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<sst xmlns="http://schemas.openxmlformats.org/spreadsheetml/2006/main" count="17890" uniqueCount="2233">
  <si>
    <t>File opened</t>
  </si>
  <si>
    <t>2021-07-07 08:45:28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</si>
  <si>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</si>
  <si>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</si>
  <si>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</si>
  <si>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</si>
  <si>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</si>
  <si>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</si>
  <si>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</si>
  <si>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</si>
  <si>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</si>
  <si>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</si>
  <si>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</si>
  <si>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{"oxygen": "21", "h2obspanconc2": "0", "co2bspanconc2": "305.4", "h2oazero": "1.06526", "co2bspan2b": "0.315813", "co2aspanconc2": "305.4", "flowbzero": "0.31669", "h2obspan2": "0", "chamberpressurezero": "2.71043", "co2bzero": "0.91356", "co2bspan2a": "0.318485", "tbzero": "0.143333", "co2bspan2": "-0.0310871", "flowazero": "0.30875", "co2aspanconc1": "2486", "co2aspan1": "1.0013", "ssa_ref": "32011.3", "h2oaspanconc2": "0", "h2oaspanconc1": "12.13", "h2obzero": "1.06088", "co2bspanconc1": "2486", "co2aspan2b": "0.314238", "co2azero": "0.922313", "h2oaspan2a": "0.0699583", "h2obspan2b": "0.070949", "h2oaspan1": "1.00803", "co2aspan2a": "0.316838", "h2obspan2a": "0.0707583", "co2bspan1": "1.00151", "ssb_ref": "32930.3", "h2oaspan2b": "0.0705203", "h2obspanconc1": "12.14", "h2oaspan2": "0", "flowmeterzero": "0.996996", "tazero": "0.0341759", "co2aspan2": "-0.0300219", "h2obspan1": "1.00269"}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</si>
  <si>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</si>
  <si>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</si>
  <si>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</si>
  <si>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</si>
  <si>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</si>
  <si>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</si>
  <si>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</si>
  <si>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</si>
  <si>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</si>
  <si>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08:45:28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</si>
  <si>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</si>
  <si>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</si>
  <si>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</si>
  <si>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</si>
  <si>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</si>
  <si>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</si>
  <si>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</si>
  <si>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</si>
  <si>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</si>
  <si>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</si>
  <si>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</si>
  <si>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</si>
  <si>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</si>
  <si>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</si>
  <si>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</si>
  <si>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</si>
  <si>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</si>
  <si>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</si>
  <si>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</si>
  <si>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</si>
  <si>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</si>
  <si>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</si>
  <si>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</si>
  <si>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</si>
  <si>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</si>
  <si>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</si>
  <si>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</si>
  <si>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</si>
  <si>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</si>
  <si>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</si>
  <si>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</si>
  <si>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</si>
  <si>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</si>
  <si>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</si>
  <si>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</si>
  <si>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</si>
  <si>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</si>
  <si>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</si>
  <si>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</si>
  <si>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</si>
  <si>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</si>
  <si>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</si>
  <si>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</si>
  <si>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</si>
  <si>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</si>
  <si>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</si>
  <si>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</si>
  <si>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</si>
  <si>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</si>
  <si>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</si>
  <si>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</si>
  <si>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</si>
  <si>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</si>
  <si>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-0.937496 77.1989 366.559 605.396 844.537 1013.39 1155.65 1258.28</t>
  </si>
  <si>
    <t>Fs_true</t>
  </si>
  <si>
    <t>0.706216 106.192 401.746 601.021 800.757 1000.77 1200.59 1400.52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</si>
  <si>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</si>
  <si>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</si>
  <si>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</si>
  <si>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</si>
  <si>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</si>
  <si>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</si>
  <si>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</si>
  <si>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</si>
  <si>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</si>
  <si>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</si>
  <si>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</si>
  <si>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</si>
  <si>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</si>
  <si>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</si>
  <si>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</si>
  <si>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</si>
  <si>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</si>
  <si>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</si>
  <si>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</si>
  <si>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</si>
  <si>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</si>
  <si>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</si>
  <si>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</si>
  <si>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</si>
  <si>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</si>
  <si>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</si>
  <si>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</si>
  <si>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</si>
  <si>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</si>
  <si>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</si>
  <si>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</si>
  <si>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</si>
  <si>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</si>
  <si>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</si>
  <si>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</si>
  <si>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</si>
  <si>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</si>
  <si>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</si>
  <si>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</si>
  <si>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</si>
  <si>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</si>
  <si>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</si>
  <si>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</si>
  <si>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</si>
  <si>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</si>
  <si>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</si>
  <si>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</si>
  <si>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</si>
  <si>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</si>
  <si>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</si>
  <si>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</si>
  <si>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</si>
  <si>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</si>
  <si>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</si>
  <si>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</si>
  <si>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</si>
  <si>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</si>
  <si>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</si>
  <si>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</si>
  <si>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</si>
  <si>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</si>
  <si>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</si>
  <si>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</si>
  <si>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</si>
  <si>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</si>
  <si>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</si>
  <si>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</si>
  <si>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</si>
  <si>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</si>
  <si>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</si>
  <si>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</si>
  <si>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</si>
  <si>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</si>
  <si>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</si>
  <si>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</si>
  <si>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</si>
  <si>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</si>
  <si>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</si>
  <si>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</si>
  <si>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</si>
  <si>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</si>
  <si>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</si>
  <si>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</si>
  <si>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</si>
  <si>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</si>
  <si>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</si>
  <si>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</si>
  <si>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</si>
  <si>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</si>
  <si>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</si>
  <si>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</si>
  <si>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</si>
  <si>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</si>
  <si>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</si>
  <si>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</si>
  <si>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</si>
  <si>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</si>
  <si>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</si>
  <si>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</si>
  <si>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</si>
  <si>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</si>
  <si>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</si>
  <si>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</si>
  <si>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</si>
  <si>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</si>
  <si>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</si>
  <si>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</si>
  <si>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</si>
  <si>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</si>
  <si>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</si>
  <si>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</si>
  <si>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</si>
  <si>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</si>
  <si>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</si>
  <si>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</si>
  <si>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</si>
  <si>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</si>
  <si>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</si>
  <si>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</si>
  <si>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</si>
  <si>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</si>
  <si>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</si>
  <si>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</si>
  <si>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</si>
  <si>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</si>
  <si>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</si>
  <si>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</si>
  <si>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</si>
  <si>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</si>
  <si>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</si>
  <si>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</si>
  <si>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</si>
  <si>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</si>
  <si>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</si>
  <si>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</si>
  <si>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</si>
  <si>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</si>
  <si>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</si>
  <si>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</si>
  <si>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</si>
  <si>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</si>
  <si>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</si>
  <si>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</si>
  <si>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</si>
  <si>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</si>
  <si>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</si>
  <si>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</si>
  <si>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</si>
  <si>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</si>
  <si>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</si>
  <si>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</si>
  <si>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</si>
  <si>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</si>
  <si>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</si>
  <si>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</si>
  <si>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</si>
  <si>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</si>
  <si>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</si>
  <si>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</si>
  <si>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</si>
  <si>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</si>
  <si>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</si>
  <si>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</si>
  <si>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</si>
  <si>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</si>
  <si>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</si>
  <si>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</si>
  <si>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</si>
  <si>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</si>
  <si>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</si>
  <si>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</si>
  <si>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</si>
  <si>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</si>
  <si>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</si>
  <si>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</si>
  <si>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</si>
  <si>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</si>
  <si>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</si>
  <si>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</si>
  <si>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</si>
  <si>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</si>
  <si>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</si>
  <si>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</si>
  <si>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</si>
  <si>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</si>
  <si>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</si>
  <si>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</si>
  <si>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</si>
  <si>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</si>
  <si>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</si>
  <si>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</si>
  <si>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</si>
  <si>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</si>
  <si>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</si>
  <si>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</si>
  <si>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</si>
  <si>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</si>
  <si>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</si>
  <si>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</si>
  <si>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</si>
  <si>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</si>
  <si>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</si>
  <si>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</si>
  <si>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</si>
  <si>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</si>
  <si>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</si>
  <si>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</si>
  <si>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</si>
  <si>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</si>
  <si>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</si>
  <si>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</si>
  <si>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</si>
  <si>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</si>
  <si>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</si>
  <si>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</si>
  <si>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</si>
  <si>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</si>
  <si>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</si>
  <si>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</si>
  <si>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</si>
  <si>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20210707 10:00:16</t>
  </si>
  <si>
    <t>10:00:16</t>
  </si>
  <si>
    <t>NA</t>
  </si>
  <si>
    <t>-</t>
  </si>
  <si>
    <t>0: Broadleaf</t>
  </si>
  <si>
    <t>09:58:54</t>
  </si>
  <si>
    <t>3/3</t>
  </si>
  <si>
    <t>20210707 10:00:18</t>
  </si>
  <si>
    <t>10:00:18</t>
  </si>
  <si>
    <t>20210707 10:00:20</t>
  </si>
  <si>
    <t>10:00:20</t>
  </si>
  <si>
    <t>20210707 10:00:22</t>
  </si>
  <si>
    <t>10:00:22</t>
  </si>
  <si>
    <t>20210707 10:00:24</t>
  </si>
  <si>
    <t>10:00:24</t>
  </si>
  <si>
    <t>20210707 10:00:26</t>
  </si>
  <si>
    <t>10:00:26</t>
  </si>
  <si>
    <t>20210707 10:00:28</t>
  </si>
  <si>
    <t>10:00:28</t>
  </si>
  <si>
    <t>20210707 10:00:30</t>
  </si>
  <si>
    <t>10:00:30</t>
  </si>
  <si>
    <t>20210707 10:00:32</t>
  </si>
  <si>
    <t>10:00:32</t>
  </si>
  <si>
    <t>20210707 10:00:34</t>
  </si>
  <si>
    <t>10:00:34</t>
  </si>
  <si>
    <t>20210707 10:00:36</t>
  </si>
  <si>
    <t>10:00:36</t>
  </si>
  <si>
    <t>20210707 10:00:38</t>
  </si>
  <si>
    <t>10:00:38</t>
  </si>
  <si>
    <t>20210707 10:00:40</t>
  </si>
  <si>
    <t>10:00:40</t>
  </si>
  <si>
    <t>20210707 10:00:42</t>
  </si>
  <si>
    <t>10:00:42</t>
  </si>
  <si>
    <t>20210707 10:00:44</t>
  </si>
  <si>
    <t>10:00:44</t>
  </si>
  <si>
    <t>20210707 10:00:46</t>
  </si>
  <si>
    <t>10:00:46</t>
  </si>
  <si>
    <t>20210707 10:00:48</t>
  </si>
  <si>
    <t>10:00:48</t>
  </si>
  <si>
    <t>20210707 10:00:50</t>
  </si>
  <si>
    <t>10:00:50</t>
  </si>
  <si>
    <t>20210707 10:00:52</t>
  </si>
  <si>
    <t>10:00:52</t>
  </si>
  <si>
    <t>20210707 10:00:54</t>
  </si>
  <si>
    <t>10:00:54</t>
  </si>
  <si>
    <t>20210707 10:00:56</t>
  </si>
  <si>
    <t>10:00:56</t>
  </si>
  <si>
    <t>20210707 10:00:58</t>
  </si>
  <si>
    <t>10:00:58</t>
  </si>
  <si>
    <t>2/3</t>
  </si>
  <si>
    <t>20210707 10:01:00</t>
  </si>
  <si>
    <t>10:01:00</t>
  </si>
  <si>
    <t>20210707 10:01:02</t>
  </si>
  <si>
    <t>10:01:02</t>
  </si>
  <si>
    <t>20210707 10:01:04</t>
  </si>
  <si>
    <t>10:01:04</t>
  </si>
  <si>
    <t>20210707 10:01:06</t>
  </si>
  <si>
    <t>10:01:06</t>
  </si>
  <si>
    <t>20210707 10:01:08</t>
  </si>
  <si>
    <t>10:01:08</t>
  </si>
  <si>
    <t>20210707 10:01:10</t>
  </si>
  <si>
    <t>10:01:10</t>
  </si>
  <si>
    <t>20210707 10:01:12</t>
  </si>
  <si>
    <t>10:01:12</t>
  </si>
  <si>
    <t>20210707 10:01:14</t>
  </si>
  <si>
    <t>10:01:14</t>
  </si>
  <si>
    <t>20210707 10:01:16</t>
  </si>
  <si>
    <t>10:01:16</t>
  </si>
  <si>
    <t>20210707 10:01:18</t>
  </si>
  <si>
    <t>10:01:18</t>
  </si>
  <si>
    <t>20210707 10:01:20</t>
  </si>
  <si>
    <t>10:01:20</t>
  </si>
  <si>
    <t>20210707 10:01:22</t>
  </si>
  <si>
    <t>10:01:22</t>
  </si>
  <si>
    <t>20210707 10:01:24</t>
  </si>
  <si>
    <t>10:01:24</t>
  </si>
  <si>
    <t>20210707 10:01:26</t>
  </si>
  <si>
    <t>10:01:26</t>
  </si>
  <si>
    <t>20210707 10:01:28</t>
  </si>
  <si>
    <t>10:01:28</t>
  </si>
  <si>
    <t>20210707 10:01:30</t>
  </si>
  <si>
    <t>10:01:30</t>
  </si>
  <si>
    <t>20210707 10:01:32</t>
  </si>
  <si>
    <t>10:01:32</t>
  </si>
  <si>
    <t>20210707 10:01:34</t>
  </si>
  <si>
    <t>10:01:34</t>
  </si>
  <si>
    <t>20210707 10:01:36</t>
  </si>
  <si>
    <t>10:01:36</t>
  </si>
  <si>
    <t>20210707 10:01:38</t>
  </si>
  <si>
    <t>10:01:38</t>
  </si>
  <si>
    <t>20210707 10:01:40</t>
  </si>
  <si>
    <t>10:01:40</t>
  </si>
  <si>
    <t>20210707 10:01:42</t>
  </si>
  <si>
    <t>10:01:42</t>
  </si>
  <si>
    <t>20210707 10:01:44</t>
  </si>
  <si>
    <t>10:01:44</t>
  </si>
  <si>
    <t>20210707 10:01:46</t>
  </si>
  <si>
    <t>10:01:46</t>
  </si>
  <si>
    <t>20210707 10:01:48</t>
  </si>
  <si>
    <t>10:01:48</t>
  </si>
  <si>
    <t>20210707 10:01:50</t>
  </si>
  <si>
    <t>10:01:50</t>
  </si>
  <si>
    <t>20210707 10:01:52</t>
  </si>
  <si>
    <t>10:01:52</t>
  </si>
  <si>
    <t>20210707 10:01:54</t>
  </si>
  <si>
    <t>10:01:54</t>
  </si>
  <si>
    <t>20210707 10:01:56</t>
  </si>
  <si>
    <t>10:01:56</t>
  </si>
  <si>
    <t>20210707 10:01:58</t>
  </si>
  <si>
    <t>10:01:58</t>
  </si>
  <si>
    <t>20210707 10:02:00</t>
  </si>
  <si>
    <t>10:02:00</t>
  </si>
  <si>
    <t>20210707 10:02:02</t>
  </si>
  <si>
    <t>10:02:02</t>
  </si>
  <si>
    <t>20210707 10:02:04</t>
  </si>
  <si>
    <t>10:02:04</t>
  </si>
  <si>
    <t>20210707 10:02:06</t>
  </si>
  <si>
    <t>10:02:06</t>
  </si>
  <si>
    <t>20210707 10:02:08</t>
  </si>
  <si>
    <t>10:02:08</t>
  </si>
  <si>
    <t>20210707 10:02:10</t>
  </si>
  <si>
    <t>10:02:10</t>
  </si>
  <si>
    <t>20210707 10:02:12</t>
  </si>
  <si>
    <t>10:02:12</t>
  </si>
  <si>
    <t>0/3</t>
  </si>
  <si>
    <t>20210707 10:02:14</t>
  </si>
  <si>
    <t>10:02:14</t>
  </si>
  <si>
    <t>1/3</t>
  </si>
  <si>
    <t>20210707 10:02:16</t>
  </si>
  <si>
    <t>10:02:16</t>
  </si>
  <si>
    <t>20210707 10:02:18</t>
  </si>
  <si>
    <t>10:02:18</t>
  </si>
  <si>
    <t>20210707 10:02:20</t>
  </si>
  <si>
    <t>10:02:20</t>
  </si>
  <si>
    <t>20210707 10:02:22</t>
  </si>
  <si>
    <t>10:02:22</t>
  </si>
  <si>
    <t>20210707 10:02:24</t>
  </si>
  <si>
    <t>10:02:24</t>
  </si>
  <si>
    <t>20210707 10:02:26</t>
  </si>
  <si>
    <t>10:02:26</t>
  </si>
  <si>
    <t>20210707 10:02:28</t>
  </si>
  <si>
    <t>10:02:28</t>
  </si>
  <si>
    <t>20210707 10:02:30</t>
  </si>
  <si>
    <t>10:02:30</t>
  </si>
  <si>
    <t>20210707 10:02:32</t>
  </si>
  <si>
    <t>10:02:32</t>
  </si>
  <si>
    <t>20210707 10:02:34</t>
  </si>
  <si>
    <t>10:02:34</t>
  </si>
  <si>
    <t>20210707 10:02:36</t>
  </si>
  <si>
    <t>10:02:36</t>
  </si>
  <si>
    <t>20210707 10:02:38</t>
  </si>
  <si>
    <t>10:02:38</t>
  </si>
  <si>
    <t>20210707 10:02:40</t>
  </si>
  <si>
    <t>10:02:40</t>
  </si>
  <si>
    <t>20210707 10:02:42</t>
  </si>
  <si>
    <t>10:02:42</t>
  </si>
  <si>
    <t>20210707 10:02:44</t>
  </si>
  <si>
    <t>10:02:44</t>
  </si>
  <si>
    <t>20210707 10:02:46</t>
  </si>
  <si>
    <t>10:02:46</t>
  </si>
  <si>
    <t>20210707 10:02:48</t>
  </si>
  <si>
    <t>10:02:48</t>
  </si>
  <si>
    <t>20210707 10:02:50</t>
  </si>
  <si>
    <t>10:02:50</t>
  </si>
  <si>
    <t>20210707 10:02:52</t>
  </si>
  <si>
    <t>10:02:52</t>
  </si>
  <si>
    <t>20210707 10:02:54</t>
  </si>
  <si>
    <t>10:02:54</t>
  </si>
  <si>
    <t>20210707 10:02:56</t>
  </si>
  <si>
    <t>10:02:56</t>
  </si>
  <si>
    <t>20210707 10:02:58</t>
  </si>
  <si>
    <t>10:02:58</t>
  </si>
  <si>
    <t>20210707 10:03:00</t>
  </si>
  <si>
    <t>10:03:00</t>
  </si>
  <si>
    <t>20210707 10:03:02</t>
  </si>
  <si>
    <t>10:03:02</t>
  </si>
  <si>
    <t>20210707 10:03:04</t>
  </si>
  <si>
    <t>10:03:04</t>
  </si>
  <si>
    <t>20210707 10:03:06</t>
  </si>
  <si>
    <t>10:03:06</t>
  </si>
  <si>
    <t>20210707 10:03:08</t>
  </si>
  <si>
    <t>10:03:08</t>
  </si>
  <si>
    <t>20210707 10:03:10</t>
  </si>
  <si>
    <t>10:03:10</t>
  </si>
  <si>
    <t>20210707 10:03:12</t>
  </si>
  <si>
    <t>10:03:12</t>
  </si>
  <si>
    <t>20210707 10:03:14</t>
  </si>
  <si>
    <t>10:03:14</t>
  </si>
  <si>
    <t>20210707 10:03:16</t>
  </si>
  <si>
    <t>10:03:16</t>
  </si>
  <si>
    <t>20210707 10:03:18</t>
  </si>
  <si>
    <t>10:03:18</t>
  </si>
  <si>
    <t>20210707 10:03:20</t>
  </si>
  <si>
    <t>10:03:20</t>
  </si>
  <si>
    <t>20210707 10:03:22</t>
  </si>
  <si>
    <t>10:03:22</t>
  </si>
  <si>
    <t>20210707 10:03:24</t>
  </si>
  <si>
    <t>10:03:24</t>
  </si>
  <si>
    <t>20210707 10:03:26</t>
  </si>
  <si>
    <t>10:03:26</t>
  </si>
  <si>
    <t>20210707 10:03:28</t>
  </si>
  <si>
    <t>10:03:28</t>
  </si>
  <si>
    <t>20210707 10:03:30</t>
  </si>
  <si>
    <t>10:03:30</t>
  </si>
  <si>
    <t>20210707 10:03:32</t>
  </si>
  <si>
    <t>10:03:32</t>
  </si>
  <si>
    <t>20210707 10:03:34</t>
  </si>
  <si>
    <t>10:03:34</t>
  </si>
  <si>
    <t>20210707 10:03:36</t>
  </si>
  <si>
    <t>10:03:36</t>
  </si>
  <si>
    <t>20210707 10:03:38</t>
  </si>
  <si>
    <t>10:03:38</t>
  </si>
  <si>
    <t>20210707 10:03:40</t>
  </si>
  <si>
    <t>10:03:40</t>
  </si>
  <si>
    <t>20210707 10:03:42</t>
  </si>
  <si>
    <t>10:03:42</t>
  </si>
  <si>
    <t>20210707 10:03:44</t>
  </si>
  <si>
    <t>10:03:44</t>
  </si>
  <si>
    <t>20210707 10:03:46</t>
  </si>
  <si>
    <t>10:03:46</t>
  </si>
  <si>
    <t>20210707 10:03:48</t>
  </si>
  <si>
    <t>10:03:48</t>
  </si>
  <si>
    <t>20210707 10:03:50</t>
  </si>
  <si>
    <t>10:03:50</t>
  </si>
  <si>
    <t>20210707 10:03:52</t>
  </si>
  <si>
    <t>10:03:52</t>
  </si>
  <si>
    <t>20210707 10:03:54</t>
  </si>
  <si>
    <t>10:03:54</t>
  </si>
  <si>
    <t>20210707 10:03:56</t>
  </si>
  <si>
    <t>10:03:56</t>
  </si>
  <si>
    <t>20210707 10:03:58</t>
  </si>
  <si>
    <t>10:03:58</t>
  </si>
  <si>
    <t>20210707 10:04:00</t>
  </si>
  <si>
    <t>10:04:00</t>
  </si>
  <si>
    <t>20210707 10:04:02</t>
  </si>
  <si>
    <t>10:04:02</t>
  </si>
  <si>
    <t>20210707 10:04:04</t>
  </si>
  <si>
    <t>10:04:04</t>
  </si>
  <si>
    <t>20210707 10:04:06</t>
  </si>
  <si>
    <t>10:04:06</t>
  </si>
  <si>
    <t>20210707 10:04:08</t>
  </si>
  <si>
    <t>10:04:08</t>
  </si>
  <si>
    <t>20210707 10:04:10</t>
  </si>
  <si>
    <t>10:04:10</t>
  </si>
  <si>
    <t>20210707 10:04:12</t>
  </si>
  <si>
    <t>10:04:12</t>
  </si>
  <si>
    <t>20210707 10:04:14</t>
  </si>
  <si>
    <t>10:04:14</t>
  </si>
  <si>
    <t>20210707 10:04:16</t>
  </si>
  <si>
    <t>10:04:16</t>
  </si>
  <si>
    <t>20210707 10:04:18</t>
  </si>
  <si>
    <t>10:04:18</t>
  </si>
  <si>
    <t>20210707 10:04:20</t>
  </si>
  <si>
    <t>10:04:20</t>
  </si>
  <si>
    <t>20210707 10:04:22</t>
  </si>
  <si>
    <t>10:04:22</t>
  </si>
  <si>
    <t>20210707 10:04:24</t>
  </si>
  <si>
    <t>10:04:24</t>
  </si>
  <si>
    <t>20210707 10:04:26</t>
  </si>
  <si>
    <t>10:04:26</t>
  </si>
  <si>
    <t>20210707 10:04:28</t>
  </si>
  <si>
    <t>10:04:28</t>
  </si>
  <si>
    <t>20210707 10:04:30</t>
  </si>
  <si>
    <t>10:04:30</t>
  </si>
  <si>
    <t>20210707 10:04:32</t>
  </si>
  <si>
    <t>10:04:32</t>
  </si>
  <si>
    <t>20210707 10:04:34</t>
  </si>
  <si>
    <t>10:04:34</t>
  </si>
  <si>
    <t>20210707 10:04:36</t>
  </si>
  <si>
    <t>10:04:36</t>
  </si>
  <si>
    <t>20210707 10:04:38</t>
  </si>
  <si>
    <t>10:04:38</t>
  </si>
  <si>
    <t>20210707 10:04:40</t>
  </si>
  <si>
    <t>10:04:40</t>
  </si>
  <si>
    <t>20210707 10:04:42</t>
  </si>
  <si>
    <t>10:04:42</t>
  </si>
  <si>
    <t>20210707 10:04:44</t>
  </si>
  <si>
    <t>10:04:44</t>
  </si>
  <si>
    <t>20210707 10:04:46</t>
  </si>
  <si>
    <t>10:04:46</t>
  </si>
  <si>
    <t>20210707 10:04:48</t>
  </si>
  <si>
    <t>10:04:48</t>
  </si>
  <si>
    <t>20210707 10:04:50</t>
  </si>
  <si>
    <t>10:04:50</t>
  </si>
  <si>
    <t>20210707 10:04:52</t>
  </si>
  <si>
    <t>10:04:52</t>
  </si>
  <si>
    <t>20210707 10:04:54</t>
  </si>
  <si>
    <t>10:04:54</t>
  </si>
  <si>
    <t>20210707 10:04:56</t>
  </si>
  <si>
    <t>10:04:56</t>
  </si>
  <si>
    <t>20210707 10:04:58</t>
  </si>
  <si>
    <t>10:04:58</t>
  </si>
  <si>
    <t>20210707 10:05:00</t>
  </si>
  <si>
    <t>10:05:00</t>
  </si>
  <si>
    <t>20210707 10:05:02</t>
  </si>
  <si>
    <t>10:05:02</t>
  </si>
  <si>
    <t>20210707 10:05:04</t>
  </si>
  <si>
    <t>10:05:04</t>
  </si>
  <si>
    <t>20210707 10:05:06</t>
  </si>
  <si>
    <t>10:05:06</t>
  </si>
  <si>
    <t>20210707 10:05:08</t>
  </si>
  <si>
    <t>10:05:08</t>
  </si>
  <si>
    <t>20210707 10:05:10</t>
  </si>
  <si>
    <t>10:05:10</t>
  </si>
  <si>
    <t>20210707 10:05:12</t>
  </si>
  <si>
    <t>10:05:12</t>
  </si>
  <si>
    <t>20210707 10:05:14</t>
  </si>
  <si>
    <t>10:05:14</t>
  </si>
  <si>
    <t>20210707 10:05:16</t>
  </si>
  <si>
    <t>10:05:16</t>
  </si>
  <si>
    <t>20210707 10:05:18</t>
  </si>
  <si>
    <t>10:05:18</t>
  </si>
  <si>
    <t>20210707 10:05:20</t>
  </si>
  <si>
    <t>10:05:20</t>
  </si>
  <si>
    <t>20210707 10:05:22</t>
  </si>
  <si>
    <t>10:05:22</t>
  </si>
  <si>
    <t>20210707 10:05:24</t>
  </si>
  <si>
    <t>10:05:24</t>
  </si>
  <si>
    <t>20210707 10:05:26</t>
  </si>
  <si>
    <t>10:05:26</t>
  </si>
  <si>
    <t>20210707 10:05:28</t>
  </si>
  <si>
    <t>10:05:28</t>
  </si>
  <si>
    <t>20210707 10:05:30</t>
  </si>
  <si>
    <t>10:05:30</t>
  </si>
  <si>
    <t>20210707 10:05:32</t>
  </si>
  <si>
    <t>10:05:32</t>
  </si>
  <si>
    <t>20210707 10:05:34</t>
  </si>
  <si>
    <t>10:05:34</t>
  </si>
  <si>
    <t>20210707 10:05:36</t>
  </si>
  <si>
    <t>10:05:36</t>
  </si>
  <si>
    <t>20210707 10:05:38</t>
  </si>
  <si>
    <t>10:05:38</t>
  </si>
  <si>
    <t>20210707 10:05:40</t>
  </si>
  <si>
    <t>10:05:40</t>
  </si>
  <si>
    <t>20210707 10:05:42</t>
  </si>
  <si>
    <t>10:05:42</t>
  </si>
  <si>
    <t>20210707 10:05:44</t>
  </si>
  <si>
    <t>10:05:44</t>
  </si>
  <si>
    <t>20210707 10:05:46</t>
  </si>
  <si>
    <t>10:05:46</t>
  </si>
  <si>
    <t>20210707 10:05:48</t>
  </si>
  <si>
    <t>10:05:48</t>
  </si>
  <si>
    <t>20210707 10:05:50</t>
  </si>
  <si>
    <t>10:05:50</t>
  </si>
  <si>
    <t>20210707 10:05:52</t>
  </si>
  <si>
    <t>10:05:52</t>
  </si>
  <si>
    <t>20210707 10:05:54</t>
  </si>
  <si>
    <t>10:05:54</t>
  </si>
  <si>
    <t>20210707 10:05:56</t>
  </si>
  <si>
    <t>10:05:56</t>
  </si>
  <si>
    <t>20210707 10:05:58</t>
  </si>
  <si>
    <t>10:05:58</t>
  </si>
  <si>
    <t>20210707 10:06:00</t>
  </si>
  <si>
    <t>10:06:00</t>
  </si>
  <si>
    <t>20210707 10:06:02</t>
  </si>
  <si>
    <t>10:06:02</t>
  </si>
  <si>
    <t>20210707 10:06:04</t>
  </si>
  <si>
    <t>10:06:04</t>
  </si>
  <si>
    <t>20210707 10:06:06</t>
  </si>
  <si>
    <t>10:06:06</t>
  </si>
  <si>
    <t>20210707 10:06:08</t>
  </si>
  <si>
    <t>10:06:08</t>
  </si>
  <si>
    <t>20210707 10:06:10</t>
  </si>
  <si>
    <t>10:06:10</t>
  </si>
  <si>
    <t>20210707 10:06:12</t>
  </si>
  <si>
    <t>10:06:12</t>
  </si>
  <si>
    <t>20210707 10:06:14</t>
  </si>
  <si>
    <t>10:06:14</t>
  </si>
  <si>
    <t>20210707 10:06:16</t>
  </si>
  <si>
    <t>10:06:16</t>
  </si>
  <si>
    <t>20210707 10:06:18</t>
  </si>
  <si>
    <t>10:06:18</t>
  </si>
  <si>
    <t>20210707 10:06:20</t>
  </si>
  <si>
    <t>10:06:20</t>
  </si>
  <si>
    <t>20210707 10:06:22</t>
  </si>
  <si>
    <t>10:06:22</t>
  </si>
  <si>
    <t>20210707 10:06:24</t>
  </si>
  <si>
    <t>10:06:24</t>
  </si>
  <si>
    <t>20210707 10:06:26</t>
  </si>
  <si>
    <t>10:06:26</t>
  </si>
  <si>
    <t>20210707 10:06:28</t>
  </si>
  <si>
    <t>10:06:28</t>
  </si>
  <si>
    <t>20210707 10:06:30</t>
  </si>
  <si>
    <t>10:06:30</t>
  </si>
  <si>
    <t>20210707 10:06:32</t>
  </si>
  <si>
    <t>10:06:32</t>
  </si>
  <si>
    <t>20210707 10:06:34</t>
  </si>
  <si>
    <t>10:06:34</t>
  </si>
  <si>
    <t>20210707 10:06:36</t>
  </si>
  <si>
    <t>10:06:36</t>
  </si>
  <si>
    <t>20210707 10:06:38</t>
  </si>
  <si>
    <t>10:06:38</t>
  </si>
  <si>
    <t>20210707 10:06:40</t>
  </si>
  <si>
    <t>10:06:40</t>
  </si>
  <si>
    <t>20210707 10:06:42</t>
  </si>
  <si>
    <t>10:06:42</t>
  </si>
  <si>
    <t>20210707 10:06:44</t>
  </si>
  <si>
    <t>10:06:44</t>
  </si>
  <si>
    <t>20210707 10:06:46</t>
  </si>
  <si>
    <t>10:06:46</t>
  </si>
  <si>
    <t>20210707 10:06:48</t>
  </si>
  <si>
    <t>10:06:48</t>
  </si>
  <si>
    <t>20210707 10:06:50</t>
  </si>
  <si>
    <t>10:06:50</t>
  </si>
  <si>
    <t>20210707 10:06:52</t>
  </si>
  <si>
    <t>10:06:52</t>
  </si>
  <si>
    <t>20210707 10:06:54</t>
  </si>
  <si>
    <t>10:06:54</t>
  </si>
  <si>
    <t>20210707 10:06:56</t>
  </si>
  <si>
    <t>10:06:56</t>
  </si>
  <si>
    <t>20210707 10:06:58</t>
  </si>
  <si>
    <t>10:06:58</t>
  </si>
  <si>
    <t>20210707 10:07:00</t>
  </si>
  <si>
    <t>10:07:00</t>
  </si>
  <si>
    <t>20210707 10:07:02</t>
  </si>
  <si>
    <t>10:07:02</t>
  </si>
  <si>
    <t>20210707 10:07:04</t>
  </si>
  <si>
    <t>10:07:04</t>
  </si>
  <si>
    <t>20210707 10:07:06</t>
  </si>
  <si>
    <t>10:07:06</t>
  </si>
  <si>
    <t>20210707 10:07:08</t>
  </si>
  <si>
    <t>10:07:08</t>
  </si>
  <si>
    <t>20210707 10:07:10</t>
  </si>
  <si>
    <t>10:07:10</t>
  </si>
  <si>
    <t>20210707 10:07:12</t>
  </si>
  <si>
    <t>10:07:12</t>
  </si>
  <si>
    <t>20210707 10:07:14</t>
  </si>
  <si>
    <t>10:07:14</t>
  </si>
  <si>
    <t>20210707 10:07:16</t>
  </si>
  <si>
    <t>10:07:16</t>
  </si>
  <si>
    <t>20210707 10:07:18</t>
  </si>
  <si>
    <t>10:07:18</t>
  </si>
  <si>
    <t>20210707 10:07:20</t>
  </si>
  <si>
    <t>10:07:20</t>
  </si>
  <si>
    <t>20210707 10:07:22</t>
  </si>
  <si>
    <t>10:07:22</t>
  </si>
  <si>
    <t>20210707 10:07:24</t>
  </si>
  <si>
    <t>10:07:24</t>
  </si>
  <si>
    <t>20210707 10:07:26</t>
  </si>
  <si>
    <t>10:07:26</t>
  </si>
  <si>
    <t>20210707 10:07:28</t>
  </si>
  <si>
    <t>10:07:28</t>
  </si>
  <si>
    <t>20210707 10:07:30</t>
  </si>
  <si>
    <t>10:07:30</t>
  </si>
  <si>
    <t>20210707 10:07:32</t>
  </si>
  <si>
    <t>10:07:32</t>
  </si>
  <si>
    <t>20210707 10:07:34</t>
  </si>
  <si>
    <t>10:07:34</t>
  </si>
  <si>
    <t>20210707 10:07:36</t>
  </si>
  <si>
    <t>10:07:36</t>
  </si>
  <si>
    <t>20210707 10:07:38</t>
  </si>
  <si>
    <t>10:07:38</t>
  </si>
  <si>
    <t>20210707 10:07:40</t>
  </si>
  <si>
    <t>10:07:40</t>
  </si>
  <si>
    <t>20210707 10:07:42</t>
  </si>
  <si>
    <t>10:07:42</t>
  </si>
  <si>
    <t>20210707 10:07:44</t>
  </si>
  <si>
    <t>10:07:44</t>
  </si>
  <si>
    <t>20210707 10:07:46</t>
  </si>
  <si>
    <t>10:07:46</t>
  </si>
  <si>
    <t>20210707 10:07:48</t>
  </si>
  <si>
    <t>10:07:48</t>
  </si>
  <si>
    <t>20210707 10:07:50</t>
  </si>
  <si>
    <t>10:07:50</t>
  </si>
  <si>
    <t>20210707 10:07:52</t>
  </si>
  <si>
    <t>10:07:52</t>
  </si>
  <si>
    <t>20210707 10:07:54</t>
  </si>
  <si>
    <t>10:07:54</t>
  </si>
  <si>
    <t>20210707 10:07:56</t>
  </si>
  <si>
    <t>10:07:56</t>
  </si>
  <si>
    <t>20210707 10:07:58</t>
  </si>
  <si>
    <t>10:07:58</t>
  </si>
  <si>
    <t>20210707 10:08:00</t>
  </si>
  <si>
    <t>10:08:00</t>
  </si>
  <si>
    <t>20210707 10:08:02</t>
  </si>
  <si>
    <t>10:08:02</t>
  </si>
  <si>
    <t>20210707 10:08:04</t>
  </si>
  <si>
    <t>10:08:04</t>
  </si>
  <si>
    <t>20210707 10:08:06</t>
  </si>
  <si>
    <t>10:08:06</t>
  </si>
  <si>
    <t>20210707 10:08:08</t>
  </si>
  <si>
    <t>10:08:08</t>
  </si>
  <si>
    <t>20210707 10:08:10</t>
  </si>
  <si>
    <t>10:08:10</t>
  </si>
  <si>
    <t>20210707 10:08:12</t>
  </si>
  <si>
    <t>10:08:12</t>
  </si>
  <si>
    <t>20210707 10:08:14</t>
  </si>
  <si>
    <t>10:08:14</t>
  </si>
  <si>
    <t>20210707 10:08:16</t>
  </si>
  <si>
    <t>10:08:16</t>
  </si>
  <si>
    <t>20210707 10:08:18</t>
  </si>
  <si>
    <t>10:08:18</t>
  </si>
  <si>
    <t>20210707 10:08:20</t>
  </si>
  <si>
    <t>10:08:20</t>
  </si>
  <si>
    <t>20210707 10:08:22</t>
  </si>
  <si>
    <t>10:08:22</t>
  </si>
  <si>
    <t>20210707 10:08:24</t>
  </si>
  <si>
    <t>10:08:24</t>
  </si>
  <si>
    <t>20210707 10:08:26</t>
  </si>
  <si>
    <t>10:08:26</t>
  </si>
  <si>
    <t>20210707 10:08:28</t>
  </si>
  <si>
    <t>10:08:28</t>
  </si>
  <si>
    <t>20210707 10:08:30</t>
  </si>
  <si>
    <t>10:08:30</t>
  </si>
  <si>
    <t>20210707 10:08:32</t>
  </si>
  <si>
    <t>10:08:32</t>
  </si>
  <si>
    <t>20210707 10:08:34</t>
  </si>
  <si>
    <t>10:08:34</t>
  </si>
  <si>
    <t>20210707 10:08:36</t>
  </si>
  <si>
    <t>10:08:36</t>
  </si>
  <si>
    <t>20210707 10:08:38</t>
  </si>
  <si>
    <t>10:08:38</t>
  </si>
  <si>
    <t>20210707 10:08:40</t>
  </si>
  <si>
    <t>10:08:40</t>
  </si>
  <si>
    <t>20210707 10:08:42</t>
  </si>
  <si>
    <t>10:08:42</t>
  </si>
  <si>
    <t>20210707 10:08:44</t>
  </si>
  <si>
    <t>10:08:44</t>
  </si>
  <si>
    <t>20210707 10:08:46</t>
  </si>
  <si>
    <t>10:08:46</t>
  </si>
  <si>
    <t>20210707 10:08:48</t>
  </si>
  <si>
    <t>10:08:48</t>
  </si>
  <si>
    <t>20210707 10:08:50</t>
  </si>
  <si>
    <t>10:08:50</t>
  </si>
  <si>
    <t>20210707 10:08:52</t>
  </si>
  <si>
    <t>10:08:52</t>
  </si>
  <si>
    <t>20210707 10:08:54</t>
  </si>
  <si>
    <t>10:08:54</t>
  </si>
  <si>
    <t>20210707 10:08:56</t>
  </si>
  <si>
    <t>10:08:56</t>
  </si>
  <si>
    <t>20210707 10:08:58</t>
  </si>
  <si>
    <t>10:08:58</t>
  </si>
  <si>
    <t>20210707 10:09:00</t>
  </si>
  <si>
    <t>10:09:00</t>
  </si>
  <si>
    <t>20210707 10:09:02</t>
  </si>
  <si>
    <t>10:09:02</t>
  </si>
  <si>
    <t>20210707 10:09:04</t>
  </si>
  <si>
    <t>10:09:04</t>
  </si>
  <si>
    <t>20210707 10:09:06</t>
  </si>
  <si>
    <t>10:09:06</t>
  </si>
  <si>
    <t>20210707 10:09:08</t>
  </si>
  <si>
    <t>10:09:08</t>
  </si>
  <si>
    <t>20210707 10:09:10</t>
  </si>
  <si>
    <t>10:09:10</t>
  </si>
  <si>
    <t>20210707 10:09:12</t>
  </si>
  <si>
    <t>10:09:12</t>
  </si>
  <si>
    <t>20210707 10:09:14</t>
  </si>
  <si>
    <t>10:09:14</t>
  </si>
  <si>
    <t>20210707 10:09:16</t>
  </si>
  <si>
    <t>10:09:16</t>
  </si>
  <si>
    <t>20210707 10:09:18</t>
  </si>
  <si>
    <t>10:09:18</t>
  </si>
  <si>
    <t>20210707 10:09:20</t>
  </si>
  <si>
    <t>10:09:20</t>
  </si>
  <si>
    <t>20210707 10:09:22</t>
  </si>
  <si>
    <t>10:09:22</t>
  </si>
  <si>
    <t>20210707 10:09:24</t>
  </si>
  <si>
    <t>10:09:24</t>
  </si>
  <si>
    <t>20210707 10:09:26</t>
  </si>
  <si>
    <t>10:09:26</t>
  </si>
  <si>
    <t>20210707 10:09:28</t>
  </si>
  <si>
    <t>10:09:28</t>
  </si>
  <si>
    <t>20210707 10:09:30</t>
  </si>
  <si>
    <t>10:09:30</t>
  </si>
  <si>
    <t>20210707 10:09:32</t>
  </si>
  <si>
    <t>10:09:32</t>
  </si>
  <si>
    <t>20210707 10:09:34</t>
  </si>
  <si>
    <t>10:09:34</t>
  </si>
  <si>
    <t>20210707 10:09:36</t>
  </si>
  <si>
    <t>10:09:36</t>
  </si>
  <si>
    <t>20210707 10:09:38</t>
  </si>
  <si>
    <t>10:09:38</t>
  </si>
  <si>
    <t>20210707 10:09:40</t>
  </si>
  <si>
    <t>10:09:40</t>
  </si>
  <si>
    <t>20210707 10:09:42</t>
  </si>
  <si>
    <t>10:09:42</t>
  </si>
  <si>
    <t>20210707 10:09:44</t>
  </si>
  <si>
    <t>10:09:44</t>
  </si>
  <si>
    <t>20210707 10:09:46</t>
  </si>
  <si>
    <t>10:09:46</t>
  </si>
  <si>
    <t>20210707 10:09:48</t>
  </si>
  <si>
    <t>10:09:48</t>
  </si>
  <si>
    <t>20210707 10:09:50</t>
  </si>
  <si>
    <t>10:09:50</t>
  </si>
  <si>
    <t>20210707 10:09:52</t>
  </si>
  <si>
    <t>10:09:52</t>
  </si>
  <si>
    <t>20210707 10:09:54</t>
  </si>
  <si>
    <t>10:09:54</t>
  </si>
  <si>
    <t>20210707 10:09:56</t>
  </si>
  <si>
    <t>10:09:56</t>
  </si>
  <si>
    <t>20210707 10:09:58</t>
  </si>
  <si>
    <t>10:09:58</t>
  </si>
  <si>
    <t>20210707 10:10:00</t>
  </si>
  <si>
    <t>10:10:00</t>
  </si>
  <si>
    <t>20210707 10:10:02</t>
  </si>
  <si>
    <t>10:10:02</t>
  </si>
  <si>
    <t>20210707 10:10:04</t>
  </si>
  <si>
    <t>10:10:04</t>
  </si>
  <si>
    <t>20210707 10:10:06</t>
  </si>
  <si>
    <t>10:10:06</t>
  </si>
  <si>
    <t>20210707 10:10:08</t>
  </si>
  <si>
    <t>10:10:08</t>
  </si>
  <si>
    <t>20210707 10:10:10</t>
  </si>
  <si>
    <t>10:10:10</t>
  </si>
  <si>
    <t>20210707 10:10:12</t>
  </si>
  <si>
    <t>10:10:12</t>
  </si>
  <si>
    <t>20210707 10:10:14</t>
  </si>
  <si>
    <t>10:10:14</t>
  </si>
  <si>
    <t>20210707 10:10:16</t>
  </si>
  <si>
    <t>10:10:16</t>
  </si>
  <si>
    <t>20210707 10:10:18</t>
  </si>
  <si>
    <t>10:10:18</t>
  </si>
  <si>
    <t>20210707 10:10:20</t>
  </si>
  <si>
    <t>10:10:20</t>
  </si>
  <si>
    <t>20210707 10:10:22</t>
  </si>
  <si>
    <t>10:10:22</t>
  </si>
  <si>
    <t>20210707 10:10:24</t>
  </si>
  <si>
    <t>10:10:24</t>
  </si>
  <si>
    <t>20210707 10:10:26</t>
  </si>
  <si>
    <t>10:10:26</t>
  </si>
  <si>
    <t>20210707 10:10:28</t>
  </si>
  <si>
    <t>10:10:28</t>
  </si>
  <si>
    <t>20210707 10:10:30</t>
  </si>
  <si>
    <t>10:10:30</t>
  </si>
  <si>
    <t>20210707 10:10:32</t>
  </si>
  <si>
    <t>10:10:32</t>
  </si>
  <si>
    <t>20210707 10:10:34</t>
  </si>
  <si>
    <t>10:10:34</t>
  </si>
  <si>
    <t>20210707 10:10:36</t>
  </si>
  <si>
    <t>10:10:36</t>
  </si>
  <si>
    <t>20210707 10:10:38</t>
  </si>
  <si>
    <t>10:10:38</t>
  </si>
  <si>
    <t>20210707 10:10:40</t>
  </si>
  <si>
    <t>10:10:40</t>
  </si>
  <si>
    <t>20210707 10:10:42</t>
  </si>
  <si>
    <t>10:10:42</t>
  </si>
  <si>
    <t>20210707 10:10:44</t>
  </si>
  <si>
    <t>10:10:44</t>
  </si>
  <si>
    <t>20210707 10:10:46</t>
  </si>
  <si>
    <t>10:10:46</t>
  </si>
  <si>
    <t>20210707 10:10:48</t>
  </si>
  <si>
    <t>10:10:48</t>
  </si>
  <si>
    <t>20210707 10:10:50</t>
  </si>
  <si>
    <t>10:10:50</t>
  </si>
  <si>
    <t>20210707 10:10:52</t>
  </si>
  <si>
    <t>10:10:52</t>
  </si>
  <si>
    <t>20210707 10:10:54</t>
  </si>
  <si>
    <t>10:10:54</t>
  </si>
  <si>
    <t>20210707 10:10:56</t>
  </si>
  <si>
    <t>10:10:56</t>
  </si>
  <si>
    <t>20210707 10:10:58</t>
  </si>
  <si>
    <t>10:10:58</t>
  </si>
  <si>
    <t>20210707 10:11:00</t>
  </si>
  <si>
    <t>10:11:00</t>
  </si>
  <si>
    <t>20210707 10:11:02</t>
  </si>
  <si>
    <t>10:11:02</t>
  </si>
  <si>
    <t>20210707 10:11:04</t>
  </si>
  <si>
    <t>10:11:04</t>
  </si>
  <si>
    <t>20210707 10:11:06</t>
  </si>
  <si>
    <t>10:11:06</t>
  </si>
  <si>
    <t>20210707 10:11:08</t>
  </si>
  <si>
    <t>10:11:08</t>
  </si>
  <si>
    <t>20210707 10:11:10</t>
  </si>
  <si>
    <t>10:11:10</t>
  </si>
  <si>
    <t>20210707 10:11:12</t>
  </si>
  <si>
    <t>10:11:12</t>
  </si>
  <si>
    <t>20210707 10:11:14</t>
  </si>
  <si>
    <t>10:11:14</t>
  </si>
  <si>
    <t>20210707 10:11:16</t>
  </si>
  <si>
    <t>10:11:16</t>
  </si>
  <si>
    <t>20210707 10:11:18</t>
  </si>
  <si>
    <t>10:11:18</t>
  </si>
  <si>
    <t>20210707 10:11:20</t>
  </si>
  <si>
    <t>10:11:20</t>
  </si>
  <si>
    <t>20210707 10:11:22</t>
  </si>
  <si>
    <t>10:11:22</t>
  </si>
  <si>
    <t>20210707 10:11:24</t>
  </si>
  <si>
    <t>10:11:24</t>
  </si>
  <si>
    <t>20210707 10:11:26</t>
  </si>
  <si>
    <t>10:11:26</t>
  </si>
  <si>
    <t>20210707 10:11:28</t>
  </si>
  <si>
    <t>10:11:28</t>
  </si>
  <si>
    <t>20210707 10:11:30</t>
  </si>
  <si>
    <t>10:11:30</t>
  </si>
  <si>
    <t>20210707 10:11:32</t>
  </si>
  <si>
    <t>10:11:32</t>
  </si>
  <si>
    <t>20210707 10:11:34</t>
  </si>
  <si>
    <t>10:11:34</t>
  </si>
  <si>
    <t>20210707 10:11:36</t>
  </si>
  <si>
    <t>10:11:36</t>
  </si>
  <si>
    <t>20210707 10:11:38</t>
  </si>
  <si>
    <t>10:11:38</t>
  </si>
  <si>
    <t>20210707 10:11:40</t>
  </si>
  <si>
    <t>10:11:40</t>
  </si>
  <si>
    <t>20210707 10:11:42</t>
  </si>
  <si>
    <t>10:11:42</t>
  </si>
  <si>
    <t>20210707 10:11:44</t>
  </si>
  <si>
    <t>10:11:44</t>
  </si>
  <si>
    <t>20210707 10:11:46</t>
  </si>
  <si>
    <t>10:11:46</t>
  </si>
  <si>
    <t>20210707 10:11:48</t>
  </si>
  <si>
    <t>10:11:48</t>
  </si>
  <si>
    <t>20210707 10:11:50</t>
  </si>
  <si>
    <t>10:11:50</t>
  </si>
  <si>
    <t>20210707 10:11:52</t>
  </si>
  <si>
    <t>10:11:52</t>
  </si>
  <si>
    <t>20210707 10:11:54</t>
  </si>
  <si>
    <t>10:11:54</t>
  </si>
  <si>
    <t>20210707 10:11:56</t>
  </si>
  <si>
    <t>10:11:56</t>
  </si>
  <si>
    <t>20210707 10:11:58</t>
  </si>
  <si>
    <t>10:11:58</t>
  </si>
  <si>
    <t>20210707 10:12:00</t>
  </si>
  <si>
    <t>10:12:00</t>
  </si>
  <si>
    <t>20210707 10:12:02</t>
  </si>
  <si>
    <t>10:12:02</t>
  </si>
  <si>
    <t>20210707 10:12:04</t>
  </si>
  <si>
    <t>10:12:04</t>
  </si>
  <si>
    <t>20210707 10:12:06</t>
  </si>
  <si>
    <t>10:12:06</t>
  </si>
  <si>
    <t>20210707 10:12:08</t>
  </si>
  <si>
    <t>10:12:08</t>
  </si>
  <si>
    <t>20210707 10:12:10</t>
  </si>
  <si>
    <t>10:12:10</t>
  </si>
  <si>
    <t>20210707 10:12:12</t>
  </si>
  <si>
    <t>10:12:12</t>
  </si>
  <si>
    <t>20210707 10:12:14</t>
  </si>
  <si>
    <t>10:12:14</t>
  </si>
  <si>
    <t>20210707 10:12:16</t>
  </si>
  <si>
    <t>10:12:16</t>
  </si>
  <si>
    <t>20210707 10:12:18</t>
  </si>
  <si>
    <t>10:12:18</t>
  </si>
  <si>
    <t>20210707 10:12:20</t>
  </si>
  <si>
    <t>10:12:20</t>
  </si>
  <si>
    <t>20210707 10:12:22</t>
  </si>
  <si>
    <t>10:12:22</t>
  </si>
  <si>
    <t>20210707 10:12:24</t>
  </si>
  <si>
    <t>10:12:24</t>
  </si>
  <si>
    <t>20210707 10:12:26</t>
  </si>
  <si>
    <t>10:12:26</t>
  </si>
  <si>
    <t>20210707 10:12:28</t>
  </si>
  <si>
    <t>10:12:28</t>
  </si>
  <si>
    <t>20210707 10:12:30</t>
  </si>
  <si>
    <t>10:12:30</t>
  </si>
  <si>
    <t>20210707 10:12:32</t>
  </si>
  <si>
    <t>10:12:32</t>
  </si>
  <si>
    <t>20210707 10:12:34</t>
  </si>
  <si>
    <t>10:12:34</t>
  </si>
  <si>
    <t>20210707 10:12:36</t>
  </si>
  <si>
    <t>10:12:36</t>
  </si>
  <si>
    <t>20210707 10:12:38</t>
  </si>
  <si>
    <t>10:12:38</t>
  </si>
  <si>
    <t>20210707 10:12:40</t>
  </si>
  <si>
    <t>10:12:40</t>
  </si>
  <si>
    <t>20210707 10:12:42</t>
  </si>
  <si>
    <t>10:12:42</t>
  </si>
  <si>
    <t>20210707 10:12:44</t>
  </si>
  <si>
    <t>10:12:44</t>
  </si>
  <si>
    <t>20210707 10:12:46</t>
  </si>
  <si>
    <t>10:12:46</t>
  </si>
  <si>
    <t>20210707 10:12:48</t>
  </si>
  <si>
    <t>10:12:48</t>
  </si>
  <si>
    <t>20210707 10:12:50</t>
  </si>
  <si>
    <t>10:12:50</t>
  </si>
  <si>
    <t>20210707 10:12:52</t>
  </si>
  <si>
    <t>10:12:52</t>
  </si>
  <si>
    <t>20210707 10:12:54</t>
  </si>
  <si>
    <t>10:12:54</t>
  </si>
  <si>
    <t>20210707 10:12:56</t>
  </si>
  <si>
    <t>10:12:56</t>
  </si>
  <si>
    <t>20210707 10:12:58</t>
  </si>
  <si>
    <t>10:12:58</t>
  </si>
  <si>
    <t>20210707 10:13:00</t>
  </si>
  <si>
    <t>10:13:00</t>
  </si>
  <si>
    <t>20210707 10:13:02</t>
  </si>
  <si>
    <t>10:13:02</t>
  </si>
  <si>
    <t>20210707 10:13:04</t>
  </si>
  <si>
    <t>10:13:04</t>
  </si>
  <si>
    <t>20210707 10:13:06</t>
  </si>
  <si>
    <t>10:13:06</t>
  </si>
  <si>
    <t>20210707 10:13:08</t>
  </si>
  <si>
    <t>10:13:08</t>
  </si>
  <si>
    <t>20210707 10:13:10</t>
  </si>
  <si>
    <t>10:13:10</t>
  </si>
  <si>
    <t>20210707 10:13:12</t>
  </si>
  <si>
    <t>10:13:12</t>
  </si>
  <si>
    <t>20210707 10:13:14</t>
  </si>
  <si>
    <t>10:13:14</t>
  </si>
  <si>
    <t>20210707 10:13:16</t>
  </si>
  <si>
    <t>10:13:16</t>
  </si>
  <si>
    <t>20210707 10:13:18</t>
  </si>
  <si>
    <t>10:13:18</t>
  </si>
  <si>
    <t>20210707 10:13:20</t>
  </si>
  <si>
    <t>10:13:20</t>
  </si>
  <si>
    <t>20210707 10:13:22</t>
  </si>
  <si>
    <t>10:13:22</t>
  </si>
  <si>
    <t>20210707 10:13:24</t>
  </si>
  <si>
    <t>10:13:24</t>
  </si>
  <si>
    <t>20210707 10:13:26</t>
  </si>
  <si>
    <t>10:13:26</t>
  </si>
  <si>
    <t>20210707 10:13:28</t>
  </si>
  <si>
    <t>10:13:28</t>
  </si>
  <si>
    <t>20210707 10:13:30</t>
  </si>
  <si>
    <t>10:13:30</t>
  </si>
  <si>
    <t>20210707 10:13:32</t>
  </si>
  <si>
    <t>10:13:32</t>
  </si>
  <si>
    <t>20210707 10:13:34</t>
  </si>
  <si>
    <t>10:13:34</t>
  </si>
  <si>
    <t>20210707 10:13:36</t>
  </si>
  <si>
    <t>10:13:36</t>
  </si>
  <si>
    <t>20210707 10:13:38</t>
  </si>
  <si>
    <t>10:13:38</t>
  </si>
  <si>
    <t>20210707 10:13:40</t>
  </si>
  <si>
    <t>10:13:40</t>
  </si>
  <si>
    <t>20210707 10:13:42</t>
  </si>
  <si>
    <t>10:13:42</t>
  </si>
  <si>
    <t>20210707 10:13:44</t>
  </si>
  <si>
    <t>10:13:44</t>
  </si>
  <si>
    <t>20210707 10:13:46</t>
  </si>
  <si>
    <t>10:13:46</t>
  </si>
  <si>
    <t>20210707 10:13:48</t>
  </si>
  <si>
    <t>10:13:48</t>
  </si>
  <si>
    <t>20210707 10:13:50</t>
  </si>
  <si>
    <t>10:13:50</t>
  </si>
  <si>
    <t>20210707 10:13:52</t>
  </si>
  <si>
    <t>10:13:52</t>
  </si>
  <si>
    <t>20210707 10:13:54</t>
  </si>
  <si>
    <t>10:13:54</t>
  </si>
  <si>
    <t>20210707 10:13:56</t>
  </si>
  <si>
    <t>10:13:56</t>
  </si>
  <si>
    <t>20210707 10:13:58</t>
  </si>
  <si>
    <t>10:13:58</t>
  </si>
  <si>
    <t>20210707 10:14:00</t>
  </si>
  <si>
    <t>10:14:00</t>
  </si>
  <si>
    <t>20210707 10:14:02</t>
  </si>
  <si>
    <t>10:14:02</t>
  </si>
  <si>
    <t>20210707 10:14:04</t>
  </si>
  <si>
    <t>10:14:04</t>
  </si>
  <si>
    <t>20210707 10:14:06</t>
  </si>
  <si>
    <t>10:14:06</t>
  </si>
  <si>
    <t>20210707 10:14:08</t>
  </si>
  <si>
    <t>10:14:08</t>
  </si>
  <si>
    <t>20210707 10:14:10</t>
  </si>
  <si>
    <t>10:14:10</t>
  </si>
  <si>
    <t>20210707 10:14:12</t>
  </si>
  <si>
    <t>10:14:12</t>
  </si>
  <si>
    <t>20210707 10:14:14</t>
  </si>
  <si>
    <t>10:14:14</t>
  </si>
  <si>
    <t>20210707 10:14:16</t>
  </si>
  <si>
    <t>10:14:16</t>
  </si>
  <si>
    <t>20210707 10:14:18</t>
  </si>
  <si>
    <t>10:14:18</t>
  </si>
  <si>
    <t>20210707 10:14:20</t>
  </si>
  <si>
    <t>10:14:20</t>
  </si>
  <si>
    <t>20210707 10:14:22</t>
  </si>
  <si>
    <t>10:14:22</t>
  </si>
  <si>
    <t>20210707 10:14:24</t>
  </si>
  <si>
    <t>10:14:24</t>
  </si>
  <si>
    <t>20210707 10:14:26</t>
  </si>
  <si>
    <t>10:14:26</t>
  </si>
  <si>
    <t>20210707 10:14:28</t>
  </si>
  <si>
    <t>10:14:28</t>
  </si>
  <si>
    <t>20210707 10:14:30</t>
  </si>
  <si>
    <t>10:14:30</t>
  </si>
  <si>
    <t>20210707 10:14:32</t>
  </si>
  <si>
    <t>10:14:32</t>
  </si>
  <si>
    <t>20210707 10:14:34</t>
  </si>
  <si>
    <t>10:14:34</t>
  </si>
  <si>
    <t>20210707 10:14:36</t>
  </si>
  <si>
    <t>10:14:36</t>
  </si>
  <si>
    <t>20210707 10:14:38</t>
  </si>
  <si>
    <t>10:14:38</t>
  </si>
  <si>
    <t>20210707 10:14:40</t>
  </si>
  <si>
    <t>10:14:40</t>
  </si>
  <si>
    <t>20210707 10:14:42</t>
  </si>
  <si>
    <t>10:14:42</t>
  </si>
  <si>
    <t>20210707 10:14:44</t>
  </si>
  <si>
    <t>10:14:44</t>
  </si>
  <si>
    <t>20210707 10:14:46</t>
  </si>
  <si>
    <t>10:14:46</t>
  </si>
  <si>
    <t>20210707 10:14:48</t>
  </si>
  <si>
    <t>10:14:48</t>
  </si>
  <si>
    <t>20210707 10:14:50</t>
  </si>
  <si>
    <t>10:14:50</t>
  </si>
  <si>
    <t>20210707 10:14:52</t>
  </si>
  <si>
    <t>10:14:52</t>
  </si>
  <si>
    <t>20210707 10:14:54</t>
  </si>
  <si>
    <t>10:14:54</t>
  </si>
  <si>
    <t>20210707 10:14:56</t>
  </si>
  <si>
    <t>10:14:56</t>
  </si>
  <si>
    <t>20210707 10:14:58</t>
  </si>
  <si>
    <t>10:14:58</t>
  </si>
  <si>
    <t>20210707 10:15:00</t>
  </si>
  <si>
    <t>10:15:00</t>
  </si>
  <si>
    <t>20210707 10:15:02</t>
  </si>
  <si>
    <t>10:15:02</t>
  </si>
  <si>
    <t>20210707 10:15:04</t>
  </si>
  <si>
    <t>10:15:04</t>
  </si>
  <si>
    <t>20210707 10:15:06</t>
  </si>
  <si>
    <t>10:15:06</t>
  </si>
  <si>
    <t>20210707 10:15:08</t>
  </si>
  <si>
    <t>10:15:08</t>
  </si>
  <si>
    <t>20210707 10:15:10</t>
  </si>
  <si>
    <t>10:15:10</t>
  </si>
  <si>
    <t>20210707 10:15:12</t>
  </si>
  <si>
    <t>10:15:12</t>
  </si>
  <si>
    <t>20210707 10:15:14</t>
  </si>
  <si>
    <t>10:15:14</t>
  </si>
  <si>
    <t>20210707 10:15:16</t>
  </si>
  <si>
    <t>10:15:16</t>
  </si>
  <si>
    <t>20210707 10:15:18</t>
  </si>
  <si>
    <t>10:15:18</t>
  </si>
  <si>
    <t>20210707 10:15:20</t>
  </si>
  <si>
    <t>10:15:20</t>
  </si>
  <si>
    <t>20210707 10:15:22</t>
  </si>
  <si>
    <t>10:15:22</t>
  </si>
  <si>
    <t>20210707 10:15:24</t>
  </si>
  <si>
    <t>10:15:24</t>
  </si>
  <si>
    <t>20210707 10:15:26</t>
  </si>
  <si>
    <t>10:15:26</t>
  </si>
  <si>
    <t>20210707 10:15:28</t>
  </si>
  <si>
    <t>10:15:28</t>
  </si>
  <si>
    <t>20210707 10:15:30</t>
  </si>
  <si>
    <t>10:15:30</t>
  </si>
  <si>
    <t>20210707 10:15:32</t>
  </si>
  <si>
    <t>10:15:32</t>
  </si>
  <si>
    <t>20210707 10:15:34</t>
  </si>
  <si>
    <t>10:15:34</t>
  </si>
  <si>
    <t>20210707 10:15:36</t>
  </si>
  <si>
    <t>10:15:36</t>
  </si>
  <si>
    <t>20210707 10:15:38</t>
  </si>
  <si>
    <t>10:15:38</t>
  </si>
  <si>
    <t>20210707 10:15:40</t>
  </si>
  <si>
    <t>10:15:40</t>
  </si>
  <si>
    <t>20210707 10:15:42</t>
  </si>
  <si>
    <t>10:15:42</t>
  </si>
  <si>
    <t>20210707 10:15:44</t>
  </si>
  <si>
    <t>10:15:44</t>
  </si>
  <si>
    <t>20210707 10:15:46</t>
  </si>
  <si>
    <t>10:15:46</t>
  </si>
  <si>
    <t>20210707 10:15:48</t>
  </si>
  <si>
    <t>10:15:48</t>
  </si>
  <si>
    <t>20210707 10:15:50</t>
  </si>
  <si>
    <t>10:15:50</t>
  </si>
  <si>
    <t>20210707 10:15:52</t>
  </si>
  <si>
    <t>10:15:52</t>
  </si>
  <si>
    <t>20210707 10:15:54</t>
  </si>
  <si>
    <t>10:15:54</t>
  </si>
  <si>
    <t>20210707 10:15:56</t>
  </si>
  <si>
    <t>10:15:56</t>
  </si>
  <si>
    <t>20210707 10:15:58</t>
  </si>
  <si>
    <t>10:15:58</t>
  </si>
  <si>
    <t>20210707 10:16:00</t>
  </si>
  <si>
    <t>10:16:00</t>
  </si>
  <si>
    <t>20210707 10:16:02</t>
  </si>
  <si>
    <t>10:16:02</t>
  </si>
  <si>
    <t>20210707 10:16:04</t>
  </si>
  <si>
    <t>10:16:04</t>
  </si>
  <si>
    <t>20210707 10:16:06</t>
  </si>
  <si>
    <t>10:16:06</t>
  </si>
  <si>
    <t>20210707 10:16:08</t>
  </si>
  <si>
    <t>10:16:08</t>
  </si>
  <si>
    <t>20210707 10:16:10</t>
  </si>
  <si>
    <t>10:16:10</t>
  </si>
  <si>
    <t>20210707 10:16:12</t>
  </si>
  <si>
    <t>10:16:12</t>
  </si>
  <si>
    <t>20210707 10:16:14</t>
  </si>
  <si>
    <t>10:16:14</t>
  </si>
  <si>
    <t>20210707 10:16:16</t>
  </si>
  <si>
    <t>10:16:16</t>
  </si>
  <si>
    <t>20210707 10:16:18</t>
  </si>
  <si>
    <t>10:16:18</t>
  </si>
  <si>
    <t>20210707 10:16:20</t>
  </si>
  <si>
    <t>10:16:20</t>
  </si>
  <si>
    <t>20210707 10:16:22</t>
  </si>
  <si>
    <t>10:16:22</t>
  </si>
  <si>
    <t>20210707 10:16:24</t>
  </si>
  <si>
    <t>10:16:24</t>
  </si>
  <si>
    <t>20210707 10:16:26</t>
  </si>
  <si>
    <t>10:16:26</t>
  </si>
  <si>
    <t>20210707 10:16:28</t>
  </si>
  <si>
    <t>10:16:28</t>
  </si>
  <si>
    <t>20210707 10:16:30</t>
  </si>
  <si>
    <t>10:16:30</t>
  </si>
  <si>
    <t>20210707 10:16:32</t>
  </si>
  <si>
    <t>10:16:32</t>
  </si>
  <si>
    <t>20210707 10:16:34</t>
  </si>
  <si>
    <t>10:16:34</t>
  </si>
  <si>
    <t>20210707 10:16:36</t>
  </si>
  <si>
    <t>10:16:36</t>
  </si>
  <si>
    <t>20210707 10:16:38</t>
  </si>
  <si>
    <t>10:16:38</t>
  </si>
  <si>
    <t>20210707 10:16:40</t>
  </si>
  <si>
    <t>10:16:40</t>
  </si>
  <si>
    <t>20210707 10:16:42</t>
  </si>
  <si>
    <t>10:16:42</t>
  </si>
  <si>
    <t>20210707 10:16:44</t>
  </si>
  <si>
    <t>10:16:44</t>
  </si>
  <si>
    <t>20210707 10:16:46</t>
  </si>
  <si>
    <t>10:16:46</t>
  </si>
  <si>
    <t>20210707 10:16:48</t>
  </si>
  <si>
    <t>10:16:48</t>
  </si>
  <si>
    <t>20210707 10:16:50</t>
  </si>
  <si>
    <t>10:16:50</t>
  </si>
  <si>
    <t>20210707 10:16:52</t>
  </si>
  <si>
    <t>10:16:52</t>
  </si>
  <si>
    <t>20210707 10:16:54</t>
  </si>
  <si>
    <t>10:16:54</t>
  </si>
  <si>
    <t>20210707 10:16:56</t>
  </si>
  <si>
    <t>10:16:56</t>
  </si>
  <si>
    <t>20210707 10:16:58</t>
  </si>
  <si>
    <t>10:16:58</t>
  </si>
  <si>
    <t>20210707 10:17:00</t>
  </si>
  <si>
    <t>10:17:00</t>
  </si>
  <si>
    <t>20210707 10:17:02</t>
  </si>
  <si>
    <t>10:17:02</t>
  </si>
  <si>
    <t>20210707 10:17:04</t>
  </si>
  <si>
    <t>10:17:04</t>
  </si>
  <si>
    <t>20210707 10:17:06</t>
  </si>
  <si>
    <t>10:17:06</t>
  </si>
  <si>
    <t>20210707 10:17:08</t>
  </si>
  <si>
    <t>10:17:08</t>
  </si>
  <si>
    <t>20210707 10:17:10</t>
  </si>
  <si>
    <t>10:17:10</t>
  </si>
  <si>
    <t>20210707 10:17:12</t>
  </si>
  <si>
    <t>10:17:12</t>
  </si>
  <si>
    <t>20210707 10:17:14</t>
  </si>
  <si>
    <t>10:17:14</t>
  </si>
  <si>
    <t>20210707 10:17:16</t>
  </si>
  <si>
    <t>10:17:16</t>
  </si>
  <si>
    <t>20210707 10:17:18</t>
  </si>
  <si>
    <t>10:17:18</t>
  </si>
  <si>
    <t>20210707 10:17:20</t>
  </si>
  <si>
    <t>10:17:20</t>
  </si>
  <si>
    <t>20210707 10:17:22</t>
  </si>
  <si>
    <t>10:17:22</t>
  </si>
  <si>
    <t>20210707 10:17:24</t>
  </si>
  <si>
    <t>10:17:24</t>
  </si>
  <si>
    <t>20210707 10:17:26</t>
  </si>
  <si>
    <t>10:17:26</t>
  </si>
  <si>
    <t>20210707 10:17:28</t>
  </si>
  <si>
    <t>10:17:28</t>
  </si>
  <si>
    <t>20210707 10:17:30</t>
  </si>
  <si>
    <t>10:17:30</t>
  </si>
  <si>
    <t>20210707 10:17:32</t>
  </si>
  <si>
    <t>10:17:32</t>
  </si>
  <si>
    <t>20210707 10:17:34</t>
  </si>
  <si>
    <t>10:17:34</t>
  </si>
  <si>
    <t>20210707 10:17:36</t>
  </si>
  <si>
    <t>10:17:36</t>
  </si>
  <si>
    <t>20210707 10:17:38</t>
  </si>
  <si>
    <t>10:17:38</t>
  </si>
  <si>
    <t>20210707 10:17:40</t>
  </si>
  <si>
    <t>10:17:40</t>
  </si>
  <si>
    <t>20210707 10:17:42</t>
  </si>
  <si>
    <t>10:17:42</t>
  </si>
  <si>
    <t>20210707 10:17:44</t>
  </si>
  <si>
    <t>10:17:44</t>
  </si>
  <si>
    <t>20210707 10:17:46</t>
  </si>
  <si>
    <t>10:17:46</t>
  </si>
  <si>
    <t>20210707 10:17:48</t>
  </si>
  <si>
    <t>10:17:48</t>
  </si>
  <si>
    <t>20210707 10:17:50</t>
  </si>
  <si>
    <t>10:17:50</t>
  </si>
  <si>
    <t>20210707 10:17:52</t>
  </si>
  <si>
    <t>10:17:52</t>
  </si>
  <si>
    <t>20210707 10:17:54</t>
  </si>
  <si>
    <t>10:17:54</t>
  </si>
  <si>
    <t>20210707 10:17:56</t>
  </si>
  <si>
    <t>10:17:56</t>
  </si>
  <si>
    <t>20210707 10:17:58</t>
  </si>
  <si>
    <t>10:17:58</t>
  </si>
  <si>
    <t>20210707 10:18:00</t>
  </si>
  <si>
    <t>10:18:00</t>
  </si>
  <si>
    <t>20210707 10:18:02</t>
  </si>
  <si>
    <t>10:18:02</t>
  </si>
  <si>
    <t>20210707 10:18:04</t>
  </si>
  <si>
    <t>10:18:04</t>
  </si>
  <si>
    <t>20210707 10:18:06</t>
  </si>
  <si>
    <t>10:18:06</t>
  </si>
  <si>
    <t>20210707 10:18:08</t>
  </si>
  <si>
    <t>10:18:08</t>
  </si>
  <si>
    <t>20210707 10:18:10</t>
  </si>
  <si>
    <t>10:18:10</t>
  </si>
  <si>
    <t>20210707 10:18:12</t>
  </si>
  <si>
    <t>10:18:12</t>
  </si>
  <si>
    <t>20210707 10:18:14</t>
  </si>
  <si>
    <t>10:18:14</t>
  </si>
  <si>
    <t>20210707 10:18:16</t>
  </si>
  <si>
    <t>10:18:16</t>
  </si>
  <si>
    <t>20210707 10:18:18</t>
  </si>
  <si>
    <t>10:18:18</t>
  </si>
  <si>
    <t>20210707 10:18:20</t>
  </si>
  <si>
    <t>10:18:20</t>
  </si>
  <si>
    <t>20210707 10:18:22</t>
  </si>
  <si>
    <t>10:18:22</t>
  </si>
  <si>
    <t>20210707 10:18:24</t>
  </si>
  <si>
    <t>10:18:24</t>
  </si>
  <si>
    <t>20210707 10:18:26</t>
  </si>
  <si>
    <t>10:18:26</t>
  </si>
  <si>
    <t>20210707 10:18:28</t>
  </si>
  <si>
    <t>10:18:28</t>
  </si>
  <si>
    <t>20210707 10:18:30</t>
  </si>
  <si>
    <t>10:18:30</t>
  </si>
  <si>
    <t>20210707 10:18:32</t>
  </si>
  <si>
    <t>10:18:32</t>
  </si>
  <si>
    <t>20210707 10:18:34</t>
  </si>
  <si>
    <t>10:18:34</t>
  </si>
  <si>
    <t>20210707 10:18:36</t>
  </si>
  <si>
    <t>10:18:36</t>
  </si>
  <si>
    <t>20210707 10:18:38</t>
  </si>
  <si>
    <t>10:18:38</t>
  </si>
  <si>
    <t>20210707 10:18:40</t>
  </si>
  <si>
    <t>10:18:40</t>
  </si>
  <si>
    <t>20210707 10:18:42</t>
  </si>
  <si>
    <t>10:18:42</t>
  </si>
  <si>
    <t>20210707 10:18:44</t>
  </si>
  <si>
    <t>10:18:44</t>
  </si>
  <si>
    <t>20210707 10:18:46</t>
  </si>
  <si>
    <t>10:18:46</t>
  </si>
  <si>
    <t>20210707 10:18:48</t>
  </si>
  <si>
    <t>10:18:48</t>
  </si>
  <si>
    <t>20210707 10:18:50</t>
  </si>
  <si>
    <t>10:18:50</t>
  </si>
  <si>
    <t>20210707 10:18:52</t>
  </si>
  <si>
    <t>10:18:52</t>
  </si>
  <si>
    <t>20210707 10:18:54</t>
  </si>
  <si>
    <t>10:18:54</t>
  </si>
  <si>
    <t>20210707 10:18:56</t>
  </si>
  <si>
    <t>10:18:56</t>
  </si>
  <si>
    <t>20210707 10:18:58</t>
  </si>
  <si>
    <t>10:18:58</t>
  </si>
  <si>
    <t>20210707 10:19:00</t>
  </si>
  <si>
    <t>10:19:00</t>
  </si>
  <si>
    <t>20210707 10:19:02</t>
  </si>
  <si>
    <t>10:19:02</t>
  </si>
  <si>
    <t>20210707 10:19:04</t>
  </si>
  <si>
    <t>10:19:04</t>
  </si>
  <si>
    <t>20210707 10:19:06</t>
  </si>
  <si>
    <t>10:19:06</t>
  </si>
  <si>
    <t>20210707 10:19:08</t>
  </si>
  <si>
    <t>10:19:08</t>
  </si>
  <si>
    <t>20210707 10:19:10</t>
  </si>
  <si>
    <t>10:19:10</t>
  </si>
  <si>
    <t>20210707 10:19:12</t>
  </si>
  <si>
    <t>10:19:12</t>
  </si>
  <si>
    <t>20210707 10:19:14</t>
  </si>
  <si>
    <t>10:19:14</t>
  </si>
  <si>
    <t>20210707 10:19:16</t>
  </si>
  <si>
    <t>10:19:16</t>
  </si>
  <si>
    <t>20210707 10:19:18</t>
  </si>
  <si>
    <t>10:19:18</t>
  </si>
  <si>
    <t>20210707 10:19:20</t>
  </si>
  <si>
    <t>10:19:20</t>
  </si>
  <si>
    <t>20210707 10:19:22</t>
  </si>
  <si>
    <t>10:19:22</t>
  </si>
  <si>
    <t>20210707 10:19:24</t>
  </si>
  <si>
    <t>10:19:24</t>
  </si>
  <si>
    <t>20210707 10:19:26</t>
  </si>
  <si>
    <t>10:19:26</t>
  </si>
  <si>
    <t>20210707 10:19:28</t>
  </si>
  <si>
    <t>10:19:28</t>
  </si>
  <si>
    <t>20210707 10:19:30</t>
  </si>
  <si>
    <t>10:19:30</t>
  </si>
  <si>
    <t>20210707 10:19:32</t>
  </si>
  <si>
    <t>10:19:32</t>
  </si>
  <si>
    <t>20210707 10:19:34</t>
  </si>
  <si>
    <t>10:19:34</t>
  </si>
  <si>
    <t>20210707 10:19:36</t>
  </si>
  <si>
    <t>10:19:36</t>
  </si>
  <si>
    <t>20210707 10:19:38</t>
  </si>
  <si>
    <t>10:19:38</t>
  </si>
  <si>
    <t>20210707 10:19:40</t>
  </si>
  <si>
    <t>10:19:40</t>
  </si>
  <si>
    <t>20210707 10:19:42</t>
  </si>
  <si>
    <t>10:19:42</t>
  </si>
  <si>
    <t>20210707 10:19:44</t>
  </si>
  <si>
    <t>10:19:44</t>
  </si>
  <si>
    <t>20210707 10:19:46</t>
  </si>
  <si>
    <t>10:19:46</t>
  </si>
  <si>
    <t>20210707 10:19:48</t>
  </si>
  <si>
    <t>10:19:48</t>
  </si>
  <si>
    <t>20210707 10:19:50</t>
  </si>
  <si>
    <t>10:19:50</t>
  </si>
  <si>
    <t>20210707 10:19:52</t>
  </si>
  <si>
    <t>10:19:52</t>
  </si>
  <si>
    <t>20210707 10:19:54</t>
  </si>
  <si>
    <t>10:19:54</t>
  </si>
  <si>
    <t>20210707 10:19:56</t>
  </si>
  <si>
    <t>10:19:56</t>
  </si>
  <si>
    <t>20210707 10:19:58</t>
  </si>
  <si>
    <t>10:19:58</t>
  </si>
  <si>
    <t>20210707 10:20:00</t>
  </si>
  <si>
    <t>10:20:00</t>
  </si>
  <si>
    <t>20210707 10:20:02</t>
  </si>
  <si>
    <t>10:20:02</t>
  </si>
  <si>
    <t>20210707 10:20:04</t>
  </si>
  <si>
    <t>10:20:04</t>
  </si>
  <si>
    <t>20210707 10:20:06</t>
  </si>
  <si>
    <t>10:20:06</t>
  </si>
  <si>
    <t>20210707 10:20:08</t>
  </si>
  <si>
    <t>10:20:08</t>
  </si>
  <si>
    <t>20210707 10:20:10</t>
  </si>
  <si>
    <t>10:20:10</t>
  </si>
  <si>
    <t>20210707 10:20:12</t>
  </si>
  <si>
    <t>10:20:12</t>
  </si>
  <si>
    <t>20210707 10:20:14</t>
  </si>
  <si>
    <t>10:20:14</t>
  </si>
  <si>
    <t>20210707 10:20:16</t>
  </si>
  <si>
    <t>10:20:16</t>
  </si>
  <si>
    <t>20210707 10:20:18</t>
  </si>
  <si>
    <t>10:20:18</t>
  </si>
  <si>
    <t>20210707 10:20:20</t>
  </si>
  <si>
    <t>10:20:20</t>
  </si>
  <si>
    <t>20210707 10:20:22</t>
  </si>
  <si>
    <t>10:20:22</t>
  </si>
  <si>
    <t>20210707 10:20:24</t>
  </si>
  <si>
    <t>10:20:24</t>
  </si>
  <si>
    <t>20210707 10:20:26</t>
  </si>
  <si>
    <t>10:20:26</t>
  </si>
  <si>
    <t>20210707 10:20:28</t>
  </si>
  <si>
    <t>10:20:28</t>
  </si>
  <si>
    <t>20210707 10:20:30</t>
  </si>
  <si>
    <t>10:20:30</t>
  </si>
  <si>
    <t>20210707 10:20:32</t>
  </si>
  <si>
    <t>10:20:32</t>
  </si>
  <si>
    <t>20210707 10:20:34</t>
  </si>
  <si>
    <t>10:20:34</t>
  </si>
  <si>
    <t>20210707 10:20:36</t>
  </si>
  <si>
    <t>10:20:36</t>
  </si>
  <si>
    <t>20210707 10:20:38</t>
  </si>
  <si>
    <t>10:20:38</t>
  </si>
  <si>
    <t>20210707 10:20:40</t>
  </si>
  <si>
    <t>10:20:40</t>
  </si>
  <si>
    <t>20210707 10:20:42</t>
  </si>
  <si>
    <t>10:20:42</t>
  </si>
  <si>
    <t>20210707 10:20:44</t>
  </si>
  <si>
    <t>10:20:44</t>
  </si>
  <si>
    <t>20210707 10:20:46</t>
  </si>
  <si>
    <t>10:20:46</t>
  </si>
  <si>
    <t>20210707 10:20:48</t>
  </si>
  <si>
    <t>10:20:48</t>
  </si>
  <si>
    <t>20210707 10:20:50</t>
  </si>
  <si>
    <t>10:20:50</t>
  </si>
  <si>
    <t>20210707 10:20:52</t>
  </si>
  <si>
    <t>10:20:52</t>
  </si>
  <si>
    <t>20210707 10:20:54</t>
  </si>
  <si>
    <t>10:20:54</t>
  </si>
  <si>
    <t>20210707 10:20:56</t>
  </si>
  <si>
    <t>10:20:56</t>
  </si>
  <si>
    <t>20210707 10:20:58</t>
  </si>
  <si>
    <t>10:20:58</t>
  </si>
  <si>
    <t>20210707 10:21:00</t>
  </si>
  <si>
    <t>10:21:00</t>
  </si>
  <si>
    <t>20210707 10:21:02</t>
  </si>
  <si>
    <t>10:21:02</t>
  </si>
  <si>
    <t>20210707 10:21:04</t>
  </si>
  <si>
    <t>10:21:04</t>
  </si>
  <si>
    <t>20210707 10:21:06</t>
  </si>
  <si>
    <t>10:21:06</t>
  </si>
  <si>
    <t>20210707 10:21:08</t>
  </si>
  <si>
    <t>10:21:08</t>
  </si>
  <si>
    <t>20210707 10:21:10</t>
  </si>
  <si>
    <t>10:21:10</t>
  </si>
  <si>
    <t>20210707 10:21:12</t>
  </si>
  <si>
    <t>10:21:12</t>
  </si>
  <si>
    <t>20210707 10:21:14</t>
  </si>
  <si>
    <t>10:21:14</t>
  </si>
  <si>
    <t>20210707 10:21:16</t>
  </si>
  <si>
    <t>10:21:16</t>
  </si>
  <si>
    <t>20210707 10:21:18</t>
  </si>
  <si>
    <t>10:21:18</t>
  </si>
  <si>
    <t>20210707 10:21:20</t>
  </si>
  <si>
    <t>10:21:20</t>
  </si>
  <si>
    <t>20210707 10:21:22</t>
  </si>
  <si>
    <t>10:21:22</t>
  </si>
  <si>
    <t>20210707 10:21:24</t>
  </si>
  <si>
    <t>10:21:24</t>
  </si>
  <si>
    <t>20210707 10:21:26</t>
  </si>
  <si>
    <t>10:21:26</t>
  </si>
  <si>
    <t>20210707 10:21:28</t>
  </si>
  <si>
    <t>10:21:28</t>
  </si>
  <si>
    <t>20210707 10:21:30</t>
  </si>
  <si>
    <t>10:21:30</t>
  </si>
  <si>
    <t>20210707 10:21:32</t>
  </si>
  <si>
    <t>10:21:32</t>
  </si>
  <si>
    <t>20210707 10:21:34</t>
  </si>
  <si>
    <t>10:21:34</t>
  </si>
  <si>
    <t>20210707 10:21:36</t>
  </si>
  <si>
    <t>10:21:36</t>
  </si>
  <si>
    <t>20210707 10:21:38</t>
  </si>
  <si>
    <t>10:21:38</t>
  </si>
  <si>
    <t>20210707 10:21:40</t>
  </si>
  <si>
    <t>10:21:40</t>
  </si>
  <si>
    <t>20210707 10:21:42</t>
  </si>
  <si>
    <t>10:21:42</t>
  </si>
  <si>
    <t>20210707 10:21:44</t>
  </si>
  <si>
    <t>10:21:44</t>
  </si>
  <si>
    <t>20210707 10:21:46</t>
  </si>
  <si>
    <t>10:21:46</t>
  </si>
  <si>
    <t>20210707 10:21:48</t>
  </si>
  <si>
    <t>10:21:48</t>
  </si>
  <si>
    <t>20210707 10:21:50</t>
  </si>
  <si>
    <t>10:21:50</t>
  </si>
  <si>
    <t>20210707 10:21:52</t>
  </si>
  <si>
    <t>10:21:52</t>
  </si>
  <si>
    <t>20210707 10:21:54</t>
  </si>
  <si>
    <t>10:21:54</t>
  </si>
  <si>
    <t>20210707 10:21:56</t>
  </si>
  <si>
    <t>10:21:56</t>
  </si>
  <si>
    <t>20210707 10:21:58</t>
  </si>
  <si>
    <t>10:21:58</t>
  </si>
  <si>
    <t>20210707 10:22:00</t>
  </si>
  <si>
    <t>10:22:00</t>
  </si>
  <si>
    <t>20210707 10:22:02</t>
  </si>
  <si>
    <t>10:22:02</t>
  </si>
  <si>
    <t>20210707 10:22:04</t>
  </si>
  <si>
    <t>10:22:04</t>
  </si>
  <si>
    <t>20210707 10:22:06</t>
  </si>
  <si>
    <t>10:22:06</t>
  </si>
  <si>
    <t>20210707 10:22:08</t>
  </si>
  <si>
    <t>10:22:08</t>
  </si>
  <si>
    <t>20210707 10:22:10</t>
  </si>
  <si>
    <t>10:22:10</t>
  </si>
  <si>
    <t>20210707 10:22:12</t>
  </si>
  <si>
    <t>10:22:12</t>
  </si>
  <si>
    <t>20210707 10:22:14</t>
  </si>
  <si>
    <t>10:22:14</t>
  </si>
  <si>
    <t>20210707 10:22:16</t>
  </si>
  <si>
    <t>10:22:16</t>
  </si>
  <si>
    <t>20210707 10:22:18</t>
  </si>
  <si>
    <t>10:22:18</t>
  </si>
  <si>
    <t>20210707 10:22:20</t>
  </si>
  <si>
    <t>10:22:20</t>
  </si>
  <si>
    <t>20210707 10:22:22</t>
  </si>
  <si>
    <t>10:22:22</t>
  </si>
  <si>
    <t>20210707 10:22:24</t>
  </si>
  <si>
    <t>10:22:24</t>
  </si>
  <si>
    <t>20210707 10:22:26</t>
  </si>
  <si>
    <t>10:22:26</t>
  </si>
  <si>
    <t>20210707 10:22:28</t>
  </si>
  <si>
    <t>10:22:28</t>
  </si>
  <si>
    <t>20210707 10:22:30</t>
  </si>
  <si>
    <t>10:22:30</t>
  </si>
  <si>
    <t>20210707 10:22:32</t>
  </si>
  <si>
    <t>10:22:32</t>
  </si>
  <si>
    <t>20210707 10:22:34</t>
  </si>
  <si>
    <t>10:22:34</t>
  </si>
  <si>
    <t>20210707 10:22:36</t>
  </si>
  <si>
    <t>10:22:36</t>
  </si>
  <si>
    <t>20210707 10:22:38</t>
  </si>
  <si>
    <t>10:22:38</t>
  </si>
  <si>
    <t>20210707 10:22:40</t>
  </si>
  <si>
    <t>10:22:40</t>
  </si>
  <si>
    <t>20210707 10:22:42</t>
  </si>
  <si>
    <t>10:22:42</t>
  </si>
  <si>
    <t>20210707 10:22:44</t>
  </si>
  <si>
    <t>10:22:44</t>
  </si>
  <si>
    <t>20210707 10:22:46</t>
  </si>
  <si>
    <t>10:22:46</t>
  </si>
  <si>
    <t>20210707 10:22:48</t>
  </si>
  <si>
    <t>10:22:48</t>
  </si>
  <si>
    <t>20210707 10:22:50</t>
  </si>
  <si>
    <t>10:22:50</t>
  </si>
  <si>
    <t>20210707 10:22:52</t>
  </si>
  <si>
    <t>10:22:52</t>
  </si>
  <si>
    <t>20210707 10:22:54</t>
  </si>
  <si>
    <t>10:22:54</t>
  </si>
  <si>
    <t>20210707 10:22:56</t>
  </si>
  <si>
    <t>10:22:56</t>
  </si>
  <si>
    <t>20210707 10:22:58</t>
  </si>
  <si>
    <t>10:22:58</t>
  </si>
  <si>
    <t>20210707 10:23:00</t>
  </si>
  <si>
    <t>10:23:00</t>
  </si>
  <si>
    <t>20210707 10:23:02</t>
  </si>
  <si>
    <t>10:23:02</t>
  </si>
  <si>
    <t>20210707 10:23:04</t>
  </si>
  <si>
    <t>10:23:04</t>
  </si>
  <si>
    <t>20210707 10:23:06</t>
  </si>
  <si>
    <t>10:23:06</t>
  </si>
  <si>
    <t>20210707 10:23:08</t>
  </si>
  <si>
    <t>10:23:08</t>
  </si>
  <si>
    <t>20210707 10:23:10</t>
  </si>
  <si>
    <t>10:23:10</t>
  </si>
  <si>
    <t>20210707 10:23:12</t>
  </si>
  <si>
    <t>10:23:12</t>
  </si>
  <si>
    <t>20210707 10:23:14</t>
  </si>
  <si>
    <t>10:23:14</t>
  </si>
  <si>
    <t>20210707 10:23:16</t>
  </si>
  <si>
    <t>10:23:16</t>
  </si>
  <si>
    <t>20210707 10:23:18</t>
  </si>
  <si>
    <t>10:23:18</t>
  </si>
  <si>
    <t>20210707 10:23:20</t>
  </si>
  <si>
    <t>10:23:20</t>
  </si>
  <si>
    <t>20210707 10:23:22</t>
  </si>
  <si>
    <t>10:23:22</t>
  </si>
  <si>
    <t>20210707 10:23:24</t>
  </si>
  <si>
    <t>10:23:24</t>
  </si>
  <si>
    <t>20210707 10:23:26</t>
  </si>
  <si>
    <t>10:23:26</t>
  </si>
  <si>
    <t>20210707 10:23:28</t>
  </si>
  <si>
    <t>10:23:28</t>
  </si>
  <si>
    <t>20210707 10:23:30</t>
  </si>
  <si>
    <t>10:23:30</t>
  </si>
  <si>
    <t>20210707 10:23:32</t>
  </si>
  <si>
    <t>10:23:32</t>
  </si>
  <si>
    <t>20210707 10:23:34</t>
  </si>
  <si>
    <t>10:23:34</t>
  </si>
  <si>
    <t>20210707 10:23:36</t>
  </si>
  <si>
    <t>10:23:36</t>
  </si>
  <si>
    <t>20210707 10:23:38</t>
  </si>
  <si>
    <t>10:23:38</t>
  </si>
  <si>
    <t>20210707 10:23:40</t>
  </si>
  <si>
    <t>10:23:40</t>
  </si>
  <si>
    <t>20210707 10:23:42</t>
  </si>
  <si>
    <t>10:23:42</t>
  </si>
  <si>
    <t>20210707 10:23:44</t>
  </si>
  <si>
    <t>10:23:44</t>
  </si>
  <si>
    <t>20210707 10:23:46</t>
  </si>
  <si>
    <t>10:23:46</t>
  </si>
  <si>
    <t>20210707 10:23:48</t>
  </si>
  <si>
    <t>10:23:48</t>
  </si>
  <si>
    <t>20210707 10:23:50</t>
  </si>
  <si>
    <t>10:23:50</t>
  </si>
  <si>
    <t>20210707 10:23:52</t>
  </si>
  <si>
    <t>10:23:52</t>
  </si>
  <si>
    <t>20210707 10:23:54</t>
  </si>
  <si>
    <t>10:23:54</t>
  </si>
  <si>
    <t>20210707 10:23:56</t>
  </si>
  <si>
    <t>10:23:56</t>
  </si>
  <si>
    <t>20210707 10:23:58</t>
  </si>
  <si>
    <t>10:23:58</t>
  </si>
  <si>
    <t>20210707 10:24:00</t>
  </si>
  <si>
    <t>10:24:00</t>
  </si>
  <si>
    <t>20210707 10:24:02</t>
  </si>
  <si>
    <t>10:24:02</t>
  </si>
  <si>
    <t>20210707 10:24:04</t>
  </si>
  <si>
    <t>10:24:04</t>
  </si>
  <si>
    <t>20210707 10:24:06</t>
  </si>
  <si>
    <t>10:24:06</t>
  </si>
  <si>
    <t>20210707 10:24:08</t>
  </si>
  <si>
    <t>10:24:08</t>
  </si>
  <si>
    <t>20210707 10:24:10</t>
  </si>
  <si>
    <t>10:24:10</t>
  </si>
  <si>
    <t>20210707 10:24:12</t>
  </si>
  <si>
    <t>10:24:12</t>
  </si>
  <si>
    <t>20210707 10:24:14</t>
  </si>
  <si>
    <t>10:24:14</t>
  </si>
  <si>
    <t>20210707 10:24:16</t>
  </si>
  <si>
    <t>10:24:16</t>
  </si>
  <si>
    <t>20210707 10:24:18</t>
  </si>
  <si>
    <t>10:24:18</t>
  </si>
  <si>
    <t>20210707 10:24:20</t>
  </si>
  <si>
    <t>10:24:20</t>
  </si>
  <si>
    <t>20210707 10:24:22</t>
  </si>
  <si>
    <t>10:24:22</t>
  </si>
  <si>
    <t>20210707 10:24:24</t>
  </si>
  <si>
    <t>10:24:24</t>
  </si>
  <si>
    <t>20210707 10:24:26</t>
  </si>
  <si>
    <t>10:24:26</t>
  </si>
  <si>
    <t>20210707 10:24:28</t>
  </si>
  <si>
    <t>10:24:28</t>
  </si>
  <si>
    <t>20210707 10:24:30</t>
  </si>
  <si>
    <t>10:24:30</t>
  </si>
  <si>
    <t>20210707 10:24:32</t>
  </si>
  <si>
    <t>10:24:32</t>
  </si>
  <si>
    <t>20210707 10:24:34</t>
  </si>
  <si>
    <t>10:24:34</t>
  </si>
  <si>
    <t>20210707 10:24:36</t>
  </si>
  <si>
    <t>10:24:36</t>
  </si>
  <si>
    <t>20210707 10:24:38</t>
  </si>
  <si>
    <t>10:24:38</t>
  </si>
  <si>
    <t>20210707 10:24:40</t>
  </si>
  <si>
    <t>10:24:40</t>
  </si>
  <si>
    <t>20210707 10:24:42</t>
  </si>
  <si>
    <t>10:24:42</t>
  </si>
  <si>
    <t>20210707 10:24:44</t>
  </si>
  <si>
    <t>10:24:44</t>
  </si>
  <si>
    <t>20210707 10:24:46</t>
  </si>
  <si>
    <t>10:24:46</t>
  </si>
  <si>
    <t>20210707 10:24:48</t>
  </si>
  <si>
    <t>10:24:48</t>
  </si>
  <si>
    <t>20210707 10:24:50</t>
  </si>
  <si>
    <t>10:24:50</t>
  </si>
  <si>
    <t>20210707 10:24:52</t>
  </si>
  <si>
    <t>10:24:52</t>
  </si>
  <si>
    <t>20210707 10:24:54</t>
  </si>
  <si>
    <t>10:24:54</t>
  </si>
  <si>
    <t>20210707 10:24:56</t>
  </si>
  <si>
    <t>10:24:56</t>
  </si>
  <si>
    <t>20210707 10:24:58</t>
  </si>
  <si>
    <t>10:24:58</t>
  </si>
  <si>
    <t>20210707 10:25:00</t>
  </si>
  <si>
    <t>10:25:00</t>
  </si>
  <si>
    <t>20210707 10:25:02</t>
  </si>
  <si>
    <t>10:25:02</t>
  </si>
  <si>
    <t>20210707 10:25:04</t>
  </si>
  <si>
    <t>10:25:04</t>
  </si>
  <si>
    <t>20210707 10:25:06</t>
  </si>
  <si>
    <t>10:25:06</t>
  </si>
  <si>
    <t>20210707 10:25:08</t>
  </si>
  <si>
    <t>10:25:08</t>
  </si>
  <si>
    <t>20210707 10:25:10</t>
  </si>
  <si>
    <t>10:25:10</t>
  </si>
  <si>
    <t>20210707 10:25:12</t>
  </si>
  <si>
    <t>10:25:12</t>
  </si>
  <si>
    <t>20210707 10:25:14</t>
  </si>
  <si>
    <t>10:25:14</t>
  </si>
  <si>
    <t>20210707 10:25:16</t>
  </si>
  <si>
    <t>10:25:16</t>
  </si>
  <si>
    <t>20210707 10:25:18</t>
  </si>
  <si>
    <t>10:25:18</t>
  </si>
  <si>
    <t>20210707 10:25:20</t>
  </si>
  <si>
    <t>10:25:20</t>
  </si>
  <si>
    <t>20210707 10:25:22</t>
  </si>
  <si>
    <t>10:25:22</t>
  </si>
  <si>
    <t>20210707 10:25:24</t>
  </si>
  <si>
    <t>10:25:24</t>
  </si>
  <si>
    <t>20210707 10:25:26</t>
  </si>
  <si>
    <t>10:25:26</t>
  </si>
  <si>
    <t>20210707 10:25:28</t>
  </si>
  <si>
    <t>10:25:28</t>
  </si>
  <si>
    <t>20210707 10:25:30</t>
  </si>
  <si>
    <t>10:25:30</t>
  </si>
  <si>
    <t>20210707 10:25:32</t>
  </si>
  <si>
    <t>10:25:32</t>
  </si>
  <si>
    <t>20210707 10:25:34</t>
  </si>
  <si>
    <t>10:25:34</t>
  </si>
  <si>
    <t>20210707 10:25:36</t>
  </si>
  <si>
    <t>10:25:36</t>
  </si>
  <si>
    <t>20210707 10:25:38</t>
  </si>
  <si>
    <t>10:25:38</t>
  </si>
  <si>
    <t>20210707 10:25:40</t>
  </si>
  <si>
    <t>10:25:40</t>
  </si>
  <si>
    <t>20210707 10:25:42</t>
  </si>
  <si>
    <t>10:25:42</t>
  </si>
  <si>
    <t>20210707 10:25:44</t>
  </si>
  <si>
    <t>10:25:44</t>
  </si>
  <si>
    <t>20210707 10:25:46</t>
  </si>
  <si>
    <t>10:25:46</t>
  </si>
  <si>
    <t>20210707 10:25:48</t>
  </si>
  <si>
    <t>10:25:48</t>
  </si>
  <si>
    <t>20210707 10:25:50</t>
  </si>
  <si>
    <t>10:25:50</t>
  </si>
  <si>
    <t>20210707 10:25:52</t>
  </si>
  <si>
    <t>10:25:52</t>
  </si>
  <si>
    <t>20210707 10:25:54</t>
  </si>
  <si>
    <t>10:25:54</t>
  </si>
  <si>
    <t>20210707 10:25:56</t>
  </si>
  <si>
    <t>10:25:56</t>
  </si>
  <si>
    <t>20210707 10:25:58</t>
  </si>
  <si>
    <t>10:25:58</t>
  </si>
  <si>
    <t>20210707 10:26:00</t>
  </si>
  <si>
    <t>10:26:00</t>
  </si>
  <si>
    <t>20210707 10:26:02</t>
  </si>
  <si>
    <t>10:26:02</t>
  </si>
  <si>
    <t>20210707 10:26:04</t>
  </si>
  <si>
    <t>10:26:04</t>
  </si>
  <si>
    <t>20210707 10:26:06</t>
  </si>
  <si>
    <t>10:26:06</t>
  </si>
  <si>
    <t>20210707 10:26:08</t>
  </si>
  <si>
    <t>10:26:08</t>
  </si>
  <si>
    <t>20210707 10:26:10</t>
  </si>
  <si>
    <t>10:26:10</t>
  </si>
  <si>
    <t>20210707 10:26:12</t>
  </si>
  <si>
    <t>10:26:12</t>
  </si>
  <si>
    <t>20210707 10:26:14</t>
  </si>
  <si>
    <t>10:26:14</t>
  </si>
  <si>
    <t>20210707 10:26:16</t>
  </si>
  <si>
    <t>10:26:16</t>
  </si>
  <si>
    <t>20210707 10:26:18</t>
  </si>
  <si>
    <t>10:26:18</t>
  </si>
  <si>
    <t>20210707 10:26:20</t>
  </si>
  <si>
    <t>10:26:20</t>
  </si>
  <si>
    <t>20210707 10:26:22</t>
  </si>
  <si>
    <t>10:26:22</t>
  </si>
  <si>
    <t>20210707 10:26:24</t>
  </si>
  <si>
    <t>10:26:24</t>
  </si>
  <si>
    <t>20210707 10:26:26</t>
  </si>
  <si>
    <t>10:26:26</t>
  </si>
  <si>
    <t>20210707 10:26:28</t>
  </si>
  <si>
    <t>10:26:28</t>
  </si>
  <si>
    <t>20210707 10:26:30</t>
  </si>
  <si>
    <t>10:26:30</t>
  </si>
  <si>
    <t>20210707 10:26:32</t>
  </si>
  <si>
    <t>10:26:32</t>
  </si>
  <si>
    <t>20210707 10:26:34</t>
  </si>
  <si>
    <t>10:26:34</t>
  </si>
  <si>
    <t>20210707 10:26:36</t>
  </si>
  <si>
    <t>10:26:36</t>
  </si>
  <si>
    <t>20210707 10:26:38</t>
  </si>
  <si>
    <t>10:26:38</t>
  </si>
  <si>
    <t>20210707 10:26:40</t>
  </si>
  <si>
    <t>10:26:40</t>
  </si>
  <si>
    <t>20210707 10:26:42</t>
  </si>
  <si>
    <t>10:26:42</t>
  </si>
  <si>
    <t>20210707 10:26:44</t>
  </si>
  <si>
    <t>10:26:44</t>
  </si>
  <si>
    <t>20210707 10:26:46</t>
  </si>
  <si>
    <t>10:26:46</t>
  </si>
  <si>
    <t>20210707 10:26:48</t>
  </si>
  <si>
    <t>10:26:48</t>
  </si>
  <si>
    <t>20210707 10:26:50</t>
  </si>
  <si>
    <t>10:26:50</t>
  </si>
  <si>
    <t>20210707 10:26:52</t>
  </si>
  <si>
    <t>10:26:52</t>
  </si>
  <si>
    <t>20210707 10:26:54</t>
  </si>
  <si>
    <t>10:26:54</t>
  </si>
  <si>
    <t>20210707 10:26:56</t>
  </si>
  <si>
    <t>10:26:56</t>
  </si>
  <si>
    <t>20210707 10:26:58</t>
  </si>
  <si>
    <t>10:26:58</t>
  </si>
  <si>
    <t>20210707 10:27:00</t>
  </si>
  <si>
    <t>10:27:00</t>
  </si>
  <si>
    <t>20210707 10:27:02</t>
  </si>
  <si>
    <t>10:27:02</t>
  </si>
  <si>
    <t>20210707 10:27:04</t>
  </si>
  <si>
    <t>10:27:04</t>
  </si>
  <si>
    <t>20210707 10:27:06</t>
  </si>
  <si>
    <t>10:27:06</t>
  </si>
  <si>
    <t>20210707 10:27:08</t>
  </si>
  <si>
    <t>10:27:08</t>
  </si>
  <si>
    <t>20210707 10:27:10</t>
  </si>
  <si>
    <t>10:27:10</t>
  </si>
  <si>
    <t>20210707 10:27:12</t>
  </si>
  <si>
    <t>10:27:12</t>
  </si>
  <si>
    <t>20210707 10:27:14</t>
  </si>
  <si>
    <t>10:27:14</t>
  </si>
  <si>
    <t>20210707 10:27:16</t>
  </si>
  <si>
    <t>10:27:16</t>
  </si>
  <si>
    <t>20210707 10:27:18</t>
  </si>
  <si>
    <t>10:27:18</t>
  </si>
  <si>
    <t>20210707 10:27:20</t>
  </si>
  <si>
    <t>10:27:20</t>
  </si>
  <si>
    <t>20210707 10:27:22</t>
  </si>
  <si>
    <t>10:27:22</t>
  </si>
  <si>
    <t>20210707 10:27:24</t>
  </si>
  <si>
    <t>10:27:24</t>
  </si>
  <si>
    <t>20210707 10:27:26</t>
  </si>
  <si>
    <t>10:27:26</t>
  </si>
  <si>
    <t>20210707 10:27:28</t>
  </si>
  <si>
    <t>10:27:28</t>
  </si>
  <si>
    <t>20210707 10:27:30</t>
  </si>
  <si>
    <t>10:27:30</t>
  </si>
  <si>
    <t>20210707 10:27:32</t>
  </si>
  <si>
    <t>10:27:32</t>
  </si>
  <si>
    <t>20210707 10:27:34</t>
  </si>
  <si>
    <t>10:27:34</t>
  </si>
  <si>
    <t>20210707 10:27:36</t>
  </si>
  <si>
    <t>10:27:36</t>
  </si>
  <si>
    <t>20210707 10:27:38</t>
  </si>
  <si>
    <t>10:27:38</t>
  </si>
  <si>
    <t>20210707 10:27:40</t>
  </si>
  <si>
    <t>10:27:40</t>
  </si>
  <si>
    <t>20210707 10:27:42</t>
  </si>
  <si>
    <t>10:27:42</t>
  </si>
  <si>
    <t>20210707 10:27:44</t>
  </si>
  <si>
    <t>10:27:44</t>
  </si>
  <si>
    <t>20210707 10:27:46</t>
  </si>
  <si>
    <t>10:27:46</t>
  </si>
  <si>
    <t>20210707 10:27:48</t>
  </si>
  <si>
    <t>10:27:48</t>
  </si>
  <si>
    <t>20210707 10:27:50</t>
  </si>
  <si>
    <t>10:27:50</t>
  </si>
  <si>
    <t>20210707 10:27:52</t>
  </si>
  <si>
    <t>10:27:52</t>
  </si>
  <si>
    <t>20210707 10:27:54</t>
  </si>
  <si>
    <t>10:27:54</t>
  </si>
  <si>
    <t>20210707 10:27:56</t>
  </si>
  <si>
    <t>10:27:56</t>
  </si>
  <si>
    <t>20210707 10:27:58</t>
  </si>
  <si>
    <t>10:27:58</t>
  </si>
  <si>
    <t>20210707 10:28:00</t>
  </si>
  <si>
    <t>10:28:00</t>
  </si>
  <si>
    <t>20210707 10:28:02</t>
  </si>
  <si>
    <t>10:28:02</t>
  </si>
  <si>
    <t>20210707 10:28:04</t>
  </si>
  <si>
    <t>10:28:04</t>
  </si>
  <si>
    <t>20210707 10:28:06</t>
  </si>
  <si>
    <t>10:28:06</t>
  </si>
  <si>
    <t>20210707 10:28:08</t>
  </si>
  <si>
    <t>10:28:08</t>
  </si>
  <si>
    <t>20210707 10:28:10</t>
  </si>
  <si>
    <t>10:28:10</t>
  </si>
  <si>
    <t>20210707 10:28:12</t>
  </si>
  <si>
    <t>10:28:12</t>
  </si>
  <si>
    <t>20210707 10:28:14</t>
  </si>
  <si>
    <t>10:28:14</t>
  </si>
  <si>
    <t>20210707 10:28:16</t>
  </si>
  <si>
    <t>10:28:16</t>
  </si>
  <si>
    <t>20210707 10:28:18</t>
  </si>
  <si>
    <t>10:28:18</t>
  </si>
  <si>
    <t>20210707 10:28:20</t>
  </si>
  <si>
    <t>10:28:20</t>
  </si>
  <si>
    <t>20210707 10:28:22</t>
  </si>
  <si>
    <t>10:28:22</t>
  </si>
  <si>
    <t>20210707 10:28:24</t>
  </si>
  <si>
    <t>10:28:24</t>
  </si>
  <si>
    <t>20210707 10:28:26</t>
  </si>
  <si>
    <t>10:28:26</t>
  </si>
  <si>
    <t>20210707 10:28:28</t>
  </si>
  <si>
    <t>10:28:28</t>
  </si>
  <si>
    <t>20210707 10:28:30</t>
  </si>
  <si>
    <t>10:28:30</t>
  </si>
  <si>
    <t>20210707 10:28:32</t>
  </si>
  <si>
    <t>10:28:32</t>
  </si>
  <si>
    <t>20210707 10:28:34</t>
  </si>
  <si>
    <t>10:28:34</t>
  </si>
  <si>
    <t>20210707 10:28:36</t>
  </si>
  <si>
    <t>10:28:36</t>
  </si>
  <si>
    <t>20210707 10:28:38</t>
  </si>
  <si>
    <t>10:28:38</t>
  </si>
  <si>
    <t>20210707 10:28:40</t>
  </si>
  <si>
    <t>10:28:40</t>
  </si>
  <si>
    <t>20210707 10:28:42</t>
  </si>
  <si>
    <t>10:28:42</t>
  </si>
  <si>
    <t>20210707 10:28:44</t>
  </si>
  <si>
    <t>10:28:44</t>
  </si>
  <si>
    <t>20210707 10:28:46</t>
  </si>
  <si>
    <t>10:28:46</t>
  </si>
  <si>
    <t>20210707 10:28:48</t>
  </si>
  <si>
    <t>10:28:48</t>
  </si>
  <si>
    <t>20210707 10:28:50</t>
  </si>
  <si>
    <t>10:28:50</t>
  </si>
  <si>
    <t>20210707 10:28:52</t>
  </si>
  <si>
    <t>10:28:52</t>
  </si>
  <si>
    <t>20210707 10:28:54</t>
  </si>
  <si>
    <t>10:28:54</t>
  </si>
  <si>
    <t>20210707 10:28:56</t>
  </si>
  <si>
    <t>10:28:56</t>
  </si>
  <si>
    <t>20210707 10:28:58</t>
  </si>
  <si>
    <t>10:28:58</t>
  </si>
  <si>
    <t>20210707 10:29:00</t>
  </si>
  <si>
    <t>10:29:00</t>
  </si>
  <si>
    <t>20210707 10:29:02</t>
  </si>
  <si>
    <t>10:29:02</t>
  </si>
  <si>
    <t>20210707 10:29:04</t>
  </si>
  <si>
    <t>10:29:04</t>
  </si>
  <si>
    <t>20210707 10:29:06</t>
  </si>
  <si>
    <t>10:29:06</t>
  </si>
  <si>
    <t>20210707 10:29:08</t>
  </si>
  <si>
    <t>10:29:08</t>
  </si>
  <si>
    <t>20210707 10:29:10</t>
  </si>
  <si>
    <t>10:29:10</t>
  </si>
  <si>
    <t>20210707 10:29:12</t>
  </si>
  <si>
    <t>10:29:12</t>
  </si>
  <si>
    <t>20210707 10:29:14</t>
  </si>
  <si>
    <t>10:29:14</t>
  </si>
  <si>
    <t>20210707 10:29:16</t>
  </si>
  <si>
    <t>10:29:16</t>
  </si>
  <si>
    <t>20210707 10:29:18</t>
  </si>
  <si>
    <t>10:29:18</t>
  </si>
  <si>
    <t>20210707 10:29:20</t>
  </si>
  <si>
    <t>10:29:20</t>
  </si>
  <si>
    <t>20210707 10:29:22</t>
  </si>
  <si>
    <t>10:29:22</t>
  </si>
  <si>
    <t>20210707 10:29:24</t>
  </si>
  <si>
    <t>10:29:24</t>
  </si>
  <si>
    <t>20210707 10:29:26</t>
  </si>
  <si>
    <t>10:29:26</t>
  </si>
  <si>
    <t>20210707 10:29:28</t>
  </si>
  <si>
    <t>10:29:28</t>
  </si>
  <si>
    <t>20210707 10:29:30</t>
  </si>
  <si>
    <t>10:29:30</t>
  </si>
  <si>
    <t>20210707 10:29:32</t>
  </si>
  <si>
    <t>10:29:32</t>
  </si>
  <si>
    <t>20210707 10:29:34</t>
  </si>
  <si>
    <t>10:29:34</t>
  </si>
  <si>
    <t>20210707 10:29:36</t>
  </si>
  <si>
    <t>10:29:36</t>
  </si>
  <si>
    <t>20210707 10:29:38</t>
  </si>
  <si>
    <t>10:29:38</t>
  </si>
  <si>
    <t>20210707 10:29:40</t>
  </si>
  <si>
    <t>10:29:40</t>
  </si>
  <si>
    <t>20210707 10:29:42</t>
  </si>
  <si>
    <t>10:29:42</t>
  </si>
  <si>
    <t>20210707 10:29:44</t>
  </si>
  <si>
    <t>10:29:44</t>
  </si>
  <si>
    <t>20210707 10:29:46</t>
  </si>
  <si>
    <t>10:29:46</t>
  </si>
  <si>
    <t>20210707 10:29:48</t>
  </si>
  <si>
    <t>10:29:48</t>
  </si>
  <si>
    <t>20210707 10:29:50</t>
  </si>
  <si>
    <t>10:29:50</t>
  </si>
  <si>
    <t>20210707 10:29:52</t>
  </si>
  <si>
    <t>10:29:52</t>
  </si>
  <si>
    <t>20210707 10:29:54</t>
  </si>
  <si>
    <t>10:29:54</t>
  </si>
  <si>
    <t>20210707 10:29:56</t>
  </si>
  <si>
    <t>10:29:56</t>
  </si>
  <si>
    <t>20210707 10:29:58</t>
  </si>
  <si>
    <t>10:29:58</t>
  </si>
  <si>
    <t>20210707 10:30:00</t>
  </si>
  <si>
    <t>10:30:00</t>
  </si>
  <si>
    <t>20210707 10:30:02</t>
  </si>
  <si>
    <t>10:30:02</t>
  </si>
  <si>
    <t>20210707 10:30:04</t>
  </si>
  <si>
    <t>10:30:04</t>
  </si>
  <si>
    <t>20210707 10:30:06</t>
  </si>
  <si>
    <t>10:30:06</t>
  </si>
  <si>
    <t>20210707 10:30:08</t>
  </si>
  <si>
    <t>10:30:08</t>
  </si>
  <si>
    <t>20210707 10:30:10</t>
  </si>
  <si>
    <t>10:30:10</t>
  </si>
  <si>
    <t>20210707 10:30:12</t>
  </si>
  <si>
    <t>10:30:12</t>
  </si>
  <si>
    <t>20210707 10:30:14</t>
  </si>
  <si>
    <t>10:30:14</t>
  </si>
  <si>
    <t>20210707 10:30:16</t>
  </si>
  <si>
    <t>10:30:16</t>
  </si>
  <si>
    <t>20210707 10:30:18</t>
  </si>
  <si>
    <t>10:30:18</t>
  </si>
  <si>
    <t>20210707 10:30:20</t>
  </si>
  <si>
    <t>10:30:20</t>
  </si>
  <si>
    <t>20210707 10:30:22</t>
  </si>
  <si>
    <t>10:30:22</t>
  </si>
  <si>
    <t>20210707 10:30:24</t>
  </si>
  <si>
    <t>10:30:24</t>
  </si>
  <si>
    <t>20210707 10:30:26</t>
  </si>
  <si>
    <t>10:30:26</t>
  </si>
  <si>
    <t>20210707 10:30:28</t>
  </si>
  <si>
    <t>10:30:28</t>
  </si>
  <si>
    <t>20210707 10:30:30</t>
  </si>
  <si>
    <t>10:30:30</t>
  </si>
  <si>
    <t>20210707 10:30:32</t>
  </si>
  <si>
    <t>10:30:32</t>
  </si>
  <si>
    <t>20210707 10:30:34</t>
  </si>
  <si>
    <t>10:30:34</t>
  </si>
  <si>
    <t>20210707 10:30:36</t>
  </si>
  <si>
    <t>10:30:36</t>
  </si>
  <si>
    <t>20210707 10:30:38</t>
  </si>
  <si>
    <t>10:30:38</t>
  </si>
  <si>
    <t>20210707 10:30:40</t>
  </si>
  <si>
    <t>10:30:40</t>
  </si>
  <si>
    <t>20210707 10:30:42</t>
  </si>
  <si>
    <t>10:30:42</t>
  </si>
  <si>
    <t>20210707 10:30:44</t>
  </si>
  <si>
    <t>10:30:44</t>
  </si>
  <si>
    <t>20210707 10:30:46</t>
  </si>
  <si>
    <t>10:30:46</t>
  </si>
  <si>
    <t>20210707 10:30:48</t>
  </si>
  <si>
    <t>10:30:48</t>
  </si>
  <si>
    <t>20210707 10:30:50</t>
  </si>
  <si>
    <t>10:30:50</t>
  </si>
  <si>
    <t>20210707 10:30:52</t>
  </si>
  <si>
    <t>10:30:52</t>
  </si>
  <si>
    <t>20210707 10:30:54</t>
  </si>
  <si>
    <t>10:30:54</t>
  </si>
  <si>
    <t>20210707 10:30:56</t>
  </si>
  <si>
    <t>10:30:56</t>
  </si>
  <si>
    <t>20210707 10:30:58</t>
  </si>
  <si>
    <t>10:30:58</t>
  </si>
  <si>
    <t>20210707 10:31:00</t>
  </si>
  <si>
    <t>10:31:00</t>
  </si>
  <si>
    <t>20210707 10:31:02</t>
  </si>
  <si>
    <t>10:31:02</t>
  </si>
  <si>
    <t>20210707 10:31:04</t>
  </si>
  <si>
    <t>10:31:04</t>
  </si>
  <si>
    <t>20210707 10:31:06</t>
  </si>
  <si>
    <t>10:31:06</t>
  </si>
  <si>
    <t>20210707 10:31:08</t>
  </si>
  <si>
    <t>10:31:08</t>
  </si>
  <si>
    <t>20210707 10:31:10</t>
  </si>
  <si>
    <t>10:31:10</t>
  </si>
  <si>
    <t>20210707 10:31:12</t>
  </si>
  <si>
    <t>10:31:12</t>
  </si>
  <si>
    <t>20210707 10:31:14</t>
  </si>
  <si>
    <t>10:31:14</t>
  </si>
  <si>
    <t>20210707 10:31:16</t>
  </si>
  <si>
    <t>10:31:16</t>
  </si>
  <si>
    <t>20210707 10:31:18</t>
  </si>
  <si>
    <t>10:31:18</t>
  </si>
  <si>
    <t>20210707 10:31:20</t>
  </si>
  <si>
    <t>10:31:20</t>
  </si>
  <si>
    <t>20210707 10:31:22</t>
  </si>
  <si>
    <t>10:31:22</t>
  </si>
  <si>
    <t>20210707 10:31:24</t>
  </si>
  <si>
    <t>10:31:24</t>
  </si>
  <si>
    <t>20210707 10:31:26</t>
  </si>
  <si>
    <t>10:31:26</t>
  </si>
  <si>
    <t>20210707 10:31:28</t>
  </si>
  <si>
    <t>10:31:28</t>
  </si>
  <si>
    <t>20210707 10:31:30</t>
  </si>
  <si>
    <t>10:31:30</t>
  </si>
  <si>
    <t>20210707 10:31:32</t>
  </si>
  <si>
    <t>10:31:32</t>
  </si>
  <si>
    <t>20210707 10:31:34</t>
  </si>
  <si>
    <t>10:31:34</t>
  </si>
  <si>
    <t>20210707 10:31:36</t>
  </si>
  <si>
    <t>10:31:36</t>
  </si>
  <si>
    <t>20210707 10:31:38</t>
  </si>
  <si>
    <t>10:31:38</t>
  </si>
  <si>
    <t>20210707 10:31:40</t>
  </si>
  <si>
    <t>10:31:40</t>
  </si>
  <si>
    <t>20210707 10:31:42</t>
  </si>
  <si>
    <t>10:31:42</t>
  </si>
  <si>
    <t>20210707 10:31:44</t>
  </si>
  <si>
    <t>10:31:44</t>
  </si>
  <si>
    <t>20210707 10:31:46</t>
  </si>
  <si>
    <t>10:31:46</t>
  </si>
  <si>
    <t>20210707 10:31:48</t>
  </si>
  <si>
    <t>10:31:48</t>
  </si>
  <si>
    <t>20210707 10:31:50</t>
  </si>
  <si>
    <t>10:31:50</t>
  </si>
  <si>
    <t>20210707 10:31:52</t>
  </si>
  <si>
    <t>10:31:52</t>
  </si>
  <si>
    <t>20210707 10:31:54</t>
  </si>
  <si>
    <t>10:31:54</t>
  </si>
  <si>
    <t>20210707 10:31:56</t>
  </si>
  <si>
    <t>10:31:56</t>
  </si>
  <si>
    <t>20210707 10:31:58</t>
  </si>
  <si>
    <t>10:31:58</t>
  </si>
  <si>
    <t>20210707 10:32:00</t>
  </si>
  <si>
    <t>10:32:00</t>
  </si>
  <si>
    <t>20210707 10:32:02</t>
  </si>
  <si>
    <t>10:32:02</t>
  </si>
  <si>
    <t>20210707 10:32:04</t>
  </si>
  <si>
    <t>10:32:04</t>
  </si>
  <si>
    <t>20210707 10:32:06</t>
  </si>
  <si>
    <t>10:32:06</t>
  </si>
  <si>
    <t>20210707 10:32:08</t>
  </si>
  <si>
    <t>10:32:08</t>
  </si>
  <si>
    <t>20210707 10:32:10</t>
  </si>
  <si>
    <t>10:32:10</t>
  </si>
  <si>
    <t>20210707 10:32:12</t>
  </si>
  <si>
    <t>10:32:12</t>
  </si>
  <si>
    <t>20210707 10:32:14</t>
  </si>
  <si>
    <t>10:32:14</t>
  </si>
  <si>
    <t>20210707 10:36:10</t>
  </si>
  <si>
    <t>10:36:10</t>
  </si>
  <si>
    <t>10:33:10</t>
  </si>
  <si>
    <t>20210707 10:36:31</t>
  </si>
  <si>
    <t>10:36:31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</si>
</sst>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978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1625677216.1</v>
      </c>
      <c r="C17">
        <v>0</v>
      </c>
      <c r="D17" t="s">
        <v>300</v>
      </c>
      <c r="E17" t="s">
        <v>301</v>
      </c>
      <c r="F17">
        <v>1</v>
      </c>
      <c r="G17" t="s">
        <v>302</v>
      </c>
      <c r="H17">
        <v>1625677215.1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1625677215.1</v>
      </c>
      <c r="CD17">
        <v>409.65</v>
      </c>
      <c r="CE17">
        <v>420.029666666667</v>
      </c>
      <c r="CF17">
        <v>6.26694333333333</v>
      </c>
      <c r="CG17">
        <v>5.41398</v>
      </c>
      <c r="CH17">
        <v>423.993333333333</v>
      </c>
      <c r="CI17">
        <v>7.68127666666667</v>
      </c>
      <c r="CJ17">
        <v>499.983333333333</v>
      </c>
      <c r="CK17">
        <v>100.383666666667</v>
      </c>
      <c r="CL17">
        <v>0.0998134</v>
      </c>
      <c r="CM17">
        <v>15.6971333333333</v>
      </c>
      <c r="CN17">
        <v>15.6862</v>
      </c>
      <c r="CO17">
        <v>999.9</v>
      </c>
      <c r="CP17">
        <v>0</v>
      </c>
      <c r="CQ17">
        <v>0</v>
      </c>
      <c r="CR17">
        <v>10005</v>
      </c>
      <c r="CS17">
        <v>0</v>
      </c>
      <c r="CT17">
        <v>5.16948</v>
      </c>
      <c r="CU17">
        <v>1045.92666666667</v>
      </c>
      <c r="CV17">
        <v>0.962001666666667</v>
      </c>
      <c r="CW17">
        <v>0.0379979666666667</v>
      </c>
      <c r="CX17">
        <v>0</v>
      </c>
      <c r="CY17">
        <v>1581.28</v>
      </c>
      <c r="CZ17">
        <v>4.99912</v>
      </c>
      <c r="DA17">
        <v>16334</v>
      </c>
      <c r="DB17">
        <v>6712.33333333333</v>
      </c>
      <c r="DC17">
        <v>37.479</v>
      </c>
      <c r="DD17">
        <v>40.7913333333333</v>
      </c>
      <c r="DE17">
        <v>39.4583333333333</v>
      </c>
      <c r="DF17">
        <v>40.1036666666667</v>
      </c>
      <c r="DG17">
        <v>38.8956666666667</v>
      </c>
      <c r="DH17">
        <v>1001.37666666667</v>
      </c>
      <c r="DI17">
        <v>39.55</v>
      </c>
      <c r="DJ17">
        <v>0</v>
      </c>
      <c r="DK17">
        <v>1625677217</v>
      </c>
      <c r="DL17">
        <v>0</v>
      </c>
      <c r="DM17">
        <v>1581.6964</v>
      </c>
      <c r="DN17">
        <v>-3.3115384649301</v>
      </c>
      <c r="DO17">
        <v>-59.2846152462712</v>
      </c>
      <c r="DP17">
        <v>16340.456</v>
      </c>
      <c r="DQ17">
        <v>15</v>
      </c>
      <c r="DR17">
        <v>1625677134.6</v>
      </c>
      <c r="DS17" t="s">
        <v>305</v>
      </c>
      <c r="DT17">
        <v>1625677128.6</v>
      </c>
      <c r="DU17">
        <v>1625677134.6</v>
      </c>
      <c r="DV17">
        <v>2</v>
      </c>
      <c r="DW17">
        <v>0.041</v>
      </c>
      <c r="DX17">
        <v>0.026</v>
      </c>
      <c r="DY17">
        <v>-14.347</v>
      </c>
      <c r="DZ17">
        <v>-1.389</v>
      </c>
      <c r="EA17">
        <v>420</v>
      </c>
      <c r="EB17">
        <v>5</v>
      </c>
      <c r="EC17">
        <v>0.14</v>
      </c>
      <c r="ED17">
        <v>0.08</v>
      </c>
      <c r="EE17">
        <v>-10.3494658536585</v>
      </c>
      <c r="EF17">
        <v>-0.0270689895470332</v>
      </c>
      <c r="EG17">
        <v>0.038307915565885</v>
      </c>
      <c r="EH17">
        <v>1</v>
      </c>
      <c r="EI17">
        <v>1581.83794117647</v>
      </c>
      <c r="EJ17">
        <v>-2.65739644970216</v>
      </c>
      <c r="EK17">
        <v>0.312709030436052</v>
      </c>
      <c r="EL17">
        <v>1</v>
      </c>
      <c r="EM17">
        <v>0.859068121951219</v>
      </c>
      <c r="EN17">
        <v>-0.0224072195121953</v>
      </c>
      <c r="EO17">
        <v>0.00665827937634195</v>
      </c>
      <c r="EP17">
        <v>1</v>
      </c>
      <c r="EQ17">
        <v>3</v>
      </c>
      <c r="ER17">
        <v>3</v>
      </c>
      <c r="ES17" t="s">
        <v>306</v>
      </c>
      <c r="ET17">
        <v>100</v>
      </c>
      <c r="EU17">
        <v>100</v>
      </c>
      <c r="EV17">
        <v>-14.343</v>
      </c>
      <c r="EW17">
        <v>-1.4143</v>
      </c>
      <c r="EX17">
        <v>-14.3476998515065</v>
      </c>
      <c r="EY17">
        <v>0.000485247639819423</v>
      </c>
      <c r="EZ17">
        <v>-1.36446825205216e-06</v>
      </c>
      <c r="FA17">
        <v>5.78542989185787e-10</v>
      </c>
      <c r="FB17">
        <v>-1.1099058739466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1.5</v>
      </c>
      <c r="FK17">
        <v>1.4</v>
      </c>
      <c r="FL17">
        <v>18</v>
      </c>
      <c r="FM17">
        <v>491.612</v>
      </c>
      <c r="FN17">
        <v>508.716</v>
      </c>
      <c r="FO17">
        <v>9.02068</v>
      </c>
      <c r="FP17">
        <v>26.8884</v>
      </c>
      <c r="FQ17">
        <v>30.0001</v>
      </c>
      <c r="FR17">
        <v>26.9517</v>
      </c>
      <c r="FS17">
        <v>26.9228</v>
      </c>
      <c r="FT17">
        <v>21.4443</v>
      </c>
      <c r="FU17">
        <v>60.3994</v>
      </c>
      <c r="FV17">
        <v>0</v>
      </c>
      <c r="FW17">
        <v>9.07</v>
      </c>
      <c r="FX17">
        <v>420</v>
      </c>
      <c r="FY17">
        <v>5.37477</v>
      </c>
      <c r="FZ17">
        <v>101.642</v>
      </c>
      <c r="GA17">
        <v>96.1528</v>
      </c>
    </row>
    <row r="18" spans="1:183">
      <c r="A18">
        <v>2</v>
      </c>
      <c r="B18">
        <v>1625677218.1</v>
      </c>
      <c r="C18">
        <v>2</v>
      </c>
      <c r="D18" t="s">
        <v>307</v>
      </c>
      <c r="E18" t="s">
        <v>308</v>
      </c>
      <c r="F18">
        <v>1</v>
      </c>
      <c r="G18" t="s">
        <v>302</v>
      </c>
      <c r="H18">
        <v>1625677217.1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1625677217.1</v>
      </c>
      <c r="CD18">
        <v>409.649</v>
      </c>
      <c r="CE18">
        <v>419.951666666667</v>
      </c>
      <c r="CF18">
        <v>6.26717333333333</v>
      </c>
      <c r="CG18">
        <v>5.41307</v>
      </c>
      <c r="CH18">
        <v>423.992333333333</v>
      </c>
      <c r="CI18">
        <v>7.68151666666667</v>
      </c>
      <c r="CJ18">
        <v>499.972666666667</v>
      </c>
      <c r="CK18">
        <v>100.383333333333</v>
      </c>
      <c r="CL18">
        <v>0.0997557333333333</v>
      </c>
      <c r="CM18">
        <v>15.6967</v>
      </c>
      <c r="CN18">
        <v>15.6889666666667</v>
      </c>
      <c r="CO18">
        <v>999.9</v>
      </c>
      <c r="CP18">
        <v>0</v>
      </c>
      <c r="CQ18">
        <v>0</v>
      </c>
      <c r="CR18">
        <v>9998.73333333333</v>
      </c>
      <c r="CS18">
        <v>0</v>
      </c>
      <c r="CT18">
        <v>5.19015666666667</v>
      </c>
      <c r="CU18">
        <v>1046.01333333333</v>
      </c>
      <c r="CV18">
        <v>0.962015</v>
      </c>
      <c r="CW18">
        <v>0.0379846</v>
      </c>
      <c r="CX18">
        <v>0</v>
      </c>
      <c r="CY18">
        <v>1581.17</v>
      </c>
      <c r="CZ18">
        <v>4.99912</v>
      </c>
      <c r="DA18">
        <v>16330.9666666667</v>
      </c>
      <c r="DB18">
        <v>6712.92666666667</v>
      </c>
      <c r="DC18">
        <v>37.4166666666667</v>
      </c>
      <c r="DD18">
        <v>40.812</v>
      </c>
      <c r="DE18">
        <v>39.333</v>
      </c>
      <c r="DF18">
        <v>40.1453333333333</v>
      </c>
      <c r="DG18">
        <v>38.854</v>
      </c>
      <c r="DH18">
        <v>1001.47333333333</v>
      </c>
      <c r="DI18">
        <v>39.54</v>
      </c>
      <c r="DJ18">
        <v>0</v>
      </c>
      <c r="DK18">
        <v>1625677218.8</v>
      </c>
      <c r="DL18">
        <v>0</v>
      </c>
      <c r="DM18">
        <v>1581.62769230769</v>
      </c>
      <c r="DN18">
        <v>-3.66632479947134</v>
      </c>
      <c r="DO18">
        <v>-61.9521367554667</v>
      </c>
      <c r="DP18">
        <v>16338.8884615385</v>
      </c>
      <c r="DQ18">
        <v>15</v>
      </c>
      <c r="DR18">
        <v>1625677134.6</v>
      </c>
      <c r="DS18" t="s">
        <v>305</v>
      </c>
      <c r="DT18">
        <v>1625677128.6</v>
      </c>
      <c r="DU18">
        <v>1625677134.6</v>
      </c>
      <c r="DV18">
        <v>2</v>
      </c>
      <c r="DW18">
        <v>0.041</v>
      </c>
      <c r="DX18">
        <v>0.026</v>
      </c>
      <c r="DY18">
        <v>-14.347</v>
      </c>
      <c r="DZ18">
        <v>-1.389</v>
      </c>
      <c r="EA18">
        <v>420</v>
      </c>
      <c r="EB18">
        <v>5</v>
      </c>
      <c r="EC18">
        <v>0.14</v>
      </c>
      <c r="ED18">
        <v>0.08</v>
      </c>
      <c r="EE18">
        <v>-10.3462097560976</v>
      </c>
      <c r="EF18">
        <v>0.0497142857142582</v>
      </c>
      <c r="EG18">
        <v>0.0397716457700405</v>
      </c>
      <c r="EH18">
        <v>1</v>
      </c>
      <c r="EI18">
        <v>1581.75285714286</v>
      </c>
      <c r="EJ18">
        <v>-2.88892367906395</v>
      </c>
      <c r="EK18">
        <v>0.340030010680313</v>
      </c>
      <c r="EL18">
        <v>1</v>
      </c>
      <c r="EM18">
        <v>0.859576487804878</v>
      </c>
      <c r="EN18">
        <v>-0.0503004668989534</v>
      </c>
      <c r="EO18">
        <v>0.00596381132073806</v>
      </c>
      <c r="EP18">
        <v>1</v>
      </c>
      <c r="EQ18">
        <v>3</v>
      </c>
      <c r="ER18">
        <v>3</v>
      </c>
      <c r="ES18" t="s">
        <v>306</v>
      </c>
      <c r="ET18">
        <v>100</v>
      </c>
      <c r="EU18">
        <v>100</v>
      </c>
      <c r="EV18">
        <v>-14.343</v>
      </c>
      <c r="EW18">
        <v>-1.4144</v>
      </c>
      <c r="EX18">
        <v>-14.3476998515065</v>
      </c>
      <c r="EY18">
        <v>0.000485247639819423</v>
      </c>
      <c r="EZ18">
        <v>-1.36446825205216e-06</v>
      </c>
      <c r="FA18">
        <v>5.78542989185787e-10</v>
      </c>
      <c r="FB18">
        <v>-1.1099058739466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1.5</v>
      </c>
      <c r="FK18">
        <v>1.4</v>
      </c>
      <c r="FL18">
        <v>18</v>
      </c>
      <c r="FM18">
        <v>491.66</v>
      </c>
      <c r="FN18">
        <v>508.662</v>
      </c>
      <c r="FO18">
        <v>9.02621</v>
      </c>
      <c r="FP18">
        <v>26.8884</v>
      </c>
      <c r="FQ18">
        <v>30</v>
      </c>
      <c r="FR18">
        <v>26.9506</v>
      </c>
      <c r="FS18">
        <v>26.9228</v>
      </c>
      <c r="FT18">
        <v>21.4431</v>
      </c>
      <c r="FU18">
        <v>60.3994</v>
      </c>
      <c r="FV18">
        <v>0</v>
      </c>
      <c r="FW18">
        <v>9.13</v>
      </c>
      <c r="FX18">
        <v>420</v>
      </c>
      <c r="FY18">
        <v>5.37477</v>
      </c>
      <c r="FZ18">
        <v>101.642</v>
      </c>
      <c r="GA18">
        <v>96.1521</v>
      </c>
    </row>
    <row r="19" spans="1:183">
      <c r="A19">
        <v>3</v>
      </c>
      <c r="B19">
        <v>1625677220.1</v>
      </c>
      <c r="C19">
        <v>4</v>
      </c>
      <c r="D19" t="s">
        <v>309</v>
      </c>
      <c r="E19" t="s">
        <v>310</v>
      </c>
      <c r="F19">
        <v>1</v>
      </c>
      <c r="G19" t="s">
        <v>302</v>
      </c>
      <c r="H19">
        <v>1625677219.1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1625677219.1</v>
      </c>
      <c r="CD19">
        <v>409.629</v>
      </c>
      <c r="CE19">
        <v>419.983666666667</v>
      </c>
      <c r="CF19">
        <v>6.26708666666667</v>
      </c>
      <c r="CG19">
        <v>5.41265666666667</v>
      </c>
      <c r="CH19">
        <v>423.972</v>
      </c>
      <c r="CI19">
        <v>7.68142666666667</v>
      </c>
      <c r="CJ19">
        <v>499.974666666667</v>
      </c>
      <c r="CK19">
        <v>100.384333333333</v>
      </c>
      <c r="CL19">
        <v>0.0996471666666667</v>
      </c>
      <c r="CM19">
        <v>15.6988</v>
      </c>
      <c r="CN19">
        <v>15.6824333333333</v>
      </c>
      <c r="CO19">
        <v>999.9</v>
      </c>
      <c r="CP19">
        <v>0</v>
      </c>
      <c r="CQ19">
        <v>0</v>
      </c>
      <c r="CR19">
        <v>10003.7666666667</v>
      </c>
      <c r="CS19">
        <v>0</v>
      </c>
      <c r="CT19">
        <v>5.23151</v>
      </c>
      <c r="CU19">
        <v>1046.01666666667</v>
      </c>
      <c r="CV19">
        <v>0.962015</v>
      </c>
      <c r="CW19">
        <v>0.0379846</v>
      </c>
      <c r="CX19">
        <v>0</v>
      </c>
      <c r="CY19">
        <v>1581.34333333333</v>
      </c>
      <c r="CZ19">
        <v>4.99912</v>
      </c>
      <c r="DA19">
        <v>16334.0333333333</v>
      </c>
      <c r="DB19">
        <v>6712.94</v>
      </c>
      <c r="DC19">
        <v>37.437</v>
      </c>
      <c r="DD19">
        <v>40.812</v>
      </c>
      <c r="DE19">
        <v>39.3536666666667</v>
      </c>
      <c r="DF19">
        <v>40.083</v>
      </c>
      <c r="DG19">
        <v>38.812</v>
      </c>
      <c r="DH19">
        <v>1001.47666666667</v>
      </c>
      <c r="DI19">
        <v>39.54</v>
      </c>
      <c r="DJ19">
        <v>0</v>
      </c>
      <c r="DK19">
        <v>1625677221.2</v>
      </c>
      <c r="DL19">
        <v>0</v>
      </c>
      <c r="DM19">
        <v>1581.51384615385</v>
      </c>
      <c r="DN19">
        <v>-2.72957265987259</v>
      </c>
      <c r="DO19">
        <v>-48.2256409831771</v>
      </c>
      <c r="DP19">
        <v>16337.1307692308</v>
      </c>
      <c r="DQ19">
        <v>15</v>
      </c>
      <c r="DR19">
        <v>1625677134.6</v>
      </c>
      <c r="DS19" t="s">
        <v>305</v>
      </c>
      <c r="DT19">
        <v>1625677128.6</v>
      </c>
      <c r="DU19">
        <v>1625677134.6</v>
      </c>
      <c r="DV19">
        <v>2</v>
      </c>
      <c r="DW19">
        <v>0.041</v>
      </c>
      <c r="DX19">
        <v>0.026</v>
      </c>
      <c r="DY19">
        <v>-14.347</v>
      </c>
      <c r="DZ19">
        <v>-1.389</v>
      </c>
      <c r="EA19">
        <v>420</v>
      </c>
      <c r="EB19">
        <v>5</v>
      </c>
      <c r="EC19">
        <v>0.14</v>
      </c>
      <c r="ED19">
        <v>0.08</v>
      </c>
      <c r="EE19">
        <v>-10.3431341463415</v>
      </c>
      <c r="EF19">
        <v>0.0120543554006913</v>
      </c>
      <c r="EG19">
        <v>0.0407169264842037</v>
      </c>
      <c r="EH19">
        <v>1</v>
      </c>
      <c r="EI19">
        <v>1581.64882352941</v>
      </c>
      <c r="EJ19">
        <v>-2.7458019281341</v>
      </c>
      <c r="EK19">
        <v>0.323916880277505</v>
      </c>
      <c r="EL19">
        <v>1</v>
      </c>
      <c r="EM19">
        <v>0.858912829268293</v>
      </c>
      <c r="EN19">
        <v>-0.0548094982578396</v>
      </c>
      <c r="EO19">
        <v>0.00597216769446829</v>
      </c>
      <c r="EP19">
        <v>1</v>
      </c>
      <c r="EQ19">
        <v>3</v>
      </c>
      <c r="ER19">
        <v>3</v>
      </c>
      <c r="ES19" t="s">
        <v>306</v>
      </c>
      <c r="ET19">
        <v>100</v>
      </c>
      <c r="EU19">
        <v>100</v>
      </c>
      <c r="EV19">
        <v>-14.343</v>
      </c>
      <c r="EW19">
        <v>-1.4143</v>
      </c>
      <c r="EX19">
        <v>-14.3476998515065</v>
      </c>
      <c r="EY19">
        <v>0.000485247639819423</v>
      </c>
      <c r="EZ19">
        <v>-1.36446825205216e-06</v>
      </c>
      <c r="FA19">
        <v>5.78542989185787e-10</v>
      </c>
      <c r="FB19">
        <v>-1.1099058739466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1.5</v>
      </c>
      <c r="FK19">
        <v>1.4</v>
      </c>
      <c r="FL19">
        <v>18</v>
      </c>
      <c r="FM19">
        <v>491.697</v>
      </c>
      <c r="FN19">
        <v>508.447</v>
      </c>
      <c r="FO19">
        <v>9.04509</v>
      </c>
      <c r="FP19">
        <v>26.8884</v>
      </c>
      <c r="FQ19">
        <v>29.9997</v>
      </c>
      <c r="FR19">
        <v>26.9498</v>
      </c>
      <c r="FS19">
        <v>26.9228</v>
      </c>
      <c r="FT19">
        <v>21.4433</v>
      </c>
      <c r="FU19">
        <v>60.3994</v>
      </c>
      <c r="FV19">
        <v>0</v>
      </c>
      <c r="FW19">
        <v>9.13</v>
      </c>
      <c r="FX19">
        <v>420</v>
      </c>
      <c r="FY19">
        <v>5.37477</v>
      </c>
      <c r="FZ19">
        <v>101.643</v>
      </c>
      <c r="GA19">
        <v>96.1529</v>
      </c>
    </row>
    <row r="20" spans="1:183">
      <c r="A20">
        <v>4</v>
      </c>
      <c r="B20">
        <v>1625677222.1</v>
      </c>
      <c r="C20">
        <v>6</v>
      </c>
      <c r="D20" t="s">
        <v>311</v>
      </c>
      <c r="E20" t="s">
        <v>312</v>
      </c>
      <c r="F20">
        <v>1</v>
      </c>
      <c r="G20" t="s">
        <v>302</v>
      </c>
      <c r="H20">
        <v>1625677221.1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1625677221.1</v>
      </c>
      <c r="CD20">
        <v>409.629</v>
      </c>
      <c r="CE20">
        <v>420.014333333333</v>
      </c>
      <c r="CF20">
        <v>6.26691333333333</v>
      </c>
      <c r="CG20">
        <v>5.41323</v>
      </c>
      <c r="CH20">
        <v>423.972</v>
      </c>
      <c r="CI20">
        <v>7.68124666666667</v>
      </c>
      <c r="CJ20">
        <v>499.988</v>
      </c>
      <c r="CK20">
        <v>100.386</v>
      </c>
      <c r="CL20">
        <v>0.0998320666666667</v>
      </c>
      <c r="CM20">
        <v>15.6986666666667</v>
      </c>
      <c r="CN20">
        <v>15.6834333333333</v>
      </c>
      <c r="CO20">
        <v>999.9</v>
      </c>
      <c r="CP20">
        <v>0</v>
      </c>
      <c r="CQ20">
        <v>0</v>
      </c>
      <c r="CR20">
        <v>10007.9</v>
      </c>
      <c r="CS20">
        <v>0</v>
      </c>
      <c r="CT20">
        <v>5.27011333333333</v>
      </c>
      <c r="CU20">
        <v>1046.02333333333</v>
      </c>
      <c r="CV20">
        <v>0.962015</v>
      </c>
      <c r="CW20">
        <v>0.0379846</v>
      </c>
      <c r="CX20">
        <v>0</v>
      </c>
      <c r="CY20">
        <v>1580.97666666667</v>
      </c>
      <c r="CZ20">
        <v>4.99912</v>
      </c>
      <c r="DA20">
        <v>16335.1</v>
      </c>
      <c r="DB20">
        <v>6712.98333333333</v>
      </c>
      <c r="DC20">
        <v>37.479</v>
      </c>
      <c r="DD20">
        <v>40.7913333333333</v>
      </c>
      <c r="DE20">
        <v>39.4583333333333</v>
      </c>
      <c r="DF20">
        <v>40.0203333333333</v>
      </c>
      <c r="DG20">
        <v>38.812</v>
      </c>
      <c r="DH20">
        <v>1001.48333333333</v>
      </c>
      <c r="DI20">
        <v>39.54</v>
      </c>
      <c r="DJ20">
        <v>0</v>
      </c>
      <c r="DK20">
        <v>1625677223</v>
      </c>
      <c r="DL20">
        <v>0</v>
      </c>
      <c r="DM20">
        <v>1581.3932</v>
      </c>
      <c r="DN20">
        <v>-3.55538462585592</v>
      </c>
      <c r="DO20">
        <v>-36.3307690653772</v>
      </c>
      <c r="DP20">
        <v>16336.088</v>
      </c>
      <c r="DQ20">
        <v>15</v>
      </c>
      <c r="DR20">
        <v>1625677134.6</v>
      </c>
      <c r="DS20" t="s">
        <v>305</v>
      </c>
      <c r="DT20">
        <v>1625677128.6</v>
      </c>
      <c r="DU20">
        <v>1625677134.6</v>
      </c>
      <c r="DV20">
        <v>2</v>
      </c>
      <c r="DW20">
        <v>0.041</v>
      </c>
      <c r="DX20">
        <v>0.026</v>
      </c>
      <c r="DY20">
        <v>-14.347</v>
      </c>
      <c r="DZ20">
        <v>-1.389</v>
      </c>
      <c r="EA20">
        <v>420</v>
      </c>
      <c r="EB20">
        <v>5</v>
      </c>
      <c r="EC20">
        <v>0.14</v>
      </c>
      <c r="ED20">
        <v>0.08</v>
      </c>
      <c r="EE20">
        <v>-10.3489292682927</v>
      </c>
      <c r="EF20">
        <v>-0.0216794425087143</v>
      </c>
      <c r="EG20">
        <v>0.0419790438073189</v>
      </c>
      <c r="EH20">
        <v>1</v>
      </c>
      <c r="EI20">
        <v>1581.56058823529</v>
      </c>
      <c r="EJ20">
        <v>-3.16027049873108</v>
      </c>
      <c r="EK20">
        <v>0.367438999951176</v>
      </c>
      <c r="EL20">
        <v>1</v>
      </c>
      <c r="EM20">
        <v>0.857273048780488</v>
      </c>
      <c r="EN20">
        <v>-0.0410775052264778</v>
      </c>
      <c r="EO20">
        <v>0.00472967756314095</v>
      </c>
      <c r="EP20">
        <v>1</v>
      </c>
      <c r="EQ20">
        <v>3</v>
      </c>
      <c r="ER20">
        <v>3</v>
      </c>
      <c r="ES20" t="s">
        <v>306</v>
      </c>
      <c r="ET20">
        <v>100</v>
      </c>
      <c r="EU20">
        <v>100</v>
      </c>
      <c r="EV20">
        <v>-14.344</v>
      </c>
      <c r="EW20">
        <v>-1.4143</v>
      </c>
      <c r="EX20">
        <v>-14.3476998515065</v>
      </c>
      <c r="EY20">
        <v>0.000485247639819423</v>
      </c>
      <c r="EZ20">
        <v>-1.36446825205216e-06</v>
      </c>
      <c r="FA20">
        <v>5.78542989185787e-10</v>
      </c>
      <c r="FB20">
        <v>-1.1099058739466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1.6</v>
      </c>
      <c r="FK20">
        <v>1.5</v>
      </c>
      <c r="FL20">
        <v>18</v>
      </c>
      <c r="FM20">
        <v>491.465</v>
      </c>
      <c r="FN20">
        <v>508.662</v>
      </c>
      <c r="FO20">
        <v>9.07172</v>
      </c>
      <c r="FP20">
        <v>26.8884</v>
      </c>
      <c r="FQ20">
        <v>29.9992</v>
      </c>
      <c r="FR20">
        <v>26.9498</v>
      </c>
      <c r="FS20">
        <v>26.9228</v>
      </c>
      <c r="FT20">
        <v>21.4425</v>
      </c>
      <c r="FU20">
        <v>60.3994</v>
      </c>
      <c r="FV20">
        <v>0</v>
      </c>
      <c r="FW20">
        <v>9.2</v>
      </c>
      <c r="FX20">
        <v>420</v>
      </c>
      <c r="FY20">
        <v>5.37477</v>
      </c>
      <c r="FZ20">
        <v>101.643</v>
      </c>
      <c r="GA20">
        <v>96.1533</v>
      </c>
    </row>
    <row r="21" spans="1:183">
      <c r="A21">
        <v>5</v>
      </c>
      <c r="B21">
        <v>1625677224.1</v>
      </c>
      <c r="C21">
        <v>8</v>
      </c>
      <c r="D21" t="s">
        <v>313</v>
      </c>
      <c r="E21" t="s">
        <v>314</v>
      </c>
      <c r="F21">
        <v>1</v>
      </c>
      <c r="G21" t="s">
        <v>302</v>
      </c>
      <c r="H21">
        <v>1625677223.1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1625677223.1</v>
      </c>
      <c r="CD21">
        <v>409.602</v>
      </c>
      <c r="CE21">
        <v>420.019666666667</v>
      </c>
      <c r="CF21">
        <v>6.26793</v>
      </c>
      <c r="CG21">
        <v>5.41461666666667</v>
      </c>
      <c r="CH21">
        <v>423.945</v>
      </c>
      <c r="CI21">
        <v>7.68229666666667</v>
      </c>
      <c r="CJ21">
        <v>500.048333333333</v>
      </c>
      <c r="CK21">
        <v>100.387333333333</v>
      </c>
      <c r="CL21">
        <v>0.1000358</v>
      </c>
      <c r="CM21">
        <v>15.7009</v>
      </c>
      <c r="CN21">
        <v>15.6878666666667</v>
      </c>
      <c r="CO21">
        <v>999.9</v>
      </c>
      <c r="CP21">
        <v>0</v>
      </c>
      <c r="CQ21">
        <v>0</v>
      </c>
      <c r="CR21">
        <v>9998.75</v>
      </c>
      <c r="CS21">
        <v>0</v>
      </c>
      <c r="CT21">
        <v>5.34868666666667</v>
      </c>
      <c r="CU21">
        <v>1046.03</v>
      </c>
      <c r="CV21">
        <v>0.962015</v>
      </c>
      <c r="CW21">
        <v>0.0379846</v>
      </c>
      <c r="CX21">
        <v>0</v>
      </c>
      <c r="CY21">
        <v>1580.95</v>
      </c>
      <c r="CZ21">
        <v>4.99912</v>
      </c>
      <c r="DA21">
        <v>16334.8</v>
      </c>
      <c r="DB21">
        <v>6713.00333333333</v>
      </c>
      <c r="DC21">
        <v>37.3956666666667</v>
      </c>
      <c r="DD21">
        <v>40.7706666666667</v>
      </c>
      <c r="DE21">
        <v>39.3956666666667</v>
      </c>
      <c r="DF21">
        <v>40.0833333333333</v>
      </c>
      <c r="DG21">
        <v>38.7916666666667</v>
      </c>
      <c r="DH21">
        <v>1001.49</v>
      </c>
      <c r="DI21">
        <v>39.54</v>
      </c>
      <c r="DJ21">
        <v>0</v>
      </c>
      <c r="DK21">
        <v>1625677224.8</v>
      </c>
      <c r="DL21">
        <v>0</v>
      </c>
      <c r="DM21">
        <v>1581.30846153846</v>
      </c>
      <c r="DN21">
        <v>-3.16239318223979</v>
      </c>
      <c r="DO21">
        <v>-23.5965811349792</v>
      </c>
      <c r="DP21">
        <v>16335.4384615385</v>
      </c>
      <c r="DQ21">
        <v>15</v>
      </c>
      <c r="DR21">
        <v>1625677134.6</v>
      </c>
      <c r="DS21" t="s">
        <v>305</v>
      </c>
      <c r="DT21">
        <v>1625677128.6</v>
      </c>
      <c r="DU21">
        <v>1625677134.6</v>
      </c>
      <c r="DV21">
        <v>2</v>
      </c>
      <c r="DW21">
        <v>0.041</v>
      </c>
      <c r="DX21">
        <v>0.026</v>
      </c>
      <c r="DY21">
        <v>-14.347</v>
      </c>
      <c r="DZ21">
        <v>-1.389</v>
      </c>
      <c r="EA21">
        <v>420</v>
      </c>
      <c r="EB21">
        <v>5</v>
      </c>
      <c r="EC21">
        <v>0.14</v>
      </c>
      <c r="ED21">
        <v>0.08</v>
      </c>
      <c r="EE21">
        <v>-10.3555487804878</v>
      </c>
      <c r="EF21">
        <v>-0.113086411149865</v>
      </c>
      <c r="EG21">
        <v>0.0461284427465323</v>
      </c>
      <c r="EH21">
        <v>1</v>
      </c>
      <c r="EI21">
        <v>1581.48857142857</v>
      </c>
      <c r="EJ21">
        <v>-3.41095890410817</v>
      </c>
      <c r="EK21">
        <v>0.39004866258413</v>
      </c>
      <c r="EL21">
        <v>1</v>
      </c>
      <c r="EM21">
        <v>0.855833024390244</v>
      </c>
      <c r="EN21">
        <v>-0.0267765574912899</v>
      </c>
      <c r="EO21">
        <v>0.00319206599118627</v>
      </c>
      <c r="EP21">
        <v>1</v>
      </c>
      <c r="EQ21">
        <v>3</v>
      </c>
      <c r="ER21">
        <v>3</v>
      </c>
      <c r="ES21" t="s">
        <v>306</v>
      </c>
      <c r="ET21">
        <v>100</v>
      </c>
      <c r="EU21">
        <v>100</v>
      </c>
      <c r="EV21">
        <v>-14.343</v>
      </c>
      <c r="EW21">
        <v>-1.4144</v>
      </c>
      <c r="EX21">
        <v>-14.3476998515065</v>
      </c>
      <c r="EY21">
        <v>0.000485247639819423</v>
      </c>
      <c r="EZ21">
        <v>-1.36446825205216e-06</v>
      </c>
      <c r="FA21">
        <v>5.78542989185787e-10</v>
      </c>
      <c r="FB21">
        <v>-1.1099058739466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1.6</v>
      </c>
      <c r="FK21">
        <v>1.5</v>
      </c>
      <c r="FL21">
        <v>18</v>
      </c>
      <c r="FM21">
        <v>491.77</v>
      </c>
      <c r="FN21">
        <v>508.626</v>
      </c>
      <c r="FO21">
        <v>9.10873</v>
      </c>
      <c r="FP21">
        <v>26.8884</v>
      </c>
      <c r="FQ21">
        <v>29.9988</v>
      </c>
      <c r="FR21">
        <v>26.9498</v>
      </c>
      <c r="FS21">
        <v>26.9228</v>
      </c>
      <c r="FT21">
        <v>21.4417</v>
      </c>
      <c r="FU21">
        <v>60.3994</v>
      </c>
      <c r="FV21">
        <v>0</v>
      </c>
      <c r="FW21">
        <v>9.27</v>
      </c>
      <c r="FX21">
        <v>420</v>
      </c>
      <c r="FY21">
        <v>5.37477</v>
      </c>
      <c r="FZ21">
        <v>101.643</v>
      </c>
      <c r="GA21">
        <v>96.1533</v>
      </c>
    </row>
    <row r="22" spans="1:183">
      <c r="A22">
        <v>6</v>
      </c>
      <c r="B22">
        <v>1625677226.1</v>
      </c>
      <c r="C22">
        <v>10</v>
      </c>
      <c r="D22" t="s">
        <v>315</v>
      </c>
      <c r="E22" t="s">
        <v>316</v>
      </c>
      <c r="F22">
        <v>1</v>
      </c>
      <c r="G22" t="s">
        <v>302</v>
      </c>
      <c r="H22">
        <v>1625677225.1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1625677225.1</v>
      </c>
      <c r="CD22">
        <v>409.587333333333</v>
      </c>
      <c r="CE22">
        <v>420.017333333333</v>
      </c>
      <c r="CF22">
        <v>6.26978</v>
      </c>
      <c r="CG22">
        <v>5.41558</v>
      </c>
      <c r="CH22">
        <v>423.930333333333</v>
      </c>
      <c r="CI22">
        <v>7.6842</v>
      </c>
      <c r="CJ22">
        <v>499.972</v>
      </c>
      <c r="CK22">
        <v>100.386666666667</v>
      </c>
      <c r="CL22">
        <v>0.0998261</v>
      </c>
      <c r="CM22">
        <v>15.7055666666667</v>
      </c>
      <c r="CN22">
        <v>15.6894</v>
      </c>
      <c r="CO22">
        <v>999.9</v>
      </c>
      <c r="CP22">
        <v>0</v>
      </c>
      <c r="CQ22">
        <v>0</v>
      </c>
      <c r="CR22">
        <v>9995.83666666666</v>
      </c>
      <c r="CS22">
        <v>0</v>
      </c>
      <c r="CT22">
        <v>5.39693666666667</v>
      </c>
      <c r="CU22">
        <v>1045.93</v>
      </c>
      <c r="CV22">
        <v>0.962011333333333</v>
      </c>
      <c r="CW22">
        <v>0.0379883</v>
      </c>
      <c r="CX22">
        <v>0</v>
      </c>
      <c r="CY22">
        <v>1580.58666666667</v>
      </c>
      <c r="CZ22">
        <v>4.99912</v>
      </c>
      <c r="DA22">
        <v>16332.0666666667</v>
      </c>
      <c r="DB22">
        <v>6712.37</v>
      </c>
      <c r="DC22">
        <v>37.3956666666667</v>
      </c>
      <c r="DD22">
        <v>40.75</v>
      </c>
      <c r="DE22">
        <v>39.3956666666667</v>
      </c>
      <c r="DF22">
        <v>40.1663333333333</v>
      </c>
      <c r="DG22">
        <v>38.8953333333333</v>
      </c>
      <c r="DH22">
        <v>1001.39</v>
      </c>
      <c r="DI22">
        <v>39.54</v>
      </c>
      <c r="DJ22">
        <v>0</v>
      </c>
      <c r="DK22">
        <v>1625677227.2</v>
      </c>
      <c r="DL22">
        <v>0</v>
      </c>
      <c r="DM22">
        <v>1581.14884615385</v>
      </c>
      <c r="DN22">
        <v>-3.57435898752337</v>
      </c>
      <c r="DO22">
        <v>-16.1367520106954</v>
      </c>
      <c r="DP22">
        <v>16333.8692307692</v>
      </c>
      <c r="DQ22">
        <v>15</v>
      </c>
      <c r="DR22">
        <v>1625677134.6</v>
      </c>
      <c r="DS22" t="s">
        <v>305</v>
      </c>
      <c r="DT22">
        <v>1625677128.6</v>
      </c>
      <c r="DU22">
        <v>1625677134.6</v>
      </c>
      <c r="DV22">
        <v>2</v>
      </c>
      <c r="DW22">
        <v>0.041</v>
      </c>
      <c r="DX22">
        <v>0.026</v>
      </c>
      <c r="DY22">
        <v>-14.347</v>
      </c>
      <c r="DZ22">
        <v>-1.389</v>
      </c>
      <c r="EA22">
        <v>420</v>
      </c>
      <c r="EB22">
        <v>5</v>
      </c>
      <c r="EC22">
        <v>0.14</v>
      </c>
      <c r="ED22">
        <v>0.08</v>
      </c>
      <c r="EE22">
        <v>-10.3602756097561</v>
      </c>
      <c r="EF22">
        <v>-0.295237630662047</v>
      </c>
      <c r="EG22">
        <v>0.05133588950683</v>
      </c>
      <c r="EH22">
        <v>1</v>
      </c>
      <c r="EI22">
        <v>1581.315</v>
      </c>
      <c r="EJ22">
        <v>-3.48258419932157</v>
      </c>
      <c r="EK22">
        <v>0.393657435431603</v>
      </c>
      <c r="EL22">
        <v>1</v>
      </c>
      <c r="EM22">
        <v>0.854952634146341</v>
      </c>
      <c r="EN22">
        <v>-0.0157661184668983</v>
      </c>
      <c r="EO22">
        <v>0.00212542634754395</v>
      </c>
      <c r="EP22">
        <v>1</v>
      </c>
      <c r="EQ22">
        <v>3</v>
      </c>
      <c r="ER22">
        <v>3</v>
      </c>
      <c r="ES22" t="s">
        <v>306</v>
      </c>
      <c r="ET22">
        <v>100</v>
      </c>
      <c r="EU22">
        <v>100</v>
      </c>
      <c r="EV22">
        <v>-14.343</v>
      </c>
      <c r="EW22">
        <v>-1.4145</v>
      </c>
      <c r="EX22">
        <v>-14.3476998515065</v>
      </c>
      <c r="EY22">
        <v>0.000485247639819423</v>
      </c>
      <c r="EZ22">
        <v>-1.36446825205216e-06</v>
      </c>
      <c r="FA22">
        <v>5.78542989185787e-10</v>
      </c>
      <c r="FB22">
        <v>-1.1099058739466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1.6</v>
      </c>
      <c r="FK22">
        <v>1.5</v>
      </c>
      <c r="FL22">
        <v>18</v>
      </c>
      <c r="FM22">
        <v>491.988</v>
      </c>
      <c r="FN22">
        <v>508.644</v>
      </c>
      <c r="FO22">
        <v>9.14953</v>
      </c>
      <c r="FP22">
        <v>26.8884</v>
      </c>
      <c r="FQ22">
        <v>29.9987</v>
      </c>
      <c r="FR22">
        <v>26.9498</v>
      </c>
      <c r="FS22">
        <v>26.9228</v>
      </c>
      <c r="FT22">
        <v>21.4412</v>
      </c>
      <c r="FU22">
        <v>60.3994</v>
      </c>
      <c r="FV22">
        <v>0</v>
      </c>
      <c r="FW22">
        <v>9.27</v>
      </c>
      <c r="FX22">
        <v>420</v>
      </c>
      <c r="FY22">
        <v>5.37474</v>
      </c>
      <c r="FZ22">
        <v>101.644</v>
      </c>
      <c r="GA22">
        <v>96.1538</v>
      </c>
    </row>
    <row r="23" spans="1:183">
      <c r="A23">
        <v>7</v>
      </c>
      <c r="B23">
        <v>1625677228.1</v>
      </c>
      <c r="C23">
        <v>12</v>
      </c>
      <c r="D23" t="s">
        <v>317</v>
      </c>
      <c r="E23" t="s">
        <v>318</v>
      </c>
      <c r="F23">
        <v>1</v>
      </c>
      <c r="G23" t="s">
        <v>302</v>
      </c>
      <c r="H23">
        <v>1625677227.1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1625677227.1</v>
      </c>
      <c r="CD23">
        <v>409.609333333333</v>
      </c>
      <c r="CE23">
        <v>420.004333333333</v>
      </c>
      <c r="CF23">
        <v>6.27151333333333</v>
      </c>
      <c r="CG23">
        <v>5.41533333333333</v>
      </c>
      <c r="CH23">
        <v>423.952333333333</v>
      </c>
      <c r="CI23">
        <v>7.68599</v>
      </c>
      <c r="CJ23">
        <v>499.997666666667</v>
      </c>
      <c r="CK23">
        <v>100.384666666667</v>
      </c>
      <c r="CL23">
        <v>0.0999034333333333</v>
      </c>
      <c r="CM23">
        <v>15.709</v>
      </c>
      <c r="CN23">
        <v>15.6837666666667</v>
      </c>
      <c r="CO23">
        <v>999.9</v>
      </c>
      <c r="CP23">
        <v>0</v>
      </c>
      <c r="CQ23">
        <v>0</v>
      </c>
      <c r="CR23">
        <v>10004.7666666667</v>
      </c>
      <c r="CS23">
        <v>0</v>
      </c>
      <c r="CT23">
        <v>5.42542333333333</v>
      </c>
      <c r="CU23">
        <v>1045.93</v>
      </c>
      <c r="CV23">
        <v>0.962011333333333</v>
      </c>
      <c r="CW23">
        <v>0.0379883</v>
      </c>
      <c r="CX23">
        <v>0</v>
      </c>
      <c r="CY23">
        <v>1580.71</v>
      </c>
      <c r="CZ23">
        <v>4.99912</v>
      </c>
      <c r="DA23">
        <v>16329.9</v>
      </c>
      <c r="DB23">
        <v>6712.38666666667</v>
      </c>
      <c r="DC23">
        <v>37.5</v>
      </c>
      <c r="DD23">
        <v>40.7913333333333</v>
      </c>
      <c r="DE23">
        <v>39.4786666666667</v>
      </c>
      <c r="DF23">
        <v>40.1036666666667</v>
      </c>
      <c r="DG23">
        <v>38.7286666666667</v>
      </c>
      <c r="DH23">
        <v>1001.39</v>
      </c>
      <c r="DI23">
        <v>39.54</v>
      </c>
      <c r="DJ23">
        <v>0</v>
      </c>
      <c r="DK23">
        <v>1625677229</v>
      </c>
      <c r="DL23">
        <v>0</v>
      </c>
      <c r="DM23">
        <v>1581.0484</v>
      </c>
      <c r="DN23">
        <v>-3.06461539072209</v>
      </c>
      <c r="DO23">
        <v>-8.82307678001026</v>
      </c>
      <c r="DP23">
        <v>16333.236</v>
      </c>
      <c r="DQ23">
        <v>15</v>
      </c>
      <c r="DR23">
        <v>1625677134.6</v>
      </c>
      <c r="DS23" t="s">
        <v>305</v>
      </c>
      <c r="DT23">
        <v>1625677128.6</v>
      </c>
      <c r="DU23">
        <v>1625677134.6</v>
      </c>
      <c r="DV23">
        <v>2</v>
      </c>
      <c r="DW23">
        <v>0.041</v>
      </c>
      <c r="DX23">
        <v>0.026</v>
      </c>
      <c r="DY23">
        <v>-14.347</v>
      </c>
      <c r="DZ23">
        <v>-1.389</v>
      </c>
      <c r="EA23">
        <v>420</v>
      </c>
      <c r="EB23">
        <v>5</v>
      </c>
      <c r="EC23">
        <v>0.14</v>
      </c>
      <c r="ED23">
        <v>0.08</v>
      </c>
      <c r="EE23">
        <v>-10.3637951219512</v>
      </c>
      <c r="EF23">
        <v>-0.375330313588848</v>
      </c>
      <c r="EG23">
        <v>0.0531913020178204</v>
      </c>
      <c r="EH23">
        <v>1</v>
      </c>
      <c r="EI23">
        <v>1581.22735294118</v>
      </c>
      <c r="EJ23">
        <v>-3.64867354804604</v>
      </c>
      <c r="EK23">
        <v>0.404956851902902</v>
      </c>
      <c r="EL23">
        <v>1</v>
      </c>
      <c r="EM23">
        <v>0.854551731707317</v>
      </c>
      <c r="EN23">
        <v>-0.00472921254355225</v>
      </c>
      <c r="EO23">
        <v>0.00140409747115606</v>
      </c>
      <c r="EP23">
        <v>1</v>
      </c>
      <c r="EQ23">
        <v>3</v>
      </c>
      <c r="ER23">
        <v>3</v>
      </c>
      <c r="ES23" t="s">
        <v>306</v>
      </c>
      <c r="ET23">
        <v>100</v>
      </c>
      <c r="EU23">
        <v>100</v>
      </c>
      <c r="EV23">
        <v>-14.343</v>
      </c>
      <c r="EW23">
        <v>-1.4145</v>
      </c>
      <c r="EX23">
        <v>-14.3476998515065</v>
      </c>
      <c r="EY23">
        <v>0.000485247639819423</v>
      </c>
      <c r="EZ23">
        <v>-1.36446825205216e-06</v>
      </c>
      <c r="FA23">
        <v>5.78542989185787e-10</v>
      </c>
      <c r="FB23">
        <v>-1.1099058739466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1.7</v>
      </c>
      <c r="FK23">
        <v>1.6</v>
      </c>
      <c r="FL23">
        <v>18</v>
      </c>
      <c r="FM23">
        <v>491.799</v>
      </c>
      <c r="FN23">
        <v>508.787</v>
      </c>
      <c r="FO23">
        <v>9.19653</v>
      </c>
      <c r="FP23">
        <v>26.8884</v>
      </c>
      <c r="FQ23">
        <v>29.9985</v>
      </c>
      <c r="FR23">
        <v>26.9498</v>
      </c>
      <c r="FS23">
        <v>26.9228</v>
      </c>
      <c r="FT23">
        <v>21.4433</v>
      </c>
      <c r="FU23">
        <v>60.3994</v>
      </c>
      <c r="FV23">
        <v>0</v>
      </c>
      <c r="FW23">
        <v>9.34</v>
      </c>
      <c r="FX23">
        <v>420</v>
      </c>
      <c r="FY23">
        <v>5.37416</v>
      </c>
      <c r="FZ23">
        <v>101.644</v>
      </c>
      <c r="GA23">
        <v>96.1525</v>
      </c>
    </row>
    <row r="24" spans="1:183">
      <c r="A24">
        <v>8</v>
      </c>
      <c r="B24">
        <v>1625677230.1</v>
      </c>
      <c r="C24">
        <v>14</v>
      </c>
      <c r="D24" t="s">
        <v>319</v>
      </c>
      <c r="E24" t="s">
        <v>320</v>
      </c>
      <c r="F24">
        <v>1</v>
      </c>
      <c r="G24" t="s">
        <v>302</v>
      </c>
      <c r="H24">
        <v>1625677229.1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1625677229.1</v>
      </c>
      <c r="CD24">
        <v>409.618666666667</v>
      </c>
      <c r="CE24">
        <v>419.998666666667</v>
      </c>
      <c r="CF24">
        <v>6.27344</v>
      </c>
      <c r="CG24">
        <v>5.41625333333333</v>
      </c>
      <c r="CH24">
        <v>423.961666666667</v>
      </c>
      <c r="CI24">
        <v>7.68797333333333</v>
      </c>
      <c r="CJ24">
        <v>500.06</v>
      </c>
      <c r="CK24">
        <v>100.382333333333</v>
      </c>
      <c r="CL24">
        <v>0.100078833333333</v>
      </c>
      <c r="CM24">
        <v>15.7110333333333</v>
      </c>
      <c r="CN24">
        <v>15.6816666666667</v>
      </c>
      <c r="CO24">
        <v>999.9</v>
      </c>
      <c r="CP24">
        <v>0</v>
      </c>
      <c r="CQ24">
        <v>0</v>
      </c>
      <c r="CR24">
        <v>9997.5</v>
      </c>
      <c r="CS24">
        <v>0</v>
      </c>
      <c r="CT24">
        <v>5.45207666666667</v>
      </c>
      <c r="CU24">
        <v>1046.03333333333</v>
      </c>
      <c r="CV24">
        <v>0.962015</v>
      </c>
      <c r="CW24">
        <v>0.0379846</v>
      </c>
      <c r="CX24">
        <v>0</v>
      </c>
      <c r="CY24">
        <v>1580.43333333333</v>
      </c>
      <c r="CZ24">
        <v>4.99912</v>
      </c>
      <c r="DA24">
        <v>16333.4</v>
      </c>
      <c r="DB24">
        <v>6713.06333333333</v>
      </c>
      <c r="DC24">
        <v>37.5203333333333</v>
      </c>
      <c r="DD24">
        <v>40.75</v>
      </c>
      <c r="DE24">
        <v>39.375</v>
      </c>
      <c r="DF24">
        <v>40.1246666666667</v>
      </c>
      <c r="DG24">
        <v>38.7916666666667</v>
      </c>
      <c r="DH24">
        <v>1001.49333333333</v>
      </c>
      <c r="DI24">
        <v>39.54</v>
      </c>
      <c r="DJ24">
        <v>0</v>
      </c>
      <c r="DK24">
        <v>1625677230.8</v>
      </c>
      <c r="DL24">
        <v>0</v>
      </c>
      <c r="DM24">
        <v>1580.97038461538</v>
      </c>
      <c r="DN24">
        <v>-3.19965813172038</v>
      </c>
      <c r="DO24">
        <v>-15.4427349133795</v>
      </c>
      <c r="DP24">
        <v>16332.6807692308</v>
      </c>
      <c r="DQ24">
        <v>15</v>
      </c>
      <c r="DR24">
        <v>1625677134.6</v>
      </c>
      <c r="DS24" t="s">
        <v>305</v>
      </c>
      <c r="DT24">
        <v>1625677128.6</v>
      </c>
      <c r="DU24">
        <v>1625677134.6</v>
      </c>
      <c r="DV24">
        <v>2</v>
      </c>
      <c r="DW24">
        <v>0.041</v>
      </c>
      <c r="DX24">
        <v>0.026</v>
      </c>
      <c r="DY24">
        <v>-14.347</v>
      </c>
      <c r="DZ24">
        <v>-1.389</v>
      </c>
      <c r="EA24">
        <v>420</v>
      </c>
      <c r="EB24">
        <v>5</v>
      </c>
      <c r="EC24">
        <v>0.14</v>
      </c>
      <c r="ED24">
        <v>0.08</v>
      </c>
      <c r="EE24">
        <v>-10.3713780487805</v>
      </c>
      <c r="EF24">
        <v>-0.273790243902437</v>
      </c>
      <c r="EG24">
        <v>0.0484934469407233</v>
      </c>
      <c r="EH24">
        <v>1</v>
      </c>
      <c r="EI24">
        <v>1581.14628571429</v>
      </c>
      <c r="EJ24">
        <v>-3.37438292795754</v>
      </c>
      <c r="EK24">
        <v>0.397140390537048</v>
      </c>
      <c r="EL24">
        <v>1</v>
      </c>
      <c r="EM24">
        <v>0.854515317073171</v>
      </c>
      <c r="EN24">
        <v>0.00484277351916432</v>
      </c>
      <c r="EO24">
        <v>0.00130646601029264</v>
      </c>
      <c r="EP24">
        <v>1</v>
      </c>
      <c r="EQ24">
        <v>3</v>
      </c>
      <c r="ER24">
        <v>3</v>
      </c>
      <c r="ES24" t="s">
        <v>306</v>
      </c>
      <c r="ET24">
        <v>100</v>
      </c>
      <c r="EU24">
        <v>100</v>
      </c>
      <c r="EV24">
        <v>-14.343</v>
      </c>
      <c r="EW24">
        <v>-1.4146</v>
      </c>
      <c r="EX24">
        <v>-14.3476998515065</v>
      </c>
      <c r="EY24">
        <v>0.000485247639819423</v>
      </c>
      <c r="EZ24">
        <v>-1.36446825205216e-06</v>
      </c>
      <c r="FA24">
        <v>5.78542989185787e-10</v>
      </c>
      <c r="FB24">
        <v>-1.1099058739466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1.7</v>
      </c>
      <c r="FK24">
        <v>1.6</v>
      </c>
      <c r="FL24">
        <v>18</v>
      </c>
      <c r="FM24">
        <v>491.785</v>
      </c>
      <c r="FN24">
        <v>508.75</v>
      </c>
      <c r="FO24">
        <v>9.24383</v>
      </c>
      <c r="FP24">
        <v>26.8884</v>
      </c>
      <c r="FQ24">
        <v>29.9987</v>
      </c>
      <c r="FR24">
        <v>26.9498</v>
      </c>
      <c r="FS24">
        <v>26.9225</v>
      </c>
      <c r="FT24">
        <v>21.4443</v>
      </c>
      <c r="FU24">
        <v>60.3994</v>
      </c>
      <c r="FV24">
        <v>0</v>
      </c>
      <c r="FW24">
        <v>9.4</v>
      </c>
      <c r="FX24">
        <v>420</v>
      </c>
      <c r="FY24">
        <v>5.37333</v>
      </c>
      <c r="FZ24">
        <v>101.643</v>
      </c>
      <c r="GA24">
        <v>96.1518</v>
      </c>
    </row>
    <row r="25" spans="1:183">
      <c r="A25">
        <v>9</v>
      </c>
      <c r="B25">
        <v>1625677232.1</v>
      </c>
      <c r="C25">
        <v>16</v>
      </c>
      <c r="D25" t="s">
        <v>321</v>
      </c>
      <c r="E25" t="s">
        <v>322</v>
      </c>
      <c r="F25">
        <v>1</v>
      </c>
      <c r="G25" t="s">
        <v>302</v>
      </c>
      <c r="H25">
        <v>1625677231.1</v>
      </c>
      <c r="I25">
        <f>(J25)/1000</f>
        <v>0</v>
      </c>
      <c r="J25">
        <f>1000*CJ25*AH25*(CF25-CG25)/(100*BY25*(1000-AH25*CF25))</f>
        <v>0</v>
      </c>
      <c r="K25">
        <f>CJ25*AH25*(CE25-CD25*(1000-AH25*CG25)/(1000-AH25*CF25))/(100*BY25)</f>
        <v>0</v>
      </c>
      <c r="L25">
        <f>CD25 - IF(AH25&gt;1, K25*BY25*100.0/(AJ25*CR25), 0)</f>
        <v>0</v>
      </c>
      <c r="M25">
        <f>((S25-I25/2)*L25-K25)/(S25+I25/2)</f>
        <v>0</v>
      </c>
      <c r="N25">
        <f>M25*(CK25+CL25)/1000.0</f>
        <v>0</v>
      </c>
      <c r="O25">
        <f>(CD25 - IF(AH25&gt;1, K25*BY25*100.0/(AJ25*CR25), 0))*(CK25+CL25)/1000.0</f>
        <v>0</v>
      </c>
      <c r="P25">
        <f>2.0/((1/R25-1/Q25)+SIGN(R25)*SQRT((1/R25-1/Q25)*(1/R25-1/Q25) + 4*BZ25/((BZ25+1)*(BZ25+1))*(2*1/R25*1/Q25-1/Q25*1/Q25)))</f>
        <v>0</v>
      </c>
      <c r="Q25">
        <f>IF(LEFT(CA25,1)&lt;&gt;"0",IF(LEFT(CA25,1)="1",3.0,CB25),$D$5+$E$5*(CR25*CK25/($K$5*1000))+$F$5*(CR25*CK25/($K$5*1000))*MAX(MIN(BY25,$J$5),$I$5)*MAX(MIN(BY25,$J$5),$I$5)+$G$5*MAX(MIN(BY25,$J$5),$I$5)*(CR25*CK25/($K$5*1000))+$H$5*(CR25*CK25/($K$5*1000))*(CR25*CK25/($K$5*1000)))</f>
        <v>0</v>
      </c>
      <c r="R25">
        <f>I25*(1000-(1000*0.61365*exp(17.502*V25/(240.97+V25))/(CK25+CL25)+CF25)/2)/(1000*0.61365*exp(17.502*V25/(240.97+V25))/(CK25+CL25)-CF25)</f>
        <v>0</v>
      </c>
      <c r="S25">
        <f>1/((BZ25+1)/(P25/1.6)+1/(Q25/1.37)) + BZ25/((BZ25+1)/(P25/1.6) + BZ25/(Q25/1.37))</f>
        <v>0</v>
      </c>
      <c r="T25">
        <f>(BU25*BX25)</f>
        <v>0</v>
      </c>
      <c r="U25">
        <f>(CM25+(T25+2*0.95*5.67E-8*(((CM25+$B$7)+273)^4-(CM25+273)^4)-44100*I25)/(1.84*29.3*Q25+8*0.95*5.67E-8*(CM25+273)^3))</f>
        <v>0</v>
      </c>
      <c r="V25">
        <f>($C$7*CN25+$D$7*CO25+$E$7*U25)</f>
        <v>0</v>
      </c>
      <c r="W25">
        <f>0.61365*exp(17.502*V25/(240.97+V25))</f>
        <v>0</v>
      </c>
      <c r="X25">
        <f>(Y25/Z25*100)</f>
        <v>0</v>
      </c>
      <c r="Y25">
        <f>CF25*(CK25+CL25)/1000</f>
        <v>0</v>
      </c>
      <c r="Z25">
        <f>0.61365*exp(17.502*CM25/(240.97+CM25))</f>
        <v>0</v>
      </c>
      <c r="AA25">
        <f>(W25-CF25*(CK25+CL25)/1000)</f>
        <v>0</v>
      </c>
      <c r="AB25">
        <f>(-I25*44100)</f>
        <v>0</v>
      </c>
      <c r="AC25">
        <f>2*29.3*Q25*0.92*(CM25-V25)</f>
        <v>0</v>
      </c>
      <c r="AD25">
        <f>2*0.95*5.67E-8*(((CM25+$B$7)+273)^4-(V25+273)^4)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MAX(0,($B$13+$C$13*CR25)/(1+$D$13*CR25)*CK25/(CM25+273)*$E$13)</f>
        <v>0</v>
      </c>
      <c r="AK25" t="s">
        <v>303</v>
      </c>
      <c r="AL25" t="s">
        <v>303</v>
      </c>
      <c r="AM25">
        <v>0</v>
      </c>
      <c r="AN25">
        <v>0</v>
      </c>
      <c r="AO25">
        <f>1-AM25/AN25</f>
        <v>0</v>
      </c>
      <c r="AP25">
        <v>0</v>
      </c>
      <c r="AQ25" t="s">
        <v>303</v>
      </c>
      <c r="AR25" t="s">
        <v>303</v>
      </c>
      <c r="AS25">
        <v>0</v>
      </c>
      <c r="AT25">
        <v>0</v>
      </c>
      <c r="AU25">
        <f>1-AS25/AT25</f>
        <v>0</v>
      </c>
      <c r="AV25">
        <v>0.5</v>
      </c>
      <c r="AW25">
        <f>BV25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303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>$B$11*CS25+$C$11*CT25+$F$11*CU25*(1-CX25)</f>
        <v>0</v>
      </c>
      <c r="BV25">
        <f>BU25*BW25</f>
        <v>0</v>
      </c>
      <c r="BW25">
        <f>($B$11*$D$9+$C$11*$D$9+$F$11*((DH25+CZ25)/MAX(DH25+CZ25+DI25, 0.1)*$I$9+DI25/MAX(DH25+CZ25+DI25, 0.1)*$J$9))/($B$11+$C$11+$F$11)</f>
        <v>0</v>
      </c>
      <c r="BX25">
        <f>($B$11*$K$9+$C$11*$K$9+$F$11*((DH25+CZ25)/MAX(DH25+CZ25+DI25, 0.1)*$P$9+DI25/MAX(DH25+CZ25+DI25, 0.1)*$Q$9))/($B$11+$C$11+$F$11)</f>
        <v>0</v>
      </c>
      <c r="BY25">
        <v>6</v>
      </c>
      <c r="BZ25">
        <v>0.5</v>
      </c>
      <c r="CA25" t="s">
        <v>304</v>
      </c>
      <c r="CB25">
        <v>2</v>
      </c>
      <c r="CC25">
        <v>1625677231.1</v>
      </c>
      <c r="CD25">
        <v>409.586666666667</v>
      </c>
      <c r="CE25">
        <v>419.963666666667</v>
      </c>
      <c r="CF25">
        <v>6.27491666666667</v>
      </c>
      <c r="CG25">
        <v>5.41711333333333</v>
      </c>
      <c r="CH25">
        <v>423.929666666667</v>
      </c>
      <c r="CI25">
        <v>7.68949</v>
      </c>
      <c r="CJ25">
        <v>499.976333333333</v>
      </c>
      <c r="CK25">
        <v>100.382666666667</v>
      </c>
      <c r="CL25">
        <v>0.0999333666666666</v>
      </c>
      <c r="CM25">
        <v>15.7139666666667</v>
      </c>
      <c r="CN25">
        <v>15.6825666666667</v>
      </c>
      <c r="CO25">
        <v>999.9</v>
      </c>
      <c r="CP25">
        <v>0</v>
      </c>
      <c r="CQ25">
        <v>0</v>
      </c>
      <c r="CR25">
        <v>9987.5</v>
      </c>
      <c r="CS25">
        <v>0</v>
      </c>
      <c r="CT25">
        <v>5.42450666666667</v>
      </c>
      <c r="CU25">
        <v>1046.03333333333</v>
      </c>
      <c r="CV25">
        <v>0.962015</v>
      </c>
      <c r="CW25">
        <v>0.0379846</v>
      </c>
      <c r="CX25">
        <v>0</v>
      </c>
      <c r="CY25">
        <v>1580.24666666667</v>
      </c>
      <c r="CZ25">
        <v>4.99912</v>
      </c>
      <c r="DA25">
        <v>16310.4</v>
      </c>
      <c r="DB25">
        <v>6713.07</v>
      </c>
      <c r="DC25">
        <v>37.4786666666667</v>
      </c>
      <c r="DD25">
        <v>40.75</v>
      </c>
      <c r="DE25">
        <v>39.3956666666667</v>
      </c>
      <c r="DF25">
        <v>40.1663333333333</v>
      </c>
      <c r="DG25">
        <v>38.812</v>
      </c>
      <c r="DH25">
        <v>1001.49333333333</v>
      </c>
      <c r="DI25">
        <v>39.54</v>
      </c>
      <c r="DJ25">
        <v>0</v>
      </c>
      <c r="DK25">
        <v>1625677233.2</v>
      </c>
      <c r="DL25">
        <v>0</v>
      </c>
      <c r="DM25">
        <v>1580.81384615385</v>
      </c>
      <c r="DN25">
        <v>-4.25025642572638</v>
      </c>
      <c r="DO25">
        <v>-81.1145300354668</v>
      </c>
      <c r="DP25">
        <v>16329.0769230769</v>
      </c>
      <c r="DQ25">
        <v>15</v>
      </c>
      <c r="DR25">
        <v>1625677134.6</v>
      </c>
      <c r="DS25" t="s">
        <v>305</v>
      </c>
      <c r="DT25">
        <v>1625677128.6</v>
      </c>
      <c r="DU25">
        <v>1625677134.6</v>
      </c>
      <c r="DV25">
        <v>2</v>
      </c>
      <c r="DW25">
        <v>0.041</v>
      </c>
      <c r="DX25">
        <v>0.026</v>
      </c>
      <c r="DY25">
        <v>-14.347</v>
      </c>
      <c r="DZ25">
        <v>-1.389</v>
      </c>
      <c r="EA25">
        <v>420</v>
      </c>
      <c r="EB25">
        <v>5</v>
      </c>
      <c r="EC25">
        <v>0.14</v>
      </c>
      <c r="ED25">
        <v>0.08</v>
      </c>
      <c r="EE25">
        <v>-10.3793414634146</v>
      </c>
      <c r="EF25">
        <v>-0.128778397212567</v>
      </c>
      <c r="EG25">
        <v>0.0409035508960677</v>
      </c>
      <c r="EH25">
        <v>1</v>
      </c>
      <c r="EI25">
        <v>1580.97970588235</v>
      </c>
      <c r="EJ25">
        <v>-3.58756109067034</v>
      </c>
      <c r="EK25">
        <v>0.405052540485347</v>
      </c>
      <c r="EL25">
        <v>1</v>
      </c>
      <c r="EM25">
        <v>0.854725365853659</v>
      </c>
      <c r="EN25">
        <v>0.0119280627177699</v>
      </c>
      <c r="EO25">
        <v>0.00159826892264034</v>
      </c>
      <c r="EP25">
        <v>1</v>
      </c>
      <c r="EQ25">
        <v>3</v>
      </c>
      <c r="ER25">
        <v>3</v>
      </c>
      <c r="ES25" t="s">
        <v>306</v>
      </c>
      <c r="ET25">
        <v>100</v>
      </c>
      <c r="EU25">
        <v>100</v>
      </c>
      <c r="EV25">
        <v>-14.343</v>
      </c>
      <c r="EW25">
        <v>-1.4146</v>
      </c>
      <c r="EX25">
        <v>-14.3476998515065</v>
      </c>
      <c r="EY25">
        <v>0.000485247639819423</v>
      </c>
      <c r="EZ25">
        <v>-1.36446825205216e-06</v>
      </c>
      <c r="FA25">
        <v>5.78542989185787e-10</v>
      </c>
      <c r="FB25">
        <v>-1.1099058739466</v>
      </c>
      <c r="FC25">
        <v>-0.0508365997127688</v>
      </c>
      <c r="FD25">
        <v>0.00161886503163497</v>
      </c>
      <c r="FE25">
        <v>-2.08621555845513e-05</v>
      </c>
      <c r="FF25">
        <v>0</v>
      </c>
      <c r="FG25">
        <v>2096</v>
      </c>
      <c r="FH25">
        <v>2</v>
      </c>
      <c r="FI25">
        <v>28</v>
      </c>
      <c r="FJ25">
        <v>1.7</v>
      </c>
      <c r="FK25">
        <v>1.6</v>
      </c>
      <c r="FL25">
        <v>18</v>
      </c>
      <c r="FM25">
        <v>491.901</v>
      </c>
      <c r="FN25">
        <v>508.632</v>
      </c>
      <c r="FO25">
        <v>9.29741</v>
      </c>
      <c r="FP25">
        <v>26.8884</v>
      </c>
      <c r="FQ25">
        <v>29.9988</v>
      </c>
      <c r="FR25">
        <v>26.9498</v>
      </c>
      <c r="FS25">
        <v>26.9214</v>
      </c>
      <c r="FT25">
        <v>21.444</v>
      </c>
      <c r="FU25">
        <v>60.3994</v>
      </c>
      <c r="FV25">
        <v>0</v>
      </c>
      <c r="FW25">
        <v>9.4</v>
      </c>
      <c r="FX25">
        <v>420</v>
      </c>
      <c r="FY25">
        <v>5.37206</v>
      </c>
      <c r="FZ25">
        <v>101.642</v>
      </c>
      <c r="GA25">
        <v>96.1528</v>
      </c>
    </row>
    <row r="26" spans="1:183">
      <c r="A26">
        <v>10</v>
      </c>
      <c r="B26">
        <v>1625677234.1</v>
      </c>
      <c r="C26">
        <v>18</v>
      </c>
      <c r="D26" t="s">
        <v>323</v>
      </c>
      <c r="E26" t="s">
        <v>324</v>
      </c>
      <c r="F26">
        <v>1</v>
      </c>
      <c r="G26" t="s">
        <v>302</v>
      </c>
      <c r="H26">
        <v>1625677233.1</v>
      </c>
      <c r="I26">
        <f>(J26)/1000</f>
        <v>0</v>
      </c>
      <c r="J26">
        <f>1000*CJ26*AH26*(CF26-CG26)/(100*BY26*(1000-AH26*CF26))</f>
        <v>0</v>
      </c>
      <c r="K26">
        <f>CJ26*AH26*(CE26-CD26*(1000-AH26*CG26)/(1000-AH26*CF26))/(100*BY26)</f>
        <v>0</v>
      </c>
      <c r="L26">
        <f>CD26 - IF(AH26&gt;1, K26*BY26*100.0/(AJ26*CR26), 0)</f>
        <v>0</v>
      </c>
      <c r="M26">
        <f>((S26-I26/2)*L26-K26)/(S26+I26/2)</f>
        <v>0</v>
      </c>
      <c r="N26">
        <f>M26*(CK26+CL26)/1000.0</f>
        <v>0</v>
      </c>
      <c r="O26">
        <f>(CD26 - IF(AH26&gt;1, K26*BY26*100.0/(AJ26*CR26), 0))*(CK26+CL26)/1000.0</f>
        <v>0</v>
      </c>
      <c r="P26">
        <f>2.0/((1/R26-1/Q26)+SIGN(R26)*SQRT((1/R26-1/Q26)*(1/R26-1/Q26) + 4*BZ26/((BZ26+1)*(BZ26+1))*(2*1/R26*1/Q26-1/Q26*1/Q26)))</f>
        <v>0</v>
      </c>
      <c r="Q26">
        <f>IF(LEFT(CA26,1)&lt;&gt;"0",IF(LEFT(CA26,1)="1",3.0,CB26),$D$5+$E$5*(CR26*CK26/($K$5*1000))+$F$5*(CR26*CK26/($K$5*1000))*MAX(MIN(BY26,$J$5),$I$5)*MAX(MIN(BY26,$J$5),$I$5)+$G$5*MAX(MIN(BY26,$J$5),$I$5)*(CR26*CK26/($K$5*1000))+$H$5*(CR26*CK26/($K$5*1000))*(CR26*CK26/($K$5*1000)))</f>
        <v>0</v>
      </c>
      <c r="R26">
        <f>I26*(1000-(1000*0.61365*exp(17.502*V26/(240.97+V26))/(CK26+CL26)+CF26)/2)/(1000*0.61365*exp(17.502*V26/(240.97+V26))/(CK26+CL26)-CF26)</f>
        <v>0</v>
      </c>
      <c r="S26">
        <f>1/((BZ26+1)/(P26/1.6)+1/(Q26/1.37)) + BZ26/((BZ26+1)/(P26/1.6) + BZ26/(Q26/1.37))</f>
        <v>0</v>
      </c>
      <c r="T26">
        <f>(BU26*BX26)</f>
        <v>0</v>
      </c>
      <c r="U26">
        <f>(CM26+(T26+2*0.95*5.67E-8*(((CM26+$B$7)+273)^4-(CM26+273)^4)-44100*I26)/(1.84*29.3*Q26+8*0.95*5.67E-8*(CM26+273)^3))</f>
        <v>0</v>
      </c>
      <c r="V26">
        <f>($C$7*CN26+$D$7*CO26+$E$7*U26)</f>
        <v>0</v>
      </c>
      <c r="W26">
        <f>0.61365*exp(17.502*V26/(240.97+V26))</f>
        <v>0</v>
      </c>
      <c r="X26">
        <f>(Y26/Z26*100)</f>
        <v>0</v>
      </c>
      <c r="Y26">
        <f>CF26*(CK26+CL26)/1000</f>
        <v>0</v>
      </c>
      <c r="Z26">
        <f>0.61365*exp(17.502*CM26/(240.97+CM26))</f>
        <v>0</v>
      </c>
      <c r="AA26">
        <f>(W26-CF26*(CK26+CL26)/1000)</f>
        <v>0</v>
      </c>
      <c r="AB26">
        <f>(-I26*44100)</f>
        <v>0</v>
      </c>
      <c r="AC26">
        <f>2*29.3*Q26*0.92*(CM26-V26)</f>
        <v>0</v>
      </c>
      <c r="AD26">
        <f>2*0.95*5.67E-8*(((CM26+$B$7)+273)^4-(V26+273)^4)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MAX(0,($B$13+$C$13*CR26)/(1+$D$13*CR26)*CK26/(CM26+273)*$E$13)</f>
        <v>0</v>
      </c>
      <c r="AK26" t="s">
        <v>303</v>
      </c>
      <c r="AL26" t="s">
        <v>303</v>
      </c>
      <c r="AM26">
        <v>0</v>
      </c>
      <c r="AN26">
        <v>0</v>
      </c>
      <c r="AO26">
        <f>1-AM26/AN26</f>
        <v>0</v>
      </c>
      <c r="AP26">
        <v>0</v>
      </c>
      <c r="AQ26" t="s">
        <v>303</v>
      </c>
      <c r="AR26" t="s">
        <v>303</v>
      </c>
      <c r="AS26">
        <v>0</v>
      </c>
      <c r="AT26">
        <v>0</v>
      </c>
      <c r="AU26">
        <f>1-AS26/AT26</f>
        <v>0</v>
      </c>
      <c r="AV26">
        <v>0.5</v>
      </c>
      <c r="AW26">
        <f>BV26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303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f>$B$11*CS26+$C$11*CT26+$F$11*CU26*(1-CX26)</f>
        <v>0</v>
      </c>
      <c r="BV26">
        <f>BU26*BW26</f>
        <v>0</v>
      </c>
      <c r="BW26">
        <f>($B$11*$D$9+$C$11*$D$9+$F$11*((DH26+CZ26)/MAX(DH26+CZ26+DI26, 0.1)*$I$9+DI26/MAX(DH26+CZ26+DI26, 0.1)*$J$9))/($B$11+$C$11+$F$11)</f>
        <v>0</v>
      </c>
      <c r="BX26">
        <f>($B$11*$K$9+$C$11*$K$9+$F$11*((DH26+CZ26)/MAX(DH26+CZ26+DI26, 0.1)*$P$9+DI26/MAX(DH26+CZ26+DI26, 0.1)*$Q$9))/($B$11+$C$11+$F$11)</f>
        <v>0</v>
      </c>
      <c r="BY26">
        <v>6</v>
      </c>
      <c r="BZ26">
        <v>0.5</v>
      </c>
      <c r="CA26" t="s">
        <v>304</v>
      </c>
      <c r="CB26">
        <v>2</v>
      </c>
      <c r="CC26">
        <v>1625677233.1</v>
      </c>
      <c r="CD26">
        <v>409.564333333333</v>
      </c>
      <c r="CE26">
        <v>419.980666666667</v>
      </c>
      <c r="CF26">
        <v>6.27627</v>
      </c>
      <c r="CG26">
        <v>5.41669333333333</v>
      </c>
      <c r="CH26">
        <v>423.907333333333</v>
      </c>
      <c r="CI26">
        <v>7.69088333333333</v>
      </c>
      <c r="CJ26">
        <v>500.023333333333</v>
      </c>
      <c r="CK26">
        <v>100.383</v>
      </c>
      <c r="CL26">
        <v>0.100099866666667</v>
      </c>
      <c r="CM26">
        <v>15.7202</v>
      </c>
      <c r="CN26">
        <v>15.6818666666667</v>
      </c>
      <c r="CO26">
        <v>999.9</v>
      </c>
      <c r="CP26">
        <v>0</v>
      </c>
      <c r="CQ26">
        <v>0</v>
      </c>
      <c r="CR26">
        <v>9990.41333333334</v>
      </c>
      <c r="CS26">
        <v>0</v>
      </c>
      <c r="CT26">
        <v>5.34317333333333</v>
      </c>
      <c r="CU26">
        <v>1045.83666666667</v>
      </c>
      <c r="CV26">
        <v>0.962007666666667</v>
      </c>
      <c r="CW26">
        <v>0.037992</v>
      </c>
      <c r="CX26">
        <v>0</v>
      </c>
      <c r="CY26">
        <v>1580.22</v>
      </c>
      <c r="CZ26">
        <v>4.99912</v>
      </c>
      <c r="DA26">
        <v>16303.9</v>
      </c>
      <c r="DB26">
        <v>6711.76333333333</v>
      </c>
      <c r="DC26">
        <v>37.4163333333333</v>
      </c>
      <c r="DD26">
        <v>40.75</v>
      </c>
      <c r="DE26">
        <v>39.3953333333333</v>
      </c>
      <c r="DF26">
        <v>40.125</v>
      </c>
      <c r="DG26">
        <v>38.7706666666667</v>
      </c>
      <c r="DH26">
        <v>1001.29666666667</v>
      </c>
      <c r="DI26">
        <v>39.54</v>
      </c>
      <c r="DJ26">
        <v>0</v>
      </c>
      <c r="DK26">
        <v>1625677235</v>
      </c>
      <c r="DL26">
        <v>0</v>
      </c>
      <c r="DM26">
        <v>1580.6576</v>
      </c>
      <c r="DN26">
        <v>-4.2700000072492</v>
      </c>
      <c r="DO26">
        <v>-143.399999814229</v>
      </c>
      <c r="DP26">
        <v>16325.348</v>
      </c>
      <c r="DQ26">
        <v>15</v>
      </c>
      <c r="DR26">
        <v>1625677134.6</v>
      </c>
      <c r="DS26" t="s">
        <v>305</v>
      </c>
      <c r="DT26">
        <v>1625677128.6</v>
      </c>
      <c r="DU26">
        <v>1625677134.6</v>
      </c>
      <c r="DV26">
        <v>2</v>
      </c>
      <c r="DW26">
        <v>0.041</v>
      </c>
      <c r="DX26">
        <v>0.026</v>
      </c>
      <c r="DY26">
        <v>-14.347</v>
      </c>
      <c r="DZ26">
        <v>-1.389</v>
      </c>
      <c r="EA26">
        <v>420</v>
      </c>
      <c r="EB26">
        <v>5</v>
      </c>
      <c r="EC26">
        <v>0.14</v>
      </c>
      <c r="ED26">
        <v>0.08</v>
      </c>
      <c r="EE26">
        <v>-10.3839975609756</v>
      </c>
      <c r="EF26">
        <v>-0.140318466898944</v>
      </c>
      <c r="EG26">
        <v>0.0412811980340243</v>
      </c>
      <c r="EH26">
        <v>1</v>
      </c>
      <c r="EI26">
        <v>1580.86147058824</v>
      </c>
      <c r="EJ26">
        <v>-3.75444394145261</v>
      </c>
      <c r="EK26">
        <v>0.419573539462743</v>
      </c>
      <c r="EL26">
        <v>1</v>
      </c>
      <c r="EM26">
        <v>0.855203048780488</v>
      </c>
      <c r="EN26">
        <v>0.0185530034843177</v>
      </c>
      <c r="EO26">
        <v>0.00208769248215811</v>
      </c>
      <c r="EP26">
        <v>1</v>
      </c>
      <c r="EQ26">
        <v>3</v>
      </c>
      <c r="ER26">
        <v>3</v>
      </c>
      <c r="ES26" t="s">
        <v>306</v>
      </c>
      <c r="ET26">
        <v>100</v>
      </c>
      <c r="EU26">
        <v>100</v>
      </c>
      <c r="EV26">
        <v>-14.343</v>
      </c>
      <c r="EW26">
        <v>-1.4146</v>
      </c>
      <c r="EX26">
        <v>-14.3476998515065</v>
      </c>
      <c r="EY26">
        <v>0.000485247639819423</v>
      </c>
      <c r="EZ26">
        <v>-1.36446825205216e-06</v>
      </c>
      <c r="FA26">
        <v>5.78542989185787e-10</v>
      </c>
      <c r="FB26">
        <v>-1.1099058739466</v>
      </c>
      <c r="FC26">
        <v>-0.0508365997127688</v>
      </c>
      <c r="FD26">
        <v>0.00161886503163497</v>
      </c>
      <c r="FE26">
        <v>-2.08621555845513e-05</v>
      </c>
      <c r="FF26">
        <v>0</v>
      </c>
      <c r="FG26">
        <v>2096</v>
      </c>
      <c r="FH26">
        <v>2</v>
      </c>
      <c r="FI26">
        <v>28</v>
      </c>
      <c r="FJ26">
        <v>1.8</v>
      </c>
      <c r="FK26">
        <v>1.7</v>
      </c>
      <c r="FL26">
        <v>18</v>
      </c>
      <c r="FM26">
        <v>491.668</v>
      </c>
      <c r="FN26">
        <v>508.713</v>
      </c>
      <c r="FO26">
        <v>9.34821</v>
      </c>
      <c r="FP26">
        <v>26.8874</v>
      </c>
      <c r="FQ26">
        <v>29.9988</v>
      </c>
      <c r="FR26">
        <v>26.9498</v>
      </c>
      <c r="FS26">
        <v>26.9205</v>
      </c>
      <c r="FT26">
        <v>21.4415</v>
      </c>
      <c r="FU26">
        <v>60.3994</v>
      </c>
      <c r="FV26">
        <v>0</v>
      </c>
      <c r="FW26">
        <v>9.47</v>
      </c>
      <c r="FX26">
        <v>420</v>
      </c>
      <c r="FY26">
        <v>5.36898</v>
      </c>
      <c r="FZ26">
        <v>101.642</v>
      </c>
      <c r="GA26">
        <v>96.1544</v>
      </c>
    </row>
    <row r="27" spans="1:183">
      <c r="A27">
        <v>11</v>
      </c>
      <c r="B27">
        <v>1625677236.1</v>
      </c>
      <c r="C27">
        <v>20</v>
      </c>
      <c r="D27" t="s">
        <v>325</v>
      </c>
      <c r="E27" t="s">
        <v>326</v>
      </c>
      <c r="F27">
        <v>1</v>
      </c>
      <c r="G27" t="s">
        <v>302</v>
      </c>
      <c r="H27">
        <v>1625677235.1</v>
      </c>
      <c r="I27">
        <f>(J27)/1000</f>
        <v>0</v>
      </c>
      <c r="J27">
        <f>1000*CJ27*AH27*(CF27-CG27)/(100*BY27*(1000-AH27*CF27))</f>
        <v>0</v>
      </c>
      <c r="K27">
        <f>CJ27*AH27*(CE27-CD27*(1000-AH27*CG27)/(1000-AH27*CF27))/(100*BY27)</f>
        <v>0</v>
      </c>
      <c r="L27">
        <f>CD27 - IF(AH27&gt;1, K27*BY27*100.0/(AJ27*CR27), 0)</f>
        <v>0</v>
      </c>
      <c r="M27">
        <f>((S27-I27/2)*L27-K27)/(S27+I27/2)</f>
        <v>0</v>
      </c>
      <c r="N27">
        <f>M27*(CK27+CL27)/1000.0</f>
        <v>0</v>
      </c>
      <c r="O27">
        <f>(CD27 - IF(AH27&gt;1, K27*BY27*100.0/(AJ27*CR27), 0))*(CK27+CL27)/1000.0</f>
        <v>0</v>
      </c>
      <c r="P27">
        <f>2.0/((1/R27-1/Q27)+SIGN(R27)*SQRT((1/R27-1/Q27)*(1/R27-1/Q27) + 4*BZ27/((BZ27+1)*(BZ27+1))*(2*1/R27*1/Q27-1/Q27*1/Q27)))</f>
        <v>0</v>
      </c>
      <c r="Q27">
        <f>IF(LEFT(CA27,1)&lt;&gt;"0",IF(LEFT(CA27,1)="1",3.0,CB27),$D$5+$E$5*(CR27*CK27/($K$5*1000))+$F$5*(CR27*CK27/($K$5*1000))*MAX(MIN(BY27,$J$5),$I$5)*MAX(MIN(BY27,$J$5),$I$5)+$G$5*MAX(MIN(BY27,$J$5),$I$5)*(CR27*CK27/($K$5*1000))+$H$5*(CR27*CK27/($K$5*1000))*(CR27*CK27/($K$5*1000)))</f>
        <v>0</v>
      </c>
      <c r="R27">
        <f>I27*(1000-(1000*0.61365*exp(17.502*V27/(240.97+V27))/(CK27+CL27)+CF27)/2)/(1000*0.61365*exp(17.502*V27/(240.97+V27))/(CK27+CL27)-CF27)</f>
        <v>0</v>
      </c>
      <c r="S27">
        <f>1/((BZ27+1)/(P27/1.6)+1/(Q27/1.37)) + BZ27/((BZ27+1)/(P27/1.6) + BZ27/(Q27/1.37))</f>
        <v>0</v>
      </c>
      <c r="T27">
        <f>(BU27*BX27)</f>
        <v>0</v>
      </c>
      <c r="U27">
        <f>(CM27+(T27+2*0.95*5.67E-8*(((CM27+$B$7)+273)^4-(CM27+273)^4)-44100*I27)/(1.84*29.3*Q27+8*0.95*5.67E-8*(CM27+273)^3))</f>
        <v>0</v>
      </c>
      <c r="V27">
        <f>($C$7*CN27+$D$7*CO27+$E$7*U27)</f>
        <v>0</v>
      </c>
      <c r="W27">
        <f>0.61365*exp(17.502*V27/(240.97+V27))</f>
        <v>0</v>
      </c>
      <c r="X27">
        <f>(Y27/Z27*100)</f>
        <v>0</v>
      </c>
      <c r="Y27">
        <f>CF27*(CK27+CL27)/1000</f>
        <v>0</v>
      </c>
      <c r="Z27">
        <f>0.61365*exp(17.502*CM27/(240.97+CM27))</f>
        <v>0</v>
      </c>
      <c r="AA27">
        <f>(W27-CF27*(CK27+CL27)/1000)</f>
        <v>0</v>
      </c>
      <c r="AB27">
        <f>(-I27*44100)</f>
        <v>0</v>
      </c>
      <c r="AC27">
        <f>2*29.3*Q27*0.92*(CM27-V27)</f>
        <v>0</v>
      </c>
      <c r="AD27">
        <f>2*0.95*5.67E-8*(((CM27+$B$7)+273)^4-(V27+273)^4)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MAX(0,($B$13+$C$13*CR27)/(1+$D$13*CR27)*CK27/(CM27+273)*$E$13)</f>
        <v>0</v>
      </c>
      <c r="AK27" t="s">
        <v>303</v>
      </c>
      <c r="AL27" t="s">
        <v>303</v>
      </c>
      <c r="AM27">
        <v>0</v>
      </c>
      <c r="AN27">
        <v>0</v>
      </c>
      <c r="AO27">
        <f>1-AM27/AN27</f>
        <v>0</v>
      </c>
      <c r="AP27">
        <v>0</v>
      </c>
      <c r="AQ27" t="s">
        <v>303</v>
      </c>
      <c r="AR27" t="s">
        <v>303</v>
      </c>
      <c r="AS27">
        <v>0</v>
      </c>
      <c r="AT27">
        <v>0</v>
      </c>
      <c r="AU27">
        <f>1-AS27/AT27</f>
        <v>0</v>
      </c>
      <c r="AV27">
        <v>0.5</v>
      </c>
      <c r="AW27">
        <f>BV27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303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f>$B$11*CS27+$C$11*CT27+$F$11*CU27*(1-CX27)</f>
        <v>0</v>
      </c>
      <c r="BV27">
        <f>BU27*BW27</f>
        <v>0</v>
      </c>
      <c r="BW27">
        <f>($B$11*$D$9+$C$11*$D$9+$F$11*((DH27+CZ27)/MAX(DH27+CZ27+DI27, 0.1)*$I$9+DI27/MAX(DH27+CZ27+DI27, 0.1)*$J$9))/($B$11+$C$11+$F$11)</f>
        <v>0</v>
      </c>
      <c r="BX27">
        <f>($B$11*$K$9+$C$11*$K$9+$F$11*((DH27+CZ27)/MAX(DH27+CZ27+DI27, 0.1)*$P$9+DI27/MAX(DH27+CZ27+DI27, 0.1)*$Q$9))/($B$11+$C$11+$F$11)</f>
        <v>0</v>
      </c>
      <c r="BY27">
        <v>6</v>
      </c>
      <c r="BZ27">
        <v>0.5</v>
      </c>
      <c r="CA27" t="s">
        <v>304</v>
      </c>
      <c r="CB27">
        <v>2</v>
      </c>
      <c r="CC27">
        <v>1625677235.1</v>
      </c>
      <c r="CD27">
        <v>409.566</v>
      </c>
      <c r="CE27">
        <v>420.030333333333</v>
      </c>
      <c r="CF27">
        <v>6.27844333333333</v>
      </c>
      <c r="CG27">
        <v>5.41723333333333</v>
      </c>
      <c r="CH27">
        <v>423.909</v>
      </c>
      <c r="CI27">
        <v>7.69312666666667</v>
      </c>
      <c r="CJ27">
        <v>500.055</v>
      </c>
      <c r="CK27">
        <v>100.383666666667</v>
      </c>
      <c r="CL27">
        <v>0.100020133333333</v>
      </c>
      <c r="CM27">
        <v>15.7243</v>
      </c>
      <c r="CN27">
        <v>15.6898333333333</v>
      </c>
      <c r="CO27">
        <v>999.9</v>
      </c>
      <c r="CP27">
        <v>0</v>
      </c>
      <c r="CQ27">
        <v>0</v>
      </c>
      <c r="CR27">
        <v>9999.8</v>
      </c>
      <c r="CS27">
        <v>0</v>
      </c>
      <c r="CT27">
        <v>5.25218666666667</v>
      </c>
      <c r="CU27">
        <v>1046.02333333333</v>
      </c>
      <c r="CV27">
        <v>0.962015</v>
      </c>
      <c r="CW27">
        <v>0.0379846</v>
      </c>
      <c r="CX27">
        <v>0</v>
      </c>
      <c r="CY27">
        <v>1579.86333333333</v>
      </c>
      <c r="CZ27">
        <v>4.99912</v>
      </c>
      <c r="DA27">
        <v>16299.4</v>
      </c>
      <c r="DB27">
        <v>6712.99333333333</v>
      </c>
      <c r="DC27">
        <v>37.479</v>
      </c>
      <c r="DD27">
        <v>40.7913333333333</v>
      </c>
      <c r="DE27">
        <v>39.4583333333333</v>
      </c>
      <c r="DF27">
        <v>40.25</v>
      </c>
      <c r="DG27">
        <v>38.75</v>
      </c>
      <c r="DH27">
        <v>1001.48333333333</v>
      </c>
      <c r="DI27">
        <v>39.54</v>
      </c>
      <c r="DJ27">
        <v>0</v>
      </c>
      <c r="DK27">
        <v>1625677237.4</v>
      </c>
      <c r="DL27">
        <v>0</v>
      </c>
      <c r="DM27">
        <v>1580.4624</v>
      </c>
      <c r="DN27">
        <v>-4.98461539040613</v>
      </c>
      <c r="DO27">
        <v>-186.630768947586</v>
      </c>
      <c r="DP27">
        <v>16319.644</v>
      </c>
      <c r="DQ27">
        <v>15</v>
      </c>
      <c r="DR27">
        <v>1625677134.6</v>
      </c>
      <c r="DS27" t="s">
        <v>305</v>
      </c>
      <c r="DT27">
        <v>1625677128.6</v>
      </c>
      <c r="DU27">
        <v>1625677134.6</v>
      </c>
      <c r="DV27">
        <v>2</v>
      </c>
      <c r="DW27">
        <v>0.041</v>
      </c>
      <c r="DX27">
        <v>0.026</v>
      </c>
      <c r="DY27">
        <v>-14.347</v>
      </c>
      <c r="DZ27">
        <v>-1.389</v>
      </c>
      <c r="EA27">
        <v>420</v>
      </c>
      <c r="EB27">
        <v>5</v>
      </c>
      <c r="EC27">
        <v>0.14</v>
      </c>
      <c r="ED27">
        <v>0.08</v>
      </c>
      <c r="EE27">
        <v>-10.3895707317073</v>
      </c>
      <c r="EF27">
        <v>-0.304492682926848</v>
      </c>
      <c r="EG27">
        <v>0.0468035762856125</v>
      </c>
      <c r="EH27">
        <v>1</v>
      </c>
      <c r="EI27">
        <v>1580.75885714286</v>
      </c>
      <c r="EJ27">
        <v>-4.10069907991597</v>
      </c>
      <c r="EK27">
        <v>0.459924039868515</v>
      </c>
      <c r="EL27">
        <v>1</v>
      </c>
      <c r="EM27">
        <v>0.855987146341463</v>
      </c>
      <c r="EN27">
        <v>0.0231511149825792</v>
      </c>
      <c r="EO27">
        <v>0.00254212012113737</v>
      </c>
      <c r="EP27">
        <v>1</v>
      </c>
      <c r="EQ27">
        <v>3</v>
      </c>
      <c r="ER27">
        <v>3</v>
      </c>
      <c r="ES27" t="s">
        <v>306</v>
      </c>
      <c r="ET27">
        <v>100</v>
      </c>
      <c r="EU27">
        <v>100</v>
      </c>
      <c r="EV27">
        <v>-14.343</v>
      </c>
      <c r="EW27">
        <v>-1.4147</v>
      </c>
      <c r="EX27">
        <v>-14.3476998515065</v>
      </c>
      <c r="EY27">
        <v>0.000485247639819423</v>
      </c>
      <c r="EZ27">
        <v>-1.36446825205216e-06</v>
      </c>
      <c r="FA27">
        <v>5.78542989185787e-10</v>
      </c>
      <c r="FB27">
        <v>-1.1099058739466</v>
      </c>
      <c r="FC27">
        <v>-0.0508365997127688</v>
      </c>
      <c r="FD27">
        <v>0.00161886503163497</v>
      </c>
      <c r="FE27">
        <v>-2.08621555845513e-05</v>
      </c>
      <c r="FF27">
        <v>0</v>
      </c>
      <c r="FG27">
        <v>2096</v>
      </c>
      <c r="FH27">
        <v>2</v>
      </c>
      <c r="FI27">
        <v>28</v>
      </c>
      <c r="FJ27">
        <v>1.8</v>
      </c>
      <c r="FK27">
        <v>1.7</v>
      </c>
      <c r="FL27">
        <v>18</v>
      </c>
      <c r="FM27">
        <v>491.632</v>
      </c>
      <c r="FN27">
        <v>508.516</v>
      </c>
      <c r="FO27">
        <v>9.39866</v>
      </c>
      <c r="FP27">
        <v>26.8863</v>
      </c>
      <c r="FQ27">
        <v>29.9991</v>
      </c>
      <c r="FR27">
        <v>26.9489</v>
      </c>
      <c r="FS27">
        <v>26.9205</v>
      </c>
      <c r="FT27">
        <v>21.4419</v>
      </c>
      <c r="FU27">
        <v>60.3994</v>
      </c>
      <c r="FV27">
        <v>0</v>
      </c>
      <c r="FW27">
        <v>9.54</v>
      </c>
      <c r="FX27">
        <v>420</v>
      </c>
      <c r="FY27">
        <v>5.36546</v>
      </c>
      <c r="FZ27">
        <v>101.642</v>
      </c>
      <c r="GA27">
        <v>96.1553</v>
      </c>
    </row>
    <row r="28" spans="1:183">
      <c r="A28">
        <v>12</v>
      </c>
      <c r="B28">
        <v>1625677238.1</v>
      </c>
      <c r="C28">
        <v>22</v>
      </c>
      <c r="D28" t="s">
        <v>327</v>
      </c>
      <c r="E28" t="s">
        <v>328</v>
      </c>
      <c r="F28">
        <v>1</v>
      </c>
      <c r="G28" t="s">
        <v>302</v>
      </c>
      <c r="H28">
        <v>1625677237.1</v>
      </c>
      <c r="I28">
        <f>(J28)/1000</f>
        <v>0</v>
      </c>
      <c r="J28">
        <f>1000*CJ28*AH28*(CF28-CG28)/(100*BY28*(1000-AH28*CF28))</f>
        <v>0</v>
      </c>
      <c r="K28">
        <f>CJ28*AH28*(CE28-CD28*(1000-AH28*CG28)/(1000-AH28*CF28))/(100*BY28)</f>
        <v>0</v>
      </c>
      <c r="L28">
        <f>CD28 - IF(AH28&gt;1, K28*BY28*100.0/(AJ28*CR28), 0)</f>
        <v>0</v>
      </c>
      <c r="M28">
        <f>((S28-I28/2)*L28-K28)/(S28+I28/2)</f>
        <v>0</v>
      </c>
      <c r="N28">
        <f>M28*(CK28+CL28)/1000.0</f>
        <v>0</v>
      </c>
      <c r="O28">
        <f>(CD28 - IF(AH28&gt;1, K28*BY28*100.0/(AJ28*CR28), 0))*(CK28+CL28)/1000.0</f>
        <v>0</v>
      </c>
      <c r="P28">
        <f>2.0/((1/R28-1/Q28)+SIGN(R28)*SQRT((1/R28-1/Q28)*(1/R28-1/Q28) + 4*BZ28/((BZ28+1)*(BZ28+1))*(2*1/R28*1/Q28-1/Q28*1/Q28)))</f>
        <v>0</v>
      </c>
      <c r="Q28">
        <f>IF(LEFT(CA28,1)&lt;&gt;"0",IF(LEFT(CA28,1)="1",3.0,CB28),$D$5+$E$5*(CR28*CK28/($K$5*1000))+$F$5*(CR28*CK28/($K$5*1000))*MAX(MIN(BY28,$J$5),$I$5)*MAX(MIN(BY28,$J$5),$I$5)+$G$5*MAX(MIN(BY28,$J$5),$I$5)*(CR28*CK28/($K$5*1000))+$H$5*(CR28*CK28/($K$5*1000))*(CR28*CK28/($K$5*1000)))</f>
        <v>0</v>
      </c>
      <c r="R28">
        <f>I28*(1000-(1000*0.61365*exp(17.502*V28/(240.97+V28))/(CK28+CL28)+CF28)/2)/(1000*0.61365*exp(17.502*V28/(240.97+V28))/(CK28+CL28)-CF28)</f>
        <v>0</v>
      </c>
      <c r="S28">
        <f>1/((BZ28+1)/(P28/1.6)+1/(Q28/1.37)) + BZ28/((BZ28+1)/(P28/1.6) + BZ28/(Q28/1.37))</f>
        <v>0</v>
      </c>
      <c r="T28">
        <f>(BU28*BX28)</f>
        <v>0</v>
      </c>
      <c r="U28">
        <f>(CM28+(T28+2*0.95*5.67E-8*(((CM28+$B$7)+273)^4-(CM28+273)^4)-44100*I28)/(1.84*29.3*Q28+8*0.95*5.67E-8*(CM28+273)^3))</f>
        <v>0</v>
      </c>
      <c r="V28">
        <f>($C$7*CN28+$D$7*CO28+$E$7*U28)</f>
        <v>0</v>
      </c>
      <c r="W28">
        <f>0.61365*exp(17.502*V28/(240.97+V28))</f>
        <v>0</v>
      </c>
      <c r="X28">
        <f>(Y28/Z28*100)</f>
        <v>0</v>
      </c>
      <c r="Y28">
        <f>CF28*(CK28+CL28)/1000</f>
        <v>0</v>
      </c>
      <c r="Z28">
        <f>0.61365*exp(17.502*CM28/(240.97+CM28))</f>
        <v>0</v>
      </c>
      <c r="AA28">
        <f>(W28-CF28*(CK28+CL28)/1000)</f>
        <v>0</v>
      </c>
      <c r="AB28">
        <f>(-I28*44100)</f>
        <v>0</v>
      </c>
      <c r="AC28">
        <f>2*29.3*Q28*0.92*(CM28-V28)</f>
        <v>0</v>
      </c>
      <c r="AD28">
        <f>2*0.95*5.67E-8*(((CM28+$B$7)+273)^4-(V28+273)^4)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MAX(0,($B$13+$C$13*CR28)/(1+$D$13*CR28)*CK28/(CM28+273)*$E$13)</f>
        <v>0</v>
      </c>
      <c r="AK28" t="s">
        <v>303</v>
      </c>
      <c r="AL28" t="s">
        <v>303</v>
      </c>
      <c r="AM28">
        <v>0</v>
      </c>
      <c r="AN28">
        <v>0</v>
      </c>
      <c r="AO28">
        <f>1-AM28/AN28</f>
        <v>0</v>
      </c>
      <c r="AP28">
        <v>0</v>
      </c>
      <c r="AQ28" t="s">
        <v>303</v>
      </c>
      <c r="AR28" t="s">
        <v>303</v>
      </c>
      <c r="AS28">
        <v>0</v>
      </c>
      <c r="AT28">
        <v>0</v>
      </c>
      <c r="AU28">
        <f>1-AS28/AT28</f>
        <v>0</v>
      </c>
      <c r="AV28">
        <v>0.5</v>
      </c>
      <c r="AW28">
        <f>BV28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303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f>$B$11*CS28+$C$11*CT28+$F$11*CU28*(1-CX28)</f>
        <v>0</v>
      </c>
      <c r="BV28">
        <f>BU28*BW28</f>
        <v>0</v>
      </c>
      <c r="BW28">
        <f>($B$11*$D$9+$C$11*$D$9+$F$11*((DH28+CZ28)/MAX(DH28+CZ28+DI28, 0.1)*$I$9+DI28/MAX(DH28+CZ28+DI28, 0.1)*$J$9))/($B$11+$C$11+$F$11)</f>
        <v>0</v>
      </c>
      <c r="BX28">
        <f>($B$11*$K$9+$C$11*$K$9+$F$11*((DH28+CZ28)/MAX(DH28+CZ28+DI28, 0.1)*$P$9+DI28/MAX(DH28+CZ28+DI28, 0.1)*$Q$9))/($B$11+$C$11+$F$11)</f>
        <v>0</v>
      </c>
      <c r="BY28">
        <v>6</v>
      </c>
      <c r="BZ28">
        <v>0.5</v>
      </c>
      <c r="CA28" t="s">
        <v>304</v>
      </c>
      <c r="CB28">
        <v>2</v>
      </c>
      <c r="CC28">
        <v>1625677237.1</v>
      </c>
      <c r="CD28">
        <v>409.588333333333</v>
      </c>
      <c r="CE28">
        <v>420.025333333333</v>
      </c>
      <c r="CF28">
        <v>6.28044666666667</v>
      </c>
      <c r="CG28">
        <v>5.41863666666667</v>
      </c>
      <c r="CH28">
        <v>423.931666666667</v>
      </c>
      <c r="CI28">
        <v>7.69519666666667</v>
      </c>
      <c r="CJ28">
        <v>499.973666666667</v>
      </c>
      <c r="CK28">
        <v>100.384666666667</v>
      </c>
      <c r="CL28">
        <v>0.0997526666666667</v>
      </c>
      <c r="CM28">
        <v>15.7250666666667</v>
      </c>
      <c r="CN28">
        <v>15.7018</v>
      </c>
      <c r="CO28">
        <v>999.9</v>
      </c>
      <c r="CP28">
        <v>0</v>
      </c>
      <c r="CQ28">
        <v>0</v>
      </c>
      <c r="CR28">
        <v>9999.59</v>
      </c>
      <c r="CS28">
        <v>0</v>
      </c>
      <c r="CT28">
        <v>5.22462</v>
      </c>
      <c r="CU28">
        <v>1046.02666666667</v>
      </c>
      <c r="CV28">
        <v>0.962015</v>
      </c>
      <c r="CW28">
        <v>0.0379846</v>
      </c>
      <c r="CX28">
        <v>0</v>
      </c>
      <c r="CY28">
        <v>1579.73</v>
      </c>
      <c r="CZ28">
        <v>4.99912</v>
      </c>
      <c r="DA28">
        <v>16313.1</v>
      </c>
      <c r="DB28">
        <v>6713.00666666667</v>
      </c>
      <c r="DC28">
        <v>37.4583333333333</v>
      </c>
      <c r="DD28">
        <v>40.7706666666667</v>
      </c>
      <c r="DE28">
        <v>39.3746666666667</v>
      </c>
      <c r="DF28">
        <v>40.125</v>
      </c>
      <c r="DG28">
        <v>38.9163333333333</v>
      </c>
      <c r="DH28">
        <v>1001.48666666667</v>
      </c>
      <c r="DI28">
        <v>39.54</v>
      </c>
      <c r="DJ28">
        <v>0</v>
      </c>
      <c r="DK28">
        <v>1625677239.2</v>
      </c>
      <c r="DL28">
        <v>0</v>
      </c>
      <c r="DM28">
        <v>1580.34269230769</v>
      </c>
      <c r="DN28">
        <v>-5.27897437523371</v>
      </c>
      <c r="DO28">
        <v>-128.201709659304</v>
      </c>
      <c r="DP28">
        <v>16318.85</v>
      </c>
      <c r="DQ28">
        <v>15</v>
      </c>
      <c r="DR28">
        <v>1625677134.6</v>
      </c>
      <c r="DS28" t="s">
        <v>305</v>
      </c>
      <c r="DT28">
        <v>1625677128.6</v>
      </c>
      <c r="DU28">
        <v>1625677134.6</v>
      </c>
      <c r="DV28">
        <v>2</v>
      </c>
      <c r="DW28">
        <v>0.041</v>
      </c>
      <c r="DX28">
        <v>0.026</v>
      </c>
      <c r="DY28">
        <v>-14.347</v>
      </c>
      <c r="DZ28">
        <v>-1.389</v>
      </c>
      <c r="EA28">
        <v>420</v>
      </c>
      <c r="EB28">
        <v>5</v>
      </c>
      <c r="EC28">
        <v>0.14</v>
      </c>
      <c r="ED28">
        <v>0.08</v>
      </c>
      <c r="EE28">
        <v>-10.4018609756098</v>
      </c>
      <c r="EF28">
        <v>-0.258154703832748</v>
      </c>
      <c r="EG28">
        <v>0.0435780033908852</v>
      </c>
      <c r="EH28">
        <v>1</v>
      </c>
      <c r="EI28">
        <v>1580.57147058824</v>
      </c>
      <c r="EJ28">
        <v>-4.87645698866418</v>
      </c>
      <c r="EK28">
        <v>0.51473083973105</v>
      </c>
      <c r="EL28">
        <v>1</v>
      </c>
      <c r="EM28">
        <v>0.856794707317073</v>
      </c>
      <c r="EN28">
        <v>0.0275042299651575</v>
      </c>
      <c r="EO28">
        <v>0.00291664533529493</v>
      </c>
      <c r="EP28">
        <v>1</v>
      </c>
      <c r="EQ28">
        <v>3</v>
      </c>
      <c r="ER28">
        <v>3</v>
      </c>
      <c r="ES28" t="s">
        <v>306</v>
      </c>
      <c r="ET28">
        <v>100</v>
      </c>
      <c r="EU28">
        <v>100</v>
      </c>
      <c r="EV28">
        <v>-14.343</v>
      </c>
      <c r="EW28">
        <v>-1.4148</v>
      </c>
      <c r="EX28">
        <v>-14.3476998515065</v>
      </c>
      <c r="EY28">
        <v>0.000485247639819423</v>
      </c>
      <c r="EZ28">
        <v>-1.36446825205216e-06</v>
      </c>
      <c r="FA28">
        <v>5.78542989185787e-10</v>
      </c>
      <c r="FB28">
        <v>-1.1099058739466</v>
      </c>
      <c r="FC28">
        <v>-0.0508365997127688</v>
      </c>
      <c r="FD28">
        <v>0.00161886503163497</v>
      </c>
      <c r="FE28">
        <v>-2.08621555845513e-05</v>
      </c>
      <c r="FF28">
        <v>0</v>
      </c>
      <c r="FG28">
        <v>2096</v>
      </c>
      <c r="FH28">
        <v>2</v>
      </c>
      <c r="FI28">
        <v>28</v>
      </c>
      <c r="FJ28">
        <v>1.8</v>
      </c>
      <c r="FK28">
        <v>1.7</v>
      </c>
      <c r="FL28">
        <v>18</v>
      </c>
      <c r="FM28">
        <v>491.753</v>
      </c>
      <c r="FN28">
        <v>508.462</v>
      </c>
      <c r="FO28">
        <v>9.45044</v>
      </c>
      <c r="FP28">
        <v>26.8861</v>
      </c>
      <c r="FQ28">
        <v>29.9992</v>
      </c>
      <c r="FR28">
        <v>26.9478</v>
      </c>
      <c r="FS28">
        <v>26.9205</v>
      </c>
      <c r="FT28">
        <v>21.4437</v>
      </c>
      <c r="FU28">
        <v>60.3994</v>
      </c>
      <c r="FV28">
        <v>0</v>
      </c>
      <c r="FW28">
        <v>9.54</v>
      </c>
      <c r="FX28">
        <v>420</v>
      </c>
      <c r="FY28">
        <v>5.36537</v>
      </c>
      <c r="FZ28">
        <v>101.643</v>
      </c>
      <c r="GA28">
        <v>96.1553</v>
      </c>
    </row>
    <row r="29" spans="1:183">
      <c r="A29">
        <v>13</v>
      </c>
      <c r="B29">
        <v>1625677240.1</v>
      </c>
      <c r="C29">
        <v>24</v>
      </c>
      <c r="D29" t="s">
        <v>329</v>
      </c>
      <c r="E29" t="s">
        <v>330</v>
      </c>
      <c r="F29">
        <v>1</v>
      </c>
      <c r="G29" t="s">
        <v>302</v>
      </c>
      <c r="H29">
        <v>1625677239.1</v>
      </c>
      <c r="I29">
        <f>(J29)/1000</f>
        <v>0</v>
      </c>
      <c r="J29">
        <f>1000*CJ29*AH29*(CF29-CG29)/(100*BY29*(1000-AH29*CF29))</f>
        <v>0</v>
      </c>
      <c r="K29">
        <f>CJ29*AH29*(CE29-CD29*(1000-AH29*CG29)/(1000-AH29*CF29))/(100*BY29)</f>
        <v>0</v>
      </c>
      <c r="L29">
        <f>CD29 - IF(AH29&gt;1, K29*BY29*100.0/(AJ29*CR29), 0)</f>
        <v>0</v>
      </c>
      <c r="M29">
        <f>((S29-I29/2)*L29-K29)/(S29+I29/2)</f>
        <v>0</v>
      </c>
      <c r="N29">
        <f>M29*(CK29+CL29)/1000.0</f>
        <v>0</v>
      </c>
      <c r="O29">
        <f>(CD29 - IF(AH29&gt;1, K29*BY29*100.0/(AJ29*CR29), 0))*(CK29+CL29)/1000.0</f>
        <v>0</v>
      </c>
      <c r="P29">
        <f>2.0/((1/R29-1/Q29)+SIGN(R29)*SQRT((1/R29-1/Q29)*(1/R29-1/Q29) + 4*BZ29/((BZ29+1)*(BZ29+1))*(2*1/R29*1/Q29-1/Q29*1/Q29)))</f>
        <v>0</v>
      </c>
      <c r="Q29">
        <f>IF(LEFT(CA29,1)&lt;&gt;"0",IF(LEFT(CA29,1)="1",3.0,CB29),$D$5+$E$5*(CR29*CK29/($K$5*1000))+$F$5*(CR29*CK29/($K$5*1000))*MAX(MIN(BY29,$J$5),$I$5)*MAX(MIN(BY29,$J$5),$I$5)+$G$5*MAX(MIN(BY29,$J$5),$I$5)*(CR29*CK29/($K$5*1000))+$H$5*(CR29*CK29/($K$5*1000))*(CR29*CK29/($K$5*1000)))</f>
        <v>0</v>
      </c>
      <c r="R29">
        <f>I29*(1000-(1000*0.61365*exp(17.502*V29/(240.97+V29))/(CK29+CL29)+CF29)/2)/(1000*0.61365*exp(17.502*V29/(240.97+V29))/(CK29+CL29)-CF29)</f>
        <v>0</v>
      </c>
      <c r="S29">
        <f>1/((BZ29+1)/(P29/1.6)+1/(Q29/1.37)) + BZ29/((BZ29+1)/(P29/1.6) + BZ29/(Q29/1.37))</f>
        <v>0</v>
      </c>
      <c r="T29">
        <f>(BU29*BX29)</f>
        <v>0</v>
      </c>
      <c r="U29">
        <f>(CM29+(T29+2*0.95*5.67E-8*(((CM29+$B$7)+273)^4-(CM29+273)^4)-44100*I29)/(1.84*29.3*Q29+8*0.95*5.67E-8*(CM29+273)^3))</f>
        <v>0</v>
      </c>
      <c r="V29">
        <f>($C$7*CN29+$D$7*CO29+$E$7*U29)</f>
        <v>0</v>
      </c>
      <c r="W29">
        <f>0.61365*exp(17.502*V29/(240.97+V29))</f>
        <v>0</v>
      </c>
      <c r="X29">
        <f>(Y29/Z29*100)</f>
        <v>0</v>
      </c>
      <c r="Y29">
        <f>CF29*(CK29+CL29)/1000</f>
        <v>0</v>
      </c>
      <c r="Z29">
        <f>0.61365*exp(17.502*CM29/(240.97+CM29))</f>
        <v>0</v>
      </c>
      <c r="AA29">
        <f>(W29-CF29*(CK29+CL29)/1000)</f>
        <v>0</v>
      </c>
      <c r="AB29">
        <f>(-I29*44100)</f>
        <v>0</v>
      </c>
      <c r="AC29">
        <f>2*29.3*Q29*0.92*(CM29-V29)</f>
        <v>0</v>
      </c>
      <c r="AD29">
        <f>2*0.95*5.67E-8*(((CM29+$B$7)+273)^4-(V29+273)^4)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MAX(0,($B$13+$C$13*CR29)/(1+$D$13*CR29)*CK29/(CM29+273)*$E$13)</f>
        <v>0</v>
      </c>
      <c r="AK29" t="s">
        <v>303</v>
      </c>
      <c r="AL29" t="s">
        <v>303</v>
      </c>
      <c r="AM29">
        <v>0</v>
      </c>
      <c r="AN29">
        <v>0</v>
      </c>
      <c r="AO29">
        <f>1-AM29/AN29</f>
        <v>0</v>
      </c>
      <c r="AP29">
        <v>0</v>
      </c>
      <c r="AQ29" t="s">
        <v>303</v>
      </c>
      <c r="AR29" t="s">
        <v>303</v>
      </c>
      <c r="AS29">
        <v>0</v>
      </c>
      <c r="AT29">
        <v>0</v>
      </c>
      <c r="AU29">
        <f>1-AS29/AT29</f>
        <v>0</v>
      </c>
      <c r="AV29">
        <v>0.5</v>
      </c>
      <c r="AW29">
        <f>BV29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303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$B$11*CS29+$C$11*CT29+$F$11*CU29*(1-CX29)</f>
        <v>0</v>
      </c>
      <c r="BV29">
        <f>BU29*BW29</f>
        <v>0</v>
      </c>
      <c r="BW29">
        <f>($B$11*$D$9+$C$11*$D$9+$F$11*((DH29+CZ29)/MAX(DH29+CZ29+DI29, 0.1)*$I$9+DI29/MAX(DH29+CZ29+DI29, 0.1)*$J$9))/($B$11+$C$11+$F$11)</f>
        <v>0</v>
      </c>
      <c r="BX29">
        <f>($B$11*$K$9+$C$11*$K$9+$F$11*((DH29+CZ29)/MAX(DH29+CZ29+DI29, 0.1)*$P$9+DI29/MAX(DH29+CZ29+DI29, 0.1)*$Q$9))/($B$11+$C$11+$F$11)</f>
        <v>0</v>
      </c>
      <c r="BY29">
        <v>6</v>
      </c>
      <c r="BZ29">
        <v>0.5</v>
      </c>
      <c r="CA29" t="s">
        <v>304</v>
      </c>
      <c r="CB29">
        <v>2</v>
      </c>
      <c r="CC29">
        <v>1625677239.1</v>
      </c>
      <c r="CD29">
        <v>409.615666666667</v>
      </c>
      <c r="CE29">
        <v>419.972333333333</v>
      </c>
      <c r="CF29">
        <v>6.28183666666667</v>
      </c>
      <c r="CG29">
        <v>5.4189</v>
      </c>
      <c r="CH29">
        <v>423.959</v>
      </c>
      <c r="CI29">
        <v>7.69662666666667</v>
      </c>
      <c r="CJ29">
        <v>500.046333333333</v>
      </c>
      <c r="CK29">
        <v>100.385333333333</v>
      </c>
      <c r="CL29">
        <v>0.1001159</v>
      </c>
      <c r="CM29">
        <v>15.7293</v>
      </c>
      <c r="CN29">
        <v>15.7056333333333</v>
      </c>
      <c r="CO29">
        <v>999.9</v>
      </c>
      <c r="CP29">
        <v>0</v>
      </c>
      <c r="CQ29">
        <v>0</v>
      </c>
      <c r="CR29">
        <v>10000.1733333333</v>
      </c>
      <c r="CS29">
        <v>0</v>
      </c>
      <c r="CT29">
        <v>5.31836</v>
      </c>
      <c r="CU29">
        <v>1046.02333333333</v>
      </c>
      <c r="CV29">
        <v>0.962015</v>
      </c>
      <c r="CW29">
        <v>0.0379846</v>
      </c>
      <c r="CX29">
        <v>0</v>
      </c>
      <c r="CY29">
        <v>1579.63</v>
      </c>
      <c r="CZ29">
        <v>4.99912</v>
      </c>
      <c r="DA29">
        <v>16327.1666666667</v>
      </c>
      <c r="DB29">
        <v>6712.96666666667</v>
      </c>
      <c r="DC29">
        <v>37.479</v>
      </c>
      <c r="DD29">
        <v>40.75</v>
      </c>
      <c r="DE29">
        <v>39.3953333333333</v>
      </c>
      <c r="DF29">
        <v>40.062</v>
      </c>
      <c r="DG29">
        <v>38.854</v>
      </c>
      <c r="DH29">
        <v>1001.48333333333</v>
      </c>
      <c r="DI29">
        <v>39.54</v>
      </c>
      <c r="DJ29">
        <v>0</v>
      </c>
      <c r="DK29">
        <v>1625677241</v>
      </c>
      <c r="DL29">
        <v>0</v>
      </c>
      <c r="DM29">
        <v>1580.1852</v>
      </c>
      <c r="DN29">
        <v>-5.58538461610866</v>
      </c>
      <c r="DO29">
        <v>-56.1076923758773</v>
      </c>
      <c r="DP29">
        <v>16317.22</v>
      </c>
      <c r="DQ29">
        <v>15</v>
      </c>
      <c r="DR29">
        <v>1625677134.6</v>
      </c>
      <c r="DS29" t="s">
        <v>305</v>
      </c>
      <c r="DT29">
        <v>1625677128.6</v>
      </c>
      <c r="DU29">
        <v>1625677134.6</v>
      </c>
      <c r="DV29">
        <v>2</v>
      </c>
      <c r="DW29">
        <v>0.041</v>
      </c>
      <c r="DX29">
        <v>0.026</v>
      </c>
      <c r="DY29">
        <v>-14.347</v>
      </c>
      <c r="DZ29">
        <v>-1.389</v>
      </c>
      <c r="EA29">
        <v>420</v>
      </c>
      <c r="EB29">
        <v>5</v>
      </c>
      <c r="EC29">
        <v>0.14</v>
      </c>
      <c r="ED29">
        <v>0.08</v>
      </c>
      <c r="EE29">
        <v>-10.406087804878</v>
      </c>
      <c r="EF29">
        <v>-0.0362947735191484</v>
      </c>
      <c r="EG29">
        <v>0.0357762708872246</v>
      </c>
      <c r="EH29">
        <v>1</v>
      </c>
      <c r="EI29">
        <v>1580.42029411765</v>
      </c>
      <c r="EJ29">
        <v>-4.89497045902375</v>
      </c>
      <c r="EK29">
        <v>0.51702477636682</v>
      </c>
      <c r="EL29">
        <v>1</v>
      </c>
      <c r="EM29">
        <v>0.857583878048781</v>
      </c>
      <c r="EN29">
        <v>0.032906905923346</v>
      </c>
      <c r="EO29">
        <v>0.00331310435955812</v>
      </c>
      <c r="EP29">
        <v>1</v>
      </c>
      <c r="EQ29">
        <v>3</v>
      </c>
      <c r="ER29">
        <v>3</v>
      </c>
      <c r="ES29" t="s">
        <v>306</v>
      </c>
      <c r="ET29">
        <v>100</v>
      </c>
      <c r="EU29">
        <v>100</v>
      </c>
      <c r="EV29">
        <v>-14.343</v>
      </c>
      <c r="EW29">
        <v>-1.4148</v>
      </c>
      <c r="EX29">
        <v>-14.3476998515065</v>
      </c>
      <c r="EY29">
        <v>0.000485247639819423</v>
      </c>
      <c r="EZ29">
        <v>-1.36446825205216e-06</v>
      </c>
      <c r="FA29">
        <v>5.78542989185787e-10</v>
      </c>
      <c r="FB29">
        <v>-1.1099058739466</v>
      </c>
      <c r="FC29">
        <v>-0.0508365997127688</v>
      </c>
      <c r="FD29">
        <v>0.00161886503163497</v>
      </c>
      <c r="FE29">
        <v>-2.08621555845513e-05</v>
      </c>
      <c r="FF29">
        <v>0</v>
      </c>
      <c r="FG29">
        <v>2096</v>
      </c>
      <c r="FH29">
        <v>2</v>
      </c>
      <c r="FI29">
        <v>28</v>
      </c>
      <c r="FJ29">
        <v>1.9</v>
      </c>
      <c r="FK29">
        <v>1.8</v>
      </c>
      <c r="FL29">
        <v>18</v>
      </c>
      <c r="FM29">
        <v>491.795</v>
      </c>
      <c r="FN29">
        <v>508.605</v>
      </c>
      <c r="FO29">
        <v>9.50033</v>
      </c>
      <c r="FP29">
        <v>26.8861</v>
      </c>
      <c r="FQ29">
        <v>29.9991</v>
      </c>
      <c r="FR29">
        <v>26.9476</v>
      </c>
      <c r="FS29">
        <v>26.9205</v>
      </c>
      <c r="FT29">
        <v>21.4428</v>
      </c>
      <c r="FU29">
        <v>60.3994</v>
      </c>
      <c r="FV29">
        <v>0</v>
      </c>
      <c r="FW29">
        <v>9.6</v>
      </c>
      <c r="FX29">
        <v>420</v>
      </c>
      <c r="FY29">
        <v>5.36273</v>
      </c>
      <c r="FZ29">
        <v>101.643</v>
      </c>
      <c r="GA29">
        <v>96.156</v>
      </c>
    </row>
    <row r="30" spans="1:183">
      <c r="A30">
        <v>14</v>
      </c>
      <c r="B30">
        <v>1625677242.1</v>
      </c>
      <c r="C30">
        <v>26</v>
      </c>
      <c r="D30" t="s">
        <v>331</v>
      </c>
      <c r="E30" t="s">
        <v>332</v>
      </c>
      <c r="F30">
        <v>1</v>
      </c>
      <c r="G30" t="s">
        <v>302</v>
      </c>
      <c r="H30">
        <v>1625677241.1</v>
      </c>
      <c r="I30">
        <f>(J30)/1000</f>
        <v>0</v>
      </c>
      <c r="J30">
        <f>1000*CJ30*AH30*(CF30-CG30)/(100*BY30*(1000-AH30*CF30))</f>
        <v>0</v>
      </c>
      <c r="K30">
        <f>CJ30*AH30*(CE30-CD30*(1000-AH30*CG30)/(1000-AH30*CF30))/(100*BY30)</f>
        <v>0</v>
      </c>
      <c r="L30">
        <f>CD30 - IF(AH30&gt;1, K30*BY30*100.0/(AJ30*CR30), 0)</f>
        <v>0</v>
      </c>
      <c r="M30">
        <f>((S30-I30/2)*L30-K30)/(S30+I30/2)</f>
        <v>0</v>
      </c>
      <c r="N30">
        <f>M30*(CK30+CL30)/1000.0</f>
        <v>0</v>
      </c>
      <c r="O30">
        <f>(CD30 - IF(AH30&gt;1, K30*BY30*100.0/(AJ30*CR30), 0))*(CK30+CL30)/1000.0</f>
        <v>0</v>
      </c>
      <c r="P30">
        <f>2.0/((1/R30-1/Q30)+SIGN(R30)*SQRT((1/R30-1/Q30)*(1/R30-1/Q30) + 4*BZ30/((BZ30+1)*(BZ30+1))*(2*1/R30*1/Q30-1/Q30*1/Q30)))</f>
        <v>0</v>
      </c>
      <c r="Q30">
        <f>IF(LEFT(CA30,1)&lt;&gt;"0",IF(LEFT(CA30,1)="1",3.0,CB30),$D$5+$E$5*(CR30*CK30/($K$5*1000))+$F$5*(CR30*CK30/($K$5*1000))*MAX(MIN(BY30,$J$5),$I$5)*MAX(MIN(BY30,$J$5),$I$5)+$G$5*MAX(MIN(BY30,$J$5),$I$5)*(CR30*CK30/($K$5*1000))+$H$5*(CR30*CK30/($K$5*1000))*(CR30*CK30/($K$5*1000)))</f>
        <v>0</v>
      </c>
      <c r="R30">
        <f>I30*(1000-(1000*0.61365*exp(17.502*V30/(240.97+V30))/(CK30+CL30)+CF30)/2)/(1000*0.61365*exp(17.502*V30/(240.97+V30))/(CK30+CL30)-CF30)</f>
        <v>0</v>
      </c>
      <c r="S30">
        <f>1/((BZ30+1)/(P30/1.6)+1/(Q30/1.37)) + BZ30/((BZ30+1)/(P30/1.6) + BZ30/(Q30/1.37))</f>
        <v>0</v>
      </c>
      <c r="T30">
        <f>(BU30*BX30)</f>
        <v>0</v>
      </c>
      <c r="U30">
        <f>(CM30+(T30+2*0.95*5.67E-8*(((CM30+$B$7)+273)^4-(CM30+273)^4)-44100*I30)/(1.84*29.3*Q30+8*0.95*5.67E-8*(CM30+273)^3))</f>
        <v>0</v>
      </c>
      <c r="V30">
        <f>($C$7*CN30+$D$7*CO30+$E$7*U30)</f>
        <v>0</v>
      </c>
      <c r="W30">
        <f>0.61365*exp(17.502*V30/(240.97+V30))</f>
        <v>0</v>
      </c>
      <c r="X30">
        <f>(Y30/Z30*100)</f>
        <v>0</v>
      </c>
      <c r="Y30">
        <f>CF30*(CK30+CL30)/1000</f>
        <v>0</v>
      </c>
      <c r="Z30">
        <f>0.61365*exp(17.502*CM30/(240.97+CM30))</f>
        <v>0</v>
      </c>
      <c r="AA30">
        <f>(W30-CF30*(CK30+CL30)/1000)</f>
        <v>0</v>
      </c>
      <c r="AB30">
        <f>(-I30*44100)</f>
        <v>0</v>
      </c>
      <c r="AC30">
        <f>2*29.3*Q30*0.92*(CM30-V30)</f>
        <v>0</v>
      </c>
      <c r="AD30">
        <f>2*0.95*5.67E-8*(((CM30+$B$7)+273)^4-(V30+273)^4)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MAX(0,($B$13+$C$13*CR30)/(1+$D$13*CR30)*CK30/(CM30+273)*$E$13)</f>
        <v>0</v>
      </c>
      <c r="AK30" t="s">
        <v>303</v>
      </c>
      <c r="AL30" t="s">
        <v>303</v>
      </c>
      <c r="AM30">
        <v>0</v>
      </c>
      <c r="AN30">
        <v>0</v>
      </c>
      <c r="AO30">
        <f>1-AM30/AN30</f>
        <v>0</v>
      </c>
      <c r="AP30">
        <v>0</v>
      </c>
      <c r="AQ30" t="s">
        <v>303</v>
      </c>
      <c r="AR30" t="s">
        <v>303</v>
      </c>
      <c r="AS30">
        <v>0</v>
      </c>
      <c r="AT30">
        <v>0</v>
      </c>
      <c r="AU30">
        <f>1-AS30/AT30</f>
        <v>0</v>
      </c>
      <c r="AV30">
        <v>0.5</v>
      </c>
      <c r="AW30">
        <f>BV30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303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$B$11*CS30+$C$11*CT30+$F$11*CU30*(1-CX30)</f>
        <v>0</v>
      </c>
      <c r="BV30">
        <f>BU30*BW30</f>
        <v>0</v>
      </c>
      <c r="BW30">
        <f>($B$11*$D$9+$C$11*$D$9+$F$11*((DH30+CZ30)/MAX(DH30+CZ30+DI30, 0.1)*$I$9+DI30/MAX(DH30+CZ30+DI30, 0.1)*$J$9))/($B$11+$C$11+$F$11)</f>
        <v>0</v>
      </c>
      <c r="BX30">
        <f>($B$11*$K$9+$C$11*$K$9+$F$11*((DH30+CZ30)/MAX(DH30+CZ30+DI30, 0.1)*$P$9+DI30/MAX(DH30+CZ30+DI30, 0.1)*$Q$9))/($B$11+$C$11+$F$11)</f>
        <v>0</v>
      </c>
      <c r="BY30">
        <v>6</v>
      </c>
      <c r="BZ30">
        <v>0.5</v>
      </c>
      <c r="CA30" t="s">
        <v>304</v>
      </c>
      <c r="CB30">
        <v>2</v>
      </c>
      <c r="CC30">
        <v>1625677241.1</v>
      </c>
      <c r="CD30">
        <v>409.605</v>
      </c>
      <c r="CE30">
        <v>419.949333333333</v>
      </c>
      <c r="CF30">
        <v>6.28324</v>
      </c>
      <c r="CG30">
        <v>5.41872</v>
      </c>
      <c r="CH30">
        <v>423.948</v>
      </c>
      <c r="CI30">
        <v>7.69807</v>
      </c>
      <c r="CJ30">
        <v>500.074</v>
      </c>
      <c r="CK30">
        <v>100.384666666667</v>
      </c>
      <c r="CL30">
        <v>0.100187</v>
      </c>
      <c r="CM30">
        <v>15.7336666666667</v>
      </c>
      <c r="CN30">
        <v>15.7116666666667</v>
      </c>
      <c r="CO30">
        <v>999.9</v>
      </c>
      <c r="CP30">
        <v>0</v>
      </c>
      <c r="CQ30">
        <v>0</v>
      </c>
      <c r="CR30">
        <v>10003.7333333333</v>
      </c>
      <c r="CS30">
        <v>0</v>
      </c>
      <c r="CT30">
        <v>5.47275333333333</v>
      </c>
      <c r="CU30">
        <v>1045.82666666667</v>
      </c>
      <c r="CV30">
        <v>0.962007666666667</v>
      </c>
      <c r="CW30">
        <v>0.037992</v>
      </c>
      <c r="CX30">
        <v>0</v>
      </c>
      <c r="CY30">
        <v>1579.50666666667</v>
      </c>
      <c r="CZ30">
        <v>4.99912</v>
      </c>
      <c r="DA30">
        <v>16319.1333333333</v>
      </c>
      <c r="DB30">
        <v>6711.72</v>
      </c>
      <c r="DC30">
        <v>37.5</v>
      </c>
      <c r="DD30">
        <v>40.75</v>
      </c>
      <c r="DE30">
        <v>39.354</v>
      </c>
      <c r="DF30">
        <v>40.083</v>
      </c>
      <c r="DG30">
        <v>38.7913333333333</v>
      </c>
      <c r="DH30">
        <v>1001.28666666667</v>
      </c>
      <c r="DI30">
        <v>39.54</v>
      </c>
      <c r="DJ30">
        <v>0</v>
      </c>
      <c r="DK30">
        <v>1625677243.4</v>
      </c>
      <c r="DL30">
        <v>0</v>
      </c>
      <c r="DM30">
        <v>1579.9924</v>
      </c>
      <c r="DN30">
        <v>-5.59230769715444</v>
      </c>
      <c r="DO30">
        <v>11.6999996695978</v>
      </c>
      <c r="DP30">
        <v>16315.96</v>
      </c>
      <c r="DQ30">
        <v>15</v>
      </c>
      <c r="DR30">
        <v>1625677134.6</v>
      </c>
      <c r="DS30" t="s">
        <v>305</v>
      </c>
      <c r="DT30">
        <v>1625677128.6</v>
      </c>
      <c r="DU30">
        <v>1625677134.6</v>
      </c>
      <c r="DV30">
        <v>2</v>
      </c>
      <c r="DW30">
        <v>0.041</v>
      </c>
      <c r="DX30">
        <v>0.026</v>
      </c>
      <c r="DY30">
        <v>-14.347</v>
      </c>
      <c r="DZ30">
        <v>-1.389</v>
      </c>
      <c r="EA30">
        <v>420</v>
      </c>
      <c r="EB30">
        <v>5</v>
      </c>
      <c r="EC30">
        <v>0.14</v>
      </c>
      <c r="ED30">
        <v>0.08</v>
      </c>
      <c r="EE30">
        <v>-10.4024097560976</v>
      </c>
      <c r="EF30">
        <v>0.0941560975609579</v>
      </c>
      <c r="EG30">
        <v>0.0394975689580897</v>
      </c>
      <c r="EH30">
        <v>1</v>
      </c>
      <c r="EI30">
        <v>1580.29971428571</v>
      </c>
      <c r="EJ30">
        <v>-4.63592580466215</v>
      </c>
      <c r="EK30">
        <v>0.506023634198402</v>
      </c>
      <c r="EL30">
        <v>1</v>
      </c>
      <c r="EM30">
        <v>0.858600731707317</v>
      </c>
      <c r="EN30">
        <v>0.0363943902439018</v>
      </c>
      <c r="EO30">
        <v>0.00361019514386681</v>
      </c>
      <c r="EP30">
        <v>1</v>
      </c>
      <c r="EQ30">
        <v>3</v>
      </c>
      <c r="ER30">
        <v>3</v>
      </c>
      <c r="ES30" t="s">
        <v>306</v>
      </c>
      <c r="ET30">
        <v>100</v>
      </c>
      <c r="EU30">
        <v>100</v>
      </c>
      <c r="EV30">
        <v>-14.343</v>
      </c>
      <c r="EW30">
        <v>-1.4149</v>
      </c>
      <c r="EX30">
        <v>-14.3476998515065</v>
      </c>
      <c r="EY30">
        <v>0.000485247639819423</v>
      </c>
      <c r="EZ30">
        <v>-1.36446825205216e-06</v>
      </c>
      <c r="FA30">
        <v>5.78542989185787e-10</v>
      </c>
      <c r="FB30">
        <v>-1.1099058739466</v>
      </c>
      <c r="FC30">
        <v>-0.0508365997127688</v>
      </c>
      <c r="FD30">
        <v>0.00161886503163497</v>
      </c>
      <c r="FE30">
        <v>-2.08621555845513e-05</v>
      </c>
      <c r="FF30">
        <v>0</v>
      </c>
      <c r="FG30">
        <v>2096</v>
      </c>
      <c r="FH30">
        <v>2</v>
      </c>
      <c r="FI30">
        <v>28</v>
      </c>
      <c r="FJ30">
        <v>1.9</v>
      </c>
      <c r="FK30">
        <v>1.8</v>
      </c>
      <c r="FL30">
        <v>18</v>
      </c>
      <c r="FM30">
        <v>491.824</v>
      </c>
      <c r="FN30">
        <v>508.427</v>
      </c>
      <c r="FO30">
        <v>9.54938</v>
      </c>
      <c r="FP30">
        <v>26.8861</v>
      </c>
      <c r="FQ30">
        <v>29.9993</v>
      </c>
      <c r="FR30">
        <v>26.9476</v>
      </c>
      <c r="FS30">
        <v>26.9205</v>
      </c>
      <c r="FT30">
        <v>21.4437</v>
      </c>
      <c r="FU30">
        <v>60.3994</v>
      </c>
      <c r="FV30">
        <v>0</v>
      </c>
      <c r="FW30">
        <v>9.67</v>
      </c>
      <c r="FX30">
        <v>420</v>
      </c>
      <c r="FY30">
        <v>5.35846</v>
      </c>
      <c r="FZ30">
        <v>101.644</v>
      </c>
      <c r="GA30">
        <v>96.1564</v>
      </c>
    </row>
    <row r="31" spans="1:183">
      <c r="A31">
        <v>15</v>
      </c>
      <c r="B31">
        <v>1625677244.1</v>
      </c>
      <c r="C31">
        <v>28</v>
      </c>
      <c r="D31" t="s">
        <v>333</v>
      </c>
      <c r="E31" t="s">
        <v>334</v>
      </c>
      <c r="F31">
        <v>1</v>
      </c>
      <c r="G31" t="s">
        <v>302</v>
      </c>
      <c r="H31">
        <v>1625677243.1</v>
      </c>
      <c r="I31">
        <f>(J31)/1000</f>
        <v>0</v>
      </c>
      <c r="J31">
        <f>1000*CJ31*AH31*(CF31-CG31)/(100*BY31*(1000-AH31*CF31))</f>
        <v>0</v>
      </c>
      <c r="K31">
        <f>CJ31*AH31*(CE31-CD31*(1000-AH31*CG31)/(1000-AH31*CF31))/(100*BY31)</f>
        <v>0</v>
      </c>
      <c r="L31">
        <f>CD31 - IF(AH31&gt;1, K31*BY31*100.0/(AJ31*CR31), 0)</f>
        <v>0</v>
      </c>
      <c r="M31">
        <f>((S31-I31/2)*L31-K31)/(S31+I31/2)</f>
        <v>0</v>
      </c>
      <c r="N31">
        <f>M31*(CK31+CL31)/1000.0</f>
        <v>0</v>
      </c>
      <c r="O31">
        <f>(CD31 - IF(AH31&gt;1, K31*BY31*100.0/(AJ31*CR31), 0))*(CK31+CL31)/1000.0</f>
        <v>0</v>
      </c>
      <c r="P31">
        <f>2.0/((1/R31-1/Q31)+SIGN(R31)*SQRT((1/R31-1/Q31)*(1/R31-1/Q31) + 4*BZ31/((BZ31+1)*(BZ31+1))*(2*1/R31*1/Q31-1/Q31*1/Q31)))</f>
        <v>0</v>
      </c>
      <c r="Q31">
        <f>IF(LEFT(CA31,1)&lt;&gt;"0",IF(LEFT(CA31,1)="1",3.0,CB31),$D$5+$E$5*(CR31*CK31/($K$5*1000))+$F$5*(CR31*CK31/($K$5*1000))*MAX(MIN(BY31,$J$5),$I$5)*MAX(MIN(BY31,$J$5),$I$5)+$G$5*MAX(MIN(BY31,$J$5),$I$5)*(CR31*CK31/($K$5*1000))+$H$5*(CR31*CK31/($K$5*1000))*(CR31*CK31/($K$5*1000)))</f>
        <v>0</v>
      </c>
      <c r="R31">
        <f>I31*(1000-(1000*0.61365*exp(17.502*V31/(240.97+V31))/(CK31+CL31)+CF31)/2)/(1000*0.61365*exp(17.502*V31/(240.97+V31))/(CK31+CL31)-CF31)</f>
        <v>0</v>
      </c>
      <c r="S31">
        <f>1/((BZ31+1)/(P31/1.6)+1/(Q31/1.37)) + BZ31/((BZ31+1)/(P31/1.6) + BZ31/(Q31/1.37))</f>
        <v>0</v>
      </c>
      <c r="T31">
        <f>(BU31*BX31)</f>
        <v>0</v>
      </c>
      <c r="U31">
        <f>(CM31+(T31+2*0.95*5.67E-8*(((CM31+$B$7)+273)^4-(CM31+273)^4)-44100*I31)/(1.84*29.3*Q31+8*0.95*5.67E-8*(CM31+273)^3))</f>
        <v>0</v>
      </c>
      <c r="V31">
        <f>($C$7*CN31+$D$7*CO31+$E$7*U31)</f>
        <v>0</v>
      </c>
      <c r="W31">
        <f>0.61365*exp(17.502*V31/(240.97+V31))</f>
        <v>0</v>
      </c>
      <c r="X31">
        <f>(Y31/Z31*100)</f>
        <v>0</v>
      </c>
      <c r="Y31">
        <f>CF31*(CK31+CL31)/1000</f>
        <v>0</v>
      </c>
      <c r="Z31">
        <f>0.61365*exp(17.502*CM31/(240.97+CM31))</f>
        <v>0</v>
      </c>
      <c r="AA31">
        <f>(W31-CF31*(CK31+CL31)/1000)</f>
        <v>0</v>
      </c>
      <c r="AB31">
        <f>(-I31*44100)</f>
        <v>0</v>
      </c>
      <c r="AC31">
        <f>2*29.3*Q31*0.92*(CM31-V31)</f>
        <v>0</v>
      </c>
      <c r="AD31">
        <f>2*0.95*5.67E-8*(((CM31+$B$7)+273)^4-(V31+273)^4)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MAX(0,($B$13+$C$13*CR31)/(1+$D$13*CR31)*CK31/(CM31+273)*$E$13)</f>
        <v>0</v>
      </c>
      <c r="AK31" t="s">
        <v>303</v>
      </c>
      <c r="AL31" t="s">
        <v>303</v>
      </c>
      <c r="AM31">
        <v>0</v>
      </c>
      <c r="AN31">
        <v>0</v>
      </c>
      <c r="AO31">
        <f>1-AM31/AN31</f>
        <v>0</v>
      </c>
      <c r="AP31">
        <v>0</v>
      </c>
      <c r="AQ31" t="s">
        <v>303</v>
      </c>
      <c r="AR31" t="s">
        <v>303</v>
      </c>
      <c r="AS31">
        <v>0</v>
      </c>
      <c r="AT31">
        <v>0</v>
      </c>
      <c r="AU31">
        <f>1-AS31/AT31</f>
        <v>0</v>
      </c>
      <c r="AV31">
        <v>0.5</v>
      </c>
      <c r="AW31">
        <f>BV31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303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$B$11*CS31+$C$11*CT31+$F$11*CU31*(1-CX31)</f>
        <v>0</v>
      </c>
      <c r="BV31">
        <f>BU31*BW31</f>
        <v>0</v>
      </c>
      <c r="BW31">
        <f>($B$11*$D$9+$C$11*$D$9+$F$11*((DH31+CZ31)/MAX(DH31+CZ31+DI31, 0.1)*$I$9+DI31/MAX(DH31+CZ31+DI31, 0.1)*$J$9))/($B$11+$C$11+$F$11)</f>
        <v>0</v>
      </c>
      <c r="BX31">
        <f>($B$11*$K$9+$C$11*$K$9+$F$11*((DH31+CZ31)/MAX(DH31+CZ31+DI31, 0.1)*$P$9+DI31/MAX(DH31+CZ31+DI31, 0.1)*$Q$9))/($B$11+$C$11+$F$11)</f>
        <v>0</v>
      </c>
      <c r="BY31">
        <v>6</v>
      </c>
      <c r="BZ31">
        <v>0.5</v>
      </c>
      <c r="CA31" t="s">
        <v>304</v>
      </c>
      <c r="CB31">
        <v>2</v>
      </c>
      <c r="CC31">
        <v>1625677243.1</v>
      </c>
      <c r="CD31">
        <v>409.596</v>
      </c>
      <c r="CE31">
        <v>419.998333333333</v>
      </c>
      <c r="CF31">
        <v>6.28588666666667</v>
      </c>
      <c r="CG31">
        <v>5.41918333333333</v>
      </c>
      <c r="CH31">
        <v>423.939333333333</v>
      </c>
      <c r="CI31">
        <v>7.7008</v>
      </c>
      <c r="CJ31">
        <v>499.969</v>
      </c>
      <c r="CK31">
        <v>100.383333333333</v>
      </c>
      <c r="CL31">
        <v>0.0997181333333333</v>
      </c>
      <c r="CM31">
        <v>15.7398333333333</v>
      </c>
      <c r="CN31">
        <v>15.7238666666667</v>
      </c>
      <c r="CO31">
        <v>999.9</v>
      </c>
      <c r="CP31">
        <v>0</v>
      </c>
      <c r="CQ31">
        <v>0</v>
      </c>
      <c r="CR31">
        <v>10003.7333333333</v>
      </c>
      <c r="CS31">
        <v>0</v>
      </c>
      <c r="CT31">
        <v>5.54168</v>
      </c>
      <c r="CU31">
        <v>1046.02666666667</v>
      </c>
      <c r="CV31">
        <v>0.962015</v>
      </c>
      <c r="CW31">
        <v>0.0379848</v>
      </c>
      <c r="CX31">
        <v>0</v>
      </c>
      <c r="CY31">
        <v>1579.32</v>
      </c>
      <c r="CZ31">
        <v>4.99912</v>
      </c>
      <c r="DA31">
        <v>16321.5333333333</v>
      </c>
      <c r="DB31">
        <v>6713.01666666667</v>
      </c>
      <c r="DC31">
        <v>37.5</v>
      </c>
      <c r="DD31">
        <v>40.75</v>
      </c>
      <c r="DE31">
        <v>39.5203333333333</v>
      </c>
      <c r="DF31">
        <v>40.1246666666667</v>
      </c>
      <c r="DG31">
        <v>38.8953333333333</v>
      </c>
      <c r="DH31">
        <v>1001.48666666667</v>
      </c>
      <c r="DI31">
        <v>39.54</v>
      </c>
      <c r="DJ31">
        <v>0</v>
      </c>
      <c r="DK31">
        <v>1625677245.2</v>
      </c>
      <c r="DL31">
        <v>0</v>
      </c>
      <c r="DM31">
        <v>1579.82538461538</v>
      </c>
      <c r="DN31">
        <v>-5.06803419967135</v>
      </c>
      <c r="DO31">
        <v>56.0957264915091</v>
      </c>
      <c r="DP31">
        <v>16315.1</v>
      </c>
      <c r="DQ31">
        <v>15</v>
      </c>
      <c r="DR31">
        <v>1625677134.6</v>
      </c>
      <c r="DS31" t="s">
        <v>305</v>
      </c>
      <c r="DT31">
        <v>1625677128.6</v>
      </c>
      <c r="DU31">
        <v>1625677134.6</v>
      </c>
      <c r="DV31">
        <v>2</v>
      </c>
      <c r="DW31">
        <v>0.041</v>
      </c>
      <c r="DX31">
        <v>0.026</v>
      </c>
      <c r="DY31">
        <v>-14.347</v>
      </c>
      <c r="DZ31">
        <v>-1.389</v>
      </c>
      <c r="EA31">
        <v>420</v>
      </c>
      <c r="EB31">
        <v>5</v>
      </c>
      <c r="EC31">
        <v>0.14</v>
      </c>
      <c r="ED31">
        <v>0.08</v>
      </c>
      <c r="EE31">
        <v>-10.4023463414634</v>
      </c>
      <c r="EF31">
        <v>0.112758188153301</v>
      </c>
      <c r="EG31">
        <v>0.039545312679353</v>
      </c>
      <c r="EH31">
        <v>1</v>
      </c>
      <c r="EI31">
        <v>1580.09558823529</v>
      </c>
      <c r="EJ31">
        <v>-5.13732551312833</v>
      </c>
      <c r="EK31">
        <v>0.536882017800996</v>
      </c>
      <c r="EL31">
        <v>1</v>
      </c>
      <c r="EM31">
        <v>0.859870829268293</v>
      </c>
      <c r="EN31">
        <v>0.0385856445993035</v>
      </c>
      <c r="EO31">
        <v>0.00382686923497294</v>
      </c>
      <c r="EP31">
        <v>1</v>
      </c>
      <c r="EQ31">
        <v>3</v>
      </c>
      <c r="ER31">
        <v>3</v>
      </c>
      <c r="ES31" t="s">
        <v>306</v>
      </c>
      <c r="ET31">
        <v>100</v>
      </c>
      <c r="EU31">
        <v>100</v>
      </c>
      <c r="EV31">
        <v>-14.343</v>
      </c>
      <c r="EW31">
        <v>-1.415</v>
      </c>
      <c r="EX31">
        <v>-14.3476998515065</v>
      </c>
      <c r="EY31">
        <v>0.000485247639819423</v>
      </c>
      <c r="EZ31">
        <v>-1.36446825205216e-06</v>
      </c>
      <c r="FA31">
        <v>5.78542989185787e-10</v>
      </c>
      <c r="FB31">
        <v>-1.1099058739466</v>
      </c>
      <c r="FC31">
        <v>-0.0508365997127688</v>
      </c>
      <c r="FD31">
        <v>0.00161886503163497</v>
      </c>
      <c r="FE31">
        <v>-2.08621555845513e-05</v>
      </c>
      <c r="FF31">
        <v>0</v>
      </c>
      <c r="FG31">
        <v>2096</v>
      </c>
      <c r="FH31">
        <v>2</v>
      </c>
      <c r="FI31">
        <v>28</v>
      </c>
      <c r="FJ31">
        <v>1.9</v>
      </c>
      <c r="FK31">
        <v>1.8</v>
      </c>
      <c r="FL31">
        <v>18</v>
      </c>
      <c r="FM31">
        <v>491.752</v>
      </c>
      <c r="FN31">
        <v>508.391</v>
      </c>
      <c r="FO31">
        <v>9.59561</v>
      </c>
      <c r="FP31">
        <v>26.8861</v>
      </c>
      <c r="FQ31">
        <v>29.9995</v>
      </c>
      <c r="FR31">
        <v>26.9476</v>
      </c>
      <c r="FS31">
        <v>26.9205</v>
      </c>
      <c r="FT31">
        <v>21.4426</v>
      </c>
      <c r="FU31">
        <v>60.3994</v>
      </c>
      <c r="FV31">
        <v>0</v>
      </c>
      <c r="FW31">
        <v>9.67</v>
      </c>
      <c r="FX31">
        <v>420</v>
      </c>
      <c r="FY31">
        <v>5.35441</v>
      </c>
      <c r="FZ31">
        <v>101.643</v>
      </c>
      <c r="GA31">
        <v>96.156</v>
      </c>
    </row>
    <row r="32" spans="1:183">
      <c r="A32">
        <v>16</v>
      </c>
      <c r="B32">
        <v>1625677246.1</v>
      </c>
      <c r="C32">
        <v>30</v>
      </c>
      <c r="D32" t="s">
        <v>335</v>
      </c>
      <c r="E32" t="s">
        <v>336</v>
      </c>
      <c r="F32">
        <v>1</v>
      </c>
      <c r="G32" t="s">
        <v>302</v>
      </c>
      <c r="H32">
        <v>1625677245.1</v>
      </c>
      <c r="I32">
        <f>(J32)/1000</f>
        <v>0</v>
      </c>
      <c r="J32">
        <f>1000*CJ32*AH32*(CF32-CG32)/(100*BY32*(1000-AH32*CF32))</f>
        <v>0</v>
      </c>
      <c r="K32">
        <f>CJ32*AH32*(CE32-CD32*(1000-AH32*CG32)/(1000-AH32*CF32))/(100*BY32)</f>
        <v>0</v>
      </c>
      <c r="L32">
        <f>CD32 - IF(AH32&gt;1, K32*BY32*100.0/(AJ32*CR32), 0)</f>
        <v>0</v>
      </c>
      <c r="M32">
        <f>((S32-I32/2)*L32-K32)/(S32+I32/2)</f>
        <v>0</v>
      </c>
      <c r="N32">
        <f>M32*(CK32+CL32)/1000.0</f>
        <v>0</v>
      </c>
      <c r="O32">
        <f>(CD32 - IF(AH32&gt;1, K32*BY32*100.0/(AJ32*CR32), 0))*(CK32+CL32)/1000.0</f>
        <v>0</v>
      </c>
      <c r="P32">
        <f>2.0/((1/R32-1/Q32)+SIGN(R32)*SQRT((1/R32-1/Q32)*(1/R32-1/Q32) + 4*BZ32/((BZ32+1)*(BZ32+1))*(2*1/R32*1/Q32-1/Q32*1/Q32)))</f>
        <v>0</v>
      </c>
      <c r="Q32">
        <f>IF(LEFT(CA32,1)&lt;&gt;"0",IF(LEFT(CA32,1)="1",3.0,CB32),$D$5+$E$5*(CR32*CK32/($K$5*1000))+$F$5*(CR32*CK32/($K$5*1000))*MAX(MIN(BY32,$J$5),$I$5)*MAX(MIN(BY32,$J$5),$I$5)+$G$5*MAX(MIN(BY32,$J$5),$I$5)*(CR32*CK32/($K$5*1000))+$H$5*(CR32*CK32/($K$5*1000))*(CR32*CK32/($K$5*1000)))</f>
        <v>0</v>
      </c>
      <c r="R32">
        <f>I32*(1000-(1000*0.61365*exp(17.502*V32/(240.97+V32))/(CK32+CL32)+CF32)/2)/(1000*0.61365*exp(17.502*V32/(240.97+V32))/(CK32+CL32)-CF32)</f>
        <v>0</v>
      </c>
      <c r="S32">
        <f>1/((BZ32+1)/(P32/1.6)+1/(Q32/1.37)) + BZ32/((BZ32+1)/(P32/1.6) + BZ32/(Q32/1.37))</f>
        <v>0</v>
      </c>
      <c r="T32">
        <f>(BU32*BX32)</f>
        <v>0</v>
      </c>
      <c r="U32">
        <f>(CM32+(T32+2*0.95*5.67E-8*(((CM32+$B$7)+273)^4-(CM32+273)^4)-44100*I32)/(1.84*29.3*Q32+8*0.95*5.67E-8*(CM32+273)^3))</f>
        <v>0</v>
      </c>
      <c r="V32">
        <f>($C$7*CN32+$D$7*CO32+$E$7*U32)</f>
        <v>0</v>
      </c>
      <c r="W32">
        <f>0.61365*exp(17.502*V32/(240.97+V32))</f>
        <v>0</v>
      </c>
      <c r="X32">
        <f>(Y32/Z32*100)</f>
        <v>0</v>
      </c>
      <c r="Y32">
        <f>CF32*(CK32+CL32)/1000</f>
        <v>0</v>
      </c>
      <c r="Z32">
        <f>0.61365*exp(17.502*CM32/(240.97+CM32))</f>
        <v>0</v>
      </c>
      <c r="AA32">
        <f>(W32-CF32*(CK32+CL32)/1000)</f>
        <v>0</v>
      </c>
      <c r="AB32">
        <f>(-I32*44100)</f>
        <v>0</v>
      </c>
      <c r="AC32">
        <f>2*29.3*Q32*0.92*(CM32-V32)</f>
        <v>0</v>
      </c>
      <c r="AD32">
        <f>2*0.95*5.67E-8*(((CM32+$B$7)+273)^4-(V32+273)^4)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MAX(0,($B$13+$C$13*CR32)/(1+$D$13*CR32)*CK32/(CM32+273)*$E$13)</f>
        <v>0</v>
      </c>
      <c r="AK32" t="s">
        <v>303</v>
      </c>
      <c r="AL32" t="s">
        <v>303</v>
      </c>
      <c r="AM32">
        <v>0</v>
      </c>
      <c r="AN32">
        <v>0</v>
      </c>
      <c r="AO32">
        <f>1-AM32/AN32</f>
        <v>0</v>
      </c>
      <c r="AP32">
        <v>0</v>
      </c>
      <c r="AQ32" t="s">
        <v>303</v>
      </c>
      <c r="AR32" t="s">
        <v>303</v>
      </c>
      <c r="AS32">
        <v>0</v>
      </c>
      <c r="AT32">
        <v>0</v>
      </c>
      <c r="AU32">
        <f>1-AS32/AT32</f>
        <v>0</v>
      </c>
      <c r="AV32">
        <v>0.5</v>
      </c>
      <c r="AW32">
        <f>BV32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303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f>$B$11*CS32+$C$11*CT32+$F$11*CU32*(1-CX32)</f>
        <v>0</v>
      </c>
      <c r="BV32">
        <f>BU32*BW32</f>
        <v>0</v>
      </c>
      <c r="BW32">
        <f>($B$11*$D$9+$C$11*$D$9+$F$11*((DH32+CZ32)/MAX(DH32+CZ32+DI32, 0.1)*$I$9+DI32/MAX(DH32+CZ32+DI32, 0.1)*$J$9))/($B$11+$C$11+$F$11)</f>
        <v>0</v>
      </c>
      <c r="BX32">
        <f>($B$11*$K$9+$C$11*$K$9+$F$11*((DH32+CZ32)/MAX(DH32+CZ32+DI32, 0.1)*$P$9+DI32/MAX(DH32+CZ32+DI32, 0.1)*$Q$9))/($B$11+$C$11+$F$11)</f>
        <v>0</v>
      </c>
      <c r="BY32">
        <v>6</v>
      </c>
      <c r="BZ32">
        <v>0.5</v>
      </c>
      <c r="CA32" t="s">
        <v>304</v>
      </c>
      <c r="CB32">
        <v>2</v>
      </c>
      <c r="CC32">
        <v>1625677245.1</v>
      </c>
      <c r="CD32">
        <v>409.581666666667</v>
      </c>
      <c r="CE32">
        <v>420.022666666667</v>
      </c>
      <c r="CF32">
        <v>6.2884</v>
      </c>
      <c r="CG32">
        <v>5.42026</v>
      </c>
      <c r="CH32">
        <v>423.924666666667</v>
      </c>
      <c r="CI32">
        <v>7.70338666666667</v>
      </c>
      <c r="CJ32">
        <v>500.028666666667</v>
      </c>
      <c r="CK32">
        <v>100.384</v>
      </c>
      <c r="CL32">
        <v>0.0999874333333333</v>
      </c>
      <c r="CM32">
        <v>15.7472</v>
      </c>
      <c r="CN32">
        <v>15.7357333333333</v>
      </c>
      <c r="CO32">
        <v>999.9</v>
      </c>
      <c r="CP32">
        <v>0</v>
      </c>
      <c r="CQ32">
        <v>0</v>
      </c>
      <c r="CR32">
        <v>10001.2333333333</v>
      </c>
      <c r="CS32">
        <v>0</v>
      </c>
      <c r="CT32">
        <v>5.5279</v>
      </c>
      <c r="CU32">
        <v>1046.03</v>
      </c>
      <c r="CV32">
        <v>0.962015</v>
      </c>
      <c r="CW32">
        <v>0.0379846</v>
      </c>
      <c r="CX32">
        <v>0</v>
      </c>
      <c r="CY32">
        <v>1579.01333333333</v>
      </c>
      <c r="CZ32">
        <v>4.99912</v>
      </c>
      <c r="DA32">
        <v>16318.7666666667</v>
      </c>
      <c r="DB32">
        <v>6713.03333333333</v>
      </c>
      <c r="DC32">
        <v>37.479</v>
      </c>
      <c r="DD32">
        <v>40.75</v>
      </c>
      <c r="DE32">
        <v>39.5623333333333</v>
      </c>
      <c r="DF32">
        <v>40.083</v>
      </c>
      <c r="DG32">
        <v>38.833</v>
      </c>
      <c r="DH32">
        <v>1001.49</v>
      </c>
      <c r="DI32">
        <v>39.54</v>
      </c>
      <c r="DJ32">
        <v>0</v>
      </c>
      <c r="DK32">
        <v>1625677247</v>
      </c>
      <c r="DL32">
        <v>0</v>
      </c>
      <c r="DM32">
        <v>1579.6496</v>
      </c>
      <c r="DN32">
        <v>-5.20307692099594</v>
      </c>
      <c r="DO32">
        <v>89.1307688604063</v>
      </c>
      <c r="DP32">
        <v>16314.904</v>
      </c>
      <c r="DQ32">
        <v>15</v>
      </c>
      <c r="DR32">
        <v>1625677134.6</v>
      </c>
      <c r="DS32" t="s">
        <v>305</v>
      </c>
      <c r="DT32">
        <v>1625677128.6</v>
      </c>
      <c r="DU32">
        <v>1625677134.6</v>
      </c>
      <c r="DV32">
        <v>2</v>
      </c>
      <c r="DW32">
        <v>0.041</v>
      </c>
      <c r="DX32">
        <v>0.026</v>
      </c>
      <c r="DY32">
        <v>-14.347</v>
      </c>
      <c r="DZ32">
        <v>-1.389</v>
      </c>
      <c r="EA32">
        <v>420</v>
      </c>
      <c r="EB32">
        <v>5</v>
      </c>
      <c r="EC32">
        <v>0.14</v>
      </c>
      <c r="ED32">
        <v>0.08</v>
      </c>
      <c r="EE32">
        <v>-10.4013756097561</v>
      </c>
      <c r="EF32">
        <v>-0.00998885017423041</v>
      </c>
      <c r="EG32">
        <v>0.0388773040599482</v>
      </c>
      <c r="EH32">
        <v>1</v>
      </c>
      <c r="EI32">
        <v>1579.94852941176</v>
      </c>
      <c r="EJ32">
        <v>-5.44316037735988</v>
      </c>
      <c r="EK32">
        <v>0.561474594014004</v>
      </c>
      <c r="EL32">
        <v>1</v>
      </c>
      <c r="EM32">
        <v>0.861260902439024</v>
      </c>
      <c r="EN32">
        <v>0.0395054216027863</v>
      </c>
      <c r="EO32">
        <v>0.00392241248440279</v>
      </c>
      <c r="EP32">
        <v>1</v>
      </c>
      <c r="EQ32">
        <v>3</v>
      </c>
      <c r="ER32">
        <v>3</v>
      </c>
      <c r="ES32" t="s">
        <v>306</v>
      </c>
      <c r="ET32">
        <v>100</v>
      </c>
      <c r="EU32">
        <v>100</v>
      </c>
      <c r="EV32">
        <v>-14.343</v>
      </c>
      <c r="EW32">
        <v>-1.415</v>
      </c>
      <c r="EX32">
        <v>-14.3476998515065</v>
      </c>
      <c r="EY32">
        <v>0.000485247639819423</v>
      </c>
      <c r="EZ32">
        <v>-1.36446825205216e-06</v>
      </c>
      <c r="FA32">
        <v>5.78542989185787e-10</v>
      </c>
      <c r="FB32">
        <v>-1.1099058739466</v>
      </c>
      <c r="FC32">
        <v>-0.0508365997127688</v>
      </c>
      <c r="FD32">
        <v>0.00161886503163497</v>
      </c>
      <c r="FE32">
        <v>-2.08621555845513e-05</v>
      </c>
      <c r="FF32">
        <v>0</v>
      </c>
      <c r="FG32">
        <v>2096</v>
      </c>
      <c r="FH32">
        <v>2</v>
      </c>
      <c r="FI32">
        <v>28</v>
      </c>
      <c r="FJ32">
        <v>2</v>
      </c>
      <c r="FK32">
        <v>1.9</v>
      </c>
      <c r="FL32">
        <v>18</v>
      </c>
      <c r="FM32">
        <v>491.664</v>
      </c>
      <c r="FN32">
        <v>508.427</v>
      </c>
      <c r="FO32">
        <v>9.64147</v>
      </c>
      <c r="FP32">
        <v>26.8861</v>
      </c>
      <c r="FQ32">
        <v>29.9995</v>
      </c>
      <c r="FR32">
        <v>26.9476</v>
      </c>
      <c r="FS32">
        <v>26.9205</v>
      </c>
      <c r="FT32">
        <v>21.4414</v>
      </c>
      <c r="FU32">
        <v>60.3994</v>
      </c>
      <c r="FV32">
        <v>0</v>
      </c>
      <c r="FW32">
        <v>9.74</v>
      </c>
      <c r="FX32">
        <v>420</v>
      </c>
      <c r="FY32">
        <v>5.35282</v>
      </c>
      <c r="FZ32">
        <v>101.642</v>
      </c>
      <c r="GA32">
        <v>96.1548</v>
      </c>
    </row>
    <row r="33" spans="1:183">
      <c r="A33">
        <v>17</v>
      </c>
      <c r="B33">
        <v>1625677248.1</v>
      </c>
      <c r="C33">
        <v>32</v>
      </c>
      <c r="D33" t="s">
        <v>337</v>
      </c>
      <c r="E33" t="s">
        <v>338</v>
      </c>
      <c r="F33">
        <v>1</v>
      </c>
      <c r="G33" t="s">
        <v>302</v>
      </c>
      <c r="H33">
        <v>1625677247.1</v>
      </c>
      <c r="I33">
        <f>(J33)/1000</f>
        <v>0</v>
      </c>
      <c r="J33">
        <f>1000*CJ33*AH33*(CF33-CG33)/(100*BY33*(1000-AH33*CF33))</f>
        <v>0</v>
      </c>
      <c r="K33">
        <f>CJ33*AH33*(CE33-CD33*(1000-AH33*CG33)/(1000-AH33*CF33))/(100*BY33)</f>
        <v>0</v>
      </c>
      <c r="L33">
        <f>CD33 - IF(AH33&gt;1, K33*BY33*100.0/(AJ33*CR33), 0)</f>
        <v>0</v>
      </c>
      <c r="M33">
        <f>((S33-I33/2)*L33-K33)/(S33+I33/2)</f>
        <v>0</v>
      </c>
      <c r="N33">
        <f>M33*(CK33+CL33)/1000.0</f>
        <v>0</v>
      </c>
      <c r="O33">
        <f>(CD33 - IF(AH33&gt;1, K33*BY33*100.0/(AJ33*CR33), 0))*(CK33+CL33)/1000.0</f>
        <v>0</v>
      </c>
      <c r="P33">
        <f>2.0/((1/R33-1/Q33)+SIGN(R33)*SQRT((1/R33-1/Q33)*(1/R33-1/Q33) + 4*BZ33/((BZ33+1)*(BZ33+1))*(2*1/R33*1/Q33-1/Q33*1/Q33)))</f>
        <v>0</v>
      </c>
      <c r="Q33">
        <f>IF(LEFT(CA33,1)&lt;&gt;"0",IF(LEFT(CA33,1)="1",3.0,CB33),$D$5+$E$5*(CR33*CK33/($K$5*1000))+$F$5*(CR33*CK33/($K$5*1000))*MAX(MIN(BY33,$J$5),$I$5)*MAX(MIN(BY33,$J$5),$I$5)+$G$5*MAX(MIN(BY33,$J$5),$I$5)*(CR33*CK33/($K$5*1000))+$H$5*(CR33*CK33/($K$5*1000))*(CR33*CK33/($K$5*1000)))</f>
        <v>0</v>
      </c>
      <c r="R33">
        <f>I33*(1000-(1000*0.61365*exp(17.502*V33/(240.97+V33))/(CK33+CL33)+CF33)/2)/(1000*0.61365*exp(17.502*V33/(240.97+V33))/(CK33+CL33)-CF33)</f>
        <v>0</v>
      </c>
      <c r="S33">
        <f>1/((BZ33+1)/(P33/1.6)+1/(Q33/1.37)) + BZ33/((BZ33+1)/(P33/1.6) + BZ33/(Q33/1.37))</f>
        <v>0</v>
      </c>
      <c r="T33">
        <f>(BU33*BX33)</f>
        <v>0</v>
      </c>
      <c r="U33">
        <f>(CM33+(T33+2*0.95*5.67E-8*(((CM33+$B$7)+273)^4-(CM33+273)^4)-44100*I33)/(1.84*29.3*Q33+8*0.95*5.67E-8*(CM33+273)^3))</f>
        <v>0</v>
      </c>
      <c r="V33">
        <f>($C$7*CN33+$D$7*CO33+$E$7*U33)</f>
        <v>0</v>
      </c>
      <c r="W33">
        <f>0.61365*exp(17.502*V33/(240.97+V33))</f>
        <v>0</v>
      </c>
      <c r="X33">
        <f>(Y33/Z33*100)</f>
        <v>0</v>
      </c>
      <c r="Y33">
        <f>CF33*(CK33+CL33)/1000</f>
        <v>0</v>
      </c>
      <c r="Z33">
        <f>0.61365*exp(17.502*CM33/(240.97+CM33))</f>
        <v>0</v>
      </c>
      <c r="AA33">
        <f>(W33-CF33*(CK33+CL33)/1000)</f>
        <v>0</v>
      </c>
      <c r="AB33">
        <f>(-I33*44100)</f>
        <v>0</v>
      </c>
      <c r="AC33">
        <f>2*29.3*Q33*0.92*(CM33-V33)</f>
        <v>0</v>
      </c>
      <c r="AD33">
        <f>2*0.95*5.67E-8*(((CM33+$B$7)+273)^4-(V33+273)^4)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MAX(0,($B$13+$C$13*CR33)/(1+$D$13*CR33)*CK33/(CM33+273)*$E$13)</f>
        <v>0</v>
      </c>
      <c r="AK33" t="s">
        <v>303</v>
      </c>
      <c r="AL33" t="s">
        <v>303</v>
      </c>
      <c r="AM33">
        <v>0</v>
      </c>
      <c r="AN33">
        <v>0</v>
      </c>
      <c r="AO33">
        <f>1-AM33/AN33</f>
        <v>0</v>
      </c>
      <c r="AP33">
        <v>0</v>
      </c>
      <c r="AQ33" t="s">
        <v>303</v>
      </c>
      <c r="AR33" t="s">
        <v>303</v>
      </c>
      <c r="AS33">
        <v>0</v>
      </c>
      <c r="AT33">
        <v>0</v>
      </c>
      <c r="AU33">
        <f>1-AS33/AT33</f>
        <v>0</v>
      </c>
      <c r="AV33">
        <v>0.5</v>
      </c>
      <c r="AW33">
        <f>BV33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303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>$B$11*CS33+$C$11*CT33+$F$11*CU33*(1-CX33)</f>
        <v>0</v>
      </c>
      <c r="BV33">
        <f>BU33*BW33</f>
        <v>0</v>
      </c>
      <c r="BW33">
        <f>($B$11*$D$9+$C$11*$D$9+$F$11*((DH33+CZ33)/MAX(DH33+CZ33+DI33, 0.1)*$I$9+DI33/MAX(DH33+CZ33+DI33, 0.1)*$J$9))/($B$11+$C$11+$F$11)</f>
        <v>0</v>
      </c>
      <c r="BX33">
        <f>($B$11*$K$9+$C$11*$K$9+$F$11*((DH33+CZ33)/MAX(DH33+CZ33+DI33, 0.1)*$P$9+DI33/MAX(DH33+CZ33+DI33, 0.1)*$Q$9))/($B$11+$C$11+$F$11)</f>
        <v>0</v>
      </c>
      <c r="BY33">
        <v>6</v>
      </c>
      <c r="BZ33">
        <v>0.5</v>
      </c>
      <c r="CA33" t="s">
        <v>304</v>
      </c>
      <c r="CB33">
        <v>2</v>
      </c>
      <c r="CC33">
        <v>1625677247.1</v>
      </c>
      <c r="CD33">
        <v>409.570666666667</v>
      </c>
      <c r="CE33">
        <v>420.051666666667</v>
      </c>
      <c r="CF33">
        <v>6.29014</v>
      </c>
      <c r="CG33">
        <v>5.42033</v>
      </c>
      <c r="CH33">
        <v>423.913666666667</v>
      </c>
      <c r="CI33">
        <v>7.70518666666667</v>
      </c>
      <c r="CJ33">
        <v>500.058</v>
      </c>
      <c r="CK33">
        <v>100.384</v>
      </c>
      <c r="CL33">
        <v>0.100133266666667</v>
      </c>
      <c r="CM33">
        <v>15.7510666666667</v>
      </c>
      <c r="CN33">
        <v>15.7358333333333</v>
      </c>
      <c r="CO33">
        <v>999.9</v>
      </c>
      <c r="CP33">
        <v>0</v>
      </c>
      <c r="CQ33">
        <v>0</v>
      </c>
      <c r="CR33">
        <v>10005</v>
      </c>
      <c r="CS33">
        <v>0</v>
      </c>
      <c r="CT33">
        <v>5.53479</v>
      </c>
      <c r="CU33">
        <v>1046.04</v>
      </c>
      <c r="CV33">
        <v>0.962015</v>
      </c>
      <c r="CW33">
        <v>0.0379846</v>
      </c>
      <c r="CX33">
        <v>0</v>
      </c>
      <c r="CY33">
        <v>1579.06666666667</v>
      </c>
      <c r="CZ33">
        <v>4.99912</v>
      </c>
      <c r="DA33">
        <v>16316.9666666667</v>
      </c>
      <c r="DB33">
        <v>6713.07666666667</v>
      </c>
      <c r="DC33">
        <v>37.437</v>
      </c>
      <c r="DD33">
        <v>40.75</v>
      </c>
      <c r="DE33">
        <v>39.6036666666667</v>
      </c>
      <c r="DF33">
        <v>40.187</v>
      </c>
      <c r="DG33">
        <v>38.854</v>
      </c>
      <c r="DH33">
        <v>1001.5</v>
      </c>
      <c r="DI33">
        <v>39.54</v>
      </c>
      <c r="DJ33">
        <v>0</v>
      </c>
      <c r="DK33">
        <v>1625677248.8</v>
      </c>
      <c r="DL33">
        <v>0</v>
      </c>
      <c r="DM33">
        <v>1579.52</v>
      </c>
      <c r="DN33">
        <v>-5.19794872235126</v>
      </c>
      <c r="DO33">
        <v>73.5042734788912</v>
      </c>
      <c r="DP33">
        <v>16315.5615384615</v>
      </c>
      <c r="DQ33">
        <v>15</v>
      </c>
      <c r="DR33">
        <v>1625677134.6</v>
      </c>
      <c r="DS33" t="s">
        <v>305</v>
      </c>
      <c r="DT33">
        <v>1625677128.6</v>
      </c>
      <c r="DU33">
        <v>1625677134.6</v>
      </c>
      <c r="DV33">
        <v>2</v>
      </c>
      <c r="DW33">
        <v>0.041</v>
      </c>
      <c r="DX33">
        <v>0.026</v>
      </c>
      <c r="DY33">
        <v>-14.347</v>
      </c>
      <c r="DZ33">
        <v>-1.389</v>
      </c>
      <c r="EA33">
        <v>420</v>
      </c>
      <c r="EB33">
        <v>5</v>
      </c>
      <c r="EC33">
        <v>0.14</v>
      </c>
      <c r="ED33">
        <v>0.08</v>
      </c>
      <c r="EE33">
        <v>-10.4070170731707</v>
      </c>
      <c r="EF33">
        <v>-0.158462717770019</v>
      </c>
      <c r="EG33">
        <v>0.0448597755746103</v>
      </c>
      <c r="EH33">
        <v>1</v>
      </c>
      <c r="EI33">
        <v>1579.82628571429</v>
      </c>
      <c r="EJ33">
        <v>-5.42512821661128</v>
      </c>
      <c r="EK33">
        <v>0.57445669096629</v>
      </c>
      <c r="EL33">
        <v>1</v>
      </c>
      <c r="EM33">
        <v>0.862657512195122</v>
      </c>
      <c r="EN33">
        <v>0.0414862160278752</v>
      </c>
      <c r="EO33">
        <v>0.00412289525385275</v>
      </c>
      <c r="EP33">
        <v>1</v>
      </c>
      <c r="EQ33">
        <v>3</v>
      </c>
      <c r="ER33">
        <v>3</v>
      </c>
      <c r="ES33" t="s">
        <v>306</v>
      </c>
      <c r="ET33">
        <v>100</v>
      </c>
      <c r="EU33">
        <v>100</v>
      </c>
      <c r="EV33">
        <v>-14.343</v>
      </c>
      <c r="EW33">
        <v>-1.4151</v>
      </c>
      <c r="EX33">
        <v>-14.3476998515065</v>
      </c>
      <c r="EY33">
        <v>0.000485247639819423</v>
      </c>
      <c r="EZ33">
        <v>-1.36446825205216e-06</v>
      </c>
      <c r="FA33">
        <v>5.78542989185787e-10</v>
      </c>
      <c r="FB33">
        <v>-1.1099058739466</v>
      </c>
      <c r="FC33">
        <v>-0.0508365997127688</v>
      </c>
      <c r="FD33">
        <v>0.00161886503163497</v>
      </c>
      <c r="FE33">
        <v>-2.08621555845513e-05</v>
      </c>
      <c r="FF33">
        <v>0</v>
      </c>
      <c r="FG33">
        <v>2096</v>
      </c>
      <c r="FH33">
        <v>2</v>
      </c>
      <c r="FI33">
        <v>28</v>
      </c>
      <c r="FJ33">
        <v>2</v>
      </c>
      <c r="FK33">
        <v>1.9</v>
      </c>
      <c r="FL33">
        <v>18</v>
      </c>
      <c r="FM33">
        <v>491.853</v>
      </c>
      <c r="FN33">
        <v>508.391</v>
      </c>
      <c r="FO33">
        <v>9.68863</v>
      </c>
      <c r="FP33">
        <v>26.8851</v>
      </c>
      <c r="FQ33">
        <v>29.9995</v>
      </c>
      <c r="FR33">
        <v>26.9476</v>
      </c>
      <c r="FS33">
        <v>26.9205</v>
      </c>
      <c r="FT33">
        <v>21.4379</v>
      </c>
      <c r="FU33">
        <v>60.3994</v>
      </c>
      <c r="FV33">
        <v>0</v>
      </c>
      <c r="FW33">
        <v>9.74</v>
      </c>
      <c r="FX33">
        <v>420</v>
      </c>
      <c r="FY33">
        <v>5.34768</v>
      </c>
      <c r="FZ33">
        <v>101.644</v>
      </c>
      <c r="GA33">
        <v>96.1538</v>
      </c>
    </row>
    <row r="34" spans="1:183">
      <c r="A34">
        <v>18</v>
      </c>
      <c r="B34">
        <v>1625677250.1</v>
      </c>
      <c r="C34">
        <v>34</v>
      </c>
      <c r="D34" t="s">
        <v>339</v>
      </c>
      <c r="E34" t="s">
        <v>340</v>
      </c>
      <c r="F34">
        <v>1</v>
      </c>
      <c r="G34" t="s">
        <v>302</v>
      </c>
      <c r="H34">
        <v>1625677249.1</v>
      </c>
      <c r="I34">
        <f>(J34)/1000</f>
        <v>0</v>
      </c>
      <c r="J34">
        <f>1000*CJ34*AH34*(CF34-CG34)/(100*BY34*(1000-AH34*CF34))</f>
        <v>0</v>
      </c>
      <c r="K34">
        <f>CJ34*AH34*(CE34-CD34*(1000-AH34*CG34)/(1000-AH34*CF34))/(100*BY34)</f>
        <v>0</v>
      </c>
      <c r="L34">
        <f>CD34 - IF(AH34&gt;1, K34*BY34*100.0/(AJ34*CR34), 0)</f>
        <v>0</v>
      </c>
      <c r="M34">
        <f>((S34-I34/2)*L34-K34)/(S34+I34/2)</f>
        <v>0</v>
      </c>
      <c r="N34">
        <f>M34*(CK34+CL34)/1000.0</f>
        <v>0</v>
      </c>
      <c r="O34">
        <f>(CD34 - IF(AH34&gt;1, K34*BY34*100.0/(AJ34*CR34), 0))*(CK34+CL34)/1000.0</f>
        <v>0</v>
      </c>
      <c r="P34">
        <f>2.0/((1/R34-1/Q34)+SIGN(R34)*SQRT((1/R34-1/Q34)*(1/R34-1/Q34) + 4*BZ34/((BZ34+1)*(BZ34+1))*(2*1/R34*1/Q34-1/Q34*1/Q34)))</f>
        <v>0</v>
      </c>
      <c r="Q34">
        <f>IF(LEFT(CA34,1)&lt;&gt;"0",IF(LEFT(CA34,1)="1",3.0,CB34),$D$5+$E$5*(CR34*CK34/($K$5*1000))+$F$5*(CR34*CK34/($K$5*1000))*MAX(MIN(BY34,$J$5),$I$5)*MAX(MIN(BY34,$J$5),$I$5)+$G$5*MAX(MIN(BY34,$J$5),$I$5)*(CR34*CK34/($K$5*1000))+$H$5*(CR34*CK34/($K$5*1000))*(CR34*CK34/($K$5*1000)))</f>
        <v>0</v>
      </c>
      <c r="R34">
        <f>I34*(1000-(1000*0.61365*exp(17.502*V34/(240.97+V34))/(CK34+CL34)+CF34)/2)/(1000*0.61365*exp(17.502*V34/(240.97+V34))/(CK34+CL34)-CF34)</f>
        <v>0</v>
      </c>
      <c r="S34">
        <f>1/((BZ34+1)/(P34/1.6)+1/(Q34/1.37)) + BZ34/((BZ34+1)/(P34/1.6) + BZ34/(Q34/1.37))</f>
        <v>0</v>
      </c>
      <c r="T34">
        <f>(BU34*BX34)</f>
        <v>0</v>
      </c>
      <c r="U34">
        <f>(CM34+(T34+2*0.95*5.67E-8*(((CM34+$B$7)+273)^4-(CM34+273)^4)-44100*I34)/(1.84*29.3*Q34+8*0.95*5.67E-8*(CM34+273)^3))</f>
        <v>0</v>
      </c>
      <c r="V34">
        <f>($C$7*CN34+$D$7*CO34+$E$7*U34)</f>
        <v>0</v>
      </c>
      <c r="W34">
        <f>0.61365*exp(17.502*V34/(240.97+V34))</f>
        <v>0</v>
      </c>
      <c r="X34">
        <f>(Y34/Z34*100)</f>
        <v>0</v>
      </c>
      <c r="Y34">
        <f>CF34*(CK34+CL34)/1000</f>
        <v>0</v>
      </c>
      <c r="Z34">
        <f>0.61365*exp(17.502*CM34/(240.97+CM34))</f>
        <v>0</v>
      </c>
      <c r="AA34">
        <f>(W34-CF34*(CK34+CL34)/1000)</f>
        <v>0</v>
      </c>
      <c r="AB34">
        <f>(-I34*44100)</f>
        <v>0</v>
      </c>
      <c r="AC34">
        <f>2*29.3*Q34*0.92*(CM34-V34)</f>
        <v>0</v>
      </c>
      <c r="AD34">
        <f>2*0.95*5.67E-8*(((CM34+$B$7)+273)^4-(V34+273)^4)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MAX(0,($B$13+$C$13*CR34)/(1+$D$13*CR34)*CK34/(CM34+273)*$E$13)</f>
        <v>0</v>
      </c>
      <c r="AK34" t="s">
        <v>303</v>
      </c>
      <c r="AL34" t="s">
        <v>303</v>
      </c>
      <c r="AM34">
        <v>0</v>
      </c>
      <c r="AN34">
        <v>0</v>
      </c>
      <c r="AO34">
        <f>1-AM34/AN34</f>
        <v>0</v>
      </c>
      <c r="AP34">
        <v>0</v>
      </c>
      <c r="AQ34" t="s">
        <v>303</v>
      </c>
      <c r="AR34" t="s">
        <v>303</v>
      </c>
      <c r="AS34">
        <v>0</v>
      </c>
      <c r="AT34">
        <v>0</v>
      </c>
      <c r="AU34">
        <f>1-AS34/AT34</f>
        <v>0</v>
      </c>
      <c r="AV34">
        <v>0.5</v>
      </c>
      <c r="AW34">
        <f>BV34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303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$B$11*CS34+$C$11*CT34+$F$11*CU34*(1-CX34)</f>
        <v>0</v>
      </c>
      <c r="BV34">
        <f>BU34*BW34</f>
        <v>0</v>
      </c>
      <c r="BW34">
        <f>($B$11*$D$9+$C$11*$D$9+$F$11*((DH34+CZ34)/MAX(DH34+CZ34+DI34, 0.1)*$I$9+DI34/MAX(DH34+CZ34+DI34, 0.1)*$J$9))/($B$11+$C$11+$F$11)</f>
        <v>0</v>
      </c>
      <c r="BX34">
        <f>($B$11*$K$9+$C$11*$K$9+$F$11*((DH34+CZ34)/MAX(DH34+CZ34+DI34, 0.1)*$P$9+DI34/MAX(DH34+CZ34+DI34, 0.1)*$Q$9))/($B$11+$C$11+$F$11)</f>
        <v>0</v>
      </c>
      <c r="BY34">
        <v>6</v>
      </c>
      <c r="BZ34">
        <v>0.5</v>
      </c>
      <c r="CA34" t="s">
        <v>304</v>
      </c>
      <c r="CB34">
        <v>2</v>
      </c>
      <c r="CC34">
        <v>1625677249.1</v>
      </c>
      <c r="CD34">
        <v>409.584333333333</v>
      </c>
      <c r="CE34">
        <v>420.110666666667</v>
      </c>
      <c r="CF34">
        <v>6.29148333333333</v>
      </c>
      <c r="CG34">
        <v>5.42049666666667</v>
      </c>
      <c r="CH34">
        <v>423.927333333333</v>
      </c>
      <c r="CI34">
        <v>7.70657</v>
      </c>
      <c r="CJ34">
        <v>499.971666666667</v>
      </c>
      <c r="CK34">
        <v>100.382333333333</v>
      </c>
      <c r="CL34">
        <v>0.0998367333333333</v>
      </c>
      <c r="CM34">
        <v>15.7558</v>
      </c>
      <c r="CN34">
        <v>15.7335</v>
      </c>
      <c r="CO34">
        <v>999.9</v>
      </c>
      <c r="CP34">
        <v>0</v>
      </c>
      <c r="CQ34">
        <v>0</v>
      </c>
      <c r="CR34">
        <v>10007.5333333333</v>
      </c>
      <c r="CS34">
        <v>0</v>
      </c>
      <c r="CT34">
        <v>5.54168</v>
      </c>
      <c r="CU34">
        <v>1045.95</v>
      </c>
      <c r="CV34">
        <v>0.962001666666667</v>
      </c>
      <c r="CW34">
        <v>0.0379981666666667</v>
      </c>
      <c r="CX34">
        <v>0</v>
      </c>
      <c r="CY34">
        <v>1578.61</v>
      </c>
      <c r="CZ34">
        <v>4.99912</v>
      </c>
      <c r="DA34">
        <v>16314.2333333333</v>
      </c>
      <c r="DB34">
        <v>6712.5</v>
      </c>
      <c r="DC34">
        <v>37.458</v>
      </c>
      <c r="DD34">
        <v>40.75</v>
      </c>
      <c r="DE34">
        <v>39.4163333333333</v>
      </c>
      <c r="DF34">
        <v>40.2703333333333</v>
      </c>
      <c r="DG34">
        <v>38.854</v>
      </c>
      <c r="DH34">
        <v>1001.4</v>
      </c>
      <c r="DI34">
        <v>39.55</v>
      </c>
      <c r="DJ34">
        <v>0</v>
      </c>
      <c r="DK34">
        <v>1625677251.2</v>
      </c>
      <c r="DL34">
        <v>0</v>
      </c>
      <c r="DM34">
        <v>1579.28538461538</v>
      </c>
      <c r="DN34">
        <v>-5.01128205882582</v>
      </c>
      <c r="DO34">
        <v>13.480341622932</v>
      </c>
      <c r="DP34">
        <v>16317.4423076923</v>
      </c>
      <c r="DQ34">
        <v>15</v>
      </c>
      <c r="DR34">
        <v>1625677134.6</v>
      </c>
      <c r="DS34" t="s">
        <v>305</v>
      </c>
      <c r="DT34">
        <v>1625677128.6</v>
      </c>
      <c r="DU34">
        <v>1625677134.6</v>
      </c>
      <c r="DV34">
        <v>2</v>
      </c>
      <c r="DW34">
        <v>0.041</v>
      </c>
      <c r="DX34">
        <v>0.026</v>
      </c>
      <c r="DY34">
        <v>-14.347</v>
      </c>
      <c r="DZ34">
        <v>-1.389</v>
      </c>
      <c r="EA34">
        <v>420</v>
      </c>
      <c r="EB34">
        <v>5</v>
      </c>
      <c r="EC34">
        <v>0.14</v>
      </c>
      <c r="ED34">
        <v>0.08</v>
      </c>
      <c r="EE34">
        <v>-10.4220512195122</v>
      </c>
      <c r="EF34">
        <v>-0.28237212543554</v>
      </c>
      <c r="EG34">
        <v>0.0558510830165588</v>
      </c>
      <c r="EH34">
        <v>1</v>
      </c>
      <c r="EI34">
        <v>1579.55882352941</v>
      </c>
      <c r="EJ34">
        <v>-5.43267614434935</v>
      </c>
      <c r="EK34">
        <v>0.559378671625844</v>
      </c>
      <c r="EL34">
        <v>1</v>
      </c>
      <c r="EM34">
        <v>0.864007414634147</v>
      </c>
      <c r="EN34">
        <v>0.0433692334494783</v>
      </c>
      <c r="EO34">
        <v>0.00429802572927872</v>
      </c>
      <c r="EP34">
        <v>1</v>
      </c>
      <c r="EQ34">
        <v>3</v>
      </c>
      <c r="ER34">
        <v>3</v>
      </c>
      <c r="ES34" t="s">
        <v>306</v>
      </c>
      <c r="ET34">
        <v>100</v>
      </c>
      <c r="EU34">
        <v>100</v>
      </c>
      <c r="EV34">
        <v>-14.343</v>
      </c>
      <c r="EW34">
        <v>-1.4151</v>
      </c>
      <c r="EX34">
        <v>-14.3476998515065</v>
      </c>
      <c r="EY34">
        <v>0.000485247639819423</v>
      </c>
      <c r="EZ34">
        <v>-1.36446825205216e-06</v>
      </c>
      <c r="FA34">
        <v>5.78542989185787e-10</v>
      </c>
      <c r="FB34">
        <v>-1.1099058739466</v>
      </c>
      <c r="FC34">
        <v>-0.0508365997127688</v>
      </c>
      <c r="FD34">
        <v>0.00161886503163497</v>
      </c>
      <c r="FE34">
        <v>-2.08621555845513e-05</v>
      </c>
      <c r="FF34">
        <v>0</v>
      </c>
      <c r="FG34">
        <v>2096</v>
      </c>
      <c r="FH34">
        <v>2</v>
      </c>
      <c r="FI34">
        <v>28</v>
      </c>
      <c r="FJ34">
        <v>2</v>
      </c>
      <c r="FK34">
        <v>1.9</v>
      </c>
      <c r="FL34">
        <v>18</v>
      </c>
      <c r="FM34">
        <v>491.868</v>
      </c>
      <c r="FN34">
        <v>508.337</v>
      </c>
      <c r="FO34">
        <v>9.73395</v>
      </c>
      <c r="FP34">
        <v>26.884</v>
      </c>
      <c r="FQ34">
        <v>29.9995</v>
      </c>
      <c r="FR34">
        <v>26.9476</v>
      </c>
      <c r="FS34">
        <v>26.9205</v>
      </c>
      <c r="FT34">
        <v>21.442</v>
      </c>
      <c r="FU34">
        <v>60.3994</v>
      </c>
      <c r="FV34">
        <v>0</v>
      </c>
      <c r="FW34">
        <v>9.81</v>
      </c>
      <c r="FX34">
        <v>420</v>
      </c>
      <c r="FY34">
        <v>5.34513</v>
      </c>
      <c r="FZ34">
        <v>101.644</v>
      </c>
      <c r="GA34">
        <v>96.1535</v>
      </c>
    </row>
    <row r="35" spans="1:183">
      <c r="A35">
        <v>19</v>
      </c>
      <c r="B35">
        <v>1625677252.1</v>
      </c>
      <c r="C35">
        <v>36</v>
      </c>
      <c r="D35" t="s">
        <v>341</v>
      </c>
      <c r="E35" t="s">
        <v>342</v>
      </c>
      <c r="F35">
        <v>1</v>
      </c>
      <c r="G35" t="s">
        <v>302</v>
      </c>
      <c r="H35">
        <v>1625677251.1</v>
      </c>
      <c r="I35">
        <f>(J35)/1000</f>
        <v>0</v>
      </c>
      <c r="J35">
        <f>1000*CJ35*AH35*(CF35-CG35)/(100*BY35*(1000-AH35*CF35))</f>
        <v>0</v>
      </c>
      <c r="K35">
        <f>CJ35*AH35*(CE35-CD35*(1000-AH35*CG35)/(1000-AH35*CF35))/(100*BY35)</f>
        <v>0</v>
      </c>
      <c r="L35">
        <f>CD35 - IF(AH35&gt;1, K35*BY35*100.0/(AJ35*CR35), 0)</f>
        <v>0</v>
      </c>
      <c r="M35">
        <f>((S35-I35/2)*L35-K35)/(S35+I35/2)</f>
        <v>0</v>
      </c>
      <c r="N35">
        <f>M35*(CK35+CL35)/1000.0</f>
        <v>0</v>
      </c>
      <c r="O35">
        <f>(CD35 - IF(AH35&gt;1, K35*BY35*100.0/(AJ35*CR35), 0))*(CK35+CL35)/1000.0</f>
        <v>0</v>
      </c>
      <c r="P35">
        <f>2.0/((1/R35-1/Q35)+SIGN(R35)*SQRT((1/R35-1/Q35)*(1/R35-1/Q35) + 4*BZ35/((BZ35+1)*(BZ35+1))*(2*1/R35*1/Q35-1/Q35*1/Q35)))</f>
        <v>0</v>
      </c>
      <c r="Q35">
        <f>IF(LEFT(CA35,1)&lt;&gt;"0",IF(LEFT(CA35,1)="1",3.0,CB35),$D$5+$E$5*(CR35*CK35/($K$5*1000))+$F$5*(CR35*CK35/($K$5*1000))*MAX(MIN(BY35,$J$5),$I$5)*MAX(MIN(BY35,$J$5),$I$5)+$G$5*MAX(MIN(BY35,$J$5),$I$5)*(CR35*CK35/($K$5*1000))+$H$5*(CR35*CK35/($K$5*1000))*(CR35*CK35/($K$5*1000)))</f>
        <v>0</v>
      </c>
      <c r="R35">
        <f>I35*(1000-(1000*0.61365*exp(17.502*V35/(240.97+V35))/(CK35+CL35)+CF35)/2)/(1000*0.61365*exp(17.502*V35/(240.97+V35))/(CK35+CL35)-CF35)</f>
        <v>0</v>
      </c>
      <c r="S35">
        <f>1/((BZ35+1)/(P35/1.6)+1/(Q35/1.37)) + BZ35/((BZ35+1)/(P35/1.6) + BZ35/(Q35/1.37))</f>
        <v>0</v>
      </c>
      <c r="T35">
        <f>(BU35*BX35)</f>
        <v>0</v>
      </c>
      <c r="U35">
        <f>(CM35+(T35+2*0.95*5.67E-8*(((CM35+$B$7)+273)^4-(CM35+273)^4)-44100*I35)/(1.84*29.3*Q35+8*0.95*5.67E-8*(CM35+273)^3))</f>
        <v>0</v>
      </c>
      <c r="V35">
        <f>($C$7*CN35+$D$7*CO35+$E$7*U35)</f>
        <v>0</v>
      </c>
      <c r="W35">
        <f>0.61365*exp(17.502*V35/(240.97+V35))</f>
        <v>0</v>
      </c>
      <c r="X35">
        <f>(Y35/Z35*100)</f>
        <v>0</v>
      </c>
      <c r="Y35">
        <f>CF35*(CK35+CL35)/1000</f>
        <v>0</v>
      </c>
      <c r="Z35">
        <f>0.61365*exp(17.502*CM35/(240.97+CM35))</f>
        <v>0</v>
      </c>
      <c r="AA35">
        <f>(W35-CF35*(CK35+CL35)/1000)</f>
        <v>0</v>
      </c>
      <c r="AB35">
        <f>(-I35*44100)</f>
        <v>0</v>
      </c>
      <c r="AC35">
        <f>2*29.3*Q35*0.92*(CM35-V35)</f>
        <v>0</v>
      </c>
      <c r="AD35">
        <f>2*0.95*5.67E-8*(((CM35+$B$7)+273)^4-(V35+273)^4)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MAX(0,($B$13+$C$13*CR35)/(1+$D$13*CR35)*CK35/(CM35+273)*$E$13)</f>
        <v>0</v>
      </c>
      <c r="AK35" t="s">
        <v>303</v>
      </c>
      <c r="AL35" t="s">
        <v>303</v>
      </c>
      <c r="AM35">
        <v>0</v>
      </c>
      <c r="AN35">
        <v>0</v>
      </c>
      <c r="AO35">
        <f>1-AM35/AN35</f>
        <v>0</v>
      </c>
      <c r="AP35">
        <v>0</v>
      </c>
      <c r="AQ35" t="s">
        <v>303</v>
      </c>
      <c r="AR35" t="s">
        <v>303</v>
      </c>
      <c r="AS35">
        <v>0</v>
      </c>
      <c r="AT35">
        <v>0</v>
      </c>
      <c r="AU35">
        <f>1-AS35/AT35</f>
        <v>0</v>
      </c>
      <c r="AV35">
        <v>0.5</v>
      </c>
      <c r="AW35">
        <f>BV35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303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$B$11*CS35+$C$11*CT35+$F$11*CU35*(1-CX35)</f>
        <v>0</v>
      </c>
      <c r="BV35">
        <f>BU35*BW35</f>
        <v>0</v>
      </c>
      <c r="BW35">
        <f>($B$11*$D$9+$C$11*$D$9+$F$11*((DH35+CZ35)/MAX(DH35+CZ35+DI35, 0.1)*$I$9+DI35/MAX(DH35+CZ35+DI35, 0.1)*$J$9))/($B$11+$C$11+$F$11)</f>
        <v>0</v>
      </c>
      <c r="BX35">
        <f>($B$11*$K$9+$C$11*$K$9+$F$11*((DH35+CZ35)/MAX(DH35+CZ35+DI35, 0.1)*$P$9+DI35/MAX(DH35+CZ35+DI35, 0.1)*$Q$9))/($B$11+$C$11+$F$11)</f>
        <v>0</v>
      </c>
      <c r="BY35">
        <v>6</v>
      </c>
      <c r="BZ35">
        <v>0.5</v>
      </c>
      <c r="CA35" t="s">
        <v>304</v>
      </c>
      <c r="CB35">
        <v>2</v>
      </c>
      <c r="CC35">
        <v>1625677251.1</v>
      </c>
      <c r="CD35">
        <v>409.597</v>
      </c>
      <c r="CE35">
        <v>419.997333333333</v>
      </c>
      <c r="CF35">
        <v>6.29253333333333</v>
      </c>
      <c r="CG35">
        <v>5.42059666666667</v>
      </c>
      <c r="CH35">
        <v>423.940333333333</v>
      </c>
      <c r="CI35">
        <v>7.70765</v>
      </c>
      <c r="CJ35">
        <v>500.033</v>
      </c>
      <c r="CK35">
        <v>100.381333333333</v>
      </c>
      <c r="CL35">
        <v>0.1001217</v>
      </c>
      <c r="CM35">
        <v>15.763</v>
      </c>
      <c r="CN35">
        <v>15.7391333333333</v>
      </c>
      <c r="CO35">
        <v>999.9</v>
      </c>
      <c r="CP35">
        <v>0</v>
      </c>
      <c r="CQ35">
        <v>0</v>
      </c>
      <c r="CR35">
        <v>9995</v>
      </c>
      <c r="CS35">
        <v>0</v>
      </c>
      <c r="CT35">
        <v>5.52100333333333</v>
      </c>
      <c r="CU35">
        <v>1046.03666666667</v>
      </c>
      <c r="CV35">
        <v>0.962015</v>
      </c>
      <c r="CW35">
        <v>0.0379846</v>
      </c>
      <c r="CX35">
        <v>0</v>
      </c>
      <c r="CY35">
        <v>1578.64333333333</v>
      </c>
      <c r="CZ35">
        <v>4.99912</v>
      </c>
      <c r="DA35">
        <v>16313.2333333333</v>
      </c>
      <c r="DB35">
        <v>6713.07</v>
      </c>
      <c r="DC35">
        <v>37.458</v>
      </c>
      <c r="DD35">
        <v>40.7706666666667</v>
      </c>
      <c r="DE35">
        <v>39.5</v>
      </c>
      <c r="DF35">
        <v>40.083</v>
      </c>
      <c r="DG35">
        <v>38.8956666666667</v>
      </c>
      <c r="DH35">
        <v>1001.49666666667</v>
      </c>
      <c r="DI35">
        <v>39.54</v>
      </c>
      <c r="DJ35">
        <v>0</v>
      </c>
      <c r="DK35">
        <v>1625677253</v>
      </c>
      <c r="DL35">
        <v>0</v>
      </c>
      <c r="DM35">
        <v>1579.1228</v>
      </c>
      <c r="DN35">
        <v>-5.38230768307552</v>
      </c>
      <c r="DO35">
        <v>-60.4230768423348</v>
      </c>
      <c r="DP35">
        <v>16319.12</v>
      </c>
      <c r="DQ35">
        <v>15</v>
      </c>
      <c r="DR35">
        <v>1625677134.6</v>
      </c>
      <c r="DS35" t="s">
        <v>305</v>
      </c>
      <c r="DT35">
        <v>1625677128.6</v>
      </c>
      <c r="DU35">
        <v>1625677134.6</v>
      </c>
      <c r="DV35">
        <v>2</v>
      </c>
      <c r="DW35">
        <v>0.041</v>
      </c>
      <c r="DX35">
        <v>0.026</v>
      </c>
      <c r="DY35">
        <v>-14.347</v>
      </c>
      <c r="DZ35">
        <v>-1.389</v>
      </c>
      <c r="EA35">
        <v>420</v>
      </c>
      <c r="EB35">
        <v>5</v>
      </c>
      <c r="EC35">
        <v>0.14</v>
      </c>
      <c r="ED35">
        <v>0.08</v>
      </c>
      <c r="EE35">
        <v>-10.4264</v>
      </c>
      <c r="EF35">
        <v>-0.170617421602797</v>
      </c>
      <c r="EG35">
        <v>0.0543845028141424</v>
      </c>
      <c r="EH35">
        <v>1</v>
      </c>
      <c r="EI35">
        <v>1579.405</v>
      </c>
      <c r="EJ35">
        <v>-5.28400362084092</v>
      </c>
      <c r="EK35">
        <v>0.546842541053521</v>
      </c>
      <c r="EL35">
        <v>1</v>
      </c>
      <c r="EM35">
        <v>0.86538956097561</v>
      </c>
      <c r="EN35">
        <v>0.0435437979094077</v>
      </c>
      <c r="EO35">
        <v>0.00431408876876897</v>
      </c>
      <c r="EP35">
        <v>1</v>
      </c>
      <c r="EQ35">
        <v>3</v>
      </c>
      <c r="ER35">
        <v>3</v>
      </c>
      <c r="ES35" t="s">
        <v>306</v>
      </c>
      <c r="ET35">
        <v>100</v>
      </c>
      <c r="EU35">
        <v>100</v>
      </c>
      <c r="EV35">
        <v>-14.343</v>
      </c>
      <c r="EW35">
        <v>-1.4151</v>
      </c>
      <c r="EX35">
        <v>-14.3476998515065</v>
      </c>
      <c r="EY35">
        <v>0.000485247639819423</v>
      </c>
      <c r="EZ35">
        <v>-1.36446825205216e-06</v>
      </c>
      <c r="FA35">
        <v>5.78542989185787e-10</v>
      </c>
      <c r="FB35">
        <v>-1.1099058739466</v>
      </c>
      <c r="FC35">
        <v>-0.0508365997127688</v>
      </c>
      <c r="FD35">
        <v>0.00161886503163497</v>
      </c>
      <c r="FE35">
        <v>-2.08621555845513e-05</v>
      </c>
      <c r="FF35">
        <v>0</v>
      </c>
      <c r="FG35">
        <v>2096</v>
      </c>
      <c r="FH35">
        <v>2</v>
      </c>
      <c r="FI35">
        <v>28</v>
      </c>
      <c r="FJ35">
        <v>2.1</v>
      </c>
      <c r="FK35">
        <v>2</v>
      </c>
      <c r="FL35">
        <v>18</v>
      </c>
      <c r="FM35">
        <v>491.693</v>
      </c>
      <c r="FN35">
        <v>508.248</v>
      </c>
      <c r="FO35">
        <v>9.77971</v>
      </c>
      <c r="FP35">
        <v>26.8838</v>
      </c>
      <c r="FQ35">
        <v>29.9994</v>
      </c>
      <c r="FR35">
        <v>26.9476</v>
      </c>
      <c r="FS35">
        <v>26.9205</v>
      </c>
      <c r="FT35">
        <v>21.4426</v>
      </c>
      <c r="FU35">
        <v>60.6756</v>
      </c>
      <c r="FV35">
        <v>0</v>
      </c>
      <c r="FW35">
        <v>9.87</v>
      </c>
      <c r="FX35">
        <v>420</v>
      </c>
      <c r="FY35">
        <v>5.34072</v>
      </c>
      <c r="FZ35">
        <v>101.645</v>
      </c>
      <c r="GA35">
        <v>96.1539</v>
      </c>
    </row>
    <row r="36" spans="1:183">
      <c r="A36">
        <v>20</v>
      </c>
      <c r="B36">
        <v>1625677254.1</v>
      </c>
      <c r="C36">
        <v>38</v>
      </c>
      <c r="D36" t="s">
        <v>343</v>
      </c>
      <c r="E36" t="s">
        <v>344</v>
      </c>
      <c r="F36">
        <v>1</v>
      </c>
      <c r="G36" t="s">
        <v>302</v>
      </c>
      <c r="H36">
        <v>1625677253.1</v>
      </c>
      <c r="I36">
        <f>(J36)/1000</f>
        <v>0</v>
      </c>
      <c r="J36">
        <f>1000*CJ36*AH36*(CF36-CG36)/(100*BY36*(1000-AH36*CF36))</f>
        <v>0</v>
      </c>
      <c r="K36">
        <f>CJ36*AH36*(CE36-CD36*(1000-AH36*CG36)/(1000-AH36*CF36))/(100*BY36)</f>
        <v>0</v>
      </c>
      <c r="L36">
        <f>CD36 - IF(AH36&gt;1, K36*BY36*100.0/(AJ36*CR36), 0)</f>
        <v>0</v>
      </c>
      <c r="M36">
        <f>((S36-I36/2)*L36-K36)/(S36+I36/2)</f>
        <v>0</v>
      </c>
      <c r="N36">
        <f>M36*(CK36+CL36)/1000.0</f>
        <v>0</v>
      </c>
      <c r="O36">
        <f>(CD36 - IF(AH36&gt;1, K36*BY36*100.0/(AJ36*CR36), 0))*(CK36+CL36)/1000.0</f>
        <v>0</v>
      </c>
      <c r="P36">
        <f>2.0/((1/R36-1/Q36)+SIGN(R36)*SQRT((1/R36-1/Q36)*(1/R36-1/Q36) + 4*BZ36/((BZ36+1)*(BZ36+1))*(2*1/R36*1/Q36-1/Q36*1/Q36)))</f>
        <v>0</v>
      </c>
      <c r="Q36">
        <f>IF(LEFT(CA36,1)&lt;&gt;"0",IF(LEFT(CA36,1)="1",3.0,CB36),$D$5+$E$5*(CR36*CK36/($K$5*1000))+$F$5*(CR36*CK36/($K$5*1000))*MAX(MIN(BY36,$J$5),$I$5)*MAX(MIN(BY36,$J$5),$I$5)+$G$5*MAX(MIN(BY36,$J$5),$I$5)*(CR36*CK36/($K$5*1000))+$H$5*(CR36*CK36/($K$5*1000))*(CR36*CK36/($K$5*1000)))</f>
        <v>0</v>
      </c>
      <c r="R36">
        <f>I36*(1000-(1000*0.61365*exp(17.502*V36/(240.97+V36))/(CK36+CL36)+CF36)/2)/(1000*0.61365*exp(17.502*V36/(240.97+V36))/(CK36+CL36)-CF36)</f>
        <v>0</v>
      </c>
      <c r="S36">
        <f>1/((BZ36+1)/(P36/1.6)+1/(Q36/1.37)) + BZ36/((BZ36+1)/(P36/1.6) + BZ36/(Q36/1.37))</f>
        <v>0</v>
      </c>
      <c r="T36">
        <f>(BU36*BX36)</f>
        <v>0</v>
      </c>
      <c r="U36">
        <f>(CM36+(T36+2*0.95*5.67E-8*(((CM36+$B$7)+273)^4-(CM36+273)^4)-44100*I36)/(1.84*29.3*Q36+8*0.95*5.67E-8*(CM36+273)^3))</f>
        <v>0</v>
      </c>
      <c r="V36">
        <f>($C$7*CN36+$D$7*CO36+$E$7*U36)</f>
        <v>0</v>
      </c>
      <c r="W36">
        <f>0.61365*exp(17.502*V36/(240.97+V36))</f>
        <v>0</v>
      </c>
      <c r="X36">
        <f>(Y36/Z36*100)</f>
        <v>0</v>
      </c>
      <c r="Y36">
        <f>CF36*(CK36+CL36)/1000</f>
        <v>0</v>
      </c>
      <c r="Z36">
        <f>0.61365*exp(17.502*CM36/(240.97+CM36))</f>
        <v>0</v>
      </c>
      <c r="AA36">
        <f>(W36-CF36*(CK36+CL36)/1000)</f>
        <v>0</v>
      </c>
      <c r="AB36">
        <f>(-I36*44100)</f>
        <v>0</v>
      </c>
      <c r="AC36">
        <f>2*29.3*Q36*0.92*(CM36-V36)</f>
        <v>0</v>
      </c>
      <c r="AD36">
        <f>2*0.95*5.67E-8*(((CM36+$B$7)+273)^4-(V36+273)^4)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MAX(0,($B$13+$C$13*CR36)/(1+$D$13*CR36)*CK36/(CM36+273)*$E$13)</f>
        <v>0</v>
      </c>
      <c r="AK36" t="s">
        <v>303</v>
      </c>
      <c r="AL36" t="s">
        <v>303</v>
      </c>
      <c r="AM36">
        <v>0</v>
      </c>
      <c r="AN36">
        <v>0</v>
      </c>
      <c r="AO36">
        <f>1-AM36/AN36</f>
        <v>0</v>
      </c>
      <c r="AP36">
        <v>0</v>
      </c>
      <c r="AQ36" t="s">
        <v>303</v>
      </c>
      <c r="AR36" t="s">
        <v>303</v>
      </c>
      <c r="AS36">
        <v>0</v>
      </c>
      <c r="AT36">
        <v>0</v>
      </c>
      <c r="AU36">
        <f>1-AS36/AT36</f>
        <v>0</v>
      </c>
      <c r="AV36">
        <v>0.5</v>
      </c>
      <c r="AW36">
        <f>BV36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303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$B$11*CS36+$C$11*CT36+$F$11*CU36*(1-CX36)</f>
        <v>0</v>
      </c>
      <c r="BV36">
        <f>BU36*BW36</f>
        <v>0</v>
      </c>
      <c r="BW36">
        <f>($B$11*$D$9+$C$11*$D$9+$F$11*((DH36+CZ36)/MAX(DH36+CZ36+DI36, 0.1)*$I$9+DI36/MAX(DH36+CZ36+DI36, 0.1)*$J$9))/($B$11+$C$11+$F$11)</f>
        <v>0</v>
      </c>
      <c r="BX36">
        <f>($B$11*$K$9+$C$11*$K$9+$F$11*((DH36+CZ36)/MAX(DH36+CZ36+DI36, 0.1)*$P$9+DI36/MAX(DH36+CZ36+DI36, 0.1)*$Q$9))/($B$11+$C$11+$F$11)</f>
        <v>0</v>
      </c>
      <c r="BY36">
        <v>6</v>
      </c>
      <c r="BZ36">
        <v>0.5</v>
      </c>
      <c r="CA36" t="s">
        <v>304</v>
      </c>
      <c r="CB36">
        <v>2</v>
      </c>
      <c r="CC36">
        <v>1625677253.1</v>
      </c>
      <c r="CD36">
        <v>409.577</v>
      </c>
      <c r="CE36">
        <v>419.925</v>
      </c>
      <c r="CF36">
        <v>6.29423333333333</v>
      </c>
      <c r="CG36">
        <v>5.41368</v>
      </c>
      <c r="CH36">
        <v>423.92</v>
      </c>
      <c r="CI36">
        <v>7.70940333333333</v>
      </c>
      <c r="CJ36">
        <v>500.035666666667</v>
      </c>
      <c r="CK36">
        <v>100.381</v>
      </c>
      <c r="CL36">
        <v>0.100190666666667</v>
      </c>
      <c r="CM36">
        <v>15.7742</v>
      </c>
      <c r="CN36">
        <v>15.7483</v>
      </c>
      <c r="CO36">
        <v>999.9</v>
      </c>
      <c r="CP36">
        <v>0</v>
      </c>
      <c r="CQ36">
        <v>0</v>
      </c>
      <c r="CR36">
        <v>9995.62666666667</v>
      </c>
      <c r="CS36">
        <v>0</v>
      </c>
      <c r="CT36">
        <v>5.51411</v>
      </c>
      <c r="CU36">
        <v>1046.03333333333</v>
      </c>
      <c r="CV36">
        <v>0.962015</v>
      </c>
      <c r="CW36">
        <v>0.0379846</v>
      </c>
      <c r="CX36">
        <v>0</v>
      </c>
      <c r="CY36">
        <v>1578.09666666667</v>
      </c>
      <c r="CZ36">
        <v>4.99912</v>
      </c>
      <c r="DA36">
        <v>16312.0666666667</v>
      </c>
      <c r="DB36">
        <v>6713.05666666667</v>
      </c>
      <c r="DC36">
        <v>37.5</v>
      </c>
      <c r="DD36">
        <v>40.75</v>
      </c>
      <c r="DE36">
        <v>39.625</v>
      </c>
      <c r="DF36">
        <v>40.1663333333333</v>
      </c>
      <c r="DG36">
        <v>38.854</v>
      </c>
      <c r="DH36">
        <v>1001.49333333333</v>
      </c>
      <c r="DI36">
        <v>39.54</v>
      </c>
      <c r="DJ36">
        <v>0</v>
      </c>
      <c r="DK36">
        <v>1625677254.8</v>
      </c>
      <c r="DL36">
        <v>0</v>
      </c>
      <c r="DM36">
        <v>1578.98346153846</v>
      </c>
      <c r="DN36">
        <v>-5.73846154564629</v>
      </c>
      <c r="DO36">
        <v>-58.5538462585752</v>
      </c>
      <c r="DP36">
        <v>16317.7730769231</v>
      </c>
      <c r="DQ36">
        <v>15</v>
      </c>
      <c r="DR36">
        <v>1625677134.6</v>
      </c>
      <c r="DS36" t="s">
        <v>305</v>
      </c>
      <c r="DT36">
        <v>1625677128.6</v>
      </c>
      <c r="DU36">
        <v>1625677134.6</v>
      </c>
      <c r="DV36">
        <v>2</v>
      </c>
      <c r="DW36">
        <v>0.041</v>
      </c>
      <c r="DX36">
        <v>0.026</v>
      </c>
      <c r="DY36">
        <v>-14.347</v>
      </c>
      <c r="DZ36">
        <v>-1.389</v>
      </c>
      <c r="EA36">
        <v>420</v>
      </c>
      <c r="EB36">
        <v>5</v>
      </c>
      <c r="EC36">
        <v>0.14</v>
      </c>
      <c r="ED36">
        <v>0.08</v>
      </c>
      <c r="EE36">
        <v>-10.4217512195122</v>
      </c>
      <c r="EF36">
        <v>0.0167372822299646</v>
      </c>
      <c r="EG36">
        <v>0.0591696367501689</v>
      </c>
      <c r="EH36">
        <v>1</v>
      </c>
      <c r="EI36">
        <v>1579.26285714286</v>
      </c>
      <c r="EJ36">
        <v>-5.4718214384128</v>
      </c>
      <c r="EK36">
        <v>0.582622501789813</v>
      </c>
      <c r="EL36">
        <v>1</v>
      </c>
      <c r="EM36">
        <v>0.867335975609756</v>
      </c>
      <c r="EN36">
        <v>0.0523503135888501</v>
      </c>
      <c r="EO36">
        <v>0.00551000889064754</v>
      </c>
      <c r="EP36">
        <v>1</v>
      </c>
      <c r="EQ36">
        <v>3</v>
      </c>
      <c r="ER36">
        <v>3</v>
      </c>
      <c r="ES36" t="s">
        <v>306</v>
      </c>
      <c r="ET36">
        <v>100</v>
      </c>
      <c r="EU36">
        <v>100</v>
      </c>
      <c r="EV36">
        <v>-14.344</v>
      </c>
      <c r="EW36">
        <v>-1.4152</v>
      </c>
      <c r="EX36">
        <v>-14.3476998515065</v>
      </c>
      <c r="EY36">
        <v>0.000485247639819423</v>
      </c>
      <c r="EZ36">
        <v>-1.36446825205216e-06</v>
      </c>
      <c r="FA36">
        <v>5.78542989185787e-10</v>
      </c>
      <c r="FB36">
        <v>-1.1099058739466</v>
      </c>
      <c r="FC36">
        <v>-0.0508365997127688</v>
      </c>
      <c r="FD36">
        <v>0.00161886503163497</v>
      </c>
      <c r="FE36">
        <v>-2.08621555845513e-05</v>
      </c>
      <c r="FF36">
        <v>0</v>
      </c>
      <c r="FG36">
        <v>2096</v>
      </c>
      <c r="FH36">
        <v>2</v>
      </c>
      <c r="FI36">
        <v>28</v>
      </c>
      <c r="FJ36">
        <v>2.1</v>
      </c>
      <c r="FK36">
        <v>2</v>
      </c>
      <c r="FL36">
        <v>18</v>
      </c>
      <c r="FM36">
        <v>491.778</v>
      </c>
      <c r="FN36">
        <v>508.062</v>
      </c>
      <c r="FO36">
        <v>9.82456</v>
      </c>
      <c r="FP36">
        <v>26.8838</v>
      </c>
      <c r="FQ36">
        <v>29.9995</v>
      </c>
      <c r="FR36">
        <v>26.9472</v>
      </c>
      <c r="FS36">
        <v>26.9197</v>
      </c>
      <c r="FT36">
        <v>21.4407</v>
      </c>
      <c r="FU36">
        <v>60.6756</v>
      </c>
      <c r="FV36">
        <v>0</v>
      </c>
      <c r="FW36">
        <v>9.87</v>
      </c>
      <c r="FX36">
        <v>420</v>
      </c>
      <c r="FY36">
        <v>5.33656</v>
      </c>
      <c r="FZ36">
        <v>101.645</v>
      </c>
      <c r="GA36">
        <v>96.155</v>
      </c>
    </row>
    <row r="37" spans="1:183">
      <c r="A37">
        <v>21</v>
      </c>
      <c r="B37">
        <v>1625677256.1</v>
      </c>
      <c r="C37">
        <v>40</v>
      </c>
      <c r="D37" t="s">
        <v>345</v>
      </c>
      <c r="E37" t="s">
        <v>346</v>
      </c>
      <c r="F37">
        <v>1</v>
      </c>
      <c r="G37" t="s">
        <v>302</v>
      </c>
      <c r="H37">
        <v>1625677255.1</v>
      </c>
      <c r="I37">
        <f>(J37)/1000</f>
        <v>0</v>
      </c>
      <c r="J37">
        <f>1000*CJ37*AH37*(CF37-CG37)/(100*BY37*(1000-AH37*CF37))</f>
        <v>0</v>
      </c>
      <c r="K37">
        <f>CJ37*AH37*(CE37-CD37*(1000-AH37*CG37)/(1000-AH37*CF37))/(100*BY37)</f>
        <v>0</v>
      </c>
      <c r="L37">
        <f>CD37 - IF(AH37&gt;1, K37*BY37*100.0/(AJ37*CR37), 0)</f>
        <v>0</v>
      </c>
      <c r="M37">
        <f>((S37-I37/2)*L37-K37)/(S37+I37/2)</f>
        <v>0</v>
      </c>
      <c r="N37">
        <f>M37*(CK37+CL37)/1000.0</f>
        <v>0</v>
      </c>
      <c r="O37">
        <f>(CD37 - IF(AH37&gt;1, K37*BY37*100.0/(AJ37*CR37), 0))*(CK37+CL37)/1000.0</f>
        <v>0</v>
      </c>
      <c r="P37">
        <f>2.0/((1/R37-1/Q37)+SIGN(R37)*SQRT((1/R37-1/Q37)*(1/R37-1/Q37) + 4*BZ37/((BZ37+1)*(BZ37+1))*(2*1/R37*1/Q37-1/Q37*1/Q37)))</f>
        <v>0</v>
      </c>
      <c r="Q37">
        <f>IF(LEFT(CA37,1)&lt;&gt;"0",IF(LEFT(CA37,1)="1",3.0,CB37),$D$5+$E$5*(CR37*CK37/($K$5*1000))+$F$5*(CR37*CK37/($K$5*1000))*MAX(MIN(BY37,$J$5),$I$5)*MAX(MIN(BY37,$J$5),$I$5)+$G$5*MAX(MIN(BY37,$J$5),$I$5)*(CR37*CK37/($K$5*1000))+$H$5*(CR37*CK37/($K$5*1000))*(CR37*CK37/($K$5*1000)))</f>
        <v>0</v>
      </c>
      <c r="R37">
        <f>I37*(1000-(1000*0.61365*exp(17.502*V37/(240.97+V37))/(CK37+CL37)+CF37)/2)/(1000*0.61365*exp(17.502*V37/(240.97+V37))/(CK37+CL37)-CF37)</f>
        <v>0</v>
      </c>
      <c r="S37">
        <f>1/((BZ37+1)/(P37/1.6)+1/(Q37/1.37)) + BZ37/((BZ37+1)/(P37/1.6) + BZ37/(Q37/1.37))</f>
        <v>0</v>
      </c>
      <c r="T37">
        <f>(BU37*BX37)</f>
        <v>0</v>
      </c>
      <c r="U37">
        <f>(CM37+(T37+2*0.95*5.67E-8*(((CM37+$B$7)+273)^4-(CM37+273)^4)-44100*I37)/(1.84*29.3*Q37+8*0.95*5.67E-8*(CM37+273)^3))</f>
        <v>0</v>
      </c>
      <c r="V37">
        <f>($C$7*CN37+$D$7*CO37+$E$7*U37)</f>
        <v>0</v>
      </c>
      <c r="W37">
        <f>0.61365*exp(17.502*V37/(240.97+V37))</f>
        <v>0</v>
      </c>
      <c r="X37">
        <f>(Y37/Z37*100)</f>
        <v>0</v>
      </c>
      <c r="Y37">
        <f>CF37*(CK37+CL37)/1000</f>
        <v>0</v>
      </c>
      <c r="Z37">
        <f>0.61365*exp(17.502*CM37/(240.97+CM37))</f>
        <v>0</v>
      </c>
      <c r="AA37">
        <f>(W37-CF37*(CK37+CL37)/1000)</f>
        <v>0</v>
      </c>
      <c r="AB37">
        <f>(-I37*44100)</f>
        <v>0</v>
      </c>
      <c r="AC37">
        <f>2*29.3*Q37*0.92*(CM37-V37)</f>
        <v>0</v>
      </c>
      <c r="AD37">
        <f>2*0.95*5.67E-8*(((CM37+$B$7)+273)^4-(V37+273)^4)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MAX(0,($B$13+$C$13*CR37)/(1+$D$13*CR37)*CK37/(CM37+273)*$E$13)</f>
        <v>0</v>
      </c>
      <c r="AK37" t="s">
        <v>303</v>
      </c>
      <c r="AL37" t="s">
        <v>303</v>
      </c>
      <c r="AM37">
        <v>0</v>
      </c>
      <c r="AN37">
        <v>0</v>
      </c>
      <c r="AO37">
        <f>1-AM37/AN37</f>
        <v>0</v>
      </c>
      <c r="AP37">
        <v>0</v>
      </c>
      <c r="AQ37" t="s">
        <v>303</v>
      </c>
      <c r="AR37" t="s">
        <v>303</v>
      </c>
      <c r="AS37">
        <v>0</v>
      </c>
      <c r="AT37">
        <v>0</v>
      </c>
      <c r="AU37">
        <f>1-AS37/AT37</f>
        <v>0</v>
      </c>
      <c r="AV37">
        <v>0.5</v>
      </c>
      <c r="AW37">
        <f>BV37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303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$B$11*CS37+$C$11*CT37+$F$11*CU37*(1-CX37)</f>
        <v>0</v>
      </c>
      <c r="BV37">
        <f>BU37*BW37</f>
        <v>0</v>
      </c>
      <c r="BW37">
        <f>($B$11*$D$9+$C$11*$D$9+$F$11*((DH37+CZ37)/MAX(DH37+CZ37+DI37, 0.1)*$I$9+DI37/MAX(DH37+CZ37+DI37, 0.1)*$J$9))/($B$11+$C$11+$F$11)</f>
        <v>0</v>
      </c>
      <c r="BX37">
        <f>($B$11*$K$9+$C$11*$K$9+$F$11*((DH37+CZ37)/MAX(DH37+CZ37+DI37, 0.1)*$P$9+DI37/MAX(DH37+CZ37+DI37, 0.1)*$Q$9))/($B$11+$C$11+$F$11)</f>
        <v>0</v>
      </c>
      <c r="BY37">
        <v>6</v>
      </c>
      <c r="BZ37">
        <v>0.5</v>
      </c>
      <c r="CA37" t="s">
        <v>304</v>
      </c>
      <c r="CB37">
        <v>2</v>
      </c>
      <c r="CC37">
        <v>1625677255.1</v>
      </c>
      <c r="CD37">
        <v>409.570333333333</v>
      </c>
      <c r="CE37">
        <v>420.021</v>
      </c>
      <c r="CF37">
        <v>6.29498666666667</v>
      </c>
      <c r="CG37">
        <v>5.38647666666667</v>
      </c>
      <c r="CH37">
        <v>423.913333333333</v>
      </c>
      <c r="CI37">
        <v>7.71017666666667</v>
      </c>
      <c r="CJ37">
        <v>499.987333333333</v>
      </c>
      <c r="CK37">
        <v>100.381666666667</v>
      </c>
      <c r="CL37">
        <v>0.099897</v>
      </c>
      <c r="CM37">
        <v>15.7829666666667</v>
      </c>
      <c r="CN37">
        <v>15.7593</v>
      </c>
      <c r="CO37">
        <v>999.9</v>
      </c>
      <c r="CP37">
        <v>0</v>
      </c>
      <c r="CQ37">
        <v>0</v>
      </c>
      <c r="CR37">
        <v>9999.38</v>
      </c>
      <c r="CS37">
        <v>0</v>
      </c>
      <c r="CT37">
        <v>5.51411</v>
      </c>
      <c r="CU37">
        <v>1045.84666666667</v>
      </c>
      <c r="CV37">
        <v>0.961998</v>
      </c>
      <c r="CW37">
        <v>0.0380016666666667</v>
      </c>
      <c r="CX37">
        <v>0</v>
      </c>
      <c r="CY37">
        <v>1578.24333333333</v>
      </c>
      <c r="CZ37">
        <v>4.99912</v>
      </c>
      <c r="DA37">
        <v>16307.1333333333</v>
      </c>
      <c r="DB37">
        <v>6711.80666666667</v>
      </c>
      <c r="DC37">
        <v>37.479</v>
      </c>
      <c r="DD37">
        <v>40.7706666666667</v>
      </c>
      <c r="DE37">
        <v>39.4583333333333</v>
      </c>
      <c r="DF37">
        <v>40.1453333333333</v>
      </c>
      <c r="DG37">
        <v>38.854</v>
      </c>
      <c r="DH37">
        <v>1001.29666666667</v>
      </c>
      <c r="DI37">
        <v>39.55</v>
      </c>
      <c r="DJ37">
        <v>0</v>
      </c>
      <c r="DK37">
        <v>1625677257.2</v>
      </c>
      <c r="DL37">
        <v>0</v>
      </c>
      <c r="DM37">
        <v>1578.75423076923</v>
      </c>
      <c r="DN37">
        <v>-5.26256410626111</v>
      </c>
      <c r="DO37">
        <v>-57.4256412034084</v>
      </c>
      <c r="DP37">
        <v>16315.0576923077</v>
      </c>
      <c r="DQ37">
        <v>15</v>
      </c>
      <c r="DR37">
        <v>1625677134.6</v>
      </c>
      <c r="DS37" t="s">
        <v>305</v>
      </c>
      <c r="DT37">
        <v>1625677128.6</v>
      </c>
      <c r="DU37">
        <v>1625677134.6</v>
      </c>
      <c r="DV37">
        <v>2</v>
      </c>
      <c r="DW37">
        <v>0.041</v>
      </c>
      <c r="DX37">
        <v>0.026</v>
      </c>
      <c r="DY37">
        <v>-14.347</v>
      </c>
      <c r="DZ37">
        <v>-1.389</v>
      </c>
      <c r="EA37">
        <v>420</v>
      </c>
      <c r="EB37">
        <v>5</v>
      </c>
      <c r="EC37">
        <v>0.14</v>
      </c>
      <c r="ED37">
        <v>0.08</v>
      </c>
      <c r="EE37">
        <v>-10.4202146341463</v>
      </c>
      <c r="EF37">
        <v>-0.0836843205575094</v>
      </c>
      <c r="EG37">
        <v>0.0588793663845134</v>
      </c>
      <c r="EH37">
        <v>1</v>
      </c>
      <c r="EI37">
        <v>1579.02911764706</v>
      </c>
      <c r="EJ37">
        <v>-5.26444033985818</v>
      </c>
      <c r="EK37">
        <v>0.550637959670178</v>
      </c>
      <c r="EL37">
        <v>1</v>
      </c>
      <c r="EM37">
        <v>0.871661219512195</v>
      </c>
      <c r="EN37">
        <v>0.0978883066202073</v>
      </c>
      <c r="EO37">
        <v>0.0122510973017994</v>
      </c>
      <c r="EP37">
        <v>1</v>
      </c>
      <c r="EQ37">
        <v>3</v>
      </c>
      <c r="ER37">
        <v>3</v>
      </c>
      <c r="ES37" t="s">
        <v>306</v>
      </c>
      <c r="ET37">
        <v>100</v>
      </c>
      <c r="EU37">
        <v>100</v>
      </c>
      <c r="EV37">
        <v>-14.343</v>
      </c>
      <c r="EW37">
        <v>-1.4151</v>
      </c>
      <c r="EX37">
        <v>-14.3476998515065</v>
      </c>
      <c r="EY37">
        <v>0.000485247639819423</v>
      </c>
      <c r="EZ37">
        <v>-1.36446825205216e-06</v>
      </c>
      <c r="FA37">
        <v>5.78542989185787e-10</v>
      </c>
      <c r="FB37">
        <v>-1.1099058739466</v>
      </c>
      <c r="FC37">
        <v>-0.0508365997127688</v>
      </c>
      <c r="FD37">
        <v>0.00161886503163497</v>
      </c>
      <c r="FE37">
        <v>-2.08621555845513e-05</v>
      </c>
      <c r="FF37">
        <v>0</v>
      </c>
      <c r="FG37">
        <v>2096</v>
      </c>
      <c r="FH37">
        <v>2</v>
      </c>
      <c r="FI37">
        <v>28</v>
      </c>
      <c r="FJ37">
        <v>2.1</v>
      </c>
      <c r="FK37">
        <v>2</v>
      </c>
      <c r="FL37">
        <v>18</v>
      </c>
      <c r="FM37">
        <v>491.725</v>
      </c>
      <c r="FN37">
        <v>508.051</v>
      </c>
      <c r="FO37">
        <v>9.86632</v>
      </c>
      <c r="FP37">
        <v>26.8838</v>
      </c>
      <c r="FQ37">
        <v>29.9995</v>
      </c>
      <c r="FR37">
        <v>26.9461</v>
      </c>
      <c r="FS37">
        <v>26.9185</v>
      </c>
      <c r="FT37">
        <v>21.44</v>
      </c>
      <c r="FU37">
        <v>60.6756</v>
      </c>
      <c r="FV37">
        <v>0</v>
      </c>
      <c r="FW37">
        <v>9.94</v>
      </c>
      <c r="FX37">
        <v>420</v>
      </c>
      <c r="FY37">
        <v>5.3401</v>
      </c>
      <c r="FZ37">
        <v>101.643</v>
      </c>
      <c r="GA37">
        <v>96.1555</v>
      </c>
    </row>
    <row r="38" spans="1:183">
      <c r="A38">
        <v>22</v>
      </c>
      <c r="B38">
        <v>1625677258.1</v>
      </c>
      <c r="C38">
        <v>42</v>
      </c>
      <c r="D38" t="s">
        <v>347</v>
      </c>
      <c r="E38" t="s">
        <v>348</v>
      </c>
      <c r="F38">
        <v>1</v>
      </c>
      <c r="G38" t="s">
        <v>302</v>
      </c>
      <c r="H38">
        <v>1625677257.1</v>
      </c>
      <c r="I38">
        <f>(J38)/1000</f>
        <v>0</v>
      </c>
      <c r="J38">
        <f>1000*CJ38*AH38*(CF38-CG38)/(100*BY38*(1000-AH38*CF38))</f>
        <v>0</v>
      </c>
      <c r="K38">
        <f>CJ38*AH38*(CE38-CD38*(1000-AH38*CG38)/(1000-AH38*CF38))/(100*BY38)</f>
        <v>0</v>
      </c>
      <c r="L38">
        <f>CD38 - IF(AH38&gt;1, K38*BY38*100.0/(AJ38*CR38), 0)</f>
        <v>0</v>
      </c>
      <c r="M38">
        <f>((S38-I38/2)*L38-K38)/(S38+I38/2)</f>
        <v>0</v>
      </c>
      <c r="N38">
        <f>M38*(CK38+CL38)/1000.0</f>
        <v>0</v>
      </c>
      <c r="O38">
        <f>(CD38 - IF(AH38&gt;1, K38*BY38*100.0/(AJ38*CR38), 0))*(CK38+CL38)/1000.0</f>
        <v>0</v>
      </c>
      <c r="P38">
        <f>2.0/((1/R38-1/Q38)+SIGN(R38)*SQRT((1/R38-1/Q38)*(1/R38-1/Q38) + 4*BZ38/((BZ38+1)*(BZ38+1))*(2*1/R38*1/Q38-1/Q38*1/Q38)))</f>
        <v>0</v>
      </c>
      <c r="Q38">
        <f>IF(LEFT(CA38,1)&lt;&gt;"0",IF(LEFT(CA38,1)="1",3.0,CB38),$D$5+$E$5*(CR38*CK38/($K$5*1000))+$F$5*(CR38*CK38/($K$5*1000))*MAX(MIN(BY38,$J$5),$I$5)*MAX(MIN(BY38,$J$5),$I$5)+$G$5*MAX(MIN(BY38,$J$5),$I$5)*(CR38*CK38/($K$5*1000))+$H$5*(CR38*CK38/($K$5*1000))*(CR38*CK38/($K$5*1000)))</f>
        <v>0</v>
      </c>
      <c r="R38">
        <f>I38*(1000-(1000*0.61365*exp(17.502*V38/(240.97+V38))/(CK38+CL38)+CF38)/2)/(1000*0.61365*exp(17.502*V38/(240.97+V38))/(CK38+CL38)-CF38)</f>
        <v>0</v>
      </c>
      <c r="S38">
        <f>1/((BZ38+1)/(P38/1.6)+1/(Q38/1.37)) + BZ38/((BZ38+1)/(P38/1.6) + BZ38/(Q38/1.37))</f>
        <v>0</v>
      </c>
      <c r="T38">
        <f>(BU38*BX38)</f>
        <v>0</v>
      </c>
      <c r="U38">
        <f>(CM38+(T38+2*0.95*5.67E-8*(((CM38+$B$7)+273)^4-(CM38+273)^4)-44100*I38)/(1.84*29.3*Q38+8*0.95*5.67E-8*(CM38+273)^3))</f>
        <v>0</v>
      </c>
      <c r="V38">
        <f>($C$7*CN38+$D$7*CO38+$E$7*U38)</f>
        <v>0</v>
      </c>
      <c r="W38">
        <f>0.61365*exp(17.502*V38/(240.97+V38))</f>
        <v>0</v>
      </c>
      <c r="X38">
        <f>(Y38/Z38*100)</f>
        <v>0</v>
      </c>
      <c r="Y38">
        <f>CF38*(CK38+CL38)/1000</f>
        <v>0</v>
      </c>
      <c r="Z38">
        <f>0.61365*exp(17.502*CM38/(240.97+CM38))</f>
        <v>0</v>
      </c>
      <c r="AA38">
        <f>(W38-CF38*(CK38+CL38)/1000)</f>
        <v>0</v>
      </c>
      <c r="AB38">
        <f>(-I38*44100)</f>
        <v>0</v>
      </c>
      <c r="AC38">
        <f>2*29.3*Q38*0.92*(CM38-V38)</f>
        <v>0</v>
      </c>
      <c r="AD38">
        <f>2*0.95*5.67E-8*(((CM38+$B$7)+273)^4-(V38+273)^4)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MAX(0,($B$13+$C$13*CR38)/(1+$D$13*CR38)*CK38/(CM38+273)*$E$13)</f>
        <v>0</v>
      </c>
      <c r="AK38" t="s">
        <v>303</v>
      </c>
      <c r="AL38" t="s">
        <v>303</v>
      </c>
      <c r="AM38">
        <v>0</v>
      </c>
      <c r="AN38">
        <v>0</v>
      </c>
      <c r="AO38">
        <f>1-AM38/AN38</f>
        <v>0</v>
      </c>
      <c r="AP38">
        <v>0</v>
      </c>
      <c r="AQ38" t="s">
        <v>303</v>
      </c>
      <c r="AR38" t="s">
        <v>303</v>
      </c>
      <c r="AS38">
        <v>0</v>
      </c>
      <c r="AT38">
        <v>0</v>
      </c>
      <c r="AU38">
        <f>1-AS38/AT38</f>
        <v>0</v>
      </c>
      <c r="AV38">
        <v>0.5</v>
      </c>
      <c r="AW38">
        <f>BV38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303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$B$11*CS38+$C$11*CT38+$F$11*CU38*(1-CX38)</f>
        <v>0</v>
      </c>
      <c r="BV38">
        <f>BU38*BW38</f>
        <v>0</v>
      </c>
      <c r="BW38">
        <f>($B$11*$D$9+$C$11*$D$9+$F$11*((DH38+CZ38)/MAX(DH38+CZ38+DI38, 0.1)*$I$9+DI38/MAX(DH38+CZ38+DI38, 0.1)*$J$9))/($B$11+$C$11+$F$11)</f>
        <v>0</v>
      </c>
      <c r="BX38">
        <f>($B$11*$K$9+$C$11*$K$9+$F$11*((DH38+CZ38)/MAX(DH38+CZ38+DI38, 0.1)*$P$9+DI38/MAX(DH38+CZ38+DI38, 0.1)*$Q$9))/($B$11+$C$11+$F$11)</f>
        <v>0</v>
      </c>
      <c r="BY38">
        <v>6</v>
      </c>
      <c r="BZ38">
        <v>0.5</v>
      </c>
      <c r="CA38" t="s">
        <v>304</v>
      </c>
      <c r="CB38">
        <v>2</v>
      </c>
      <c r="CC38">
        <v>1625677257.1</v>
      </c>
      <c r="CD38">
        <v>409.567666666667</v>
      </c>
      <c r="CE38">
        <v>420.051333333333</v>
      </c>
      <c r="CF38">
        <v>6.29064666666667</v>
      </c>
      <c r="CG38">
        <v>5.35947666666667</v>
      </c>
      <c r="CH38">
        <v>423.911</v>
      </c>
      <c r="CI38">
        <v>7.70570333333333</v>
      </c>
      <c r="CJ38">
        <v>500.042666666667</v>
      </c>
      <c r="CK38">
        <v>100.382</v>
      </c>
      <c r="CL38">
        <v>0.100022766666667</v>
      </c>
      <c r="CM38">
        <v>15.7867333333333</v>
      </c>
      <c r="CN38">
        <v>15.7689</v>
      </c>
      <c r="CO38">
        <v>999.9</v>
      </c>
      <c r="CP38">
        <v>0</v>
      </c>
      <c r="CQ38">
        <v>0</v>
      </c>
      <c r="CR38">
        <v>10002.5</v>
      </c>
      <c r="CS38">
        <v>0</v>
      </c>
      <c r="CT38">
        <v>5.51411</v>
      </c>
      <c r="CU38">
        <v>1046.03666666667</v>
      </c>
      <c r="CV38">
        <v>0.962015</v>
      </c>
      <c r="CW38">
        <v>0.0379846</v>
      </c>
      <c r="CX38">
        <v>0</v>
      </c>
      <c r="CY38">
        <v>1577.98666666667</v>
      </c>
      <c r="CZ38">
        <v>4.99912</v>
      </c>
      <c r="DA38">
        <v>16308.5</v>
      </c>
      <c r="DB38">
        <v>6713.08333333333</v>
      </c>
      <c r="DC38">
        <v>37.4373333333333</v>
      </c>
      <c r="DD38">
        <v>40.75</v>
      </c>
      <c r="DE38">
        <v>39.3953333333333</v>
      </c>
      <c r="DF38">
        <v>40.1663333333333</v>
      </c>
      <c r="DG38">
        <v>38.833</v>
      </c>
      <c r="DH38">
        <v>1001.49666666667</v>
      </c>
      <c r="DI38">
        <v>39.54</v>
      </c>
      <c r="DJ38">
        <v>0</v>
      </c>
      <c r="DK38">
        <v>1625677259</v>
      </c>
      <c r="DL38">
        <v>0</v>
      </c>
      <c r="DM38">
        <v>1578.544</v>
      </c>
      <c r="DN38">
        <v>-5.48461538038939</v>
      </c>
      <c r="DO38">
        <v>-55.3923077327356</v>
      </c>
      <c r="DP38">
        <v>16313.22</v>
      </c>
      <c r="DQ38">
        <v>15</v>
      </c>
      <c r="DR38">
        <v>1625677134.6</v>
      </c>
      <c r="DS38" t="s">
        <v>305</v>
      </c>
      <c r="DT38">
        <v>1625677128.6</v>
      </c>
      <c r="DU38">
        <v>1625677134.6</v>
      </c>
      <c r="DV38">
        <v>2</v>
      </c>
      <c r="DW38">
        <v>0.041</v>
      </c>
      <c r="DX38">
        <v>0.026</v>
      </c>
      <c r="DY38">
        <v>-14.347</v>
      </c>
      <c r="DZ38">
        <v>-1.389</v>
      </c>
      <c r="EA38">
        <v>420</v>
      </c>
      <c r="EB38">
        <v>5</v>
      </c>
      <c r="EC38">
        <v>0.14</v>
      </c>
      <c r="ED38">
        <v>0.08</v>
      </c>
      <c r="EE38">
        <v>-10.4225</v>
      </c>
      <c r="EF38">
        <v>-0.260418815330994</v>
      </c>
      <c r="EG38">
        <v>0.0608482278235635</v>
      </c>
      <c r="EH38">
        <v>1</v>
      </c>
      <c r="EI38">
        <v>1578.87029411765</v>
      </c>
      <c r="EJ38">
        <v>-5.45821458585412</v>
      </c>
      <c r="EK38">
        <v>0.568152243961354</v>
      </c>
      <c r="EL38">
        <v>1</v>
      </c>
      <c r="EM38">
        <v>0.878227121951219</v>
      </c>
      <c r="EN38">
        <v>0.168528418118465</v>
      </c>
      <c r="EO38">
        <v>0.0205142037910383</v>
      </c>
      <c r="EP38">
        <v>0</v>
      </c>
      <c r="EQ38">
        <v>2</v>
      </c>
      <c r="ER38">
        <v>3</v>
      </c>
      <c r="ES38" t="s">
        <v>349</v>
      </c>
      <c r="ET38">
        <v>100</v>
      </c>
      <c r="EU38">
        <v>100</v>
      </c>
      <c r="EV38">
        <v>-14.343</v>
      </c>
      <c r="EW38">
        <v>-1.4149</v>
      </c>
      <c r="EX38">
        <v>-14.3476998515065</v>
      </c>
      <c r="EY38">
        <v>0.000485247639819423</v>
      </c>
      <c r="EZ38">
        <v>-1.36446825205216e-06</v>
      </c>
      <c r="FA38">
        <v>5.78542989185787e-10</v>
      </c>
      <c r="FB38">
        <v>-1.1099058739466</v>
      </c>
      <c r="FC38">
        <v>-0.0508365997127688</v>
      </c>
      <c r="FD38">
        <v>0.00161886503163497</v>
      </c>
      <c r="FE38">
        <v>-2.08621555845513e-05</v>
      </c>
      <c r="FF38">
        <v>0</v>
      </c>
      <c r="FG38">
        <v>2096</v>
      </c>
      <c r="FH38">
        <v>2</v>
      </c>
      <c r="FI38">
        <v>28</v>
      </c>
      <c r="FJ38">
        <v>2.2</v>
      </c>
      <c r="FK38">
        <v>2.1</v>
      </c>
      <c r="FL38">
        <v>18</v>
      </c>
      <c r="FM38">
        <v>491.616</v>
      </c>
      <c r="FN38">
        <v>508.173</v>
      </c>
      <c r="FO38">
        <v>9.90984</v>
      </c>
      <c r="FP38">
        <v>26.8828</v>
      </c>
      <c r="FQ38">
        <v>29.9993</v>
      </c>
      <c r="FR38">
        <v>26.9453</v>
      </c>
      <c r="FS38">
        <v>26.9182</v>
      </c>
      <c r="FT38">
        <v>21.4398</v>
      </c>
      <c r="FU38">
        <v>60.6756</v>
      </c>
      <c r="FV38">
        <v>0</v>
      </c>
      <c r="FW38">
        <v>10.01</v>
      </c>
      <c r="FX38">
        <v>420</v>
      </c>
      <c r="FY38">
        <v>5.3447</v>
      </c>
      <c r="FZ38">
        <v>101.643</v>
      </c>
      <c r="GA38">
        <v>96.1555</v>
      </c>
    </row>
    <row r="39" spans="1:183">
      <c r="A39">
        <v>23</v>
      </c>
      <c r="B39">
        <v>1625677260.1</v>
      </c>
      <c r="C39">
        <v>44</v>
      </c>
      <c r="D39" t="s">
        <v>350</v>
      </c>
      <c r="E39" t="s">
        <v>351</v>
      </c>
      <c r="F39">
        <v>1</v>
      </c>
      <c r="G39" t="s">
        <v>302</v>
      </c>
      <c r="H39">
        <v>1625677259.1</v>
      </c>
      <c r="I39">
        <f>(J39)/1000</f>
        <v>0</v>
      </c>
      <c r="J39">
        <f>1000*CJ39*AH39*(CF39-CG39)/(100*BY39*(1000-AH39*CF39))</f>
        <v>0</v>
      </c>
      <c r="K39">
        <f>CJ39*AH39*(CE39-CD39*(1000-AH39*CG39)/(1000-AH39*CF39))/(100*BY39)</f>
        <v>0</v>
      </c>
      <c r="L39">
        <f>CD39 - IF(AH39&gt;1, K39*BY39*100.0/(AJ39*CR39), 0)</f>
        <v>0</v>
      </c>
      <c r="M39">
        <f>((S39-I39/2)*L39-K39)/(S39+I39/2)</f>
        <v>0</v>
      </c>
      <c r="N39">
        <f>M39*(CK39+CL39)/1000.0</f>
        <v>0</v>
      </c>
      <c r="O39">
        <f>(CD39 - IF(AH39&gt;1, K39*BY39*100.0/(AJ39*CR39), 0))*(CK39+CL39)/1000.0</f>
        <v>0</v>
      </c>
      <c r="P39">
        <f>2.0/((1/R39-1/Q39)+SIGN(R39)*SQRT((1/R39-1/Q39)*(1/R39-1/Q39) + 4*BZ39/((BZ39+1)*(BZ39+1))*(2*1/R39*1/Q39-1/Q39*1/Q39)))</f>
        <v>0</v>
      </c>
      <c r="Q39">
        <f>IF(LEFT(CA39,1)&lt;&gt;"0",IF(LEFT(CA39,1)="1",3.0,CB39),$D$5+$E$5*(CR39*CK39/($K$5*1000))+$F$5*(CR39*CK39/($K$5*1000))*MAX(MIN(BY39,$J$5),$I$5)*MAX(MIN(BY39,$J$5),$I$5)+$G$5*MAX(MIN(BY39,$J$5),$I$5)*(CR39*CK39/($K$5*1000))+$H$5*(CR39*CK39/($K$5*1000))*(CR39*CK39/($K$5*1000)))</f>
        <v>0</v>
      </c>
      <c r="R39">
        <f>I39*(1000-(1000*0.61365*exp(17.502*V39/(240.97+V39))/(CK39+CL39)+CF39)/2)/(1000*0.61365*exp(17.502*V39/(240.97+V39))/(CK39+CL39)-CF39)</f>
        <v>0</v>
      </c>
      <c r="S39">
        <f>1/((BZ39+1)/(P39/1.6)+1/(Q39/1.37)) + BZ39/((BZ39+1)/(P39/1.6) + BZ39/(Q39/1.37))</f>
        <v>0</v>
      </c>
      <c r="T39">
        <f>(BU39*BX39)</f>
        <v>0</v>
      </c>
      <c r="U39">
        <f>(CM39+(T39+2*0.95*5.67E-8*(((CM39+$B$7)+273)^4-(CM39+273)^4)-44100*I39)/(1.84*29.3*Q39+8*0.95*5.67E-8*(CM39+273)^3))</f>
        <v>0</v>
      </c>
      <c r="V39">
        <f>($C$7*CN39+$D$7*CO39+$E$7*U39)</f>
        <v>0</v>
      </c>
      <c r="W39">
        <f>0.61365*exp(17.502*V39/(240.97+V39))</f>
        <v>0</v>
      </c>
      <c r="X39">
        <f>(Y39/Z39*100)</f>
        <v>0</v>
      </c>
      <c r="Y39">
        <f>CF39*(CK39+CL39)/1000</f>
        <v>0</v>
      </c>
      <c r="Z39">
        <f>0.61365*exp(17.502*CM39/(240.97+CM39))</f>
        <v>0</v>
      </c>
      <c r="AA39">
        <f>(W39-CF39*(CK39+CL39)/1000)</f>
        <v>0</v>
      </c>
      <c r="AB39">
        <f>(-I39*44100)</f>
        <v>0</v>
      </c>
      <c r="AC39">
        <f>2*29.3*Q39*0.92*(CM39-V39)</f>
        <v>0</v>
      </c>
      <c r="AD39">
        <f>2*0.95*5.67E-8*(((CM39+$B$7)+273)^4-(V39+273)^4)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MAX(0,($B$13+$C$13*CR39)/(1+$D$13*CR39)*CK39/(CM39+273)*$E$13)</f>
        <v>0</v>
      </c>
      <c r="AK39" t="s">
        <v>303</v>
      </c>
      <c r="AL39" t="s">
        <v>303</v>
      </c>
      <c r="AM39">
        <v>0</v>
      </c>
      <c r="AN39">
        <v>0</v>
      </c>
      <c r="AO39">
        <f>1-AM39/AN39</f>
        <v>0</v>
      </c>
      <c r="AP39">
        <v>0</v>
      </c>
      <c r="AQ39" t="s">
        <v>303</v>
      </c>
      <c r="AR39" t="s">
        <v>303</v>
      </c>
      <c r="AS39">
        <v>0</v>
      </c>
      <c r="AT39">
        <v>0</v>
      </c>
      <c r="AU39">
        <f>1-AS39/AT39</f>
        <v>0</v>
      </c>
      <c r="AV39">
        <v>0.5</v>
      </c>
      <c r="AW39">
        <f>BV39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303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$B$11*CS39+$C$11*CT39+$F$11*CU39*(1-CX39)</f>
        <v>0</v>
      </c>
      <c r="BV39">
        <f>BU39*BW39</f>
        <v>0</v>
      </c>
      <c r="BW39">
        <f>($B$11*$D$9+$C$11*$D$9+$F$11*((DH39+CZ39)/MAX(DH39+CZ39+DI39, 0.1)*$I$9+DI39/MAX(DH39+CZ39+DI39, 0.1)*$J$9))/($B$11+$C$11+$F$11)</f>
        <v>0</v>
      </c>
      <c r="BX39">
        <f>($B$11*$K$9+$C$11*$K$9+$F$11*((DH39+CZ39)/MAX(DH39+CZ39+DI39, 0.1)*$P$9+DI39/MAX(DH39+CZ39+DI39, 0.1)*$Q$9))/($B$11+$C$11+$F$11)</f>
        <v>0</v>
      </c>
      <c r="BY39">
        <v>6</v>
      </c>
      <c r="BZ39">
        <v>0.5</v>
      </c>
      <c r="CA39" t="s">
        <v>304</v>
      </c>
      <c r="CB39">
        <v>2</v>
      </c>
      <c r="CC39">
        <v>1625677259.1</v>
      </c>
      <c r="CD39">
        <v>409.574666666667</v>
      </c>
      <c r="CE39">
        <v>420.013666666667</v>
      </c>
      <c r="CF39">
        <v>6.28261333333333</v>
      </c>
      <c r="CG39">
        <v>5.35108666666667</v>
      </c>
      <c r="CH39">
        <v>423.917666666667</v>
      </c>
      <c r="CI39">
        <v>7.69742333333333</v>
      </c>
      <c r="CJ39">
        <v>500.014666666667</v>
      </c>
      <c r="CK39">
        <v>100.382</v>
      </c>
      <c r="CL39">
        <v>0.100032833333333</v>
      </c>
      <c r="CM39">
        <v>15.7931666666667</v>
      </c>
      <c r="CN39">
        <v>15.7710666666667</v>
      </c>
      <c r="CO39">
        <v>999.9</v>
      </c>
      <c r="CP39">
        <v>0</v>
      </c>
      <c r="CQ39">
        <v>0</v>
      </c>
      <c r="CR39">
        <v>10001.2333333333</v>
      </c>
      <c r="CS39">
        <v>0</v>
      </c>
      <c r="CT39">
        <v>5.51411</v>
      </c>
      <c r="CU39">
        <v>1046.03333333333</v>
      </c>
      <c r="CV39">
        <v>0.962015</v>
      </c>
      <c r="CW39">
        <v>0.0379846</v>
      </c>
      <c r="CX39">
        <v>0</v>
      </c>
      <c r="CY39">
        <v>1577.59</v>
      </c>
      <c r="CZ39">
        <v>4.99912</v>
      </c>
      <c r="DA39">
        <v>16306.6</v>
      </c>
      <c r="DB39">
        <v>6713.05</v>
      </c>
      <c r="DC39">
        <v>37.604</v>
      </c>
      <c r="DD39">
        <v>40.75</v>
      </c>
      <c r="DE39">
        <v>39.4373333333333</v>
      </c>
      <c r="DF39">
        <v>40.2083333333333</v>
      </c>
      <c r="DG39">
        <v>38.7703333333333</v>
      </c>
      <c r="DH39">
        <v>1001.49333333333</v>
      </c>
      <c r="DI39">
        <v>39.54</v>
      </c>
      <c r="DJ39">
        <v>0</v>
      </c>
      <c r="DK39">
        <v>1625677260.8</v>
      </c>
      <c r="DL39">
        <v>0</v>
      </c>
      <c r="DM39">
        <v>1578.41115384615</v>
      </c>
      <c r="DN39">
        <v>-5.73504274734532</v>
      </c>
      <c r="DO39">
        <v>-52.109401859594</v>
      </c>
      <c r="DP39">
        <v>16311.8923076923</v>
      </c>
      <c r="DQ39">
        <v>15</v>
      </c>
      <c r="DR39">
        <v>1625677134.6</v>
      </c>
      <c r="DS39" t="s">
        <v>305</v>
      </c>
      <c r="DT39">
        <v>1625677128.6</v>
      </c>
      <c r="DU39">
        <v>1625677134.6</v>
      </c>
      <c r="DV39">
        <v>2</v>
      </c>
      <c r="DW39">
        <v>0.041</v>
      </c>
      <c r="DX39">
        <v>0.026</v>
      </c>
      <c r="DY39">
        <v>-14.347</v>
      </c>
      <c r="DZ39">
        <v>-1.389</v>
      </c>
      <c r="EA39">
        <v>420</v>
      </c>
      <c r="EB39">
        <v>5</v>
      </c>
      <c r="EC39">
        <v>0.14</v>
      </c>
      <c r="ED39">
        <v>0.08</v>
      </c>
      <c r="EE39">
        <v>-10.4294195121951</v>
      </c>
      <c r="EF39">
        <v>-0.209830662020927</v>
      </c>
      <c r="EG39">
        <v>0.0591467510169376</v>
      </c>
      <c r="EH39">
        <v>1</v>
      </c>
      <c r="EI39">
        <v>1578.71942857143</v>
      </c>
      <c r="EJ39">
        <v>-5.84983817345411</v>
      </c>
      <c r="EK39">
        <v>0.62154619576454</v>
      </c>
      <c r="EL39">
        <v>1</v>
      </c>
      <c r="EM39">
        <v>0.884996487804878</v>
      </c>
      <c r="EN39">
        <v>0.221807895470385</v>
      </c>
      <c r="EO39">
        <v>0.0251332791345405</v>
      </c>
      <c r="EP39">
        <v>0</v>
      </c>
      <c r="EQ39">
        <v>2</v>
      </c>
      <c r="ER39">
        <v>3</v>
      </c>
      <c r="ES39" t="s">
        <v>349</v>
      </c>
      <c r="ET39">
        <v>100</v>
      </c>
      <c r="EU39">
        <v>100</v>
      </c>
      <c r="EV39">
        <v>-14.343</v>
      </c>
      <c r="EW39">
        <v>-1.4147</v>
      </c>
      <c r="EX39">
        <v>-14.3476998515065</v>
      </c>
      <c r="EY39">
        <v>0.000485247639819423</v>
      </c>
      <c r="EZ39">
        <v>-1.36446825205216e-06</v>
      </c>
      <c r="FA39">
        <v>5.78542989185787e-10</v>
      </c>
      <c r="FB39">
        <v>-1.1099058739466</v>
      </c>
      <c r="FC39">
        <v>-0.0508365997127688</v>
      </c>
      <c r="FD39">
        <v>0.00161886503163497</v>
      </c>
      <c r="FE39">
        <v>-2.08621555845513e-05</v>
      </c>
      <c r="FF39">
        <v>0</v>
      </c>
      <c r="FG39">
        <v>2096</v>
      </c>
      <c r="FH39">
        <v>2</v>
      </c>
      <c r="FI39">
        <v>28</v>
      </c>
      <c r="FJ39">
        <v>2.2</v>
      </c>
      <c r="FK39">
        <v>2.1</v>
      </c>
      <c r="FL39">
        <v>18</v>
      </c>
      <c r="FM39">
        <v>491.878</v>
      </c>
      <c r="FN39">
        <v>508.084</v>
      </c>
      <c r="FO39">
        <v>9.95474</v>
      </c>
      <c r="FP39">
        <v>26.8817</v>
      </c>
      <c r="FQ39">
        <v>29.9996</v>
      </c>
      <c r="FR39">
        <v>26.9453</v>
      </c>
      <c r="FS39">
        <v>26.9182</v>
      </c>
      <c r="FT39">
        <v>21.4411</v>
      </c>
      <c r="FU39">
        <v>60.6756</v>
      </c>
      <c r="FV39">
        <v>0</v>
      </c>
      <c r="FW39">
        <v>10.01</v>
      </c>
      <c r="FX39">
        <v>420</v>
      </c>
      <c r="FY39">
        <v>5.34866</v>
      </c>
      <c r="FZ39">
        <v>101.644</v>
      </c>
      <c r="GA39">
        <v>96.1562</v>
      </c>
    </row>
    <row r="40" spans="1:183">
      <c r="A40">
        <v>24</v>
      </c>
      <c r="B40">
        <v>1625677262.1</v>
      </c>
      <c r="C40">
        <v>46</v>
      </c>
      <c r="D40" t="s">
        <v>352</v>
      </c>
      <c r="E40" t="s">
        <v>353</v>
      </c>
      <c r="F40">
        <v>1</v>
      </c>
      <c r="G40" t="s">
        <v>302</v>
      </c>
      <c r="H40">
        <v>1625677261.1</v>
      </c>
      <c r="I40">
        <f>(J40)/1000</f>
        <v>0</v>
      </c>
      <c r="J40">
        <f>1000*CJ40*AH40*(CF40-CG40)/(100*BY40*(1000-AH40*CF40))</f>
        <v>0</v>
      </c>
      <c r="K40">
        <f>CJ40*AH40*(CE40-CD40*(1000-AH40*CG40)/(1000-AH40*CF40))/(100*BY40)</f>
        <v>0</v>
      </c>
      <c r="L40">
        <f>CD40 - IF(AH40&gt;1, K40*BY40*100.0/(AJ40*CR40), 0)</f>
        <v>0</v>
      </c>
      <c r="M40">
        <f>((S40-I40/2)*L40-K40)/(S40+I40/2)</f>
        <v>0</v>
      </c>
      <c r="N40">
        <f>M40*(CK40+CL40)/1000.0</f>
        <v>0</v>
      </c>
      <c r="O40">
        <f>(CD40 - IF(AH40&gt;1, K40*BY40*100.0/(AJ40*CR40), 0))*(CK40+CL40)/1000.0</f>
        <v>0</v>
      </c>
      <c r="P40">
        <f>2.0/((1/R40-1/Q40)+SIGN(R40)*SQRT((1/R40-1/Q40)*(1/R40-1/Q40) + 4*BZ40/((BZ40+1)*(BZ40+1))*(2*1/R40*1/Q40-1/Q40*1/Q40)))</f>
        <v>0</v>
      </c>
      <c r="Q40">
        <f>IF(LEFT(CA40,1)&lt;&gt;"0",IF(LEFT(CA40,1)="1",3.0,CB40),$D$5+$E$5*(CR40*CK40/($K$5*1000))+$F$5*(CR40*CK40/($K$5*1000))*MAX(MIN(BY40,$J$5),$I$5)*MAX(MIN(BY40,$J$5),$I$5)+$G$5*MAX(MIN(BY40,$J$5),$I$5)*(CR40*CK40/($K$5*1000))+$H$5*(CR40*CK40/($K$5*1000))*(CR40*CK40/($K$5*1000)))</f>
        <v>0</v>
      </c>
      <c r="R40">
        <f>I40*(1000-(1000*0.61365*exp(17.502*V40/(240.97+V40))/(CK40+CL40)+CF40)/2)/(1000*0.61365*exp(17.502*V40/(240.97+V40))/(CK40+CL40)-CF40)</f>
        <v>0</v>
      </c>
      <c r="S40">
        <f>1/((BZ40+1)/(P40/1.6)+1/(Q40/1.37)) + BZ40/((BZ40+1)/(P40/1.6) + BZ40/(Q40/1.37))</f>
        <v>0</v>
      </c>
      <c r="T40">
        <f>(BU40*BX40)</f>
        <v>0</v>
      </c>
      <c r="U40">
        <f>(CM40+(T40+2*0.95*5.67E-8*(((CM40+$B$7)+273)^4-(CM40+273)^4)-44100*I40)/(1.84*29.3*Q40+8*0.95*5.67E-8*(CM40+273)^3))</f>
        <v>0</v>
      </c>
      <c r="V40">
        <f>($C$7*CN40+$D$7*CO40+$E$7*U40)</f>
        <v>0</v>
      </c>
      <c r="W40">
        <f>0.61365*exp(17.502*V40/(240.97+V40))</f>
        <v>0</v>
      </c>
      <c r="X40">
        <f>(Y40/Z40*100)</f>
        <v>0</v>
      </c>
      <c r="Y40">
        <f>CF40*(CK40+CL40)/1000</f>
        <v>0</v>
      </c>
      <c r="Z40">
        <f>0.61365*exp(17.502*CM40/(240.97+CM40))</f>
        <v>0</v>
      </c>
      <c r="AA40">
        <f>(W40-CF40*(CK40+CL40)/1000)</f>
        <v>0</v>
      </c>
      <c r="AB40">
        <f>(-I40*44100)</f>
        <v>0</v>
      </c>
      <c r="AC40">
        <f>2*29.3*Q40*0.92*(CM40-V40)</f>
        <v>0</v>
      </c>
      <c r="AD40">
        <f>2*0.95*5.67E-8*(((CM40+$B$7)+273)^4-(V40+273)^4)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MAX(0,($B$13+$C$13*CR40)/(1+$D$13*CR40)*CK40/(CM40+273)*$E$13)</f>
        <v>0</v>
      </c>
      <c r="AK40" t="s">
        <v>303</v>
      </c>
      <c r="AL40" t="s">
        <v>303</v>
      </c>
      <c r="AM40">
        <v>0</v>
      </c>
      <c r="AN40">
        <v>0</v>
      </c>
      <c r="AO40">
        <f>1-AM40/AN40</f>
        <v>0</v>
      </c>
      <c r="AP40">
        <v>0</v>
      </c>
      <c r="AQ40" t="s">
        <v>303</v>
      </c>
      <c r="AR40" t="s">
        <v>303</v>
      </c>
      <c r="AS40">
        <v>0</v>
      </c>
      <c r="AT40">
        <v>0</v>
      </c>
      <c r="AU40">
        <f>1-AS40/AT40</f>
        <v>0</v>
      </c>
      <c r="AV40">
        <v>0.5</v>
      </c>
      <c r="AW40">
        <f>BV40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303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$B$11*CS40+$C$11*CT40+$F$11*CU40*(1-CX40)</f>
        <v>0</v>
      </c>
      <c r="BV40">
        <f>BU40*BW40</f>
        <v>0</v>
      </c>
      <c r="BW40">
        <f>($B$11*$D$9+$C$11*$D$9+$F$11*((DH40+CZ40)/MAX(DH40+CZ40+DI40, 0.1)*$I$9+DI40/MAX(DH40+CZ40+DI40, 0.1)*$J$9))/($B$11+$C$11+$F$11)</f>
        <v>0</v>
      </c>
      <c r="BX40">
        <f>($B$11*$K$9+$C$11*$K$9+$F$11*((DH40+CZ40)/MAX(DH40+CZ40+DI40, 0.1)*$P$9+DI40/MAX(DH40+CZ40+DI40, 0.1)*$Q$9))/($B$11+$C$11+$F$11)</f>
        <v>0</v>
      </c>
      <c r="BY40">
        <v>6</v>
      </c>
      <c r="BZ40">
        <v>0.5</v>
      </c>
      <c r="CA40" t="s">
        <v>304</v>
      </c>
      <c r="CB40">
        <v>2</v>
      </c>
      <c r="CC40">
        <v>1625677261.1</v>
      </c>
      <c r="CD40">
        <v>409.576333333333</v>
      </c>
      <c r="CE40">
        <v>419.962666666667</v>
      </c>
      <c r="CF40">
        <v>6.27499</v>
      </c>
      <c r="CG40">
        <v>5.34909</v>
      </c>
      <c r="CH40">
        <v>423.919333333333</v>
      </c>
      <c r="CI40">
        <v>7.68956666666667</v>
      </c>
      <c r="CJ40">
        <v>500.042666666667</v>
      </c>
      <c r="CK40">
        <v>100.382</v>
      </c>
      <c r="CL40">
        <v>0.100046466666667</v>
      </c>
      <c r="CM40">
        <v>15.7981333333333</v>
      </c>
      <c r="CN40">
        <v>15.7745666666667</v>
      </c>
      <c r="CO40">
        <v>999.9</v>
      </c>
      <c r="CP40">
        <v>0</v>
      </c>
      <c r="CQ40">
        <v>0</v>
      </c>
      <c r="CR40">
        <v>9999.96666666667</v>
      </c>
      <c r="CS40">
        <v>0</v>
      </c>
      <c r="CT40">
        <v>5.51411</v>
      </c>
      <c r="CU40">
        <v>1045.94</v>
      </c>
      <c r="CV40">
        <v>0.962001666666667</v>
      </c>
      <c r="CW40">
        <v>0.0379981666666667</v>
      </c>
      <c r="CX40">
        <v>0</v>
      </c>
      <c r="CY40">
        <v>1577.62333333333</v>
      </c>
      <c r="CZ40">
        <v>4.99912</v>
      </c>
      <c r="DA40">
        <v>16302.4</v>
      </c>
      <c r="DB40">
        <v>6712.43</v>
      </c>
      <c r="DC40">
        <v>37.437</v>
      </c>
      <c r="DD40">
        <v>40.75</v>
      </c>
      <c r="DE40">
        <v>39.479</v>
      </c>
      <c r="DF40">
        <v>40.229</v>
      </c>
      <c r="DG40">
        <v>38.8746666666667</v>
      </c>
      <c r="DH40">
        <v>1001.39</v>
      </c>
      <c r="DI40">
        <v>39.55</v>
      </c>
      <c r="DJ40">
        <v>0</v>
      </c>
      <c r="DK40">
        <v>1625677263.2</v>
      </c>
      <c r="DL40">
        <v>0</v>
      </c>
      <c r="DM40">
        <v>1578.18</v>
      </c>
      <c r="DN40">
        <v>-6.03008548327668</v>
      </c>
      <c r="DO40">
        <v>-55.8358976417313</v>
      </c>
      <c r="DP40">
        <v>16309.5153846154</v>
      </c>
      <c r="DQ40">
        <v>15</v>
      </c>
      <c r="DR40">
        <v>1625677134.6</v>
      </c>
      <c r="DS40" t="s">
        <v>305</v>
      </c>
      <c r="DT40">
        <v>1625677128.6</v>
      </c>
      <c r="DU40">
        <v>1625677134.6</v>
      </c>
      <c r="DV40">
        <v>2</v>
      </c>
      <c r="DW40">
        <v>0.041</v>
      </c>
      <c r="DX40">
        <v>0.026</v>
      </c>
      <c r="DY40">
        <v>-14.347</v>
      </c>
      <c r="DZ40">
        <v>-1.389</v>
      </c>
      <c r="EA40">
        <v>420</v>
      </c>
      <c r="EB40">
        <v>5</v>
      </c>
      <c r="EC40">
        <v>0.14</v>
      </c>
      <c r="ED40">
        <v>0.08</v>
      </c>
      <c r="EE40">
        <v>-10.4332878048781</v>
      </c>
      <c r="EF40">
        <v>0.00829547038325348</v>
      </c>
      <c r="EG40">
        <v>0.0548527794396474</v>
      </c>
      <c r="EH40">
        <v>1</v>
      </c>
      <c r="EI40">
        <v>1578.46735294118</v>
      </c>
      <c r="EJ40">
        <v>-5.573603458925</v>
      </c>
      <c r="EK40">
        <v>0.579707374576531</v>
      </c>
      <c r="EL40">
        <v>1</v>
      </c>
      <c r="EM40">
        <v>0.89113443902439</v>
      </c>
      <c r="EN40">
        <v>0.246171533101047</v>
      </c>
      <c r="EO40">
        <v>0.026833188470895</v>
      </c>
      <c r="EP40">
        <v>0</v>
      </c>
      <c r="EQ40">
        <v>2</v>
      </c>
      <c r="ER40">
        <v>3</v>
      </c>
      <c r="ES40" t="s">
        <v>349</v>
      </c>
      <c r="ET40">
        <v>100</v>
      </c>
      <c r="EU40">
        <v>100</v>
      </c>
      <c r="EV40">
        <v>-14.343</v>
      </c>
      <c r="EW40">
        <v>-1.4145</v>
      </c>
      <c r="EX40">
        <v>-14.3476998515065</v>
      </c>
      <c r="EY40">
        <v>0.000485247639819423</v>
      </c>
      <c r="EZ40">
        <v>-1.36446825205216e-06</v>
      </c>
      <c r="FA40">
        <v>5.78542989185787e-10</v>
      </c>
      <c r="FB40">
        <v>-1.1099058739466</v>
      </c>
      <c r="FC40">
        <v>-0.0508365997127688</v>
      </c>
      <c r="FD40">
        <v>0.00161886503163497</v>
      </c>
      <c r="FE40">
        <v>-2.08621555845513e-05</v>
      </c>
      <c r="FF40">
        <v>0</v>
      </c>
      <c r="FG40">
        <v>2096</v>
      </c>
      <c r="FH40">
        <v>2</v>
      </c>
      <c r="FI40">
        <v>28</v>
      </c>
      <c r="FJ40">
        <v>2.2</v>
      </c>
      <c r="FK40">
        <v>2.1</v>
      </c>
      <c r="FL40">
        <v>18</v>
      </c>
      <c r="FM40">
        <v>491.907</v>
      </c>
      <c r="FN40">
        <v>508.245</v>
      </c>
      <c r="FO40">
        <v>9.99806</v>
      </c>
      <c r="FP40">
        <v>26.8815</v>
      </c>
      <c r="FQ40">
        <v>29.9998</v>
      </c>
      <c r="FR40">
        <v>26.9453</v>
      </c>
      <c r="FS40">
        <v>26.9182</v>
      </c>
      <c r="FT40">
        <v>21.442</v>
      </c>
      <c r="FU40">
        <v>60.6756</v>
      </c>
      <c r="FV40">
        <v>0</v>
      </c>
      <c r="FW40">
        <v>10.07</v>
      </c>
      <c r="FX40">
        <v>420</v>
      </c>
      <c r="FY40">
        <v>5.34866</v>
      </c>
      <c r="FZ40">
        <v>101.644</v>
      </c>
      <c r="GA40">
        <v>96.1571</v>
      </c>
    </row>
    <row r="41" spans="1:183">
      <c r="A41">
        <v>25</v>
      </c>
      <c r="B41">
        <v>1625677264.1</v>
      </c>
      <c r="C41">
        <v>48</v>
      </c>
      <c r="D41" t="s">
        <v>354</v>
      </c>
      <c r="E41" t="s">
        <v>355</v>
      </c>
      <c r="F41">
        <v>1</v>
      </c>
      <c r="G41" t="s">
        <v>302</v>
      </c>
      <c r="H41">
        <v>1625677263.1</v>
      </c>
      <c r="I41">
        <f>(J41)/1000</f>
        <v>0</v>
      </c>
      <c r="J41">
        <f>1000*CJ41*AH41*(CF41-CG41)/(100*BY41*(1000-AH41*CF41))</f>
        <v>0</v>
      </c>
      <c r="K41">
        <f>CJ41*AH41*(CE41-CD41*(1000-AH41*CG41)/(1000-AH41*CF41))/(100*BY41)</f>
        <v>0</v>
      </c>
      <c r="L41">
        <f>CD41 - IF(AH41&gt;1, K41*BY41*100.0/(AJ41*CR41), 0)</f>
        <v>0</v>
      </c>
      <c r="M41">
        <f>((S41-I41/2)*L41-K41)/(S41+I41/2)</f>
        <v>0</v>
      </c>
      <c r="N41">
        <f>M41*(CK41+CL41)/1000.0</f>
        <v>0</v>
      </c>
      <c r="O41">
        <f>(CD41 - IF(AH41&gt;1, K41*BY41*100.0/(AJ41*CR41), 0))*(CK41+CL41)/1000.0</f>
        <v>0</v>
      </c>
      <c r="P41">
        <f>2.0/((1/R41-1/Q41)+SIGN(R41)*SQRT((1/R41-1/Q41)*(1/R41-1/Q41) + 4*BZ41/((BZ41+1)*(BZ41+1))*(2*1/R41*1/Q41-1/Q41*1/Q41)))</f>
        <v>0</v>
      </c>
      <c r="Q41">
        <f>IF(LEFT(CA41,1)&lt;&gt;"0",IF(LEFT(CA41,1)="1",3.0,CB41),$D$5+$E$5*(CR41*CK41/($K$5*1000))+$F$5*(CR41*CK41/($K$5*1000))*MAX(MIN(BY41,$J$5),$I$5)*MAX(MIN(BY41,$J$5),$I$5)+$G$5*MAX(MIN(BY41,$J$5),$I$5)*(CR41*CK41/($K$5*1000))+$H$5*(CR41*CK41/($K$5*1000))*(CR41*CK41/($K$5*1000)))</f>
        <v>0</v>
      </c>
      <c r="R41">
        <f>I41*(1000-(1000*0.61365*exp(17.502*V41/(240.97+V41))/(CK41+CL41)+CF41)/2)/(1000*0.61365*exp(17.502*V41/(240.97+V41))/(CK41+CL41)-CF41)</f>
        <v>0</v>
      </c>
      <c r="S41">
        <f>1/((BZ41+1)/(P41/1.6)+1/(Q41/1.37)) + BZ41/((BZ41+1)/(P41/1.6) + BZ41/(Q41/1.37))</f>
        <v>0</v>
      </c>
      <c r="T41">
        <f>(BU41*BX41)</f>
        <v>0</v>
      </c>
      <c r="U41">
        <f>(CM41+(T41+2*0.95*5.67E-8*(((CM41+$B$7)+273)^4-(CM41+273)^4)-44100*I41)/(1.84*29.3*Q41+8*0.95*5.67E-8*(CM41+273)^3))</f>
        <v>0</v>
      </c>
      <c r="V41">
        <f>($C$7*CN41+$D$7*CO41+$E$7*U41)</f>
        <v>0</v>
      </c>
      <c r="W41">
        <f>0.61365*exp(17.502*V41/(240.97+V41))</f>
        <v>0</v>
      </c>
      <c r="X41">
        <f>(Y41/Z41*100)</f>
        <v>0</v>
      </c>
      <c r="Y41">
        <f>CF41*(CK41+CL41)/1000</f>
        <v>0</v>
      </c>
      <c r="Z41">
        <f>0.61365*exp(17.502*CM41/(240.97+CM41))</f>
        <v>0</v>
      </c>
      <c r="AA41">
        <f>(W41-CF41*(CK41+CL41)/1000)</f>
        <v>0</v>
      </c>
      <c r="AB41">
        <f>(-I41*44100)</f>
        <v>0</v>
      </c>
      <c r="AC41">
        <f>2*29.3*Q41*0.92*(CM41-V41)</f>
        <v>0</v>
      </c>
      <c r="AD41">
        <f>2*0.95*5.67E-8*(((CM41+$B$7)+273)^4-(V41+273)^4)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MAX(0,($B$13+$C$13*CR41)/(1+$D$13*CR41)*CK41/(CM41+273)*$E$13)</f>
        <v>0</v>
      </c>
      <c r="AK41" t="s">
        <v>303</v>
      </c>
      <c r="AL41" t="s">
        <v>303</v>
      </c>
      <c r="AM41">
        <v>0</v>
      </c>
      <c r="AN41">
        <v>0</v>
      </c>
      <c r="AO41">
        <f>1-AM41/AN41</f>
        <v>0</v>
      </c>
      <c r="AP41">
        <v>0</v>
      </c>
      <c r="AQ41" t="s">
        <v>303</v>
      </c>
      <c r="AR41" t="s">
        <v>303</v>
      </c>
      <c r="AS41">
        <v>0</v>
      </c>
      <c r="AT41">
        <v>0</v>
      </c>
      <c r="AU41">
        <f>1-AS41/AT41</f>
        <v>0</v>
      </c>
      <c r="AV41">
        <v>0.5</v>
      </c>
      <c r="AW41">
        <f>BV41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303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f>$B$11*CS41+$C$11*CT41+$F$11*CU41*(1-CX41)</f>
        <v>0</v>
      </c>
      <c r="BV41">
        <f>BU41*BW41</f>
        <v>0</v>
      </c>
      <c r="BW41">
        <f>($B$11*$D$9+$C$11*$D$9+$F$11*((DH41+CZ41)/MAX(DH41+CZ41+DI41, 0.1)*$I$9+DI41/MAX(DH41+CZ41+DI41, 0.1)*$J$9))/($B$11+$C$11+$F$11)</f>
        <v>0</v>
      </c>
      <c r="BX41">
        <f>($B$11*$K$9+$C$11*$K$9+$F$11*((DH41+CZ41)/MAX(DH41+CZ41+DI41, 0.1)*$P$9+DI41/MAX(DH41+CZ41+DI41, 0.1)*$Q$9))/($B$11+$C$11+$F$11)</f>
        <v>0</v>
      </c>
      <c r="BY41">
        <v>6</v>
      </c>
      <c r="BZ41">
        <v>0.5</v>
      </c>
      <c r="CA41" t="s">
        <v>304</v>
      </c>
      <c r="CB41">
        <v>2</v>
      </c>
      <c r="CC41">
        <v>1625677263.1</v>
      </c>
      <c r="CD41">
        <v>409.544333333333</v>
      </c>
      <c r="CE41">
        <v>419.971333333333</v>
      </c>
      <c r="CF41">
        <v>6.26877</v>
      </c>
      <c r="CG41">
        <v>5.34860666666667</v>
      </c>
      <c r="CH41">
        <v>423.887333333333</v>
      </c>
      <c r="CI41">
        <v>7.68315666666667</v>
      </c>
      <c r="CJ41">
        <v>500.053</v>
      </c>
      <c r="CK41">
        <v>100.383333333333</v>
      </c>
      <c r="CL41">
        <v>0.09999</v>
      </c>
      <c r="CM41">
        <v>15.8033666666667</v>
      </c>
      <c r="CN41">
        <v>15.7846</v>
      </c>
      <c r="CO41">
        <v>999.9</v>
      </c>
      <c r="CP41">
        <v>0</v>
      </c>
      <c r="CQ41">
        <v>0</v>
      </c>
      <c r="CR41">
        <v>10001.2333333333</v>
      </c>
      <c r="CS41">
        <v>0</v>
      </c>
      <c r="CT41">
        <v>5.51411</v>
      </c>
      <c r="CU41">
        <v>1046.03666666667</v>
      </c>
      <c r="CV41">
        <v>0.962015</v>
      </c>
      <c r="CW41">
        <v>0.0379846</v>
      </c>
      <c r="CX41">
        <v>0</v>
      </c>
      <c r="CY41">
        <v>1577.28333333333</v>
      </c>
      <c r="CZ41">
        <v>4.99912</v>
      </c>
      <c r="DA41">
        <v>16301.4666666667</v>
      </c>
      <c r="DB41">
        <v>6713.05333333333</v>
      </c>
      <c r="DC41">
        <v>37.5</v>
      </c>
      <c r="DD41">
        <v>40.812</v>
      </c>
      <c r="DE41">
        <v>39.312</v>
      </c>
      <c r="DF41">
        <v>40.187</v>
      </c>
      <c r="DG41">
        <v>38.812</v>
      </c>
      <c r="DH41">
        <v>1001.49666666667</v>
      </c>
      <c r="DI41">
        <v>39.54</v>
      </c>
      <c r="DJ41">
        <v>0</v>
      </c>
      <c r="DK41">
        <v>1625677265</v>
      </c>
      <c r="DL41">
        <v>0</v>
      </c>
      <c r="DM41">
        <v>1577.982</v>
      </c>
      <c r="DN41">
        <v>-6.7192307670357</v>
      </c>
      <c r="DO41">
        <v>-59.0923077366973</v>
      </c>
      <c r="DP41">
        <v>16307.528</v>
      </c>
      <c r="DQ41">
        <v>15</v>
      </c>
      <c r="DR41">
        <v>1625677134.6</v>
      </c>
      <c r="DS41" t="s">
        <v>305</v>
      </c>
      <c r="DT41">
        <v>1625677128.6</v>
      </c>
      <c r="DU41">
        <v>1625677134.6</v>
      </c>
      <c r="DV41">
        <v>2</v>
      </c>
      <c r="DW41">
        <v>0.041</v>
      </c>
      <c r="DX41">
        <v>0.026</v>
      </c>
      <c r="DY41">
        <v>-14.347</v>
      </c>
      <c r="DZ41">
        <v>-1.389</v>
      </c>
      <c r="EA41">
        <v>420</v>
      </c>
      <c r="EB41">
        <v>5</v>
      </c>
      <c r="EC41">
        <v>0.14</v>
      </c>
      <c r="ED41">
        <v>0.08</v>
      </c>
      <c r="EE41">
        <v>-10.4362024390244</v>
      </c>
      <c r="EF41">
        <v>0.123545644599302</v>
      </c>
      <c r="EG41">
        <v>0.0531196049785345</v>
      </c>
      <c r="EH41">
        <v>1</v>
      </c>
      <c r="EI41">
        <v>1578.28117647059</v>
      </c>
      <c r="EJ41">
        <v>-5.67513656648944</v>
      </c>
      <c r="EK41">
        <v>0.590756069426298</v>
      </c>
      <c r="EL41">
        <v>1</v>
      </c>
      <c r="EM41">
        <v>0.896488097560975</v>
      </c>
      <c r="EN41">
        <v>0.244342160278744</v>
      </c>
      <c r="EO41">
        <v>0.0267416027985307</v>
      </c>
      <c r="EP41">
        <v>0</v>
      </c>
      <c r="EQ41">
        <v>2</v>
      </c>
      <c r="ER41">
        <v>3</v>
      </c>
      <c r="ES41" t="s">
        <v>349</v>
      </c>
      <c r="ET41">
        <v>100</v>
      </c>
      <c r="EU41">
        <v>100</v>
      </c>
      <c r="EV41">
        <v>-14.343</v>
      </c>
      <c r="EW41">
        <v>-1.4143</v>
      </c>
      <c r="EX41">
        <v>-14.3476998515065</v>
      </c>
      <c r="EY41">
        <v>0.000485247639819423</v>
      </c>
      <c r="EZ41">
        <v>-1.36446825205216e-06</v>
      </c>
      <c r="FA41">
        <v>5.78542989185787e-10</v>
      </c>
      <c r="FB41">
        <v>-1.1099058739466</v>
      </c>
      <c r="FC41">
        <v>-0.0508365997127688</v>
      </c>
      <c r="FD41">
        <v>0.00161886503163497</v>
      </c>
      <c r="FE41">
        <v>-2.08621555845513e-05</v>
      </c>
      <c r="FF41">
        <v>0</v>
      </c>
      <c r="FG41">
        <v>2096</v>
      </c>
      <c r="FH41">
        <v>2</v>
      </c>
      <c r="FI41">
        <v>28</v>
      </c>
      <c r="FJ41">
        <v>2.3</v>
      </c>
      <c r="FK41">
        <v>2.2</v>
      </c>
      <c r="FL41">
        <v>18</v>
      </c>
      <c r="FM41">
        <v>491.863</v>
      </c>
      <c r="FN41">
        <v>508.441</v>
      </c>
      <c r="FO41">
        <v>10.0388</v>
      </c>
      <c r="FP41">
        <v>26.8806</v>
      </c>
      <c r="FQ41">
        <v>29.9997</v>
      </c>
      <c r="FR41">
        <v>26.9453</v>
      </c>
      <c r="FS41">
        <v>26.9182</v>
      </c>
      <c r="FT41">
        <v>21.44</v>
      </c>
      <c r="FU41">
        <v>60.6756</v>
      </c>
      <c r="FV41">
        <v>0</v>
      </c>
      <c r="FW41">
        <v>10.14</v>
      </c>
      <c r="FX41">
        <v>420</v>
      </c>
      <c r="FY41">
        <v>5.34866</v>
      </c>
      <c r="FZ41">
        <v>101.644</v>
      </c>
      <c r="GA41">
        <v>96.1566</v>
      </c>
    </row>
    <row r="42" spans="1:183">
      <c r="A42">
        <v>26</v>
      </c>
      <c r="B42">
        <v>1625677266.1</v>
      </c>
      <c r="C42">
        <v>50</v>
      </c>
      <c r="D42" t="s">
        <v>356</v>
      </c>
      <c r="E42" t="s">
        <v>357</v>
      </c>
      <c r="F42">
        <v>1</v>
      </c>
      <c r="G42" t="s">
        <v>302</v>
      </c>
      <c r="H42">
        <v>1625677265.1</v>
      </c>
      <c r="I42">
        <f>(J42)/1000</f>
        <v>0</v>
      </c>
      <c r="J42">
        <f>1000*CJ42*AH42*(CF42-CG42)/(100*BY42*(1000-AH42*CF42))</f>
        <v>0</v>
      </c>
      <c r="K42">
        <f>CJ42*AH42*(CE42-CD42*(1000-AH42*CG42)/(1000-AH42*CF42))/(100*BY42)</f>
        <v>0</v>
      </c>
      <c r="L42">
        <f>CD42 - IF(AH42&gt;1, K42*BY42*100.0/(AJ42*CR42), 0)</f>
        <v>0</v>
      </c>
      <c r="M42">
        <f>((S42-I42/2)*L42-K42)/(S42+I42/2)</f>
        <v>0</v>
      </c>
      <c r="N42">
        <f>M42*(CK42+CL42)/1000.0</f>
        <v>0</v>
      </c>
      <c r="O42">
        <f>(CD42 - IF(AH42&gt;1, K42*BY42*100.0/(AJ42*CR42), 0))*(CK42+CL42)/1000.0</f>
        <v>0</v>
      </c>
      <c r="P42">
        <f>2.0/((1/R42-1/Q42)+SIGN(R42)*SQRT((1/R42-1/Q42)*(1/R42-1/Q42) + 4*BZ42/((BZ42+1)*(BZ42+1))*(2*1/R42*1/Q42-1/Q42*1/Q42)))</f>
        <v>0</v>
      </c>
      <c r="Q42">
        <f>IF(LEFT(CA42,1)&lt;&gt;"0",IF(LEFT(CA42,1)="1",3.0,CB42),$D$5+$E$5*(CR42*CK42/($K$5*1000))+$F$5*(CR42*CK42/($K$5*1000))*MAX(MIN(BY42,$J$5),$I$5)*MAX(MIN(BY42,$J$5),$I$5)+$G$5*MAX(MIN(BY42,$J$5),$I$5)*(CR42*CK42/($K$5*1000))+$H$5*(CR42*CK42/($K$5*1000))*(CR42*CK42/($K$5*1000)))</f>
        <v>0</v>
      </c>
      <c r="R42">
        <f>I42*(1000-(1000*0.61365*exp(17.502*V42/(240.97+V42))/(CK42+CL42)+CF42)/2)/(1000*0.61365*exp(17.502*V42/(240.97+V42))/(CK42+CL42)-CF42)</f>
        <v>0</v>
      </c>
      <c r="S42">
        <f>1/((BZ42+1)/(P42/1.6)+1/(Q42/1.37)) + BZ42/((BZ42+1)/(P42/1.6) + BZ42/(Q42/1.37))</f>
        <v>0</v>
      </c>
      <c r="T42">
        <f>(BU42*BX42)</f>
        <v>0</v>
      </c>
      <c r="U42">
        <f>(CM42+(T42+2*0.95*5.67E-8*(((CM42+$B$7)+273)^4-(CM42+273)^4)-44100*I42)/(1.84*29.3*Q42+8*0.95*5.67E-8*(CM42+273)^3))</f>
        <v>0</v>
      </c>
      <c r="V42">
        <f>($C$7*CN42+$D$7*CO42+$E$7*U42)</f>
        <v>0</v>
      </c>
      <c r="W42">
        <f>0.61365*exp(17.502*V42/(240.97+V42))</f>
        <v>0</v>
      </c>
      <c r="X42">
        <f>(Y42/Z42*100)</f>
        <v>0</v>
      </c>
      <c r="Y42">
        <f>CF42*(CK42+CL42)/1000</f>
        <v>0</v>
      </c>
      <c r="Z42">
        <f>0.61365*exp(17.502*CM42/(240.97+CM42))</f>
        <v>0</v>
      </c>
      <c r="AA42">
        <f>(W42-CF42*(CK42+CL42)/1000)</f>
        <v>0</v>
      </c>
      <c r="AB42">
        <f>(-I42*44100)</f>
        <v>0</v>
      </c>
      <c r="AC42">
        <f>2*29.3*Q42*0.92*(CM42-V42)</f>
        <v>0</v>
      </c>
      <c r="AD42">
        <f>2*0.95*5.67E-8*(((CM42+$B$7)+273)^4-(V42+273)^4)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MAX(0,($B$13+$C$13*CR42)/(1+$D$13*CR42)*CK42/(CM42+273)*$E$13)</f>
        <v>0</v>
      </c>
      <c r="AK42" t="s">
        <v>303</v>
      </c>
      <c r="AL42" t="s">
        <v>303</v>
      </c>
      <c r="AM42">
        <v>0</v>
      </c>
      <c r="AN42">
        <v>0</v>
      </c>
      <c r="AO42">
        <f>1-AM42/AN42</f>
        <v>0</v>
      </c>
      <c r="AP42">
        <v>0</v>
      </c>
      <c r="AQ42" t="s">
        <v>303</v>
      </c>
      <c r="AR42" t="s">
        <v>303</v>
      </c>
      <c r="AS42">
        <v>0</v>
      </c>
      <c r="AT42">
        <v>0</v>
      </c>
      <c r="AU42">
        <f>1-AS42/AT42</f>
        <v>0</v>
      </c>
      <c r="AV42">
        <v>0.5</v>
      </c>
      <c r="AW42">
        <f>BV42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303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f>$B$11*CS42+$C$11*CT42+$F$11*CU42*(1-CX42)</f>
        <v>0</v>
      </c>
      <c r="BV42">
        <f>BU42*BW42</f>
        <v>0</v>
      </c>
      <c r="BW42">
        <f>($B$11*$D$9+$C$11*$D$9+$F$11*((DH42+CZ42)/MAX(DH42+CZ42+DI42, 0.1)*$I$9+DI42/MAX(DH42+CZ42+DI42, 0.1)*$J$9))/($B$11+$C$11+$F$11)</f>
        <v>0</v>
      </c>
      <c r="BX42">
        <f>($B$11*$K$9+$C$11*$K$9+$F$11*((DH42+CZ42)/MAX(DH42+CZ42+DI42, 0.1)*$P$9+DI42/MAX(DH42+CZ42+DI42, 0.1)*$Q$9))/($B$11+$C$11+$F$11)</f>
        <v>0</v>
      </c>
      <c r="BY42">
        <v>6</v>
      </c>
      <c r="BZ42">
        <v>0.5</v>
      </c>
      <c r="CA42" t="s">
        <v>304</v>
      </c>
      <c r="CB42">
        <v>2</v>
      </c>
      <c r="CC42">
        <v>1625677265.1</v>
      </c>
      <c r="CD42">
        <v>409.539</v>
      </c>
      <c r="CE42">
        <v>420.04</v>
      </c>
      <c r="CF42">
        <v>6.26411</v>
      </c>
      <c r="CG42">
        <v>5.34797</v>
      </c>
      <c r="CH42">
        <v>423.882333333333</v>
      </c>
      <c r="CI42">
        <v>7.67835666666667</v>
      </c>
      <c r="CJ42">
        <v>499.956333333333</v>
      </c>
      <c r="CK42">
        <v>100.382666666667</v>
      </c>
      <c r="CL42">
        <v>0.0998011333333333</v>
      </c>
      <c r="CM42">
        <v>15.8146666666667</v>
      </c>
      <c r="CN42">
        <v>15.7895666666667</v>
      </c>
      <c r="CO42">
        <v>999.9</v>
      </c>
      <c r="CP42">
        <v>0</v>
      </c>
      <c r="CQ42">
        <v>0</v>
      </c>
      <c r="CR42">
        <v>9996.25</v>
      </c>
      <c r="CS42">
        <v>0</v>
      </c>
      <c r="CT42">
        <v>5.50722</v>
      </c>
      <c r="CU42">
        <v>1046.03</v>
      </c>
      <c r="CV42">
        <v>0.962015</v>
      </c>
      <c r="CW42">
        <v>0.0379846</v>
      </c>
      <c r="CX42">
        <v>0</v>
      </c>
      <c r="CY42">
        <v>1576.95</v>
      </c>
      <c r="CZ42">
        <v>4.99912</v>
      </c>
      <c r="DA42">
        <v>16297.9333333333</v>
      </c>
      <c r="DB42">
        <v>6713.02666666667</v>
      </c>
      <c r="DC42">
        <v>37.458</v>
      </c>
      <c r="DD42">
        <v>40.7706666666667</v>
      </c>
      <c r="DE42">
        <v>39.479</v>
      </c>
      <c r="DF42">
        <v>40.1663333333333</v>
      </c>
      <c r="DG42">
        <v>38.9373333333333</v>
      </c>
      <c r="DH42">
        <v>1001.49</v>
      </c>
      <c r="DI42">
        <v>39.54</v>
      </c>
      <c r="DJ42">
        <v>0</v>
      </c>
      <c r="DK42">
        <v>1625677266.8</v>
      </c>
      <c r="DL42">
        <v>0</v>
      </c>
      <c r="DM42">
        <v>1577.79576923077</v>
      </c>
      <c r="DN42">
        <v>-6.6588034263539</v>
      </c>
      <c r="DO42">
        <v>-62.3487180830743</v>
      </c>
      <c r="DP42">
        <v>16305.8730769231</v>
      </c>
      <c r="DQ42">
        <v>15</v>
      </c>
      <c r="DR42">
        <v>1625677134.6</v>
      </c>
      <c r="DS42" t="s">
        <v>305</v>
      </c>
      <c r="DT42">
        <v>1625677128.6</v>
      </c>
      <c r="DU42">
        <v>1625677134.6</v>
      </c>
      <c r="DV42">
        <v>2</v>
      </c>
      <c r="DW42">
        <v>0.041</v>
      </c>
      <c r="DX42">
        <v>0.026</v>
      </c>
      <c r="DY42">
        <v>-14.347</v>
      </c>
      <c r="DZ42">
        <v>-1.389</v>
      </c>
      <c r="EA42">
        <v>420</v>
      </c>
      <c r="EB42">
        <v>5</v>
      </c>
      <c r="EC42">
        <v>0.14</v>
      </c>
      <c r="ED42">
        <v>0.08</v>
      </c>
      <c r="EE42">
        <v>-10.4437195121951</v>
      </c>
      <c r="EF42">
        <v>0.0683121951219519</v>
      </c>
      <c r="EG42">
        <v>0.0551545775448629</v>
      </c>
      <c r="EH42">
        <v>1</v>
      </c>
      <c r="EI42">
        <v>1578.12142857143</v>
      </c>
      <c r="EJ42">
        <v>-6.19669947951016</v>
      </c>
      <c r="EK42">
        <v>0.656784995727106</v>
      </c>
      <c r="EL42">
        <v>1</v>
      </c>
      <c r="EM42">
        <v>0.901274024390244</v>
      </c>
      <c r="EN42">
        <v>0.220787540069688</v>
      </c>
      <c r="EO42">
        <v>0.0254912090322573</v>
      </c>
      <c r="EP42">
        <v>0</v>
      </c>
      <c r="EQ42">
        <v>2</v>
      </c>
      <c r="ER42">
        <v>3</v>
      </c>
      <c r="ES42" t="s">
        <v>349</v>
      </c>
      <c r="ET42">
        <v>100</v>
      </c>
      <c r="EU42">
        <v>100</v>
      </c>
      <c r="EV42">
        <v>-14.343</v>
      </c>
      <c r="EW42">
        <v>-1.4142</v>
      </c>
      <c r="EX42">
        <v>-14.3476998515065</v>
      </c>
      <c r="EY42">
        <v>0.000485247639819423</v>
      </c>
      <c r="EZ42">
        <v>-1.36446825205216e-06</v>
      </c>
      <c r="FA42">
        <v>5.78542989185787e-10</v>
      </c>
      <c r="FB42">
        <v>-1.1099058739466</v>
      </c>
      <c r="FC42">
        <v>-0.0508365997127688</v>
      </c>
      <c r="FD42">
        <v>0.00161886503163497</v>
      </c>
      <c r="FE42">
        <v>-2.08621555845513e-05</v>
      </c>
      <c r="FF42">
        <v>0</v>
      </c>
      <c r="FG42">
        <v>2096</v>
      </c>
      <c r="FH42">
        <v>2</v>
      </c>
      <c r="FI42">
        <v>28</v>
      </c>
      <c r="FJ42">
        <v>2.3</v>
      </c>
      <c r="FK42">
        <v>2.2</v>
      </c>
      <c r="FL42">
        <v>18</v>
      </c>
      <c r="FM42">
        <v>491.892</v>
      </c>
      <c r="FN42">
        <v>508.298</v>
      </c>
      <c r="FO42">
        <v>10.0812</v>
      </c>
      <c r="FP42">
        <v>26.8794</v>
      </c>
      <c r="FQ42">
        <v>29.9996</v>
      </c>
      <c r="FR42">
        <v>26.9453</v>
      </c>
      <c r="FS42">
        <v>26.9182</v>
      </c>
      <c r="FT42">
        <v>21.4413</v>
      </c>
      <c r="FU42">
        <v>60.6756</v>
      </c>
      <c r="FV42">
        <v>0</v>
      </c>
      <c r="FW42">
        <v>10.14</v>
      </c>
      <c r="FX42">
        <v>420</v>
      </c>
      <c r="FY42">
        <v>5.34866</v>
      </c>
      <c r="FZ42">
        <v>101.644</v>
      </c>
      <c r="GA42">
        <v>96.156</v>
      </c>
    </row>
    <row r="43" spans="1:183">
      <c r="A43">
        <v>27</v>
      </c>
      <c r="B43">
        <v>1625677268.1</v>
      </c>
      <c r="C43">
        <v>52</v>
      </c>
      <c r="D43" t="s">
        <v>358</v>
      </c>
      <c r="E43" t="s">
        <v>359</v>
      </c>
      <c r="F43">
        <v>1</v>
      </c>
      <c r="G43" t="s">
        <v>302</v>
      </c>
      <c r="H43">
        <v>1625677267.1</v>
      </c>
      <c r="I43">
        <f>(J43)/1000</f>
        <v>0</v>
      </c>
      <c r="J43">
        <f>1000*CJ43*AH43*(CF43-CG43)/(100*BY43*(1000-AH43*CF43))</f>
        <v>0</v>
      </c>
      <c r="K43">
        <f>CJ43*AH43*(CE43-CD43*(1000-AH43*CG43)/(1000-AH43*CF43))/(100*BY43)</f>
        <v>0</v>
      </c>
      <c r="L43">
        <f>CD43 - IF(AH43&gt;1, K43*BY43*100.0/(AJ43*CR43), 0)</f>
        <v>0</v>
      </c>
      <c r="M43">
        <f>((S43-I43/2)*L43-K43)/(S43+I43/2)</f>
        <v>0</v>
      </c>
      <c r="N43">
        <f>M43*(CK43+CL43)/1000.0</f>
        <v>0</v>
      </c>
      <c r="O43">
        <f>(CD43 - IF(AH43&gt;1, K43*BY43*100.0/(AJ43*CR43), 0))*(CK43+CL43)/1000.0</f>
        <v>0</v>
      </c>
      <c r="P43">
        <f>2.0/((1/R43-1/Q43)+SIGN(R43)*SQRT((1/R43-1/Q43)*(1/R43-1/Q43) + 4*BZ43/((BZ43+1)*(BZ43+1))*(2*1/R43*1/Q43-1/Q43*1/Q43)))</f>
        <v>0</v>
      </c>
      <c r="Q43">
        <f>IF(LEFT(CA43,1)&lt;&gt;"0",IF(LEFT(CA43,1)="1",3.0,CB43),$D$5+$E$5*(CR43*CK43/($K$5*1000))+$F$5*(CR43*CK43/($K$5*1000))*MAX(MIN(BY43,$J$5),$I$5)*MAX(MIN(BY43,$J$5),$I$5)+$G$5*MAX(MIN(BY43,$J$5),$I$5)*(CR43*CK43/($K$5*1000))+$H$5*(CR43*CK43/($K$5*1000))*(CR43*CK43/($K$5*1000)))</f>
        <v>0</v>
      </c>
      <c r="R43">
        <f>I43*(1000-(1000*0.61365*exp(17.502*V43/(240.97+V43))/(CK43+CL43)+CF43)/2)/(1000*0.61365*exp(17.502*V43/(240.97+V43))/(CK43+CL43)-CF43)</f>
        <v>0</v>
      </c>
      <c r="S43">
        <f>1/((BZ43+1)/(P43/1.6)+1/(Q43/1.37)) + BZ43/((BZ43+1)/(P43/1.6) + BZ43/(Q43/1.37))</f>
        <v>0</v>
      </c>
      <c r="T43">
        <f>(BU43*BX43)</f>
        <v>0</v>
      </c>
      <c r="U43">
        <f>(CM43+(T43+2*0.95*5.67E-8*(((CM43+$B$7)+273)^4-(CM43+273)^4)-44100*I43)/(1.84*29.3*Q43+8*0.95*5.67E-8*(CM43+273)^3))</f>
        <v>0</v>
      </c>
      <c r="V43">
        <f>($C$7*CN43+$D$7*CO43+$E$7*U43)</f>
        <v>0</v>
      </c>
      <c r="W43">
        <f>0.61365*exp(17.502*V43/(240.97+V43))</f>
        <v>0</v>
      </c>
      <c r="X43">
        <f>(Y43/Z43*100)</f>
        <v>0</v>
      </c>
      <c r="Y43">
        <f>CF43*(CK43+CL43)/1000</f>
        <v>0</v>
      </c>
      <c r="Z43">
        <f>0.61365*exp(17.502*CM43/(240.97+CM43))</f>
        <v>0</v>
      </c>
      <c r="AA43">
        <f>(W43-CF43*(CK43+CL43)/1000)</f>
        <v>0</v>
      </c>
      <c r="AB43">
        <f>(-I43*44100)</f>
        <v>0</v>
      </c>
      <c r="AC43">
        <f>2*29.3*Q43*0.92*(CM43-V43)</f>
        <v>0</v>
      </c>
      <c r="AD43">
        <f>2*0.95*5.67E-8*(((CM43+$B$7)+273)^4-(V43+273)^4)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MAX(0,($B$13+$C$13*CR43)/(1+$D$13*CR43)*CK43/(CM43+273)*$E$13)</f>
        <v>0</v>
      </c>
      <c r="AK43" t="s">
        <v>303</v>
      </c>
      <c r="AL43" t="s">
        <v>303</v>
      </c>
      <c r="AM43">
        <v>0</v>
      </c>
      <c r="AN43">
        <v>0</v>
      </c>
      <c r="AO43">
        <f>1-AM43/AN43</f>
        <v>0</v>
      </c>
      <c r="AP43">
        <v>0</v>
      </c>
      <c r="AQ43" t="s">
        <v>303</v>
      </c>
      <c r="AR43" t="s">
        <v>303</v>
      </c>
      <c r="AS43">
        <v>0</v>
      </c>
      <c r="AT43">
        <v>0</v>
      </c>
      <c r="AU43">
        <f>1-AS43/AT43</f>
        <v>0</v>
      </c>
      <c r="AV43">
        <v>0.5</v>
      </c>
      <c r="AW43">
        <f>BV43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303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f>$B$11*CS43+$C$11*CT43+$F$11*CU43*(1-CX43)</f>
        <v>0</v>
      </c>
      <c r="BV43">
        <f>BU43*BW43</f>
        <v>0</v>
      </c>
      <c r="BW43">
        <f>($B$11*$D$9+$C$11*$D$9+$F$11*((DH43+CZ43)/MAX(DH43+CZ43+DI43, 0.1)*$I$9+DI43/MAX(DH43+CZ43+DI43, 0.1)*$J$9))/($B$11+$C$11+$F$11)</f>
        <v>0</v>
      </c>
      <c r="BX43">
        <f>($B$11*$K$9+$C$11*$K$9+$F$11*((DH43+CZ43)/MAX(DH43+CZ43+DI43, 0.1)*$P$9+DI43/MAX(DH43+CZ43+DI43, 0.1)*$Q$9))/($B$11+$C$11+$F$11)</f>
        <v>0</v>
      </c>
      <c r="BY43">
        <v>6</v>
      </c>
      <c r="BZ43">
        <v>0.5</v>
      </c>
      <c r="CA43" t="s">
        <v>304</v>
      </c>
      <c r="CB43">
        <v>2</v>
      </c>
      <c r="CC43">
        <v>1625677267.1</v>
      </c>
      <c r="CD43">
        <v>409.551666666667</v>
      </c>
      <c r="CE43">
        <v>420.021666666667</v>
      </c>
      <c r="CF43">
        <v>6.26063</v>
      </c>
      <c r="CG43">
        <v>5.34851</v>
      </c>
      <c r="CH43">
        <v>423.894666666667</v>
      </c>
      <c r="CI43">
        <v>7.67477</v>
      </c>
      <c r="CJ43">
        <v>499.997666666667</v>
      </c>
      <c r="CK43">
        <v>100.382</v>
      </c>
      <c r="CL43">
        <v>0.0998171</v>
      </c>
      <c r="CM43">
        <v>15.8243333333333</v>
      </c>
      <c r="CN43">
        <v>15.7908666666667</v>
      </c>
      <c r="CO43">
        <v>999.9</v>
      </c>
      <c r="CP43">
        <v>0</v>
      </c>
      <c r="CQ43">
        <v>0</v>
      </c>
      <c r="CR43">
        <v>9998.33333333333</v>
      </c>
      <c r="CS43">
        <v>0</v>
      </c>
      <c r="CT43">
        <v>5.47551333333333</v>
      </c>
      <c r="CU43">
        <v>1045.92</v>
      </c>
      <c r="CV43">
        <v>0.962011333333333</v>
      </c>
      <c r="CW43">
        <v>0.0379883</v>
      </c>
      <c r="CX43">
        <v>0</v>
      </c>
      <c r="CY43">
        <v>1576.78666666667</v>
      </c>
      <c r="CZ43">
        <v>4.99912</v>
      </c>
      <c r="DA43">
        <v>16293.9666666667</v>
      </c>
      <c r="DB43">
        <v>6712.31333333333</v>
      </c>
      <c r="DC43">
        <v>37.3746666666667</v>
      </c>
      <c r="DD43">
        <v>40.75</v>
      </c>
      <c r="DE43">
        <v>39.4583333333333</v>
      </c>
      <c r="DF43">
        <v>40.1456666666667</v>
      </c>
      <c r="DG43">
        <v>38.854</v>
      </c>
      <c r="DH43">
        <v>1001.38</v>
      </c>
      <c r="DI43">
        <v>39.54</v>
      </c>
      <c r="DJ43">
        <v>0</v>
      </c>
      <c r="DK43">
        <v>1625677269.2</v>
      </c>
      <c r="DL43">
        <v>0</v>
      </c>
      <c r="DM43">
        <v>1577.53115384615</v>
      </c>
      <c r="DN43">
        <v>-6.60273505383067</v>
      </c>
      <c r="DO43">
        <v>-69.5692308458452</v>
      </c>
      <c r="DP43">
        <v>16302.9961538462</v>
      </c>
      <c r="DQ43">
        <v>15</v>
      </c>
      <c r="DR43">
        <v>1625677134.6</v>
      </c>
      <c r="DS43" t="s">
        <v>305</v>
      </c>
      <c r="DT43">
        <v>1625677128.6</v>
      </c>
      <c r="DU43">
        <v>1625677134.6</v>
      </c>
      <c r="DV43">
        <v>2</v>
      </c>
      <c r="DW43">
        <v>0.041</v>
      </c>
      <c r="DX43">
        <v>0.026</v>
      </c>
      <c r="DY43">
        <v>-14.347</v>
      </c>
      <c r="DZ43">
        <v>-1.389</v>
      </c>
      <c r="EA43">
        <v>420</v>
      </c>
      <c r="EB43">
        <v>5</v>
      </c>
      <c r="EC43">
        <v>0.14</v>
      </c>
      <c r="ED43">
        <v>0.08</v>
      </c>
      <c r="EE43">
        <v>-10.445056097561</v>
      </c>
      <c r="EF43">
        <v>-0.00921324041811435</v>
      </c>
      <c r="EG43">
        <v>0.0558384737053815</v>
      </c>
      <c r="EH43">
        <v>1</v>
      </c>
      <c r="EI43">
        <v>1577.83676470588</v>
      </c>
      <c r="EJ43">
        <v>-6.346162514087</v>
      </c>
      <c r="EK43">
        <v>0.652717038901234</v>
      </c>
      <c r="EL43">
        <v>1</v>
      </c>
      <c r="EM43">
        <v>0.905491853658537</v>
      </c>
      <c r="EN43">
        <v>0.177967337979094</v>
      </c>
      <c r="EO43">
        <v>0.0233403470835072</v>
      </c>
      <c r="EP43">
        <v>0</v>
      </c>
      <c r="EQ43">
        <v>2</v>
      </c>
      <c r="ER43">
        <v>3</v>
      </c>
      <c r="ES43" t="s">
        <v>349</v>
      </c>
      <c r="ET43">
        <v>100</v>
      </c>
      <c r="EU43">
        <v>100</v>
      </c>
      <c r="EV43">
        <v>-14.343</v>
      </c>
      <c r="EW43">
        <v>-1.4141</v>
      </c>
      <c r="EX43">
        <v>-14.3476998515065</v>
      </c>
      <c r="EY43">
        <v>0.000485247639819423</v>
      </c>
      <c r="EZ43">
        <v>-1.36446825205216e-06</v>
      </c>
      <c r="FA43">
        <v>5.78542989185787e-10</v>
      </c>
      <c r="FB43">
        <v>-1.1099058739466</v>
      </c>
      <c r="FC43">
        <v>-0.0508365997127688</v>
      </c>
      <c r="FD43">
        <v>0.00161886503163497</v>
      </c>
      <c r="FE43">
        <v>-2.08621555845513e-05</v>
      </c>
      <c r="FF43">
        <v>0</v>
      </c>
      <c r="FG43">
        <v>2096</v>
      </c>
      <c r="FH43">
        <v>2</v>
      </c>
      <c r="FI43">
        <v>28</v>
      </c>
      <c r="FJ43">
        <v>2.3</v>
      </c>
      <c r="FK43">
        <v>2.2</v>
      </c>
      <c r="FL43">
        <v>18</v>
      </c>
      <c r="FM43">
        <v>491.747</v>
      </c>
      <c r="FN43">
        <v>508.316</v>
      </c>
      <c r="FO43">
        <v>10.1266</v>
      </c>
      <c r="FP43">
        <v>26.8793</v>
      </c>
      <c r="FQ43">
        <v>29.9994</v>
      </c>
      <c r="FR43">
        <v>26.9453</v>
      </c>
      <c r="FS43">
        <v>26.9182</v>
      </c>
      <c r="FT43">
        <v>21.4412</v>
      </c>
      <c r="FU43">
        <v>60.6756</v>
      </c>
      <c r="FV43">
        <v>0</v>
      </c>
      <c r="FW43">
        <v>10.21</v>
      </c>
      <c r="FX43">
        <v>420</v>
      </c>
      <c r="FY43">
        <v>5.34866</v>
      </c>
      <c r="FZ43">
        <v>101.645</v>
      </c>
      <c r="GA43">
        <v>96.1566</v>
      </c>
    </row>
    <row r="44" spans="1:183">
      <c r="A44">
        <v>28</v>
      </c>
      <c r="B44">
        <v>1625677270.1</v>
      </c>
      <c r="C44">
        <v>54</v>
      </c>
      <c r="D44" t="s">
        <v>360</v>
      </c>
      <c r="E44" t="s">
        <v>361</v>
      </c>
      <c r="F44">
        <v>1</v>
      </c>
      <c r="G44" t="s">
        <v>302</v>
      </c>
      <c r="H44">
        <v>1625677269.1</v>
      </c>
      <c r="I44">
        <f>(J44)/1000</f>
        <v>0</v>
      </c>
      <c r="J44">
        <f>1000*CJ44*AH44*(CF44-CG44)/(100*BY44*(1000-AH44*CF44))</f>
        <v>0</v>
      </c>
      <c r="K44">
        <f>CJ44*AH44*(CE44-CD44*(1000-AH44*CG44)/(1000-AH44*CF44))/(100*BY44)</f>
        <v>0</v>
      </c>
      <c r="L44">
        <f>CD44 - IF(AH44&gt;1, K44*BY44*100.0/(AJ44*CR44), 0)</f>
        <v>0</v>
      </c>
      <c r="M44">
        <f>((S44-I44/2)*L44-K44)/(S44+I44/2)</f>
        <v>0</v>
      </c>
      <c r="N44">
        <f>M44*(CK44+CL44)/1000.0</f>
        <v>0</v>
      </c>
      <c r="O44">
        <f>(CD44 - IF(AH44&gt;1, K44*BY44*100.0/(AJ44*CR44), 0))*(CK44+CL44)/1000.0</f>
        <v>0</v>
      </c>
      <c r="P44">
        <f>2.0/((1/R44-1/Q44)+SIGN(R44)*SQRT((1/R44-1/Q44)*(1/R44-1/Q44) + 4*BZ44/((BZ44+1)*(BZ44+1))*(2*1/R44*1/Q44-1/Q44*1/Q44)))</f>
        <v>0</v>
      </c>
      <c r="Q44">
        <f>IF(LEFT(CA44,1)&lt;&gt;"0",IF(LEFT(CA44,1)="1",3.0,CB44),$D$5+$E$5*(CR44*CK44/($K$5*1000))+$F$5*(CR44*CK44/($K$5*1000))*MAX(MIN(BY44,$J$5),$I$5)*MAX(MIN(BY44,$J$5),$I$5)+$G$5*MAX(MIN(BY44,$J$5),$I$5)*(CR44*CK44/($K$5*1000))+$H$5*(CR44*CK44/($K$5*1000))*(CR44*CK44/($K$5*1000)))</f>
        <v>0</v>
      </c>
      <c r="R44">
        <f>I44*(1000-(1000*0.61365*exp(17.502*V44/(240.97+V44))/(CK44+CL44)+CF44)/2)/(1000*0.61365*exp(17.502*V44/(240.97+V44))/(CK44+CL44)-CF44)</f>
        <v>0</v>
      </c>
      <c r="S44">
        <f>1/((BZ44+1)/(P44/1.6)+1/(Q44/1.37)) + BZ44/((BZ44+1)/(P44/1.6) + BZ44/(Q44/1.37))</f>
        <v>0</v>
      </c>
      <c r="T44">
        <f>(BU44*BX44)</f>
        <v>0</v>
      </c>
      <c r="U44">
        <f>(CM44+(T44+2*0.95*5.67E-8*(((CM44+$B$7)+273)^4-(CM44+273)^4)-44100*I44)/(1.84*29.3*Q44+8*0.95*5.67E-8*(CM44+273)^3))</f>
        <v>0</v>
      </c>
      <c r="V44">
        <f>($C$7*CN44+$D$7*CO44+$E$7*U44)</f>
        <v>0</v>
      </c>
      <c r="W44">
        <f>0.61365*exp(17.502*V44/(240.97+V44))</f>
        <v>0</v>
      </c>
      <c r="X44">
        <f>(Y44/Z44*100)</f>
        <v>0</v>
      </c>
      <c r="Y44">
        <f>CF44*(CK44+CL44)/1000</f>
        <v>0</v>
      </c>
      <c r="Z44">
        <f>0.61365*exp(17.502*CM44/(240.97+CM44))</f>
        <v>0</v>
      </c>
      <c r="AA44">
        <f>(W44-CF44*(CK44+CL44)/1000)</f>
        <v>0</v>
      </c>
      <c r="AB44">
        <f>(-I44*44100)</f>
        <v>0</v>
      </c>
      <c r="AC44">
        <f>2*29.3*Q44*0.92*(CM44-V44)</f>
        <v>0</v>
      </c>
      <c r="AD44">
        <f>2*0.95*5.67E-8*(((CM44+$B$7)+273)^4-(V44+273)^4)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MAX(0,($B$13+$C$13*CR44)/(1+$D$13*CR44)*CK44/(CM44+273)*$E$13)</f>
        <v>0</v>
      </c>
      <c r="AK44" t="s">
        <v>303</v>
      </c>
      <c r="AL44" t="s">
        <v>303</v>
      </c>
      <c r="AM44">
        <v>0</v>
      </c>
      <c r="AN44">
        <v>0</v>
      </c>
      <c r="AO44">
        <f>1-AM44/AN44</f>
        <v>0</v>
      </c>
      <c r="AP44">
        <v>0</v>
      </c>
      <c r="AQ44" t="s">
        <v>303</v>
      </c>
      <c r="AR44" t="s">
        <v>303</v>
      </c>
      <c r="AS44">
        <v>0</v>
      </c>
      <c r="AT44">
        <v>0</v>
      </c>
      <c r="AU44">
        <f>1-AS44/AT44</f>
        <v>0</v>
      </c>
      <c r="AV44">
        <v>0.5</v>
      </c>
      <c r="AW44">
        <f>BV44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303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f>$B$11*CS44+$C$11*CT44+$F$11*CU44*(1-CX44)</f>
        <v>0</v>
      </c>
      <c r="BV44">
        <f>BU44*BW44</f>
        <v>0</v>
      </c>
      <c r="BW44">
        <f>($B$11*$D$9+$C$11*$D$9+$F$11*((DH44+CZ44)/MAX(DH44+CZ44+DI44, 0.1)*$I$9+DI44/MAX(DH44+CZ44+DI44, 0.1)*$J$9))/($B$11+$C$11+$F$11)</f>
        <v>0</v>
      </c>
      <c r="BX44">
        <f>($B$11*$K$9+$C$11*$K$9+$F$11*((DH44+CZ44)/MAX(DH44+CZ44+DI44, 0.1)*$P$9+DI44/MAX(DH44+CZ44+DI44, 0.1)*$Q$9))/($B$11+$C$11+$F$11)</f>
        <v>0</v>
      </c>
      <c r="BY44">
        <v>6</v>
      </c>
      <c r="BZ44">
        <v>0.5</v>
      </c>
      <c r="CA44" t="s">
        <v>304</v>
      </c>
      <c r="CB44">
        <v>2</v>
      </c>
      <c r="CC44">
        <v>1625677269.1</v>
      </c>
      <c r="CD44">
        <v>409.553333333333</v>
      </c>
      <c r="CE44">
        <v>419.966666666667</v>
      </c>
      <c r="CF44">
        <v>6.25841666666667</v>
      </c>
      <c r="CG44">
        <v>5.34810666666667</v>
      </c>
      <c r="CH44">
        <v>423.896333333333</v>
      </c>
      <c r="CI44">
        <v>7.67249</v>
      </c>
      <c r="CJ44">
        <v>500.032333333333</v>
      </c>
      <c r="CK44">
        <v>100.381666666667</v>
      </c>
      <c r="CL44">
        <v>0.099982</v>
      </c>
      <c r="CM44">
        <v>15.8313666666667</v>
      </c>
      <c r="CN44">
        <v>15.7986333333333</v>
      </c>
      <c r="CO44">
        <v>999.9</v>
      </c>
      <c r="CP44">
        <v>0</v>
      </c>
      <c r="CQ44">
        <v>0</v>
      </c>
      <c r="CR44">
        <v>9998.73333333333</v>
      </c>
      <c r="CS44">
        <v>0</v>
      </c>
      <c r="CT44">
        <v>5.42450666666667</v>
      </c>
      <c r="CU44">
        <v>1046.03666666667</v>
      </c>
      <c r="CV44">
        <v>0.962005333333333</v>
      </c>
      <c r="CW44">
        <v>0.0379944666666667</v>
      </c>
      <c r="CX44">
        <v>0</v>
      </c>
      <c r="CY44">
        <v>1576.55666666667</v>
      </c>
      <c r="CZ44">
        <v>4.99912</v>
      </c>
      <c r="DA44">
        <v>16293.8666666667</v>
      </c>
      <c r="DB44">
        <v>6713.05333333333</v>
      </c>
      <c r="DC44">
        <v>37.4996666666667</v>
      </c>
      <c r="DD44">
        <v>40.75</v>
      </c>
      <c r="DE44">
        <v>39.5</v>
      </c>
      <c r="DF44">
        <v>40.208</v>
      </c>
      <c r="DG44">
        <v>38.875</v>
      </c>
      <c r="DH44">
        <v>1001.48666666667</v>
      </c>
      <c r="DI44">
        <v>39.55</v>
      </c>
      <c r="DJ44">
        <v>0</v>
      </c>
      <c r="DK44">
        <v>1625677271</v>
      </c>
      <c r="DL44">
        <v>0</v>
      </c>
      <c r="DM44">
        <v>1577.3052</v>
      </c>
      <c r="DN44">
        <v>-6.96307692191208</v>
      </c>
      <c r="DO44">
        <v>-78.146153682505</v>
      </c>
      <c r="DP44">
        <v>16300.904</v>
      </c>
      <c r="DQ44">
        <v>15</v>
      </c>
      <c r="DR44">
        <v>1625677134.6</v>
      </c>
      <c r="DS44" t="s">
        <v>305</v>
      </c>
      <c r="DT44">
        <v>1625677128.6</v>
      </c>
      <c r="DU44">
        <v>1625677134.6</v>
      </c>
      <c r="DV44">
        <v>2</v>
      </c>
      <c r="DW44">
        <v>0.041</v>
      </c>
      <c r="DX44">
        <v>0.026</v>
      </c>
      <c r="DY44">
        <v>-14.347</v>
      </c>
      <c r="DZ44">
        <v>-1.389</v>
      </c>
      <c r="EA44">
        <v>420</v>
      </c>
      <c r="EB44">
        <v>5</v>
      </c>
      <c r="EC44">
        <v>0.14</v>
      </c>
      <c r="ED44">
        <v>0.08</v>
      </c>
      <c r="EE44">
        <v>-10.434556097561</v>
      </c>
      <c r="EF44">
        <v>-0.126585365853653</v>
      </c>
      <c r="EG44">
        <v>0.0488967705491562</v>
      </c>
      <c r="EH44">
        <v>1</v>
      </c>
      <c r="EI44">
        <v>1577.66058823529</v>
      </c>
      <c r="EJ44">
        <v>-6.93398140320835</v>
      </c>
      <c r="EK44">
        <v>0.70579092545162</v>
      </c>
      <c r="EL44">
        <v>1</v>
      </c>
      <c r="EM44">
        <v>0.909393390243902</v>
      </c>
      <c r="EN44">
        <v>0.119966445993032</v>
      </c>
      <c r="EO44">
        <v>0.0203199604400878</v>
      </c>
      <c r="EP44">
        <v>0</v>
      </c>
      <c r="EQ44">
        <v>2</v>
      </c>
      <c r="ER44">
        <v>3</v>
      </c>
      <c r="ES44" t="s">
        <v>349</v>
      </c>
      <c r="ET44">
        <v>100</v>
      </c>
      <c r="EU44">
        <v>100</v>
      </c>
      <c r="EV44">
        <v>-14.343</v>
      </c>
      <c r="EW44">
        <v>-1.4141</v>
      </c>
      <c r="EX44">
        <v>-14.3476998515065</v>
      </c>
      <c r="EY44">
        <v>0.000485247639819423</v>
      </c>
      <c r="EZ44">
        <v>-1.36446825205216e-06</v>
      </c>
      <c r="FA44">
        <v>5.78542989185787e-10</v>
      </c>
      <c r="FB44">
        <v>-1.1099058739466</v>
      </c>
      <c r="FC44">
        <v>-0.0508365997127688</v>
      </c>
      <c r="FD44">
        <v>0.00161886503163497</v>
      </c>
      <c r="FE44">
        <v>-2.08621555845513e-05</v>
      </c>
      <c r="FF44">
        <v>0</v>
      </c>
      <c r="FG44">
        <v>2096</v>
      </c>
      <c r="FH44">
        <v>2</v>
      </c>
      <c r="FI44">
        <v>28</v>
      </c>
      <c r="FJ44">
        <v>2.4</v>
      </c>
      <c r="FK44">
        <v>2.3</v>
      </c>
      <c r="FL44">
        <v>18</v>
      </c>
      <c r="FM44">
        <v>491.711</v>
      </c>
      <c r="FN44">
        <v>508.386</v>
      </c>
      <c r="FO44">
        <v>10.1704</v>
      </c>
      <c r="FP44">
        <v>26.8789</v>
      </c>
      <c r="FQ44">
        <v>29.9994</v>
      </c>
      <c r="FR44">
        <v>26.9443</v>
      </c>
      <c r="FS44">
        <v>26.918</v>
      </c>
      <c r="FT44">
        <v>21.4402</v>
      </c>
      <c r="FU44">
        <v>60.6756</v>
      </c>
      <c r="FV44">
        <v>0</v>
      </c>
      <c r="FW44">
        <v>10.28</v>
      </c>
      <c r="FX44">
        <v>420</v>
      </c>
      <c r="FY44">
        <v>5.34866</v>
      </c>
      <c r="FZ44">
        <v>101.645</v>
      </c>
      <c r="GA44">
        <v>96.1556</v>
      </c>
    </row>
    <row r="45" spans="1:183">
      <c r="A45">
        <v>29</v>
      </c>
      <c r="B45">
        <v>1625677272.1</v>
      </c>
      <c r="C45">
        <v>56</v>
      </c>
      <c r="D45" t="s">
        <v>362</v>
      </c>
      <c r="E45" t="s">
        <v>363</v>
      </c>
      <c r="F45">
        <v>1</v>
      </c>
      <c r="G45" t="s">
        <v>302</v>
      </c>
      <c r="H45">
        <v>1625677271.1</v>
      </c>
      <c r="I45">
        <f>(J45)/1000</f>
        <v>0</v>
      </c>
      <c r="J45">
        <f>1000*CJ45*AH45*(CF45-CG45)/(100*BY45*(1000-AH45*CF45))</f>
        <v>0</v>
      </c>
      <c r="K45">
        <f>CJ45*AH45*(CE45-CD45*(1000-AH45*CG45)/(1000-AH45*CF45))/(100*BY45)</f>
        <v>0</v>
      </c>
      <c r="L45">
        <f>CD45 - IF(AH45&gt;1, K45*BY45*100.0/(AJ45*CR45), 0)</f>
        <v>0</v>
      </c>
      <c r="M45">
        <f>((S45-I45/2)*L45-K45)/(S45+I45/2)</f>
        <v>0</v>
      </c>
      <c r="N45">
        <f>M45*(CK45+CL45)/1000.0</f>
        <v>0</v>
      </c>
      <c r="O45">
        <f>(CD45 - IF(AH45&gt;1, K45*BY45*100.0/(AJ45*CR45), 0))*(CK45+CL45)/1000.0</f>
        <v>0</v>
      </c>
      <c r="P45">
        <f>2.0/((1/R45-1/Q45)+SIGN(R45)*SQRT((1/R45-1/Q45)*(1/R45-1/Q45) + 4*BZ45/((BZ45+1)*(BZ45+1))*(2*1/R45*1/Q45-1/Q45*1/Q45)))</f>
        <v>0</v>
      </c>
      <c r="Q45">
        <f>IF(LEFT(CA45,1)&lt;&gt;"0",IF(LEFT(CA45,1)="1",3.0,CB45),$D$5+$E$5*(CR45*CK45/($K$5*1000))+$F$5*(CR45*CK45/($K$5*1000))*MAX(MIN(BY45,$J$5),$I$5)*MAX(MIN(BY45,$J$5),$I$5)+$G$5*MAX(MIN(BY45,$J$5),$I$5)*(CR45*CK45/($K$5*1000))+$H$5*(CR45*CK45/($K$5*1000))*(CR45*CK45/($K$5*1000)))</f>
        <v>0</v>
      </c>
      <c r="R45">
        <f>I45*(1000-(1000*0.61365*exp(17.502*V45/(240.97+V45))/(CK45+CL45)+CF45)/2)/(1000*0.61365*exp(17.502*V45/(240.97+V45))/(CK45+CL45)-CF45)</f>
        <v>0</v>
      </c>
      <c r="S45">
        <f>1/((BZ45+1)/(P45/1.6)+1/(Q45/1.37)) + BZ45/((BZ45+1)/(P45/1.6) + BZ45/(Q45/1.37))</f>
        <v>0</v>
      </c>
      <c r="T45">
        <f>(BU45*BX45)</f>
        <v>0</v>
      </c>
      <c r="U45">
        <f>(CM45+(T45+2*0.95*5.67E-8*(((CM45+$B$7)+273)^4-(CM45+273)^4)-44100*I45)/(1.84*29.3*Q45+8*0.95*5.67E-8*(CM45+273)^3))</f>
        <v>0</v>
      </c>
      <c r="V45">
        <f>($C$7*CN45+$D$7*CO45+$E$7*U45)</f>
        <v>0</v>
      </c>
      <c r="W45">
        <f>0.61365*exp(17.502*V45/(240.97+V45))</f>
        <v>0</v>
      </c>
      <c r="X45">
        <f>(Y45/Z45*100)</f>
        <v>0</v>
      </c>
      <c r="Y45">
        <f>CF45*(CK45+CL45)/1000</f>
        <v>0</v>
      </c>
      <c r="Z45">
        <f>0.61365*exp(17.502*CM45/(240.97+CM45))</f>
        <v>0</v>
      </c>
      <c r="AA45">
        <f>(W45-CF45*(CK45+CL45)/1000)</f>
        <v>0</v>
      </c>
      <c r="AB45">
        <f>(-I45*44100)</f>
        <v>0</v>
      </c>
      <c r="AC45">
        <f>2*29.3*Q45*0.92*(CM45-V45)</f>
        <v>0</v>
      </c>
      <c r="AD45">
        <f>2*0.95*5.67E-8*(((CM45+$B$7)+273)^4-(V45+273)^4)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MAX(0,($B$13+$C$13*CR45)/(1+$D$13*CR45)*CK45/(CM45+273)*$E$13)</f>
        <v>0</v>
      </c>
      <c r="AK45" t="s">
        <v>303</v>
      </c>
      <c r="AL45" t="s">
        <v>303</v>
      </c>
      <c r="AM45">
        <v>0</v>
      </c>
      <c r="AN45">
        <v>0</v>
      </c>
      <c r="AO45">
        <f>1-AM45/AN45</f>
        <v>0</v>
      </c>
      <c r="AP45">
        <v>0</v>
      </c>
      <c r="AQ45" t="s">
        <v>303</v>
      </c>
      <c r="AR45" t="s">
        <v>303</v>
      </c>
      <c r="AS45">
        <v>0</v>
      </c>
      <c r="AT45">
        <v>0</v>
      </c>
      <c r="AU45">
        <f>1-AS45/AT45</f>
        <v>0</v>
      </c>
      <c r="AV45">
        <v>0.5</v>
      </c>
      <c r="AW45">
        <f>BV45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303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f>$B$11*CS45+$C$11*CT45+$F$11*CU45*(1-CX45)</f>
        <v>0</v>
      </c>
      <c r="BV45">
        <f>BU45*BW45</f>
        <v>0</v>
      </c>
      <c r="BW45">
        <f>($B$11*$D$9+$C$11*$D$9+$F$11*((DH45+CZ45)/MAX(DH45+CZ45+DI45, 0.1)*$I$9+DI45/MAX(DH45+CZ45+DI45, 0.1)*$J$9))/($B$11+$C$11+$F$11)</f>
        <v>0</v>
      </c>
      <c r="BX45">
        <f>($B$11*$K$9+$C$11*$K$9+$F$11*((DH45+CZ45)/MAX(DH45+CZ45+DI45, 0.1)*$P$9+DI45/MAX(DH45+CZ45+DI45, 0.1)*$Q$9))/($B$11+$C$11+$F$11)</f>
        <v>0</v>
      </c>
      <c r="BY45">
        <v>6</v>
      </c>
      <c r="BZ45">
        <v>0.5</v>
      </c>
      <c r="CA45" t="s">
        <v>304</v>
      </c>
      <c r="CB45">
        <v>2</v>
      </c>
      <c r="CC45">
        <v>1625677271.1</v>
      </c>
      <c r="CD45">
        <v>409.543333333333</v>
      </c>
      <c r="CE45">
        <v>419.989</v>
      </c>
      <c r="CF45">
        <v>6.25695333333333</v>
      </c>
      <c r="CG45">
        <v>5.34725666666667</v>
      </c>
      <c r="CH45">
        <v>423.886333333333</v>
      </c>
      <c r="CI45">
        <v>7.67098333333333</v>
      </c>
      <c r="CJ45">
        <v>500.008</v>
      </c>
      <c r="CK45">
        <v>100.381</v>
      </c>
      <c r="CL45">
        <v>0.100144733333333</v>
      </c>
      <c r="CM45">
        <v>15.8403</v>
      </c>
      <c r="CN45">
        <v>15.8129333333333</v>
      </c>
      <c r="CO45">
        <v>999.9</v>
      </c>
      <c r="CP45">
        <v>0</v>
      </c>
      <c r="CQ45">
        <v>0</v>
      </c>
      <c r="CR45">
        <v>9997.5</v>
      </c>
      <c r="CS45">
        <v>0</v>
      </c>
      <c r="CT45">
        <v>5.39693666666667</v>
      </c>
      <c r="CU45">
        <v>1046.03333333333</v>
      </c>
      <c r="CV45">
        <v>0.962015</v>
      </c>
      <c r="CW45">
        <v>0.0379846</v>
      </c>
      <c r="CX45">
        <v>0</v>
      </c>
      <c r="CY45">
        <v>1576.48666666667</v>
      </c>
      <c r="CZ45">
        <v>4.99912</v>
      </c>
      <c r="DA45">
        <v>16290.3666666667</v>
      </c>
      <c r="DB45">
        <v>6713.04666666667</v>
      </c>
      <c r="DC45">
        <v>37.5413333333333</v>
      </c>
      <c r="DD45">
        <v>40.75</v>
      </c>
      <c r="DE45">
        <v>39.3956666666667</v>
      </c>
      <c r="DF45">
        <v>40.2496666666667</v>
      </c>
      <c r="DG45">
        <v>38.979</v>
      </c>
      <c r="DH45">
        <v>1001.49333333333</v>
      </c>
      <c r="DI45">
        <v>39.54</v>
      </c>
      <c r="DJ45">
        <v>0</v>
      </c>
      <c r="DK45">
        <v>1625677272.8</v>
      </c>
      <c r="DL45">
        <v>0</v>
      </c>
      <c r="DM45">
        <v>1577.13615384615</v>
      </c>
      <c r="DN45">
        <v>-6.51076923996047</v>
      </c>
      <c r="DO45">
        <v>-78.403418820867</v>
      </c>
      <c r="DP45">
        <v>16298.9961538462</v>
      </c>
      <c r="DQ45">
        <v>15</v>
      </c>
      <c r="DR45">
        <v>1625677134.6</v>
      </c>
      <c r="DS45" t="s">
        <v>305</v>
      </c>
      <c r="DT45">
        <v>1625677128.6</v>
      </c>
      <c r="DU45">
        <v>1625677134.6</v>
      </c>
      <c r="DV45">
        <v>2</v>
      </c>
      <c r="DW45">
        <v>0.041</v>
      </c>
      <c r="DX45">
        <v>0.026</v>
      </c>
      <c r="DY45">
        <v>-14.347</v>
      </c>
      <c r="DZ45">
        <v>-1.389</v>
      </c>
      <c r="EA45">
        <v>420</v>
      </c>
      <c r="EB45">
        <v>5</v>
      </c>
      <c r="EC45">
        <v>0.14</v>
      </c>
      <c r="ED45">
        <v>0.08</v>
      </c>
      <c r="EE45">
        <v>-10.4337609756098</v>
      </c>
      <c r="EF45">
        <v>-0.174786062717773</v>
      </c>
      <c r="EG45">
        <v>0.0473851158994498</v>
      </c>
      <c r="EH45">
        <v>1</v>
      </c>
      <c r="EI45">
        <v>1577.498</v>
      </c>
      <c r="EJ45">
        <v>-6.60727984344629</v>
      </c>
      <c r="EK45">
        <v>0.69194880074842</v>
      </c>
      <c r="EL45">
        <v>1</v>
      </c>
      <c r="EM45">
        <v>0.913130756097561</v>
      </c>
      <c r="EN45">
        <v>0.0494776306620236</v>
      </c>
      <c r="EO45">
        <v>0.0161050600543787</v>
      </c>
      <c r="EP45">
        <v>1</v>
      </c>
      <c r="EQ45">
        <v>3</v>
      </c>
      <c r="ER45">
        <v>3</v>
      </c>
      <c r="ES45" t="s">
        <v>306</v>
      </c>
      <c r="ET45">
        <v>100</v>
      </c>
      <c r="EU45">
        <v>100</v>
      </c>
      <c r="EV45">
        <v>-14.343</v>
      </c>
      <c r="EW45">
        <v>-1.414</v>
      </c>
      <c r="EX45">
        <v>-14.3476998515065</v>
      </c>
      <c r="EY45">
        <v>0.000485247639819423</v>
      </c>
      <c r="EZ45">
        <v>-1.36446825205216e-06</v>
      </c>
      <c r="FA45">
        <v>5.78542989185787e-10</v>
      </c>
      <c r="FB45">
        <v>-1.1099058739466</v>
      </c>
      <c r="FC45">
        <v>-0.0508365997127688</v>
      </c>
      <c r="FD45">
        <v>0.00161886503163497</v>
      </c>
      <c r="FE45">
        <v>-2.08621555845513e-05</v>
      </c>
      <c r="FF45">
        <v>0</v>
      </c>
      <c r="FG45">
        <v>2096</v>
      </c>
      <c r="FH45">
        <v>2</v>
      </c>
      <c r="FI45">
        <v>28</v>
      </c>
      <c r="FJ45">
        <v>2.4</v>
      </c>
      <c r="FK45">
        <v>2.3</v>
      </c>
      <c r="FL45">
        <v>18</v>
      </c>
      <c r="FM45">
        <v>491.832</v>
      </c>
      <c r="FN45">
        <v>508.268</v>
      </c>
      <c r="FO45">
        <v>10.2162</v>
      </c>
      <c r="FP45">
        <v>26.8777</v>
      </c>
      <c r="FQ45">
        <v>29.9993</v>
      </c>
      <c r="FR45">
        <v>26.9432</v>
      </c>
      <c r="FS45">
        <v>26.9168</v>
      </c>
      <c r="FT45">
        <v>21.4397</v>
      </c>
      <c r="FU45">
        <v>60.6756</v>
      </c>
      <c r="FV45">
        <v>0</v>
      </c>
      <c r="FW45">
        <v>10.28</v>
      </c>
      <c r="FX45">
        <v>420</v>
      </c>
      <c r="FY45">
        <v>5.34866</v>
      </c>
      <c r="FZ45">
        <v>101.645</v>
      </c>
      <c r="GA45">
        <v>96.1549</v>
      </c>
    </row>
    <row r="46" spans="1:183">
      <c r="A46">
        <v>30</v>
      </c>
      <c r="B46">
        <v>1625677274.1</v>
      </c>
      <c r="C46">
        <v>58</v>
      </c>
      <c r="D46" t="s">
        <v>364</v>
      </c>
      <c r="E46" t="s">
        <v>365</v>
      </c>
      <c r="F46">
        <v>1</v>
      </c>
      <c r="G46" t="s">
        <v>302</v>
      </c>
      <c r="H46">
        <v>1625677273.1</v>
      </c>
      <c r="I46">
        <f>(J46)/1000</f>
        <v>0</v>
      </c>
      <c r="J46">
        <f>1000*CJ46*AH46*(CF46-CG46)/(100*BY46*(1000-AH46*CF46))</f>
        <v>0</v>
      </c>
      <c r="K46">
        <f>CJ46*AH46*(CE46-CD46*(1000-AH46*CG46)/(1000-AH46*CF46))/(100*BY46)</f>
        <v>0</v>
      </c>
      <c r="L46">
        <f>CD46 - IF(AH46&gt;1, K46*BY46*100.0/(AJ46*CR46), 0)</f>
        <v>0</v>
      </c>
      <c r="M46">
        <f>((S46-I46/2)*L46-K46)/(S46+I46/2)</f>
        <v>0</v>
      </c>
      <c r="N46">
        <f>M46*(CK46+CL46)/1000.0</f>
        <v>0</v>
      </c>
      <c r="O46">
        <f>(CD46 - IF(AH46&gt;1, K46*BY46*100.0/(AJ46*CR46), 0))*(CK46+CL46)/1000.0</f>
        <v>0</v>
      </c>
      <c r="P46">
        <f>2.0/((1/R46-1/Q46)+SIGN(R46)*SQRT((1/R46-1/Q46)*(1/R46-1/Q46) + 4*BZ46/((BZ46+1)*(BZ46+1))*(2*1/R46*1/Q46-1/Q46*1/Q46)))</f>
        <v>0</v>
      </c>
      <c r="Q46">
        <f>IF(LEFT(CA46,1)&lt;&gt;"0",IF(LEFT(CA46,1)="1",3.0,CB46),$D$5+$E$5*(CR46*CK46/($K$5*1000))+$F$5*(CR46*CK46/($K$5*1000))*MAX(MIN(BY46,$J$5),$I$5)*MAX(MIN(BY46,$J$5),$I$5)+$G$5*MAX(MIN(BY46,$J$5),$I$5)*(CR46*CK46/($K$5*1000))+$H$5*(CR46*CK46/($K$5*1000))*(CR46*CK46/($K$5*1000)))</f>
        <v>0</v>
      </c>
      <c r="R46">
        <f>I46*(1000-(1000*0.61365*exp(17.502*V46/(240.97+V46))/(CK46+CL46)+CF46)/2)/(1000*0.61365*exp(17.502*V46/(240.97+V46))/(CK46+CL46)-CF46)</f>
        <v>0</v>
      </c>
      <c r="S46">
        <f>1/((BZ46+1)/(P46/1.6)+1/(Q46/1.37)) + BZ46/((BZ46+1)/(P46/1.6) + BZ46/(Q46/1.37))</f>
        <v>0</v>
      </c>
      <c r="T46">
        <f>(BU46*BX46)</f>
        <v>0</v>
      </c>
      <c r="U46">
        <f>(CM46+(T46+2*0.95*5.67E-8*(((CM46+$B$7)+273)^4-(CM46+273)^4)-44100*I46)/(1.84*29.3*Q46+8*0.95*5.67E-8*(CM46+273)^3))</f>
        <v>0</v>
      </c>
      <c r="V46">
        <f>($C$7*CN46+$D$7*CO46+$E$7*U46)</f>
        <v>0</v>
      </c>
      <c r="W46">
        <f>0.61365*exp(17.502*V46/(240.97+V46))</f>
        <v>0</v>
      </c>
      <c r="X46">
        <f>(Y46/Z46*100)</f>
        <v>0</v>
      </c>
      <c r="Y46">
        <f>CF46*(CK46+CL46)/1000</f>
        <v>0</v>
      </c>
      <c r="Z46">
        <f>0.61365*exp(17.502*CM46/(240.97+CM46))</f>
        <v>0</v>
      </c>
      <c r="AA46">
        <f>(W46-CF46*(CK46+CL46)/1000)</f>
        <v>0</v>
      </c>
      <c r="AB46">
        <f>(-I46*44100)</f>
        <v>0</v>
      </c>
      <c r="AC46">
        <f>2*29.3*Q46*0.92*(CM46-V46)</f>
        <v>0</v>
      </c>
      <c r="AD46">
        <f>2*0.95*5.67E-8*(((CM46+$B$7)+273)^4-(V46+273)^4)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MAX(0,($B$13+$C$13*CR46)/(1+$D$13*CR46)*CK46/(CM46+273)*$E$13)</f>
        <v>0</v>
      </c>
      <c r="AK46" t="s">
        <v>303</v>
      </c>
      <c r="AL46" t="s">
        <v>303</v>
      </c>
      <c r="AM46">
        <v>0</v>
      </c>
      <c r="AN46">
        <v>0</v>
      </c>
      <c r="AO46">
        <f>1-AM46/AN46</f>
        <v>0</v>
      </c>
      <c r="AP46">
        <v>0</v>
      </c>
      <c r="AQ46" t="s">
        <v>303</v>
      </c>
      <c r="AR46" t="s">
        <v>303</v>
      </c>
      <c r="AS46">
        <v>0</v>
      </c>
      <c r="AT46">
        <v>0</v>
      </c>
      <c r="AU46">
        <f>1-AS46/AT46</f>
        <v>0</v>
      </c>
      <c r="AV46">
        <v>0.5</v>
      </c>
      <c r="AW46">
        <f>BV46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303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f>$B$11*CS46+$C$11*CT46+$F$11*CU46*(1-CX46)</f>
        <v>0</v>
      </c>
      <c r="BV46">
        <f>BU46*BW46</f>
        <v>0</v>
      </c>
      <c r="BW46">
        <f>($B$11*$D$9+$C$11*$D$9+$F$11*((DH46+CZ46)/MAX(DH46+CZ46+DI46, 0.1)*$I$9+DI46/MAX(DH46+CZ46+DI46, 0.1)*$J$9))/($B$11+$C$11+$F$11)</f>
        <v>0</v>
      </c>
      <c r="BX46">
        <f>($B$11*$K$9+$C$11*$K$9+$F$11*((DH46+CZ46)/MAX(DH46+CZ46+DI46, 0.1)*$P$9+DI46/MAX(DH46+CZ46+DI46, 0.1)*$Q$9))/($B$11+$C$11+$F$11)</f>
        <v>0</v>
      </c>
      <c r="BY46">
        <v>6</v>
      </c>
      <c r="BZ46">
        <v>0.5</v>
      </c>
      <c r="CA46" t="s">
        <v>304</v>
      </c>
      <c r="CB46">
        <v>2</v>
      </c>
      <c r="CC46">
        <v>1625677273.1</v>
      </c>
      <c r="CD46">
        <v>409.521666666667</v>
      </c>
      <c r="CE46">
        <v>420.013666666667</v>
      </c>
      <c r="CF46">
        <v>6.25594666666667</v>
      </c>
      <c r="CG46">
        <v>5.34726333333333</v>
      </c>
      <c r="CH46">
        <v>423.864666666667</v>
      </c>
      <c r="CI46">
        <v>7.66994666666667</v>
      </c>
      <c r="CJ46">
        <v>500.056</v>
      </c>
      <c r="CK46">
        <v>100.381333333333</v>
      </c>
      <c r="CL46">
        <v>0.100205333333333</v>
      </c>
      <c r="CM46">
        <v>15.8472</v>
      </c>
      <c r="CN46">
        <v>15.8202333333333</v>
      </c>
      <c r="CO46">
        <v>999.9</v>
      </c>
      <c r="CP46">
        <v>0</v>
      </c>
      <c r="CQ46">
        <v>0</v>
      </c>
      <c r="CR46">
        <v>9995.83333333333</v>
      </c>
      <c r="CS46">
        <v>0</v>
      </c>
      <c r="CT46">
        <v>5.37074333333333</v>
      </c>
      <c r="CU46">
        <v>1046.03</v>
      </c>
      <c r="CV46">
        <v>0.962015</v>
      </c>
      <c r="CW46">
        <v>0.0379846</v>
      </c>
      <c r="CX46">
        <v>0</v>
      </c>
      <c r="CY46">
        <v>1576.45333333333</v>
      </c>
      <c r="CZ46">
        <v>4.99912</v>
      </c>
      <c r="DA46">
        <v>16287.5</v>
      </c>
      <c r="DB46">
        <v>6713.03</v>
      </c>
      <c r="DC46">
        <v>37.479</v>
      </c>
      <c r="DD46">
        <v>40.812</v>
      </c>
      <c r="DE46">
        <v>39.354</v>
      </c>
      <c r="DF46">
        <v>40.2286666666667</v>
      </c>
      <c r="DG46">
        <v>38.854</v>
      </c>
      <c r="DH46">
        <v>1001.49</v>
      </c>
      <c r="DI46">
        <v>39.54</v>
      </c>
      <c r="DJ46">
        <v>0</v>
      </c>
      <c r="DK46">
        <v>1625677275.2</v>
      </c>
      <c r="DL46">
        <v>0</v>
      </c>
      <c r="DM46">
        <v>1576.91384615385</v>
      </c>
      <c r="DN46">
        <v>-5.89333333712608</v>
      </c>
      <c r="DO46">
        <v>-78.7452991631905</v>
      </c>
      <c r="DP46">
        <v>16295.8038461538</v>
      </c>
      <c r="DQ46">
        <v>15</v>
      </c>
      <c r="DR46">
        <v>1625677134.6</v>
      </c>
      <c r="DS46" t="s">
        <v>305</v>
      </c>
      <c r="DT46">
        <v>1625677128.6</v>
      </c>
      <c r="DU46">
        <v>1625677134.6</v>
      </c>
      <c r="DV46">
        <v>2</v>
      </c>
      <c r="DW46">
        <v>0.041</v>
      </c>
      <c r="DX46">
        <v>0.026</v>
      </c>
      <c r="DY46">
        <v>-14.347</v>
      </c>
      <c r="DZ46">
        <v>-1.389</v>
      </c>
      <c r="EA46">
        <v>420</v>
      </c>
      <c r="EB46">
        <v>5</v>
      </c>
      <c r="EC46">
        <v>0.14</v>
      </c>
      <c r="ED46">
        <v>0.08</v>
      </c>
      <c r="EE46">
        <v>-10.4481951219512</v>
      </c>
      <c r="EF46">
        <v>-0.0876878048780406</v>
      </c>
      <c r="EG46">
        <v>0.0386182501480495</v>
      </c>
      <c r="EH46">
        <v>1</v>
      </c>
      <c r="EI46">
        <v>1577.24</v>
      </c>
      <c r="EJ46">
        <v>-6.39048453737609</v>
      </c>
      <c r="EK46">
        <v>0.65490457320133</v>
      </c>
      <c r="EL46">
        <v>1</v>
      </c>
      <c r="EM46">
        <v>0.916395658536585</v>
      </c>
      <c r="EN46">
        <v>-0.0285624459930319</v>
      </c>
      <c r="EO46">
        <v>0.0105146628875823</v>
      </c>
      <c r="EP46">
        <v>1</v>
      </c>
      <c r="EQ46">
        <v>3</v>
      </c>
      <c r="ER46">
        <v>3</v>
      </c>
      <c r="ES46" t="s">
        <v>306</v>
      </c>
      <c r="ET46">
        <v>100</v>
      </c>
      <c r="EU46">
        <v>100</v>
      </c>
      <c r="EV46">
        <v>-14.343</v>
      </c>
      <c r="EW46">
        <v>-1.414</v>
      </c>
      <c r="EX46">
        <v>-14.3476998515065</v>
      </c>
      <c r="EY46">
        <v>0.000485247639819423</v>
      </c>
      <c r="EZ46">
        <v>-1.36446825205216e-06</v>
      </c>
      <c r="FA46">
        <v>5.78542989185787e-10</v>
      </c>
      <c r="FB46">
        <v>-1.1099058739466</v>
      </c>
      <c r="FC46">
        <v>-0.0508365997127688</v>
      </c>
      <c r="FD46">
        <v>0.00161886503163497</v>
      </c>
      <c r="FE46">
        <v>-2.08621555845513e-05</v>
      </c>
      <c r="FF46">
        <v>0</v>
      </c>
      <c r="FG46">
        <v>2096</v>
      </c>
      <c r="FH46">
        <v>2</v>
      </c>
      <c r="FI46">
        <v>28</v>
      </c>
      <c r="FJ46">
        <v>2.4</v>
      </c>
      <c r="FK46">
        <v>2.3</v>
      </c>
      <c r="FL46">
        <v>18</v>
      </c>
      <c r="FM46">
        <v>491.83</v>
      </c>
      <c r="FN46">
        <v>508.331</v>
      </c>
      <c r="FO46">
        <v>10.2634</v>
      </c>
      <c r="FP46">
        <v>26.877</v>
      </c>
      <c r="FQ46">
        <v>29.9994</v>
      </c>
      <c r="FR46">
        <v>26.943</v>
      </c>
      <c r="FS46">
        <v>26.916</v>
      </c>
      <c r="FT46">
        <v>21.4392</v>
      </c>
      <c r="FU46">
        <v>60.6756</v>
      </c>
      <c r="FV46">
        <v>0</v>
      </c>
      <c r="FW46">
        <v>10.34</v>
      </c>
      <c r="FX46">
        <v>420</v>
      </c>
      <c r="FY46">
        <v>5.34866</v>
      </c>
      <c r="FZ46">
        <v>101.644</v>
      </c>
      <c r="GA46">
        <v>96.1556</v>
      </c>
    </row>
    <row r="47" spans="1:183">
      <c r="A47">
        <v>31</v>
      </c>
      <c r="B47">
        <v>1625677276.1</v>
      </c>
      <c r="C47">
        <v>60</v>
      </c>
      <c r="D47" t="s">
        <v>366</v>
      </c>
      <c r="E47" t="s">
        <v>367</v>
      </c>
      <c r="F47">
        <v>1</v>
      </c>
      <c r="G47" t="s">
        <v>302</v>
      </c>
      <c r="H47">
        <v>1625677275.1</v>
      </c>
      <c r="I47">
        <f>(J47)/1000</f>
        <v>0</v>
      </c>
      <c r="J47">
        <f>1000*CJ47*AH47*(CF47-CG47)/(100*BY47*(1000-AH47*CF47))</f>
        <v>0</v>
      </c>
      <c r="K47">
        <f>CJ47*AH47*(CE47-CD47*(1000-AH47*CG47)/(1000-AH47*CF47))/(100*BY47)</f>
        <v>0</v>
      </c>
      <c r="L47">
        <f>CD47 - IF(AH47&gt;1, K47*BY47*100.0/(AJ47*CR47), 0)</f>
        <v>0</v>
      </c>
      <c r="M47">
        <f>((S47-I47/2)*L47-K47)/(S47+I47/2)</f>
        <v>0</v>
      </c>
      <c r="N47">
        <f>M47*(CK47+CL47)/1000.0</f>
        <v>0</v>
      </c>
      <c r="O47">
        <f>(CD47 - IF(AH47&gt;1, K47*BY47*100.0/(AJ47*CR47), 0))*(CK47+CL47)/1000.0</f>
        <v>0</v>
      </c>
      <c r="P47">
        <f>2.0/((1/R47-1/Q47)+SIGN(R47)*SQRT((1/R47-1/Q47)*(1/R47-1/Q47) + 4*BZ47/((BZ47+1)*(BZ47+1))*(2*1/R47*1/Q47-1/Q47*1/Q47)))</f>
        <v>0</v>
      </c>
      <c r="Q47">
        <f>IF(LEFT(CA47,1)&lt;&gt;"0",IF(LEFT(CA47,1)="1",3.0,CB47),$D$5+$E$5*(CR47*CK47/($K$5*1000))+$F$5*(CR47*CK47/($K$5*1000))*MAX(MIN(BY47,$J$5),$I$5)*MAX(MIN(BY47,$J$5),$I$5)+$G$5*MAX(MIN(BY47,$J$5),$I$5)*(CR47*CK47/($K$5*1000))+$H$5*(CR47*CK47/($K$5*1000))*(CR47*CK47/($K$5*1000)))</f>
        <v>0</v>
      </c>
      <c r="R47">
        <f>I47*(1000-(1000*0.61365*exp(17.502*V47/(240.97+V47))/(CK47+CL47)+CF47)/2)/(1000*0.61365*exp(17.502*V47/(240.97+V47))/(CK47+CL47)-CF47)</f>
        <v>0</v>
      </c>
      <c r="S47">
        <f>1/((BZ47+1)/(P47/1.6)+1/(Q47/1.37)) + BZ47/((BZ47+1)/(P47/1.6) + BZ47/(Q47/1.37))</f>
        <v>0</v>
      </c>
      <c r="T47">
        <f>(BU47*BX47)</f>
        <v>0</v>
      </c>
      <c r="U47">
        <f>(CM47+(T47+2*0.95*5.67E-8*(((CM47+$B$7)+273)^4-(CM47+273)^4)-44100*I47)/(1.84*29.3*Q47+8*0.95*5.67E-8*(CM47+273)^3))</f>
        <v>0</v>
      </c>
      <c r="V47">
        <f>($C$7*CN47+$D$7*CO47+$E$7*U47)</f>
        <v>0</v>
      </c>
      <c r="W47">
        <f>0.61365*exp(17.502*V47/(240.97+V47))</f>
        <v>0</v>
      </c>
      <c r="X47">
        <f>(Y47/Z47*100)</f>
        <v>0</v>
      </c>
      <c r="Y47">
        <f>CF47*(CK47+CL47)/1000</f>
        <v>0</v>
      </c>
      <c r="Z47">
        <f>0.61365*exp(17.502*CM47/(240.97+CM47))</f>
        <v>0</v>
      </c>
      <c r="AA47">
        <f>(W47-CF47*(CK47+CL47)/1000)</f>
        <v>0</v>
      </c>
      <c r="AB47">
        <f>(-I47*44100)</f>
        <v>0</v>
      </c>
      <c r="AC47">
        <f>2*29.3*Q47*0.92*(CM47-V47)</f>
        <v>0</v>
      </c>
      <c r="AD47">
        <f>2*0.95*5.67E-8*(((CM47+$B$7)+273)^4-(V47+273)^4)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MAX(0,($B$13+$C$13*CR47)/(1+$D$13*CR47)*CK47/(CM47+273)*$E$13)</f>
        <v>0</v>
      </c>
      <c r="AK47" t="s">
        <v>303</v>
      </c>
      <c r="AL47" t="s">
        <v>303</v>
      </c>
      <c r="AM47">
        <v>0</v>
      </c>
      <c r="AN47">
        <v>0</v>
      </c>
      <c r="AO47">
        <f>1-AM47/AN47</f>
        <v>0</v>
      </c>
      <c r="AP47">
        <v>0</v>
      </c>
      <c r="AQ47" t="s">
        <v>303</v>
      </c>
      <c r="AR47" t="s">
        <v>303</v>
      </c>
      <c r="AS47">
        <v>0</v>
      </c>
      <c r="AT47">
        <v>0</v>
      </c>
      <c r="AU47">
        <f>1-AS47/AT47</f>
        <v>0</v>
      </c>
      <c r="AV47">
        <v>0.5</v>
      </c>
      <c r="AW47">
        <f>BV47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303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f>$B$11*CS47+$C$11*CT47+$F$11*CU47*(1-CX47)</f>
        <v>0</v>
      </c>
      <c r="BV47">
        <f>BU47*BW47</f>
        <v>0</v>
      </c>
      <c r="BW47">
        <f>($B$11*$D$9+$C$11*$D$9+$F$11*((DH47+CZ47)/MAX(DH47+CZ47+DI47, 0.1)*$I$9+DI47/MAX(DH47+CZ47+DI47, 0.1)*$J$9))/($B$11+$C$11+$F$11)</f>
        <v>0</v>
      </c>
      <c r="BX47">
        <f>($B$11*$K$9+$C$11*$K$9+$F$11*((DH47+CZ47)/MAX(DH47+CZ47+DI47, 0.1)*$P$9+DI47/MAX(DH47+CZ47+DI47, 0.1)*$Q$9))/($B$11+$C$11+$F$11)</f>
        <v>0</v>
      </c>
      <c r="BY47">
        <v>6</v>
      </c>
      <c r="BZ47">
        <v>0.5</v>
      </c>
      <c r="CA47" t="s">
        <v>304</v>
      </c>
      <c r="CB47">
        <v>2</v>
      </c>
      <c r="CC47">
        <v>1625677275.1</v>
      </c>
      <c r="CD47">
        <v>409.510333333333</v>
      </c>
      <c r="CE47">
        <v>420.027666666667</v>
      </c>
      <c r="CF47">
        <v>6.25543333333333</v>
      </c>
      <c r="CG47">
        <v>5.34746333333333</v>
      </c>
      <c r="CH47">
        <v>423.853666666667</v>
      </c>
      <c r="CI47">
        <v>7.66941666666667</v>
      </c>
      <c r="CJ47">
        <v>500.057666666667</v>
      </c>
      <c r="CK47">
        <v>100.380333333333</v>
      </c>
      <c r="CL47">
        <v>0.100186333333333</v>
      </c>
      <c r="CM47">
        <v>15.8524</v>
      </c>
      <c r="CN47">
        <v>15.8303</v>
      </c>
      <c r="CO47">
        <v>999.9</v>
      </c>
      <c r="CP47">
        <v>0</v>
      </c>
      <c r="CQ47">
        <v>0</v>
      </c>
      <c r="CR47">
        <v>9990.20666666667</v>
      </c>
      <c r="CS47">
        <v>0</v>
      </c>
      <c r="CT47">
        <v>5.34869</v>
      </c>
      <c r="CU47">
        <v>1045.93666666667</v>
      </c>
      <c r="CV47">
        <v>0.962001666666667</v>
      </c>
      <c r="CW47">
        <v>0.0379979666666667</v>
      </c>
      <c r="CX47">
        <v>0</v>
      </c>
      <c r="CY47">
        <v>1575.97333333333</v>
      </c>
      <c r="CZ47">
        <v>4.99912</v>
      </c>
      <c r="DA47">
        <v>16283</v>
      </c>
      <c r="DB47">
        <v>6712.40333333333</v>
      </c>
      <c r="DC47">
        <v>37.5</v>
      </c>
      <c r="DD47">
        <v>40.75</v>
      </c>
      <c r="DE47">
        <v>39.5203333333333</v>
      </c>
      <c r="DF47">
        <v>40.1663333333333</v>
      </c>
      <c r="DG47">
        <v>38.812</v>
      </c>
      <c r="DH47">
        <v>1001.38666666667</v>
      </c>
      <c r="DI47">
        <v>39.55</v>
      </c>
      <c r="DJ47">
        <v>0</v>
      </c>
      <c r="DK47">
        <v>1625677277</v>
      </c>
      <c r="DL47">
        <v>0</v>
      </c>
      <c r="DM47">
        <v>1576.6528</v>
      </c>
      <c r="DN47">
        <v>-6.05461537131171</v>
      </c>
      <c r="DO47">
        <v>-85.1999997335507</v>
      </c>
      <c r="DP47">
        <v>16292.868</v>
      </c>
      <c r="DQ47">
        <v>15</v>
      </c>
      <c r="DR47">
        <v>1625677134.6</v>
      </c>
      <c r="DS47" t="s">
        <v>305</v>
      </c>
      <c r="DT47">
        <v>1625677128.6</v>
      </c>
      <c r="DU47">
        <v>1625677134.6</v>
      </c>
      <c r="DV47">
        <v>2</v>
      </c>
      <c r="DW47">
        <v>0.041</v>
      </c>
      <c r="DX47">
        <v>0.026</v>
      </c>
      <c r="DY47">
        <v>-14.347</v>
      </c>
      <c r="DZ47">
        <v>-1.389</v>
      </c>
      <c r="EA47">
        <v>420</v>
      </c>
      <c r="EB47">
        <v>5</v>
      </c>
      <c r="EC47">
        <v>0.14</v>
      </c>
      <c r="ED47">
        <v>0.08</v>
      </c>
      <c r="EE47">
        <v>-10.4577804878049</v>
      </c>
      <c r="EF47">
        <v>-0.131370731707326</v>
      </c>
      <c r="EG47">
        <v>0.0412554517876252</v>
      </c>
      <c r="EH47">
        <v>1</v>
      </c>
      <c r="EI47">
        <v>1577.03588235294</v>
      </c>
      <c r="EJ47">
        <v>-6.38875739645049</v>
      </c>
      <c r="EK47">
        <v>0.657536031878091</v>
      </c>
      <c r="EL47">
        <v>1</v>
      </c>
      <c r="EM47">
        <v>0.917435585365854</v>
      </c>
      <c r="EN47">
        <v>-0.0780888919860613</v>
      </c>
      <c r="EO47">
        <v>0.00860499965838242</v>
      </c>
      <c r="EP47">
        <v>1</v>
      </c>
      <c r="EQ47">
        <v>3</v>
      </c>
      <c r="ER47">
        <v>3</v>
      </c>
      <c r="ES47" t="s">
        <v>306</v>
      </c>
      <c r="ET47">
        <v>100</v>
      </c>
      <c r="EU47">
        <v>100</v>
      </c>
      <c r="EV47">
        <v>-14.343</v>
      </c>
      <c r="EW47">
        <v>-1.414</v>
      </c>
      <c r="EX47">
        <v>-14.3476998515065</v>
      </c>
      <c r="EY47">
        <v>0.000485247639819423</v>
      </c>
      <c r="EZ47">
        <v>-1.36446825205216e-06</v>
      </c>
      <c r="FA47">
        <v>5.78542989185787e-10</v>
      </c>
      <c r="FB47">
        <v>-1.1099058739466</v>
      </c>
      <c r="FC47">
        <v>-0.0508365997127688</v>
      </c>
      <c r="FD47">
        <v>0.00161886503163497</v>
      </c>
      <c r="FE47">
        <v>-2.08621555845513e-05</v>
      </c>
      <c r="FF47">
        <v>0</v>
      </c>
      <c r="FG47">
        <v>2096</v>
      </c>
      <c r="FH47">
        <v>2</v>
      </c>
      <c r="FI47">
        <v>28</v>
      </c>
      <c r="FJ47">
        <v>2.5</v>
      </c>
      <c r="FK47">
        <v>2.4</v>
      </c>
      <c r="FL47">
        <v>18</v>
      </c>
      <c r="FM47">
        <v>491.801</v>
      </c>
      <c r="FN47">
        <v>508.385</v>
      </c>
      <c r="FO47">
        <v>10.3069</v>
      </c>
      <c r="FP47">
        <v>26.876</v>
      </c>
      <c r="FQ47">
        <v>29.9995</v>
      </c>
      <c r="FR47">
        <v>26.943</v>
      </c>
      <c r="FS47">
        <v>26.916</v>
      </c>
      <c r="FT47">
        <v>21.4413</v>
      </c>
      <c r="FU47">
        <v>60.6756</v>
      </c>
      <c r="FV47">
        <v>0</v>
      </c>
      <c r="FW47">
        <v>10.41</v>
      </c>
      <c r="FX47">
        <v>420</v>
      </c>
      <c r="FY47">
        <v>5.34866</v>
      </c>
      <c r="FZ47">
        <v>101.645</v>
      </c>
      <c r="GA47">
        <v>96.1563</v>
      </c>
    </row>
    <row r="48" spans="1:183">
      <c r="A48">
        <v>32</v>
      </c>
      <c r="B48">
        <v>1625677278.1</v>
      </c>
      <c r="C48">
        <v>62</v>
      </c>
      <c r="D48" t="s">
        <v>368</v>
      </c>
      <c r="E48" t="s">
        <v>369</v>
      </c>
      <c r="F48">
        <v>1</v>
      </c>
      <c r="G48" t="s">
        <v>302</v>
      </c>
      <c r="H48">
        <v>1625677277.1</v>
      </c>
      <c r="I48">
        <f>(J48)/1000</f>
        <v>0</v>
      </c>
      <c r="J48">
        <f>1000*CJ48*AH48*(CF48-CG48)/(100*BY48*(1000-AH48*CF48))</f>
        <v>0</v>
      </c>
      <c r="K48">
        <f>CJ48*AH48*(CE48-CD48*(1000-AH48*CG48)/(1000-AH48*CF48))/(100*BY48)</f>
        <v>0</v>
      </c>
      <c r="L48">
        <f>CD48 - IF(AH48&gt;1, K48*BY48*100.0/(AJ48*CR48), 0)</f>
        <v>0</v>
      </c>
      <c r="M48">
        <f>((S48-I48/2)*L48-K48)/(S48+I48/2)</f>
        <v>0</v>
      </c>
      <c r="N48">
        <f>M48*(CK48+CL48)/1000.0</f>
        <v>0</v>
      </c>
      <c r="O48">
        <f>(CD48 - IF(AH48&gt;1, K48*BY48*100.0/(AJ48*CR48), 0))*(CK48+CL48)/1000.0</f>
        <v>0</v>
      </c>
      <c r="P48">
        <f>2.0/((1/R48-1/Q48)+SIGN(R48)*SQRT((1/R48-1/Q48)*(1/R48-1/Q48) + 4*BZ48/((BZ48+1)*(BZ48+1))*(2*1/R48*1/Q48-1/Q48*1/Q48)))</f>
        <v>0</v>
      </c>
      <c r="Q48">
        <f>IF(LEFT(CA48,1)&lt;&gt;"0",IF(LEFT(CA48,1)="1",3.0,CB48),$D$5+$E$5*(CR48*CK48/($K$5*1000))+$F$5*(CR48*CK48/($K$5*1000))*MAX(MIN(BY48,$J$5),$I$5)*MAX(MIN(BY48,$J$5),$I$5)+$G$5*MAX(MIN(BY48,$J$5),$I$5)*(CR48*CK48/($K$5*1000))+$H$5*(CR48*CK48/($K$5*1000))*(CR48*CK48/($K$5*1000)))</f>
        <v>0</v>
      </c>
      <c r="R48">
        <f>I48*(1000-(1000*0.61365*exp(17.502*V48/(240.97+V48))/(CK48+CL48)+CF48)/2)/(1000*0.61365*exp(17.502*V48/(240.97+V48))/(CK48+CL48)-CF48)</f>
        <v>0</v>
      </c>
      <c r="S48">
        <f>1/((BZ48+1)/(P48/1.6)+1/(Q48/1.37)) + BZ48/((BZ48+1)/(P48/1.6) + BZ48/(Q48/1.37))</f>
        <v>0</v>
      </c>
      <c r="T48">
        <f>(BU48*BX48)</f>
        <v>0</v>
      </c>
      <c r="U48">
        <f>(CM48+(T48+2*0.95*5.67E-8*(((CM48+$B$7)+273)^4-(CM48+273)^4)-44100*I48)/(1.84*29.3*Q48+8*0.95*5.67E-8*(CM48+273)^3))</f>
        <v>0</v>
      </c>
      <c r="V48">
        <f>($C$7*CN48+$D$7*CO48+$E$7*U48)</f>
        <v>0</v>
      </c>
      <c r="W48">
        <f>0.61365*exp(17.502*V48/(240.97+V48))</f>
        <v>0</v>
      </c>
      <c r="X48">
        <f>(Y48/Z48*100)</f>
        <v>0</v>
      </c>
      <c r="Y48">
        <f>CF48*(CK48+CL48)/1000</f>
        <v>0</v>
      </c>
      <c r="Z48">
        <f>0.61365*exp(17.502*CM48/(240.97+CM48))</f>
        <v>0</v>
      </c>
      <c r="AA48">
        <f>(W48-CF48*(CK48+CL48)/1000)</f>
        <v>0</v>
      </c>
      <c r="AB48">
        <f>(-I48*44100)</f>
        <v>0</v>
      </c>
      <c r="AC48">
        <f>2*29.3*Q48*0.92*(CM48-V48)</f>
        <v>0</v>
      </c>
      <c r="AD48">
        <f>2*0.95*5.67E-8*(((CM48+$B$7)+273)^4-(V48+273)^4)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MAX(0,($B$13+$C$13*CR48)/(1+$D$13*CR48)*CK48/(CM48+273)*$E$13)</f>
        <v>0</v>
      </c>
      <c r="AK48" t="s">
        <v>303</v>
      </c>
      <c r="AL48" t="s">
        <v>303</v>
      </c>
      <c r="AM48">
        <v>0</v>
      </c>
      <c r="AN48">
        <v>0</v>
      </c>
      <c r="AO48">
        <f>1-AM48/AN48</f>
        <v>0</v>
      </c>
      <c r="AP48">
        <v>0</v>
      </c>
      <c r="AQ48" t="s">
        <v>303</v>
      </c>
      <c r="AR48" t="s">
        <v>303</v>
      </c>
      <c r="AS48">
        <v>0</v>
      </c>
      <c r="AT48">
        <v>0</v>
      </c>
      <c r="AU48">
        <f>1-AS48/AT48</f>
        <v>0</v>
      </c>
      <c r="AV48">
        <v>0.5</v>
      </c>
      <c r="AW48">
        <f>BV48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303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f>$B$11*CS48+$C$11*CT48+$F$11*CU48*(1-CX48)</f>
        <v>0</v>
      </c>
      <c r="BV48">
        <f>BU48*BW48</f>
        <v>0</v>
      </c>
      <c r="BW48">
        <f>($B$11*$D$9+$C$11*$D$9+$F$11*((DH48+CZ48)/MAX(DH48+CZ48+DI48, 0.1)*$I$9+DI48/MAX(DH48+CZ48+DI48, 0.1)*$J$9))/($B$11+$C$11+$F$11)</f>
        <v>0</v>
      </c>
      <c r="BX48">
        <f>($B$11*$K$9+$C$11*$K$9+$F$11*((DH48+CZ48)/MAX(DH48+CZ48+DI48, 0.1)*$P$9+DI48/MAX(DH48+CZ48+DI48, 0.1)*$Q$9))/($B$11+$C$11+$F$11)</f>
        <v>0</v>
      </c>
      <c r="BY48">
        <v>6</v>
      </c>
      <c r="BZ48">
        <v>0.5</v>
      </c>
      <c r="CA48" t="s">
        <v>304</v>
      </c>
      <c r="CB48">
        <v>2</v>
      </c>
      <c r="CC48">
        <v>1625677277.1</v>
      </c>
      <c r="CD48">
        <v>409.523333333333</v>
      </c>
      <c r="CE48">
        <v>419.986333333333</v>
      </c>
      <c r="CF48">
        <v>6.25565333333333</v>
      </c>
      <c r="CG48">
        <v>5.34723</v>
      </c>
      <c r="CH48">
        <v>423.866333333333</v>
      </c>
      <c r="CI48">
        <v>7.66964</v>
      </c>
      <c r="CJ48">
        <v>499.981333333333</v>
      </c>
      <c r="CK48">
        <v>100.38</v>
      </c>
      <c r="CL48">
        <v>0.0998387</v>
      </c>
      <c r="CM48">
        <v>15.8627</v>
      </c>
      <c r="CN48">
        <v>15.8433333333333</v>
      </c>
      <c r="CO48">
        <v>999.9</v>
      </c>
      <c r="CP48">
        <v>0</v>
      </c>
      <c r="CQ48">
        <v>0</v>
      </c>
      <c r="CR48">
        <v>10005</v>
      </c>
      <c r="CS48">
        <v>0</v>
      </c>
      <c r="CT48">
        <v>5.34869</v>
      </c>
      <c r="CU48">
        <v>1046.01</v>
      </c>
      <c r="CV48">
        <v>0.962015</v>
      </c>
      <c r="CW48">
        <v>0.0379846</v>
      </c>
      <c r="CX48">
        <v>0</v>
      </c>
      <c r="CY48">
        <v>1575.49</v>
      </c>
      <c r="CZ48">
        <v>4.99912</v>
      </c>
      <c r="DA48">
        <v>16282.0666666667</v>
      </c>
      <c r="DB48">
        <v>6712.91333333333</v>
      </c>
      <c r="DC48">
        <v>37.5833333333333</v>
      </c>
      <c r="DD48">
        <v>40.7913333333333</v>
      </c>
      <c r="DE48">
        <v>39.437</v>
      </c>
      <c r="DF48">
        <v>40.1663333333333</v>
      </c>
      <c r="DG48">
        <v>38.875</v>
      </c>
      <c r="DH48">
        <v>1001.47</v>
      </c>
      <c r="DI48">
        <v>39.54</v>
      </c>
      <c r="DJ48">
        <v>0</v>
      </c>
      <c r="DK48">
        <v>1625677278.8</v>
      </c>
      <c r="DL48">
        <v>0</v>
      </c>
      <c r="DM48">
        <v>1576.48115384615</v>
      </c>
      <c r="DN48">
        <v>-6.5124786339358</v>
      </c>
      <c r="DO48">
        <v>-82.8615383983995</v>
      </c>
      <c r="DP48">
        <v>16290.8346153846</v>
      </c>
      <c r="DQ48">
        <v>15</v>
      </c>
      <c r="DR48">
        <v>1625677134.6</v>
      </c>
      <c r="DS48" t="s">
        <v>305</v>
      </c>
      <c r="DT48">
        <v>1625677128.6</v>
      </c>
      <c r="DU48">
        <v>1625677134.6</v>
      </c>
      <c r="DV48">
        <v>2</v>
      </c>
      <c r="DW48">
        <v>0.041</v>
      </c>
      <c r="DX48">
        <v>0.026</v>
      </c>
      <c r="DY48">
        <v>-14.347</v>
      </c>
      <c r="DZ48">
        <v>-1.389</v>
      </c>
      <c r="EA48">
        <v>420</v>
      </c>
      <c r="EB48">
        <v>5</v>
      </c>
      <c r="EC48">
        <v>0.14</v>
      </c>
      <c r="ED48">
        <v>0.08</v>
      </c>
      <c r="EE48">
        <v>-10.4555780487805</v>
      </c>
      <c r="EF48">
        <v>-0.205634843205579</v>
      </c>
      <c r="EG48">
        <v>0.0401016240300973</v>
      </c>
      <c r="EH48">
        <v>1</v>
      </c>
      <c r="EI48">
        <v>1576.846</v>
      </c>
      <c r="EJ48">
        <v>-6.61667318982428</v>
      </c>
      <c r="EK48">
        <v>0.698280336663896</v>
      </c>
      <c r="EL48">
        <v>1</v>
      </c>
      <c r="EM48">
        <v>0.915833975609756</v>
      </c>
      <c r="EN48">
        <v>-0.0789866132404174</v>
      </c>
      <c r="EO48">
        <v>0.00840322310257203</v>
      </c>
      <c r="EP48">
        <v>1</v>
      </c>
      <c r="EQ48">
        <v>3</v>
      </c>
      <c r="ER48">
        <v>3</v>
      </c>
      <c r="ES48" t="s">
        <v>306</v>
      </c>
      <c r="ET48">
        <v>100</v>
      </c>
      <c r="EU48">
        <v>100</v>
      </c>
      <c r="EV48">
        <v>-14.343</v>
      </c>
      <c r="EW48">
        <v>-1.414</v>
      </c>
      <c r="EX48">
        <v>-14.3476998515065</v>
      </c>
      <c r="EY48">
        <v>0.000485247639819423</v>
      </c>
      <c r="EZ48">
        <v>-1.36446825205216e-06</v>
      </c>
      <c r="FA48">
        <v>5.78542989185787e-10</v>
      </c>
      <c r="FB48">
        <v>-1.1099058739466</v>
      </c>
      <c r="FC48">
        <v>-0.0508365997127688</v>
      </c>
      <c r="FD48">
        <v>0.00161886503163497</v>
      </c>
      <c r="FE48">
        <v>-2.08621555845513e-05</v>
      </c>
      <c r="FF48">
        <v>0</v>
      </c>
      <c r="FG48">
        <v>2096</v>
      </c>
      <c r="FH48">
        <v>2</v>
      </c>
      <c r="FI48">
        <v>28</v>
      </c>
      <c r="FJ48">
        <v>2.5</v>
      </c>
      <c r="FK48">
        <v>2.4</v>
      </c>
      <c r="FL48">
        <v>18</v>
      </c>
      <c r="FM48">
        <v>491.888</v>
      </c>
      <c r="FN48">
        <v>508.188</v>
      </c>
      <c r="FO48">
        <v>10.3509</v>
      </c>
      <c r="FP48">
        <v>26.8749</v>
      </c>
      <c r="FQ48">
        <v>29.9994</v>
      </c>
      <c r="FR48">
        <v>26.943</v>
      </c>
      <c r="FS48">
        <v>26.916</v>
      </c>
      <c r="FT48">
        <v>21.441</v>
      </c>
      <c r="FU48">
        <v>60.6756</v>
      </c>
      <c r="FV48">
        <v>0</v>
      </c>
      <c r="FW48">
        <v>10.41</v>
      </c>
      <c r="FX48">
        <v>420</v>
      </c>
      <c r="FY48">
        <v>5.34866</v>
      </c>
      <c r="FZ48">
        <v>101.645</v>
      </c>
      <c r="GA48">
        <v>96.1575</v>
      </c>
    </row>
    <row r="49" spans="1:183">
      <c r="A49">
        <v>33</v>
      </c>
      <c r="B49">
        <v>1625677280.1</v>
      </c>
      <c r="C49">
        <v>64</v>
      </c>
      <c r="D49" t="s">
        <v>370</v>
      </c>
      <c r="E49" t="s">
        <v>371</v>
      </c>
      <c r="F49">
        <v>1</v>
      </c>
      <c r="G49" t="s">
        <v>302</v>
      </c>
      <c r="H49">
        <v>1625677279.1</v>
      </c>
      <c r="I49">
        <f>(J49)/1000</f>
        <v>0</v>
      </c>
      <c r="J49">
        <f>1000*CJ49*AH49*(CF49-CG49)/(100*BY49*(1000-AH49*CF49))</f>
        <v>0</v>
      </c>
      <c r="K49">
        <f>CJ49*AH49*(CE49-CD49*(1000-AH49*CG49)/(1000-AH49*CF49))/(100*BY49)</f>
        <v>0</v>
      </c>
      <c r="L49">
        <f>CD49 - IF(AH49&gt;1, K49*BY49*100.0/(AJ49*CR49), 0)</f>
        <v>0</v>
      </c>
      <c r="M49">
        <f>((S49-I49/2)*L49-K49)/(S49+I49/2)</f>
        <v>0</v>
      </c>
      <c r="N49">
        <f>M49*(CK49+CL49)/1000.0</f>
        <v>0</v>
      </c>
      <c r="O49">
        <f>(CD49 - IF(AH49&gt;1, K49*BY49*100.0/(AJ49*CR49), 0))*(CK49+CL49)/1000.0</f>
        <v>0</v>
      </c>
      <c r="P49">
        <f>2.0/((1/R49-1/Q49)+SIGN(R49)*SQRT((1/R49-1/Q49)*(1/R49-1/Q49) + 4*BZ49/((BZ49+1)*(BZ49+1))*(2*1/R49*1/Q49-1/Q49*1/Q49)))</f>
        <v>0</v>
      </c>
      <c r="Q49">
        <f>IF(LEFT(CA49,1)&lt;&gt;"0",IF(LEFT(CA49,1)="1",3.0,CB49),$D$5+$E$5*(CR49*CK49/($K$5*1000))+$F$5*(CR49*CK49/($K$5*1000))*MAX(MIN(BY49,$J$5),$I$5)*MAX(MIN(BY49,$J$5),$I$5)+$G$5*MAX(MIN(BY49,$J$5),$I$5)*(CR49*CK49/($K$5*1000))+$H$5*(CR49*CK49/($K$5*1000))*(CR49*CK49/($K$5*1000)))</f>
        <v>0</v>
      </c>
      <c r="R49">
        <f>I49*(1000-(1000*0.61365*exp(17.502*V49/(240.97+V49))/(CK49+CL49)+CF49)/2)/(1000*0.61365*exp(17.502*V49/(240.97+V49))/(CK49+CL49)-CF49)</f>
        <v>0</v>
      </c>
      <c r="S49">
        <f>1/((BZ49+1)/(P49/1.6)+1/(Q49/1.37)) + BZ49/((BZ49+1)/(P49/1.6) + BZ49/(Q49/1.37))</f>
        <v>0</v>
      </c>
      <c r="T49">
        <f>(BU49*BX49)</f>
        <v>0</v>
      </c>
      <c r="U49">
        <f>(CM49+(T49+2*0.95*5.67E-8*(((CM49+$B$7)+273)^4-(CM49+273)^4)-44100*I49)/(1.84*29.3*Q49+8*0.95*5.67E-8*(CM49+273)^3))</f>
        <v>0</v>
      </c>
      <c r="V49">
        <f>($C$7*CN49+$D$7*CO49+$E$7*U49)</f>
        <v>0</v>
      </c>
      <c r="W49">
        <f>0.61365*exp(17.502*V49/(240.97+V49))</f>
        <v>0</v>
      </c>
      <c r="X49">
        <f>(Y49/Z49*100)</f>
        <v>0</v>
      </c>
      <c r="Y49">
        <f>CF49*(CK49+CL49)/1000</f>
        <v>0</v>
      </c>
      <c r="Z49">
        <f>0.61365*exp(17.502*CM49/(240.97+CM49))</f>
        <v>0</v>
      </c>
      <c r="AA49">
        <f>(W49-CF49*(CK49+CL49)/1000)</f>
        <v>0</v>
      </c>
      <c r="AB49">
        <f>(-I49*44100)</f>
        <v>0</v>
      </c>
      <c r="AC49">
        <f>2*29.3*Q49*0.92*(CM49-V49)</f>
        <v>0</v>
      </c>
      <c r="AD49">
        <f>2*0.95*5.67E-8*(((CM49+$B$7)+273)^4-(V49+273)^4)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MAX(0,($B$13+$C$13*CR49)/(1+$D$13*CR49)*CK49/(CM49+273)*$E$13)</f>
        <v>0</v>
      </c>
      <c r="AK49" t="s">
        <v>303</v>
      </c>
      <c r="AL49" t="s">
        <v>303</v>
      </c>
      <c r="AM49">
        <v>0</v>
      </c>
      <c r="AN49">
        <v>0</v>
      </c>
      <c r="AO49">
        <f>1-AM49/AN49</f>
        <v>0</v>
      </c>
      <c r="AP49">
        <v>0</v>
      </c>
      <c r="AQ49" t="s">
        <v>303</v>
      </c>
      <c r="AR49" t="s">
        <v>303</v>
      </c>
      <c r="AS49">
        <v>0</v>
      </c>
      <c r="AT49">
        <v>0</v>
      </c>
      <c r="AU49">
        <f>1-AS49/AT49</f>
        <v>0</v>
      </c>
      <c r="AV49">
        <v>0.5</v>
      </c>
      <c r="AW49">
        <f>BV49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303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f>$B$11*CS49+$C$11*CT49+$F$11*CU49*(1-CX49)</f>
        <v>0</v>
      </c>
      <c r="BV49">
        <f>BU49*BW49</f>
        <v>0</v>
      </c>
      <c r="BW49">
        <f>($B$11*$D$9+$C$11*$D$9+$F$11*((DH49+CZ49)/MAX(DH49+CZ49+DI49, 0.1)*$I$9+DI49/MAX(DH49+CZ49+DI49, 0.1)*$J$9))/($B$11+$C$11+$F$11)</f>
        <v>0</v>
      </c>
      <c r="BX49">
        <f>($B$11*$K$9+$C$11*$K$9+$F$11*((DH49+CZ49)/MAX(DH49+CZ49+DI49, 0.1)*$P$9+DI49/MAX(DH49+CZ49+DI49, 0.1)*$Q$9))/($B$11+$C$11+$F$11)</f>
        <v>0</v>
      </c>
      <c r="BY49">
        <v>6</v>
      </c>
      <c r="BZ49">
        <v>0.5</v>
      </c>
      <c r="CA49" t="s">
        <v>304</v>
      </c>
      <c r="CB49">
        <v>2</v>
      </c>
      <c r="CC49">
        <v>1625677279.1</v>
      </c>
      <c r="CD49">
        <v>409.516666666667</v>
      </c>
      <c r="CE49">
        <v>419.984666666667</v>
      </c>
      <c r="CF49">
        <v>6.25549333333333</v>
      </c>
      <c r="CG49">
        <v>5.34744</v>
      </c>
      <c r="CH49">
        <v>423.859666666667</v>
      </c>
      <c r="CI49">
        <v>7.66948333333333</v>
      </c>
      <c r="CJ49">
        <v>500.023</v>
      </c>
      <c r="CK49">
        <v>100.380333333333</v>
      </c>
      <c r="CL49">
        <v>0.0999608666666667</v>
      </c>
      <c r="CM49">
        <v>15.8736</v>
      </c>
      <c r="CN49">
        <v>15.8533666666667</v>
      </c>
      <c r="CO49">
        <v>999.9</v>
      </c>
      <c r="CP49">
        <v>0</v>
      </c>
      <c r="CQ49">
        <v>0</v>
      </c>
      <c r="CR49">
        <v>10010.0333333333</v>
      </c>
      <c r="CS49">
        <v>0</v>
      </c>
      <c r="CT49">
        <v>5.34869</v>
      </c>
      <c r="CU49">
        <v>1046.02666666667</v>
      </c>
      <c r="CV49">
        <v>0.962015</v>
      </c>
      <c r="CW49">
        <v>0.0379846</v>
      </c>
      <c r="CX49">
        <v>0</v>
      </c>
      <c r="CY49">
        <v>1575.36333333333</v>
      </c>
      <c r="CZ49">
        <v>4.99912</v>
      </c>
      <c r="DA49">
        <v>16279.9</v>
      </c>
      <c r="DB49">
        <v>6713</v>
      </c>
      <c r="DC49">
        <v>37.5623333333333</v>
      </c>
      <c r="DD49">
        <v>40.7706666666667</v>
      </c>
      <c r="DE49">
        <v>39.4373333333333</v>
      </c>
      <c r="DF49">
        <v>40.187</v>
      </c>
      <c r="DG49">
        <v>38.979</v>
      </c>
      <c r="DH49">
        <v>1001.48666666667</v>
      </c>
      <c r="DI49">
        <v>39.54</v>
      </c>
      <c r="DJ49">
        <v>0</v>
      </c>
      <c r="DK49">
        <v>1625677281.2</v>
      </c>
      <c r="DL49">
        <v>0</v>
      </c>
      <c r="DM49">
        <v>1576.20115384615</v>
      </c>
      <c r="DN49">
        <v>-7.40136752724427</v>
      </c>
      <c r="DO49">
        <v>-79.2649572091089</v>
      </c>
      <c r="DP49">
        <v>16287.7038461538</v>
      </c>
      <c r="DQ49">
        <v>15</v>
      </c>
      <c r="DR49">
        <v>1625677134.6</v>
      </c>
      <c r="DS49" t="s">
        <v>305</v>
      </c>
      <c r="DT49">
        <v>1625677128.6</v>
      </c>
      <c r="DU49">
        <v>1625677134.6</v>
      </c>
      <c r="DV49">
        <v>2</v>
      </c>
      <c r="DW49">
        <v>0.041</v>
      </c>
      <c r="DX49">
        <v>0.026</v>
      </c>
      <c r="DY49">
        <v>-14.347</v>
      </c>
      <c r="DZ49">
        <v>-1.389</v>
      </c>
      <c r="EA49">
        <v>420</v>
      </c>
      <c r="EB49">
        <v>5</v>
      </c>
      <c r="EC49">
        <v>0.14</v>
      </c>
      <c r="ED49">
        <v>0.08</v>
      </c>
      <c r="EE49">
        <v>-10.4562195121951</v>
      </c>
      <c r="EF49">
        <v>-0.223030662020911</v>
      </c>
      <c r="EG49">
        <v>0.0401495328133205</v>
      </c>
      <c r="EH49">
        <v>1</v>
      </c>
      <c r="EI49">
        <v>1576.54617647059</v>
      </c>
      <c r="EJ49">
        <v>-7.03225241016822</v>
      </c>
      <c r="EK49">
        <v>0.719260301019628</v>
      </c>
      <c r="EL49">
        <v>1</v>
      </c>
      <c r="EM49">
        <v>0.913462024390244</v>
      </c>
      <c r="EN49">
        <v>-0.0598030243902449</v>
      </c>
      <c r="EO49">
        <v>0.00664080241069871</v>
      </c>
      <c r="EP49">
        <v>1</v>
      </c>
      <c r="EQ49">
        <v>3</v>
      </c>
      <c r="ER49">
        <v>3</v>
      </c>
      <c r="ES49" t="s">
        <v>306</v>
      </c>
      <c r="ET49">
        <v>100</v>
      </c>
      <c r="EU49">
        <v>100</v>
      </c>
      <c r="EV49">
        <v>-14.343</v>
      </c>
      <c r="EW49">
        <v>-1.414</v>
      </c>
      <c r="EX49">
        <v>-14.3476998515065</v>
      </c>
      <c r="EY49">
        <v>0.000485247639819423</v>
      </c>
      <c r="EZ49">
        <v>-1.36446825205216e-06</v>
      </c>
      <c r="FA49">
        <v>5.78542989185787e-10</v>
      </c>
      <c r="FB49">
        <v>-1.1099058739466</v>
      </c>
      <c r="FC49">
        <v>-0.0508365997127688</v>
      </c>
      <c r="FD49">
        <v>0.00161886503163497</v>
      </c>
      <c r="FE49">
        <v>-2.08621555845513e-05</v>
      </c>
      <c r="FF49">
        <v>0</v>
      </c>
      <c r="FG49">
        <v>2096</v>
      </c>
      <c r="FH49">
        <v>2</v>
      </c>
      <c r="FI49">
        <v>28</v>
      </c>
      <c r="FJ49">
        <v>2.5</v>
      </c>
      <c r="FK49">
        <v>2.4</v>
      </c>
      <c r="FL49">
        <v>18</v>
      </c>
      <c r="FM49">
        <v>491.801</v>
      </c>
      <c r="FN49">
        <v>508.224</v>
      </c>
      <c r="FO49">
        <v>10.3966</v>
      </c>
      <c r="FP49">
        <v>26.8743</v>
      </c>
      <c r="FQ49">
        <v>29.9995</v>
      </c>
      <c r="FR49">
        <v>26.943</v>
      </c>
      <c r="FS49">
        <v>26.916</v>
      </c>
      <c r="FT49">
        <v>21.4389</v>
      </c>
      <c r="FU49">
        <v>60.6756</v>
      </c>
      <c r="FV49">
        <v>0</v>
      </c>
      <c r="FW49">
        <v>10.48</v>
      </c>
      <c r="FX49">
        <v>420</v>
      </c>
      <c r="FY49">
        <v>5.34866</v>
      </c>
      <c r="FZ49">
        <v>101.644</v>
      </c>
      <c r="GA49">
        <v>96.1581</v>
      </c>
    </row>
    <row r="50" spans="1:183">
      <c r="A50">
        <v>34</v>
      </c>
      <c r="B50">
        <v>1625677282.1</v>
      </c>
      <c r="C50">
        <v>66</v>
      </c>
      <c r="D50" t="s">
        <v>372</v>
      </c>
      <c r="E50" t="s">
        <v>373</v>
      </c>
      <c r="F50">
        <v>1</v>
      </c>
      <c r="G50" t="s">
        <v>302</v>
      </c>
      <c r="H50">
        <v>1625677281.1</v>
      </c>
      <c r="I50">
        <f>(J50)/1000</f>
        <v>0</v>
      </c>
      <c r="J50">
        <f>1000*CJ50*AH50*(CF50-CG50)/(100*BY50*(1000-AH50*CF50))</f>
        <v>0</v>
      </c>
      <c r="K50">
        <f>CJ50*AH50*(CE50-CD50*(1000-AH50*CG50)/(1000-AH50*CF50))/(100*BY50)</f>
        <v>0</v>
      </c>
      <c r="L50">
        <f>CD50 - IF(AH50&gt;1, K50*BY50*100.0/(AJ50*CR50), 0)</f>
        <v>0</v>
      </c>
      <c r="M50">
        <f>((S50-I50/2)*L50-K50)/(S50+I50/2)</f>
        <v>0</v>
      </c>
      <c r="N50">
        <f>M50*(CK50+CL50)/1000.0</f>
        <v>0</v>
      </c>
      <c r="O50">
        <f>(CD50 - IF(AH50&gt;1, K50*BY50*100.0/(AJ50*CR50), 0))*(CK50+CL50)/1000.0</f>
        <v>0</v>
      </c>
      <c r="P50">
        <f>2.0/((1/R50-1/Q50)+SIGN(R50)*SQRT((1/R50-1/Q50)*(1/R50-1/Q50) + 4*BZ50/((BZ50+1)*(BZ50+1))*(2*1/R50*1/Q50-1/Q50*1/Q50)))</f>
        <v>0</v>
      </c>
      <c r="Q50">
        <f>IF(LEFT(CA50,1)&lt;&gt;"0",IF(LEFT(CA50,1)="1",3.0,CB50),$D$5+$E$5*(CR50*CK50/($K$5*1000))+$F$5*(CR50*CK50/($K$5*1000))*MAX(MIN(BY50,$J$5),$I$5)*MAX(MIN(BY50,$J$5),$I$5)+$G$5*MAX(MIN(BY50,$J$5),$I$5)*(CR50*CK50/($K$5*1000))+$H$5*(CR50*CK50/($K$5*1000))*(CR50*CK50/($K$5*1000)))</f>
        <v>0</v>
      </c>
      <c r="R50">
        <f>I50*(1000-(1000*0.61365*exp(17.502*V50/(240.97+V50))/(CK50+CL50)+CF50)/2)/(1000*0.61365*exp(17.502*V50/(240.97+V50))/(CK50+CL50)-CF50)</f>
        <v>0</v>
      </c>
      <c r="S50">
        <f>1/((BZ50+1)/(P50/1.6)+1/(Q50/1.37)) + BZ50/((BZ50+1)/(P50/1.6) + BZ50/(Q50/1.37))</f>
        <v>0</v>
      </c>
      <c r="T50">
        <f>(BU50*BX50)</f>
        <v>0</v>
      </c>
      <c r="U50">
        <f>(CM50+(T50+2*0.95*5.67E-8*(((CM50+$B$7)+273)^4-(CM50+273)^4)-44100*I50)/(1.84*29.3*Q50+8*0.95*5.67E-8*(CM50+273)^3))</f>
        <v>0</v>
      </c>
      <c r="V50">
        <f>($C$7*CN50+$D$7*CO50+$E$7*U50)</f>
        <v>0</v>
      </c>
      <c r="W50">
        <f>0.61365*exp(17.502*V50/(240.97+V50))</f>
        <v>0</v>
      </c>
      <c r="X50">
        <f>(Y50/Z50*100)</f>
        <v>0</v>
      </c>
      <c r="Y50">
        <f>CF50*(CK50+CL50)/1000</f>
        <v>0</v>
      </c>
      <c r="Z50">
        <f>0.61365*exp(17.502*CM50/(240.97+CM50))</f>
        <v>0</v>
      </c>
      <c r="AA50">
        <f>(W50-CF50*(CK50+CL50)/1000)</f>
        <v>0</v>
      </c>
      <c r="AB50">
        <f>(-I50*44100)</f>
        <v>0</v>
      </c>
      <c r="AC50">
        <f>2*29.3*Q50*0.92*(CM50-V50)</f>
        <v>0</v>
      </c>
      <c r="AD50">
        <f>2*0.95*5.67E-8*(((CM50+$B$7)+273)^4-(V50+273)^4)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MAX(0,($B$13+$C$13*CR50)/(1+$D$13*CR50)*CK50/(CM50+273)*$E$13)</f>
        <v>0</v>
      </c>
      <c r="AK50" t="s">
        <v>303</v>
      </c>
      <c r="AL50" t="s">
        <v>303</v>
      </c>
      <c r="AM50">
        <v>0</v>
      </c>
      <c r="AN50">
        <v>0</v>
      </c>
      <c r="AO50">
        <f>1-AM50/AN50</f>
        <v>0</v>
      </c>
      <c r="AP50">
        <v>0</v>
      </c>
      <c r="AQ50" t="s">
        <v>303</v>
      </c>
      <c r="AR50" t="s">
        <v>303</v>
      </c>
      <c r="AS50">
        <v>0</v>
      </c>
      <c r="AT50">
        <v>0</v>
      </c>
      <c r="AU50">
        <f>1-AS50/AT50</f>
        <v>0</v>
      </c>
      <c r="AV50">
        <v>0.5</v>
      </c>
      <c r="AW50">
        <f>BV50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303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f>$B$11*CS50+$C$11*CT50+$F$11*CU50*(1-CX50)</f>
        <v>0</v>
      </c>
      <c r="BV50">
        <f>BU50*BW50</f>
        <v>0</v>
      </c>
      <c r="BW50">
        <f>($B$11*$D$9+$C$11*$D$9+$F$11*((DH50+CZ50)/MAX(DH50+CZ50+DI50, 0.1)*$I$9+DI50/MAX(DH50+CZ50+DI50, 0.1)*$J$9))/($B$11+$C$11+$F$11)</f>
        <v>0</v>
      </c>
      <c r="BX50">
        <f>($B$11*$K$9+$C$11*$K$9+$F$11*((DH50+CZ50)/MAX(DH50+CZ50+DI50, 0.1)*$P$9+DI50/MAX(DH50+CZ50+DI50, 0.1)*$Q$9))/($B$11+$C$11+$F$11)</f>
        <v>0</v>
      </c>
      <c r="BY50">
        <v>6</v>
      </c>
      <c r="BZ50">
        <v>0.5</v>
      </c>
      <c r="CA50" t="s">
        <v>304</v>
      </c>
      <c r="CB50">
        <v>2</v>
      </c>
      <c r="CC50">
        <v>1625677281.1</v>
      </c>
      <c r="CD50">
        <v>409.514666666667</v>
      </c>
      <c r="CE50">
        <v>420.048</v>
      </c>
      <c r="CF50">
        <v>6.25516333333333</v>
      </c>
      <c r="CG50">
        <v>5.34817</v>
      </c>
      <c r="CH50">
        <v>423.858</v>
      </c>
      <c r="CI50">
        <v>7.66913666666667</v>
      </c>
      <c r="CJ50">
        <v>500.039333333333</v>
      </c>
      <c r="CK50">
        <v>100.381666666667</v>
      </c>
      <c r="CL50">
        <v>0.100117333333333</v>
      </c>
      <c r="CM50">
        <v>15.8845666666667</v>
      </c>
      <c r="CN50">
        <v>15.8654</v>
      </c>
      <c r="CO50">
        <v>999.9</v>
      </c>
      <c r="CP50">
        <v>0</v>
      </c>
      <c r="CQ50">
        <v>0</v>
      </c>
      <c r="CR50">
        <v>10000.8</v>
      </c>
      <c r="CS50">
        <v>0</v>
      </c>
      <c r="CT50">
        <v>5.36844333333333</v>
      </c>
      <c r="CU50">
        <v>1046.03333333333</v>
      </c>
      <c r="CV50">
        <v>0.962015</v>
      </c>
      <c r="CW50">
        <v>0.0379846</v>
      </c>
      <c r="CX50">
        <v>0</v>
      </c>
      <c r="CY50">
        <v>1575.14333333333</v>
      </c>
      <c r="CZ50">
        <v>4.99912</v>
      </c>
      <c r="DA50">
        <v>16277.7666666667</v>
      </c>
      <c r="DB50">
        <v>6713.04</v>
      </c>
      <c r="DC50">
        <v>37.479</v>
      </c>
      <c r="DD50">
        <v>40.75</v>
      </c>
      <c r="DE50">
        <v>39.458</v>
      </c>
      <c r="DF50">
        <v>40.1453333333333</v>
      </c>
      <c r="DG50">
        <v>38.9163333333333</v>
      </c>
      <c r="DH50">
        <v>1001.49333333333</v>
      </c>
      <c r="DI50">
        <v>39.54</v>
      </c>
      <c r="DJ50">
        <v>0</v>
      </c>
      <c r="DK50">
        <v>1625677283</v>
      </c>
      <c r="DL50">
        <v>0</v>
      </c>
      <c r="DM50">
        <v>1575.9428</v>
      </c>
      <c r="DN50">
        <v>-8.10999997955872</v>
      </c>
      <c r="DO50">
        <v>-74.6384613134405</v>
      </c>
      <c r="DP50">
        <v>16284.924</v>
      </c>
      <c r="DQ50">
        <v>15</v>
      </c>
      <c r="DR50">
        <v>1625677134.6</v>
      </c>
      <c r="DS50" t="s">
        <v>305</v>
      </c>
      <c r="DT50">
        <v>1625677128.6</v>
      </c>
      <c r="DU50">
        <v>1625677134.6</v>
      </c>
      <c r="DV50">
        <v>2</v>
      </c>
      <c r="DW50">
        <v>0.041</v>
      </c>
      <c r="DX50">
        <v>0.026</v>
      </c>
      <c r="DY50">
        <v>-14.347</v>
      </c>
      <c r="DZ50">
        <v>-1.389</v>
      </c>
      <c r="EA50">
        <v>420</v>
      </c>
      <c r="EB50">
        <v>5</v>
      </c>
      <c r="EC50">
        <v>0.14</v>
      </c>
      <c r="ED50">
        <v>0.08</v>
      </c>
      <c r="EE50">
        <v>-10.4692634146341</v>
      </c>
      <c r="EF50">
        <v>-0.210071080139382</v>
      </c>
      <c r="EG50">
        <v>0.0386246272764245</v>
      </c>
      <c r="EH50">
        <v>1</v>
      </c>
      <c r="EI50">
        <v>1576.31470588235</v>
      </c>
      <c r="EJ50">
        <v>-6.91876584953455</v>
      </c>
      <c r="EK50">
        <v>0.7108951908111</v>
      </c>
      <c r="EL50">
        <v>1</v>
      </c>
      <c r="EM50">
        <v>0.911385731707317</v>
      </c>
      <c r="EN50">
        <v>-0.0412911428571403</v>
      </c>
      <c r="EO50">
        <v>0.00464197243097913</v>
      </c>
      <c r="EP50">
        <v>1</v>
      </c>
      <c r="EQ50">
        <v>3</v>
      </c>
      <c r="ER50">
        <v>3</v>
      </c>
      <c r="ES50" t="s">
        <v>306</v>
      </c>
      <c r="ET50">
        <v>100</v>
      </c>
      <c r="EU50">
        <v>100</v>
      </c>
      <c r="EV50">
        <v>-14.343</v>
      </c>
      <c r="EW50">
        <v>-1.414</v>
      </c>
      <c r="EX50">
        <v>-14.3476998515065</v>
      </c>
      <c r="EY50">
        <v>0.000485247639819423</v>
      </c>
      <c r="EZ50">
        <v>-1.36446825205216e-06</v>
      </c>
      <c r="FA50">
        <v>5.78542989185787e-10</v>
      </c>
      <c r="FB50">
        <v>-1.1099058739466</v>
      </c>
      <c r="FC50">
        <v>-0.0508365997127688</v>
      </c>
      <c r="FD50">
        <v>0.00161886503163497</v>
      </c>
      <c r="FE50">
        <v>-2.08621555845513e-05</v>
      </c>
      <c r="FF50">
        <v>0</v>
      </c>
      <c r="FG50">
        <v>2096</v>
      </c>
      <c r="FH50">
        <v>2</v>
      </c>
      <c r="FI50">
        <v>28</v>
      </c>
      <c r="FJ50">
        <v>2.6</v>
      </c>
      <c r="FK50">
        <v>2.5</v>
      </c>
      <c r="FL50">
        <v>18</v>
      </c>
      <c r="FM50">
        <v>491.67</v>
      </c>
      <c r="FN50">
        <v>508.295</v>
      </c>
      <c r="FO50">
        <v>10.4407</v>
      </c>
      <c r="FP50">
        <v>26.8732</v>
      </c>
      <c r="FQ50">
        <v>29.9996</v>
      </c>
      <c r="FR50">
        <v>26.943</v>
      </c>
      <c r="FS50">
        <v>26.916</v>
      </c>
      <c r="FT50">
        <v>21.4393</v>
      </c>
      <c r="FU50">
        <v>60.6756</v>
      </c>
      <c r="FV50">
        <v>0</v>
      </c>
      <c r="FW50">
        <v>10.55</v>
      </c>
      <c r="FX50">
        <v>420</v>
      </c>
      <c r="FY50">
        <v>5.34866</v>
      </c>
      <c r="FZ50">
        <v>101.643</v>
      </c>
      <c r="GA50">
        <v>96.1595</v>
      </c>
    </row>
    <row r="51" spans="1:183">
      <c r="A51">
        <v>35</v>
      </c>
      <c r="B51">
        <v>1625677284.1</v>
      </c>
      <c r="C51">
        <v>68</v>
      </c>
      <c r="D51" t="s">
        <v>374</v>
      </c>
      <c r="E51" t="s">
        <v>375</v>
      </c>
      <c r="F51">
        <v>1</v>
      </c>
      <c r="G51" t="s">
        <v>302</v>
      </c>
      <c r="H51">
        <v>1625677283.1</v>
      </c>
      <c r="I51">
        <f>(J51)/1000</f>
        <v>0</v>
      </c>
      <c r="J51">
        <f>1000*CJ51*AH51*(CF51-CG51)/(100*BY51*(1000-AH51*CF51))</f>
        <v>0</v>
      </c>
      <c r="K51">
        <f>CJ51*AH51*(CE51-CD51*(1000-AH51*CG51)/(1000-AH51*CF51))/(100*BY51)</f>
        <v>0</v>
      </c>
      <c r="L51">
        <f>CD51 - IF(AH51&gt;1, K51*BY51*100.0/(AJ51*CR51), 0)</f>
        <v>0</v>
      </c>
      <c r="M51">
        <f>((S51-I51/2)*L51-K51)/(S51+I51/2)</f>
        <v>0</v>
      </c>
      <c r="N51">
        <f>M51*(CK51+CL51)/1000.0</f>
        <v>0</v>
      </c>
      <c r="O51">
        <f>(CD51 - IF(AH51&gt;1, K51*BY51*100.0/(AJ51*CR51), 0))*(CK51+CL51)/1000.0</f>
        <v>0</v>
      </c>
      <c r="P51">
        <f>2.0/((1/R51-1/Q51)+SIGN(R51)*SQRT((1/R51-1/Q51)*(1/R51-1/Q51) + 4*BZ51/((BZ51+1)*(BZ51+1))*(2*1/R51*1/Q51-1/Q51*1/Q51)))</f>
        <v>0</v>
      </c>
      <c r="Q51">
        <f>IF(LEFT(CA51,1)&lt;&gt;"0",IF(LEFT(CA51,1)="1",3.0,CB51),$D$5+$E$5*(CR51*CK51/($K$5*1000))+$F$5*(CR51*CK51/($K$5*1000))*MAX(MIN(BY51,$J$5),$I$5)*MAX(MIN(BY51,$J$5),$I$5)+$G$5*MAX(MIN(BY51,$J$5),$I$5)*(CR51*CK51/($K$5*1000))+$H$5*(CR51*CK51/($K$5*1000))*(CR51*CK51/($K$5*1000)))</f>
        <v>0</v>
      </c>
      <c r="R51">
        <f>I51*(1000-(1000*0.61365*exp(17.502*V51/(240.97+V51))/(CK51+CL51)+CF51)/2)/(1000*0.61365*exp(17.502*V51/(240.97+V51))/(CK51+CL51)-CF51)</f>
        <v>0</v>
      </c>
      <c r="S51">
        <f>1/((BZ51+1)/(P51/1.6)+1/(Q51/1.37)) + BZ51/((BZ51+1)/(P51/1.6) + BZ51/(Q51/1.37))</f>
        <v>0</v>
      </c>
      <c r="T51">
        <f>(BU51*BX51)</f>
        <v>0</v>
      </c>
      <c r="U51">
        <f>(CM51+(T51+2*0.95*5.67E-8*(((CM51+$B$7)+273)^4-(CM51+273)^4)-44100*I51)/(1.84*29.3*Q51+8*0.95*5.67E-8*(CM51+273)^3))</f>
        <v>0</v>
      </c>
      <c r="V51">
        <f>($C$7*CN51+$D$7*CO51+$E$7*U51)</f>
        <v>0</v>
      </c>
      <c r="W51">
        <f>0.61365*exp(17.502*V51/(240.97+V51))</f>
        <v>0</v>
      </c>
      <c r="X51">
        <f>(Y51/Z51*100)</f>
        <v>0</v>
      </c>
      <c r="Y51">
        <f>CF51*(CK51+CL51)/1000</f>
        <v>0</v>
      </c>
      <c r="Z51">
        <f>0.61365*exp(17.502*CM51/(240.97+CM51))</f>
        <v>0</v>
      </c>
      <c r="AA51">
        <f>(W51-CF51*(CK51+CL51)/1000)</f>
        <v>0</v>
      </c>
      <c r="AB51">
        <f>(-I51*44100)</f>
        <v>0</v>
      </c>
      <c r="AC51">
        <f>2*29.3*Q51*0.92*(CM51-V51)</f>
        <v>0</v>
      </c>
      <c r="AD51">
        <f>2*0.95*5.67E-8*(((CM51+$B$7)+273)^4-(V51+273)^4)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MAX(0,($B$13+$C$13*CR51)/(1+$D$13*CR51)*CK51/(CM51+273)*$E$13)</f>
        <v>0</v>
      </c>
      <c r="AK51" t="s">
        <v>303</v>
      </c>
      <c r="AL51" t="s">
        <v>303</v>
      </c>
      <c r="AM51">
        <v>0</v>
      </c>
      <c r="AN51">
        <v>0</v>
      </c>
      <c r="AO51">
        <f>1-AM51/AN51</f>
        <v>0</v>
      </c>
      <c r="AP51">
        <v>0</v>
      </c>
      <c r="AQ51" t="s">
        <v>303</v>
      </c>
      <c r="AR51" t="s">
        <v>303</v>
      </c>
      <c r="AS51">
        <v>0</v>
      </c>
      <c r="AT51">
        <v>0</v>
      </c>
      <c r="AU51">
        <f>1-AS51/AT51</f>
        <v>0</v>
      </c>
      <c r="AV51">
        <v>0.5</v>
      </c>
      <c r="AW51">
        <f>BV51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303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f>$B$11*CS51+$C$11*CT51+$F$11*CU51*(1-CX51)</f>
        <v>0</v>
      </c>
      <c r="BV51">
        <f>BU51*BW51</f>
        <v>0</v>
      </c>
      <c r="BW51">
        <f>($B$11*$D$9+$C$11*$D$9+$F$11*((DH51+CZ51)/MAX(DH51+CZ51+DI51, 0.1)*$I$9+DI51/MAX(DH51+CZ51+DI51, 0.1)*$J$9))/($B$11+$C$11+$F$11)</f>
        <v>0</v>
      </c>
      <c r="BX51">
        <f>($B$11*$K$9+$C$11*$K$9+$F$11*((DH51+CZ51)/MAX(DH51+CZ51+DI51, 0.1)*$P$9+DI51/MAX(DH51+CZ51+DI51, 0.1)*$Q$9))/($B$11+$C$11+$F$11)</f>
        <v>0</v>
      </c>
      <c r="BY51">
        <v>6</v>
      </c>
      <c r="BZ51">
        <v>0.5</v>
      </c>
      <c r="CA51" t="s">
        <v>304</v>
      </c>
      <c r="CB51">
        <v>2</v>
      </c>
      <c r="CC51">
        <v>1625677283.1</v>
      </c>
      <c r="CD51">
        <v>409.508666666667</v>
      </c>
      <c r="CE51">
        <v>420.035</v>
      </c>
      <c r="CF51">
        <v>6.25550333333333</v>
      </c>
      <c r="CG51">
        <v>5.34746</v>
      </c>
      <c r="CH51">
        <v>423.852</v>
      </c>
      <c r="CI51">
        <v>7.66949</v>
      </c>
      <c r="CJ51">
        <v>499.976666666667</v>
      </c>
      <c r="CK51">
        <v>100.381333333333</v>
      </c>
      <c r="CL51">
        <v>0.0999059333333333</v>
      </c>
      <c r="CM51">
        <v>15.8914666666667</v>
      </c>
      <c r="CN51">
        <v>15.8719333333333</v>
      </c>
      <c r="CO51">
        <v>999.9</v>
      </c>
      <c r="CP51">
        <v>0</v>
      </c>
      <c r="CQ51">
        <v>0</v>
      </c>
      <c r="CR51">
        <v>10001.8933333333</v>
      </c>
      <c r="CS51">
        <v>0</v>
      </c>
      <c r="CT51">
        <v>5.39693666666667</v>
      </c>
      <c r="CU51">
        <v>1046.02</v>
      </c>
      <c r="CV51">
        <v>0.962015</v>
      </c>
      <c r="CW51">
        <v>0.0379846</v>
      </c>
      <c r="CX51">
        <v>0</v>
      </c>
      <c r="CY51">
        <v>1575.04</v>
      </c>
      <c r="CZ51">
        <v>4.99912</v>
      </c>
      <c r="DA51">
        <v>16275.3</v>
      </c>
      <c r="DB51">
        <v>6712.98</v>
      </c>
      <c r="DC51">
        <v>37.5203333333333</v>
      </c>
      <c r="DD51">
        <v>40.75</v>
      </c>
      <c r="DE51">
        <v>39.2913333333333</v>
      </c>
      <c r="DF51">
        <v>40.2286666666667</v>
      </c>
      <c r="DG51">
        <v>38.9163333333333</v>
      </c>
      <c r="DH51">
        <v>1001.48</v>
      </c>
      <c r="DI51">
        <v>39.54</v>
      </c>
      <c r="DJ51">
        <v>0</v>
      </c>
      <c r="DK51">
        <v>1625677284.8</v>
      </c>
      <c r="DL51">
        <v>0</v>
      </c>
      <c r="DM51">
        <v>1575.75769230769</v>
      </c>
      <c r="DN51">
        <v>-7.96581196627016</v>
      </c>
      <c r="DO51">
        <v>-76.2632478726861</v>
      </c>
      <c r="DP51">
        <v>16283.2346153846</v>
      </c>
      <c r="DQ51">
        <v>15</v>
      </c>
      <c r="DR51">
        <v>1625677134.6</v>
      </c>
      <c r="DS51" t="s">
        <v>305</v>
      </c>
      <c r="DT51">
        <v>1625677128.6</v>
      </c>
      <c r="DU51">
        <v>1625677134.6</v>
      </c>
      <c r="DV51">
        <v>2</v>
      </c>
      <c r="DW51">
        <v>0.041</v>
      </c>
      <c r="DX51">
        <v>0.026</v>
      </c>
      <c r="DY51">
        <v>-14.347</v>
      </c>
      <c r="DZ51">
        <v>-1.389</v>
      </c>
      <c r="EA51">
        <v>420</v>
      </c>
      <c r="EB51">
        <v>5</v>
      </c>
      <c r="EC51">
        <v>0.14</v>
      </c>
      <c r="ED51">
        <v>0.08</v>
      </c>
      <c r="EE51">
        <v>-10.4815682926829</v>
      </c>
      <c r="EF51">
        <v>-0.17760836236934</v>
      </c>
      <c r="EG51">
        <v>0.0354208939236908</v>
      </c>
      <c r="EH51">
        <v>1</v>
      </c>
      <c r="EI51">
        <v>1576.13885714286</v>
      </c>
      <c r="EJ51">
        <v>-7.15350293542018</v>
      </c>
      <c r="EK51">
        <v>0.749650476378623</v>
      </c>
      <c r="EL51">
        <v>1</v>
      </c>
      <c r="EM51">
        <v>0.910011024390244</v>
      </c>
      <c r="EN51">
        <v>-0.0261113728222994</v>
      </c>
      <c r="EO51">
        <v>0.00304758913503616</v>
      </c>
      <c r="EP51">
        <v>1</v>
      </c>
      <c r="EQ51">
        <v>3</v>
      </c>
      <c r="ER51">
        <v>3</v>
      </c>
      <c r="ES51" t="s">
        <v>306</v>
      </c>
      <c r="ET51">
        <v>100</v>
      </c>
      <c r="EU51">
        <v>100</v>
      </c>
      <c r="EV51">
        <v>-14.343</v>
      </c>
      <c r="EW51">
        <v>-1.414</v>
      </c>
      <c r="EX51">
        <v>-14.3476998515065</v>
      </c>
      <c r="EY51">
        <v>0.000485247639819423</v>
      </c>
      <c r="EZ51">
        <v>-1.36446825205216e-06</v>
      </c>
      <c r="FA51">
        <v>5.78542989185787e-10</v>
      </c>
      <c r="FB51">
        <v>-1.1099058739466</v>
      </c>
      <c r="FC51">
        <v>-0.0508365997127688</v>
      </c>
      <c r="FD51">
        <v>0.00161886503163497</v>
      </c>
      <c r="FE51">
        <v>-2.08621555845513e-05</v>
      </c>
      <c r="FF51">
        <v>0</v>
      </c>
      <c r="FG51">
        <v>2096</v>
      </c>
      <c r="FH51">
        <v>2</v>
      </c>
      <c r="FI51">
        <v>28</v>
      </c>
      <c r="FJ51">
        <v>2.6</v>
      </c>
      <c r="FK51">
        <v>2.5</v>
      </c>
      <c r="FL51">
        <v>18</v>
      </c>
      <c r="FM51">
        <v>491.769</v>
      </c>
      <c r="FN51">
        <v>508.206</v>
      </c>
      <c r="FO51">
        <v>10.4879</v>
      </c>
      <c r="FP51">
        <v>26.8724</v>
      </c>
      <c r="FQ51">
        <v>29.9994</v>
      </c>
      <c r="FR51">
        <v>26.9426</v>
      </c>
      <c r="FS51">
        <v>26.916</v>
      </c>
      <c r="FT51">
        <v>21.4396</v>
      </c>
      <c r="FU51">
        <v>60.6756</v>
      </c>
      <c r="FV51">
        <v>0</v>
      </c>
      <c r="FW51">
        <v>10.55</v>
      </c>
      <c r="FX51">
        <v>420</v>
      </c>
      <c r="FY51">
        <v>5.34866</v>
      </c>
      <c r="FZ51">
        <v>101.643</v>
      </c>
      <c r="GA51">
        <v>96.161</v>
      </c>
    </row>
    <row r="52" spans="1:183">
      <c r="A52">
        <v>36</v>
      </c>
      <c r="B52">
        <v>1625677286.1</v>
      </c>
      <c r="C52">
        <v>70</v>
      </c>
      <c r="D52" t="s">
        <v>376</v>
      </c>
      <c r="E52" t="s">
        <v>377</v>
      </c>
      <c r="F52">
        <v>1</v>
      </c>
      <c r="G52" t="s">
        <v>302</v>
      </c>
      <c r="H52">
        <v>1625677285.1</v>
      </c>
      <c r="I52">
        <f>(J52)/1000</f>
        <v>0</v>
      </c>
      <c r="J52">
        <f>1000*CJ52*AH52*(CF52-CG52)/(100*BY52*(1000-AH52*CF52))</f>
        <v>0</v>
      </c>
      <c r="K52">
        <f>CJ52*AH52*(CE52-CD52*(1000-AH52*CG52)/(1000-AH52*CF52))/(100*BY52)</f>
        <v>0</v>
      </c>
      <c r="L52">
        <f>CD52 - IF(AH52&gt;1, K52*BY52*100.0/(AJ52*CR52), 0)</f>
        <v>0</v>
      </c>
      <c r="M52">
        <f>((S52-I52/2)*L52-K52)/(S52+I52/2)</f>
        <v>0</v>
      </c>
      <c r="N52">
        <f>M52*(CK52+CL52)/1000.0</f>
        <v>0</v>
      </c>
      <c r="O52">
        <f>(CD52 - IF(AH52&gt;1, K52*BY52*100.0/(AJ52*CR52), 0))*(CK52+CL52)/1000.0</f>
        <v>0</v>
      </c>
      <c r="P52">
        <f>2.0/((1/R52-1/Q52)+SIGN(R52)*SQRT((1/R52-1/Q52)*(1/R52-1/Q52) + 4*BZ52/((BZ52+1)*(BZ52+1))*(2*1/R52*1/Q52-1/Q52*1/Q52)))</f>
        <v>0</v>
      </c>
      <c r="Q52">
        <f>IF(LEFT(CA52,1)&lt;&gt;"0",IF(LEFT(CA52,1)="1",3.0,CB52),$D$5+$E$5*(CR52*CK52/($K$5*1000))+$F$5*(CR52*CK52/($K$5*1000))*MAX(MIN(BY52,$J$5),$I$5)*MAX(MIN(BY52,$J$5),$I$5)+$G$5*MAX(MIN(BY52,$J$5),$I$5)*(CR52*CK52/($K$5*1000))+$H$5*(CR52*CK52/($K$5*1000))*(CR52*CK52/($K$5*1000)))</f>
        <v>0</v>
      </c>
      <c r="R52">
        <f>I52*(1000-(1000*0.61365*exp(17.502*V52/(240.97+V52))/(CK52+CL52)+CF52)/2)/(1000*0.61365*exp(17.502*V52/(240.97+V52))/(CK52+CL52)-CF52)</f>
        <v>0</v>
      </c>
      <c r="S52">
        <f>1/((BZ52+1)/(P52/1.6)+1/(Q52/1.37)) + BZ52/((BZ52+1)/(P52/1.6) + BZ52/(Q52/1.37))</f>
        <v>0</v>
      </c>
      <c r="T52">
        <f>(BU52*BX52)</f>
        <v>0</v>
      </c>
      <c r="U52">
        <f>(CM52+(T52+2*0.95*5.67E-8*(((CM52+$B$7)+273)^4-(CM52+273)^4)-44100*I52)/(1.84*29.3*Q52+8*0.95*5.67E-8*(CM52+273)^3))</f>
        <v>0</v>
      </c>
      <c r="V52">
        <f>($C$7*CN52+$D$7*CO52+$E$7*U52)</f>
        <v>0</v>
      </c>
      <c r="W52">
        <f>0.61365*exp(17.502*V52/(240.97+V52))</f>
        <v>0</v>
      </c>
      <c r="X52">
        <f>(Y52/Z52*100)</f>
        <v>0</v>
      </c>
      <c r="Y52">
        <f>CF52*(CK52+CL52)/1000</f>
        <v>0</v>
      </c>
      <c r="Z52">
        <f>0.61365*exp(17.502*CM52/(240.97+CM52))</f>
        <v>0</v>
      </c>
      <c r="AA52">
        <f>(W52-CF52*(CK52+CL52)/1000)</f>
        <v>0</v>
      </c>
      <c r="AB52">
        <f>(-I52*44100)</f>
        <v>0</v>
      </c>
      <c r="AC52">
        <f>2*29.3*Q52*0.92*(CM52-V52)</f>
        <v>0</v>
      </c>
      <c r="AD52">
        <f>2*0.95*5.67E-8*(((CM52+$B$7)+273)^4-(V52+273)^4)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MAX(0,($B$13+$C$13*CR52)/(1+$D$13*CR52)*CK52/(CM52+273)*$E$13)</f>
        <v>0</v>
      </c>
      <c r="AK52" t="s">
        <v>303</v>
      </c>
      <c r="AL52" t="s">
        <v>303</v>
      </c>
      <c r="AM52">
        <v>0</v>
      </c>
      <c r="AN52">
        <v>0</v>
      </c>
      <c r="AO52">
        <f>1-AM52/AN52</f>
        <v>0</v>
      </c>
      <c r="AP52">
        <v>0</v>
      </c>
      <c r="AQ52" t="s">
        <v>303</v>
      </c>
      <c r="AR52" t="s">
        <v>303</v>
      </c>
      <c r="AS52">
        <v>0</v>
      </c>
      <c r="AT52">
        <v>0</v>
      </c>
      <c r="AU52">
        <f>1-AS52/AT52</f>
        <v>0</v>
      </c>
      <c r="AV52">
        <v>0.5</v>
      </c>
      <c r="AW52">
        <f>BV52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303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f>$B$11*CS52+$C$11*CT52+$F$11*CU52*(1-CX52)</f>
        <v>0</v>
      </c>
      <c r="BV52">
        <f>BU52*BW52</f>
        <v>0</v>
      </c>
      <c r="BW52">
        <f>($B$11*$D$9+$C$11*$D$9+$F$11*((DH52+CZ52)/MAX(DH52+CZ52+DI52, 0.1)*$I$9+DI52/MAX(DH52+CZ52+DI52, 0.1)*$J$9))/($B$11+$C$11+$F$11)</f>
        <v>0</v>
      </c>
      <c r="BX52">
        <f>($B$11*$K$9+$C$11*$K$9+$F$11*((DH52+CZ52)/MAX(DH52+CZ52+DI52, 0.1)*$P$9+DI52/MAX(DH52+CZ52+DI52, 0.1)*$Q$9))/($B$11+$C$11+$F$11)</f>
        <v>0</v>
      </c>
      <c r="BY52">
        <v>6</v>
      </c>
      <c r="BZ52">
        <v>0.5</v>
      </c>
      <c r="CA52" t="s">
        <v>304</v>
      </c>
      <c r="CB52">
        <v>2</v>
      </c>
      <c r="CC52">
        <v>1625677285.1</v>
      </c>
      <c r="CD52">
        <v>409.497666666667</v>
      </c>
      <c r="CE52">
        <v>420.021</v>
      </c>
      <c r="CF52">
        <v>6.25686333333333</v>
      </c>
      <c r="CG52">
        <v>5.34691666666667</v>
      </c>
      <c r="CH52">
        <v>423.841</v>
      </c>
      <c r="CI52">
        <v>7.67088666666667</v>
      </c>
      <c r="CJ52">
        <v>500.035</v>
      </c>
      <c r="CK52">
        <v>100.381333333333</v>
      </c>
      <c r="CL52">
        <v>0.100038266666667</v>
      </c>
      <c r="CM52">
        <v>15.8958666666667</v>
      </c>
      <c r="CN52">
        <v>15.8781</v>
      </c>
      <c r="CO52">
        <v>999.9</v>
      </c>
      <c r="CP52">
        <v>0</v>
      </c>
      <c r="CQ52">
        <v>0</v>
      </c>
      <c r="CR52">
        <v>10010</v>
      </c>
      <c r="CS52">
        <v>0</v>
      </c>
      <c r="CT52">
        <v>5.40383</v>
      </c>
      <c r="CU52">
        <v>1045.93</v>
      </c>
      <c r="CV52">
        <v>0.962001666666667</v>
      </c>
      <c r="CW52">
        <v>0.0379981666666667</v>
      </c>
      <c r="CX52">
        <v>0</v>
      </c>
      <c r="CY52">
        <v>1574.65333333333</v>
      </c>
      <c r="CZ52">
        <v>4.99912</v>
      </c>
      <c r="DA52">
        <v>16270.1333333333</v>
      </c>
      <c r="DB52">
        <v>6712.36</v>
      </c>
      <c r="DC52">
        <v>37.3956666666667</v>
      </c>
      <c r="DD52">
        <v>40.75</v>
      </c>
      <c r="DE52">
        <v>39.5</v>
      </c>
      <c r="DF52">
        <v>40.1456666666667</v>
      </c>
      <c r="DG52">
        <v>38.833</v>
      </c>
      <c r="DH52">
        <v>1001.38</v>
      </c>
      <c r="DI52">
        <v>39.55</v>
      </c>
      <c r="DJ52">
        <v>0</v>
      </c>
      <c r="DK52">
        <v>1625677287.2</v>
      </c>
      <c r="DL52">
        <v>0</v>
      </c>
      <c r="DM52">
        <v>1575.48115384615</v>
      </c>
      <c r="DN52">
        <v>-8.17948717604568</v>
      </c>
      <c r="DO52">
        <v>-78.0376069113204</v>
      </c>
      <c r="DP52">
        <v>16279.7538461538</v>
      </c>
      <c r="DQ52">
        <v>15</v>
      </c>
      <c r="DR52">
        <v>1625677134.6</v>
      </c>
      <c r="DS52" t="s">
        <v>305</v>
      </c>
      <c r="DT52">
        <v>1625677128.6</v>
      </c>
      <c r="DU52">
        <v>1625677134.6</v>
      </c>
      <c r="DV52">
        <v>2</v>
      </c>
      <c r="DW52">
        <v>0.041</v>
      </c>
      <c r="DX52">
        <v>0.026</v>
      </c>
      <c r="DY52">
        <v>-14.347</v>
      </c>
      <c r="DZ52">
        <v>-1.389</v>
      </c>
      <c r="EA52">
        <v>420</v>
      </c>
      <c r="EB52">
        <v>5</v>
      </c>
      <c r="EC52">
        <v>0.14</v>
      </c>
      <c r="ED52">
        <v>0.08</v>
      </c>
      <c r="EE52">
        <v>-10.485112195122</v>
      </c>
      <c r="EF52">
        <v>-0.243025087108028</v>
      </c>
      <c r="EG52">
        <v>0.036753670433079</v>
      </c>
      <c r="EH52">
        <v>1</v>
      </c>
      <c r="EI52">
        <v>1575.82235294118</v>
      </c>
      <c r="EJ52">
        <v>-7.60097157881785</v>
      </c>
      <c r="EK52">
        <v>0.770175911241093</v>
      </c>
      <c r="EL52">
        <v>1</v>
      </c>
      <c r="EM52">
        <v>0.909255365853658</v>
      </c>
      <c r="EN52">
        <v>-0.0125560975609736</v>
      </c>
      <c r="EO52">
        <v>0.00181669920132704</v>
      </c>
      <c r="EP52">
        <v>1</v>
      </c>
      <c r="EQ52">
        <v>3</v>
      </c>
      <c r="ER52">
        <v>3</v>
      </c>
      <c r="ES52" t="s">
        <v>306</v>
      </c>
      <c r="ET52">
        <v>100</v>
      </c>
      <c r="EU52">
        <v>100</v>
      </c>
      <c r="EV52">
        <v>-14.343</v>
      </c>
      <c r="EW52">
        <v>-1.414</v>
      </c>
      <c r="EX52">
        <v>-14.3476998515065</v>
      </c>
      <c r="EY52">
        <v>0.000485247639819423</v>
      </c>
      <c r="EZ52">
        <v>-1.36446825205216e-06</v>
      </c>
      <c r="FA52">
        <v>5.78542989185787e-10</v>
      </c>
      <c r="FB52">
        <v>-1.1099058739466</v>
      </c>
      <c r="FC52">
        <v>-0.0508365997127688</v>
      </c>
      <c r="FD52">
        <v>0.00161886503163497</v>
      </c>
      <c r="FE52">
        <v>-2.08621555845513e-05</v>
      </c>
      <c r="FF52">
        <v>0</v>
      </c>
      <c r="FG52">
        <v>2096</v>
      </c>
      <c r="FH52">
        <v>2</v>
      </c>
      <c r="FI52">
        <v>28</v>
      </c>
      <c r="FJ52">
        <v>2.6</v>
      </c>
      <c r="FK52">
        <v>2.5</v>
      </c>
      <c r="FL52">
        <v>18</v>
      </c>
      <c r="FM52">
        <v>491.803</v>
      </c>
      <c r="FN52">
        <v>508.313</v>
      </c>
      <c r="FO52">
        <v>10.5364</v>
      </c>
      <c r="FP52">
        <v>26.8715</v>
      </c>
      <c r="FQ52">
        <v>29.9994</v>
      </c>
      <c r="FR52">
        <v>26.9415</v>
      </c>
      <c r="FS52">
        <v>26.916</v>
      </c>
      <c r="FT52">
        <v>21.4375</v>
      </c>
      <c r="FU52">
        <v>60.6756</v>
      </c>
      <c r="FV52">
        <v>0</v>
      </c>
      <c r="FW52">
        <v>10.61</v>
      </c>
      <c r="FX52">
        <v>420</v>
      </c>
      <c r="FY52">
        <v>5.34866</v>
      </c>
      <c r="FZ52">
        <v>101.642</v>
      </c>
      <c r="GA52">
        <v>96.1602</v>
      </c>
    </row>
    <row r="53" spans="1:183">
      <c r="A53">
        <v>37</v>
      </c>
      <c r="B53">
        <v>1625677288.1</v>
      </c>
      <c r="C53">
        <v>72</v>
      </c>
      <c r="D53" t="s">
        <v>378</v>
      </c>
      <c r="E53" t="s">
        <v>379</v>
      </c>
      <c r="F53">
        <v>1</v>
      </c>
      <c r="G53" t="s">
        <v>302</v>
      </c>
      <c r="H53">
        <v>1625677287.1</v>
      </c>
      <c r="I53">
        <f>(J53)/1000</f>
        <v>0</v>
      </c>
      <c r="J53">
        <f>1000*CJ53*AH53*(CF53-CG53)/(100*BY53*(1000-AH53*CF53))</f>
        <v>0</v>
      </c>
      <c r="K53">
        <f>CJ53*AH53*(CE53-CD53*(1000-AH53*CG53)/(1000-AH53*CF53))/(100*BY53)</f>
        <v>0</v>
      </c>
      <c r="L53">
        <f>CD53 - IF(AH53&gt;1, K53*BY53*100.0/(AJ53*CR53), 0)</f>
        <v>0</v>
      </c>
      <c r="M53">
        <f>((S53-I53/2)*L53-K53)/(S53+I53/2)</f>
        <v>0</v>
      </c>
      <c r="N53">
        <f>M53*(CK53+CL53)/1000.0</f>
        <v>0</v>
      </c>
      <c r="O53">
        <f>(CD53 - IF(AH53&gt;1, K53*BY53*100.0/(AJ53*CR53), 0))*(CK53+CL53)/1000.0</f>
        <v>0</v>
      </c>
      <c r="P53">
        <f>2.0/((1/R53-1/Q53)+SIGN(R53)*SQRT((1/R53-1/Q53)*(1/R53-1/Q53) + 4*BZ53/((BZ53+1)*(BZ53+1))*(2*1/R53*1/Q53-1/Q53*1/Q53)))</f>
        <v>0</v>
      </c>
      <c r="Q53">
        <f>IF(LEFT(CA53,1)&lt;&gt;"0",IF(LEFT(CA53,1)="1",3.0,CB53),$D$5+$E$5*(CR53*CK53/($K$5*1000))+$F$5*(CR53*CK53/($K$5*1000))*MAX(MIN(BY53,$J$5),$I$5)*MAX(MIN(BY53,$J$5),$I$5)+$G$5*MAX(MIN(BY53,$J$5),$I$5)*(CR53*CK53/($K$5*1000))+$H$5*(CR53*CK53/($K$5*1000))*(CR53*CK53/($K$5*1000)))</f>
        <v>0</v>
      </c>
      <c r="R53">
        <f>I53*(1000-(1000*0.61365*exp(17.502*V53/(240.97+V53))/(CK53+CL53)+CF53)/2)/(1000*0.61365*exp(17.502*V53/(240.97+V53))/(CK53+CL53)-CF53)</f>
        <v>0</v>
      </c>
      <c r="S53">
        <f>1/((BZ53+1)/(P53/1.6)+1/(Q53/1.37)) + BZ53/((BZ53+1)/(P53/1.6) + BZ53/(Q53/1.37))</f>
        <v>0</v>
      </c>
      <c r="T53">
        <f>(BU53*BX53)</f>
        <v>0</v>
      </c>
      <c r="U53">
        <f>(CM53+(T53+2*0.95*5.67E-8*(((CM53+$B$7)+273)^4-(CM53+273)^4)-44100*I53)/(1.84*29.3*Q53+8*0.95*5.67E-8*(CM53+273)^3))</f>
        <v>0</v>
      </c>
      <c r="V53">
        <f>($C$7*CN53+$D$7*CO53+$E$7*U53)</f>
        <v>0</v>
      </c>
      <c r="W53">
        <f>0.61365*exp(17.502*V53/(240.97+V53))</f>
        <v>0</v>
      </c>
      <c r="X53">
        <f>(Y53/Z53*100)</f>
        <v>0</v>
      </c>
      <c r="Y53">
        <f>CF53*(CK53+CL53)/1000</f>
        <v>0</v>
      </c>
      <c r="Z53">
        <f>0.61365*exp(17.502*CM53/(240.97+CM53))</f>
        <v>0</v>
      </c>
      <c r="AA53">
        <f>(W53-CF53*(CK53+CL53)/1000)</f>
        <v>0</v>
      </c>
      <c r="AB53">
        <f>(-I53*44100)</f>
        <v>0</v>
      </c>
      <c r="AC53">
        <f>2*29.3*Q53*0.92*(CM53-V53)</f>
        <v>0</v>
      </c>
      <c r="AD53">
        <f>2*0.95*5.67E-8*(((CM53+$B$7)+273)^4-(V53+273)^4)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MAX(0,($B$13+$C$13*CR53)/(1+$D$13*CR53)*CK53/(CM53+273)*$E$13)</f>
        <v>0</v>
      </c>
      <c r="AK53" t="s">
        <v>303</v>
      </c>
      <c r="AL53" t="s">
        <v>303</v>
      </c>
      <c r="AM53">
        <v>0</v>
      </c>
      <c r="AN53">
        <v>0</v>
      </c>
      <c r="AO53">
        <f>1-AM53/AN53</f>
        <v>0</v>
      </c>
      <c r="AP53">
        <v>0</v>
      </c>
      <c r="AQ53" t="s">
        <v>303</v>
      </c>
      <c r="AR53" t="s">
        <v>303</v>
      </c>
      <c r="AS53">
        <v>0</v>
      </c>
      <c r="AT53">
        <v>0</v>
      </c>
      <c r="AU53">
        <f>1-AS53/AT53</f>
        <v>0</v>
      </c>
      <c r="AV53">
        <v>0.5</v>
      </c>
      <c r="AW53">
        <f>BV53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303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f>$B$11*CS53+$C$11*CT53+$F$11*CU53*(1-CX53)</f>
        <v>0</v>
      </c>
      <c r="BV53">
        <f>BU53*BW53</f>
        <v>0</v>
      </c>
      <c r="BW53">
        <f>($B$11*$D$9+$C$11*$D$9+$F$11*((DH53+CZ53)/MAX(DH53+CZ53+DI53, 0.1)*$I$9+DI53/MAX(DH53+CZ53+DI53, 0.1)*$J$9))/($B$11+$C$11+$F$11)</f>
        <v>0</v>
      </c>
      <c r="BX53">
        <f>($B$11*$K$9+$C$11*$K$9+$F$11*((DH53+CZ53)/MAX(DH53+CZ53+DI53, 0.1)*$P$9+DI53/MAX(DH53+CZ53+DI53, 0.1)*$Q$9))/($B$11+$C$11+$F$11)</f>
        <v>0</v>
      </c>
      <c r="BY53">
        <v>6</v>
      </c>
      <c r="BZ53">
        <v>0.5</v>
      </c>
      <c r="CA53" t="s">
        <v>304</v>
      </c>
      <c r="CB53">
        <v>2</v>
      </c>
      <c r="CC53">
        <v>1625677287.1</v>
      </c>
      <c r="CD53">
        <v>409.474</v>
      </c>
      <c r="CE53">
        <v>420.033333333333</v>
      </c>
      <c r="CF53">
        <v>6.25804333333333</v>
      </c>
      <c r="CG53">
        <v>5.34695</v>
      </c>
      <c r="CH53">
        <v>423.817333333333</v>
      </c>
      <c r="CI53">
        <v>7.67210333333333</v>
      </c>
      <c r="CJ53">
        <v>500.038</v>
      </c>
      <c r="CK53">
        <v>100.381333333333</v>
      </c>
      <c r="CL53">
        <v>0.0999557</v>
      </c>
      <c r="CM53">
        <v>15.9075333333333</v>
      </c>
      <c r="CN53">
        <v>15.8823</v>
      </c>
      <c r="CO53">
        <v>999.9</v>
      </c>
      <c r="CP53">
        <v>0</v>
      </c>
      <c r="CQ53">
        <v>0</v>
      </c>
      <c r="CR53">
        <v>10007.4666666667</v>
      </c>
      <c r="CS53">
        <v>0</v>
      </c>
      <c r="CT53">
        <v>5.38406666666667</v>
      </c>
      <c r="CU53">
        <v>1046.01666666667</v>
      </c>
      <c r="CV53">
        <v>0.962015</v>
      </c>
      <c r="CW53">
        <v>0.0379846</v>
      </c>
      <c r="CX53">
        <v>0</v>
      </c>
      <c r="CY53">
        <v>1574.54</v>
      </c>
      <c r="CZ53">
        <v>4.99912</v>
      </c>
      <c r="DA53">
        <v>16268.2666666667</v>
      </c>
      <c r="DB53">
        <v>6712.94666666667</v>
      </c>
      <c r="DC53">
        <v>37.479</v>
      </c>
      <c r="DD53">
        <v>40.75</v>
      </c>
      <c r="DE53">
        <v>39.4166666666667</v>
      </c>
      <c r="DF53">
        <v>40.208</v>
      </c>
      <c r="DG53">
        <v>38.833</v>
      </c>
      <c r="DH53">
        <v>1001.47666666667</v>
      </c>
      <c r="DI53">
        <v>39.54</v>
      </c>
      <c r="DJ53">
        <v>0</v>
      </c>
      <c r="DK53">
        <v>1625677289</v>
      </c>
      <c r="DL53">
        <v>0</v>
      </c>
      <c r="DM53">
        <v>1575.1852</v>
      </c>
      <c r="DN53">
        <v>-7.25923074790532</v>
      </c>
      <c r="DO53">
        <v>-80.0230768375066</v>
      </c>
      <c r="DP53">
        <v>16276.764</v>
      </c>
      <c r="DQ53">
        <v>15</v>
      </c>
      <c r="DR53">
        <v>1625677134.6</v>
      </c>
      <c r="DS53" t="s">
        <v>305</v>
      </c>
      <c r="DT53">
        <v>1625677128.6</v>
      </c>
      <c r="DU53">
        <v>1625677134.6</v>
      </c>
      <c r="DV53">
        <v>2</v>
      </c>
      <c r="DW53">
        <v>0.041</v>
      </c>
      <c r="DX53">
        <v>0.026</v>
      </c>
      <c r="DY53">
        <v>-14.347</v>
      </c>
      <c r="DZ53">
        <v>-1.389</v>
      </c>
      <c r="EA53">
        <v>420</v>
      </c>
      <c r="EB53">
        <v>5</v>
      </c>
      <c r="EC53">
        <v>0.14</v>
      </c>
      <c r="ED53">
        <v>0.08</v>
      </c>
      <c r="EE53">
        <v>-10.4921658536585</v>
      </c>
      <c r="EF53">
        <v>-0.356351916376279</v>
      </c>
      <c r="EG53">
        <v>0.0425740652175629</v>
      </c>
      <c r="EH53">
        <v>1</v>
      </c>
      <c r="EI53">
        <v>1575.61529411765</v>
      </c>
      <c r="EJ53">
        <v>-7.59484361792284</v>
      </c>
      <c r="EK53">
        <v>0.773297885279109</v>
      </c>
      <c r="EL53">
        <v>1</v>
      </c>
      <c r="EM53">
        <v>0.908995243902439</v>
      </c>
      <c r="EN53">
        <v>-0.00225554006968635</v>
      </c>
      <c r="EO53">
        <v>0.0012915219190323</v>
      </c>
      <c r="EP53">
        <v>1</v>
      </c>
      <c r="EQ53">
        <v>3</v>
      </c>
      <c r="ER53">
        <v>3</v>
      </c>
      <c r="ES53" t="s">
        <v>306</v>
      </c>
      <c r="ET53">
        <v>100</v>
      </c>
      <c r="EU53">
        <v>100</v>
      </c>
      <c r="EV53">
        <v>-14.343</v>
      </c>
      <c r="EW53">
        <v>-1.4141</v>
      </c>
      <c r="EX53">
        <v>-14.3476998515065</v>
      </c>
      <c r="EY53">
        <v>0.000485247639819423</v>
      </c>
      <c r="EZ53">
        <v>-1.36446825205216e-06</v>
      </c>
      <c r="FA53">
        <v>5.78542989185787e-10</v>
      </c>
      <c r="FB53">
        <v>-1.1099058739466</v>
      </c>
      <c r="FC53">
        <v>-0.0508365997127688</v>
      </c>
      <c r="FD53">
        <v>0.00161886503163497</v>
      </c>
      <c r="FE53">
        <v>-2.08621555845513e-05</v>
      </c>
      <c r="FF53">
        <v>0</v>
      </c>
      <c r="FG53">
        <v>2096</v>
      </c>
      <c r="FH53">
        <v>2</v>
      </c>
      <c r="FI53">
        <v>28</v>
      </c>
      <c r="FJ53">
        <v>2.7</v>
      </c>
      <c r="FK53">
        <v>2.6</v>
      </c>
      <c r="FL53">
        <v>18</v>
      </c>
      <c r="FM53">
        <v>491.796</v>
      </c>
      <c r="FN53">
        <v>508.414</v>
      </c>
      <c r="FO53">
        <v>10.5763</v>
      </c>
      <c r="FP53">
        <v>26.8704</v>
      </c>
      <c r="FQ53">
        <v>29.9996</v>
      </c>
      <c r="FR53">
        <v>26.9407</v>
      </c>
      <c r="FS53">
        <v>26.9152</v>
      </c>
      <c r="FT53">
        <v>21.4402</v>
      </c>
      <c r="FU53">
        <v>60.6756</v>
      </c>
      <c r="FV53">
        <v>0</v>
      </c>
      <c r="FW53">
        <v>10.68</v>
      </c>
      <c r="FX53">
        <v>420</v>
      </c>
      <c r="FY53">
        <v>5.37038</v>
      </c>
      <c r="FZ53">
        <v>101.641</v>
      </c>
      <c r="GA53">
        <v>96.1595</v>
      </c>
    </row>
    <row r="54" spans="1:183">
      <c r="A54">
        <v>38</v>
      </c>
      <c r="B54">
        <v>1625677290.1</v>
      </c>
      <c r="C54">
        <v>74</v>
      </c>
      <c r="D54" t="s">
        <v>380</v>
      </c>
      <c r="E54" t="s">
        <v>381</v>
      </c>
      <c r="F54">
        <v>1</v>
      </c>
      <c r="G54" t="s">
        <v>302</v>
      </c>
      <c r="H54">
        <v>1625677289.1</v>
      </c>
      <c r="I54">
        <f>(J54)/1000</f>
        <v>0</v>
      </c>
      <c r="J54">
        <f>1000*CJ54*AH54*(CF54-CG54)/(100*BY54*(1000-AH54*CF54))</f>
        <v>0</v>
      </c>
      <c r="K54">
        <f>CJ54*AH54*(CE54-CD54*(1000-AH54*CG54)/(1000-AH54*CF54))/(100*BY54)</f>
        <v>0</v>
      </c>
      <c r="L54">
        <f>CD54 - IF(AH54&gt;1, K54*BY54*100.0/(AJ54*CR54), 0)</f>
        <v>0</v>
      </c>
      <c r="M54">
        <f>((S54-I54/2)*L54-K54)/(S54+I54/2)</f>
        <v>0</v>
      </c>
      <c r="N54">
        <f>M54*(CK54+CL54)/1000.0</f>
        <v>0</v>
      </c>
      <c r="O54">
        <f>(CD54 - IF(AH54&gt;1, K54*BY54*100.0/(AJ54*CR54), 0))*(CK54+CL54)/1000.0</f>
        <v>0</v>
      </c>
      <c r="P54">
        <f>2.0/((1/R54-1/Q54)+SIGN(R54)*SQRT((1/R54-1/Q54)*(1/R54-1/Q54) + 4*BZ54/((BZ54+1)*(BZ54+1))*(2*1/R54*1/Q54-1/Q54*1/Q54)))</f>
        <v>0</v>
      </c>
      <c r="Q54">
        <f>IF(LEFT(CA54,1)&lt;&gt;"0",IF(LEFT(CA54,1)="1",3.0,CB54),$D$5+$E$5*(CR54*CK54/($K$5*1000))+$F$5*(CR54*CK54/($K$5*1000))*MAX(MIN(BY54,$J$5),$I$5)*MAX(MIN(BY54,$J$5),$I$5)+$G$5*MAX(MIN(BY54,$J$5),$I$5)*(CR54*CK54/($K$5*1000))+$H$5*(CR54*CK54/($K$5*1000))*(CR54*CK54/($K$5*1000)))</f>
        <v>0</v>
      </c>
      <c r="R54">
        <f>I54*(1000-(1000*0.61365*exp(17.502*V54/(240.97+V54))/(CK54+CL54)+CF54)/2)/(1000*0.61365*exp(17.502*V54/(240.97+V54))/(CK54+CL54)-CF54)</f>
        <v>0</v>
      </c>
      <c r="S54">
        <f>1/((BZ54+1)/(P54/1.6)+1/(Q54/1.37)) + BZ54/((BZ54+1)/(P54/1.6) + BZ54/(Q54/1.37))</f>
        <v>0</v>
      </c>
      <c r="T54">
        <f>(BU54*BX54)</f>
        <v>0</v>
      </c>
      <c r="U54">
        <f>(CM54+(T54+2*0.95*5.67E-8*(((CM54+$B$7)+273)^4-(CM54+273)^4)-44100*I54)/(1.84*29.3*Q54+8*0.95*5.67E-8*(CM54+273)^3))</f>
        <v>0</v>
      </c>
      <c r="V54">
        <f>($C$7*CN54+$D$7*CO54+$E$7*U54)</f>
        <v>0</v>
      </c>
      <c r="W54">
        <f>0.61365*exp(17.502*V54/(240.97+V54))</f>
        <v>0</v>
      </c>
      <c r="X54">
        <f>(Y54/Z54*100)</f>
        <v>0</v>
      </c>
      <c r="Y54">
        <f>CF54*(CK54+CL54)/1000</f>
        <v>0</v>
      </c>
      <c r="Z54">
        <f>0.61365*exp(17.502*CM54/(240.97+CM54))</f>
        <v>0</v>
      </c>
      <c r="AA54">
        <f>(W54-CF54*(CK54+CL54)/1000)</f>
        <v>0</v>
      </c>
      <c r="AB54">
        <f>(-I54*44100)</f>
        <v>0</v>
      </c>
      <c r="AC54">
        <f>2*29.3*Q54*0.92*(CM54-V54)</f>
        <v>0</v>
      </c>
      <c r="AD54">
        <f>2*0.95*5.67E-8*(((CM54+$B$7)+273)^4-(V54+273)^4)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MAX(0,($B$13+$C$13*CR54)/(1+$D$13*CR54)*CK54/(CM54+273)*$E$13)</f>
        <v>0</v>
      </c>
      <c r="AK54" t="s">
        <v>303</v>
      </c>
      <c r="AL54" t="s">
        <v>303</v>
      </c>
      <c r="AM54">
        <v>0</v>
      </c>
      <c r="AN54">
        <v>0</v>
      </c>
      <c r="AO54">
        <f>1-AM54/AN54</f>
        <v>0</v>
      </c>
      <c r="AP54">
        <v>0</v>
      </c>
      <c r="AQ54" t="s">
        <v>303</v>
      </c>
      <c r="AR54" t="s">
        <v>303</v>
      </c>
      <c r="AS54">
        <v>0</v>
      </c>
      <c r="AT54">
        <v>0</v>
      </c>
      <c r="AU54">
        <f>1-AS54/AT54</f>
        <v>0</v>
      </c>
      <c r="AV54">
        <v>0.5</v>
      </c>
      <c r="AW54">
        <f>BV54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303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f>$B$11*CS54+$C$11*CT54+$F$11*CU54*(1-CX54)</f>
        <v>0</v>
      </c>
      <c r="BV54">
        <f>BU54*BW54</f>
        <v>0</v>
      </c>
      <c r="BW54">
        <f>($B$11*$D$9+$C$11*$D$9+$F$11*((DH54+CZ54)/MAX(DH54+CZ54+DI54, 0.1)*$I$9+DI54/MAX(DH54+CZ54+DI54, 0.1)*$J$9))/($B$11+$C$11+$F$11)</f>
        <v>0</v>
      </c>
      <c r="BX54">
        <f>($B$11*$K$9+$C$11*$K$9+$F$11*((DH54+CZ54)/MAX(DH54+CZ54+DI54, 0.1)*$P$9+DI54/MAX(DH54+CZ54+DI54, 0.1)*$Q$9))/($B$11+$C$11+$F$11)</f>
        <v>0</v>
      </c>
      <c r="BY54">
        <v>6</v>
      </c>
      <c r="BZ54">
        <v>0.5</v>
      </c>
      <c r="CA54" t="s">
        <v>304</v>
      </c>
      <c r="CB54">
        <v>2</v>
      </c>
      <c r="CC54">
        <v>1625677289.1</v>
      </c>
      <c r="CD54">
        <v>409.446333333333</v>
      </c>
      <c r="CE54">
        <v>419.960666666667</v>
      </c>
      <c r="CF54">
        <v>6.25930666666667</v>
      </c>
      <c r="CG54">
        <v>5.34643666666667</v>
      </c>
      <c r="CH54">
        <v>423.789666666667</v>
      </c>
      <c r="CI54">
        <v>7.67340333333333</v>
      </c>
      <c r="CJ54">
        <v>499.924</v>
      </c>
      <c r="CK54">
        <v>100.381</v>
      </c>
      <c r="CL54">
        <v>0.0995732333333333</v>
      </c>
      <c r="CM54">
        <v>15.9210666666667</v>
      </c>
      <c r="CN54">
        <v>15.8924</v>
      </c>
      <c r="CO54">
        <v>999.9</v>
      </c>
      <c r="CP54">
        <v>0</v>
      </c>
      <c r="CQ54">
        <v>0</v>
      </c>
      <c r="CR54">
        <v>9998.71666666667</v>
      </c>
      <c r="CS54">
        <v>0</v>
      </c>
      <c r="CT54">
        <v>5.34179333333333</v>
      </c>
      <c r="CU54">
        <v>1046.01666666667</v>
      </c>
      <c r="CV54">
        <v>0.962015</v>
      </c>
      <c r="CW54">
        <v>0.0379846</v>
      </c>
      <c r="CX54">
        <v>0</v>
      </c>
      <c r="CY54">
        <v>1574.12</v>
      </c>
      <c r="CZ54">
        <v>4.99912</v>
      </c>
      <c r="DA54">
        <v>16262.1</v>
      </c>
      <c r="DB54">
        <v>6712.94666666667</v>
      </c>
      <c r="DC54">
        <v>37.6246666666667</v>
      </c>
      <c r="DD54">
        <v>40.75</v>
      </c>
      <c r="DE54">
        <v>39.4996666666667</v>
      </c>
      <c r="DF54">
        <v>40.2286666666667</v>
      </c>
      <c r="DG54">
        <v>38.8953333333333</v>
      </c>
      <c r="DH54">
        <v>1001.47666666667</v>
      </c>
      <c r="DI54">
        <v>39.54</v>
      </c>
      <c r="DJ54">
        <v>0</v>
      </c>
      <c r="DK54">
        <v>1625677290.8</v>
      </c>
      <c r="DL54">
        <v>0</v>
      </c>
      <c r="DM54">
        <v>1574.97730769231</v>
      </c>
      <c r="DN54">
        <v>-7.10940170348558</v>
      </c>
      <c r="DO54">
        <v>-88.0307692990168</v>
      </c>
      <c r="DP54">
        <v>16274.3576923077</v>
      </c>
      <c r="DQ54">
        <v>15</v>
      </c>
      <c r="DR54">
        <v>1625677134.6</v>
      </c>
      <c r="DS54" t="s">
        <v>305</v>
      </c>
      <c r="DT54">
        <v>1625677128.6</v>
      </c>
      <c r="DU54">
        <v>1625677134.6</v>
      </c>
      <c r="DV54">
        <v>2</v>
      </c>
      <c r="DW54">
        <v>0.041</v>
      </c>
      <c r="DX54">
        <v>0.026</v>
      </c>
      <c r="DY54">
        <v>-14.347</v>
      </c>
      <c r="DZ54">
        <v>-1.389</v>
      </c>
      <c r="EA54">
        <v>420</v>
      </c>
      <c r="EB54">
        <v>5</v>
      </c>
      <c r="EC54">
        <v>0.14</v>
      </c>
      <c r="ED54">
        <v>0.08</v>
      </c>
      <c r="EE54">
        <v>-10.5008390243902</v>
      </c>
      <c r="EF54">
        <v>-0.286208362369324</v>
      </c>
      <c r="EG54">
        <v>0.0382089306253914</v>
      </c>
      <c r="EH54">
        <v>1</v>
      </c>
      <c r="EI54">
        <v>1575.42714285714</v>
      </c>
      <c r="EJ54">
        <v>-7.63162426614775</v>
      </c>
      <c r="EK54">
        <v>0.793698652525243</v>
      </c>
      <c r="EL54">
        <v>1</v>
      </c>
      <c r="EM54">
        <v>0.909168243902439</v>
      </c>
      <c r="EN54">
        <v>0.00712689198606581</v>
      </c>
      <c r="EO54">
        <v>0.00160946126087821</v>
      </c>
      <c r="EP54">
        <v>1</v>
      </c>
      <c r="EQ54">
        <v>3</v>
      </c>
      <c r="ER54">
        <v>3</v>
      </c>
      <c r="ES54" t="s">
        <v>306</v>
      </c>
      <c r="ET54">
        <v>100</v>
      </c>
      <c r="EU54">
        <v>100</v>
      </c>
      <c r="EV54">
        <v>-14.343</v>
      </c>
      <c r="EW54">
        <v>-1.4141</v>
      </c>
      <c r="EX54">
        <v>-14.3476998515065</v>
      </c>
      <c r="EY54">
        <v>0.000485247639819423</v>
      </c>
      <c r="EZ54">
        <v>-1.36446825205216e-06</v>
      </c>
      <c r="FA54">
        <v>5.78542989185787e-10</v>
      </c>
      <c r="FB54">
        <v>-1.1099058739466</v>
      </c>
      <c r="FC54">
        <v>-0.0508365997127688</v>
      </c>
      <c r="FD54">
        <v>0.00161886503163497</v>
      </c>
      <c r="FE54">
        <v>-2.08621555845513e-05</v>
      </c>
      <c r="FF54">
        <v>0</v>
      </c>
      <c r="FG54">
        <v>2096</v>
      </c>
      <c r="FH54">
        <v>2</v>
      </c>
      <c r="FI54">
        <v>28</v>
      </c>
      <c r="FJ54">
        <v>2.7</v>
      </c>
      <c r="FK54">
        <v>2.6</v>
      </c>
      <c r="FL54">
        <v>18</v>
      </c>
      <c r="FM54">
        <v>491.898</v>
      </c>
      <c r="FN54">
        <v>508.475</v>
      </c>
      <c r="FO54">
        <v>10.6239</v>
      </c>
      <c r="FP54">
        <v>26.8692</v>
      </c>
      <c r="FQ54">
        <v>29.9996</v>
      </c>
      <c r="FR54">
        <v>26.9407</v>
      </c>
      <c r="FS54">
        <v>26.914</v>
      </c>
      <c r="FT54">
        <v>21.44</v>
      </c>
      <c r="FU54">
        <v>60.6756</v>
      </c>
      <c r="FV54">
        <v>0</v>
      </c>
      <c r="FW54">
        <v>10.68</v>
      </c>
      <c r="FX54">
        <v>420</v>
      </c>
      <c r="FY54">
        <v>5.37264</v>
      </c>
      <c r="FZ54">
        <v>101.641</v>
      </c>
      <c r="GA54">
        <v>96.1589</v>
      </c>
    </row>
    <row r="55" spans="1:183">
      <c r="A55">
        <v>39</v>
      </c>
      <c r="B55">
        <v>1625677292.1</v>
      </c>
      <c r="C55">
        <v>76</v>
      </c>
      <c r="D55" t="s">
        <v>382</v>
      </c>
      <c r="E55" t="s">
        <v>383</v>
      </c>
      <c r="F55">
        <v>1</v>
      </c>
      <c r="G55" t="s">
        <v>302</v>
      </c>
      <c r="H55">
        <v>1625677291.1</v>
      </c>
      <c r="I55">
        <f>(J55)/1000</f>
        <v>0</v>
      </c>
      <c r="J55">
        <f>1000*CJ55*AH55*(CF55-CG55)/(100*BY55*(1000-AH55*CF55))</f>
        <v>0</v>
      </c>
      <c r="K55">
        <f>CJ55*AH55*(CE55-CD55*(1000-AH55*CG55)/(1000-AH55*CF55))/(100*BY55)</f>
        <v>0</v>
      </c>
      <c r="L55">
        <f>CD55 - IF(AH55&gt;1, K55*BY55*100.0/(AJ55*CR55), 0)</f>
        <v>0</v>
      </c>
      <c r="M55">
        <f>((S55-I55/2)*L55-K55)/(S55+I55/2)</f>
        <v>0</v>
      </c>
      <c r="N55">
        <f>M55*(CK55+CL55)/1000.0</f>
        <v>0</v>
      </c>
      <c r="O55">
        <f>(CD55 - IF(AH55&gt;1, K55*BY55*100.0/(AJ55*CR55), 0))*(CK55+CL55)/1000.0</f>
        <v>0</v>
      </c>
      <c r="P55">
        <f>2.0/((1/R55-1/Q55)+SIGN(R55)*SQRT((1/R55-1/Q55)*(1/R55-1/Q55) + 4*BZ55/((BZ55+1)*(BZ55+1))*(2*1/R55*1/Q55-1/Q55*1/Q55)))</f>
        <v>0</v>
      </c>
      <c r="Q55">
        <f>IF(LEFT(CA55,1)&lt;&gt;"0",IF(LEFT(CA55,1)="1",3.0,CB55),$D$5+$E$5*(CR55*CK55/($K$5*1000))+$F$5*(CR55*CK55/($K$5*1000))*MAX(MIN(BY55,$J$5),$I$5)*MAX(MIN(BY55,$J$5),$I$5)+$G$5*MAX(MIN(BY55,$J$5),$I$5)*(CR55*CK55/($K$5*1000))+$H$5*(CR55*CK55/($K$5*1000))*(CR55*CK55/($K$5*1000)))</f>
        <v>0</v>
      </c>
      <c r="R55">
        <f>I55*(1000-(1000*0.61365*exp(17.502*V55/(240.97+V55))/(CK55+CL55)+CF55)/2)/(1000*0.61365*exp(17.502*V55/(240.97+V55))/(CK55+CL55)-CF55)</f>
        <v>0</v>
      </c>
      <c r="S55">
        <f>1/((BZ55+1)/(P55/1.6)+1/(Q55/1.37)) + BZ55/((BZ55+1)/(P55/1.6) + BZ55/(Q55/1.37))</f>
        <v>0</v>
      </c>
      <c r="T55">
        <f>(BU55*BX55)</f>
        <v>0</v>
      </c>
      <c r="U55">
        <f>(CM55+(T55+2*0.95*5.67E-8*(((CM55+$B$7)+273)^4-(CM55+273)^4)-44100*I55)/(1.84*29.3*Q55+8*0.95*5.67E-8*(CM55+273)^3))</f>
        <v>0</v>
      </c>
      <c r="V55">
        <f>($C$7*CN55+$D$7*CO55+$E$7*U55)</f>
        <v>0</v>
      </c>
      <c r="W55">
        <f>0.61365*exp(17.502*V55/(240.97+V55))</f>
        <v>0</v>
      </c>
      <c r="X55">
        <f>(Y55/Z55*100)</f>
        <v>0</v>
      </c>
      <c r="Y55">
        <f>CF55*(CK55+CL55)/1000</f>
        <v>0</v>
      </c>
      <c r="Z55">
        <f>0.61365*exp(17.502*CM55/(240.97+CM55))</f>
        <v>0</v>
      </c>
      <c r="AA55">
        <f>(W55-CF55*(CK55+CL55)/1000)</f>
        <v>0</v>
      </c>
      <c r="AB55">
        <f>(-I55*44100)</f>
        <v>0</v>
      </c>
      <c r="AC55">
        <f>2*29.3*Q55*0.92*(CM55-V55)</f>
        <v>0</v>
      </c>
      <c r="AD55">
        <f>2*0.95*5.67E-8*(((CM55+$B$7)+273)^4-(V55+273)^4)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MAX(0,($B$13+$C$13*CR55)/(1+$D$13*CR55)*CK55/(CM55+273)*$E$13)</f>
        <v>0</v>
      </c>
      <c r="AK55" t="s">
        <v>303</v>
      </c>
      <c r="AL55" t="s">
        <v>303</v>
      </c>
      <c r="AM55">
        <v>0</v>
      </c>
      <c r="AN55">
        <v>0</v>
      </c>
      <c r="AO55">
        <f>1-AM55/AN55</f>
        <v>0</v>
      </c>
      <c r="AP55">
        <v>0</v>
      </c>
      <c r="AQ55" t="s">
        <v>303</v>
      </c>
      <c r="AR55" t="s">
        <v>303</v>
      </c>
      <c r="AS55">
        <v>0</v>
      </c>
      <c r="AT55">
        <v>0</v>
      </c>
      <c r="AU55">
        <f>1-AS55/AT55</f>
        <v>0</v>
      </c>
      <c r="AV55">
        <v>0.5</v>
      </c>
      <c r="AW55">
        <f>BV55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303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$B$11*CS55+$C$11*CT55+$F$11*CU55*(1-CX55)</f>
        <v>0</v>
      </c>
      <c r="BV55">
        <f>BU55*BW55</f>
        <v>0</v>
      </c>
      <c r="BW55">
        <f>($B$11*$D$9+$C$11*$D$9+$F$11*((DH55+CZ55)/MAX(DH55+CZ55+DI55, 0.1)*$I$9+DI55/MAX(DH55+CZ55+DI55, 0.1)*$J$9))/($B$11+$C$11+$F$11)</f>
        <v>0</v>
      </c>
      <c r="BX55">
        <f>($B$11*$K$9+$C$11*$K$9+$F$11*((DH55+CZ55)/MAX(DH55+CZ55+DI55, 0.1)*$P$9+DI55/MAX(DH55+CZ55+DI55, 0.1)*$Q$9))/($B$11+$C$11+$F$11)</f>
        <v>0</v>
      </c>
      <c r="BY55">
        <v>6</v>
      </c>
      <c r="BZ55">
        <v>0.5</v>
      </c>
      <c r="CA55" t="s">
        <v>304</v>
      </c>
      <c r="CB55">
        <v>2</v>
      </c>
      <c r="CC55">
        <v>1625677291.1</v>
      </c>
      <c r="CD55">
        <v>409.43</v>
      </c>
      <c r="CE55">
        <v>419.939</v>
      </c>
      <c r="CF55">
        <v>6.26123333333333</v>
      </c>
      <c r="CG55">
        <v>5.34636666666667</v>
      </c>
      <c r="CH55">
        <v>423.773</v>
      </c>
      <c r="CI55">
        <v>7.67539333333333</v>
      </c>
      <c r="CJ55">
        <v>499.995</v>
      </c>
      <c r="CK55">
        <v>100.380666666667</v>
      </c>
      <c r="CL55">
        <v>0.0999765666666667</v>
      </c>
      <c r="CM55">
        <v>15.9319</v>
      </c>
      <c r="CN55">
        <v>15.9102</v>
      </c>
      <c r="CO55">
        <v>999.9</v>
      </c>
      <c r="CP55">
        <v>0</v>
      </c>
      <c r="CQ55">
        <v>0</v>
      </c>
      <c r="CR55">
        <v>9997.48333333333</v>
      </c>
      <c r="CS55">
        <v>0</v>
      </c>
      <c r="CT55">
        <v>5.27286666666667</v>
      </c>
      <c r="CU55">
        <v>1046.02333333333</v>
      </c>
      <c r="CV55">
        <v>0.962015</v>
      </c>
      <c r="CW55">
        <v>0.0379846</v>
      </c>
      <c r="CX55">
        <v>0</v>
      </c>
      <c r="CY55">
        <v>1573.87</v>
      </c>
      <c r="CZ55">
        <v>4.99912</v>
      </c>
      <c r="DA55">
        <v>16261.3333333333</v>
      </c>
      <c r="DB55">
        <v>6712.98</v>
      </c>
      <c r="DC55">
        <v>37.5416666666667</v>
      </c>
      <c r="DD55">
        <v>40.75</v>
      </c>
      <c r="DE55">
        <v>39.479</v>
      </c>
      <c r="DF55">
        <v>40.2496666666667</v>
      </c>
      <c r="DG55">
        <v>38.937</v>
      </c>
      <c r="DH55">
        <v>1001.48333333333</v>
      </c>
      <c r="DI55">
        <v>39.54</v>
      </c>
      <c r="DJ55">
        <v>0</v>
      </c>
      <c r="DK55">
        <v>1625677293.2</v>
      </c>
      <c r="DL55">
        <v>0</v>
      </c>
      <c r="DM55">
        <v>1574.66730769231</v>
      </c>
      <c r="DN55">
        <v>-7.37401709140985</v>
      </c>
      <c r="DO55">
        <v>-95.9350428615892</v>
      </c>
      <c r="DP55">
        <v>16271.1038461538</v>
      </c>
      <c r="DQ55">
        <v>15</v>
      </c>
      <c r="DR55">
        <v>1625677134.6</v>
      </c>
      <c r="DS55" t="s">
        <v>305</v>
      </c>
      <c r="DT55">
        <v>1625677128.6</v>
      </c>
      <c r="DU55">
        <v>1625677134.6</v>
      </c>
      <c r="DV55">
        <v>2</v>
      </c>
      <c r="DW55">
        <v>0.041</v>
      </c>
      <c r="DX55">
        <v>0.026</v>
      </c>
      <c r="DY55">
        <v>-14.347</v>
      </c>
      <c r="DZ55">
        <v>-1.389</v>
      </c>
      <c r="EA55">
        <v>420</v>
      </c>
      <c r="EB55">
        <v>5</v>
      </c>
      <c r="EC55">
        <v>0.14</v>
      </c>
      <c r="ED55">
        <v>0.08</v>
      </c>
      <c r="EE55">
        <v>-10.5086975609756</v>
      </c>
      <c r="EF55">
        <v>-0.162773519163763</v>
      </c>
      <c r="EG55">
        <v>0.0297606753775716</v>
      </c>
      <c r="EH55">
        <v>1</v>
      </c>
      <c r="EI55">
        <v>1575.08823529412</v>
      </c>
      <c r="EJ55">
        <v>-7.93664705145707</v>
      </c>
      <c r="EK55">
        <v>0.798422969831351</v>
      </c>
      <c r="EL55">
        <v>1</v>
      </c>
      <c r="EM55">
        <v>0.909602487804878</v>
      </c>
      <c r="EN55">
        <v>0.0175846411149832</v>
      </c>
      <c r="EO55">
        <v>0.00228997947718945</v>
      </c>
      <c r="EP55">
        <v>1</v>
      </c>
      <c r="EQ55">
        <v>3</v>
      </c>
      <c r="ER55">
        <v>3</v>
      </c>
      <c r="ES55" t="s">
        <v>306</v>
      </c>
      <c r="ET55">
        <v>100</v>
      </c>
      <c r="EU55">
        <v>100</v>
      </c>
      <c r="EV55">
        <v>-14.343</v>
      </c>
      <c r="EW55">
        <v>-1.4142</v>
      </c>
      <c r="EX55">
        <v>-14.3476998515065</v>
      </c>
      <c r="EY55">
        <v>0.000485247639819423</v>
      </c>
      <c r="EZ55">
        <v>-1.36446825205216e-06</v>
      </c>
      <c r="FA55">
        <v>5.78542989185787e-10</v>
      </c>
      <c r="FB55">
        <v>-1.1099058739466</v>
      </c>
      <c r="FC55">
        <v>-0.0508365997127688</v>
      </c>
      <c r="FD55">
        <v>0.00161886503163497</v>
      </c>
      <c r="FE55">
        <v>-2.08621555845513e-05</v>
      </c>
      <c r="FF55">
        <v>0</v>
      </c>
      <c r="FG55">
        <v>2096</v>
      </c>
      <c r="FH55">
        <v>2</v>
      </c>
      <c r="FI55">
        <v>28</v>
      </c>
      <c r="FJ55">
        <v>2.7</v>
      </c>
      <c r="FK55">
        <v>2.6</v>
      </c>
      <c r="FL55">
        <v>18</v>
      </c>
      <c r="FM55">
        <v>491.87</v>
      </c>
      <c r="FN55">
        <v>508.31</v>
      </c>
      <c r="FO55">
        <v>10.6691</v>
      </c>
      <c r="FP55">
        <v>26.8681</v>
      </c>
      <c r="FQ55">
        <v>29.9993</v>
      </c>
      <c r="FR55">
        <v>26.9407</v>
      </c>
      <c r="FS55">
        <v>26.9137</v>
      </c>
      <c r="FT55">
        <v>21.4408</v>
      </c>
      <c r="FU55">
        <v>60.6756</v>
      </c>
      <c r="FV55">
        <v>0</v>
      </c>
      <c r="FW55">
        <v>10.75</v>
      </c>
      <c r="FX55">
        <v>420</v>
      </c>
      <c r="FY55">
        <v>5.37594</v>
      </c>
      <c r="FZ55">
        <v>101.642</v>
      </c>
      <c r="GA55">
        <v>96.1575</v>
      </c>
    </row>
    <row r="56" spans="1:183">
      <c r="A56">
        <v>40</v>
      </c>
      <c r="B56">
        <v>1625677294.1</v>
      </c>
      <c r="C56">
        <v>78</v>
      </c>
      <c r="D56" t="s">
        <v>384</v>
      </c>
      <c r="E56" t="s">
        <v>385</v>
      </c>
      <c r="F56">
        <v>1</v>
      </c>
      <c r="G56" t="s">
        <v>302</v>
      </c>
      <c r="H56">
        <v>1625677293.1</v>
      </c>
      <c r="I56">
        <f>(J56)/1000</f>
        <v>0</v>
      </c>
      <c r="J56">
        <f>1000*CJ56*AH56*(CF56-CG56)/(100*BY56*(1000-AH56*CF56))</f>
        <v>0</v>
      </c>
      <c r="K56">
        <f>CJ56*AH56*(CE56-CD56*(1000-AH56*CG56)/(1000-AH56*CF56))/(100*BY56)</f>
        <v>0</v>
      </c>
      <c r="L56">
        <f>CD56 - IF(AH56&gt;1, K56*BY56*100.0/(AJ56*CR56), 0)</f>
        <v>0</v>
      </c>
      <c r="M56">
        <f>((S56-I56/2)*L56-K56)/(S56+I56/2)</f>
        <v>0</v>
      </c>
      <c r="N56">
        <f>M56*(CK56+CL56)/1000.0</f>
        <v>0</v>
      </c>
      <c r="O56">
        <f>(CD56 - IF(AH56&gt;1, K56*BY56*100.0/(AJ56*CR56), 0))*(CK56+CL56)/1000.0</f>
        <v>0</v>
      </c>
      <c r="P56">
        <f>2.0/((1/R56-1/Q56)+SIGN(R56)*SQRT((1/R56-1/Q56)*(1/R56-1/Q56) + 4*BZ56/((BZ56+1)*(BZ56+1))*(2*1/R56*1/Q56-1/Q56*1/Q56)))</f>
        <v>0</v>
      </c>
      <c r="Q56">
        <f>IF(LEFT(CA56,1)&lt;&gt;"0",IF(LEFT(CA56,1)="1",3.0,CB56),$D$5+$E$5*(CR56*CK56/($K$5*1000))+$F$5*(CR56*CK56/($K$5*1000))*MAX(MIN(BY56,$J$5),$I$5)*MAX(MIN(BY56,$J$5),$I$5)+$G$5*MAX(MIN(BY56,$J$5),$I$5)*(CR56*CK56/($K$5*1000))+$H$5*(CR56*CK56/($K$5*1000))*(CR56*CK56/($K$5*1000)))</f>
        <v>0</v>
      </c>
      <c r="R56">
        <f>I56*(1000-(1000*0.61365*exp(17.502*V56/(240.97+V56))/(CK56+CL56)+CF56)/2)/(1000*0.61365*exp(17.502*V56/(240.97+V56))/(CK56+CL56)-CF56)</f>
        <v>0</v>
      </c>
      <c r="S56">
        <f>1/((BZ56+1)/(P56/1.6)+1/(Q56/1.37)) + BZ56/((BZ56+1)/(P56/1.6) + BZ56/(Q56/1.37))</f>
        <v>0</v>
      </c>
      <c r="T56">
        <f>(BU56*BX56)</f>
        <v>0</v>
      </c>
      <c r="U56">
        <f>(CM56+(T56+2*0.95*5.67E-8*(((CM56+$B$7)+273)^4-(CM56+273)^4)-44100*I56)/(1.84*29.3*Q56+8*0.95*5.67E-8*(CM56+273)^3))</f>
        <v>0</v>
      </c>
      <c r="V56">
        <f>($C$7*CN56+$D$7*CO56+$E$7*U56)</f>
        <v>0</v>
      </c>
      <c r="W56">
        <f>0.61365*exp(17.502*V56/(240.97+V56))</f>
        <v>0</v>
      </c>
      <c r="X56">
        <f>(Y56/Z56*100)</f>
        <v>0</v>
      </c>
      <c r="Y56">
        <f>CF56*(CK56+CL56)/1000</f>
        <v>0</v>
      </c>
      <c r="Z56">
        <f>0.61365*exp(17.502*CM56/(240.97+CM56))</f>
        <v>0</v>
      </c>
      <c r="AA56">
        <f>(W56-CF56*(CK56+CL56)/1000)</f>
        <v>0</v>
      </c>
      <c r="AB56">
        <f>(-I56*44100)</f>
        <v>0</v>
      </c>
      <c r="AC56">
        <f>2*29.3*Q56*0.92*(CM56-V56)</f>
        <v>0</v>
      </c>
      <c r="AD56">
        <f>2*0.95*5.67E-8*(((CM56+$B$7)+273)^4-(V56+273)^4)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MAX(0,($B$13+$C$13*CR56)/(1+$D$13*CR56)*CK56/(CM56+273)*$E$13)</f>
        <v>0</v>
      </c>
      <c r="AK56" t="s">
        <v>303</v>
      </c>
      <c r="AL56" t="s">
        <v>303</v>
      </c>
      <c r="AM56">
        <v>0</v>
      </c>
      <c r="AN56">
        <v>0</v>
      </c>
      <c r="AO56">
        <f>1-AM56/AN56</f>
        <v>0</v>
      </c>
      <c r="AP56">
        <v>0</v>
      </c>
      <c r="AQ56" t="s">
        <v>303</v>
      </c>
      <c r="AR56" t="s">
        <v>303</v>
      </c>
      <c r="AS56">
        <v>0</v>
      </c>
      <c r="AT56">
        <v>0</v>
      </c>
      <c r="AU56">
        <f>1-AS56/AT56</f>
        <v>0</v>
      </c>
      <c r="AV56">
        <v>0.5</v>
      </c>
      <c r="AW56">
        <f>BV56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303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$B$11*CS56+$C$11*CT56+$F$11*CU56*(1-CX56)</f>
        <v>0</v>
      </c>
      <c r="BV56">
        <f>BU56*BW56</f>
        <v>0</v>
      </c>
      <c r="BW56">
        <f>($B$11*$D$9+$C$11*$D$9+$F$11*((DH56+CZ56)/MAX(DH56+CZ56+DI56, 0.1)*$I$9+DI56/MAX(DH56+CZ56+DI56, 0.1)*$J$9))/($B$11+$C$11+$F$11)</f>
        <v>0</v>
      </c>
      <c r="BX56">
        <f>($B$11*$K$9+$C$11*$K$9+$F$11*((DH56+CZ56)/MAX(DH56+CZ56+DI56, 0.1)*$P$9+DI56/MAX(DH56+CZ56+DI56, 0.1)*$Q$9))/($B$11+$C$11+$F$11)</f>
        <v>0</v>
      </c>
      <c r="BY56">
        <v>6</v>
      </c>
      <c r="BZ56">
        <v>0.5</v>
      </c>
      <c r="CA56" t="s">
        <v>304</v>
      </c>
      <c r="CB56">
        <v>2</v>
      </c>
      <c r="CC56">
        <v>1625677293.1</v>
      </c>
      <c r="CD56">
        <v>409.419666666667</v>
      </c>
      <c r="CE56">
        <v>419.985</v>
      </c>
      <c r="CF56">
        <v>6.2623</v>
      </c>
      <c r="CG56">
        <v>5.34658</v>
      </c>
      <c r="CH56">
        <v>423.762666666667</v>
      </c>
      <c r="CI56">
        <v>7.67649</v>
      </c>
      <c r="CJ56">
        <v>500.123666666667</v>
      </c>
      <c r="CK56">
        <v>100.380666666667</v>
      </c>
      <c r="CL56">
        <v>0.100498666666667</v>
      </c>
      <c r="CM56">
        <v>15.9459666666667</v>
      </c>
      <c r="CN56">
        <v>15.9281</v>
      </c>
      <c r="CO56">
        <v>999.9</v>
      </c>
      <c r="CP56">
        <v>0</v>
      </c>
      <c r="CQ56">
        <v>0</v>
      </c>
      <c r="CR56">
        <v>10002.5</v>
      </c>
      <c r="CS56">
        <v>0</v>
      </c>
      <c r="CT56">
        <v>5.25862333333333</v>
      </c>
      <c r="CU56">
        <v>1046.02</v>
      </c>
      <c r="CV56">
        <v>0.962015</v>
      </c>
      <c r="CW56">
        <v>0.0379846</v>
      </c>
      <c r="CX56">
        <v>0</v>
      </c>
      <c r="CY56">
        <v>1573.58666666667</v>
      </c>
      <c r="CZ56">
        <v>4.99912</v>
      </c>
      <c r="DA56">
        <v>16259.5333333333</v>
      </c>
      <c r="DB56">
        <v>6712.97333333333</v>
      </c>
      <c r="DC56">
        <v>37.4373333333333</v>
      </c>
      <c r="DD56">
        <v>40.7706666666667</v>
      </c>
      <c r="DE56">
        <v>39.458</v>
      </c>
      <c r="DF56">
        <v>40.2083333333333</v>
      </c>
      <c r="DG56">
        <v>38.8536666666667</v>
      </c>
      <c r="DH56">
        <v>1001.48</v>
      </c>
      <c r="DI56">
        <v>39.54</v>
      </c>
      <c r="DJ56">
        <v>0</v>
      </c>
      <c r="DK56">
        <v>1625677295</v>
      </c>
      <c r="DL56">
        <v>0</v>
      </c>
      <c r="DM56">
        <v>1574.4016</v>
      </c>
      <c r="DN56">
        <v>-7.67923074655998</v>
      </c>
      <c r="DO56">
        <v>-96.6692306700912</v>
      </c>
      <c r="DP56">
        <v>16267.98</v>
      </c>
      <c r="DQ56">
        <v>15</v>
      </c>
      <c r="DR56">
        <v>1625677134.6</v>
      </c>
      <c r="DS56" t="s">
        <v>305</v>
      </c>
      <c r="DT56">
        <v>1625677128.6</v>
      </c>
      <c r="DU56">
        <v>1625677134.6</v>
      </c>
      <c r="DV56">
        <v>2</v>
      </c>
      <c r="DW56">
        <v>0.041</v>
      </c>
      <c r="DX56">
        <v>0.026</v>
      </c>
      <c r="DY56">
        <v>-14.347</v>
      </c>
      <c r="DZ56">
        <v>-1.389</v>
      </c>
      <c r="EA56">
        <v>420</v>
      </c>
      <c r="EB56">
        <v>5</v>
      </c>
      <c r="EC56">
        <v>0.14</v>
      </c>
      <c r="ED56">
        <v>0.08</v>
      </c>
      <c r="EE56">
        <v>-10.5166073170732</v>
      </c>
      <c r="EF56">
        <v>-0.180365853658544</v>
      </c>
      <c r="EG56">
        <v>0.0312801065920763</v>
      </c>
      <c r="EH56">
        <v>1</v>
      </c>
      <c r="EI56">
        <v>1574.83</v>
      </c>
      <c r="EJ56">
        <v>-7.62679628064337</v>
      </c>
      <c r="EK56">
        <v>0.768183495235955</v>
      </c>
      <c r="EL56">
        <v>1</v>
      </c>
      <c r="EM56">
        <v>0.910250926829268</v>
      </c>
      <c r="EN56">
        <v>0.0260567456445987</v>
      </c>
      <c r="EO56">
        <v>0.00290558852096828</v>
      </c>
      <c r="EP56">
        <v>1</v>
      </c>
      <c r="EQ56">
        <v>3</v>
      </c>
      <c r="ER56">
        <v>3</v>
      </c>
      <c r="ES56" t="s">
        <v>306</v>
      </c>
      <c r="ET56">
        <v>100</v>
      </c>
      <c r="EU56">
        <v>100</v>
      </c>
      <c r="EV56">
        <v>-14.343</v>
      </c>
      <c r="EW56">
        <v>-1.4142</v>
      </c>
      <c r="EX56">
        <v>-14.3476998515065</v>
      </c>
      <c r="EY56">
        <v>0.000485247639819423</v>
      </c>
      <c r="EZ56">
        <v>-1.36446825205216e-06</v>
      </c>
      <c r="FA56">
        <v>5.78542989185787e-10</v>
      </c>
      <c r="FB56">
        <v>-1.1099058739466</v>
      </c>
      <c r="FC56">
        <v>-0.0508365997127688</v>
      </c>
      <c r="FD56">
        <v>0.00161886503163497</v>
      </c>
      <c r="FE56">
        <v>-2.08621555845513e-05</v>
      </c>
      <c r="FF56">
        <v>0</v>
      </c>
      <c r="FG56">
        <v>2096</v>
      </c>
      <c r="FH56">
        <v>2</v>
      </c>
      <c r="FI56">
        <v>28</v>
      </c>
      <c r="FJ56">
        <v>2.8</v>
      </c>
      <c r="FK56">
        <v>2.7</v>
      </c>
      <c r="FL56">
        <v>18</v>
      </c>
      <c r="FM56">
        <v>491.768</v>
      </c>
      <c r="FN56">
        <v>508.293</v>
      </c>
      <c r="FO56">
        <v>10.7138</v>
      </c>
      <c r="FP56">
        <v>26.8669</v>
      </c>
      <c r="FQ56">
        <v>29.9993</v>
      </c>
      <c r="FR56">
        <v>26.9407</v>
      </c>
      <c r="FS56">
        <v>26.9137</v>
      </c>
      <c r="FT56">
        <v>21.4393</v>
      </c>
      <c r="FU56">
        <v>60.6756</v>
      </c>
      <c r="FV56">
        <v>0</v>
      </c>
      <c r="FW56">
        <v>10.81</v>
      </c>
      <c r="FX56">
        <v>420</v>
      </c>
      <c r="FY56">
        <v>5.37803</v>
      </c>
      <c r="FZ56">
        <v>101.644</v>
      </c>
      <c r="GA56">
        <v>96.1586</v>
      </c>
    </row>
    <row r="57" spans="1:183">
      <c r="A57">
        <v>41</v>
      </c>
      <c r="B57">
        <v>1625677296.1</v>
      </c>
      <c r="C57">
        <v>80</v>
      </c>
      <c r="D57" t="s">
        <v>386</v>
      </c>
      <c r="E57" t="s">
        <v>387</v>
      </c>
      <c r="F57">
        <v>1</v>
      </c>
      <c r="G57" t="s">
        <v>302</v>
      </c>
      <c r="H57">
        <v>1625677295.1</v>
      </c>
      <c r="I57">
        <f>(J57)/1000</f>
        <v>0</v>
      </c>
      <c r="J57">
        <f>1000*CJ57*AH57*(CF57-CG57)/(100*BY57*(1000-AH57*CF57))</f>
        <v>0</v>
      </c>
      <c r="K57">
        <f>CJ57*AH57*(CE57-CD57*(1000-AH57*CG57)/(1000-AH57*CF57))/(100*BY57)</f>
        <v>0</v>
      </c>
      <c r="L57">
        <f>CD57 - IF(AH57&gt;1, K57*BY57*100.0/(AJ57*CR57), 0)</f>
        <v>0</v>
      </c>
      <c r="M57">
        <f>((S57-I57/2)*L57-K57)/(S57+I57/2)</f>
        <v>0</v>
      </c>
      <c r="N57">
        <f>M57*(CK57+CL57)/1000.0</f>
        <v>0</v>
      </c>
      <c r="O57">
        <f>(CD57 - IF(AH57&gt;1, K57*BY57*100.0/(AJ57*CR57), 0))*(CK57+CL57)/1000.0</f>
        <v>0</v>
      </c>
      <c r="P57">
        <f>2.0/((1/R57-1/Q57)+SIGN(R57)*SQRT((1/R57-1/Q57)*(1/R57-1/Q57) + 4*BZ57/((BZ57+1)*(BZ57+1))*(2*1/R57*1/Q57-1/Q57*1/Q57)))</f>
        <v>0</v>
      </c>
      <c r="Q57">
        <f>IF(LEFT(CA57,1)&lt;&gt;"0",IF(LEFT(CA57,1)="1",3.0,CB57),$D$5+$E$5*(CR57*CK57/($K$5*1000))+$F$5*(CR57*CK57/($K$5*1000))*MAX(MIN(BY57,$J$5),$I$5)*MAX(MIN(BY57,$J$5),$I$5)+$G$5*MAX(MIN(BY57,$J$5),$I$5)*(CR57*CK57/($K$5*1000))+$H$5*(CR57*CK57/($K$5*1000))*(CR57*CK57/($K$5*1000)))</f>
        <v>0</v>
      </c>
      <c r="R57">
        <f>I57*(1000-(1000*0.61365*exp(17.502*V57/(240.97+V57))/(CK57+CL57)+CF57)/2)/(1000*0.61365*exp(17.502*V57/(240.97+V57))/(CK57+CL57)-CF57)</f>
        <v>0</v>
      </c>
      <c r="S57">
        <f>1/((BZ57+1)/(P57/1.6)+1/(Q57/1.37)) + BZ57/((BZ57+1)/(P57/1.6) + BZ57/(Q57/1.37))</f>
        <v>0</v>
      </c>
      <c r="T57">
        <f>(BU57*BX57)</f>
        <v>0</v>
      </c>
      <c r="U57">
        <f>(CM57+(T57+2*0.95*5.67E-8*(((CM57+$B$7)+273)^4-(CM57+273)^4)-44100*I57)/(1.84*29.3*Q57+8*0.95*5.67E-8*(CM57+273)^3))</f>
        <v>0</v>
      </c>
      <c r="V57">
        <f>($C$7*CN57+$D$7*CO57+$E$7*U57)</f>
        <v>0</v>
      </c>
      <c r="W57">
        <f>0.61365*exp(17.502*V57/(240.97+V57))</f>
        <v>0</v>
      </c>
      <c r="X57">
        <f>(Y57/Z57*100)</f>
        <v>0</v>
      </c>
      <c r="Y57">
        <f>CF57*(CK57+CL57)/1000</f>
        <v>0</v>
      </c>
      <c r="Z57">
        <f>0.61365*exp(17.502*CM57/(240.97+CM57))</f>
        <v>0</v>
      </c>
      <c r="AA57">
        <f>(W57-CF57*(CK57+CL57)/1000)</f>
        <v>0</v>
      </c>
      <c r="AB57">
        <f>(-I57*44100)</f>
        <v>0</v>
      </c>
      <c r="AC57">
        <f>2*29.3*Q57*0.92*(CM57-V57)</f>
        <v>0</v>
      </c>
      <c r="AD57">
        <f>2*0.95*5.67E-8*(((CM57+$B$7)+273)^4-(V57+273)^4)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MAX(0,($B$13+$C$13*CR57)/(1+$D$13*CR57)*CK57/(CM57+273)*$E$13)</f>
        <v>0</v>
      </c>
      <c r="AK57" t="s">
        <v>303</v>
      </c>
      <c r="AL57" t="s">
        <v>303</v>
      </c>
      <c r="AM57">
        <v>0</v>
      </c>
      <c r="AN57">
        <v>0</v>
      </c>
      <c r="AO57">
        <f>1-AM57/AN57</f>
        <v>0</v>
      </c>
      <c r="AP57">
        <v>0</v>
      </c>
      <c r="AQ57" t="s">
        <v>303</v>
      </c>
      <c r="AR57" t="s">
        <v>303</v>
      </c>
      <c r="AS57">
        <v>0</v>
      </c>
      <c r="AT57">
        <v>0</v>
      </c>
      <c r="AU57">
        <f>1-AS57/AT57</f>
        <v>0</v>
      </c>
      <c r="AV57">
        <v>0.5</v>
      </c>
      <c r="AW57">
        <f>BV57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303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$B$11*CS57+$C$11*CT57+$F$11*CU57*(1-CX57)</f>
        <v>0</v>
      </c>
      <c r="BV57">
        <f>BU57*BW57</f>
        <v>0</v>
      </c>
      <c r="BW57">
        <f>($B$11*$D$9+$C$11*$D$9+$F$11*((DH57+CZ57)/MAX(DH57+CZ57+DI57, 0.1)*$I$9+DI57/MAX(DH57+CZ57+DI57, 0.1)*$J$9))/($B$11+$C$11+$F$11)</f>
        <v>0</v>
      </c>
      <c r="BX57">
        <f>($B$11*$K$9+$C$11*$K$9+$F$11*((DH57+CZ57)/MAX(DH57+CZ57+DI57, 0.1)*$P$9+DI57/MAX(DH57+CZ57+DI57, 0.1)*$Q$9))/($B$11+$C$11+$F$11)</f>
        <v>0</v>
      </c>
      <c r="BY57">
        <v>6</v>
      </c>
      <c r="BZ57">
        <v>0.5</v>
      </c>
      <c r="CA57" t="s">
        <v>304</v>
      </c>
      <c r="CB57">
        <v>2</v>
      </c>
      <c r="CC57">
        <v>1625677295.1</v>
      </c>
      <c r="CD57">
        <v>409.423</v>
      </c>
      <c r="CE57">
        <v>420.000666666667</v>
      </c>
      <c r="CF57">
        <v>6.26312</v>
      </c>
      <c r="CG57">
        <v>5.34675</v>
      </c>
      <c r="CH57">
        <v>423.766</v>
      </c>
      <c r="CI57">
        <v>7.67733666666667</v>
      </c>
      <c r="CJ57">
        <v>500.055333333333</v>
      </c>
      <c r="CK57">
        <v>100.381333333333</v>
      </c>
      <c r="CL57">
        <v>0.1001568</v>
      </c>
      <c r="CM57">
        <v>15.9592666666667</v>
      </c>
      <c r="CN57">
        <v>15.9382666666667</v>
      </c>
      <c r="CO57">
        <v>999.9</v>
      </c>
      <c r="CP57">
        <v>0</v>
      </c>
      <c r="CQ57">
        <v>0</v>
      </c>
      <c r="CR57">
        <v>9997.5</v>
      </c>
      <c r="CS57">
        <v>0</v>
      </c>
      <c r="CT57">
        <v>5.29355</v>
      </c>
      <c r="CU57">
        <v>1045.82333333333</v>
      </c>
      <c r="CV57">
        <v>0.962007666666667</v>
      </c>
      <c r="CW57">
        <v>0.037992</v>
      </c>
      <c r="CX57">
        <v>0</v>
      </c>
      <c r="CY57">
        <v>1573.09666666667</v>
      </c>
      <c r="CZ57">
        <v>4.99912</v>
      </c>
      <c r="DA57">
        <v>16252.1</v>
      </c>
      <c r="DB57">
        <v>6711.67</v>
      </c>
      <c r="DC57">
        <v>37.6663333333333</v>
      </c>
      <c r="DD57">
        <v>40.75</v>
      </c>
      <c r="DE57">
        <v>39.4786666666667</v>
      </c>
      <c r="DF57">
        <v>40.25</v>
      </c>
      <c r="DG57">
        <v>38.8953333333333</v>
      </c>
      <c r="DH57">
        <v>1001.28333333333</v>
      </c>
      <c r="DI57">
        <v>39.54</v>
      </c>
      <c r="DJ57">
        <v>0</v>
      </c>
      <c r="DK57">
        <v>1625677296.8</v>
      </c>
      <c r="DL57">
        <v>0</v>
      </c>
      <c r="DM57">
        <v>1574.19961538462</v>
      </c>
      <c r="DN57">
        <v>-8.2806837579735</v>
      </c>
      <c r="DO57">
        <v>-102.844444576654</v>
      </c>
      <c r="DP57">
        <v>16265.2923076923</v>
      </c>
      <c r="DQ57">
        <v>15</v>
      </c>
      <c r="DR57">
        <v>1625677134.6</v>
      </c>
      <c r="DS57" t="s">
        <v>305</v>
      </c>
      <c r="DT57">
        <v>1625677128.6</v>
      </c>
      <c r="DU57">
        <v>1625677134.6</v>
      </c>
      <c r="DV57">
        <v>2</v>
      </c>
      <c r="DW57">
        <v>0.041</v>
      </c>
      <c r="DX57">
        <v>0.026</v>
      </c>
      <c r="DY57">
        <v>-14.347</v>
      </c>
      <c r="DZ57">
        <v>-1.389</v>
      </c>
      <c r="EA57">
        <v>420</v>
      </c>
      <c r="EB57">
        <v>5</v>
      </c>
      <c r="EC57">
        <v>0.14</v>
      </c>
      <c r="ED57">
        <v>0.08</v>
      </c>
      <c r="EE57">
        <v>-10.5225073170732</v>
      </c>
      <c r="EF57">
        <v>-0.271528222996527</v>
      </c>
      <c r="EG57">
        <v>0.0359586442013864</v>
      </c>
      <c r="EH57">
        <v>1</v>
      </c>
      <c r="EI57">
        <v>1574.61142857143</v>
      </c>
      <c r="EJ57">
        <v>-7.77416829745456</v>
      </c>
      <c r="EK57">
        <v>0.801841248474464</v>
      </c>
      <c r="EL57">
        <v>1</v>
      </c>
      <c r="EM57">
        <v>0.911072</v>
      </c>
      <c r="EN57">
        <v>0.0311202229965178</v>
      </c>
      <c r="EO57">
        <v>0.00329492252397904</v>
      </c>
      <c r="EP57">
        <v>1</v>
      </c>
      <c r="EQ57">
        <v>3</v>
      </c>
      <c r="ER57">
        <v>3</v>
      </c>
      <c r="ES57" t="s">
        <v>306</v>
      </c>
      <c r="ET57">
        <v>100</v>
      </c>
      <c r="EU57">
        <v>100</v>
      </c>
      <c r="EV57">
        <v>-14.343</v>
      </c>
      <c r="EW57">
        <v>-1.4142</v>
      </c>
      <c r="EX57">
        <v>-14.3476998515065</v>
      </c>
      <c r="EY57">
        <v>0.000485247639819423</v>
      </c>
      <c r="EZ57">
        <v>-1.36446825205216e-06</v>
      </c>
      <c r="FA57">
        <v>5.78542989185787e-10</v>
      </c>
      <c r="FB57">
        <v>-1.1099058739466</v>
      </c>
      <c r="FC57">
        <v>-0.0508365997127688</v>
      </c>
      <c r="FD57">
        <v>0.00161886503163497</v>
      </c>
      <c r="FE57">
        <v>-2.08621555845513e-05</v>
      </c>
      <c r="FF57">
        <v>0</v>
      </c>
      <c r="FG57">
        <v>2096</v>
      </c>
      <c r="FH57">
        <v>2</v>
      </c>
      <c r="FI57">
        <v>28</v>
      </c>
      <c r="FJ57">
        <v>2.8</v>
      </c>
      <c r="FK57">
        <v>2.7</v>
      </c>
      <c r="FL57">
        <v>18</v>
      </c>
      <c r="FM57">
        <v>491.852</v>
      </c>
      <c r="FN57">
        <v>508.239</v>
      </c>
      <c r="FO57">
        <v>10.7593</v>
      </c>
      <c r="FP57">
        <v>26.8654</v>
      </c>
      <c r="FQ57">
        <v>29.9994</v>
      </c>
      <c r="FR57">
        <v>26.9403</v>
      </c>
      <c r="FS57">
        <v>26.9137</v>
      </c>
      <c r="FT57">
        <v>21.4399</v>
      </c>
      <c r="FU57">
        <v>60.6756</v>
      </c>
      <c r="FV57">
        <v>0</v>
      </c>
      <c r="FW57">
        <v>10.81</v>
      </c>
      <c r="FX57">
        <v>420</v>
      </c>
      <c r="FY57">
        <v>5.37999</v>
      </c>
      <c r="FZ57">
        <v>101.646</v>
      </c>
      <c r="GA57">
        <v>96.1599</v>
      </c>
    </row>
    <row r="58" spans="1:183">
      <c r="A58">
        <v>42</v>
      </c>
      <c r="B58">
        <v>1625677298.1</v>
      </c>
      <c r="C58">
        <v>82</v>
      </c>
      <c r="D58" t="s">
        <v>388</v>
      </c>
      <c r="E58" t="s">
        <v>389</v>
      </c>
      <c r="F58">
        <v>1</v>
      </c>
      <c r="G58" t="s">
        <v>302</v>
      </c>
      <c r="H58">
        <v>1625677297.1</v>
      </c>
      <c r="I58">
        <f>(J58)/1000</f>
        <v>0</v>
      </c>
      <c r="J58">
        <f>1000*CJ58*AH58*(CF58-CG58)/(100*BY58*(1000-AH58*CF58))</f>
        <v>0</v>
      </c>
      <c r="K58">
        <f>CJ58*AH58*(CE58-CD58*(1000-AH58*CG58)/(1000-AH58*CF58))/(100*BY58)</f>
        <v>0</v>
      </c>
      <c r="L58">
        <f>CD58 - IF(AH58&gt;1, K58*BY58*100.0/(AJ58*CR58), 0)</f>
        <v>0</v>
      </c>
      <c r="M58">
        <f>((S58-I58/2)*L58-K58)/(S58+I58/2)</f>
        <v>0</v>
      </c>
      <c r="N58">
        <f>M58*(CK58+CL58)/1000.0</f>
        <v>0</v>
      </c>
      <c r="O58">
        <f>(CD58 - IF(AH58&gt;1, K58*BY58*100.0/(AJ58*CR58), 0))*(CK58+CL58)/1000.0</f>
        <v>0</v>
      </c>
      <c r="P58">
        <f>2.0/((1/R58-1/Q58)+SIGN(R58)*SQRT((1/R58-1/Q58)*(1/R58-1/Q58) + 4*BZ58/((BZ58+1)*(BZ58+1))*(2*1/R58*1/Q58-1/Q58*1/Q58)))</f>
        <v>0</v>
      </c>
      <c r="Q58">
        <f>IF(LEFT(CA58,1)&lt;&gt;"0",IF(LEFT(CA58,1)="1",3.0,CB58),$D$5+$E$5*(CR58*CK58/($K$5*1000))+$F$5*(CR58*CK58/($K$5*1000))*MAX(MIN(BY58,$J$5),$I$5)*MAX(MIN(BY58,$J$5),$I$5)+$G$5*MAX(MIN(BY58,$J$5),$I$5)*(CR58*CK58/($K$5*1000))+$H$5*(CR58*CK58/($K$5*1000))*(CR58*CK58/($K$5*1000)))</f>
        <v>0</v>
      </c>
      <c r="R58">
        <f>I58*(1000-(1000*0.61365*exp(17.502*V58/(240.97+V58))/(CK58+CL58)+CF58)/2)/(1000*0.61365*exp(17.502*V58/(240.97+V58))/(CK58+CL58)-CF58)</f>
        <v>0</v>
      </c>
      <c r="S58">
        <f>1/((BZ58+1)/(P58/1.6)+1/(Q58/1.37)) + BZ58/((BZ58+1)/(P58/1.6) + BZ58/(Q58/1.37))</f>
        <v>0</v>
      </c>
      <c r="T58">
        <f>(BU58*BX58)</f>
        <v>0</v>
      </c>
      <c r="U58">
        <f>(CM58+(T58+2*0.95*5.67E-8*(((CM58+$B$7)+273)^4-(CM58+273)^4)-44100*I58)/(1.84*29.3*Q58+8*0.95*5.67E-8*(CM58+273)^3))</f>
        <v>0</v>
      </c>
      <c r="V58">
        <f>($C$7*CN58+$D$7*CO58+$E$7*U58)</f>
        <v>0</v>
      </c>
      <c r="W58">
        <f>0.61365*exp(17.502*V58/(240.97+V58))</f>
        <v>0</v>
      </c>
      <c r="X58">
        <f>(Y58/Z58*100)</f>
        <v>0</v>
      </c>
      <c r="Y58">
        <f>CF58*(CK58+CL58)/1000</f>
        <v>0</v>
      </c>
      <c r="Z58">
        <f>0.61365*exp(17.502*CM58/(240.97+CM58))</f>
        <v>0</v>
      </c>
      <c r="AA58">
        <f>(W58-CF58*(CK58+CL58)/1000)</f>
        <v>0</v>
      </c>
      <c r="AB58">
        <f>(-I58*44100)</f>
        <v>0</v>
      </c>
      <c r="AC58">
        <f>2*29.3*Q58*0.92*(CM58-V58)</f>
        <v>0</v>
      </c>
      <c r="AD58">
        <f>2*0.95*5.67E-8*(((CM58+$B$7)+273)^4-(V58+273)^4)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MAX(0,($B$13+$C$13*CR58)/(1+$D$13*CR58)*CK58/(CM58+273)*$E$13)</f>
        <v>0</v>
      </c>
      <c r="AK58" t="s">
        <v>303</v>
      </c>
      <c r="AL58" t="s">
        <v>303</v>
      </c>
      <c r="AM58">
        <v>0</v>
      </c>
      <c r="AN58">
        <v>0</v>
      </c>
      <c r="AO58">
        <f>1-AM58/AN58</f>
        <v>0</v>
      </c>
      <c r="AP58">
        <v>0</v>
      </c>
      <c r="AQ58" t="s">
        <v>303</v>
      </c>
      <c r="AR58" t="s">
        <v>303</v>
      </c>
      <c r="AS58">
        <v>0</v>
      </c>
      <c r="AT58">
        <v>0</v>
      </c>
      <c r="AU58">
        <f>1-AS58/AT58</f>
        <v>0</v>
      </c>
      <c r="AV58">
        <v>0.5</v>
      </c>
      <c r="AW58">
        <f>BV58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303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f>$B$11*CS58+$C$11*CT58+$F$11*CU58*(1-CX58)</f>
        <v>0</v>
      </c>
      <c r="BV58">
        <f>BU58*BW58</f>
        <v>0</v>
      </c>
      <c r="BW58">
        <f>($B$11*$D$9+$C$11*$D$9+$F$11*((DH58+CZ58)/MAX(DH58+CZ58+DI58, 0.1)*$I$9+DI58/MAX(DH58+CZ58+DI58, 0.1)*$J$9))/($B$11+$C$11+$F$11)</f>
        <v>0</v>
      </c>
      <c r="BX58">
        <f>($B$11*$K$9+$C$11*$K$9+$F$11*((DH58+CZ58)/MAX(DH58+CZ58+DI58, 0.1)*$P$9+DI58/MAX(DH58+CZ58+DI58, 0.1)*$Q$9))/($B$11+$C$11+$F$11)</f>
        <v>0</v>
      </c>
      <c r="BY58">
        <v>6</v>
      </c>
      <c r="BZ58">
        <v>0.5</v>
      </c>
      <c r="CA58" t="s">
        <v>304</v>
      </c>
      <c r="CB58">
        <v>2</v>
      </c>
      <c r="CC58">
        <v>1625677297.1</v>
      </c>
      <c r="CD58">
        <v>409.418</v>
      </c>
      <c r="CE58">
        <v>420.009</v>
      </c>
      <c r="CF58">
        <v>6.26473666666667</v>
      </c>
      <c r="CG58">
        <v>5.34666666666667</v>
      </c>
      <c r="CH58">
        <v>423.761</v>
      </c>
      <c r="CI58">
        <v>7.67900666666667</v>
      </c>
      <c r="CJ58">
        <v>500.019</v>
      </c>
      <c r="CK58">
        <v>100.383</v>
      </c>
      <c r="CL58">
        <v>0.1000618</v>
      </c>
      <c r="CM58">
        <v>15.9672</v>
      </c>
      <c r="CN58">
        <v>15.9510666666667</v>
      </c>
      <c r="CO58">
        <v>999.9</v>
      </c>
      <c r="CP58">
        <v>0</v>
      </c>
      <c r="CQ58">
        <v>0</v>
      </c>
      <c r="CR58">
        <v>9992.5</v>
      </c>
      <c r="CS58">
        <v>0</v>
      </c>
      <c r="CT58">
        <v>5.27378333333333</v>
      </c>
      <c r="CU58">
        <v>1046.04</v>
      </c>
      <c r="CV58">
        <v>0.962005333333333</v>
      </c>
      <c r="CW58">
        <v>0.0379942666666667</v>
      </c>
      <c r="CX58">
        <v>0</v>
      </c>
      <c r="CY58">
        <v>1573.17</v>
      </c>
      <c r="CZ58">
        <v>4.99912</v>
      </c>
      <c r="DA58">
        <v>16252.3</v>
      </c>
      <c r="DB58">
        <v>6713.05</v>
      </c>
      <c r="DC58">
        <v>37.5</v>
      </c>
      <c r="DD58">
        <v>40.75</v>
      </c>
      <c r="DE58">
        <v>39.5206666666667</v>
      </c>
      <c r="DF58">
        <v>40.3123333333333</v>
      </c>
      <c r="DG58">
        <v>38.9163333333333</v>
      </c>
      <c r="DH58">
        <v>1001.49</v>
      </c>
      <c r="DI58">
        <v>39.55</v>
      </c>
      <c r="DJ58">
        <v>0</v>
      </c>
      <c r="DK58">
        <v>1625677299.2</v>
      </c>
      <c r="DL58">
        <v>0</v>
      </c>
      <c r="DM58">
        <v>1573.91846153846</v>
      </c>
      <c r="DN58">
        <v>-7.87076922471958</v>
      </c>
      <c r="DO58">
        <v>-96.8341881380887</v>
      </c>
      <c r="DP58">
        <v>16261.5076923077</v>
      </c>
      <c r="DQ58">
        <v>15</v>
      </c>
      <c r="DR58">
        <v>1625677134.6</v>
      </c>
      <c r="DS58" t="s">
        <v>305</v>
      </c>
      <c r="DT58">
        <v>1625677128.6</v>
      </c>
      <c r="DU58">
        <v>1625677134.6</v>
      </c>
      <c r="DV58">
        <v>2</v>
      </c>
      <c r="DW58">
        <v>0.041</v>
      </c>
      <c r="DX58">
        <v>0.026</v>
      </c>
      <c r="DY58">
        <v>-14.347</v>
      </c>
      <c r="DZ58">
        <v>-1.389</v>
      </c>
      <c r="EA58">
        <v>420</v>
      </c>
      <c r="EB58">
        <v>5</v>
      </c>
      <c r="EC58">
        <v>0.14</v>
      </c>
      <c r="ED58">
        <v>0.08</v>
      </c>
      <c r="EE58">
        <v>-10.5331853658537</v>
      </c>
      <c r="EF58">
        <v>-0.294407665505244</v>
      </c>
      <c r="EG58">
        <v>0.0374825784636114</v>
      </c>
      <c r="EH58">
        <v>1</v>
      </c>
      <c r="EI58">
        <v>1574.28235294118</v>
      </c>
      <c r="EJ58">
        <v>-7.84233880055079</v>
      </c>
      <c r="EK58">
        <v>0.783754383883143</v>
      </c>
      <c r="EL58">
        <v>1</v>
      </c>
      <c r="EM58">
        <v>0.911988048780488</v>
      </c>
      <c r="EN58">
        <v>0.0361405505226502</v>
      </c>
      <c r="EO58">
        <v>0.003682393249831</v>
      </c>
      <c r="EP58">
        <v>1</v>
      </c>
      <c r="EQ58">
        <v>3</v>
      </c>
      <c r="ER58">
        <v>3</v>
      </c>
      <c r="ES58" t="s">
        <v>306</v>
      </c>
      <c r="ET58">
        <v>100</v>
      </c>
      <c r="EU58">
        <v>100</v>
      </c>
      <c r="EV58">
        <v>-14.343</v>
      </c>
      <c r="EW58">
        <v>-1.4143</v>
      </c>
      <c r="EX58">
        <v>-14.3476998515065</v>
      </c>
      <c r="EY58">
        <v>0.000485247639819423</v>
      </c>
      <c r="EZ58">
        <v>-1.36446825205216e-06</v>
      </c>
      <c r="FA58">
        <v>5.78542989185787e-10</v>
      </c>
      <c r="FB58">
        <v>-1.1099058739466</v>
      </c>
      <c r="FC58">
        <v>-0.0508365997127688</v>
      </c>
      <c r="FD58">
        <v>0.00161886503163497</v>
      </c>
      <c r="FE58">
        <v>-2.08621555845513e-05</v>
      </c>
      <c r="FF58">
        <v>0</v>
      </c>
      <c r="FG58">
        <v>2096</v>
      </c>
      <c r="FH58">
        <v>2</v>
      </c>
      <c r="FI58">
        <v>28</v>
      </c>
      <c r="FJ58">
        <v>2.8</v>
      </c>
      <c r="FK58">
        <v>2.7</v>
      </c>
      <c r="FL58">
        <v>18</v>
      </c>
      <c r="FM58">
        <v>491.581</v>
      </c>
      <c r="FN58">
        <v>508.203</v>
      </c>
      <c r="FO58">
        <v>10.8035</v>
      </c>
      <c r="FP58">
        <v>26.8641</v>
      </c>
      <c r="FQ58">
        <v>29.9996</v>
      </c>
      <c r="FR58">
        <v>26.9392</v>
      </c>
      <c r="FS58">
        <v>26.9137</v>
      </c>
      <c r="FT58">
        <v>21.4414</v>
      </c>
      <c r="FU58">
        <v>60.6756</v>
      </c>
      <c r="FV58">
        <v>0</v>
      </c>
      <c r="FW58">
        <v>10.88</v>
      </c>
      <c r="FX58">
        <v>420</v>
      </c>
      <c r="FY58">
        <v>5.38168</v>
      </c>
      <c r="FZ58">
        <v>101.645</v>
      </c>
      <c r="GA58">
        <v>96.1603</v>
      </c>
    </row>
    <row r="59" spans="1:183">
      <c r="A59">
        <v>43</v>
      </c>
      <c r="B59">
        <v>1625677300.1</v>
      </c>
      <c r="C59">
        <v>84</v>
      </c>
      <c r="D59" t="s">
        <v>390</v>
      </c>
      <c r="E59" t="s">
        <v>391</v>
      </c>
      <c r="F59">
        <v>1</v>
      </c>
      <c r="G59" t="s">
        <v>302</v>
      </c>
      <c r="H59">
        <v>1625677299.1</v>
      </c>
      <c r="I59">
        <f>(J59)/1000</f>
        <v>0</v>
      </c>
      <c r="J59">
        <f>1000*CJ59*AH59*(CF59-CG59)/(100*BY59*(1000-AH59*CF59))</f>
        <v>0</v>
      </c>
      <c r="K59">
        <f>CJ59*AH59*(CE59-CD59*(1000-AH59*CG59)/(1000-AH59*CF59))/(100*BY59)</f>
        <v>0</v>
      </c>
      <c r="L59">
        <f>CD59 - IF(AH59&gt;1, K59*BY59*100.0/(AJ59*CR59), 0)</f>
        <v>0</v>
      </c>
      <c r="M59">
        <f>((S59-I59/2)*L59-K59)/(S59+I59/2)</f>
        <v>0</v>
      </c>
      <c r="N59">
        <f>M59*(CK59+CL59)/1000.0</f>
        <v>0</v>
      </c>
      <c r="O59">
        <f>(CD59 - IF(AH59&gt;1, K59*BY59*100.0/(AJ59*CR59), 0))*(CK59+CL59)/1000.0</f>
        <v>0</v>
      </c>
      <c r="P59">
        <f>2.0/((1/R59-1/Q59)+SIGN(R59)*SQRT((1/R59-1/Q59)*(1/R59-1/Q59) + 4*BZ59/((BZ59+1)*(BZ59+1))*(2*1/R59*1/Q59-1/Q59*1/Q59)))</f>
        <v>0</v>
      </c>
      <c r="Q59">
        <f>IF(LEFT(CA59,1)&lt;&gt;"0",IF(LEFT(CA59,1)="1",3.0,CB59),$D$5+$E$5*(CR59*CK59/($K$5*1000))+$F$5*(CR59*CK59/($K$5*1000))*MAX(MIN(BY59,$J$5),$I$5)*MAX(MIN(BY59,$J$5),$I$5)+$G$5*MAX(MIN(BY59,$J$5),$I$5)*(CR59*CK59/($K$5*1000))+$H$5*(CR59*CK59/($K$5*1000))*(CR59*CK59/($K$5*1000)))</f>
        <v>0</v>
      </c>
      <c r="R59">
        <f>I59*(1000-(1000*0.61365*exp(17.502*V59/(240.97+V59))/(CK59+CL59)+CF59)/2)/(1000*0.61365*exp(17.502*V59/(240.97+V59))/(CK59+CL59)-CF59)</f>
        <v>0</v>
      </c>
      <c r="S59">
        <f>1/((BZ59+1)/(P59/1.6)+1/(Q59/1.37)) + BZ59/((BZ59+1)/(P59/1.6) + BZ59/(Q59/1.37))</f>
        <v>0</v>
      </c>
      <c r="T59">
        <f>(BU59*BX59)</f>
        <v>0</v>
      </c>
      <c r="U59">
        <f>(CM59+(T59+2*0.95*5.67E-8*(((CM59+$B$7)+273)^4-(CM59+273)^4)-44100*I59)/(1.84*29.3*Q59+8*0.95*5.67E-8*(CM59+273)^3))</f>
        <v>0</v>
      </c>
      <c r="V59">
        <f>($C$7*CN59+$D$7*CO59+$E$7*U59)</f>
        <v>0</v>
      </c>
      <c r="W59">
        <f>0.61365*exp(17.502*V59/(240.97+V59))</f>
        <v>0</v>
      </c>
      <c r="X59">
        <f>(Y59/Z59*100)</f>
        <v>0</v>
      </c>
      <c r="Y59">
        <f>CF59*(CK59+CL59)/1000</f>
        <v>0</v>
      </c>
      <c r="Z59">
        <f>0.61365*exp(17.502*CM59/(240.97+CM59))</f>
        <v>0</v>
      </c>
      <c r="AA59">
        <f>(W59-CF59*(CK59+CL59)/1000)</f>
        <v>0</v>
      </c>
      <c r="AB59">
        <f>(-I59*44100)</f>
        <v>0</v>
      </c>
      <c r="AC59">
        <f>2*29.3*Q59*0.92*(CM59-V59)</f>
        <v>0</v>
      </c>
      <c r="AD59">
        <f>2*0.95*5.67E-8*(((CM59+$B$7)+273)^4-(V59+273)^4)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MAX(0,($B$13+$C$13*CR59)/(1+$D$13*CR59)*CK59/(CM59+273)*$E$13)</f>
        <v>0</v>
      </c>
      <c r="AK59" t="s">
        <v>303</v>
      </c>
      <c r="AL59" t="s">
        <v>303</v>
      </c>
      <c r="AM59">
        <v>0</v>
      </c>
      <c r="AN59">
        <v>0</v>
      </c>
      <c r="AO59">
        <f>1-AM59/AN59</f>
        <v>0</v>
      </c>
      <c r="AP59">
        <v>0</v>
      </c>
      <c r="AQ59" t="s">
        <v>303</v>
      </c>
      <c r="AR59" t="s">
        <v>303</v>
      </c>
      <c r="AS59">
        <v>0</v>
      </c>
      <c r="AT59">
        <v>0</v>
      </c>
      <c r="AU59">
        <f>1-AS59/AT59</f>
        <v>0</v>
      </c>
      <c r="AV59">
        <v>0.5</v>
      </c>
      <c r="AW59">
        <f>BV59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303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f>$B$11*CS59+$C$11*CT59+$F$11*CU59*(1-CX59)</f>
        <v>0</v>
      </c>
      <c r="BV59">
        <f>BU59*BW59</f>
        <v>0</v>
      </c>
      <c r="BW59">
        <f>($B$11*$D$9+$C$11*$D$9+$F$11*((DH59+CZ59)/MAX(DH59+CZ59+DI59, 0.1)*$I$9+DI59/MAX(DH59+CZ59+DI59, 0.1)*$J$9))/($B$11+$C$11+$F$11)</f>
        <v>0</v>
      </c>
      <c r="BX59">
        <f>($B$11*$K$9+$C$11*$K$9+$F$11*((DH59+CZ59)/MAX(DH59+CZ59+DI59, 0.1)*$P$9+DI59/MAX(DH59+CZ59+DI59, 0.1)*$Q$9))/($B$11+$C$11+$F$11)</f>
        <v>0</v>
      </c>
      <c r="BY59">
        <v>6</v>
      </c>
      <c r="BZ59">
        <v>0.5</v>
      </c>
      <c r="CA59" t="s">
        <v>304</v>
      </c>
      <c r="CB59">
        <v>2</v>
      </c>
      <c r="CC59">
        <v>1625677299.1</v>
      </c>
      <c r="CD59">
        <v>409.418333333333</v>
      </c>
      <c r="CE59">
        <v>420.021</v>
      </c>
      <c r="CF59">
        <v>6.26619666666667</v>
      </c>
      <c r="CG59">
        <v>5.34689333333333</v>
      </c>
      <c r="CH59">
        <v>423.761333333333</v>
      </c>
      <c r="CI59">
        <v>7.68050666666667</v>
      </c>
      <c r="CJ59">
        <v>499.998333333333</v>
      </c>
      <c r="CK59">
        <v>100.387333333333</v>
      </c>
      <c r="CL59">
        <v>0.100052666666667</v>
      </c>
      <c r="CM59">
        <v>15.9760333333333</v>
      </c>
      <c r="CN59">
        <v>15.9646666666667</v>
      </c>
      <c r="CO59">
        <v>999.9</v>
      </c>
      <c r="CP59">
        <v>0</v>
      </c>
      <c r="CQ59">
        <v>0</v>
      </c>
      <c r="CR59">
        <v>9999.96666666667</v>
      </c>
      <c r="CS59">
        <v>0</v>
      </c>
      <c r="CT59">
        <v>5.24575666666667</v>
      </c>
      <c r="CU59">
        <v>1046.02666666667</v>
      </c>
      <c r="CV59">
        <v>0.962015</v>
      </c>
      <c r="CW59">
        <v>0.0379846</v>
      </c>
      <c r="CX59">
        <v>0</v>
      </c>
      <c r="CY59">
        <v>1572.74</v>
      </c>
      <c r="CZ59">
        <v>4.99912</v>
      </c>
      <c r="DA59">
        <v>16250.1666666667</v>
      </c>
      <c r="DB59">
        <v>6712.99333333333</v>
      </c>
      <c r="DC59">
        <v>37.4786666666667</v>
      </c>
      <c r="DD59">
        <v>40.75</v>
      </c>
      <c r="DE59">
        <v>39.458</v>
      </c>
      <c r="DF59">
        <v>40.1873333333333</v>
      </c>
      <c r="DG59">
        <v>38.8956666666667</v>
      </c>
      <c r="DH59">
        <v>1001.48666666667</v>
      </c>
      <c r="DI59">
        <v>39.54</v>
      </c>
      <c r="DJ59">
        <v>0</v>
      </c>
      <c r="DK59">
        <v>1625677301</v>
      </c>
      <c r="DL59">
        <v>0</v>
      </c>
      <c r="DM59">
        <v>1573.6252</v>
      </c>
      <c r="DN59">
        <v>-8.39846152209053</v>
      </c>
      <c r="DO59">
        <v>-92.4076921677572</v>
      </c>
      <c r="DP59">
        <v>16258.236</v>
      </c>
      <c r="DQ59">
        <v>15</v>
      </c>
      <c r="DR59">
        <v>1625677134.6</v>
      </c>
      <c r="DS59" t="s">
        <v>305</v>
      </c>
      <c r="DT59">
        <v>1625677128.6</v>
      </c>
      <c r="DU59">
        <v>1625677134.6</v>
      </c>
      <c r="DV59">
        <v>2</v>
      </c>
      <c r="DW59">
        <v>0.041</v>
      </c>
      <c r="DX59">
        <v>0.026</v>
      </c>
      <c r="DY59">
        <v>-14.347</v>
      </c>
      <c r="DZ59">
        <v>-1.389</v>
      </c>
      <c r="EA59">
        <v>420</v>
      </c>
      <c r="EB59">
        <v>5</v>
      </c>
      <c r="EC59">
        <v>0.14</v>
      </c>
      <c r="ED59">
        <v>0.08</v>
      </c>
      <c r="EE59">
        <v>-10.5460585365854</v>
      </c>
      <c r="EF59">
        <v>-0.251138675958203</v>
      </c>
      <c r="EG59">
        <v>0.0334584997812891</v>
      </c>
      <c r="EH59">
        <v>1</v>
      </c>
      <c r="EI59">
        <v>1574.03705882353</v>
      </c>
      <c r="EJ59">
        <v>-7.93998309382728</v>
      </c>
      <c r="EK59">
        <v>0.804463757863736</v>
      </c>
      <c r="EL59">
        <v>1</v>
      </c>
      <c r="EM59">
        <v>0.913058487804878</v>
      </c>
      <c r="EN59">
        <v>0.0405173310104538</v>
      </c>
      <c r="EO59">
        <v>0.00403514106576003</v>
      </c>
      <c r="EP59">
        <v>1</v>
      </c>
      <c r="EQ59">
        <v>3</v>
      </c>
      <c r="ER59">
        <v>3</v>
      </c>
      <c r="ES59" t="s">
        <v>306</v>
      </c>
      <c r="ET59">
        <v>100</v>
      </c>
      <c r="EU59">
        <v>100</v>
      </c>
      <c r="EV59">
        <v>-14.343</v>
      </c>
      <c r="EW59">
        <v>-1.4143</v>
      </c>
      <c r="EX59">
        <v>-14.3476998515065</v>
      </c>
      <c r="EY59">
        <v>0.000485247639819423</v>
      </c>
      <c r="EZ59">
        <v>-1.36446825205216e-06</v>
      </c>
      <c r="FA59">
        <v>5.78542989185787e-10</v>
      </c>
      <c r="FB59">
        <v>-1.1099058739466</v>
      </c>
      <c r="FC59">
        <v>-0.0508365997127688</v>
      </c>
      <c r="FD59">
        <v>0.00161886503163497</v>
      </c>
      <c r="FE59">
        <v>-2.08621555845513e-05</v>
      </c>
      <c r="FF59">
        <v>0</v>
      </c>
      <c r="FG59">
        <v>2096</v>
      </c>
      <c r="FH59">
        <v>2</v>
      </c>
      <c r="FI59">
        <v>28</v>
      </c>
      <c r="FJ59">
        <v>2.9</v>
      </c>
      <c r="FK59">
        <v>2.8</v>
      </c>
      <c r="FL59">
        <v>18</v>
      </c>
      <c r="FM59">
        <v>491.56</v>
      </c>
      <c r="FN59">
        <v>508.058</v>
      </c>
      <c r="FO59">
        <v>10.8464</v>
      </c>
      <c r="FP59">
        <v>26.863</v>
      </c>
      <c r="FQ59">
        <v>29.9996</v>
      </c>
      <c r="FR59">
        <v>26.9385</v>
      </c>
      <c r="FS59">
        <v>26.9134</v>
      </c>
      <c r="FT59">
        <v>21.441</v>
      </c>
      <c r="FU59">
        <v>60.6756</v>
      </c>
      <c r="FV59">
        <v>0</v>
      </c>
      <c r="FW59">
        <v>10.95</v>
      </c>
      <c r="FX59">
        <v>420</v>
      </c>
      <c r="FY59">
        <v>5.38359</v>
      </c>
      <c r="FZ59">
        <v>101.644</v>
      </c>
      <c r="GA59">
        <v>96.1606</v>
      </c>
    </row>
    <row r="60" spans="1:183">
      <c r="A60">
        <v>44</v>
      </c>
      <c r="B60">
        <v>1625677302.1</v>
      </c>
      <c r="C60">
        <v>86</v>
      </c>
      <c r="D60" t="s">
        <v>392</v>
      </c>
      <c r="E60" t="s">
        <v>393</v>
      </c>
      <c r="F60">
        <v>1</v>
      </c>
      <c r="G60" t="s">
        <v>302</v>
      </c>
      <c r="H60">
        <v>1625677301.1</v>
      </c>
      <c r="I60">
        <f>(J60)/1000</f>
        <v>0</v>
      </c>
      <c r="J60">
        <f>1000*CJ60*AH60*(CF60-CG60)/(100*BY60*(1000-AH60*CF60))</f>
        <v>0</v>
      </c>
      <c r="K60">
        <f>CJ60*AH60*(CE60-CD60*(1000-AH60*CG60)/(1000-AH60*CF60))/(100*BY60)</f>
        <v>0</v>
      </c>
      <c r="L60">
        <f>CD60 - IF(AH60&gt;1, K60*BY60*100.0/(AJ60*CR60), 0)</f>
        <v>0</v>
      </c>
      <c r="M60">
        <f>((S60-I60/2)*L60-K60)/(S60+I60/2)</f>
        <v>0</v>
      </c>
      <c r="N60">
        <f>M60*(CK60+CL60)/1000.0</f>
        <v>0</v>
      </c>
      <c r="O60">
        <f>(CD60 - IF(AH60&gt;1, K60*BY60*100.0/(AJ60*CR60), 0))*(CK60+CL60)/1000.0</f>
        <v>0</v>
      </c>
      <c r="P60">
        <f>2.0/((1/R60-1/Q60)+SIGN(R60)*SQRT((1/R60-1/Q60)*(1/R60-1/Q60) + 4*BZ60/((BZ60+1)*(BZ60+1))*(2*1/R60*1/Q60-1/Q60*1/Q60)))</f>
        <v>0</v>
      </c>
      <c r="Q60">
        <f>IF(LEFT(CA60,1)&lt;&gt;"0",IF(LEFT(CA60,1)="1",3.0,CB60),$D$5+$E$5*(CR60*CK60/($K$5*1000))+$F$5*(CR60*CK60/($K$5*1000))*MAX(MIN(BY60,$J$5),$I$5)*MAX(MIN(BY60,$J$5),$I$5)+$G$5*MAX(MIN(BY60,$J$5),$I$5)*(CR60*CK60/($K$5*1000))+$H$5*(CR60*CK60/($K$5*1000))*(CR60*CK60/($K$5*1000)))</f>
        <v>0</v>
      </c>
      <c r="R60">
        <f>I60*(1000-(1000*0.61365*exp(17.502*V60/(240.97+V60))/(CK60+CL60)+CF60)/2)/(1000*0.61365*exp(17.502*V60/(240.97+V60))/(CK60+CL60)-CF60)</f>
        <v>0</v>
      </c>
      <c r="S60">
        <f>1/((BZ60+1)/(P60/1.6)+1/(Q60/1.37)) + BZ60/((BZ60+1)/(P60/1.6) + BZ60/(Q60/1.37))</f>
        <v>0</v>
      </c>
      <c r="T60">
        <f>(BU60*BX60)</f>
        <v>0</v>
      </c>
      <c r="U60">
        <f>(CM60+(T60+2*0.95*5.67E-8*(((CM60+$B$7)+273)^4-(CM60+273)^4)-44100*I60)/(1.84*29.3*Q60+8*0.95*5.67E-8*(CM60+273)^3))</f>
        <v>0</v>
      </c>
      <c r="V60">
        <f>($C$7*CN60+$D$7*CO60+$E$7*U60)</f>
        <v>0</v>
      </c>
      <c r="W60">
        <f>0.61365*exp(17.502*V60/(240.97+V60))</f>
        <v>0</v>
      </c>
      <c r="X60">
        <f>(Y60/Z60*100)</f>
        <v>0</v>
      </c>
      <c r="Y60">
        <f>CF60*(CK60+CL60)/1000</f>
        <v>0</v>
      </c>
      <c r="Z60">
        <f>0.61365*exp(17.502*CM60/(240.97+CM60))</f>
        <v>0</v>
      </c>
      <c r="AA60">
        <f>(W60-CF60*(CK60+CL60)/1000)</f>
        <v>0</v>
      </c>
      <c r="AB60">
        <f>(-I60*44100)</f>
        <v>0</v>
      </c>
      <c r="AC60">
        <f>2*29.3*Q60*0.92*(CM60-V60)</f>
        <v>0</v>
      </c>
      <c r="AD60">
        <f>2*0.95*5.67E-8*(((CM60+$B$7)+273)^4-(V60+273)^4)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MAX(0,($B$13+$C$13*CR60)/(1+$D$13*CR60)*CK60/(CM60+273)*$E$13)</f>
        <v>0</v>
      </c>
      <c r="AK60" t="s">
        <v>303</v>
      </c>
      <c r="AL60" t="s">
        <v>303</v>
      </c>
      <c r="AM60">
        <v>0</v>
      </c>
      <c r="AN60">
        <v>0</v>
      </c>
      <c r="AO60">
        <f>1-AM60/AN60</f>
        <v>0</v>
      </c>
      <c r="AP60">
        <v>0</v>
      </c>
      <c r="AQ60" t="s">
        <v>303</v>
      </c>
      <c r="AR60" t="s">
        <v>303</v>
      </c>
      <c r="AS60">
        <v>0</v>
      </c>
      <c r="AT60">
        <v>0</v>
      </c>
      <c r="AU60">
        <f>1-AS60/AT60</f>
        <v>0</v>
      </c>
      <c r="AV60">
        <v>0.5</v>
      </c>
      <c r="AW60">
        <f>BV60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303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$B$11*CS60+$C$11*CT60+$F$11*CU60*(1-CX60)</f>
        <v>0</v>
      </c>
      <c r="BV60">
        <f>BU60*BW60</f>
        <v>0</v>
      </c>
      <c r="BW60">
        <f>($B$11*$D$9+$C$11*$D$9+$F$11*((DH60+CZ60)/MAX(DH60+CZ60+DI60, 0.1)*$I$9+DI60/MAX(DH60+CZ60+DI60, 0.1)*$J$9))/($B$11+$C$11+$F$11)</f>
        <v>0</v>
      </c>
      <c r="BX60">
        <f>($B$11*$K$9+$C$11*$K$9+$F$11*((DH60+CZ60)/MAX(DH60+CZ60+DI60, 0.1)*$P$9+DI60/MAX(DH60+CZ60+DI60, 0.1)*$Q$9))/($B$11+$C$11+$F$11)</f>
        <v>0</v>
      </c>
      <c r="BY60">
        <v>6</v>
      </c>
      <c r="BZ60">
        <v>0.5</v>
      </c>
      <c r="CA60" t="s">
        <v>304</v>
      </c>
      <c r="CB60">
        <v>2</v>
      </c>
      <c r="CC60">
        <v>1625677301.1</v>
      </c>
      <c r="CD60">
        <v>409.423</v>
      </c>
      <c r="CE60">
        <v>419.949333333333</v>
      </c>
      <c r="CF60">
        <v>6.26764666666667</v>
      </c>
      <c r="CG60">
        <v>5.34666</v>
      </c>
      <c r="CH60">
        <v>423.766</v>
      </c>
      <c r="CI60">
        <v>7.682</v>
      </c>
      <c r="CJ60">
        <v>499.971</v>
      </c>
      <c r="CK60">
        <v>100.393666666667</v>
      </c>
      <c r="CL60">
        <v>0.0997254666666667</v>
      </c>
      <c r="CM60">
        <v>15.9897</v>
      </c>
      <c r="CN60">
        <v>15.9704</v>
      </c>
      <c r="CO60">
        <v>999.9</v>
      </c>
      <c r="CP60">
        <v>0</v>
      </c>
      <c r="CQ60">
        <v>0</v>
      </c>
      <c r="CR60">
        <v>10006.2666666667</v>
      </c>
      <c r="CS60">
        <v>0</v>
      </c>
      <c r="CT60">
        <v>5.21772666666667</v>
      </c>
      <c r="CU60">
        <v>1046.03</v>
      </c>
      <c r="CV60">
        <v>0.962015</v>
      </c>
      <c r="CW60">
        <v>0.0379846</v>
      </c>
      <c r="CX60">
        <v>0</v>
      </c>
      <c r="CY60">
        <v>1572.45666666667</v>
      </c>
      <c r="CZ60">
        <v>4.99912</v>
      </c>
      <c r="DA60">
        <v>16240.2</v>
      </c>
      <c r="DB60">
        <v>6713.02666666667</v>
      </c>
      <c r="DC60">
        <v>37.5623333333333</v>
      </c>
      <c r="DD60">
        <v>40.75</v>
      </c>
      <c r="DE60">
        <v>39.479</v>
      </c>
      <c r="DF60">
        <v>40.187</v>
      </c>
      <c r="DG60">
        <v>38.8953333333333</v>
      </c>
      <c r="DH60">
        <v>1001.49</v>
      </c>
      <c r="DI60">
        <v>39.54</v>
      </c>
      <c r="DJ60">
        <v>0</v>
      </c>
      <c r="DK60">
        <v>1625677302.8</v>
      </c>
      <c r="DL60">
        <v>0</v>
      </c>
      <c r="DM60">
        <v>1573.38346153846</v>
      </c>
      <c r="DN60">
        <v>-8.68205128209575</v>
      </c>
      <c r="DO60">
        <v>-107.931623922791</v>
      </c>
      <c r="DP60">
        <v>16255.0153846154</v>
      </c>
      <c r="DQ60">
        <v>15</v>
      </c>
      <c r="DR60">
        <v>1625677134.6</v>
      </c>
      <c r="DS60" t="s">
        <v>305</v>
      </c>
      <c r="DT60">
        <v>1625677128.6</v>
      </c>
      <c r="DU60">
        <v>1625677134.6</v>
      </c>
      <c r="DV60">
        <v>2</v>
      </c>
      <c r="DW60">
        <v>0.041</v>
      </c>
      <c r="DX60">
        <v>0.026</v>
      </c>
      <c r="DY60">
        <v>-14.347</v>
      </c>
      <c r="DZ60">
        <v>-1.389</v>
      </c>
      <c r="EA60">
        <v>420</v>
      </c>
      <c r="EB60">
        <v>5</v>
      </c>
      <c r="EC60">
        <v>0.14</v>
      </c>
      <c r="ED60">
        <v>0.08</v>
      </c>
      <c r="EE60">
        <v>-10.5493682926829</v>
      </c>
      <c r="EF60">
        <v>-0.169064111498275</v>
      </c>
      <c r="EG60">
        <v>0.0319102051038222</v>
      </c>
      <c r="EH60">
        <v>1</v>
      </c>
      <c r="EI60">
        <v>1573.84742857143</v>
      </c>
      <c r="EJ60">
        <v>-8.11326810175937</v>
      </c>
      <c r="EK60">
        <v>0.839667767145836</v>
      </c>
      <c r="EL60">
        <v>1</v>
      </c>
      <c r="EM60">
        <v>0.914369365853659</v>
      </c>
      <c r="EN60">
        <v>0.0415817142857131</v>
      </c>
      <c r="EO60">
        <v>0.00412869073179792</v>
      </c>
      <c r="EP60">
        <v>1</v>
      </c>
      <c r="EQ60">
        <v>3</v>
      </c>
      <c r="ER60">
        <v>3</v>
      </c>
      <c r="ES60" t="s">
        <v>306</v>
      </c>
      <c r="ET60">
        <v>100</v>
      </c>
      <c r="EU60">
        <v>100</v>
      </c>
      <c r="EV60">
        <v>-14.343</v>
      </c>
      <c r="EW60">
        <v>-1.4144</v>
      </c>
      <c r="EX60">
        <v>-14.3476998515065</v>
      </c>
      <c r="EY60">
        <v>0.000485247639819423</v>
      </c>
      <c r="EZ60">
        <v>-1.36446825205216e-06</v>
      </c>
      <c r="FA60">
        <v>5.78542989185787e-10</v>
      </c>
      <c r="FB60">
        <v>-1.1099058739466</v>
      </c>
      <c r="FC60">
        <v>-0.0508365997127688</v>
      </c>
      <c r="FD60">
        <v>0.00161886503163497</v>
      </c>
      <c r="FE60">
        <v>-2.08621555845513e-05</v>
      </c>
      <c r="FF60">
        <v>0</v>
      </c>
      <c r="FG60">
        <v>2096</v>
      </c>
      <c r="FH60">
        <v>2</v>
      </c>
      <c r="FI60">
        <v>28</v>
      </c>
      <c r="FJ60">
        <v>2.9</v>
      </c>
      <c r="FK60">
        <v>2.8</v>
      </c>
      <c r="FL60">
        <v>18</v>
      </c>
      <c r="FM60">
        <v>491.836</v>
      </c>
      <c r="FN60">
        <v>507.994</v>
      </c>
      <c r="FO60">
        <v>10.8918</v>
      </c>
      <c r="FP60">
        <v>26.8618</v>
      </c>
      <c r="FQ60">
        <v>29.9996</v>
      </c>
      <c r="FR60">
        <v>26.9385</v>
      </c>
      <c r="FS60">
        <v>26.9123</v>
      </c>
      <c r="FT60">
        <v>21.4452</v>
      </c>
      <c r="FU60">
        <v>60.6756</v>
      </c>
      <c r="FV60">
        <v>0</v>
      </c>
      <c r="FW60">
        <v>10.95</v>
      </c>
      <c r="FX60">
        <v>420</v>
      </c>
      <c r="FY60">
        <v>5.40933</v>
      </c>
      <c r="FZ60">
        <v>101.645</v>
      </c>
      <c r="GA60">
        <v>96.1596</v>
      </c>
    </row>
    <row r="61" spans="1:183">
      <c r="A61">
        <v>45</v>
      </c>
      <c r="B61">
        <v>1625677304.1</v>
      </c>
      <c r="C61">
        <v>88</v>
      </c>
      <c r="D61" t="s">
        <v>394</v>
      </c>
      <c r="E61" t="s">
        <v>395</v>
      </c>
      <c r="F61">
        <v>1</v>
      </c>
      <c r="G61" t="s">
        <v>302</v>
      </c>
      <c r="H61">
        <v>1625677303.1</v>
      </c>
      <c r="I61">
        <f>(J61)/1000</f>
        <v>0</v>
      </c>
      <c r="J61">
        <f>1000*CJ61*AH61*(CF61-CG61)/(100*BY61*(1000-AH61*CF61))</f>
        <v>0</v>
      </c>
      <c r="K61">
        <f>CJ61*AH61*(CE61-CD61*(1000-AH61*CG61)/(1000-AH61*CF61))/(100*BY61)</f>
        <v>0</v>
      </c>
      <c r="L61">
        <f>CD61 - IF(AH61&gt;1, K61*BY61*100.0/(AJ61*CR61), 0)</f>
        <v>0</v>
      </c>
      <c r="M61">
        <f>((S61-I61/2)*L61-K61)/(S61+I61/2)</f>
        <v>0</v>
      </c>
      <c r="N61">
        <f>M61*(CK61+CL61)/1000.0</f>
        <v>0</v>
      </c>
      <c r="O61">
        <f>(CD61 - IF(AH61&gt;1, K61*BY61*100.0/(AJ61*CR61), 0))*(CK61+CL61)/1000.0</f>
        <v>0</v>
      </c>
      <c r="P61">
        <f>2.0/((1/R61-1/Q61)+SIGN(R61)*SQRT((1/R61-1/Q61)*(1/R61-1/Q61) + 4*BZ61/((BZ61+1)*(BZ61+1))*(2*1/R61*1/Q61-1/Q61*1/Q61)))</f>
        <v>0</v>
      </c>
      <c r="Q61">
        <f>IF(LEFT(CA61,1)&lt;&gt;"0",IF(LEFT(CA61,1)="1",3.0,CB61),$D$5+$E$5*(CR61*CK61/($K$5*1000))+$F$5*(CR61*CK61/($K$5*1000))*MAX(MIN(BY61,$J$5),$I$5)*MAX(MIN(BY61,$J$5),$I$5)+$G$5*MAX(MIN(BY61,$J$5),$I$5)*(CR61*CK61/($K$5*1000))+$H$5*(CR61*CK61/($K$5*1000))*(CR61*CK61/($K$5*1000)))</f>
        <v>0</v>
      </c>
      <c r="R61">
        <f>I61*(1000-(1000*0.61365*exp(17.502*V61/(240.97+V61))/(CK61+CL61)+CF61)/2)/(1000*0.61365*exp(17.502*V61/(240.97+V61))/(CK61+CL61)-CF61)</f>
        <v>0</v>
      </c>
      <c r="S61">
        <f>1/((BZ61+1)/(P61/1.6)+1/(Q61/1.37)) + BZ61/((BZ61+1)/(P61/1.6) + BZ61/(Q61/1.37))</f>
        <v>0</v>
      </c>
      <c r="T61">
        <f>(BU61*BX61)</f>
        <v>0</v>
      </c>
      <c r="U61">
        <f>(CM61+(T61+2*0.95*5.67E-8*(((CM61+$B$7)+273)^4-(CM61+273)^4)-44100*I61)/(1.84*29.3*Q61+8*0.95*5.67E-8*(CM61+273)^3))</f>
        <v>0</v>
      </c>
      <c r="V61">
        <f>($C$7*CN61+$D$7*CO61+$E$7*U61)</f>
        <v>0</v>
      </c>
      <c r="W61">
        <f>0.61365*exp(17.502*V61/(240.97+V61))</f>
        <v>0</v>
      </c>
      <c r="X61">
        <f>(Y61/Z61*100)</f>
        <v>0</v>
      </c>
      <c r="Y61">
        <f>CF61*(CK61+CL61)/1000</f>
        <v>0</v>
      </c>
      <c r="Z61">
        <f>0.61365*exp(17.502*CM61/(240.97+CM61))</f>
        <v>0</v>
      </c>
      <c r="AA61">
        <f>(W61-CF61*(CK61+CL61)/1000)</f>
        <v>0</v>
      </c>
      <c r="AB61">
        <f>(-I61*44100)</f>
        <v>0</v>
      </c>
      <c r="AC61">
        <f>2*29.3*Q61*0.92*(CM61-V61)</f>
        <v>0</v>
      </c>
      <c r="AD61">
        <f>2*0.95*5.67E-8*(((CM61+$B$7)+273)^4-(V61+273)^4)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MAX(0,($B$13+$C$13*CR61)/(1+$D$13*CR61)*CK61/(CM61+273)*$E$13)</f>
        <v>0</v>
      </c>
      <c r="AK61" t="s">
        <v>303</v>
      </c>
      <c r="AL61" t="s">
        <v>303</v>
      </c>
      <c r="AM61">
        <v>0</v>
      </c>
      <c r="AN61">
        <v>0</v>
      </c>
      <c r="AO61">
        <f>1-AM61/AN61</f>
        <v>0</v>
      </c>
      <c r="AP61">
        <v>0</v>
      </c>
      <c r="AQ61" t="s">
        <v>303</v>
      </c>
      <c r="AR61" t="s">
        <v>303</v>
      </c>
      <c r="AS61">
        <v>0</v>
      </c>
      <c r="AT61">
        <v>0</v>
      </c>
      <c r="AU61">
        <f>1-AS61/AT61</f>
        <v>0</v>
      </c>
      <c r="AV61">
        <v>0.5</v>
      </c>
      <c r="AW61">
        <f>BV61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303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$B$11*CS61+$C$11*CT61+$F$11*CU61*(1-CX61)</f>
        <v>0</v>
      </c>
      <c r="BV61">
        <f>BU61*BW61</f>
        <v>0</v>
      </c>
      <c r="BW61">
        <f>($B$11*$D$9+$C$11*$D$9+$F$11*((DH61+CZ61)/MAX(DH61+CZ61+DI61, 0.1)*$I$9+DI61/MAX(DH61+CZ61+DI61, 0.1)*$J$9))/($B$11+$C$11+$F$11)</f>
        <v>0</v>
      </c>
      <c r="BX61">
        <f>($B$11*$K$9+$C$11*$K$9+$F$11*((DH61+CZ61)/MAX(DH61+CZ61+DI61, 0.1)*$P$9+DI61/MAX(DH61+CZ61+DI61, 0.1)*$Q$9))/($B$11+$C$11+$F$11)</f>
        <v>0</v>
      </c>
      <c r="BY61">
        <v>6</v>
      </c>
      <c r="BZ61">
        <v>0.5</v>
      </c>
      <c r="CA61" t="s">
        <v>304</v>
      </c>
      <c r="CB61">
        <v>2</v>
      </c>
      <c r="CC61">
        <v>1625677303.1</v>
      </c>
      <c r="CD61">
        <v>409.413666666667</v>
      </c>
      <c r="CE61">
        <v>419.874333333333</v>
      </c>
      <c r="CF61">
        <v>6.26922333333333</v>
      </c>
      <c r="CG61">
        <v>5.34569666666667</v>
      </c>
      <c r="CH61">
        <v>423.756666666667</v>
      </c>
      <c r="CI61">
        <v>7.68362666666667</v>
      </c>
      <c r="CJ61">
        <v>499.992666666667</v>
      </c>
      <c r="CK61">
        <v>100.396</v>
      </c>
      <c r="CL61">
        <v>0.0996179666666667</v>
      </c>
      <c r="CM61">
        <v>16.0026666666667</v>
      </c>
      <c r="CN61">
        <v>15.9861</v>
      </c>
      <c r="CO61">
        <v>999.9</v>
      </c>
      <c r="CP61">
        <v>0</v>
      </c>
      <c r="CQ61">
        <v>0</v>
      </c>
      <c r="CR61">
        <v>9998.73333333333</v>
      </c>
      <c r="CS61">
        <v>0</v>
      </c>
      <c r="CT61">
        <v>5.17912666666667</v>
      </c>
      <c r="CU61">
        <v>1046.01666666667</v>
      </c>
      <c r="CV61">
        <v>0.962015</v>
      </c>
      <c r="CW61">
        <v>0.0379846</v>
      </c>
      <c r="CX61">
        <v>0</v>
      </c>
      <c r="CY61">
        <v>1572.18666666667</v>
      </c>
      <c r="CZ61">
        <v>4.99912</v>
      </c>
      <c r="DA61">
        <v>16219.1666666667</v>
      </c>
      <c r="DB61">
        <v>6712.94333333333</v>
      </c>
      <c r="DC61">
        <v>37.5203333333333</v>
      </c>
      <c r="DD61">
        <v>40.7706666666667</v>
      </c>
      <c r="DE61">
        <v>39.4583333333333</v>
      </c>
      <c r="DF61">
        <v>40.1453333333333</v>
      </c>
      <c r="DG61">
        <v>38.854</v>
      </c>
      <c r="DH61">
        <v>1001.47666666667</v>
      </c>
      <c r="DI61">
        <v>39.54</v>
      </c>
      <c r="DJ61">
        <v>0</v>
      </c>
      <c r="DK61">
        <v>1625677305.2</v>
      </c>
      <c r="DL61">
        <v>0</v>
      </c>
      <c r="DM61">
        <v>1573.04384615385</v>
      </c>
      <c r="DN61">
        <v>-8.45743590361836</v>
      </c>
      <c r="DO61">
        <v>-177.1145300618</v>
      </c>
      <c r="DP61">
        <v>16247.5230769231</v>
      </c>
      <c r="DQ61">
        <v>15</v>
      </c>
      <c r="DR61">
        <v>1625677134.6</v>
      </c>
      <c r="DS61" t="s">
        <v>305</v>
      </c>
      <c r="DT61">
        <v>1625677128.6</v>
      </c>
      <c r="DU61">
        <v>1625677134.6</v>
      </c>
      <c r="DV61">
        <v>2</v>
      </c>
      <c r="DW61">
        <v>0.041</v>
      </c>
      <c r="DX61">
        <v>0.026</v>
      </c>
      <c r="DY61">
        <v>-14.347</v>
      </c>
      <c r="DZ61">
        <v>-1.389</v>
      </c>
      <c r="EA61">
        <v>420</v>
      </c>
      <c r="EB61">
        <v>5</v>
      </c>
      <c r="EC61">
        <v>0.14</v>
      </c>
      <c r="ED61">
        <v>0.08</v>
      </c>
      <c r="EE61">
        <v>-10.5430390243902</v>
      </c>
      <c r="EF61">
        <v>-0.0178599303135744</v>
      </c>
      <c r="EG61">
        <v>0.040290892743554</v>
      </c>
      <c r="EH61">
        <v>1</v>
      </c>
      <c r="EI61">
        <v>1573.46941176471</v>
      </c>
      <c r="EJ61">
        <v>-8.48723175159924</v>
      </c>
      <c r="EK61">
        <v>0.856267348219175</v>
      </c>
      <c r="EL61">
        <v>1</v>
      </c>
      <c r="EM61">
        <v>0.915868780487805</v>
      </c>
      <c r="EN61">
        <v>0.0428071567944253</v>
      </c>
      <c r="EO61">
        <v>0.00425856461854825</v>
      </c>
      <c r="EP61">
        <v>1</v>
      </c>
      <c r="EQ61">
        <v>3</v>
      </c>
      <c r="ER61">
        <v>3</v>
      </c>
      <c r="ES61" t="s">
        <v>306</v>
      </c>
      <c r="ET61">
        <v>100</v>
      </c>
      <c r="EU61">
        <v>100</v>
      </c>
      <c r="EV61">
        <v>-14.343</v>
      </c>
      <c r="EW61">
        <v>-1.4144</v>
      </c>
      <c r="EX61">
        <v>-14.3476998515065</v>
      </c>
      <c r="EY61">
        <v>0.000485247639819423</v>
      </c>
      <c r="EZ61">
        <v>-1.36446825205216e-06</v>
      </c>
      <c r="FA61">
        <v>5.78542989185787e-10</v>
      </c>
      <c r="FB61">
        <v>-1.1099058739466</v>
      </c>
      <c r="FC61">
        <v>-0.0508365997127688</v>
      </c>
      <c r="FD61">
        <v>0.00161886503163497</v>
      </c>
      <c r="FE61">
        <v>-2.08621555845513e-05</v>
      </c>
      <c r="FF61">
        <v>0</v>
      </c>
      <c r="FG61">
        <v>2096</v>
      </c>
      <c r="FH61">
        <v>2</v>
      </c>
      <c r="FI61">
        <v>28</v>
      </c>
      <c r="FJ61">
        <v>2.9</v>
      </c>
      <c r="FK61">
        <v>2.8</v>
      </c>
      <c r="FL61">
        <v>18</v>
      </c>
      <c r="FM61">
        <v>491.865</v>
      </c>
      <c r="FN61">
        <v>508.361</v>
      </c>
      <c r="FO61">
        <v>10.9382</v>
      </c>
      <c r="FP61">
        <v>26.8607</v>
      </c>
      <c r="FQ61">
        <v>29.9997</v>
      </c>
      <c r="FR61">
        <v>26.9385</v>
      </c>
      <c r="FS61">
        <v>26.9114</v>
      </c>
      <c r="FT61">
        <v>21.4435</v>
      </c>
      <c r="FU61">
        <v>60.6756</v>
      </c>
      <c r="FV61">
        <v>0</v>
      </c>
      <c r="FW61">
        <v>11.02</v>
      </c>
      <c r="FX61">
        <v>420</v>
      </c>
      <c r="FY61">
        <v>5.41703</v>
      </c>
      <c r="FZ61">
        <v>101.645</v>
      </c>
      <c r="GA61">
        <v>96.1589</v>
      </c>
    </row>
    <row r="62" spans="1:183">
      <c r="A62">
        <v>46</v>
      </c>
      <c r="B62">
        <v>1625677306.1</v>
      </c>
      <c r="C62">
        <v>90</v>
      </c>
      <c r="D62" t="s">
        <v>396</v>
      </c>
      <c r="E62" t="s">
        <v>397</v>
      </c>
      <c r="F62">
        <v>1</v>
      </c>
      <c r="G62" t="s">
        <v>302</v>
      </c>
      <c r="H62">
        <v>1625677305.1</v>
      </c>
      <c r="I62">
        <f>(J62)/1000</f>
        <v>0</v>
      </c>
      <c r="J62">
        <f>1000*CJ62*AH62*(CF62-CG62)/(100*BY62*(1000-AH62*CF62))</f>
        <v>0</v>
      </c>
      <c r="K62">
        <f>CJ62*AH62*(CE62-CD62*(1000-AH62*CG62)/(1000-AH62*CF62))/(100*BY62)</f>
        <v>0</v>
      </c>
      <c r="L62">
        <f>CD62 - IF(AH62&gt;1, K62*BY62*100.0/(AJ62*CR62), 0)</f>
        <v>0</v>
      </c>
      <c r="M62">
        <f>((S62-I62/2)*L62-K62)/(S62+I62/2)</f>
        <v>0</v>
      </c>
      <c r="N62">
        <f>M62*(CK62+CL62)/1000.0</f>
        <v>0</v>
      </c>
      <c r="O62">
        <f>(CD62 - IF(AH62&gt;1, K62*BY62*100.0/(AJ62*CR62), 0))*(CK62+CL62)/1000.0</f>
        <v>0</v>
      </c>
      <c r="P62">
        <f>2.0/((1/R62-1/Q62)+SIGN(R62)*SQRT((1/R62-1/Q62)*(1/R62-1/Q62) + 4*BZ62/((BZ62+1)*(BZ62+1))*(2*1/R62*1/Q62-1/Q62*1/Q62)))</f>
        <v>0</v>
      </c>
      <c r="Q62">
        <f>IF(LEFT(CA62,1)&lt;&gt;"0",IF(LEFT(CA62,1)="1",3.0,CB62),$D$5+$E$5*(CR62*CK62/($K$5*1000))+$F$5*(CR62*CK62/($K$5*1000))*MAX(MIN(BY62,$J$5),$I$5)*MAX(MIN(BY62,$J$5),$I$5)+$G$5*MAX(MIN(BY62,$J$5),$I$5)*(CR62*CK62/($K$5*1000))+$H$5*(CR62*CK62/($K$5*1000))*(CR62*CK62/($K$5*1000)))</f>
        <v>0</v>
      </c>
      <c r="R62">
        <f>I62*(1000-(1000*0.61365*exp(17.502*V62/(240.97+V62))/(CK62+CL62)+CF62)/2)/(1000*0.61365*exp(17.502*V62/(240.97+V62))/(CK62+CL62)-CF62)</f>
        <v>0</v>
      </c>
      <c r="S62">
        <f>1/((BZ62+1)/(P62/1.6)+1/(Q62/1.37)) + BZ62/((BZ62+1)/(P62/1.6) + BZ62/(Q62/1.37))</f>
        <v>0</v>
      </c>
      <c r="T62">
        <f>(BU62*BX62)</f>
        <v>0</v>
      </c>
      <c r="U62">
        <f>(CM62+(T62+2*0.95*5.67E-8*(((CM62+$B$7)+273)^4-(CM62+273)^4)-44100*I62)/(1.84*29.3*Q62+8*0.95*5.67E-8*(CM62+273)^3))</f>
        <v>0</v>
      </c>
      <c r="V62">
        <f>($C$7*CN62+$D$7*CO62+$E$7*U62)</f>
        <v>0</v>
      </c>
      <c r="W62">
        <f>0.61365*exp(17.502*V62/(240.97+V62))</f>
        <v>0</v>
      </c>
      <c r="X62">
        <f>(Y62/Z62*100)</f>
        <v>0</v>
      </c>
      <c r="Y62">
        <f>CF62*(CK62+CL62)/1000</f>
        <v>0</v>
      </c>
      <c r="Z62">
        <f>0.61365*exp(17.502*CM62/(240.97+CM62))</f>
        <v>0</v>
      </c>
      <c r="AA62">
        <f>(W62-CF62*(CK62+CL62)/1000)</f>
        <v>0</v>
      </c>
      <c r="AB62">
        <f>(-I62*44100)</f>
        <v>0</v>
      </c>
      <c r="AC62">
        <f>2*29.3*Q62*0.92*(CM62-V62)</f>
        <v>0</v>
      </c>
      <c r="AD62">
        <f>2*0.95*5.67E-8*(((CM62+$B$7)+273)^4-(V62+273)^4)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MAX(0,($B$13+$C$13*CR62)/(1+$D$13*CR62)*CK62/(CM62+273)*$E$13)</f>
        <v>0</v>
      </c>
      <c r="AK62" t="s">
        <v>303</v>
      </c>
      <c r="AL62" t="s">
        <v>303</v>
      </c>
      <c r="AM62">
        <v>0</v>
      </c>
      <c r="AN62">
        <v>0</v>
      </c>
      <c r="AO62">
        <f>1-AM62/AN62</f>
        <v>0</v>
      </c>
      <c r="AP62">
        <v>0</v>
      </c>
      <c r="AQ62" t="s">
        <v>303</v>
      </c>
      <c r="AR62" t="s">
        <v>303</v>
      </c>
      <c r="AS62">
        <v>0</v>
      </c>
      <c r="AT62">
        <v>0</v>
      </c>
      <c r="AU62">
        <f>1-AS62/AT62</f>
        <v>0</v>
      </c>
      <c r="AV62">
        <v>0.5</v>
      </c>
      <c r="AW62">
        <f>BV62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303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$B$11*CS62+$C$11*CT62+$F$11*CU62*(1-CX62)</f>
        <v>0</v>
      </c>
      <c r="BV62">
        <f>BU62*BW62</f>
        <v>0</v>
      </c>
      <c r="BW62">
        <f>($B$11*$D$9+$C$11*$D$9+$F$11*((DH62+CZ62)/MAX(DH62+CZ62+DI62, 0.1)*$I$9+DI62/MAX(DH62+CZ62+DI62, 0.1)*$J$9))/($B$11+$C$11+$F$11)</f>
        <v>0</v>
      </c>
      <c r="BX62">
        <f>($B$11*$K$9+$C$11*$K$9+$F$11*((DH62+CZ62)/MAX(DH62+CZ62+DI62, 0.1)*$P$9+DI62/MAX(DH62+CZ62+DI62, 0.1)*$Q$9))/($B$11+$C$11+$F$11)</f>
        <v>0</v>
      </c>
      <c r="BY62">
        <v>6</v>
      </c>
      <c r="BZ62">
        <v>0.5</v>
      </c>
      <c r="CA62" t="s">
        <v>304</v>
      </c>
      <c r="CB62">
        <v>2</v>
      </c>
      <c r="CC62">
        <v>1625677305.1</v>
      </c>
      <c r="CD62">
        <v>409.390333333333</v>
      </c>
      <c r="CE62">
        <v>419.976</v>
      </c>
      <c r="CF62">
        <v>6.27016333333333</v>
      </c>
      <c r="CG62">
        <v>5.34584</v>
      </c>
      <c r="CH62">
        <v>423.733333333333</v>
      </c>
      <c r="CI62">
        <v>7.68459333333333</v>
      </c>
      <c r="CJ62">
        <v>500.058666666667</v>
      </c>
      <c r="CK62">
        <v>100.392666666667</v>
      </c>
      <c r="CL62">
        <v>0.100074</v>
      </c>
      <c r="CM62">
        <v>16.0162333333333</v>
      </c>
      <c r="CN62">
        <v>16.0081</v>
      </c>
      <c r="CO62">
        <v>999.9</v>
      </c>
      <c r="CP62">
        <v>0</v>
      </c>
      <c r="CQ62">
        <v>0</v>
      </c>
      <c r="CR62">
        <v>10000.3833333333</v>
      </c>
      <c r="CS62">
        <v>0</v>
      </c>
      <c r="CT62">
        <v>5.10744333333333</v>
      </c>
      <c r="CU62">
        <v>1046.01</v>
      </c>
      <c r="CV62">
        <v>0.962015</v>
      </c>
      <c r="CW62">
        <v>0.0379846</v>
      </c>
      <c r="CX62">
        <v>0</v>
      </c>
      <c r="CY62">
        <v>1572</v>
      </c>
      <c r="CZ62">
        <v>4.99912</v>
      </c>
      <c r="DA62">
        <v>16218.7666666667</v>
      </c>
      <c r="DB62">
        <v>6712.91333333333</v>
      </c>
      <c r="DC62">
        <v>37.5623333333333</v>
      </c>
      <c r="DD62">
        <v>40.7913333333333</v>
      </c>
      <c r="DE62">
        <v>39.5203333333333</v>
      </c>
      <c r="DF62">
        <v>40.333</v>
      </c>
      <c r="DG62">
        <v>38.9163333333333</v>
      </c>
      <c r="DH62">
        <v>1001.47</v>
      </c>
      <c r="DI62">
        <v>39.54</v>
      </c>
      <c r="DJ62">
        <v>0</v>
      </c>
      <c r="DK62">
        <v>1625677307</v>
      </c>
      <c r="DL62">
        <v>0</v>
      </c>
      <c r="DM62">
        <v>1572.7452</v>
      </c>
      <c r="DN62">
        <v>-8.4646153660877</v>
      </c>
      <c r="DO62">
        <v>-197.592307179516</v>
      </c>
      <c r="DP62">
        <v>16242.372</v>
      </c>
      <c r="DQ62">
        <v>15</v>
      </c>
      <c r="DR62">
        <v>1625677134.6</v>
      </c>
      <c r="DS62" t="s">
        <v>305</v>
      </c>
      <c r="DT62">
        <v>1625677128.6</v>
      </c>
      <c r="DU62">
        <v>1625677134.6</v>
      </c>
      <c r="DV62">
        <v>2</v>
      </c>
      <c r="DW62">
        <v>0.041</v>
      </c>
      <c r="DX62">
        <v>0.026</v>
      </c>
      <c r="DY62">
        <v>-14.347</v>
      </c>
      <c r="DZ62">
        <v>-1.389</v>
      </c>
      <c r="EA62">
        <v>420</v>
      </c>
      <c r="EB62">
        <v>5</v>
      </c>
      <c r="EC62">
        <v>0.14</v>
      </c>
      <c r="ED62">
        <v>0.08</v>
      </c>
      <c r="EE62">
        <v>-10.5477975609756</v>
      </c>
      <c r="EF62">
        <v>-0.00801324041811167</v>
      </c>
      <c r="EG62">
        <v>0.042724240493641</v>
      </c>
      <c r="EH62">
        <v>1</v>
      </c>
      <c r="EI62">
        <v>1573.23352941176</v>
      </c>
      <c r="EJ62">
        <v>-8.49002535925779</v>
      </c>
      <c r="EK62">
        <v>0.861199171992653</v>
      </c>
      <c r="EL62">
        <v>1</v>
      </c>
      <c r="EM62">
        <v>0.917338414634147</v>
      </c>
      <c r="EN62">
        <v>0.04331667595819</v>
      </c>
      <c r="EO62">
        <v>0.00430908915153579</v>
      </c>
      <c r="EP62">
        <v>1</v>
      </c>
      <c r="EQ62">
        <v>3</v>
      </c>
      <c r="ER62">
        <v>3</v>
      </c>
      <c r="ES62" t="s">
        <v>306</v>
      </c>
      <c r="ET62">
        <v>100</v>
      </c>
      <c r="EU62">
        <v>100</v>
      </c>
      <c r="EV62">
        <v>-14.343</v>
      </c>
      <c r="EW62">
        <v>-1.4145</v>
      </c>
      <c r="EX62">
        <v>-14.3476998515065</v>
      </c>
      <c r="EY62">
        <v>0.000485247639819423</v>
      </c>
      <c r="EZ62">
        <v>-1.36446825205216e-06</v>
      </c>
      <c r="FA62">
        <v>5.78542989185787e-10</v>
      </c>
      <c r="FB62">
        <v>-1.1099058739466</v>
      </c>
      <c r="FC62">
        <v>-0.0508365997127688</v>
      </c>
      <c r="FD62">
        <v>0.00161886503163497</v>
      </c>
      <c r="FE62">
        <v>-2.08621555845513e-05</v>
      </c>
      <c r="FF62">
        <v>0</v>
      </c>
      <c r="FG62">
        <v>2096</v>
      </c>
      <c r="FH62">
        <v>2</v>
      </c>
      <c r="FI62">
        <v>28</v>
      </c>
      <c r="FJ62">
        <v>3</v>
      </c>
      <c r="FK62">
        <v>2.9</v>
      </c>
      <c r="FL62">
        <v>18</v>
      </c>
      <c r="FM62">
        <v>492.119</v>
      </c>
      <c r="FN62">
        <v>508.665</v>
      </c>
      <c r="FO62">
        <v>10.9832</v>
      </c>
      <c r="FP62">
        <v>26.8595</v>
      </c>
      <c r="FQ62">
        <v>29.9996</v>
      </c>
      <c r="FR62">
        <v>26.9375</v>
      </c>
      <c r="FS62">
        <v>26.9114</v>
      </c>
      <c r="FT62">
        <v>21.4393</v>
      </c>
      <c r="FU62">
        <v>60.6756</v>
      </c>
      <c r="FV62">
        <v>0</v>
      </c>
      <c r="FW62">
        <v>11.08</v>
      </c>
      <c r="FX62">
        <v>420</v>
      </c>
      <c r="FY62">
        <v>5.42017</v>
      </c>
      <c r="FZ62">
        <v>101.645</v>
      </c>
      <c r="GA62">
        <v>96.1587</v>
      </c>
    </row>
    <row r="63" spans="1:183">
      <c r="A63">
        <v>47</v>
      </c>
      <c r="B63">
        <v>1625677308.1</v>
      </c>
      <c r="C63">
        <v>92</v>
      </c>
      <c r="D63" t="s">
        <v>398</v>
      </c>
      <c r="E63" t="s">
        <v>399</v>
      </c>
      <c r="F63">
        <v>1</v>
      </c>
      <c r="G63" t="s">
        <v>302</v>
      </c>
      <c r="H63">
        <v>1625677307.1</v>
      </c>
      <c r="I63">
        <f>(J63)/1000</f>
        <v>0</v>
      </c>
      <c r="J63">
        <f>1000*CJ63*AH63*(CF63-CG63)/(100*BY63*(1000-AH63*CF63))</f>
        <v>0</v>
      </c>
      <c r="K63">
        <f>CJ63*AH63*(CE63-CD63*(1000-AH63*CG63)/(1000-AH63*CF63))/(100*BY63)</f>
        <v>0</v>
      </c>
      <c r="L63">
        <f>CD63 - IF(AH63&gt;1, K63*BY63*100.0/(AJ63*CR63), 0)</f>
        <v>0</v>
      </c>
      <c r="M63">
        <f>((S63-I63/2)*L63-K63)/(S63+I63/2)</f>
        <v>0</v>
      </c>
      <c r="N63">
        <f>M63*(CK63+CL63)/1000.0</f>
        <v>0</v>
      </c>
      <c r="O63">
        <f>(CD63 - IF(AH63&gt;1, K63*BY63*100.0/(AJ63*CR63), 0))*(CK63+CL63)/1000.0</f>
        <v>0</v>
      </c>
      <c r="P63">
        <f>2.0/((1/R63-1/Q63)+SIGN(R63)*SQRT((1/R63-1/Q63)*(1/R63-1/Q63) + 4*BZ63/((BZ63+1)*(BZ63+1))*(2*1/R63*1/Q63-1/Q63*1/Q63)))</f>
        <v>0</v>
      </c>
      <c r="Q63">
        <f>IF(LEFT(CA63,1)&lt;&gt;"0",IF(LEFT(CA63,1)="1",3.0,CB63),$D$5+$E$5*(CR63*CK63/($K$5*1000))+$F$5*(CR63*CK63/($K$5*1000))*MAX(MIN(BY63,$J$5),$I$5)*MAX(MIN(BY63,$J$5),$I$5)+$G$5*MAX(MIN(BY63,$J$5),$I$5)*(CR63*CK63/($K$5*1000))+$H$5*(CR63*CK63/($K$5*1000))*(CR63*CK63/($K$5*1000)))</f>
        <v>0</v>
      </c>
      <c r="R63">
        <f>I63*(1000-(1000*0.61365*exp(17.502*V63/(240.97+V63))/(CK63+CL63)+CF63)/2)/(1000*0.61365*exp(17.502*V63/(240.97+V63))/(CK63+CL63)-CF63)</f>
        <v>0</v>
      </c>
      <c r="S63">
        <f>1/((BZ63+1)/(P63/1.6)+1/(Q63/1.37)) + BZ63/((BZ63+1)/(P63/1.6) + BZ63/(Q63/1.37))</f>
        <v>0</v>
      </c>
      <c r="T63">
        <f>(BU63*BX63)</f>
        <v>0</v>
      </c>
      <c r="U63">
        <f>(CM63+(T63+2*0.95*5.67E-8*(((CM63+$B$7)+273)^4-(CM63+273)^4)-44100*I63)/(1.84*29.3*Q63+8*0.95*5.67E-8*(CM63+273)^3))</f>
        <v>0</v>
      </c>
      <c r="V63">
        <f>($C$7*CN63+$D$7*CO63+$E$7*U63)</f>
        <v>0</v>
      </c>
      <c r="W63">
        <f>0.61365*exp(17.502*V63/(240.97+V63))</f>
        <v>0</v>
      </c>
      <c r="X63">
        <f>(Y63/Z63*100)</f>
        <v>0</v>
      </c>
      <c r="Y63">
        <f>CF63*(CK63+CL63)/1000</f>
        <v>0</v>
      </c>
      <c r="Z63">
        <f>0.61365*exp(17.502*CM63/(240.97+CM63))</f>
        <v>0</v>
      </c>
      <c r="AA63">
        <f>(W63-CF63*(CK63+CL63)/1000)</f>
        <v>0</v>
      </c>
      <c r="AB63">
        <f>(-I63*44100)</f>
        <v>0</v>
      </c>
      <c r="AC63">
        <f>2*29.3*Q63*0.92*(CM63-V63)</f>
        <v>0</v>
      </c>
      <c r="AD63">
        <f>2*0.95*5.67E-8*(((CM63+$B$7)+273)^4-(V63+273)^4)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MAX(0,($B$13+$C$13*CR63)/(1+$D$13*CR63)*CK63/(CM63+273)*$E$13)</f>
        <v>0</v>
      </c>
      <c r="AK63" t="s">
        <v>303</v>
      </c>
      <c r="AL63" t="s">
        <v>303</v>
      </c>
      <c r="AM63">
        <v>0</v>
      </c>
      <c r="AN63">
        <v>0</v>
      </c>
      <c r="AO63">
        <f>1-AM63/AN63</f>
        <v>0</v>
      </c>
      <c r="AP63">
        <v>0</v>
      </c>
      <c r="AQ63" t="s">
        <v>303</v>
      </c>
      <c r="AR63" t="s">
        <v>303</v>
      </c>
      <c r="AS63">
        <v>0</v>
      </c>
      <c r="AT63">
        <v>0</v>
      </c>
      <c r="AU63">
        <f>1-AS63/AT63</f>
        <v>0</v>
      </c>
      <c r="AV63">
        <v>0.5</v>
      </c>
      <c r="AW63">
        <f>BV63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303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$B$11*CS63+$C$11*CT63+$F$11*CU63*(1-CX63)</f>
        <v>0</v>
      </c>
      <c r="BV63">
        <f>BU63*BW63</f>
        <v>0</v>
      </c>
      <c r="BW63">
        <f>($B$11*$D$9+$C$11*$D$9+$F$11*((DH63+CZ63)/MAX(DH63+CZ63+DI63, 0.1)*$I$9+DI63/MAX(DH63+CZ63+DI63, 0.1)*$J$9))/($B$11+$C$11+$F$11)</f>
        <v>0</v>
      </c>
      <c r="BX63">
        <f>($B$11*$K$9+$C$11*$K$9+$F$11*((DH63+CZ63)/MAX(DH63+CZ63+DI63, 0.1)*$P$9+DI63/MAX(DH63+CZ63+DI63, 0.1)*$Q$9))/($B$11+$C$11+$F$11)</f>
        <v>0</v>
      </c>
      <c r="BY63">
        <v>6</v>
      </c>
      <c r="BZ63">
        <v>0.5</v>
      </c>
      <c r="CA63" t="s">
        <v>304</v>
      </c>
      <c r="CB63">
        <v>2</v>
      </c>
      <c r="CC63">
        <v>1625677307.1</v>
      </c>
      <c r="CD63">
        <v>409.397333333333</v>
      </c>
      <c r="CE63">
        <v>420.117333333333</v>
      </c>
      <c r="CF63">
        <v>6.27228666666667</v>
      </c>
      <c r="CG63">
        <v>5.34628</v>
      </c>
      <c r="CH63">
        <v>423.740333333333</v>
      </c>
      <c r="CI63">
        <v>7.68679</v>
      </c>
      <c r="CJ63">
        <v>500.082333333333</v>
      </c>
      <c r="CK63">
        <v>100.384333333333</v>
      </c>
      <c r="CL63">
        <v>0.100105</v>
      </c>
      <c r="CM63">
        <v>16.0277333333333</v>
      </c>
      <c r="CN63">
        <v>16.0257333333333</v>
      </c>
      <c r="CO63">
        <v>999.9</v>
      </c>
      <c r="CP63">
        <v>0</v>
      </c>
      <c r="CQ63">
        <v>0</v>
      </c>
      <c r="CR63">
        <v>10008.7333333333</v>
      </c>
      <c r="CS63">
        <v>0</v>
      </c>
      <c r="CT63">
        <v>5.07987333333333</v>
      </c>
      <c r="CU63">
        <v>1046.03333333333</v>
      </c>
      <c r="CV63">
        <v>0.962005333333333</v>
      </c>
      <c r="CW63">
        <v>0.0379946666666667</v>
      </c>
      <c r="CX63">
        <v>0</v>
      </c>
      <c r="CY63">
        <v>1571.78666666667</v>
      </c>
      <c r="CZ63">
        <v>4.99912</v>
      </c>
      <c r="DA63">
        <v>16233</v>
      </c>
      <c r="DB63">
        <v>6713.01333333333</v>
      </c>
      <c r="DC63">
        <v>37.604</v>
      </c>
      <c r="DD63">
        <v>40.75</v>
      </c>
      <c r="DE63">
        <v>39.5203333333333</v>
      </c>
      <c r="DF63">
        <v>40.25</v>
      </c>
      <c r="DG63">
        <v>39.062</v>
      </c>
      <c r="DH63">
        <v>1001.48333333333</v>
      </c>
      <c r="DI63">
        <v>39.55</v>
      </c>
      <c r="DJ63">
        <v>0</v>
      </c>
      <c r="DK63">
        <v>1625677308.8</v>
      </c>
      <c r="DL63">
        <v>0</v>
      </c>
      <c r="DM63">
        <v>1572.54692307692</v>
      </c>
      <c r="DN63">
        <v>-8.57504273665901</v>
      </c>
      <c r="DO63">
        <v>-167.993162473912</v>
      </c>
      <c r="DP63">
        <v>16239.6461538462</v>
      </c>
      <c r="DQ63">
        <v>15</v>
      </c>
      <c r="DR63">
        <v>1625677134.6</v>
      </c>
      <c r="DS63" t="s">
        <v>305</v>
      </c>
      <c r="DT63">
        <v>1625677128.6</v>
      </c>
      <c r="DU63">
        <v>1625677134.6</v>
      </c>
      <c r="DV63">
        <v>2</v>
      </c>
      <c r="DW63">
        <v>0.041</v>
      </c>
      <c r="DX63">
        <v>0.026</v>
      </c>
      <c r="DY63">
        <v>-14.347</v>
      </c>
      <c r="DZ63">
        <v>-1.389</v>
      </c>
      <c r="EA63">
        <v>420</v>
      </c>
      <c r="EB63">
        <v>5</v>
      </c>
      <c r="EC63">
        <v>0.14</v>
      </c>
      <c r="ED63">
        <v>0.08</v>
      </c>
      <c r="EE63">
        <v>-10.5636756097561</v>
      </c>
      <c r="EF63">
        <v>-0.268544947735217</v>
      </c>
      <c r="EG63">
        <v>0.0651548316553947</v>
      </c>
      <c r="EH63">
        <v>1</v>
      </c>
      <c r="EI63">
        <v>1573.018</v>
      </c>
      <c r="EJ63">
        <v>-8.35585127201549</v>
      </c>
      <c r="EK63">
        <v>0.869031644993438</v>
      </c>
      <c r="EL63">
        <v>1</v>
      </c>
      <c r="EM63">
        <v>0.918851804878049</v>
      </c>
      <c r="EN63">
        <v>0.0430436445993034</v>
      </c>
      <c r="EO63">
        <v>0.00428027682156709</v>
      </c>
      <c r="EP63">
        <v>1</v>
      </c>
      <c r="EQ63">
        <v>3</v>
      </c>
      <c r="ER63">
        <v>3</v>
      </c>
      <c r="ES63" t="s">
        <v>306</v>
      </c>
      <c r="ET63">
        <v>100</v>
      </c>
      <c r="EU63">
        <v>100</v>
      </c>
      <c r="EV63">
        <v>-14.343</v>
      </c>
      <c r="EW63">
        <v>-1.4145</v>
      </c>
      <c r="EX63">
        <v>-14.3476998515065</v>
      </c>
      <c r="EY63">
        <v>0.000485247639819423</v>
      </c>
      <c r="EZ63">
        <v>-1.36446825205216e-06</v>
      </c>
      <c r="FA63">
        <v>5.78542989185787e-10</v>
      </c>
      <c r="FB63">
        <v>-1.1099058739466</v>
      </c>
      <c r="FC63">
        <v>-0.0508365997127688</v>
      </c>
      <c r="FD63">
        <v>0.00161886503163497</v>
      </c>
      <c r="FE63">
        <v>-2.08621555845513e-05</v>
      </c>
      <c r="FF63">
        <v>0</v>
      </c>
      <c r="FG63">
        <v>2096</v>
      </c>
      <c r="FH63">
        <v>2</v>
      </c>
      <c r="FI63">
        <v>28</v>
      </c>
      <c r="FJ63">
        <v>3</v>
      </c>
      <c r="FK63">
        <v>2.9</v>
      </c>
      <c r="FL63">
        <v>18</v>
      </c>
      <c r="FM63">
        <v>492.153</v>
      </c>
      <c r="FN63">
        <v>508.719</v>
      </c>
      <c r="FO63">
        <v>11.0269</v>
      </c>
      <c r="FP63">
        <v>26.8584</v>
      </c>
      <c r="FQ63">
        <v>29.9996</v>
      </c>
      <c r="FR63">
        <v>26.9364</v>
      </c>
      <c r="FS63">
        <v>26.9114</v>
      </c>
      <c r="FT63">
        <v>21.4382</v>
      </c>
      <c r="FU63">
        <v>60.6756</v>
      </c>
      <c r="FV63">
        <v>0</v>
      </c>
      <c r="FW63">
        <v>11.08</v>
      </c>
      <c r="FX63">
        <v>420</v>
      </c>
      <c r="FY63">
        <v>5.42666</v>
      </c>
      <c r="FZ63">
        <v>101.644</v>
      </c>
      <c r="GA63">
        <v>96.1586</v>
      </c>
    </row>
    <row r="64" spans="1:183">
      <c r="A64">
        <v>48</v>
      </c>
      <c r="B64">
        <v>1625677310.1</v>
      </c>
      <c r="C64">
        <v>94</v>
      </c>
      <c r="D64" t="s">
        <v>400</v>
      </c>
      <c r="E64" t="s">
        <v>401</v>
      </c>
      <c r="F64">
        <v>1</v>
      </c>
      <c r="G64" t="s">
        <v>302</v>
      </c>
      <c r="H64">
        <v>1625677309.1</v>
      </c>
      <c r="I64">
        <f>(J64)/1000</f>
        <v>0</v>
      </c>
      <c r="J64">
        <f>1000*CJ64*AH64*(CF64-CG64)/(100*BY64*(1000-AH64*CF64))</f>
        <v>0</v>
      </c>
      <c r="K64">
        <f>CJ64*AH64*(CE64-CD64*(1000-AH64*CG64)/(1000-AH64*CF64))/(100*BY64)</f>
        <v>0</v>
      </c>
      <c r="L64">
        <f>CD64 - IF(AH64&gt;1, K64*BY64*100.0/(AJ64*CR64), 0)</f>
        <v>0</v>
      </c>
      <c r="M64">
        <f>((S64-I64/2)*L64-K64)/(S64+I64/2)</f>
        <v>0</v>
      </c>
      <c r="N64">
        <f>M64*(CK64+CL64)/1000.0</f>
        <v>0</v>
      </c>
      <c r="O64">
        <f>(CD64 - IF(AH64&gt;1, K64*BY64*100.0/(AJ64*CR64), 0))*(CK64+CL64)/1000.0</f>
        <v>0</v>
      </c>
      <c r="P64">
        <f>2.0/((1/R64-1/Q64)+SIGN(R64)*SQRT((1/R64-1/Q64)*(1/R64-1/Q64) + 4*BZ64/((BZ64+1)*(BZ64+1))*(2*1/R64*1/Q64-1/Q64*1/Q64)))</f>
        <v>0</v>
      </c>
      <c r="Q64">
        <f>IF(LEFT(CA64,1)&lt;&gt;"0",IF(LEFT(CA64,1)="1",3.0,CB64),$D$5+$E$5*(CR64*CK64/($K$5*1000))+$F$5*(CR64*CK64/($K$5*1000))*MAX(MIN(BY64,$J$5),$I$5)*MAX(MIN(BY64,$J$5),$I$5)+$G$5*MAX(MIN(BY64,$J$5),$I$5)*(CR64*CK64/($K$5*1000))+$H$5*(CR64*CK64/($K$5*1000))*(CR64*CK64/($K$5*1000)))</f>
        <v>0</v>
      </c>
      <c r="R64">
        <f>I64*(1000-(1000*0.61365*exp(17.502*V64/(240.97+V64))/(CK64+CL64)+CF64)/2)/(1000*0.61365*exp(17.502*V64/(240.97+V64))/(CK64+CL64)-CF64)</f>
        <v>0</v>
      </c>
      <c r="S64">
        <f>1/((BZ64+1)/(P64/1.6)+1/(Q64/1.37)) + BZ64/((BZ64+1)/(P64/1.6) + BZ64/(Q64/1.37))</f>
        <v>0</v>
      </c>
      <c r="T64">
        <f>(BU64*BX64)</f>
        <v>0</v>
      </c>
      <c r="U64">
        <f>(CM64+(T64+2*0.95*5.67E-8*(((CM64+$B$7)+273)^4-(CM64+273)^4)-44100*I64)/(1.84*29.3*Q64+8*0.95*5.67E-8*(CM64+273)^3))</f>
        <v>0</v>
      </c>
      <c r="V64">
        <f>($C$7*CN64+$D$7*CO64+$E$7*U64)</f>
        <v>0</v>
      </c>
      <c r="W64">
        <f>0.61365*exp(17.502*V64/(240.97+V64))</f>
        <v>0</v>
      </c>
      <c r="X64">
        <f>(Y64/Z64*100)</f>
        <v>0</v>
      </c>
      <c r="Y64">
        <f>CF64*(CK64+CL64)/1000</f>
        <v>0</v>
      </c>
      <c r="Z64">
        <f>0.61365*exp(17.502*CM64/(240.97+CM64))</f>
        <v>0</v>
      </c>
      <c r="AA64">
        <f>(W64-CF64*(CK64+CL64)/1000)</f>
        <v>0</v>
      </c>
      <c r="AB64">
        <f>(-I64*44100)</f>
        <v>0</v>
      </c>
      <c r="AC64">
        <f>2*29.3*Q64*0.92*(CM64-V64)</f>
        <v>0</v>
      </c>
      <c r="AD64">
        <f>2*0.95*5.67E-8*(((CM64+$B$7)+273)^4-(V64+273)^4)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MAX(0,($B$13+$C$13*CR64)/(1+$D$13*CR64)*CK64/(CM64+273)*$E$13)</f>
        <v>0</v>
      </c>
      <c r="AK64" t="s">
        <v>303</v>
      </c>
      <c r="AL64" t="s">
        <v>303</v>
      </c>
      <c r="AM64">
        <v>0</v>
      </c>
      <c r="AN64">
        <v>0</v>
      </c>
      <c r="AO64">
        <f>1-AM64/AN64</f>
        <v>0</v>
      </c>
      <c r="AP64">
        <v>0</v>
      </c>
      <c r="AQ64" t="s">
        <v>303</v>
      </c>
      <c r="AR64" t="s">
        <v>303</v>
      </c>
      <c r="AS64">
        <v>0</v>
      </c>
      <c r="AT64">
        <v>0</v>
      </c>
      <c r="AU64">
        <f>1-AS64/AT64</f>
        <v>0</v>
      </c>
      <c r="AV64">
        <v>0.5</v>
      </c>
      <c r="AW64">
        <f>BV64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303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$B$11*CS64+$C$11*CT64+$F$11*CU64*(1-CX64)</f>
        <v>0</v>
      </c>
      <c r="BV64">
        <f>BU64*BW64</f>
        <v>0</v>
      </c>
      <c r="BW64">
        <f>($B$11*$D$9+$C$11*$D$9+$F$11*((DH64+CZ64)/MAX(DH64+CZ64+DI64, 0.1)*$I$9+DI64/MAX(DH64+CZ64+DI64, 0.1)*$J$9))/($B$11+$C$11+$F$11)</f>
        <v>0</v>
      </c>
      <c r="BX64">
        <f>($B$11*$K$9+$C$11*$K$9+$F$11*((DH64+CZ64)/MAX(DH64+CZ64+DI64, 0.1)*$P$9+DI64/MAX(DH64+CZ64+DI64, 0.1)*$Q$9))/($B$11+$C$11+$F$11)</f>
        <v>0</v>
      </c>
      <c r="BY64">
        <v>6</v>
      </c>
      <c r="BZ64">
        <v>0.5</v>
      </c>
      <c r="CA64" t="s">
        <v>304</v>
      </c>
      <c r="CB64">
        <v>2</v>
      </c>
      <c r="CC64">
        <v>1625677309.1</v>
      </c>
      <c r="CD64">
        <v>409.438333333333</v>
      </c>
      <c r="CE64">
        <v>420.148333333333</v>
      </c>
      <c r="CF64">
        <v>6.27418</v>
      </c>
      <c r="CG64">
        <v>5.34612666666667</v>
      </c>
      <c r="CH64">
        <v>423.781333333333</v>
      </c>
      <c r="CI64">
        <v>7.68873333333333</v>
      </c>
      <c r="CJ64">
        <v>500.012</v>
      </c>
      <c r="CK64">
        <v>100.379</v>
      </c>
      <c r="CL64">
        <v>0.1000851</v>
      </c>
      <c r="CM64">
        <v>16.0372333333333</v>
      </c>
      <c r="CN64">
        <v>16.0352333333333</v>
      </c>
      <c r="CO64">
        <v>999.9</v>
      </c>
      <c r="CP64">
        <v>0</v>
      </c>
      <c r="CQ64">
        <v>0</v>
      </c>
      <c r="CR64">
        <v>10013.3333333333</v>
      </c>
      <c r="CS64">
        <v>0</v>
      </c>
      <c r="CT64">
        <v>5.09779666666667</v>
      </c>
      <c r="CU64">
        <v>1046.01</v>
      </c>
      <c r="CV64">
        <v>0.962015</v>
      </c>
      <c r="CW64">
        <v>0.0379846</v>
      </c>
      <c r="CX64">
        <v>0</v>
      </c>
      <c r="CY64">
        <v>1571.00666666667</v>
      </c>
      <c r="CZ64">
        <v>4.99912</v>
      </c>
      <c r="DA64">
        <v>16231.4333333333</v>
      </c>
      <c r="DB64">
        <v>6712.91333333333</v>
      </c>
      <c r="DC64">
        <v>37.5623333333333</v>
      </c>
      <c r="DD64">
        <v>40.75</v>
      </c>
      <c r="DE64">
        <v>39.437</v>
      </c>
      <c r="DF64">
        <v>40.1663333333333</v>
      </c>
      <c r="DG64">
        <v>38.9163333333333</v>
      </c>
      <c r="DH64">
        <v>1001.47</v>
      </c>
      <c r="DI64">
        <v>39.54</v>
      </c>
      <c r="DJ64">
        <v>0</v>
      </c>
      <c r="DK64">
        <v>1625677311.2</v>
      </c>
      <c r="DL64">
        <v>0</v>
      </c>
      <c r="DM64">
        <v>1572.16653846154</v>
      </c>
      <c r="DN64">
        <v>-9.47316239595831</v>
      </c>
      <c r="DO64">
        <v>-118.629059841207</v>
      </c>
      <c r="DP64">
        <v>16235.5807692308</v>
      </c>
      <c r="DQ64">
        <v>15</v>
      </c>
      <c r="DR64">
        <v>1625677134.6</v>
      </c>
      <c r="DS64" t="s">
        <v>305</v>
      </c>
      <c r="DT64">
        <v>1625677128.6</v>
      </c>
      <c r="DU64">
        <v>1625677134.6</v>
      </c>
      <c r="DV64">
        <v>2</v>
      </c>
      <c r="DW64">
        <v>0.041</v>
      </c>
      <c r="DX64">
        <v>0.026</v>
      </c>
      <c r="DY64">
        <v>-14.347</v>
      </c>
      <c r="DZ64">
        <v>-1.389</v>
      </c>
      <c r="EA64">
        <v>420</v>
      </c>
      <c r="EB64">
        <v>5</v>
      </c>
      <c r="EC64">
        <v>0.14</v>
      </c>
      <c r="ED64">
        <v>0.08</v>
      </c>
      <c r="EE64">
        <v>-10.5807926829268</v>
      </c>
      <c r="EF64">
        <v>-0.45101393728223</v>
      </c>
      <c r="EG64">
        <v>0.0778475508026594</v>
      </c>
      <c r="EH64">
        <v>1</v>
      </c>
      <c r="EI64">
        <v>1572.59794117647</v>
      </c>
      <c r="EJ64">
        <v>-8.9014999373938</v>
      </c>
      <c r="EK64">
        <v>0.904488088601567</v>
      </c>
      <c r="EL64">
        <v>1</v>
      </c>
      <c r="EM64">
        <v>0.920363707317073</v>
      </c>
      <c r="EN64">
        <v>0.0445565226480843</v>
      </c>
      <c r="EO64">
        <v>0.00443340454016727</v>
      </c>
      <c r="EP64">
        <v>1</v>
      </c>
      <c r="EQ64">
        <v>3</v>
      </c>
      <c r="ER64">
        <v>3</v>
      </c>
      <c r="ES64" t="s">
        <v>306</v>
      </c>
      <c r="ET64">
        <v>100</v>
      </c>
      <c r="EU64">
        <v>100</v>
      </c>
      <c r="EV64">
        <v>-14.343</v>
      </c>
      <c r="EW64">
        <v>-1.4146</v>
      </c>
      <c r="EX64">
        <v>-14.3476998515065</v>
      </c>
      <c r="EY64">
        <v>0.000485247639819423</v>
      </c>
      <c r="EZ64">
        <v>-1.36446825205216e-06</v>
      </c>
      <c r="FA64">
        <v>5.78542989185787e-10</v>
      </c>
      <c r="FB64">
        <v>-1.1099058739466</v>
      </c>
      <c r="FC64">
        <v>-0.0508365997127688</v>
      </c>
      <c r="FD64">
        <v>0.00161886503163497</v>
      </c>
      <c r="FE64">
        <v>-2.08621555845513e-05</v>
      </c>
      <c r="FF64">
        <v>0</v>
      </c>
      <c r="FG64">
        <v>2096</v>
      </c>
      <c r="FH64">
        <v>2</v>
      </c>
      <c r="FI64">
        <v>28</v>
      </c>
      <c r="FJ64">
        <v>3</v>
      </c>
      <c r="FK64">
        <v>2.9</v>
      </c>
      <c r="FL64">
        <v>18</v>
      </c>
      <c r="FM64">
        <v>491.831</v>
      </c>
      <c r="FN64">
        <v>508.629</v>
      </c>
      <c r="FO64">
        <v>11.0701</v>
      </c>
      <c r="FP64">
        <v>26.8573</v>
      </c>
      <c r="FQ64">
        <v>29.9998</v>
      </c>
      <c r="FR64">
        <v>26.9362</v>
      </c>
      <c r="FS64">
        <v>26.9114</v>
      </c>
      <c r="FT64">
        <v>21.4373</v>
      </c>
      <c r="FU64">
        <v>60.3865</v>
      </c>
      <c r="FV64">
        <v>0</v>
      </c>
      <c r="FW64">
        <v>11.15</v>
      </c>
      <c r="FX64">
        <v>420</v>
      </c>
      <c r="FY64">
        <v>5.43239</v>
      </c>
      <c r="FZ64">
        <v>101.645</v>
      </c>
      <c r="GA64">
        <v>96.1579</v>
      </c>
    </row>
    <row r="65" spans="1:183">
      <c r="A65">
        <v>49</v>
      </c>
      <c r="B65">
        <v>1625677312.1</v>
      </c>
      <c r="C65">
        <v>96</v>
      </c>
      <c r="D65" t="s">
        <v>402</v>
      </c>
      <c r="E65" t="s">
        <v>403</v>
      </c>
      <c r="F65">
        <v>1</v>
      </c>
      <c r="G65" t="s">
        <v>302</v>
      </c>
      <c r="H65">
        <v>1625677311.1</v>
      </c>
      <c r="I65">
        <f>(J65)/1000</f>
        <v>0</v>
      </c>
      <c r="J65">
        <f>1000*CJ65*AH65*(CF65-CG65)/(100*BY65*(1000-AH65*CF65))</f>
        <v>0</v>
      </c>
      <c r="K65">
        <f>CJ65*AH65*(CE65-CD65*(1000-AH65*CG65)/(1000-AH65*CF65))/(100*BY65)</f>
        <v>0</v>
      </c>
      <c r="L65">
        <f>CD65 - IF(AH65&gt;1, K65*BY65*100.0/(AJ65*CR65), 0)</f>
        <v>0</v>
      </c>
      <c r="M65">
        <f>((S65-I65/2)*L65-K65)/(S65+I65/2)</f>
        <v>0</v>
      </c>
      <c r="N65">
        <f>M65*(CK65+CL65)/1000.0</f>
        <v>0</v>
      </c>
      <c r="O65">
        <f>(CD65 - IF(AH65&gt;1, K65*BY65*100.0/(AJ65*CR65), 0))*(CK65+CL65)/1000.0</f>
        <v>0</v>
      </c>
      <c r="P65">
        <f>2.0/((1/R65-1/Q65)+SIGN(R65)*SQRT((1/R65-1/Q65)*(1/R65-1/Q65) + 4*BZ65/((BZ65+1)*(BZ65+1))*(2*1/R65*1/Q65-1/Q65*1/Q65)))</f>
        <v>0</v>
      </c>
      <c r="Q65">
        <f>IF(LEFT(CA65,1)&lt;&gt;"0",IF(LEFT(CA65,1)="1",3.0,CB65),$D$5+$E$5*(CR65*CK65/($K$5*1000))+$F$5*(CR65*CK65/($K$5*1000))*MAX(MIN(BY65,$J$5),$I$5)*MAX(MIN(BY65,$J$5),$I$5)+$G$5*MAX(MIN(BY65,$J$5),$I$5)*(CR65*CK65/($K$5*1000))+$H$5*(CR65*CK65/($K$5*1000))*(CR65*CK65/($K$5*1000)))</f>
        <v>0</v>
      </c>
      <c r="R65">
        <f>I65*(1000-(1000*0.61365*exp(17.502*V65/(240.97+V65))/(CK65+CL65)+CF65)/2)/(1000*0.61365*exp(17.502*V65/(240.97+V65))/(CK65+CL65)-CF65)</f>
        <v>0</v>
      </c>
      <c r="S65">
        <f>1/((BZ65+1)/(P65/1.6)+1/(Q65/1.37)) + BZ65/((BZ65+1)/(P65/1.6) + BZ65/(Q65/1.37))</f>
        <v>0</v>
      </c>
      <c r="T65">
        <f>(BU65*BX65)</f>
        <v>0</v>
      </c>
      <c r="U65">
        <f>(CM65+(T65+2*0.95*5.67E-8*(((CM65+$B$7)+273)^4-(CM65+273)^4)-44100*I65)/(1.84*29.3*Q65+8*0.95*5.67E-8*(CM65+273)^3))</f>
        <v>0</v>
      </c>
      <c r="V65">
        <f>($C$7*CN65+$D$7*CO65+$E$7*U65)</f>
        <v>0</v>
      </c>
      <c r="W65">
        <f>0.61365*exp(17.502*V65/(240.97+V65))</f>
        <v>0</v>
      </c>
      <c r="X65">
        <f>(Y65/Z65*100)</f>
        <v>0</v>
      </c>
      <c r="Y65">
        <f>CF65*(CK65+CL65)/1000</f>
        <v>0</v>
      </c>
      <c r="Z65">
        <f>0.61365*exp(17.502*CM65/(240.97+CM65))</f>
        <v>0</v>
      </c>
      <c r="AA65">
        <f>(W65-CF65*(CK65+CL65)/1000)</f>
        <v>0</v>
      </c>
      <c r="AB65">
        <f>(-I65*44100)</f>
        <v>0</v>
      </c>
      <c r="AC65">
        <f>2*29.3*Q65*0.92*(CM65-V65)</f>
        <v>0</v>
      </c>
      <c r="AD65">
        <f>2*0.95*5.67E-8*(((CM65+$B$7)+273)^4-(V65+273)^4)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MAX(0,($B$13+$C$13*CR65)/(1+$D$13*CR65)*CK65/(CM65+273)*$E$13)</f>
        <v>0</v>
      </c>
      <c r="AK65" t="s">
        <v>303</v>
      </c>
      <c r="AL65" t="s">
        <v>303</v>
      </c>
      <c r="AM65">
        <v>0</v>
      </c>
      <c r="AN65">
        <v>0</v>
      </c>
      <c r="AO65">
        <f>1-AM65/AN65</f>
        <v>0</v>
      </c>
      <c r="AP65">
        <v>0</v>
      </c>
      <c r="AQ65" t="s">
        <v>303</v>
      </c>
      <c r="AR65" t="s">
        <v>303</v>
      </c>
      <c r="AS65">
        <v>0</v>
      </c>
      <c r="AT65">
        <v>0</v>
      </c>
      <c r="AU65">
        <f>1-AS65/AT65</f>
        <v>0</v>
      </c>
      <c r="AV65">
        <v>0.5</v>
      </c>
      <c r="AW65">
        <f>BV65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303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$B$11*CS65+$C$11*CT65+$F$11*CU65*(1-CX65)</f>
        <v>0</v>
      </c>
      <c r="BV65">
        <f>BU65*BW65</f>
        <v>0</v>
      </c>
      <c r="BW65">
        <f>($B$11*$D$9+$C$11*$D$9+$F$11*((DH65+CZ65)/MAX(DH65+CZ65+DI65, 0.1)*$I$9+DI65/MAX(DH65+CZ65+DI65, 0.1)*$J$9))/($B$11+$C$11+$F$11)</f>
        <v>0</v>
      </c>
      <c r="BX65">
        <f>($B$11*$K$9+$C$11*$K$9+$F$11*((DH65+CZ65)/MAX(DH65+CZ65+DI65, 0.1)*$P$9+DI65/MAX(DH65+CZ65+DI65, 0.1)*$Q$9))/($B$11+$C$11+$F$11)</f>
        <v>0</v>
      </c>
      <c r="BY65">
        <v>6</v>
      </c>
      <c r="BZ65">
        <v>0.5</v>
      </c>
      <c r="CA65" t="s">
        <v>304</v>
      </c>
      <c r="CB65">
        <v>2</v>
      </c>
      <c r="CC65">
        <v>1625677311.1</v>
      </c>
      <c r="CD65">
        <v>409.458</v>
      </c>
      <c r="CE65">
        <v>420.019</v>
      </c>
      <c r="CF65">
        <v>6.2756</v>
      </c>
      <c r="CG65">
        <v>5.34617333333333</v>
      </c>
      <c r="CH65">
        <v>423.801333333333</v>
      </c>
      <c r="CI65">
        <v>7.6902</v>
      </c>
      <c r="CJ65">
        <v>500.020666666667</v>
      </c>
      <c r="CK65">
        <v>100.377666666667</v>
      </c>
      <c r="CL65">
        <v>0.100242</v>
      </c>
      <c r="CM65">
        <v>16.0535666666667</v>
      </c>
      <c r="CN65">
        <v>16.0450333333333</v>
      </c>
      <c r="CO65">
        <v>999.9</v>
      </c>
      <c r="CP65">
        <v>0</v>
      </c>
      <c r="CQ65">
        <v>0</v>
      </c>
      <c r="CR65">
        <v>9998.73333333333</v>
      </c>
      <c r="CS65">
        <v>0</v>
      </c>
      <c r="CT65">
        <v>5.11434</v>
      </c>
      <c r="CU65">
        <v>1046.02</v>
      </c>
      <c r="CV65">
        <v>0.962015</v>
      </c>
      <c r="CW65">
        <v>0.0379846</v>
      </c>
      <c r="CX65">
        <v>0</v>
      </c>
      <c r="CY65">
        <v>1570.99666666667</v>
      </c>
      <c r="CZ65">
        <v>4.99912</v>
      </c>
      <c r="DA65">
        <v>16229.0666666667</v>
      </c>
      <c r="DB65">
        <v>6712.97</v>
      </c>
      <c r="DC65">
        <v>37.479</v>
      </c>
      <c r="DD65">
        <v>40.75</v>
      </c>
      <c r="DE65">
        <v>39.4996666666667</v>
      </c>
      <c r="DF65">
        <v>40.2083333333333</v>
      </c>
      <c r="DG65">
        <v>38.9373333333333</v>
      </c>
      <c r="DH65">
        <v>1001.48</v>
      </c>
      <c r="DI65">
        <v>39.54</v>
      </c>
      <c r="DJ65">
        <v>0</v>
      </c>
      <c r="DK65">
        <v>1625677313</v>
      </c>
      <c r="DL65">
        <v>0</v>
      </c>
      <c r="DM65">
        <v>1571.8524</v>
      </c>
      <c r="DN65">
        <v>-9.43307690403089</v>
      </c>
      <c r="DO65">
        <v>-82.1076921668225</v>
      </c>
      <c r="DP65">
        <v>16232.152</v>
      </c>
      <c r="DQ65">
        <v>15</v>
      </c>
      <c r="DR65">
        <v>1625677134.6</v>
      </c>
      <c r="DS65" t="s">
        <v>305</v>
      </c>
      <c r="DT65">
        <v>1625677128.6</v>
      </c>
      <c r="DU65">
        <v>1625677134.6</v>
      </c>
      <c r="DV65">
        <v>2</v>
      </c>
      <c r="DW65">
        <v>0.041</v>
      </c>
      <c r="DX65">
        <v>0.026</v>
      </c>
      <c r="DY65">
        <v>-14.347</v>
      </c>
      <c r="DZ65">
        <v>-1.389</v>
      </c>
      <c r="EA65">
        <v>420</v>
      </c>
      <c r="EB65">
        <v>5</v>
      </c>
      <c r="EC65">
        <v>0.14</v>
      </c>
      <c r="ED65">
        <v>0.08</v>
      </c>
      <c r="EE65">
        <v>-10.5883</v>
      </c>
      <c r="EF65">
        <v>-0.307421602787448</v>
      </c>
      <c r="EG65">
        <v>0.0754226853368045</v>
      </c>
      <c r="EH65">
        <v>1</v>
      </c>
      <c r="EI65">
        <v>1572.33735294118</v>
      </c>
      <c r="EJ65">
        <v>-8.8498732037195</v>
      </c>
      <c r="EK65">
        <v>0.90275496259579</v>
      </c>
      <c r="EL65">
        <v>1</v>
      </c>
      <c r="EM65">
        <v>0.921827243902439</v>
      </c>
      <c r="EN65">
        <v>0.0466032961672465</v>
      </c>
      <c r="EO65">
        <v>0.00462620130097005</v>
      </c>
      <c r="EP65">
        <v>1</v>
      </c>
      <c r="EQ65">
        <v>3</v>
      </c>
      <c r="ER65">
        <v>3</v>
      </c>
      <c r="ES65" t="s">
        <v>306</v>
      </c>
      <c r="ET65">
        <v>100</v>
      </c>
      <c r="EU65">
        <v>100</v>
      </c>
      <c r="EV65">
        <v>-14.343</v>
      </c>
      <c r="EW65">
        <v>-1.4146</v>
      </c>
      <c r="EX65">
        <v>-14.3476998515065</v>
      </c>
      <c r="EY65">
        <v>0.000485247639819423</v>
      </c>
      <c r="EZ65">
        <v>-1.36446825205216e-06</v>
      </c>
      <c r="FA65">
        <v>5.78542989185787e-10</v>
      </c>
      <c r="FB65">
        <v>-1.1099058739466</v>
      </c>
      <c r="FC65">
        <v>-0.0508365997127688</v>
      </c>
      <c r="FD65">
        <v>0.00161886503163497</v>
      </c>
      <c r="FE65">
        <v>-2.08621555845513e-05</v>
      </c>
      <c r="FF65">
        <v>0</v>
      </c>
      <c r="FG65">
        <v>2096</v>
      </c>
      <c r="FH65">
        <v>2</v>
      </c>
      <c r="FI65">
        <v>28</v>
      </c>
      <c r="FJ65">
        <v>3.1</v>
      </c>
      <c r="FK65">
        <v>3</v>
      </c>
      <c r="FL65">
        <v>18</v>
      </c>
      <c r="FM65">
        <v>491.875</v>
      </c>
      <c r="FN65">
        <v>508.448</v>
      </c>
      <c r="FO65">
        <v>11.1138</v>
      </c>
      <c r="FP65">
        <v>26.8556</v>
      </c>
      <c r="FQ65">
        <v>29.9998</v>
      </c>
      <c r="FR65">
        <v>26.9362</v>
      </c>
      <c r="FS65">
        <v>26.9111</v>
      </c>
      <c r="FT65">
        <v>21.4405</v>
      </c>
      <c r="FU65">
        <v>60.3865</v>
      </c>
      <c r="FV65">
        <v>0</v>
      </c>
      <c r="FW65">
        <v>11.22</v>
      </c>
      <c r="FX65">
        <v>420</v>
      </c>
      <c r="FY65">
        <v>5.43703</v>
      </c>
      <c r="FZ65">
        <v>101.645</v>
      </c>
      <c r="GA65">
        <v>96.1573</v>
      </c>
    </row>
    <row r="66" spans="1:183">
      <c r="A66">
        <v>50</v>
      </c>
      <c r="B66">
        <v>1625677314.1</v>
      </c>
      <c r="C66">
        <v>98</v>
      </c>
      <c r="D66" t="s">
        <v>404</v>
      </c>
      <c r="E66" t="s">
        <v>405</v>
      </c>
      <c r="F66">
        <v>1</v>
      </c>
      <c r="G66" t="s">
        <v>302</v>
      </c>
      <c r="H66">
        <v>1625677313.1</v>
      </c>
      <c r="I66">
        <f>(J66)/1000</f>
        <v>0</v>
      </c>
      <c r="J66">
        <f>1000*CJ66*AH66*(CF66-CG66)/(100*BY66*(1000-AH66*CF66))</f>
        <v>0</v>
      </c>
      <c r="K66">
        <f>CJ66*AH66*(CE66-CD66*(1000-AH66*CG66)/(1000-AH66*CF66))/(100*BY66)</f>
        <v>0</v>
      </c>
      <c r="L66">
        <f>CD66 - IF(AH66&gt;1, K66*BY66*100.0/(AJ66*CR66), 0)</f>
        <v>0</v>
      </c>
      <c r="M66">
        <f>((S66-I66/2)*L66-K66)/(S66+I66/2)</f>
        <v>0</v>
      </c>
      <c r="N66">
        <f>M66*(CK66+CL66)/1000.0</f>
        <v>0</v>
      </c>
      <c r="O66">
        <f>(CD66 - IF(AH66&gt;1, K66*BY66*100.0/(AJ66*CR66), 0))*(CK66+CL66)/1000.0</f>
        <v>0</v>
      </c>
      <c r="P66">
        <f>2.0/((1/R66-1/Q66)+SIGN(R66)*SQRT((1/R66-1/Q66)*(1/R66-1/Q66) + 4*BZ66/((BZ66+1)*(BZ66+1))*(2*1/R66*1/Q66-1/Q66*1/Q66)))</f>
        <v>0</v>
      </c>
      <c r="Q66">
        <f>IF(LEFT(CA66,1)&lt;&gt;"0",IF(LEFT(CA66,1)="1",3.0,CB66),$D$5+$E$5*(CR66*CK66/($K$5*1000))+$F$5*(CR66*CK66/($K$5*1000))*MAX(MIN(BY66,$J$5),$I$5)*MAX(MIN(BY66,$J$5),$I$5)+$G$5*MAX(MIN(BY66,$J$5),$I$5)*(CR66*CK66/($K$5*1000))+$H$5*(CR66*CK66/($K$5*1000))*(CR66*CK66/($K$5*1000)))</f>
        <v>0</v>
      </c>
      <c r="R66">
        <f>I66*(1000-(1000*0.61365*exp(17.502*V66/(240.97+V66))/(CK66+CL66)+CF66)/2)/(1000*0.61365*exp(17.502*V66/(240.97+V66))/(CK66+CL66)-CF66)</f>
        <v>0</v>
      </c>
      <c r="S66">
        <f>1/((BZ66+1)/(P66/1.6)+1/(Q66/1.37)) + BZ66/((BZ66+1)/(P66/1.6) + BZ66/(Q66/1.37))</f>
        <v>0</v>
      </c>
      <c r="T66">
        <f>(BU66*BX66)</f>
        <v>0</v>
      </c>
      <c r="U66">
        <f>(CM66+(T66+2*0.95*5.67E-8*(((CM66+$B$7)+273)^4-(CM66+273)^4)-44100*I66)/(1.84*29.3*Q66+8*0.95*5.67E-8*(CM66+273)^3))</f>
        <v>0</v>
      </c>
      <c r="V66">
        <f>($C$7*CN66+$D$7*CO66+$E$7*U66)</f>
        <v>0</v>
      </c>
      <c r="W66">
        <f>0.61365*exp(17.502*V66/(240.97+V66))</f>
        <v>0</v>
      </c>
      <c r="X66">
        <f>(Y66/Z66*100)</f>
        <v>0</v>
      </c>
      <c r="Y66">
        <f>CF66*(CK66+CL66)/1000</f>
        <v>0</v>
      </c>
      <c r="Z66">
        <f>0.61365*exp(17.502*CM66/(240.97+CM66))</f>
        <v>0</v>
      </c>
      <c r="AA66">
        <f>(W66-CF66*(CK66+CL66)/1000)</f>
        <v>0</v>
      </c>
      <c r="AB66">
        <f>(-I66*44100)</f>
        <v>0</v>
      </c>
      <c r="AC66">
        <f>2*29.3*Q66*0.92*(CM66-V66)</f>
        <v>0</v>
      </c>
      <c r="AD66">
        <f>2*0.95*5.67E-8*(((CM66+$B$7)+273)^4-(V66+273)^4)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MAX(0,($B$13+$C$13*CR66)/(1+$D$13*CR66)*CK66/(CM66+273)*$E$13)</f>
        <v>0</v>
      </c>
      <c r="AK66" t="s">
        <v>303</v>
      </c>
      <c r="AL66" t="s">
        <v>303</v>
      </c>
      <c r="AM66">
        <v>0</v>
      </c>
      <c r="AN66">
        <v>0</v>
      </c>
      <c r="AO66">
        <f>1-AM66/AN66</f>
        <v>0</v>
      </c>
      <c r="AP66">
        <v>0</v>
      </c>
      <c r="AQ66" t="s">
        <v>303</v>
      </c>
      <c r="AR66" t="s">
        <v>303</v>
      </c>
      <c r="AS66">
        <v>0</v>
      </c>
      <c r="AT66">
        <v>0</v>
      </c>
      <c r="AU66">
        <f>1-AS66/AT66</f>
        <v>0</v>
      </c>
      <c r="AV66">
        <v>0.5</v>
      </c>
      <c r="AW66">
        <f>BV66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303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$B$11*CS66+$C$11*CT66+$F$11*CU66*(1-CX66)</f>
        <v>0</v>
      </c>
      <c r="BV66">
        <f>BU66*BW66</f>
        <v>0</v>
      </c>
      <c r="BW66">
        <f>($B$11*$D$9+$C$11*$D$9+$F$11*((DH66+CZ66)/MAX(DH66+CZ66+DI66, 0.1)*$I$9+DI66/MAX(DH66+CZ66+DI66, 0.1)*$J$9))/($B$11+$C$11+$F$11)</f>
        <v>0</v>
      </c>
      <c r="BX66">
        <f>($B$11*$K$9+$C$11*$K$9+$F$11*((DH66+CZ66)/MAX(DH66+CZ66+DI66, 0.1)*$P$9+DI66/MAX(DH66+CZ66+DI66, 0.1)*$Q$9))/($B$11+$C$11+$F$11)</f>
        <v>0</v>
      </c>
      <c r="BY66">
        <v>6</v>
      </c>
      <c r="BZ66">
        <v>0.5</v>
      </c>
      <c r="CA66" t="s">
        <v>304</v>
      </c>
      <c r="CB66">
        <v>2</v>
      </c>
      <c r="CC66">
        <v>1625677313.1</v>
      </c>
      <c r="CD66">
        <v>409.455666666667</v>
      </c>
      <c r="CE66">
        <v>419.920333333333</v>
      </c>
      <c r="CF66">
        <v>6.27742</v>
      </c>
      <c r="CG66">
        <v>5.34621666666667</v>
      </c>
      <c r="CH66">
        <v>423.798666666667</v>
      </c>
      <c r="CI66">
        <v>7.69207333333333</v>
      </c>
      <c r="CJ66">
        <v>500.011333333333</v>
      </c>
      <c r="CK66">
        <v>100.378333333333</v>
      </c>
      <c r="CL66">
        <v>0.1000043</v>
      </c>
      <c r="CM66">
        <v>16.0714666666667</v>
      </c>
      <c r="CN66">
        <v>16.0525666666667</v>
      </c>
      <c r="CO66">
        <v>999.9</v>
      </c>
      <c r="CP66">
        <v>0</v>
      </c>
      <c r="CQ66">
        <v>0</v>
      </c>
      <c r="CR66">
        <v>9986.04</v>
      </c>
      <c r="CS66">
        <v>0</v>
      </c>
      <c r="CT66">
        <v>5.12812</v>
      </c>
      <c r="CU66">
        <v>1046.01</v>
      </c>
      <c r="CV66">
        <v>0.962015</v>
      </c>
      <c r="CW66">
        <v>0.0379846</v>
      </c>
      <c r="CX66">
        <v>0</v>
      </c>
      <c r="CY66">
        <v>1570.39</v>
      </c>
      <c r="CZ66">
        <v>4.99912</v>
      </c>
      <c r="DA66">
        <v>16227.2</v>
      </c>
      <c r="DB66">
        <v>6712.90666666667</v>
      </c>
      <c r="DC66">
        <v>37.708</v>
      </c>
      <c r="DD66">
        <v>40.7913333333333</v>
      </c>
      <c r="DE66">
        <v>39.6453333333333</v>
      </c>
      <c r="DF66">
        <v>40.208</v>
      </c>
      <c r="DG66">
        <v>38.979</v>
      </c>
      <c r="DH66">
        <v>1001.47</v>
      </c>
      <c r="DI66">
        <v>39.54</v>
      </c>
      <c r="DJ66">
        <v>0</v>
      </c>
      <c r="DK66">
        <v>1625677314.8</v>
      </c>
      <c r="DL66">
        <v>0</v>
      </c>
      <c r="DM66">
        <v>1571.57923076923</v>
      </c>
      <c r="DN66">
        <v>-9.52683761174652</v>
      </c>
      <c r="DO66">
        <v>-50.6940171084245</v>
      </c>
      <c r="DP66">
        <v>16230.0307692308</v>
      </c>
      <c r="DQ66">
        <v>15</v>
      </c>
      <c r="DR66">
        <v>1625677134.6</v>
      </c>
      <c r="DS66" t="s">
        <v>305</v>
      </c>
      <c r="DT66">
        <v>1625677128.6</v>
      </c>
      <c r="DU66">
        <v>1625677134.6</v>
      </c>
      <c r="DV66">
        <v>2</v>
      </c>
      <c r="DW66">
        <v>0.041</v>
      </c>
      <c r="DX66">
        <v>0.026</v>
      </c>
      <c r="DY66">
        <v>-14.347</v>
      </c>
      <c r="DZ66">
        <v>-1.389</v>
      </c>
      <c r="EA66">
        <v>420</v>
      </c>
      <c r="EB66">
        <v>5</v>
      </c>
      <c r="EC66">
        <v>0.14</v>
      </c>
      <c r="ED66">
        <v>0.08</v>
      </c>
      <c r="EE66">
        <v>-10.5817609756098</v>
      </c>
      <c r="EF66">
        <v>-0.0398425087107824</v>
      </c>
      <c r="EG66">
        <v>0.0818309556730536</v>
      </c>
      <c r="EH66">
        <v>1</v>
      </c>
      <c r="EI66">
        <v>1572.10828571429</v>
      </c>
      <c r="EJ66">
        <v>-9.27945205479714</v>
      </c>
      <c r="EK66">
        <v>0.964742706526398</v>
      </c>
      <c r="EL66">
        <v>1</v>
      </c>
      <c r="EM66">
        <v>0.923321658536585</v>
      </c>
      <c r="EN66">
        <v>0.0488457909407663</v>
      </c>
      <c r="EO66">
        <v>0.00483276820945611</v>
      </c>
      <c r="EP66">
        <v>1</v>
      </c>
      <c r="EQ66">
        <v>3</v>
      </c>
      <c r="ER66">
        <v>3</v>
      </c>
      <c r="ES66" t="s">
        <v>306</v>
      </c>
      <c r="ET66">
        <v>100</v>
      </c>
      <c r="EU66">
        <v>100</v>
      </c>
      <c r="EV66">
        <v>-14.343</v>
      </c>
      <c r="EW66">
        <v>-1.4147</v>
      </c>
      <c r="EX66">
        <v>-14.3476998515065</v>
      </c>
      <c r="EY66">
        <v>0.000485247639819423</v>
      </c>
      <c r="EZ66">
        <v>-1.36446825205216e-06</v>
      </c>
      <c r="FA66">
        <v>5.78542989185787e-10</v>
      </c>
      <c r="FB66">
        <v>-1.1099058739466</v>
      </c>
      <c r="FC66">
        <v>-0.0508365997127688</v>
      </c>
      <c r="FD66">
        <v>0.00161886503163497</v>
      </c>
      <c r="FE66">
        <v>-2.08621555845513e-05</v>
      </c>
      <c r="FF66">
        <v>0</v>
      </c>
      <c r="FG66">
        <v>2096</v>
      </c>
      <c r="FH66">
        <v>2</v>
      </c>
      <c r="FI66">
        <v>28</v>
      </c>
      <c r="FJ66">
        <v>3.1</v>
      </c>
      <c r="FK66">
        <v>3</v>
      </c>
      <c r="FL66">
        <v>18</v>
      </c>
      <c r="FM66">
        <v>491.962</v>
      </c>
      <c r="FN66">
        <v>508.259</v>
      </c>
      <c r="FO66">
        <v>11.158</v>
      </c>
      <c r="FP66">
        <v>26.854</v>
      </c>
      <c r="FQ66">
        <v>29.9996</v>
      </c>
      <c r="FR66">
        <v>26.9362</v>
      </c>
      <c r="FS66">
        <v>26.91</v>
      </c>
      <c r="FT66">
        <v>21.441</v>
      </c>
      <c r="FU66">
        <v>60.3865</v>
      </c>
      <c r="FV66">
        <v>0</v>
      </c>
      <c r="FW66">
        <v>11.22</v>
      </c>
      <c r="FX66">
        <v>420</v>
      </c>
      <c r="FY66">
        <v>5.43924</v>
      </c>
      <c r="FZ66">
        <v>101.644</v>
      </c>
      <c r="GA66">
        <v>96.1584</v>
      </c>
    </row>
    <row r="67" spans="1:183">
      <c r="A67">
        <v>51</v>
      </c>
      <c r="B67">
        <v>1625677316.1</v>
      </c>
      <c r="C67">
        <v>100</v>
      </c>
      <c r="D67" t="s">
        <v>406</v>
      </c>
      <c r="E67" t="s">
        <v>407</v>
      </c>
      <c r="F67">
        <v>1</v>
      </c>
      <c r="G67" t="s">
        <v>302</v>
      </c>
      <c r="H67">
        <v>1625677315.1</v>
      </c>
      <c r="I67">
        <f>(J67)/1000</f>
        <v>0</v>
      </c>
      <c r="J67">
        <f>1000*CJ67*AH67*(CF67-CG67)/(100*BY67*(1000-AH67*CF67))</f>
        <v>0</v>
      </c>
      <c r="K67">
        <f>CJ67*AH67*(CE67-CD67*(1000-AH67*CG67)/(1000-AH67*CF67))/(100*BY67)</f>
        <v>0</v>
      </c>
      <c r="L67">
        <f>CD67 - IF(AH67&gt;1, K67*BY67*100.0/(AJ67*CR67), 0)</f>
        <v>0</v>
      </c>
      <c r="M67">
        <f>((S67-I67/2)*L67-K67)/(S67+I67/2)</f>
        <v>0</v>
      </c>
      <c r="N67">
        <f>M67*(CK67+CL67)/1000.0</f>
        <v>0</v>
      </c>
      <c r="O67">
        <f>(CD67 - IF(AH67&gt;1, K67*BY67*100.0/(AJ67*CR67), 0))*(CK67+CL67)/1000.0</f>
        <v>0</v>
      </c>
      <c r="P67">
        <f>2.0/((1/R67-1/Q67)+SIGN(R67)*SQRT((1/R67-1/Q67)*(1/R67-1/Q67) + 4*BZ67/((BZ67+1)*(BZ67+1))*(2*1/R67*1/Q67-1/Q67*1/Q67)))</f>
        <v>0</v>
      </c>
      <c r="Q67">
        <f>IF(LEFT(CA67,1)&lt;&gt;"0",IF(LEFT(CA67,1)="1",3.0,CB67),$D$5+$E$5*(CR67*CK67/($K$5*1000))+$F$5*(CR67*CK67/($K$5*1000))*MAX(MIN(BY67,$J$5),$I$5)*MAX(MIN(BY67,$J$5),$I$5)+$G$5*MAX(MIN(BY67,$J$5),$I$5)*(CR67*CK67/($K$5*1000))+$H$5*(CR67*CK67/($K$5*1000))*(CR67*CK67/($K$5*1000)))</f>
        <v>0</v>
      </c>
      <c r="R67">
        <f>I67*(1000-(1000*0.61365*exp(17.502*V67/(240.97+V67))/(CK67+CL67)+CF67)/2)/(1000*0.61365*exp(17.502*V67/(240.97+V67))/(CK67+CL67)-CF67)</f>
        <v>0</v>
      </c>
      <c r="S67">
        <f>1/((BZ67+1)/(P67/1.6)+1/(Q67/1.37)) + BZ67/((BZ67+1)/(P67/1.6) + BZ67/(Q67/1.37))</f>
        <v>0</v>
      </c>
      <c r="T67">
        <f>(BU67*BX67)</f>
        <v>0</v>
      </c>
      <c r="U67">
        <f>(CM67+(T67+2*0.95*5.67E-8*(((CM67+$B$7)+273)^4-(CM67+273)^4)-44100*I67)/(1.84*29.3*Q67+8*0.95*5.67E-8*(CM67+273)^3))</f>
        <v>0</v>
      </c>
      <c r="V67">
        <f>($C$7*CN67+$D$7*CO67+$E$7*U67)</f>
        <v>0</v>
      </c>
      <c r="W67">
        <f>0.61365*exp(17.502*V67/(240.97+V67))</f>
        <v>0</v>
      </c>
      <c r="X67">
        <f>(Y67/Z67*100)</f>
        <v>0</v>
      </c>
      <c r="Y67">
        <f>CF67*(CK67+CL67)/1000</f>
        <v>0</v>
      </c>
      <c r="Z67">
        <f>0.61365*exp(17.502*CM67/(240.97+CM67))</f>
        <v>0</v>
      </c>
      <c r="AA67">
        <f>(W67-CF67*(CK67+CL67)/1000)</f>
        <v>0</v>
      </c>
      <c r="AB67">
        <f>(-I67*44100)</f>
        <v>0</v>
      </c>
      <c r="AC67">
        <f>2*29.3*Q67*0.92*(CM67-V67)</f>
        <v>0</v>
      </c>
      <c r="AD67">
        <f>2*0.95*5.67E-8*(((CM67+$B$7)+273)^4-(V67+273)^4)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MAX(0,($B$13+$C$13*CR67)/(1+$D$13*CR67)*CK67/(CM67+273)*$E$13)</f>
        <v>0</v>
      </c>
      <c r="AK67" t="s">
        <v>303</v>
      </c>
      <c r="AL67" t="s">
        <v>303</v>
      </c>
      <c r="AM67">
        <v>0</v>
      </c>
      <c r="AN67">
        <v>0</v>
      </c>
      <c r="AO67">
        <f>1-AM67/AN67</f>
        <v>0</v>
      </c>
      <c r="AP67">
        <v>0</v>
      </c>
      <c r="AQ67" t="s">
        <v>303</v>
      </c>
      <c r="AR67" t="s">
        <v>303</v>
      </c>
      <c r="AS67">
        <v>0</v>
      </c>
      <c r="AT67">
        <v>0</v>
      </c>
      <c r="AU67">
        <f>1-AS67/AT67</f>
        <v>0</v>
      </c>
      <c r="AV67">
        <v>0.5</v>
      </c>
      <c r="AW67">
        <f>BV67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303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$B$11*CS67+$C$11*CT67+$F$11*CU67*(1-CX67)</f>
        <v>0</v>
      </c>
      <c r="BV67">
        <f>BU67*BW67</f>
        <v>0</v>
      </c>
      <c r="BW67">
        <f>($B$11*$D$9+$C$11*$D$9+$F$11*((DH67+CZ67)/MAX(DH67+CZ67+DI67, 0.1)*$I$9+DI67/MAX(DH67+CZ67+DI67, 0.1)*$J$9))/($B$11+$C$11+$F$11)</f>
        <v>0</v>
      </c>
      <c r="BX67">
        <f>($B$11*$K$9+$C$11*$K$9+$F$11*((DH67+CZ67)/MAX(DH67+CZ67+DI67, 0.1)*$P$9+DI67/MAX(DH67+CZ67+DI67, 0.1)*$Q$9))/($B$11+$C$11+$F$11)</f>
        <v>0</v>
      </c>
      <c r="BY67">
        <v>6</v>
      </c>
      <c r="BZ67">
        <v>0.5</v>
      </c>
      <c r="CA67" t="s">
        <v>304</v>
      </c>
      <c r="CB67">
        <v>2</v>
      </c>
      <c r="CC67">
        <v>1625677315.1</v>
      </c>
      <c r="CD67">
        <v>409.436333333333</v>
      </c>
      <c r="CE67">
        <v>419.936666666667</v>
      </c>
      <c r="CF67">
        <v>6.27918333333333</v>
      </c>
      <c r="CG67">
        <v>5.34484333333333</v>
      </c>
      <c r="CH67">
        <v>423.779333333333</v>
      </c>
      <c r="CI67">
        <v>7.69389333333333</v>
      </c>
      <c r="CJ67">
        <v>500.000666666667</v>
      </c>
      <c r="CK67">
        <v>100.379333333333</v>
      </c>
      <c r="CL67">
        <v>0.0998612</v>
      </c>
      <c r="CM67">
        <v>16.0866</v>
      </c>
      <c r="CN67">
        <v>16.0618333333333</v>
      </c>
      <c r="CO67">
        <v>999.9</v>
      </c>
      <c r="CP67">
        <v>0</v>
      </c>
      <c r="CQ67">
        <v>0</v>
      </c>
      <c r="CR67">
        <v>10005</v>
      </c>
      <c r="CS67">
        <v>0</v>
      </c>
      <c r="CT67">
        <v>5.10744333333333</v>
      </c>
      <c r="CU67">
        <v>1046.01333333333</v>
      </c>
      <c r="CV67">
        <v>0.962015</v>
      </c>
      <c r="CW67">
        <v>0.0379846</v>
      </c>
      <c r="CX67">
        <v>0</v>
      </c>
      <c r="CY67">
        <v>1570.03</v>
      </c>
      <c r="CZ67">
        <v>4.99912</v>
      </c>
      <c r="DA67">
        <v>16221.8</v>
      </c>
      <c r="DB67">
        <v>6712.91</v>
      </c>
      <c r="DC67">
        <v>37.4163333333333</v>
      </c>
      <c r="DD67">
        <v>40.75</v>
      </c>
      <c r="DE67">
        <v>39.4373333333333</v>
      </c>
      <c r="DF67">
        <v>40.1663333333333</v>
      </c>
      <c r="DG67">
        <v>38.9166666666667</v>
      </c>
      <c r="DH67">
        <v>1001.47333333333</v>
      </c>
      <c r="DI67">
        <v>39.54</v>
      </c>
      <c r="DJ67">
        <v>0</v>
      </c>
      <c r="DK67">
        <v>1625677317.2</v>
      </c>
      <c r="DL67">
        <v>0</v>
      </c>
      <c r="DM67">
        <v>1571.19923076923</v>
      </c>
      <c r="DN67">
        <v>-10.1189743566319</v>
      </c>
      <c r="DO67">
        <v>-7.91794865856609</v>
      </c>
      <c r="DP67">
        <v>16226.0923076923</v>
      </c>
      <c r="DQ67">
        <v>15</v>
      </c>
      <c r="DR67">
        <v>1625677134.6</v>
      </c>
      <c r="DS67" t="s">
        <v>305</v>
      </c>
      <c r="DT67">
        <v>1625677128.6</v>
      </c>
      <c r="DU67">
        <v>1625677134.6</v>
      </c>
      <c r="DV67">
        <v>2</v>
      </c>
      <c r="DW67">
        <v>0.041</v>
      </c>
      <c r="DX67">
        <v>0.026</v>
      </c>
      <c r="DY67">
        <v>-14.347</v>
      </c>
      <c r="DZ67">
        <v>-1.389</v>
      </c>
      <c r="EA67">
        <v>420</v>
      </c>
      <c r="EB67">
        <v>5</v>
      </c>
      <c r="EC67">
        <v>0.14</v>
      </c>
      <c r="ED67">
        <v>0.08</v>
      </c>
      <c r="EE67">
        <v>-10.5734804878049</v>
      </c>
      <c r="EF67">
        <v>0.114190243902437</v>
      </c>
      <c r="EG67">
        <v>0.0870639468367156</v>
      </c>
      <c r="EH67">
        <v>1</v>
      </c>
      <c r="EI67">
        <v>1571.68088235294</v>
      </c>
      <c r="EJ67">
        <v>-10.0930411919385</v>
      </c>
      <c r="EK67">
        <v>1.01644526963293</v>
      </c>
      <c r="EL67">
        <v>0</v>
      </c>
      <c r="EM67">
        <v>0.925046756097561</v>
      </c>
      <c r="EN67">
        <v>0.0519571149825801</v>
      </c>
      <c r="EO67">
        <v>0.00514907724046906</v>
      </c>
      <c r="EP67">
        <v>1</v>
      </c>
      <c r="EQ67">
        <v>2</v>
      </c>
      <c r="ER67">
        <v>3</v>
      </c>
      <c r="ES67" t="s">
        <v>349</v>
      </c>
      <c r="ET67">
        <v>100</v>
      </c>
      <c r="EU67">
        <v>100</v>
      </c>
      <c r="EV67">
        <v>-14.343</v>
      </c>
      <c r="EW67">
        <v>-1.4147</v>
      </c>
      <c r="EX67">
        <v>-14.3476998515065</v>
      </c>
      <c r="EY67">
        <v>0.000485247639819423</v>
      </c>
      <c r="EZ67">
        <v>-1.36446825205216e-06</v>
      </c>
      <c r="FA67">
        <v>5.78542989185787e-10</v>
      </c>
      <c r="FB67">
        <v>-1.1099058739466</v>
      </c>
      <c r="FC67">
        <v>-0.0508365997127688</v>
      </c>
      <c r="FD67">
        <v>0.00161886503163497</v>
      </c>
      <c r="FE67">
        <v>-2.08621555845513e-05</v>
      </c>
      <c r="FF67">
        <v>0</v>
      </c>
      <c r="FG67">
        <v>2096</v>
      </c>
      <c r="FH67">
        <v>2</v>
      </c>
      <c r="FI67">
        <v>28</v>
      </c>
      <c r="FJ67">
        <v>3.1</v>
      </c>
      <c r="FK67">
        <v>3</v>
      </c>
      <c r="FL67">
        <v>18</v>
      </c>
      <c r="FM67">
        <v>491.698</v>
      </c>
      <c r="FN67">
        <v>508.358</v>
      </c>
      <c r="FO67">
        <v>11.2035</v>
      </c>
      <c r="FP67">
        <v>26.8527</v>
      </c>
      <c r="FQ67">
        <v>29.9997</v>
      </c>
      <c r="FR67">
        <v>26.9358</v>
      </c>
      <c r="FS67">
        <v>26.9092</v>
      </c>
      <c r="FT67">
        <v>21.4406</v>
      </c>
      <c r="FU67">
        <v>60.0359</v>
      </c>
      <c r="FV67">
        <v>0</v>
      </c>
      <c r="FW67">
        <v>11.28</v>
      </c>
      <c r="FX67">
        <v>420</v>
      </c>
      <c r="FY67">
        <v>5.47582</v>
      </c>
      <c r="FZ67">
        <v>101.643</v>
      </c>
      <c r="GA67">
        <v>96.1585</v>
      </c>
    </row>
    <row r="68" spans="1:183">
      <c r="A68">
        <v>52</v>
      </c>
      <c r="B68">
        <v>1625677318.1</v>
      </c>
      <c r="C68">
        <v>102</v>
      </c>
      <c r="D68" t="s">
        <v>408</v>
      </c>
      <c r="E68" t="s">
        <v>409</v>
      </c>
      <c r="F68">
        <v>1</v>
      </c>
      <c r="G68" t="s">
        <v>302</v>
      </c>
      <c r="H68">
        <v>1625677317.1</v>
      </c>
      <c r="I68">
        <f>(J68)/1000</f>
        <v>0</v>
      </c>
      <c r="J68">
        <f>1000*CJ68*AH68*(CF68-CG68)/(100*BY68*(1000-AH68*CF68))</f>
        <v>0</v>
      </c>
      <c r="K68">
        <f>CJ68*AH68*(CE68-CD68*(1000-AH68*CG68)/(1000-AH68*CF68))/(100*BY68)</f>
        <v>0</v>
      </c>
      <c r="L68">
        <f>CD68 - IF(AH68&gt;1, K68*BY68*100.0/(AJ68*CR68), 0)</f>
        <v>0</v>
      </c>
      <c r="M68">
        <f>((S68-I68/2)*L68-K68)/(S68+I68/2)</f>
        <v>0</v>
      </c>
      <c r="N68">
        <f>M68*(CK68+CL68)/1000.0</f>
        <v>0</v>
      </c>
      <c r="O68">
        <f>(CD68 - IF(AH68&gt;1, K68*BY68*100.0/(AJ68*CR68), 0))*(CK68+CL68)/1000.0</f>
        <v>0</v>
      </c>
      <c r="P68">
        <f>2.0/((1/R68-1/Q68)+SIGN(R68)*SQRT((1/R68-1/Q68)*(1/R68-1/Q68) + 4*BZ68/((BZ68+1)*(BZ68+1))*(2*1/R68*1/Q68-1/Q68*1/Q68)))</f>
        <v>0</v>
      </c>
      <c r="Q68">
        <f>IF(LEFT(CA68,1)&lt;&gt;"0",IF(LEFT(CA68,1)="1",3.0,CB68),$D$5+$E$5*(CR68*CK68/($K$5*1000))+$F$5*(CR68*CK68/($K$5*1000))*MAX(MIN(BY68,$J$5),$I$5)*MAX(MIN(BY68,$J$5),$I$5)+$G$5*MAX(MIN(BY68,$J$5),$I$5)*(CR68*CK68/($K$5*1000))+$H$5*(CR68*CK68/($K$5*1000))*(CR68*CK68/($K$5*1000)))</f>
        <v>0</v>
      </c>
      <c r="R68">
        <f>I68*(1000-(1000*0.61365*exp(17.502*V68/(240.97+V68))/(CK68+CL68)+CF68)/2)/(1000*0.61365*exp(17.502*V68/(240.97+V68))/(CK68+CL68)-CF68)</f>
        <v>0</v>
      </c>
      <c r="S68">
        <f>1/((BZ68+1)/(P68/1.6)+1/(Q68/1.37)) + BZ68/((BZ68+1)/(P68/1.6) + BZ68/(Q68/1.37))</f>
        <v>0</v>
      </c>
      <c r="T68">
        <f>(BU68*BX68)</f>
        <v>0</v>
      </c>
      <c r="U68">
        <f>(CM68+(T68+2*0.95*5.67E-8*(((CM68+$B$7)+273)^4-(CM68+273)^4)-44100*I68)/(1.84*29.3*Q68+8*0.95*5.67E-8*(CM68+273)^3))</f>
        <v>0</v>
      </c>
      <c r="V68">
        <f>($C$7*CN68+$D$7*CO68+$E$7*U68)</f>
        <v>0</v>
      </c>
      <c r="W68">
        <f>0.61365*exp(17.502*V68/(240.97+V68))</f>
        <v>0</v>
      </c>
      <c r="X68">
        <f>(Y68/Z68*100)</f>
        <v>0</v>
      </c>
      <c r="Y68">
        <f>CF68*(CK68+CL68)/1000</f>
        <v>0</v>
      </c>
      <c r="Z68">
        <f>0.61365*exp(17.502*CM68/(240.97+CM68))</f>
        <v>0</v>
      </c>
      <c r="AA68">
        <f>(W68-CF68*(CK68+CL68)/1000)</f>
        <v>0</v>
      </c>
      <c r="AB68">
        <f>(-I68*44100)</f>
        <v>0</v>
      </c>
      <c r="AC68">
        <f>2*29.3*Q68*0.92*(CM68-V68)</f>
        <v>0</v>
      </c>
      <c r="AD68">
        <f>2*0.95*5.67E-8*(((CM68+$B$7)+273)^4-(V68+273)^4)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MAX(0,($B$13+$C$13*CR68)/(1+$D$13*CR68)*CK68/(CM68+273)*$E$13)</f>
        <v>0</v>
      </c>
      <c r="AK68" t="s">
        <v>303</v>
      </c>
      <c r="AL68" t="s">
        <v>303</v>
      </c>
      <c r="AM68">
        <v>0</v>
      </c>
      <c r="AN68">
        <v>0</v>
      </c>
      <c r="AO68">
        <f>1-AM68/AN68</f>
        <v>0</v>
      </c>
      <c r="AP68">
        <v>0</v>
      </c>
      <c r="AQ68" t="s">
        <v>303</v>
      </c>
      <c r="AR68" t="s">
        <v>303</v>
      </c>
      <c r="AS68">
        <v>0</v>
      </c>
      <c r="AT68">
        <v>0</v>
      </c>
      <c r="AU68">
        <f>1-AS68/AT68</f>
        <v>0</v>
      </c>
      <c r="AV68">
        <v>0.5</v>
      </c>
      <c r="AW68">
        <f>BV68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303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$B$11*CS68+$C$11*CT68+$F$11*CU68*(1-CX68)</f>
        <v>0</v>
      </c>
      <c r="BV68">
        <f>BU68*BW68</f>
        <v>0</v>
      </c>
      <c r="BW68">
        <f>($B$11*$D$9+$C$11*$D$9+$F$11*((DH68+CZ68)/MAX(DH68+CZ68+DI68, 0.1)*$I$9+DI68/MAX(DH68+CZ68+DI68, 0.1)*$J$9))/($B$11+$C$11+$F$11)</f>
        <v>0</v>
      </c>
      <c r="BX68">
        <f>($B$11*$K$9+$C$11*$K$9+$F$11*((DH68+CZ68)/MAX(DH68+CZ68+DI68, 0.1)*$P$9+DI68/MAX(DH68+CZ68+DI68, 0.1)*$Q$9))/($B$11+$C$11+$F$11)</f>
        <v>0</v>
      </c>
      <c r="BY68">
        <v>6</v>
      </c>
      <c r="BZ68">
        <v>0.5</v>
      </c>
      <c r="CA68" t="s">
        <v>304</v>
      </c>
      <c r="CB68">
        <v>2</v>
      </c>
      <c r="CC68">
        <v>1625677317.1</v>
      </c>
      <c r="CD68">
        <v>409.414666666667</v>
      </c>
      <c r="CE68">
        <v>419.954666666667</v>
      </c>
      <c r="CF68">
        <v>6.28084333333333</v>
      </c>
      <c r="CG68">
        <v>5.34587666666667</v>
      </c>
      <c r="CH68">
        <v>423.757666666667</v>
      </c>
      <c r="CI68">
        <v>7.69560333333333</v>
      </c>
      <c r="CJ68">
        <v>500.036666666667</v>
      </c>
      <c r="CK68">
        <v>100.381</v>
      </c>
      <c r="CL68">
        <v>0.0999323333333333</v>
      </c>
      <c r="CM68">
        <v>16.0989</v>
      </c>
      <c r="CN68">
        <v>16.0777333333333</v>
      </c>
      <c r="CO68">
        <v>999.9</v>
      </c>
      <c r="CP68">
        <v>0</v>
      </c>
      <c r="CQ68">
        <v>0</v>
      </c>
      <c r="CR68">
        <v>9996.45666666667</v>
      </c>
      <c r="CS68">
        <v>0</v>
      </c>
      <c r="CT68">
        <v>5.07987333333333</v>
      </c>
      <c r="CU68">
        <v>1046.01</v>
      </c>
      <c r="CV68">
        <v>0.962015</v>
      </c>
      <c r="CW68">
        <v>0.0379846</v>
      </c>
      <c r="CX68">
        <v>0</v>
      </c>
      <c r="CY68">
        <v>1570.12333333333</v>
      </c>
      <c r="CZ68">
        <v>4.99912</v>
      </c>
      <c r="DA68">
        <v>16218.8666666667</v>
      </c>
      <c r="DB68">
        <v>6712.89</v>
      </c>
      <c r="DC68">
        <v>37.5413333333333</v>
      </c>
      <c r="DD68">
        <v>40.75</v>
      </c>
      <c r="DE68">
        <v>39.5</v>
      </c>
      <c r="DF68">
        <v>40.2703333333333</v>
      </c>
      <c r="DG68">
        <v>38.9583333333333</v>
      </c>
      <c r="DH68">
        <v>1001.47</v>
      </c>
      <c r="DI68">
        <v>39.54</v>
      </c>
      <c r="DJ68">
        <v>0</v>
      </c>
      <c r="DK68">
        <v>1625677319</v>
      </c>
      <c r="DL68">
        <v>0</v>
      </c>
      <c r="DM68">
        <v>1570.898</v>
      </c>
      <c r="DN68">
        <v>-9.80923074542302</v>
      </c>
      <c r="DO68">
        <v>-13.2461537867893</v>
      </c>
      <c r="DP68">
        <v>16224.672</v>
      </c>
      <c r="DQ68">
        <v>15</v>
      </c>
      <c r="DR68">
        <v>1625677134.6</v>
      </c>
      <c r="DS68" t="s">
        <v>305</v>
      </c>
      <c r="DT68">
        <v>1625677128.6</v>
      </c>
      <c r="DU68">
        <v>1625677134.6</v>
      </c>
      <c r="DV68">
        <v>2</v>
      </c>
      <c r="DW68">
        <v>0.041</v>
      </c>
      <c r="DX68">
        <v>0.026</v>
      </c>
      <c r="DY68">
        <v>-14.347</v>
      </c>
      <c r="DZ68">
        <v>-1.389</v>
      </c>
      <c r="EA68">
        <v>420</v>
      </c>
      <c r="EB68">
        <v>5</v>
      </c>
      <c r="EC68">
        <v>0.14</v>
      </c>
      <c r="ED68">
        <v>0.08</v>
      </c>
      <c r="EE68">
        <v>-10.5685634146341</v>
      </c>
      <c r="EF68">
        <v>0.131797212543526</v>
      </c>
      <c r="EG68">
        <v>0.0873438251020771</v>
      </c>
      <c r="EH68">
        <v>1</v>
      </c>
      <c r="EI68">
        <v>1571.40588235294</v>
      </c>
      <c r="EJ68">
        <v>-9.63245984784209</v>
      </c>
      <c r="EK68">
        <v>0.979207715893331</v>
      </c>
      <c r="EL68">
        <v>1</v>
      </c>
      <c r="EM68">
        <v>0.926824024390244</v>
      </c>
      <c r="EN68">
        <v>0.0526603693379808</v>
      </c>
      <c r="EO68">
        <v>0.00525137828824342</v>
      </c>
      <c r="EP68">
        <v>1</v>
      </c>
      <c r="EQ68">
        <v>3</v>
      </c>
      <c r="ER68">
        <v>3</v>
      </c>
      <c r="ES68" t="s">
        <v>306</v>
      </c>
      <c r="ET68">
        <v>100</v>
      </c>
      <c r="EU68">
        <v>100</v>
      </c>
      <c r="EV68">
        <v>-14.343</v>
      </c>
      <c r="EW68">
        <v>-1.4148</v>
      </c>
      <c r="EX68">
        <v>-14.3476998515065</v>
      </c>
      <c r="EY68">
        <v>0.000485247639819423</v>
      </c>
      <c r="EZ68">
        <v>-1.36446825205216e-06</v>
      </c>
      <c r="FA68">
        <v>5.78542989185787e-10</v>
      </c>
      <c r="FB68">
        <v>-1.1099058739466</v>
      </c>
      <c r="FC68">
        <v>-0.0508365997127688</v>
      </c>
      <c r="FD68">
        <v>0.00161886503163497</v>
      </c>
      <c r="FE68">
        <v>-2.08621555845513e-05</v>
      </c>
      <c r="FF68">
        <v>0</v>
      </c>
      <c r="FG68">
        <v>2096</v>
      </c>
      <c r="FH68">
        <v>2</v>
      </c>
      <c r="FI68">
        <v>28</v>
      </c>
      <c r="FJ68">
        <v>3.2</v>
      </c>
      <c r="FK68">
        <v>3.1</v>
      </c>
      <c r="FL68">
        <v>18</v>
      </c>
      <c r="FM68">
        <v>491.848</v>
      </c>
      <c r="FN68">
        <v>508.376</v>
      </c>
      <c r="FO68">
        <v>11.2479</v>
      </c>
      <c r="FP68">
        <v>26.851</v>
      </c>
      <c r="FQ68">
        <v>29.9999</v>
      </c>
      <c r="FR68">
        <v>26.9346</v>
      </c>
      <c r="FS68">
        <v>26.9092</v>
      </c>
      <c r="FT68">
        <v>21.4445</v>
      </c>
      <c r="FU68">
        <v>60.0359</v>
      </c>
      <c r="FV68">
        <v>0</v>
      </c>
      <c r="FW68">
        <v>11.35</v>
      </c>
      <c r="FX68">
        <v>420</v>
      </c>
      <c r="FY68">
        <v>5.48557</v>
      </c>
      <c r="FZ68">
        <v>101.643</v>
      </c>
      <c r="GA68">
        <v>96.1584</v>
      </c>
    </row>
    <row r="69" spans="1:183">
      <c r="A69">
        <v>53</v>
      </c>
      <c r="B69">
        <v>1625677320.1</v>
      </c>
      <c r="C69">
        <v>104</v>
      </c>
      <c r="D69" t="s">
        <v>410</v>
      </c>
      <c r="E69" t="s">
        <v>411</v>
      </c>
      <c r="F69">
        <v>1</v>
      </c>
      <c r="G69" t="s">
        <v>302</v>
      </c>
      <c r="H69">
        <v>1625677319.1</v>
      </c>
      <c r="I69">
        <f>(J69)/1000</f>
        <v>0</v>
      </c>
      <c r="J69">
        <f>1000*CJ69*AH69*(CF69-CG69)/(100*BY69*(1000-AH69*CF69))</f>
        <v>0</v>
      </c>
      <c r="K69">
        <f>CJ69*AH69*(CE69-CD69*(1000-AH69*CG69)/(1000-AH69*CF69))/(100*BY69)</f>
        <v>0</v>
      </c>
      <c r="L69">
        <f>CD69 - IF(AH69&gt;1, K69*BY69*100.0/(AJ69*CR69), 0)</f>
        <v>0</v>
      </c>
      <c r="M69">
        <f>((S69-I69/2)*L69-K69)/(S69+I69/2)</f>
        <v>0</v>
      </c>
      <c r="N69">
        <f>M69*(CK69+CL69)/1000.0</f>
        <v>0</v>
      </c>
      <c r="O69">
        <f>(CD69 - IF(AH69&gt;1, K69*BY69*100.0/(AJ69*CR69), 0))*(CK69+CL69)/1000.0</f>
        <v>0</v>
      </c>
      <c r="P69">
        <f>2.0/((1/R69-1/Q69)+SIGN(R69)*SQRT((1/R69-1/Q69)*(1/R69-1/Q69) + 4*BZ69/((BZ69+1)*(BZ69+1))*(2*1/R69*1/Q69-1/Q69*1/Q69)))</f>
        <v>0</v>
      </c>
      <c r="Q69">
        <f>IF(LEFT(CA69,1)&lt;&gt;"0",IF(LEFT(CA69,1)="1",3.0,CB69),$D$5+$E$5*(CR69*CK69/($K$5*1000))+$F$5*(CR69*CK69/($K$5*1000))*MAX(MIN(BY69,$J$5),$I$5)*MAX(MIN(BY69,$J$5),$I$5)+$G$5*MAX(MIN(BY69,$J$5),$I$5)*(CR69*CK69/($K$5*1000))+$H$5*(CR69*CK69/($K$5*1000))*(CR69*CK69/($K$5*1000)))</f>
        <v>0</v>
      </c>
      <c r="R69">
        <f>I69*(1000-(1000*0.61365*exp(17.502*V69/(240.97+V69))/(CK69+CL69)+CF69)/2)/(1000*0.61365*exp(17.502*V69/(240.97+V69))/(CK69+CL69)-CF69)</f>
        <v>0</v>
      </c>
      <c r="S69">
        <f>1/((BZ69+1)/(P69/1.6)+1/(Q69/1.37)) + BZ69/((BZ69+1)/(P69/1.6) + BZ69/(Q69/1.37))</f>
        <v>0</v>
      </c>
      <c r="T69">
        <f>(BU69*BX69)</f>
        <v>0</v>
      </c>
      <c r="U69">
        <f>(CM69+(T69+2*0.95*5.67E-8*(((CM69+$B$7)+273)^4-(CM69+273)^4)-44100*I69)/(1.84*29.3*Q69+8*0.95*5.67E-8*(CM69+273)^3))</f>
        <v>0</v>
      </c>
      <c r="V69">
        <f>($C$7*CN69+$D$7*CO69+$E$7*U69)</f>
        <v>0</v>
      </c>
      <c r="W69">
        <f>0.61365*exp(17.502*V69/(240.97+V69))</f>
        <v>0</v>
      </c>
      <c r="X69">
        <f>(Y69/Z69*100)</f>
        <v>0</v>
      </c>
      <c r="Y69">
        <f>CF69*(CK69+CL69)/1000</f>
        <v>0</v>
      </c>
      <c r="Z69">
        <f>0.61365*exp(17.502*CM69/(240.97+CM69))</f>
        <v>0</v>
      </c>
      <c r="AA69">
        <f>(W69-CF69*(CK69+CL69)/1000)</f>
        <v>0</v>
      </c>
      <c r="AB69">
        <f>(-I69*44100)</f>
        <v>0</v>
      </c>
      <c r="AC69">
        <f>2*29.3*Q69*0.92*(CM69-V69)</f>
        <v>0</v>
      </c>
      <c r="AD69">
        <f>2*0.95*5.67E-8*(((CM69+$B$7)+273)^4-(V69+273)^4)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MAX(0,($B$13+$C$13*CR69)/(1+$D$13*CR69)*CK69/(CM69+273)*$E$13)</f>
        <v>0</v>
      </c>
      <c r="AK69" t="s">
        <v>303</v>
      </c>
      <c r="AL69" t="s">
        <v>303</v>
      </c>
      <c r="AM69">
        <v>0</v>
      </c>
      <c r="AN69">
        <v>0</v>
      </c>
      <c r="AO69">
        <f>1-AM69/AN69</f>
        <v>0</v>
      </c>
      <c r="AP69">
        <v>0</v>
      </c>
      <c r="AQ69" t="s">
        <v>303</v>
      </c>
      <c r="AR69" t="s">
        <v>303</v>
      </c>
      <c r="AS69">
        <v>0</v>
      </c>
      <c r="AT69">
        <v>0</v>
      </c>
      <c r="AU69">
        <f>1-AS69/AT69</f>
        <v>0</v>
      </c>
      <c r="AV69">
        <v>0.5</v>
      </c>
      <c r="AW69">
        <f>BV69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303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$B$11*CS69+$C$11*CT69+$F$11*CU69*(1-CX69)</f>
        <v>0</v>
      </c>
      <c r="BV69">
        <f>BU69*BW69</f>
        <v>0</v>
      </c>
      <c r="BW69">
        <f>($B$11*$D$9+$C$11*$D$9+$F$11*((DH69+CZ69)/MAX(DH69+CZ69+DI69, 0.1)*$I$9+DI69/MAX(DH69+CZ69+DI69, 0.1)*$J$9))/($B$11+$C$11+$F$11)</f>
        <v>0</v>
      </c>
      <c r="BX69">
        <f>($B$11*$K$9+$C$11*$K$9+$F$11*((DH69+CZ69)/MAX(DH69+CZ69+DI69, 0.1)*$P$9+DI69/MAX(DH69+CZ69+DI69, 0.1)*$Q$9))/($B$11+$C$11+$F$11)</f>
        <v>0</v>
      </c>
      <c r="BY69">
        <v>6</v>
      </c>
      <c r="BZ69">
        <v>0.5</v>
      </c>
      <c r="CA69" t="s">
        <v>304</v>
      </c>
      <c r="CB69">
        <v>2</v>
      </c>
      <c r="CC69">
        <v>1625677319.1</v>
      </c>
      <c r="CD69">
        <v>409.399</v>
      </c>
      <c r="CE69">
        <v>419.94</v>
      </c>
      <c r="CF69">
        <v>6.28224666666667</v>
      </c>
      <c r="CG69">
        <v>5.36485</v>
      </c>
      <c r="CH69">
        <v>423.742</v>
      </c>
      <c r="CI69">
        <v>7.69704666666667</v>
      </c>
      <c r="CJ69">
        <v>500.030666666667</v>
      </c>
      <c r="CK69">
        <v>100.381333333333</v>
      </c>
      <c r="CL69">
        <v>0.09983</v>
      </c>
      <c r="CM69">
        <v>16.1148666666667</v>
      </c>
      <c r="CN69">
        <v>16.0931</v>
      </c>
      <c r="CO69">
        <v>999.9</v>
      </c>
      <c r="CP69">
        <v>0</v>
      </c>
      <c r="CQ69">
        <v>0</v>
      </c>
      <c r="CR69">
        <v>9985</v>
      </c>
      <c r="CS69">
        <v>0</v>
      </c>
      <c r="CT69">
        <v>5.07298</v>
      </c>
      <c r="CU69">
        <v>1046</v>
      </c>
      <c r="CV69">
        <v>0.962015</v>
      </c>
      <c r="CW69">
        <v>0.0379846</v>
      </c>
      <c r="CX69">
        <v>0</v>
      </c>
      <c r="CY69">
        <v>1569.69333333333</v>
      </c>
      <c r="CZ69">
        <v>4.99912</v>
      </c>
      <c r="DA69">
        <v>16214.8666666667</v>
      </c>
      <c r="DB69">
        <v>6712.82333333333</v>
      </c>
      <c r="DC69">
        <v>37.6456666666667</v>
      </c>
      <c r="DD69">
        <v>40.75</v>
      </c>
      <c r="DE69">
        <v>39.5203333333333</v>
      </c>
      <c r="DF69">
        <v>40.25</v>
      </c>
      <c r="DG69">
        <v>38.958</v>
      </c>
      <c r="DH69">
        <v>1001.46</v>
      </c>
      <c r="DI69">
        <v>39.54</v>
      </c>
      <c r="DJ69">
        <v>0</v>
      </c>
      <c r="DK69">
        <v>1625677320.8</v>
      </c>
      <c r="DL69">
        <v>0</v>
      </c>
      <c r="DM69">
        <v>1570.66230769231</v>
      </c>
      <c r="DN69">
        <v>-9.5350427320138</v>
      </c>
      <c r="DO69">
        <v>-57.3162393202734</v>
      </c>
      <c r="DP69">
        <v>16224.3961538462</v>
      </c>
      <c r="DQ69">
        <v>15</v>
      </c>
      <c r="DR69">
        <v>1625677134.6</v>
      </c>
      <c r="DS69" t="s">
        <v>305</v>
      </c>
      <c r="DT69">
        <v>1625677128.6</v>
      </c>
      <c r="DU69">
        <v>1625677134.6</v>
      </c>
      <c r="DV69">
        <v>2</v>
      </c>
      <c r="DW69">
        <v>0.041</v>
      </c>
      <c r="DX69">
        <v>0.026</v>
      </c>
      <c r="DY69">
        <v>-14.347</v>
      </c>
      <c r="DZ69">
        <v>-1.389</v>
      </c>
      <c r="EA69">
        <v>420</v>
      </c>
      <c r="EB69">
        <v>5</v>
      </c>
      <c r="EC69">
        <v>0.14</v>
      </c>
      <c r="ED69">
        <v>0.08</v>
      </c>
      <c r="EE69">
        <v>-10.563387804878</v>
      </c>
      <c r="EF69">
        <v>0.149956097560985</v>
      </c>
      <c r="EG69">
        <v>0.0874279611329486</v>
      </c>
      <c r="EH69">
        <v>1</v>
      </c>
      <c r="EI69">
        <v>1571.16514285714</v>
      </c>
      <c r="EJ69">
        <v>-9.30739726027374</v>
      </c>
      <c r="EK69">
        <v>0.967826346373503</v>
      </c>
      <c r="EL69">
        <v>1</v>
      </c>
      <c r="EM69">
        <v>0.926932536585366</v>
      </c>
      <c r="EN69">
        <v>0.0271907038327531</v>
      </c>
      <c r="EO69">
        <v>0.00547208348913612</v>
      </c>
      <c r="EP69">
        <v>1</v>
      </c>
      <c r="EQ69">
        <v>3</v>
      </c>
      <c r="ER69">
        <v>3</v>
      </c>
      <c r="ES69" t="s">
        <v>306</v>
      </c>
      <c r="ET69">
        <v>100</v>
      </c>
      <c r="EU69">
        <v>100</v>
      </c>
      <c r="EV69">
        <v>-14.343</v>
      </c>
      <c r="EW69">
        <v>-1.4149</v>
      </c>
      <c r="EX69">
        <v>-14.3476998515065</v>
      </c>
      <c r="EY69">
        <v>0.000485247639819423</v>
      </c>
      <c r="EZ69">
        <v>-1.36446825205216e-06</v>
      </c>
      <c r="FA69">
        <v>5.78542989185787e-10</v>
      </c>
      <c r="FB69">
        <v>-1.1099058739466</v>
      </c>
      <c r="FC69">
        <v>-0.0508365997127688</v>
      </c>
      <c r="FD69">
        <v>0.00161886503163497</v>
      </c>
      <c r="FE69">
        <v>-2.08621555845513e-05</v>
      </c>
      <c r="FF69">
        <v>0</v>
      </c>
      <c r="FG69">
        <v>2096</v>
      </c>
      <c r="FH69">
        <v>2</v>
      </c>
      <c r="FI69">
        <v>28</v>
      </c>
      <c r="FJ69">
        <v>3.2</v>
      </c>
      <c r="FK69">
        <v>3.1</v>
      </c>
      <c r="FL69">
        <v>18</v>
      </c>
      <c r="FM69">
        <v>492.059</v>
      </c>
      <c r="FN69">
        <v>508.268</v>
      </c>
      <c r="FO69">
        <v>11.2899</v>
      </c>
      <c r="FP69">
        <v>26.8495</v>
      </c>
      <c r="FQ69">
        <v>29.9997</v>
      </c>
      <c r="FR69">
        <v>26.9339</v>
      </c>
      <c r="FS69">
        <v>26.9092</v>
      </c>
      <c r="FT69">
        <v>21.4428</v>
      </c>
      <c r="FU69">
        <v>60.0359</v>
      </c>
      <c r="FV69">
        <v>0</v>
      </c>
      <c r="FW69">
        <v>11.35</v>
      </c>
      <c r="FX69">
        <v>420</v>
      </c>
      <c r="FY69">
        <v>5.48944</v>
      </c>
      <c r="FZ69">
        <v>101.644</v>
      </c>
      <c r="GA69">
        <v>96.1589</v>
      </c>
    </row>
    <row r="70" spans="1:183">
      <c r="A70">
        <v>54</v>
      </c>
      <c r="B70">
        <v>1625677322.1</v>
      </c>
      <c r="C70">
        <v>106</v>
      </c>
      <c r="D70" t="s">
        <v>412</v>
      </c>
      <c r="E70" t="s">
        <v>413</v>
      </c>
      <c r="F70">
        <v>1</v>
      </c>
      <c r="G70" t="s">
        <v>302</v>
      </c>
      <c r="H70">
        <v>1625677321.1</v>
      </c>
      <c r="I70">
        <f>(J70)/1000</f>
        <v>0</v>
      </c>
      <c r="J70">
        <f>1000*CJ70*AH70*(CF70-CG70)/(100*BY70*(1000-AH70*CF70))</f>
        <v>0</v>
      </c>
      <c r="K70">
        <f>CJ70*AH70*(CE70-CD70*(1000-AH70*CG70)/(1000-AH70*CF70))/(100*BY70)</f>
        <v>0</v>
      </c>
      <c r="L70">
        <f>CD70 - IF(AH70&gt;1, K70*BY70*100.0/(AJ70*CR70), 0)</f>
        <v>0</v>
      </c>
      <c r="M70">
        <f>((S70-I70/2)*L70-K70)/(S70+I70/2)</f>
        <v>0</v>
      </c>
      <c r="N70">
        <f>M70*(CK70+CL70)/1000.0</f>
        <v>0</v>
      </c>
      <c r="O70">
        <f>(CD70 - IF(AH70&gt;1, K70*BY70*100.0/(AJ70*CR70), 0))*(CK70+CL70)/1000.0</f>
        <v>0</v>
      </c>
      <c r="P70">
        <f>2.0/((1/R70-1/Q70)+SIGN(R70)*SQRT((1/R70-1/Q70)*(1/R70-1/Q70) + 4*BZ70/((BZ70+1)*(BZ70+1))*(2*1/R70*1/Q70-1/Q70*1/Q70)))</f>
        <v>0</v>
      </c>
      <c r="Q70">
        <f>IF(LEFT(CA70,1)&lt;&gt;"0",IF(LEFT(CA70,1)="1",3.0,CB70),$D$5+$E$5*(CR70*CK70/($K$5*1000))+$F$5*(CR70*CK70/($K$5*1000))*MAX(MIN(BY70,$J$5),$I$5)*MAX(MIN(BY70,$J$5),$I$5)+$G$5*MAX(MIN(BY70,$J$5),$I$5)*(CR70*CK70/($K$5*1000))+$H$5*(CR70*CK70/($K$5*1000))*(CR70*CK70/($K$5*1000)))</f>
        <v>0</v>
      </c>
      <c r="R70">
        <f>I70*(1000-(1000*0.61365*exp(17.502*V70/(240.97+V70))/(CK70+CL70)+CF70)/2)/(1000*0.61365*exp(17.502*V70/(240.97+V70))/(CK70+CL70)-CF70)</f>
        <v>0</v>
      </c>
      <c r="S70">
        <f>1/((BZ70+1)/(P70/1.6)+1/(Q70/1.37)) + BZ70/((BZ70+1)/(P70/1.6) + BZ70/(Q70/1.37))</f>
        <v>0</v>
      </c>
      <c r="T70">
        <f>(BU70*BX70)</f>
        <v>0</v>
      </c>
      <c r="U70">
        <f>(CM70+(T70+2*0.95*5.67E-8*(((CM70+$B$7)+273)^4-(CM70+273)^4)-44100*I70)/(1.84*29.3*Q70+8*0.95*5.67E-8*(CM70+273)^3))</f>
        <v>0</v>
      </c>
      <c r="V70">
        <f>($C$7*CN70+$D$7*CO70+$E$7*U70)</f>
        <v>0</v>
      </c>
      <c r="W70">
        <f>0.61365*exp(17.502*V70/(240.97+V70))</f>
        <v>0</v>
      </c>
      <c r="X70">
        <f>(Y70/Z70*100)</f>
        <v>0</v>
      </c>
      <c r="Y70">
        <f>CF70*(CK70+CL70)/1000</f>
        <v>0</v>
      </c>
      <c r="Z70">
        <f>0.61365*exp(17.502*CM70/(240.97+CM70))</f>
        <v>0</v>
      </c>
      <c r="AA70">
        <f>(W70-CF70*(CK70+CL70)/1000)</f>
        <v>0</v>
      </c>
      <c r="AB70">
        <f>(-I70*44100)</f>
        <v>0</v>
      </c>
      <c r="AC70">
        <f>2*29.3*Q70*0.92*(CM70-V70)</f>
        <v>0</v>
      </c>
      <c r="AD70">
        <f>2*0.95*5.67E-8*(((CM70+$B$7)+273)^4-(V70+273)^4)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MAX(0,($B$13+$C$13*CR70)/(1+$D$13*CR70)*CK70/(CM70+273)*$E$13)</f>
        <v>0</v>
      </c>
      <c r="AK70" t="s">
        <v>303</v>
      </c>
      <c r="AL70" t="s">
        <v>303</v>
      </c>
      <c r="AM70">
        <v>0</v>
      </c>
      <c r="AN70">
        <v>0</v>
      </c>
      <c r="AO70">
        <f>1-AM70/AN70</f>
        <v>0</v>
      </c>
      <c r="AP70">
        <v>0</v>
      </c>
      <c r="AQ70" t="s">
        <v>303</v>
      </c>
      <c r="AR70" t="s">
        <v>303</v>
      </c>
      <c r="AS70">
        <v>0</v>
      </c>
      <c r="AT70">
        <v>0</v>
      </c>
      <c r="AU70">
        <f>1-AS70/AT70</f>
        <v>0</v>
      </c>
      <c r="AV70">
        <v>0.5</v>
      </c>
      <c r="AW70">
        <f>BV70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303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$B$11*CS70+$C$11*CT70+$F$11*CU70*(1-CX70)</f>
        <v>0</v>
      </c>
      <c r="BV70">
        <f>BU70*BW70</f>
        <v>0</v>
      </c>
      <c r="BW70">
        <f>($B$11*$D$9+$C$11*$D$9+$F$11*((DH70+CZ70)/MAX(DH70+CZ70+DI70, 0.1)*$I$9+DI70/MAX(DH70+CZ70+DI70, 0.1)*$J$9))/($B$11+$C$11+$F$11)</f>
        <v>0</v>
      </c>
      <c r="BX70">
        <f>($B$11*$K$9+$C$11*$K$9+$F$11*((DH70+CZ70)/MAX(DH70+CZ70+DI70, 0.1)*$P$9+DI70/MAX(DH70+CZ70+DI70, 0.1)*$Q$9))/($B$11+$C$11+$F$11)</f>
        <v>0</v>
      </c>
      <c r="BY70">
        <v>6</v>
      </c>
      <c r="BZ70">
        <v>0.5</v>
      </c>
      <c r="CA70" t="s">
        <v>304</v>
      </c>
      <c r="CB70">
        <v>2</v>
      </c>
      <c r="CC70">
        <v>1625677321.1</v>
      </c>
      <c r="CD70">
        <v>409.374333333333</v>
      </c>
      <c r="CE70">
        <v>419.978666666667</v>
      </c>
      <c r="CF70">
        <v>6.28783666666667</v>
      </c>
      <c r="CG70">
        <v>5.38946666666667</v>
      </c>
      <c r="CH70">
        <v>423.717666666667</v>
      </c>
      <c r="CI70">
        <v>7.70281</v>
      </c>
      <c r="CJ70">
        <v>500.039666666667</v>
      </c>
      <c r="CK70">
        <v>100.380666666667</v>
      </c>
      <c r="CL70">
        <v>0.100168033333333</v>
      </c>
      <c r="CM70">
        <v>16.1304333333333</v>
      </c>
      <c r="CN70">
        <v>16.1019333333333</v>
      </c>
      <c r="CO70">
        <v>999.9</v>
      </c>
      <c r="CP70">
        <v>0</v>
      </c>
      <c r="CQ70">
        <v>0</v>
      </c>
      <c r="CR70">
        <v>9981.66666666667</v>
      </c>
      <c r="CS70">
        <v>0</v>
      </c>
      <c r="CT70">
        <v>5.05368333333333</v>
      </c>
      <c r="CU70">
        <v>1046.00333333333</v>
      </c>
      <c r="CV70">
        <v>0.962015</v>
      </c>
      <c r="CW70">
        <v>0.0379846</v>
      </c>
      <c r="CX70">
        <v>0</v>
      </c>
      <c r="CY70">
        <v>1569.28333333333</v>
      </c>
      <c r="CZ70">
        <v>4.99912</v>
      </c>
      <c r="DA70">
        <v>16212.2666666667</v>
      </c>
      <c r="DB70">
        <v>6712.85333333333</v>
      </c>
      <c r="DC70">
        <v>37.5623333333333</v>
      </c>
      <c r="DD70">
        <v>40.7913333333333</v>
      </c>
      <c r="DE70">
        <v>39.375</v>
      </c>
      <c r="DF70">
        <v>40.2496666666667</v>
      </c>
      <c r="DG70">
        <v>38.9166666666667</v>
      </c>
      <c r="DH70">
        <v>1001.46333333333</v>
      </c>
      <c r="DI70">
        <v>39.54</v>
      </c>
      <c r="DJ70">
        <v>0</v>
      </c>
      <c r="DK70">
        <v>1625677323.2</v>
      </c>
      <c r="DL70">
        <v>0</v>
      </c>
      <c r="DM70">
        <v>1570.25769230769</v>
      </c>
      <c r="DN70">
        <v>-9.05435897153994</v>
      </c>
      <c r="DO70">
        <v>-94.6153847176755</v>
      </c>
      <c r="DP70">
        <v>16222.1730769231</v>
      </c>
      <c r="DQ70">
        <v>15</v>
      </c>
      <c r="DR70">
        <v>1625677134.6</v>
      </c>
      <c r="DS70" t="s">
        <v>305</v>
      </c>
      <c r="DT70">
        <v>1625677128.6</v>
      </c>
      <c r="DU70">
        <v>1625677134.6</v>
      </c>
      <c r="DV70">
        <v>2</v>
      </c>
      <c r="DW70">
        <v>0.041</v>
      </c>
      <c r="DX70">
        <v>0.026</v>
      </c>
      <c r="DY70">
        <v>-14.347</v>
      </c>
      <c r="DZ70">
        <v>-1.389</v>
      </c>
      <c r="EA70">
        <v>420</v>
      </c>
      <c r="EB70">
        <v>5</v>
      </c>
      <c r="EC70">
        <v>0.14</v>
      </c>
      <c r="ED70">
        <v>0.08</v>
      </c>
      <c r="EE70">
        <v>-10.5660487804878</v>
      </c>
      <c r="EF70">
        <v>0.102459930313585</v>
      </c>
      <c r="EG70">
        <v>0.087895775646851</v>
      </c>
      <c r="EH70">
        <v>1</v>
      </c>
      <c r="EI70">
        <v>1570.75058823529</v>
      </c>
      <c r="EJ70">
        <v>-9.39820708651289</v>
      </c>
      <c r="EK70">
        <v>0.947029228620541</v>
      </c>
      <c r="EL70">
        <v>1</v>
      </c>
      <c r="EM70">
        <v>0.924997536585366</v>
      </c>
      <c r="EN70">
        <v>-0.0270075888501757</v>
      </c>
      <c r="EO70">
        <v>0.00960330298894303</v>
      </c>
      <c r="EP70">
        <v>1</v>
      </c>
      <c r="EQ70">
        <v>3</v>
      </c>
      <c r="ER70">
        <v>3</v>
      </c>
      <c r="ES70" t="s">
        <v>306</v>
      </c>
      <c r="ET70">
        <v>100</v>
      </c>
      <c r="EU70">
        <v>100</v>
      </c>
      <c r="EV70">
        <v>-14.344</v>
      </c>
      <c r="EW70">
        <v>-1.4151</v>
      </c>
      <c r="EX70">
        <v>-14.3476998515065</v>
      </c>
      <c r="EY70">
        <v>0.000485247639819423</v>
      </c>
      <c r="EZ70">
        <v>-1.36446825205216e-06</v>
      </c>
      <c r="FA70">
        <v>5.78542989185787e-10</v>
      </c>
      <c r="FB70">
        <v>-1.1099058739466</v>
      </c>
      <c r="FC70">
        <v>-0.0508365997127688</v>
      </c>
      <c r="FD70">
        <v>0.00161886503163497</v>
      </c>
      <c r="FE70">
        <v>-2.08621555845513e-05</v>
      </c>
      <c r="FF70">
        <v>0</v>
      </c>
      <c r="FG70">
        <v>2096</v>
      </c>
      <c r="FH70">
        <v>2</v>
      </c>
      <c r="FI70">
        <v>28</v>
      </c>
      <c r="FJ70">
        <v>3.2</v>
      </c>
      <c r="FK70">
        <v>3.1</v>
      </c>
      <c r="FL70">
        <v>18</v>
      </c>
      <c r="FM70">
        <v>491.914</v>
      </c>
      <c r="FN70">
        <v>508.376</v>
      </c>
      <c r="FO70">
        <v>11.3343</v>
      </c>
      <c r="FP70">
        <v>26.8482</v>
      </c>
      <c r="FQ70">
        <v>29.9996</v>
      </c>
      <c r="FR70">
        <v>26.9339</v>
      </c>
      <c r="FS70">
        <v>26.9092</v>
      </c>
      <c r="FT70">
        <v>21.4409</v>
      </c>
      <c r="FU70">
        <v>59.7544</v>
      </c>
      <c r="FV70">
        <v>0</v>
      </c>
      <c r="FW70">
        <v>11.42</v>
      </c>
      <c r="FX70">
        <v>420</v>
      </c>
      <c r="FY70">
        <v>5.49214</v>
      </c>
      <c r="FZ70">
        <v>101.645</v>
      </c>
      <c r="GA70">
        <v>96.1581</v>
      </c>
    </row>
    <row r="71" spans="1:183">
      <c r="A71">
        <v>55</v>
      </c>
      <c r="B71">
        <v>1625677324.1</v>
      </c>
      <c r="C71">
        <v>108</v>
      </c>
      <c r="D71" t="s">
        <v>414</v>
      </c>
      <c r="E71" t="s">
        <v>415</v>
      </c>
      <c r="F71">
        <v>1</v>
      </c>
      <c r="G71" t="s">
        <v>302</v>
      </c>
      <c r="H71">
        <v>1625677323.1</v>
      </c>
      <c r="I71">
        <f>(J71)/1000</f>
        <v>0</v>
      </c>
      <c r="J71">
        <f>1000*CJ71*AH71*(CF71-CG71)/(100*BY71*(1000-AH71*CF71))</f>
        <v>0</v>
      </c>
      <c r="K71">
        <f>CJ71*AH71*(CE71-CD71*(1000-AH71*CG71)/(1000-AH71*CF71))/(100*BY71)</f>
        <v>0</v>
      </c>
      <c r="L71">
        <f>CD71 - IF(AH71&gt;1, K71*BY71*100.0/(AJ71*CR71), 0)</f>
        <v>0</v>
      </c>
      <c r="M71">
        <f>((S71-I71/2)*L71-K71)/(S71+I71/2)</f>
        <v>0</v>
      </c>
      <c r="N71">
        <f>M71*(CK71+CL71)/1000.0</f>
        <v>0</v>
      </c>
      <c r="O71">
        <f>(CD71 - IF(AH71&gt;1, K71*BY71*100.0/(AJ71*CR71), 0))*(CK71+CL71)/1000.0</f>
        <v>0</v>
      </c>
      <c r="P71">
        <f>2.0/((1/R71-1/Q71)+SIGN(R71)*SQRT((1/R71-1/Q71)*(1/R71-1/Q71) + 4*BZ71/((BZ71+1)*(BZ71+1))*(2*1/R71*1/Q71-1/Q71*1/Q71)))</f>
        <v>0</v>
      </c>
      <c r="Q71">
        <f>IF(LEFT(CA71,1)&lt;&gt;"0",IF(LEFT(CA71,1)="1",3.0,CB71),$D$5+$E$5*(CR71*CK71/($K$5*1000))+$F$5*(CR71*CK71/($K$5*1000))*MAX(MIN(BY71,$J$5),$I$5)*MAX(MIN(BY71,$J$5),$I$5)+$G$5*MAX(MIN(BY71,$J$5),$I$5)*(CR71*CK71/($K$5*1000))+$H$5*(CR71*CK71/($K$5*1000))*(CR71*CK71/($K$5*1000)))</f>
        <v>0</v>
      </c>
      <c r="R71">
        <f>I71*(1000-(1000*0.61365*exp(17.502*V71/(240.97+V71))/(CK71+CL71)+CF71)/2)/(1000*0.61365*exp(17.502*V71/(240.97+V71))/(CK71+CL71)-CF71)</f>
        <v>0</v>
      </c>
      <c r="S71">
        <f>1/((BZ71+1)/(P71/1.6)+1/(Q71/1.37)) + BZ71/((BZ71+1)/(P71/1.6) + BZ71/(Q71/1.37))</f>
        <v>0</v>
      </c>
      <c r="T71">
        <f>(BU71*BX71)</f>
        <v>0</v>
      </c>
      <c r="U71">
        <f>(CM71+(T71+2*0.95*5.67E-8*(((CM71+$B$7)+273)^4-(CM71+273)^4)-44100*I71)/(1.84*29.3*Q71+8*0.95*5.67E-8*(CM71+273)^3))</f>
        <v>0</v>
      </c>
      <c r="V71">
        <f>($C$7*CN71+$D$7*CO71+$E$7*U71)</f>
        <v>0</v>
      </c>
      <c r="W71">
        <f>0.61365*exp(17.502*V71/(240.97+V71))</f>
        <v>0</v>
      </c>
      <c r="X71">
        <f>(Y71/Z71*100)</f>
        <v>0</v>
      </c>
      <c r="Y71">
        <f>CF71*(CK71+CL71)/1000</f>
        <v>0</v>
      </c>
      <c r="Z71">
        <f>0.61365*exp(17.502*CM71/(240.97+CM71))</f>
        <v>0</v>
      </c>
      <c r="AA71">
        <f>(W71-CF71*(CK71+CL71)/1000)</f>
        <v>0</v>
      </c>
      <c r="AB71">
        <f>(-I71*44100)</f>
        <v>0</v>
      </c>
      <c r="AC71">
        <f>2*29.3*Q71*0.92*(CM71-V71)</f>
        <v>0</v>
      </c>
      <c r="AD71">
        <f>2*0.95*5.67E-8*(((CM71+$B$7)+273)^4-(V71+273)^4)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MAX(0,($B$13+$C$13*CR71)/(1+$D$13*CR71)*CK71/(CM71+273)*$E$13)</f>
        <v>0</v>
      </c>
      <c r="AK71" t="s">
        <v>303</v>
      </c>
      <c r="AL71" t="s">
        <v>303</v>
      </c>
      <c r="AM71">
        <v>0</v>
      </c>
      <c r="AN71">
        <v>0</v>
      </c>
      <c r="AO71">
        <f>1-AM71/AN71</f>
        <v>0</v>
      </c>
      <c r="AP71">
        <v>0</v>
      </c>
      <c r="AQ71" t="s">
        <v>303</v>
      </c>
      <c r="AR71" t="s">
        <v>303</v>
      </c>
      <c r="AS71">
        <v>0</v>
      </c>
      <c r="AT71">
        <v>0</v>
      </c>
      <c r="AU71">
        <f>1-AS71/AT71</f>
        <v>0</v>
      </c>
      <c r="AV71">
        <v>0.5</v>
      </c>
      <c r="AW71">
        <f>BV71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303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f>$B$11*CS71+$C$11*CT71+$F$11*CU71*(1-CX71)</f>
        <v>0</v>
      </c>
      <c r="BV71">
        <f>BU71*BW71</f>
        <v>0</v>
      </c>
      <c r="BW71">
        <f>($B$11*$D$9+$C$11*$D$9+$F$11*((DH71+CZ71)/MAX(DH71+CZ71+DI71, 0.1)*$I$9+DI71/MAX(DH71+CZ71+DI71, 0.1)*$J$9))/($B$11+$C$11+$F$11)</f>
        <v>0</v>
      </c>
      <c r="BX71">
        <f>($B$11*$K$9+$C$11*$K$9+$F$11*((DH71+CZ71)/MAX(DH71+CZ71+DI71, 0.1)*$P$9+DI71/MAX(DH71+CZ71+DI71, 0.1)*$Q$9))/($B$11+$C$11+$F$11)</f>
        <v>0</v>
      </c>
      <c r="BY71">
        <v>6</v>
      </c>
      <c r="BZ71">
        <v>0.5</v>
      </c>
      <c r="CA71" t="s">
        <v>304</v>
      </c>
      <c r="CB71">
        <v>2</v>
      </c>
      <c r="CC71">
        <v>1625677323.1</v>
      </c>
      <c r="CD71">
        <v>409.361666666667</v>
      </c>
      <c r="CE71">
        <v>420.043333333333</v>
      </c>
      <c r="CF71">
        <v>6.29699666666667</v>
      </c>
      <c r="CG71">
        <v>5.40542333333333</v>
      </c>
      <c r="CH71">
        <v>423.704666666667</v>
      </c>
      <c r="CI71">
        <v>7.71225</v>
      </c>
      <c r="CJ71">
        <v>500.058666666667</v>
      </c>
      <c r="CK71">
        <v>100.381666666667</v>
      </c>
      <c r="CL71">
        <v>0.100445</v>
      </c>
      <c r="CM71">
        <v>16.1455</v>
      </c>
      <c r="CN71">
        <v>16.1175333333333</v>
      </c>
      <c r="CO71">
        <v>999.9</v>
      </c>
      <c r="CP71">
        <v>0</v>
      </c>
      <c r="CQ71">
        <v>0</v>
      </c>
      <c r="CR71">
        <v>9968.75</v>
      </c>
      <c r="CS71">
        <v>0</v>
      </c>
      <c r="CT71">
        <v>5.00405666666667</v>
      </c>
      <c r="CU71">
        <v>1046.00666666667</v>
      </c>
      <c r="CV71">
        <v>0.962015</v>
      </c>
      <c r="CW71">
        <v>0.0379846</v>
      </c>
      <c r="CX71">
        <v>0</v>
      </c>
      <c r="CY71">
        <v>1568.93</v>
      </c>
      <c r="CZ71">
        <v>4.99912</v>
      </c>
      <c r="DA71">
        <v>16206.4666666667</v>
      </c>
      <c r="DB71">
        <v>6712.86</v>
      </c>
      <c r="DC71">
        <v>37.5203333333333</v>
      </c>
      <c r="DD71">
        <v>40.75</v>
      </c>
      <c r="DE71">
        <v>39.604</v>
      </c>
      <c r="DF71">
        <v>40.2703333333333</v>
      </c>
      <c r="DG71">
        <v>38.9996666666667</v>
      </c>
      <c r="DH71">
        <v>1001.46666666667</v>
      </c>
      <c r="DI71">
        <v>39.54</v>
      </c>
      <c r="DJ71">
        <v>0</v>
      </c>
      <c r="DK71">
        <v>1625677325</v>
      </c>
      <c r="DL71">
        <v>0</v>
      </c>
      <c r="DM71">
        <v>1569.9212</v>
      </c>
      <c r="DN71">
        <v>-9.06230767262155</v>
      </c>
      <c r="DO71">
        <v>-113.215384463797</v>
      </c>
      <c r="DP71">
        <v>16218.836</v>
      </c>
      <c r="DQ71">
        <v>15</v>
      </c>
      <c r="DR71">
        <v>1625677134.6</v>
      </c>
      <c r="DS71" t="s">
        <v>305</v>
      </c>
      <c r="DT71">
        <v>1625677128.6</v>
      </c>
      <c r="DU71">
        <v>1625677134.6</v>
      </c>
      <c r="DV71">
        <v>2</v>
      </c>
      <c r="DW71">
        <v>0.041</v>
      </c>
      <c r="DX71">
        <v>0.026</v>
      </c>
      <c r="DY71">
        <v>-14.347</v>
      </c>
      <c r="DZ71">
        <v>-1.389</v>
      </c>
      <c r="EA71">
        <v>420</v>
      </c>
      <c r="EB71">
        <v>5</v>
      </c>
      <c r="EC71">
        <v>0.14</v>
      </c>
      <c r="ED71">
        <v>0.08</v>
      </c>
      <c r="EE71">
        <v>-10.5860170731707</v>
      </c>
      <c r="EF71">
        <v>0.0874641114982589</v>
      </c>
      <c r="EG71">
        <v>0.0882715928187022</v>
      </c>
      <c r="EH71">
        <v>1</v>
      </c>
      <c r="EI71">
        <v>1570.46911764706</v>
      </c>
      <c r="EJ71">
        <v>-9.6497041420126</v>
      </c>
      <c r="EK71">
        <v>0.971104185502443</v>
      </c>
      <c r="EL71">
        <v>1</v>
      </c>
      <c r="EM71">
        <v>0.922062146341464</v>
      </c>
      <c r="EN71">
        <v>-0.0822584529616735</v>
      </c>
      <c r="EO71">
        <v>0.013668905254505</v>
      </c>
      <c r="EP71">
        <v>1</v>
      </c>
      <c r="EQ71">
        <v>3</v>
      </c>
      <c r="ER71">
        <v>3</v>
      </c>
      <c r="ES71" t="s">
        <v>306</v>
      </c>
      <c r="ET71">
        <v>100</v>
      </c>
      <c r="EU71">
        <v>100</v>
      </c>
      <c r="EV71">
        <v>-14.344</v>
      </c>
      <c r="EW71">
        <v>-1.4154</v>
      </c>
      <c r="EX71">
        <v>-14.3476998515065</v>
      </c>
      <c r="EY71">
        <v>0.000485247639819423</v>
      </c>
      <c r="EZ71">
        <v>-1.36446825205216e-06</v>
      </c>
      <c r="FA71">
        <v>5.78542989185787e-10</v>
      </c>
      <c r="FB71">
        <v>-1.1099058739466</v>
      </c>
      <c r="FC71">
        <v>-0.0508365997127688</v>
      </c>
      <c r="FD71">
        <v>0.00161886503163497</v>
      </c>
      <c r="FE71">
        <v>-2.08621555845513e-05</v>
      </c>
      <c r="FF71">
        <v>0</v>
      </c>
      <c r="FG71">
        <v>2096</v>
      </c>
      <c r="FH71">
        <v>2</v>
      </c>
      <c r="FI71">
        <v>28</v>
      </c>
      <c r="FJ71">
        <v>3.3</v>
      </c>
      <c r="FK71">
        <v>3.2</v>
      </c>
      <c r="FL71">
        <v>18</v>
      </c>
      <c r="FM71">
        <v>491.882</v>
      </c>
      <c r="FN71">
        <v>508.41</v>
      </c>
      <c r="FO71">
        <v>11.3812</v>
      </c>
      <c r="FP71">
        <v>26.8465</v>
      </c>
      <c r="FQ71">
        <v>29.9995</v>
      </c>
      <c r="FR71">
        <v>26.9335</v>
      </c>
      <c r="FS71">
        <v>26.9089</v>
      </c>
      <c r="FT71">
        <v>21.4434</v>
      </c>
      <c r="FU71">
        <v>59.7544</v>
      </c>
      <c r="FV71">
        <v>0</v>
      </c>
      <c r="FW71">
        <v>11.49</v>
      </c>
      <c r="FX71">
        <v>420</v>
      </c>
      <c r="FY71">
        <v>5.49118</v>
      </c>
      <c r="FZ71">
        <v>101.646</v>
      </c>
      <c r="GA71">
        <v>96.1571</v>
      </c>
    </row>
    <row r="72" spans="1:183">
      <c r="A72">
        <v>56</v>
      </c>
      <c r="B72">
        <v>1625677326.1</v>
      </c>
      <c r="C72">
        <v>110</v>
      </c>
      <c r="D72" t="s">
        <v>416</v>
      </c>
      <c r="E72" t="s">
        <v>417</v>
      </c>
      <c r="F72">
        <v>1</v>
      </c>
      <c r="G72" t="s">
        <v>302</v>
      </c>
      <c r="H72">
        <v>1625677325.1</v>
      </c>
      <c r="I72">
        <f>(J72)/1000</f>
        <v>0</v>
      </c>
      <c r="J72">
        <f>1000*CJ72*AH72*(CF72-CG72)/(100*BY72*(1000-AH72*CF72))</f>
        <v>0</v>
      </c>
      <c r="K72">
        <f>CJ72*AH72*(CE72-CD72*(1000-AH72*CG72)/(1000-AH72*CF72))/(100*BY72)</f>
        <v>0</v>
      </c>
      <c r="L72">
        <f>CD72 - IF(AH72&gt;1, K72*BY72*100.0/(AJ72*CR72), 0)</f>
        <v>0</v>
      </c>
      <c r="M72">
        <f>((S72-I72/2)*L72-K72)/(S72+I72/2)</f>
        <v>0</v>
      </c>
      <c r="N72">
        <f>M72*(CK72+CL72)/1000.0</f>
        <v>0</v>
      </c>
      <c r="O72">
        <f>(CD72 - IF(AH72&gt;1, K72*BY72*100.0/(AJ72*CR72), 0))*(CK72+CL72)/1000.0</f>
        <v>0</v>
      </c>
      <c r="P72">
        <f>2.0/((1/R72-1/Q72)+SIGN(R72)*SQRT((1/R72-1/Q72)*(1/R72-1/Q72) + 4*BZ72/((BZ72+1)*(BZ72+1))*(2*1/R72*1/Q72-1/Q72*1/Q72)))</f>
        <v>0</v>
      </c>
      <c r="Q72">
        <f>IF(LEFT(CA72,1)&lt;&gt;"0",IF(LEFT(CA72,1)="1",3.0,CB72),$D$5+$E$5*(CR72*CK72/($K$5*1000))+$F$5*(CR72*CK72/($K$5*1000))*MAX(MIN(BY72,$J$5),$I$5)*MAX(MIN(BY72,$J$5),$I$5)+$G$5*MAX(MIN(BY72,$J$5),$I$5)*(CR72*CK72/($K$5*1000))+$H$5*(CR72*CK72/($K$5*1000))*(CR72*CK72/($K$5*1000)))</f>
        <v>0</v>
      </c>
      <c r="R72">
        <f>I72*(1000-(1000*0.61365*exp(17.502*V72/(240.97+V72))/(CK72+CL72)+CF72)/2)/(1000*0.61365*exp(17.502*V72/(240.97+V72))/(CK72+CL72)-CF72)</f>
        <v>0</v>
      </c>
      <c r="S72">
        <f>1/((BZ72+1)/(P72/1.6)+1/(Q72/1.37)) + BZ72/((BZ72+1)/(P72/1.6) + BZ72/(Q72/1.37))</f>
        <v>0</v>
      </c>
      <c r="T72">
        <f>(BU72*BX72)</f>
        <v>0</v>
      </c>
      <c r="U72">
        <f>(CM72+(T72+2*0.95*5.67E-8*(((CM72+$B$7)+273)^4-(CM72+273)^4)-44100*I72)/(1.84*29.3*Q72+8*0.95*5.67E-8*(CM72+273)^3))</f>
        <v>0</v>
      </c>
      <c r="V72">
        <f>($C$7*CN72+$D$7*CO72+$E$7*U72)</f>
        <v>0</v>
      </c>
      <c r="W72">
        <f>0.61365*exp(17.502*V72/(240.97+V72))</f>
        <v>0</v>
      </c>
      <c r="X72">
        <f>(Y72/Z72*100)</f>
        <v>0</v>
      </c>
      <c r="Y72">
        <f>CF72*(CK72+CL72)/1000</f>
        <v>0</v>
      </c>
      <c r="Z72">
        <f>0.61365*exp(17.502*CM72/(240.97+CM72))</f>
        <v>0</v>
      </c>
      <c r="AA72">
        <f>(W72-CF72*(CK72+CL72)/1000)</f>
        <v>0</v>
      </c>
      <c r="AB72">
        <f>(-I72*44100)</f>
        <v>0</v>
      </c>
      <c r="AC72">
        <f>2*29.3*Q72*0.92*(CM72-V72)</f>
        <v>0</v>
      </c>
      <c r="AD72">
        <f>2*0.95*5.67E-8*(((CM72+$B$7)+273)^4-(V72+273)^4)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MAX(0,($B$13+$C$13*CR72)/(1+$D$13*CR72)*CK72/(CM72+273)*$E$13)</f>
        <v>0</v>
      </c>
      <c r="AK72" t="s">
        <v>303</v>
      </c>
      <c r="AL72" t="s">
        <v>303</v>
      </c>
      <c r="AM72">
        <v>0</v>
      </c>
      <c r="AN72">
        <v>0</v>
      </c>
      <c r="AO72">
        <f>1-AM72/AN72</f>
        <v>0</v>
      </c>
      <c r="AP72">
        <v>0</v>
      </c>
      <c r="AQ72" t="s">
        <v>303</v>
      </c>
      <c r="AR72" t="s">
        <v>303</v>
      </c>
      <c r="AS72">
        <v>0</v>
      </c>
      <c r="AT72">
        <v>0</v>
      </c>
      <c r="AU72">
        <f>1-AS72/AT72</f>
        <v>0</v>
      </c>
      <c r="AV72">
        <v>0.5</v>
      </c>
      <c r="AW72">
        <f>BV72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303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$B$11*CS72+$C$11*CT72+$F$11*CU72*(1-CX72)</f>
        <v>0</v>
      </c>
      <c r="BV72">
        <f>BU72*BW72</f>
        <v>0</v>
      </c>
      <c r="BW72">
        <f>($B$11*$D$9+$C$11*$D$9+$F$11*((DH72+CZ72)/MAX(DH72+CZ72+DI72, 0.1)*$I$9+DI72/MAX(DH72+CZ72+DI72, 0.1)*$J$9))/($B$11+$C$11+$F$11)</f>
        <v>0</v>
      </c>
      <c r="BX72">
        <f>($B$11*$K$9+$C$11*$K$9+$F$11*((DH72+CZ72)/MAX(DH72+CZ72+DI72, 0.1)*$P$9+DI72/MAX(DH72+CZ72+DI72, 0.1)*$Q$9))/($B$11+$C$11+$F$11)</f>
        <v>0</v>
      </c>
      <c r="BY72">
        <v>6</v>
      </c>
      <c r="BZ72">
        <v>0.5</v>
      </c>
      <c r="CA72" t="s">
        <v>304</v>
      </c>
      <c r="CB72">
        <v>2</v>
      </c>
      <c r="CC72">
        <v>1625677325.1</v>
      </c>
      <c r="CD72">
        <v>409.371333333333</v>
      </c>
      <c r="CE72">
        <v>420.005</v>
      </c>
      <c r="CF72">
        <v>6.30751</v>
      </c>
      <c r="CG72">
        <v>5.43398666666667</v>
      </c>
      <c r="CH72">
        <v>423.714333333333</v>
      </c>
      <c r="CI72">
        <v>7.72308666666667</v>
      </c>
      <c r="CJ72">
        <v>500.003333333333</v>
      </c>
      <c r="CK72">
        <v>100.381666666667</v>
      </c>
      <c r="CL72">
        <v>0.100047866666667</v>
      </c>
      <c r="CM72">
        <v>16.1594</v>
      </c>
      <c r="CN72">
        <v>16.1370666666667</v>
      </c>
      <c r="CO72">
        <v>999.9</v>
      </c>
      <c r="CP72">
        <v>0</v>
      </c>
      <c r="CQ72">
        <v>0</v>
      </c>
      <c r="CR72">
        <v>9980</v>
      </c>
      <c r="CS72">
        <v>0</v>
      </c>
      <c r="CT72">
        <v>4.96959</v>
      </c>
      <c r="CU72">
        <v>1046.01</v>
      </c>
      <c r="CV72">
        <v>0.962015</v>
      </c>
      <c r="CW72">
        <v>0.0379846</v>
      </c>
      <c r="CX72">
        <v>0</v>
      </c>
      <c r="CY72">
        <v>1568.56666666667</v>
      </c>
      <c r="CZ72">
        <v>4.99912</v>
      </c>
      <c r="DA72">
        <v>16201.9666666667</v>
      </c>
      <c r="DB72">
        <v>6712.89666666667</v>
      </c>
      <c r="DC72">
        <v>37.6246666666667</v>
      </c>
      <c r="DD72">
        <v>40.7913333333333</v>
      </c>
      <c r="DE72">
        <v>39.437</v>
      </c>
      <c r="DF72">
        <v>40.333</v>
      </c>
      <c r="DG72">
        <v>38.9583333333333</v>
      </c>
      <c r="DH72">
        <v>1001.47</v>
      </c>
      <c r="DI72">
        <v>39.54</v>
      </c>
      <c r="DJ72">
        <v>0</v>
      </c>
      <c r="DK72">
        <v>1625677326.8</v>
      </c>
      <c r="DL72">
        <v>0</v>
      </c>
      <c r="DM72">
        <v>1569.68269230769</v>
      </c>
      <c r="DN72">
        <v>-9.85948718135575</v>
      </c>
      <c r="DO72">
        <v>-116.294017172493</v>
      </c>
      <c r="DP72">
        <v>16215.8384615385</v>
      </c>
      <c r="DQ72">
        <v>15</v>
      </c>
      <c r="DR72">
        <v>1625677134.6</v>
      </c>
      <c r="DS72" t="s">
        <v>305</v>
      </c>
      <c r="DT72">
        <v>1625677128.6</v>
      </c>
      <c r="DU72">
        <v>1625677134.6</v>
      </c>
      <c r="DV72">
        <v>2</v>
      </c>
      <c r="DW72">
        <v>0.041</v>
      </c>
      <c r="DX72">
        <v>0.026</v>
      </c>
      <c r="DY72">
        <v>-14.347</v>
      </c>
      <c r="DZ72">
        <v>-1.389</v>
      </c>
      <c r="EA72">
        <v>420</v>
      </c>
      <c r="EB72">
        <v>5</v>
      </c>
      <c r="EC72">
        <v>0.14</v>
      </c>
      <c r="ED72">
        <v>0.08</v>
      </c>
      <c r="EE72">
        <v>-10.5968951219512</v>
      </c>
      <c r="EF72">
        <v>0.119882926829255</v>
      </c>
      <c r="EG72">
        <v>0.0865355586047373</v>
      </c>
      <c r="EH72">
        <v>1</v>
      </c>
      <c r="EI72">
        <v>1570.22114285714</v>
      </c>
      <c r="EJ72">
        <v>-9.74019569471683</v>
      </c>
      <c r="EK72">
        <v>1.002370822254</v>
      </c>
      <c r="EL72">
        <v>1</v>
      </c>
      <c r="EM72">
        <v>0.917384951219512</v>
      </c>
      <c r="EN72">
        <v>-0.14997781881533</v>
      </c>
      <c r="EO72">
        <v>0.0193230503537415</v>
      </c>
      <c r="EP72">
        <v>0</v>
      </c>
      <c r="EQ72">
        <v>2</v>
      </c>
      <c r="ER72">
        <v>3</v>
      </c>
      <c r="ES72" t="s">
        <v>349</v>
      </c>
      <c r="ET72">
        <v>100</v>
      </c>
      <c r="EU72">
        <v>100</v>
      </c>
      <c r="EV72">
        <v>-14.343</v>
      </c>
      <c r="EW72">
        <v>-1.4158</v>
      </c>
      <c r="EX72">
        <v>-14.3476998515065</v>
      </c>
      <c r="EY72">
        <v>0.000485247639819423</v>
      </c>
      <c r="EZ72">
        <v>-1.36446825205216e-06</v>
      </c>
      <c r="FA72">
        <v>5.78542989185787e-10</v>
      </c>
      <c r="FB72">
        <v>-1.1099058739466</v>
      </c>
      <c r="FC72">
        <v>-0.0508365997127688</v>
      </c>
      <c r="FD72">
        <v>0.00161886503163497</v>
      </c>
      <c r="FE72">
        <v>-2.08621555845513e-05</v>
      </c>
      <c r="FF72">
        <v>0</v>
      </c>
      <c r="FG72">
        <v>2096</v>
      </c>
      <c r="FH72">
        <v>2</v>
      </c>
      <c r="FI72">
        <v>28</v>
      </c>
      <c r="FJ72">
        <v>3.3</v>
      </c>
      <c r="FK72">
        <v>3.2</v>
      </c>
      <c r="FL72">
        <v>18</v>
      </c>
      <c r="FM72">
        <v>491.945</v>
      </c>
      <c r="FN72">
        <v>508.453</v>
      </c>
      <c r="FO72">
        <v>11.4272</v>
      </c>
      <c r="FP72">
        <v>26.845</v>
      </c>
      <c r="FQ72">
        <v>29.9994</v>
      </c>
      <c r="FR72">
        <v>26.9324</v>
      </c>
      <c r="FS72">
        <v>26.9078</v>
      </c>
      <c r="FT72">
        <v>21.442</v>
      </c>
      <c r="FU72">
        <v>59.7544</v>
      </c>
      <c r="FV72">
        <v>0</v>
      </c>
      <c r="FW72">
        <v>11.49</v>
      </c>
      <c r="FX72">
        <v>420</v>
      </c>
      <c r="FY72">
        <v>5.48403</v>
      </c>
      <c r="FZ72">
        <v>101.646</v>
      </c>
      <c r="GA72">
        <v>96.1567</v>
      </c>
    </row>
    <row r="73" spans="1:183">
      <c r="A73">
        <v>57</v>
      </c>
      <c r="B73">
        <v>1625677328.1</v>
      </c>
      <c r="C73">
        <v>112</v>
      </c>
      <c r="D73" t="s">
        <v>418</v>
      </c>
      <c r="E73" t="s">
        <v>419</v>
      </c>
      <c r="F73">
        <v>1</v>
      </c>
      <c r="G73" t="s">
        <v>302</v>
      </c>
      <c r="H73">
        <v>1625677327.1</v>
      </c>
      <c r="I73">
        <f>(J73)/1000</f>
        <v>0</v>
      </c>
      <c r="J73">
        <f>1000*CJ73*AH73*(CF73-CG73)/(100*BY73*(1000-AH73*CF73))</f>
        <v>0</v>
      </c>
      <c r="K73">
        <f>CJ73*AH73*(CE73-CD73*(1000-AH73*CG73)/(1000-AH73*CF73))/(100*BY73)</f>
        <v>0</v>
      </c>
      <c r="L73">
        <f>CD73 - IF(AH73&gt;1, K73*BY73*100.0/(AJ73*CR73), 0)</f>
        <v>0</v>
      </c>
      <c r="M73">
        <f>((S73-I73/2)*L73-K73)/(S73+I73/2)</f>
        <v>0</v>
      </c>
      <c r="N73">
        <f>M73*(CK73+CL73)/1000.0</f>
        <v>0</v>
      </c>
      <c r="O73">
        <f>(CD73 - IF(AH73&gt;1, K73*BY73*100.0/(AJ73*CR73), 0))*(CK73+CL73)/1000.0</f>
        <v>0</v>
      </c>
      <c r="P73">
        <f>2.0/((1/R73-1/Q73)+SIGN(R73)*SQRT((1/R73-1/Q73)*(1/R73-1/Q73) + 4*BZ73/((BZ73+1)*(BZ73+1))*(2*1/R73*1/Q73-1/Q73*1/Q73)))</f>
        <v>0</v>
      </c>
      <c r="Q73">
        <f>IF(LEFT(CA73,1)&lt;&gt;"0",IF(LEFT(CA73,1)="1",3.0,CB73),$D$5+$E$5*(CR73*CK73/($K$5*1000))+$F$5*(CR73*CK73/($K$5*1000))*MAX(MIN(BY73,$J$5),$I$5)*MAX(MIN(BY73,$J$5),$I$5)+$G$5*MAX(MIN(BY73,$J$5),$I$5)*(CR73*CK73/($K$5*1000))+$H$5*(CR73*CK73/($K$5*1000))*(CR73*CK73/($K$5*1000)))</f>
        <v>0</v>
      </c>
      <c r="R73">
        <f>I73*(1000-(1000*0.61365*exp(17.502*V73/(240.97+V73))/(CK73+CL73)+CF73)/2)/(1000*0.61365*exp(17.502*V73/(240.97+V73))/(CK73+CL73)-CF73)</f>
        <v>0</v>
      </c>
      <c r="S73">
        <f>1/((BZ73+1)/(P73/1.6)+1/(Q73/1.37)) + BZ73/((BZ73+1)/(P73/1.6) + BZ73/(Q73/1.37))</f>
        <v>0</v>
      </c>
      <c r="T73">
        <f>(BU73*BX73)</f>
        <v>0</v>
      </c>
      <c r="U73">
        <f>(CM73+(T73+2*0.95*5.67E-8*(((CM73+$B$7)+273)^4-(CM73+273)^4)-44100*I73)/(1.84*29.3*Q73+8*0.95*5.67E-8*(CM73+273)^3))</f>
        <v>0</v>
      </c>
      <c r="V73">
        <f>($C$7*CN73+$D$7*CO73+$E$7*U73)</f>
        <v>0</v>
      </c>
      <c r="W73">
        <f>0.61365*exp(17.502*V73/(240.97+V73))</f>
        <v>0</v>
      </c>
      <c r="X73">
        <f>(Y73/Z73*100)</f>
        <v>0</v>
      </c>
      <c r="Y73">
        <f>CF73*(CK73+CL73)/1000</f>
        <v>0</v>
      </c>
      <c r="Z73">
        <f>0.61365*exp(17.502*CM73/(240.97+CM73))</f>
        <v>0</v>
      </c>
      <c r="AA73">
        <f>(W73-CF73*(CK73+CL73)/1000)</f>
        <v>0</v>
      </c>
      <c r="AB73">
        <f>(-I73*44100)</f>
        <v>0</v>
      </c>
      <c r="AC73">
        <f>2*29.3*Q73*0.92*(CM73-V73)</f>
        <v>0</v>
      </c>
      <c r="AD73">
        <f>2*0.95*5.67E-8*(((CM73+$B$7)+273)^4-(V73+273)^4)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MAX(0,($B$13+$C$13*CR73)/(1+$D$13*CR73)*CK73/(CM73+273)*$E$13)</f>
        <v>0</v>
      </c>
      <c r="AK73" t="s">
        <v>303</v>
      </c>
      <c r="AL73" t="s">
        <v>303</v>
      </c>
      <c r="AM73">
        <v>0</v>
      </c>
      <c r="AN73">
        <v>0</v>
      </c>
      <c r="AO73">
        <f>1-AM73/AN73</f>
        <v>0</v>
      </c>
      <c r="AP73">
        <v>0</v>
      </c>
      <c r="AQ73" t="s">
        <v>303</v>
      </c>
      <c r="AR73" t="s">
        <v>303</v>
      </c>
      <c r="AS73">
        <v>0</v>
      </c>
      <c r="AT73">
        <v>0</v>
      </c>
      <c r="AU73">
        <f>1-AS73/AT73</f>
        <v>0</v>
      </c>
      <c r="AV73">
        <v>0.5</v>
      </c>
      <c r="AW73">
        <f>BV73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303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f>$B$11*CS73+$C$11*CT73+$F$11*CU73*(1-CX73)</f>
        <v>0</v>
      </c>
      <c r="BV73">
        <f>BU73*BW73</f>
        <v>0</v>
      </c>
      <c r="BW73">
        <f>($B$11*$D$9+$C$11*$D$9+$F$11*((DH73+CZ73)/MAX(DH73+CZ73+DI73, 0.1)*$I$9+DI73/MAX(DH73+CZ73+DI73, 0.1)*$J$9))/($B$11+$C$11+$F$11)</f>
        <v>0</v>
      </c>
      <c r="BX73">
        <f>($B$11*$K$9+$C$11*$K$9+$F$11*((DH73+CZ73)/MAX(DH73+CZ73+DI73, 0.1)*$P$9+DI73/MAX(DH73+CZ73+DI73, 0.1)*$Q$9))/($B$11+$C$11+$F$11)</f>
        <v>0</v>
      </c>
      <c r="BY73">
        <v>6</v>
      </c>
      <c r="BZ73">
        <v>0.5</v>
      </c>
      <c r="CA73" t="s">
        <v>304</v>
      </c>
      <c r="CB73">
        <v>2</v>
      </c>
      <c r="CC73">
        <v>1625677327.1</v>
      </c>
      <c r="CD73">
        <v>409.375</v>
      </c>
      <c r="CE73">
        <v>419.964333333333</v>
      </c>
      <c r="CF73">
        <v>6.32189333333333</v>
      </c>
      <c r="CG73">
        <v>5.46053</v>
      </c>
      <c r="CH73">
        <v>423.718</v>
      </c>
      <c r="CI73">
        <v>7.73790333333333</v>
      </c>
      <c r="CJ73">
        <v>500.005333333333</v>
      </c>
      <c r="CK73">
        <v>100.379333333333</v>
      </c>
      <c r="CL73">
        <v>0.0999157666666667</v>
      </c>
      <c r="CM73">
        <v>16.1702333333333</v>
      </c>
      <c r="CN73">
        <v>16.1509</v>
      </c>
      <c r="CO73">
        <v>999.9</v>
      </c>
      <c r="CP73">
        <v>0</v>
      </c>
      <c r="CQ73">
        <v>0</v>
      </c>
      <c r="CR73">
        <v>9995</v>
      </c>
      <c r="CS73">
        <v>0</v>
      </c>
      <c r="CT73">
        <v>4.9627</v>
      </c>
      <c r="CU73">
        <v>1046.00333333333</v>
      </c>
      <c r="CV73">
        <v>0.962015</v>
      </c>
      <c r="CW73">
        <v>0.0379846</v>
      </c>
      <c r="CX73">
        <v>0</v>
      </c>
      <c r="CY73">
        <v>1568.05666666667</v>
      </c>
      <c r="CZ73">
        <v>4.99912</v>
      </c>
      <c r="DA73">
        <v>16199.6666666667</v>
      </c>
      <c r="DB73">
        <v>6712.85666666667</v>
      </c>
      <c r="DC73">
        <v>38.0206666666667</v>
      </c>
      <c r="DD73">
        <v>40.75</v>
      </c>
      <c r="DE73">
        <v>39.4373333333333</v>
      </c>
      <c r="DF73">
        <v>40.3746666666667</v>
      </c>
      <c r="DG73">
        <v>38.958</v>
      </c>
      <c r="DH73">
        <v>1001.46333333333</v>
      </c>
      <c r="DI73">
        <v>39.54</v>
      </c>
      <c r="DJ73">
        <v>0</v>
      </c>
      <c r="DK73">
        <v>1625677329.2</v>
      </c>
      <c r="DL73">
        <v>0</v>
      </c>
      <c r="DM73">
        <v>1569.24846153846</v>
      </c>
      <c r="DN73">
        <v>-10.134700857868</v>
      </c>
      <c r="DO73">
        <v>-115.535042799781</v>
      </c>
      <c r="DP73">
        <v>16211.4230769231</v>
      </c>
      <c r="DQ73">
        <v>15</v>
      </c>
      <c r="DR73">
        <v>1625677134.6</v>
      </c>
      <c r="DS73" t="s">
        <v>305</v>
      </c>
      <c r="DT73">
        <v>1625677128.6</v>
      </c>
      <c r="DU73">
        <v>1625677134.6</v>
      </c>
      <c r="DV73">
        <v>2</v>
      </c>
      <c r="DW73">
        <v>0.041</v>
      </c>
      <c r="DX73">
        <v>0.026</v>
      </c>
      <c r="DY73">
        <v>-14.347</v>
      </c>
      <c r="DZ73">
        <v>-1.389</v>
      </c>
      <c r="EA73">
        <v>420</v>
      </c>
      <c r="EB73">
        <v>5</v>
      </c>
      <c r="EC73">
        <v>0.14</v>
      </c>
      <c r="ED73">
        <v>0.08</v>
      </c>
      <c r="EE73">
        <v>-10.5874243902439</v>
      </c>
      <c r="EF73">
        <v>-0.0442808362369679</v>
      </c>
      <c r="EG73">
        <v>0.0804139466743809</v>
      </c>
      <c r="EH73">
        <v>1</v>
      </c>
      <c r="EI73">
        <v>1569.73705882353</v>
      </c>
      <c r="EJ73">
        <v>-9.73664705146025</v>
      </c>
      <c r="EK73">
        <v>0.973004834676855</v>
      </c>
      <c r="EL73">
        <v>1</v>
      </c>
      <c r="EM73">
        <v>0.911219073170732</v>
      </c>
      <c r="EN73">
        <v>-0.220607163763064</v>
      </c>
      <c r="EO73">
        <v>0.0250414972808699</v>
      </c>
      <c r="EP73">
        <v>0</v>
      </c>
      <c r="EQ73">
        <v>2</v>
      </c>
      <c r="ER73">
        <v>3</v>
      </c>
      <c r="ES73" t="s">
        <v>349</v>
      </c>
      <c r="ET73">
        <v>100</v>
      </c>
      <c r="EU73">
        <v>100</v>
      </c>
      <c r="EV73">
        <v>-14.343</v>
      </c>
      <c r="EW73">
        <v>-1.4163</v>
      </c>
      <c r="EX73">
        <v>-14.3476998515065</v>
      </c>
      <c r="EY73">
        <v>0.000485247639819423</v>
      </c>
      <c r="EZ73">
        <v>-1.36446825205216e-06</v>
      </c>
      <c r="FA73">
        <v>5.78542989185787e-10</v>
      </c>
      <c r="FB73">
        <v>-1.1099058739466</v>
      </c>
      <c r="FC73">
        <v>-0.0508365997127688</v>
      </c>
      <c r="FD73">
        <v>0.00161886503163497</v>
      </c>
      <c r="FE73">
        <v>-2.08621555845513e-05</v>
      </c>
      <c r="FF73">
        <v>0</v>
      </c>
      <c r="FG73">
        <v>2096</v>
      </c>
      <c r="FH73">
        <v>2</v>
      </c>
      <c r="FI73">
        <v>28</v>
      </c>
      <c r="FJ73">
        <v>3.3</v>
      </c>
      <c r="FK73">
        <v>3.2</v>
      </c>
      <c r="FL73">
        <v>18</v>
      </c>
      <c r="FM73">
        <v>491.895</v>
      </c>
      <c r="FN73">
        <v>508.588</v>
      </c>
      <c r="FO73">
        <v>11.4736</v>
      </c>
      <c r="FP73">
        <v>26.8437</v>
      </c>
      <c r="FQ73">
        <v>29.9995</v>
      </c>
      <c r="FR73">
        <v>26.9316</v>
      </c>
      <c r="FS73">
        <v>26.9069</v>
      </c>
      <c r="FT73">
        <v>21.4419</v>
      </c>
      <c r="FU73">
        <v>59.7544</v>
      </c>
      <c r="FV73">
        <v>0</v>
      </c>
      <c r="FW73">
        <v>11.55</v>
      </c>
      <c r="FX73">
        <v>420</v>
      </c>
      <c r="FY73">
        <v>5.47638</v>
      </c>
      <c r="FZ73">
        <v>101.645</v>
      </c>
      <c r="GA73">
        <v>96.1572</v>
      </c>
    </row>
    <row r="74" spans="1:183">
      <c r="A74">
        <v>58</v>
      </c>
      <c r="B74">
        <v>1625677330.1</v>
      </c>
      <c r="C74">
        <v>114</v>
      </c>
      <c r="D74" t="s">
        <v>420</v>
      </c>
      <c r="E74" t="s">
        <v>421</v>
      </c>
      <c r="F74">
        <v>1</v>
      </c>
      <c r="G74" t="s">
        <v>302</v>
      </c>
      <c r="H74">
        <v>1625677329.1</v>
      </c>
      <c r="I74">
        <f>(J74)/1000</f>
        <v>0</v>
      </c>
      <c r="J74">
        <f>1000*CJ74*AH74*(CF74-CG74)/(100*BY74*(1000-AH74*CF74))</f>
        <v>0</v>
      </c>
      <c r="K74">
        <f>CJ74*AH74*(CE74-CD74*(1000-AH74*CG74)/(1000-AH74*CF74))/(100*BY74)</f>
        <v>0</v>
      </c>
      <c r="L74">
        <f>CD74 - IF(AH74&gt;1, K74*BY74*100.0/(AJ74*CR74), 0)</f>
        <v>0</v>
      </c>
      <c r="M74">
        <f>((S74-I74/2)*L74-K74)/(S74+I74/2)</f>
        <v>0</v>
      </c>
      <c r="N74">
        <f>M74*(CK74+CL74)/1000.0</f>
        <v>0</v>
      </c>
      <c r="O74">
        <f>(CD74 - IF(AH74&gt;1, K74*BY74*100.0/(AJ74*CR74), 0))*(CK74+CL74)/1000.0</f>
        <v>0</v>
      </c>
      <c r="P74">
        <f>2.0/((1/R74-1/Q74)+SIGN(R74)*SQRT((1/R74-1/Q74)*(1/R74-1/Q74) + 4*BZ74/((BZ74+1)*(BZ74+1))*(2*1/R74*1/Q74-1/Q74*1/Q74)))</f>
        <v>0</v>
      </c>
      <c r="Q74">
        <f>IF(LEFT(CA74,1)&lt;&gt;"0",IF(LEFT(CA74,1)="1",3.0,CB74),$D$5+$E$5*(CR74*CK74/($K$5*1000))+$F$5*(CR74*CK74/($K$5*1000))*MAX(MIN(BY74,$J$5),$I$5)*MAX(MIN(BY74,$J$5),$I$5)+$G$5*MAX(MIN(BY74,$J$5),$I$5)*(CR74*CK74/($K$5*1000))+$H$5*(CR74*CK74/($K$5*1000))*(CR74*CK74/($K$5*1000)))</f>
        <v>0</v>
      </c>
      <c r="R74">
        <f>I74*(1000-(1000*0.61365*exp(17.502*V74/(240.97+V74))/(CK74+CL74)+CF74)/2)/(1000*0.61365*exp(17.502*V74/(240.97+V74))/(CK74+CL74)-CF74)</f>
        <v>0</v>
      </c>
      <c r="S74">
        <f>1/((BZ74+1)/(P74/1.6)+1/(Q74/1.37)) + BZ74/((BZ74+1)/(P74/1.6) + BZ74/(Q74/1.37))</f>
        <v>0</v>
      </c>
      <c r="T74">
        <f>(BU74*BX74)</f>
        <v>0</v>
      </c>
      <c r="U74">
        <f>(CM74+(T74+2*0.95*5.67E-8*(((CM74+$B$7)+273)^4-(CM74+273)^4)-44100*I74)/(1.84*29.3*Q74+8*0.95*5.67E-8*(CM74+273)^3))</f>
        <v>0</v>
      </c>
      <c r="V74">
        <f>($C$7*CN74+$D$7*CO74+$E$7*U74)</f>
        <v>0</v>
      </c>
      <c r="W74">
        <f>0.61365*exp(17.502*V74/(240.97+V74))</f>
        <v>0</v>
      </c>
      <c r="X74">
        <f>(Y74/Z74*100)</f>
        <v>0</v>
      </c>
      <c r="Y74">
        <f>CF74*(CK74+CL74)/1000</f>
        <v>0</v>
      </c>
      <c r="Z74">
        <f>0.61365*exp(17.502*CM74/(240.97+CM74))</f>
        <v>0</v>
      </c>
      <c r="AA74">
        <f>(W74-CF74*(CK74+CL74)/1000)</f>
        <v>0</v>
      </c>
      <c r="AB74">
        <f>(-I74*44100)</f>
        <v>0</v>
      </c>
      <c r="AC74">
        <f>2*29.3*Q74*0.92*(CM74-V74)</f>
        <v>0</v>
      </c>
      <c r="AD74">
        <f>2*0.95*5.67E-8*(((CM74+$B$7)+273)^4-(V74+273)^4)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MAX(0,($B$13+$C$13*CR74)/(1+$D$13*CR74)*CK74/(CM74+273)*$E$13)</f>
        <v>0</v>
      </c>
      <c r="AK74" t="s">
        <v>303</v>
      </c>
      <c r="AL74" t="s">
        <v>303</v>
      </c>
      <c r="AM74">
        <v>0</v>
      </c>
      <c r="AN74">
        <v>0</v>
      </c>
      <c r="AO74">
        <f>1-AM74/AN74</f>
        <v>0</v>
      </c>
      <c r="AP74">
        <v>0</v>
      </c>
      <c r="AQ74" t="s">
        <v>303</v>
      </c>
      <c r="AR74" t="s">
        <v>303</v>
      </c>
      <c r="AS74">
        <v>0</v>
      </c>
      <c r="AT74">
        <v>0</v>
      </c>
      <c r="AU74">
        <f>1-AS74/AT74</f>
        <v>0</v>
      </c>
      <c r="AV74">
        <v>0.5</v>
      </c>
      <c r="AW74">
        <f>BV74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303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f>$B$11*CS74+$C$11*CT74+$F$11*CU74*(1-CX74)</f>
        <v>0</v>
      </c>
      <c r="BV74">
        <f>BU74*BW74</f>
        <v>0</v>
      </c>
      <c r="BW74">
        <f>($B$11*$D$9+$C$11*$D$9+$F$11*((DH74+CZ74)/MAX(DH74+CZ74+DI74, 0.1)*$I$9+DI74/MAX(DH74+CZ74+DI74, 0.1)*$J$9))/($B$11+$C$11+$F$11)</f>
        <v>0</v>
      </c>
      <c r="BX74">
        <f>($B$11*$K$9+$C$11*$K$9+$F$11*((DH74+CZ74)/MAX(DH74+CZ74+DI74, 0.1)*$P$9+DI74/MAX(DH74+CZ74+DI74, 0.1)*$Q$9))/($B$11+$C$11+$F$11)</f>
        <v>0</v>
      </c>
      <c r="BY74">
        <v>6</v>
      </c>
      <c r="BZ74">
        <v>0.5</v>
      </c>
      <c r="CA74" t="s">
        <v>304</v>
      </c>
      <c r="CB74">
        <v>2</v>
      </c>
      <c r="CC74">
        <v>1625677329.1</v>
      </c>
      <c r="CD74">
        <v>409.375666666667</v>
      </c>
      <c r="CE74">
        <v>419.991666666667</v>
      </c>
      <c r="CF74">
        <v>6.33842333333333</v>
      </c>
      <c r="CG74">
        <v>5.46882</v>
      </c>
      <c r="CH74">
        <v>423.718666666667</v>
      </c>
      <c r="CI74">
        <v>7.75493333333333</v>
      </c>
      <c r="CJ74">
        <v>500.034666666667</v>
      </c>
      <c r="CK74">
        <v>100.378666666667</v>
      </c>
      <c r="CL74">
        <v>0.0999373666666667</v>
      </c>
      <c r="CM74">
        <v>16.1816</v>
      </c>
      <c r="CN74">
        <v>16.1676333333333</v>
      </c>
      <c r="CO74">
        <v>999.9</v>
      </c>
      <c r="CP74">
        <v>0</v>
      </c>
      <c r="CQ74">
        <v>0</v>
      </c>
      <c r="CR74">
        <v>10001.2</v>
      </c>
      <c r="CS74">
        <v>0</v>
      </c>
      <c r="CT74">
        <v>4.98337666666667</v>
      </c>
      <c r="CU74">
        <v>1045.99666666667</v>
      </c>
      <c r="CV74">
        <v>0.962015</v>
      </c>
      <c r="CW74">
        <v>0.0379846</v>
      </c>
      <c r="CX74">
        <v>0</v>
      </c>
      <c r="CY74">
        <v>1567.83333333333</v>
      </c>
      <c r="CZ74">
        <v>4.99912</v>
      </c>
      <c r="DA74">
        <v>16197.6333333333</v>
      </c>
      <c r="DB74">
        <v>6712.81666666667</v>
      </c>
      <c r="DC74">
        <v>37.625</v>
      </c>
      <c r="DD74">
        <v>40.7913333333333</v>
      </c>
      <c r="DE74">
        <v>39.6036666666667</v>
      </c>
      <c r="DF74">
        <v>40.354</v>
      </c>
      <c r="DG74">
        <v>38.9166666666667</v>
      </c>
      <c r="DH74">
        <v>1001.45666666667</v>
      </c>
      <c r="DI74">
        <v>39.54</v>
      </c>
      <c r="DJ74">
        <v>0</v>
      </c>
      <c r="DK74">
        <v>1625677331</v>
      </c>
      <c r="DL74">
        <v>0</v>
      </c>
      <c r="DM74">
        <v>1568.9296</v>
      </c>
      <c r="DN74">
        <v>-10.9361538222092</v>
      </c>
      <c r="DO74">
        <v>-111.438461343412</v>
      </c>
      <c r="DP74">
        <v>16207.648</v>
      </c>
      <c r="DQ74">
        <v>15</v>
      </c>
      <c r="DR74">
        <v>1625677134.6</v>
      </c>
      <c r="DS74" t="s">
        <v>305</v>
      </c>
      <c r="DT74">
        <v>1625677128.6</v>
      </c>
      <c r="DU74">
        <v>1625677134.6</v>
      </c>
      <c r="DV74">
        <v>2</v>
      </c>
      <c r="DW74">
        <v>0.041</v>
      </c>
      <c r="DX74">
        <v>0.026</v>
      </c>
      <c r="DY74">
        <v>-14.347</v>
      </c>
      <c r="DZ74">
        <v>-1.389</v>
      </c>
      <c r="EA74">
        <v>420</v>
      </c>
      <c r="EB74">
        <v>5</v>
      </c>
      <c r="EC74">
        <v>0.14</v>
      </c>
      <c r="ED74">
        <v>0.08</v>
      </c>
      <c r="EE74">
        <v>-10.5769365853659</v>
      </c>
      <c r="EF74">
        <v>-0.341527526132395</v>
      </c>
      <c r="EG74">
        <v>0.0681424002387024</v>
      </c>
      <c r="EH74">
        <v>1</v>
      </c>
      <c r="EI74">
        <v>1569.44235294118</v>
      </c>
      <c r="EJ74">
        <v>-9.97354184277324</v>
      </c>
      <c r="EK74">
        <v>0.998251585710604</v>
      </c>
      <c r="EL74">
        <v>1</v>
      </c>
      <c r="EM74">
        <v>0.905441268292683</v>
      </c>
      <c r="EN74">
        <v>-0.256747944250869</v>
      </c>
      <c r="EO74">
        <v>0.0274053617942614</v>
      </c>
      <c r="EP74">
        <v>0</v>
      </c>
      <c r="EQ74">
        <v>2</v>
      </c>
      <c r="ER74">
        <v>3</v>
      </c>
      <c r="ES74" t="s">
        <v>349</v>
      </c>
      <c r="ET74">
        <v>100</v>
      </c>
      <c r="EU74">
        <v>100</v>
      </c>
      <c r="EV74">
        <v>-14.343</v>
      </c>
      <c r="EW74">
        <v>-1.4168</v>
      </c>
      <c r="EX74">
        <v>-14.3476998515065</v>
      </c>
      <c r="EY74">
        <v>0.000485247639819423</v>
      </c>
      <c r="EZ74">
        <v>-1.36446825205216e-06</v>
      </c>
      <c r="FA74">
        <v>5.78542989185787e-10</v>
      </c>
      <c r="FB74">
        <v>-1.1099058739466</v>
      </c>
      <c r="FC74">
        <v>-0.0508365997127688</v>
      </c>
      <c r="FD74">
        <v>0.00161886503163497</v>
      </c>
      <c r="FE74">
        <v>-2.08621555845513e-05</v>
      </c>
      <c r="FF74">
        <v>0</v>
      </c>
      <c r="FG74">
        <v>2096</v>
      </c>
      <c r="FH74">
        <v>2</v>
      </c>
      <c r="FI74">
        <v>28</v>
      </c>
      <c r="FJ74">
        <v>3.4</v>
      </c>
      <c r="FK74">
        <v>3.3</v>
      </c>
      <c r="FL74">
        <v>18</v>
      </c>
      <c r="FM74">
        <v>491.75</v>
      </c>
      <c r="FN74">
        <v>508.57</v>
      </c>
      <c r="FO74">
        <v>11.5198</v>
      </c>
      <c r="FP74">
        <v>26.842</v>
      </c>
      <c r="FQ74">
        <v>29.9995</v>
      </c>
      <c r="FR74">
        <v>26.9316</v>
      </c>
      <c r="FS74">
        <v>26.9069</v>
      </c>
      <c r="FT74">
        <v>21.4442</v>
      </c>
      <c r="FU74">
        <v>59.7544</v>
      </c>
      <c r="FV74">
        <v>0</v>
      </c>
      <c r="FW74">
        <v>11.62</v>
      </c>
      <c r="FX74">
        <v>420</v>
      </c>
      <c r="FY74">
        <v>5.49744</v>
      </c>
      <c r="FZ74">
        <v>101.646</v>
      </c>
      <c r="GA74">
        <v>96.1587</v>
      </c>
    </row>
    <row r="75" spans="1:183">
      <c r="A75">
        <v>59</v>
      </c>
      <c r="B75">
        <v>1625677332.1</v>
      </c>
      <c r="C75">
        <v>116</v>
      </c>
      <c r="D75" t="s">
        <v>422</v>
      </c>
      <c r="E75" t="s">
        <v>423</v>
      </c>
      <c r="F75">
        <v>1</v>
      </c>
      <c r="G75" t="s">
        <v>302</v>
      </c>
      <c r="H75">
        <v>1625677331.1</v>
      </c>
      <c r="I75">
        <f>(J75)/1000</f>
        <v>0</v>
      </c>
      <c r="J75">
        <f>1000*CJ75*AH75*(CF75-CG75)/(100*BY75*(1000-AH75*CF75))</f>
        <v>0</v>
      </c>
      <c r="K75">
        <f>CJ75*AH75*(CE75-CD75*(1000-AH75*CG75)/(1000-AH75*CF75))/(100*BY75)</f>
        <v>0</v>
      </c>
      <c r="L75">
        <f>CD75 - IF(AH75&gt;1, K75*BY75*100.0/(AJ75*CR75), 0)</f>
        <v>0</v>
      </c>
      <c r="M75">
        <f>((S75-I75/2)*L75-K75)/(S75+I75/2)</f>
        <v>0</v>
      </c>
      <c r="N75">
        <f>M75*(CK75+CL75)/1000.0</f>
        <v>0</v>
      </c>
      <c r="O75">
        <f>(CD75 - IF(AH75&gt;1, K75*BY75*100.0/(AJ75*CR75), 0))*(CK75+CL75)/1000.0</f>
        <v>0</v>
      </c>
      <c r="P75">
        <f>2.0/((1/R75-1/Q75)+SIGN(R75)*SQRT((1/R75-1/Q75)*(1/R75-1/Q75) + 4*BZ75/((BZ75+1)*(BZ75+1))*(2*1/R75*1/Q75-1/Q75*1/Q75)))</f>
        <v>0</v>
      </c>
      <c r="Q75">
        <f>IF(LEFT(CA75,1)&lt;&gt;"0",IF(LEFT(CA75,1)="1",3.0,CB75),$D$5+$E$5*(CR75*CK75/($K$5*1000))+$F$5*(CR75*CK75/($K$5*1000))*MAX(MIN(BY75,$J$5),$I$5)*MAX(MIN(BY75,$J$5),$I$5)+$G$5*MAX(MIN(BY75,$J$5),$I$5)*(CR75*CK75/($K$5*1000))+$H$5*(CR75*CK75/($K$5*1000))*(CR75*CK75/($K$5*1000)))</f>
        <v>0</v>
      </c>
      <c r="R75">
        <f>I75*(1000-(1000*0.61365*exp(17.502*V75/(240.97+V75))/(CK75+CL75)+CF75)/2)/(1000*0.61365*exp(17.502*V75/(240.97+V75))/(CK75+CL75)-CF75)</f>
        <v>0</v>
      </c>
      <c r="S75">
        <f>1/((BZ75+1)/(P75/1.6)+1/(Q75/1.37)) + BZ75/((BZ75+1)/(P75/1.6) + BZ75/(Q75/1.37))</f>
        <v>0</v>
      </c>
      <c r="T75">
        <f>(BU75*BX75)</f>
        <v>0</v>
      </c>
      <c r="U75">
        <f>(CM75+(T75+2*0.95*5.67E-8*(((CM75+$B$7)+273)^4-(CM75+273)^4)-44100*I75)/(1.84*29.3*Q75+8*0.95*5.67E-8*(CM75+273)^3))</f>
        <v>0</v>
      </c>
      <c r="V75">
        <f>($C$7*CN75+$D$7*CO75+$E$7*U75)</f>
        <v>0</v>
      </c>
      <c r="W75">
        <f>0.61365*exp(17.502*V75/(240.97+V75))</f>
        <v>0</v>
      </c>
      <c r="X75">
        <f>(Y75/Z75*100)</f>
        <v>0</v>
      </c>
      <c r="Y75">
        <f>CF75*(CK75+CL75)/1000</f>
        <v>0</v>
      </c>
      <c r="Z75">
        <f>0.61365*exp(17.502*CM75/(240.97+CM75))</f>
        <v>0</v>
      </c>
      <c r="AA75">
        <f>(W75-CF75*(CK75+CL75)/1000)</f>
        <v>0</v>
      </c>
      <c r="AB75">
        <f>(-I75*44100)</f>
        <v>0</v>
      </c>
      <c r="AC75">
        <f>2*29.3*Q75*0.92*(CM75-V75)</f>
        <v>0</v>
      </c>
      <c r="AD75">
        <f>2*0.95*5.67E-8*(((CM75+$B$7)+273)^4-(V75+273)^4)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MAX(0,($B$13+$C$13*CR75)/(1+$D$13*CR75)*CK75/(CM75+273)*$E$13)</f>
        <v>0</v>
      </c>
      <c r="AK75" t="s">
        <v>303</v>
      </c>
      <c r="AL75" t="s">
        <v>303</v>
      </c>
      <c r="AM75">
        <v>0</v>
      </c>
      <c r="AN75">
        <v>0</v>
      </c>
      <c r="AO75">
        <f>1-AM75/AN75</f>
        <v>0</v>
      </c>
      <c r="AP75">
        <v>0</v>
      </c>
      <c r="AQ75" t="s">
        <v>303</v>
      </c>
      <c r="AR75" t="s">
        <v>303</v>
      </c>
      <c r="AS75">
        <v>0</v>
      </c>
      <c r="AT75">
        <v>0</v>
      </c>
      <c r="AU75">
        <f>1-AS75/AT75</f>
        <v>0</v>
      </c>
      <c r="AV75">
        <v>0.5</v>
      </c>
      <c r="AW75">
        <f>BV75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303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f>$B$11*CS75+$C$11*CT75+$F$11*CU75*(1-CX75)</f>
        <v>0</v>
      </c>
      <c r="BV75">
        <f>BU75*BW75</f>
        <v>0</v>
      </c>
      <c r="BW75">
        <f>($B$11*$D$9+$C$11*$D$9+$F$11*((DH75+CZ75)/MAX(DH75+CZ75+DI75, 0.1)*$I$9+DI75/MAX(DH75+CZ75+DI75, 0.1)*$J$9))/($B$11+$C$11+$F$11)</f>
        <v>0</v>
      </c>
      <c r="BX75">
        <f>($B$11*$K$9+$C$11*$K$9+$F$11*((DH75+CZ75)/MAX(DH75+CZ75+DI75, 0.1)*$P$9+DI75/MAX(DH75+CZ75+DI75, 0.1)*$Q$9))/($B$11+$C$11+$F$11)</f>
        <v>0</v>
      </c>
      <c r="BY75">
        <v>6</v>
      </c>
      <c r="BZ75">
        <v>0.5</v>
      </c>
      <c r="CA75" t="s">
        <v>304</v>
      </c>
      <c r="CB75">
        <v>2</v>
      </c>
      <c r="CC75">
        <v>1625677331.1</v>
      </c>
      <c r="CD75">
        <v>409.375</v>
      </c>
      <c r="CE75">
        <v>420.005</v>
      </c>
      <c r="CF75">
        <v>6.35368333333333</v>
      </c>
      <c r="CG75">
        <v>5.47134333333333</v>
      </c>
      <c r="CH75">
        <v>423.718</v>
      </c>
      <c r="CI75">
        <v>7.77066</v>
      </c>
      <c r="CJ75">
        <v>499.943333333333</v>
      </c>
      <c r="CK75">
        <v>100.379666666667</v>
      </c>
      <c r="CL75">
        <v>0.0997050333333333</v>
      </c>
      <c r="CM75">
        <v>16.1967</v>
      </c>
      <c r="CN75">
        <v>16.1871666666667</v>
      </c>
      <c r="CO75">
        <v>999.9</v>
      </c>
      <c r="CP75">
        <v>0</v>
      </c>
      <c r="CQ75">
        <v>0</v>
      </c>
      <c r="CR75">
        <v>10008.7666666667</v>
      </c>
      <c r="CS75">
        <v>0</v>
      </c>
      <c r="CT75">
        <v>5.01095</v>
      </c>
      <c r="CU75">
        <v>1045.99333333333</v>
      </c>
      <c r="CV75">
        <v>0.962015</v>
      </c>
      <c r="CW75">
        <v>0.0379846</v>
      </c>
      <c r="CX75">
        <v>0</v>
      </c>
      <c r="CY75">
        <v>1567.76666666667</v>
      </c>
      <c r="CZ75">
        <v>4.99912</v>
      </c>
      <c r="DA75">
        <v>16194.1</v>
      </c>
      <c r="DB75">
        <v>6712.81333333333</v>
      </c>
      <c r="DC75">
        <v>37.6456666666667</v>
      </c>
      <c r="DD75">
        <v>40.812</v>
      </c>
      <c r="DE75">
        <v>39.5203333333333</v>
      </c>
      <c r="DF75">
        <v>40.2496666666667</v>
      </c>
      <c r="DG75">
        <v>38.9583333333333</v>
      </c>
      <c r="DH75">
        <v>1001.45333333333</v>
      </c>
      <c r="DI75">
        <v>39.54</v>
      </c>
      <c r="DJ75">
        <v>0</v>
      </c>
      <c r="DK75">
        <v>1625677332.8</v>
      </c>
      <c r="DL75">
        <v>0</v>
      </c>
      <c r="DM75">
        <v>1568.67692307692</v>
      </c>
      <c r="DN75">
        <v>-11.2328205175617</v>
      </c>
      <c r="DO75">
        <v>-108.188034248183</v>
      </c>
      <c r="DP75">
        <v>16205.0807692308</v>
      </c>
      <c r="DQ75">
        <v>15</v>
      </c>
      <c r="DR75">
        <v>1625677134.6</v>
      </c>
      <c r="DS75" t="s">
        <v>305</v>
      </c>
      <c r="DT75">
        <v>1625677128.6</v>
      </c>
      <c r="DU75">
        <v>1625677134.6</v>
      </c>
      <c r="DV75">
        <v>2</v>
      </c>
      <c r="DW75">
        <v>0.041</v>
      </c>
      <c r="DX75">
        <v>0.026</v>
      </c>
      <c r="DY75">
        <v>-14.347</v>
      </c>
      <c r="DZ75">
        <v>-1.389</v>
      </c>
      <c r="EA75">
        <v>420</v>
      </c>
      <c r="EB75">
        <v>5</v>
      </c>
      <c r="EC75">
        <v>0.14</v>
      </c>
      <c r="ED75">
        <v>0.08</v>
      </c>
      <c r="EE75">
        <v>-10.576656097561</v>
      </c>
      <c r="EF75">
        <v>-0.513775609756102</v>
      </c>
      <c r="EG75">
        <v>0.0663665028965833</v>
      </c>
      <c r="EH75">
        <v>0</v>
      </c>
      <c r="EI75">
        <v>1569.22228571429</v>
      </c>
      <c r="EJ75">
        <v>-10.0114285714311</v>
      </c>
      <c r="EK75">
        <v>1.02304611183407</v>
      </c>
      <c r="EL75">
        <v>0</v>
      </c>
      <c r="EM75">
        <v>0.900752951219512</v>
      </c>
      <c r="EN75">
        <v>-0.250640236933797</v>
      </c>
      <c r="EO75">
        <v>0.0271344922471347</v>
      </c>
      <c r="EP75">
        <v>0</v>
      </c>
      <c r="EQ75">
        <v>0</v>
      </c>
      <c r="ER75">
        <v>3</v>
      </c>
      <c r="ES75" t="s">
        <v>424</v>
      </c>
      <c r="ET75">
        <v>100</v>
      </c>
      <c r="EU75">
        <v>100</v>
      </c>
      <c r="EV75">
        <v>-14.343</v>
      </c>
      <c r="EW75">
        <v>-1.4172</v>
      </c>
      <c r="EX75">
        <v>-14.3476998515065</v>
      </c>
      <c r="EY75">
        <v>0.000485247639819423</v>
      </c>
      <c r="EZ75">
        <v>-1.36446825205216e-06</v>
      </c>
      <c r="FA75">
        <v>5.78542989185787e-10</v>
      </c>
      <c r="FB75">
        <v>-1.1099058739466</v>
      </c>
      <c r="FC75">
        <v>-0.0508365997127688</v>
      </c>
      <c r="FD75">
        <v>0.00161886503163497</v>
      </c>
      <c r="FE75">
        <v>-2.08621555845513e-05</v>
      </c>
      <c r="FF75">
        <v>0</v>
      </c>
      <c r="FG75">
        <v>2096</v>
      </c>
      <c r="FH75">
        <v>2</v>
      </c>
      <c r="FI75">
        <v>28</v>
      </c>
      <c r="FJ75">
        <v>3.4</v>
      </c>
      <c r="FK75">
        <v>3.3</v>
      </c>
      <c r="FL75">
        <v>18</v>
      </c>
      <c r="FM75">
        <v>491.852</v>
      </c>
      <c r="FN75">
        <v>508.409</v>
      </c>
      <c r="FO75">
        <v>11.5635</v>
      </c>
      <c r="FP75">
        <v>26.8404</v>
      </c>
      <c r="FQ75">
        <v>29.9994</v>
      </c>
      <c r="FR75">
        <v>26.9316</v>
      </c>
      <c r="FS75">
        <v>26.9069</v>
      </c>
      <c r="FT75">
        <v>21.4416</v>
      </c>
      <c r="FU75">
        <v>59.7544</v>
      </c>
      <c r="FV75">
        <v>0</v>
      </c>
      <c r="FW75">
        <v>11.62</v>
      </c>
      <c r="FX75">
        <v>420</v>
      </c>
      <c r="FY75">
        <v>5.49413</v>
      </c>
      <c r="FZ75">
        <v>101.645</v>
      </c>
      <c r="GA75">
        <v>96.1602</v>
      </c>
    </row>
    <row r="76" spans="1:183">
      <c r="A76">
        <v>60</v>
      </c>
      <c r="B76">
        <v>1625677334.1</v>
      </c>
      <c r="C76">
        <v>118</v>
      </c>
      <c r="D76" t="s">
        <v>425</v>
      </c>
      <c r="E76" t="s">
        <v>426</v>
      </c>
      <c r="F76">
        <v>1</v>
      </c>
      <c r="G76" t="s">
        <v>302</v>
      </c>
      <c r="H76">
        <v>1625677333.1</v>
      </c>
      <c r="I76">
        <f>(J76)/1000</f>
        <v>0</v>
      </c>
      <c r="J76">
        <f>1000*CJ76*AH76*(CF76-CG76)/(100*BY76*(1000-AH76*CF76))</f>
        <v>0</v>
      </c>
      <c r="K76">
        <f>CJ76*AH76*(CE76-CD76*(1000-AH76*CG76)/(1000-AH76*CF76))/(100*BY76)</f>
        <v>0</v>
      </c>
      <c r="L76">
        <f>CD76 - IF(AH76&gt;1, K76*BY76*100.0/(AJ76*CR76), 0)</f>
        <v>0</v>
      </c>
      <c r="M76">
        <f>((S76-I76/2)*L76-K76)/(S76+I76/2)</f>
        <v>0</v>
      </c>
      <c r="N76">
        <f>M76*(CK76+CL76)/1000.0</f>
        <v>0</v>
      </c>
      <c r="O76">
        <f>(CD76 - IF(AH76&gt;1, K76*BY76*100.0/(AJ76*CR76), 0))*(CK76+CL76)/1000.0</f>
        <v>0</v>
      </c>
      <c r="P76">
        <f>2.0/((1/R76-1/Q76)+SIGN(R76)*SQRT((1/R76-1/Q76)*(1/R76-1/Q76) + 4*BZ76/((BZ76+1)*(BZ76+1))*(2*1/R76*1/Q76-1/Q76*1/Q76)))</f>
        <v>0</v>
      </c>
      <c r="Q76">
        <f>IF(LEFT(CA76,1)&lt;&gt;"0",IF(LEFT(CA76,1)="1",3.0,CB76),$D$5+$E$5*(CR76*CK76/($K$5*1000))+$F$5*(CR76*CK76/($K$5*1000))*MAX(MIN(BY76,$J$5),$I$5)*MAX(MIN(BY76,$J$5),$I$5)+$G$5*MAX(MIN(BY76,$J$5),$I$5)*(CR76*CK76/($K$5*1000))+$H$5*(CR76*CK76/($K$5*1000))*(CR76*CK76/($K$5*1000)))</f>
        <v>0</v>
      </c>
      <c r="R76">
        <f>I76*(1000-(1000*0.61365*exp(17.502*V76/(240.97+V76))/(CK76+CL76)+CF76)/2)/(1000*0.61365*exp(17.502*V76/(240.97+V76))/(CK76+CL76)-CF76)</f>
        <v>0</v>
      </c>
      <c r="S76">
        <f>1/((BZ76+1)/(P76/1.6)+1/(Q76/1.37)) + BZ76/((BZ76+1)/(P76/1.6) + BZ76/(Q76/1.37))</f>
        <v>0</v>
      </c>
      <c r="T76">
        <f>(BU76*BX76)</f>
        <v>0</v>
      </c>
      <c r="U76">
        <f>(CM76+(T76+2*0.95*5.67E-8*(((CM76+$B$7)+273)^4-(CM76+273)^4)-44100*I76)/(1.84*29.3*Q76+8*0.95*5.67E-8*(CM76+273)^3))</f>
        <v>0</v>
      </c>
      <c r="V76">
        <f>($C$7*CN76+$D$7*CO76+$E$7*U76)</f>
        <v>0</v>
      </c>
      <c r="W76">
        <f>0.61365*exp(17.502*V76/(240.97+V76))</f>
        <v>0</v>
      </c>
      <c r="X76">
        <f>(Y76/Z76*100)</f>
        <v>0</v>
      </c>
      <c r="Y76">
        <f>CF76*(CK76+CL76)/1000</f>
        <v>0</v>
      </c>
      <c r="Z76">
        <f>0.61365*exp(17.502*CM76/(240.97+CM76))</f>
        <v>0</v>
      </c>
      <c r="AA76">
        <f>(W76-CF76*(CK76+CL76)/1000)</f>
        <v>0</v>
      </c>
      <c r="AB76">
        <f>(-I76*44100)</f>
        <v>0</v>
      </c>
      <c r="AC76">
        <f>2*29.3*Q76*0.92*(CM76-V76)</f>
        <v>0</v>
      </c>
      <c r="AD76">
        <f>2*0.95*5.67E-8*(((CM76+$B$7)+273)^4-(V76+273)^4)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MAX(0,($B$13+$C$13*CR76)/(1+$D$13*CR76)*CK76/(CM76+273)*$E$13)</f>
        <v>0</v>
      </c>
      <c r="AK76" t="s">
        <v>303</v>
      </c>
      <c r="AL76" t="s">
        <v>303</v>
      </c>
      <c r="AM76">
        <v>0</v>
      </c>
      <c r="AN76">
        <v>0</v>
      </c>
      <c r="AO76">
        <f>1-AM76/AN76</f>
        <v>0</v>
      </c>
      <c r="AP76">
        <v>0</v>
      </c>
      <c r="AQ76" t="s">
        <v>303</v>
      </c>
      <c r="AR76" t="s">
        <v>303</v>
      </c>
      <c r="AS76">
        <v>0</v>
      </c>
      <c r="AT76">
        <v>0</v>
      </c>
      <c r="AU76">
        <f>1-AS76/AT76</f>
        <v>0</v>
      </c>
      <c r="AV76">
        <v>0.5</v>
      </c>
      <c r="AW76">
        <f>BV76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303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>$B$11*CS76+$C$11*CT76+$F$11*CU76*(1-CX76)</f>
        <v>0</v>
      </c>
      <c r="BV76">
        <f>BU76*BW76</f>
        <v>0</v>
      </c>
      <c r="BW76">
        <f>($B$11*$D$9+$C$11*$D$9+$F$11*((DH76+CZ76)/MAX(DH76+CZ76+DI76, 0.1)*$I$9+DI76/MAX(DH76+CZ76+DI76, 0.1)*$J$9))/($B$11+$C$11+$F$11)</f>
        <v>0</v>
      </c>
      <c r="BX76">
        <f>($B$11*$K$9+$C$11*$K$9+$F$11*((DH76+CZ76)/MAX(DH76+CZ76+DI76, 0.1)*$P$9+DI76/MAX(DH76+CZ76+DI76, 0.1)*$Q$9))/($B$11+$C$11+$F$11)</f>
        <v>0</v>
      </c>
      <c r="BY76">
        <v>6</v>
      </c>
      <c r="BZ76">
        <v>0.5</v>
      </c>
      <c r="CA76" t="s">
        <v>304</v>
      </c>
      <c r="CB76">
        <v>2</v>
      </c>
      <c r="CC76">
        <v>1625677333.1</v>
      </c>
      <c r="CD76">
        <v>409.371333333333</v>
      </c>
      <c r="CE76">
        <v>420.047</v>
      </c>
      <c r="CF76">
        <v>6.36586666666667</v>
      </c>
      <c r="CG76">
        <v>5.47269333333333</v>
      </c>
      <c r="CH76">
        <v>423.714333333333</v>
      </c>
      <c r="CI76">
        <v>7.78321666666667</v>
      </c>
      <c r="CJ76">
        <v>500.047</v>
      </c>
      <c r="CK76">
        <v>100.379666666667</v>
      </c>
      <c r="CL76">
        <v>0.100066666666667</v>
      </c>
      <c r="CM76">
        <v>16.2146</v>
      </c>
      <c r="CN76">
        <v>16.2066</v>
      </c>
      <c r="CO76">
        <v>999.9</v>
      </c>
      <c r="CP76">
        <v>0</v>
      </c>
      <c r="CQ76">
        <v>0</v>
      </c>
      <c r="CR76">
        <v>10008.8</v>
      </c>
      <c r="CS76">
        <v>0</v>
      </c>
      <c r="CT76">
        <v>5.01784</v>
      </c>
      <c r="CU76">
        <v>1045.99</v>
      </c>
      <c r="CV76">
        <v>0.962015</v>
      </c>
      <c r="CW76">
        <v>0.0379846</v>
      </c>
      <c r="CX76">
        <v>0</v>
      </c>
      <c r="CY76">
        <v>1567.16666666667</v>
      </c>
      <c r="CZ76">
        <v>4.99912</v>
      </c>
      <c r="DA76">
        <v>16190.9</v>
      </c>
      <c r="DB76">
        <v>6712.79</v>
      </c>
      <c r="DC76">
        <v>37.6456666666667</v>
      </c>
      <c r="DD76">
        <v>40.7913333333333</v>
      </c>
      <c r="DE76">
        <v>39.5</v>
      </c>
      <c r="DF76">
        <v>40.2916666666667</v>
      </c>
      <c r="DG76">
        <v>38.7916666666667</v>
      </c>
      <c r="DH76">
        <v>1001.45</v>
      </c>
      <c r="DI76">
        <v>39.54</v>
      </c>
      <c r="DJ76">
        <v>0</v>
      </c>
      <c r="DK76">
        <v>1625677335.2</v>
      </c>
      <c r="DL76">
        <v>0</v>
      </c>
      <c r="DM76">
        <v>1568.25461538462</v>
      </c>
      <c r="DN76">
        <v>-10.5976068419728</v>
      </c>
      <c r="DO76">
        <v>-100.533333380786</v>
      </c>
      <c r="DP76">
        <v>16200.8923076923</v>
      </c>
      <c r="DQ76">
        <v>15</v>
      </c>
      <c r="DR76">
        <v>1625677134.6</v>
      </c>
      <c r="DS76" t="s">
        <v>305</v>
      </c>
      <c r="DT76">
        <v>1625677128.6</v>
      </c>
      <c r="DU76">
        <v>1625677134.6</v>
      </c>
      <c r="DV76">
        <v>2</v>
      </c>
      <c r="DW76">
        <v>0.041</v>
      </c>
      <c r="DX76">
        <v>0.026</v>
      </c>
      <c r="DY76">
        <v>-14.347</v>
      </c>
      <c r="DZ76">
        <v>-1.389</v>
      </c>
      <c r="EA76">
        <v>420</v>
      </c>
      <c r="EB76">
        <v>5</v>
      </c>
      <c r="EC76">
        <v>0.14</v>
      </c>
      <c r="ED76">
        <v>0.08</v>
      </c>
      <c r="EE76">
        <v>-10.5940317073171</v>
      </c>
      <c r="EF76">
        <v>-0.498704529616759</v>
      </c>
      <c r="EG76">
        <v>0.0648973389624118</v>
      </c>
      <c r="EH76">
        <v>1</v>
      </c>
      <c r="EI76">
        <v>1568.75</v>
      </c>
      <c r="EJ76">
        <v>-10.3082959809667</v>
      </c>
      <c r="EK76">
        <v>1.02919443083929</v>
      </c>
      <c r="EL76">
        <v>0</v>
      </c>
      <c r="EM76">
        <v>0.897001902439024</v>
      </c>
      <c r="EN76">
        <v>-0.20829301045296</v>
      </c>
      <c r="EO76">
        <v>0.0253916211307789</v>
      </c>
      <c r="EP76">
        <v>0</v>
      </c>
      <c r="EQ76">
        <v>1</v>
      </c>
      <c r="ER76">
        <v>3</v>
      </c>
      <c r="ES76" t="s">
        <v>427</v>
      </c>
      <c r="ET76">
        <v>100</v>
      </c>
      <c r="EU76">
        <v>100</v>
      </c>
      <c r="EV76">
        <v>-14.343</v>
      </c>
      <c r="EW76">
        <v>-1.4175</v>
      </c>
      <c r="EX76">
        <v>-14.3476998515065</v>
      </c>
      <c r="EY76">
        <v>0.000485247639819423</v>
      </c>
      <c r="EZ76">
        <v>-1.36446825205216e-06</v>
      </c>
      <c r="FA76">
        <v>5.78542989185787e-10</v>
      </c>
      <c r="FB76">
        <v>-1.1099058739466</v>
      </c>
      <c r="FC76">
        <v>-0.0508365997127688</v>
      </c>
      <c r="FD76">
        <v>0.00161886503163497</v>
      </c>
      <c r="FE76">
        <v>-2.08621555845513e-05</v>
      </c>
      <c r="FF76">
        <v>0</v>
      </c>
      <c r="FG76">
        <v>2096</v>
      </c>
      <c r="FH76">
        <v>2</v>
      </c>
      <c r="FI76">
        <v>28</v>
      </c>
      <c r="FJ76">
        <v>3.4</v>
      </c>
      <c r="FK76">
        <v>3.3</v>
      </c>
      <c r="FL76">
        <v>18</v>
      </c>
      <c r="FM76">
        <v>491.931</v>
      </c>
      <c r="FN76">
        <v>508.419</v>
      </c>
      <c r="FO76">
        <v>11.608</v>
      </c>
      <c r="FP76">
        <v>26.8391</v>
      </c>
      <c r="FQ76">
        <v>29.9995</v>
      </c>
      <c r="FR76">
        <v>26.9307</v>
      </c>
      <c r="FS76">
        <v>26.9061</v>
      </c>
      <c r="FT76">
        <v>21.4406</v>
      </c>
      <c r="FU76">
        <v>59.7544</v>
      </c>
      <c r="FV76">
        <v>0</v>
      </c>
      <c r="FW76">
        <v>11.69</v>
      </c>
      <c r="FX76">
        <v>420</v>
      </c>
      <c r="FY76">
        <v>5.49009</v>
      </c>
      <c r="FZ76">
        <v>101.645</v>
      </c>
      <c r="GA76">
        <v>96.1602</v>
      </c>
    </row>
    <row r="77" spans="1:183">
      <c r="A77">
        <v>61</v>
      </c>
      <c r="B77">
        <v>1625677336.1</v>
      </c>
      <c r="C77">
        <v>120</v>
      </c>
      <c r="D77" t="s">
        <v>428</v>
      </c>
      <c r="E77" t="s">
        <v>429</v>
      </c>
      <c r="F77">
        <v>1</v>
      </c>
      <c r="G77" t="s">
        <v>302</v>
      </c>
      <c r="H77">
        <v>1625677335.1</v>
      </c>
      <c r="I77">
        <f>(J77)/1000</f>
        <v>0</v>
      </c>
      <c r="J77">
        <f>1000*CJ77*AH77*(CF77-CG77)/(100*BY77*(1000-AH77*CF77))</f>
        <v>0</v>
      </c>
      <c r="K77">
        <f>CJ77*AH77*(CE77-CD77*(1000-AH77*CG77)/(1000-AH77*CF77))/(100*BY77)</f>
        <v>0</v>
      </c>
      <c r="L77">
        <f>CD77 - IF(AH77&gt;1, K77*BY77*100.0/(AJ77*CR77), 0)</f>
        <v>0</v>
      </c>
      <c r="M77">
        <f>((S77-I77/2)*L77-K77)/(S77+I77/2)</f>
        <v>0</v>
      </c>
      <c r="N77">
        <f>M77*(CK77+CL77)/1000.0</f>
        <v>0</v>
      </c>
      <c r="O77">
        <f>(CD77 - IF(AH77&gt;1, K77*BY77*100.0/(AJ77*CR77), 0))*(CK77+CL77)/1000.0</f>
        <v>0</v>
      </c>
      <c r="P77">
        <f>2.0/((1/R77-1/Q77)+SIGN(R77)*SQRT((1/R77-1/Q77)*(1/R77-1/Q77) + 4*BZ77/((BZ77+1)*(BZ77+1))*(2*1/R77*1/Q77-1/Q77*1/Q77)))</f>
        <v>0</v>
      </c>
      <c r="Q77">
        <f>IF(LEFT(CA77,1)&lt;&gt;"0",IF(LEFT(CA77,1)="1",3.0,CB77),$D$5+$E$5*(CR77*CK77/($K$5*1000))+$F$5*(CR77*CK77/($K$5*1000))*MAX(MIN(BY77,$J$5),$I$5)*MAX(MIN(BY77,$J$5),$I$5)+$G$5*MAX(MIN(BY77,$J$5),$I$5)*(CR77*CK77/($K$5*1000))+$H$5*(CR77*CK77/($K$5*1000))*(CR77*CK77/($K$5*1000)))</f>
        <v>0</v>
      </c>
      <c r="R77">
        <f>I77*(1000-(1000*0.61365*exp(17.502*V77/(240.97+V77))/(CK77+CL77)+CF77)/2)/(1000*0.61365*exp(17.502*V77/(240.97+V77))/(CK77+CL77)-CF77)</f>
        <v>0</v>
      </c>
      <c r="S77">
        <f>1/((BZ77+1)/(P77/1.6)+1/(Q77/1.37)) + BZ77/((BZ77+1)/(P77/1.6) + BZ77/(Q77/1.37))</f>
        <v>0</v>
      </c>
      <c r="T77">
        <f>(BU77*BX77)</f>
        <v>0</v>
      </c>
      <c r="U77">
        <f>(CM77+(T77+2*0.95*5.67E-8*(((CM77+$B$7)+273)^4-(CM77+273)^4)-44100*I77)/(1.84*29.3*Q77+8*0.95*5.67E-8*(CM77+273)^3))</f>
        <v>0</v>
      </c>
      <c r="V77">
        <f>($C$7*CN77+$D$7*CO77+$E$7*U77)</f>
        <v>0</v>
      </c>
      <c r="W77">
        <f>0.61365*exp(17.502*V77/(240.97+V77))</f>
        <v>0</v>
      </c>
      <c r="X77">
        <f>(Y77/Z77*100)</f>
        <v>0</v>
      </c>
      <c r="Y77">
        <f>CF77*(CK77+CL77)/1000</f>
        <v>0</v>
      </c>
      <c r="Z77">
        <f>0.61365*exp(17.502*CM77/(240.97+CM77))</f>
        <v>0</v>
      </c>
      <c r="AA77">
        <f>(W77-CF77*(CK77+CL77)/1000)</f>
        <v>0</v>
      </c>
      <c r="AB77">
        <f>(-I77*44100)</f>
        <v>0</v>
      </c>
      <c r="AC77">
        <f>2*29.3*Q77*0.92*(CM77-V77)</f>
        <v>0</v>
      </c>
      <c r="AD77">
        <f>2*0.95*5.67E-8*(((CM77+$B$7)+273)^4-(V77+273)^4)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MAX(0,($B$13+$C$13*CR77)/(1+$D$13*CR77)*CK77/(CM77+273)*$E$13)</f>
        <v>0</v>
      </c>
      <c r="AK77" t="s">
        <v>303</v>
      </c>
      <c r="AL77" t="s">
        <v>303</v>
      </c>
      <c r="AM77">
        <v>0</v>
      </c>
      <c r="AN77">
        <v>0</v>
      </c>
      <c r="AO77">
        <f>1-AM77/AN77</f>
        <v>0</v>
      </c>
      <c r="AP77">
        <v>0</v>
      </c>
      <c r="AQ77" t="s">
        <v>303</v>
      </c>
      <c r="AR77" t="s">
        <v>303</v>
      </c>
      <c r="AS77">
        <v>0</v>
      </c>
      <c r="AT77">
        <v>0</v>
      </c>
      <c r="AU77">
        <f>1-AS77/AT77</f>
        <v>0</v>
      </c>
      <c r="AV77">
        <v>0.5</v>
      </c>
      <c r="AW77">
        <f>BV77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303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f>$B$11*CS77+$C$11*CT77+$F$11*CU77*(1-CX77)</f>
        <v>0</v>
      </c>
      <c r="BV77">
        <f>BU77*BW77</f>
        <v>0</v>
      </c>
      <c r="BW77">
        <f>($B$11*$D$9+$C$11*$D$9+$F$11*((DH77+CZ77)/MAX(DH77+CZ77+DI77, 0.1)*$I$9+DI77/MAX(DH77+CZ77+DI77, 0.1)*$J$9))/($B$11+$C$11+$F$11)</f>
        <v>0</v>
      </c>
      <c r="BX77">
        <f>($B$11*$K$9+$C$11*$K$9+$F$11*((DH77+CZ77)/MAX(DH77+CZ77+DI77, 0.1)*$P$9+DI77/MAX(DH77+CZ77+DI77, 0.1)*$Q$9))/($B$11+$C$11+$F$11)</f>
        <v>0</v>
      </c>
      <c r="BY77">
        <v>6</v>
      </c>
      <c r="BZ77">
        <v>0.5</v>
      </c>
      <c r="CA77" t="s">
        <v>304</v>
      </c>
      <c r="CB77">
        <v>2</v>
      </c>
      <c r="CC77">
        <v>1625677335.1</v>
      </c>
      <c r="CD77">
        <v>409.368</v>
      </c>
      <c r="CE77">
        <v>420.047333333333</v>
      </c>
      <c r="CF77">
        <v>6.37591666666667</v>
      </c>
      <c r="CG77">
        <v>5.47372666666667</v>
      </c>
      <c r="CH77">
        <v>423.711</v>
      </c>
      <c r="CI77">
        <v>7.79356666666667</v>
      </c>
      <c r="CJ77">
        <v>500.101666666667</v>
      </c>
      <c r="CK77">
        <v>100.379</v>
      </c>
      <c r="CL77">
        <v>0.100213666666667</v>
      </c>
      <c r="CM77">
        <v>16.2310666666667</v>
      </c>
      <c r="CN77">
        <v>16.2180333333333</v>
      </c>
      <c r="CO77">
        <v>999.9</v>
      </c>
      <c r="CP77">
        <v>0</v>
      </c>
      <c r="CQ77">
        <v>0</v>
      </c>
      <c r="CR77">
        <v>10003.7666666667</v>
      </c>
      <c r="CS77">
        <v>0</v>
      </c>
      <c r="CT77">
        <v>5.01784</v>
      </c>
      <c r="CU77">
        <v>1045.99</v>
      </c>
      <c r="CV77">
        <v>0.962015</v>
      </c>
      <c r="CW77">
        <v>0.0379846</v>
      </c>
      <c r="CX77">
        <v>0</v>
      </c>
      <c r="CY77">
        <v>1566.83666666667</v>
      </c>
      <c r="CZ77">
        <v>4.99912</v>
      </c>
      <c r="DA77">
        <v>16188</v>
      </c>
      <c r="DB77">
        <v>6712.76666666667</v>
      </c>
      <c r="DC77">
        <v>37.6246666666667</v>
      </c>
      <c r="DD77">
        <v>40.7913333333333</v>
      </c>
      <c r="DE77">
        <v>39.562</v>
      </c>
      <c r="DF77">
        <v>40.2286666666667</v>
      </c>
      <c r="DG77">
        <v>38.9163333333333</v>
      </c>
      <c r="DH77">
        <v>1001.45</v>
      </c>
      <c r="DI77">
        <v>39.54</v>
      </c>
      <c r="DJ77">
        <v>0</v>
      </c>
      <c r="DK77">
        <v>1625677337</v>
      </c>
      <c r="DL77">
        <v>0</v>
      </c>
      <c r="DM77">
        <v>1567.8796</v>
      </c>
      <c r="DN77">
        <v>-9.96769229820012</v>
      </c>
      <c r="DO77">
        <v>-92.6076921799483</v>
      </c>
      <c r="DP77">
        <v>16197.148</v>
      </c>
      <c r="DQ77">
        <v>15</v>
      </c>
      <c r="DR77">
        <v>1625677134.6</v>
      </c>
      <c r="DS77" t="s">
        <v>305</v>
      </c>
      <c r="DT77">
        <v>1625677128.6</v>
      </c>
      <c r="DU77">
        <v>1625677134.6</v>
      </c>
      <c r="DV77">
        <v>2</v>
      </c>
      <c r="DW77">
        <v>0.041</v>
      </c>
      <c r="DX77">
        <v>0.026</v>
      </c>
      <c r="DY77">
        <v>-14.347</v>
      </c>
      <c r="DZ77">
        <v>-1.389</v>
      </c>
      <c r="EA77">
        <v>420</v>
      </c>
      <c r="EB77">
        <v>5</v>
      </c>
      <c r="EC77">
        <v>0.14</v>
      </c>
      <c r="ED77">
        <v>0.08</v>
      </c>
      <c r="EE77">
        <v>-10.6153585365854</v>
      </c>
      <c r="EF77">
        <v>-0.392891289198625</v>
      </c>
      <c r="EG77">
        <v>0.0538169207936695</v>
      </c>
      <c r="EH77">
        <v>1</v>
      </c>
      <c r="EI77">
        <v>1568.45911764706</v>
      </c>
      <c r="EJ77">
        <v>-10.6681318681318</v>
      </c>
      <c r="EK77">
        <v>1.06953086924915</v>
      </c>
      <c r="EL77">
        <v>0</v>
      </c>
      <c r="EM77">
        <v>0.893880024390244</v>
      </c>
      <c r="EN77">
        <v>-0.134240236933795</v>
      </c>
      <c r="EO77">
        <v>0.0225995595515982</v>
      </c>
      <c r="EP77">
        <v>0</v>
      </c>
      <c r="EQ77">
        <v>1</v>
      </c>
      <c r="ER77">
        <v>3</v>
      </c>
      <c r="ES77" t="s">
        <v>427</v>
      </c>
      <c r="ET77">
        <v>100</v>
      </c>
      <c r="EU77">
        <v>100</v>
      </c>
      <c r="EV77">
        <v>-14.343</v>
      </c>
      <c r="EW77">
        <v>-1.4178</v>
      </c>
      <c r="EX77">
        <v>-14.3476998515065</v>
      </c>
      <c r="EY77">
        <v>0.000485247639819423</v>
      </c>
      <c r="EZ77">
        <v>-1.36446825205216e-06</v>
      </c>
      <c r="FA77">
        <v>5.78542989185787e-10</v>
      </c>
      <c r="FB77">
        <v>-1.1099058739466</v>
      </c>
      <c r="FC77">
        <v>-0.0508365997127688</v>
      </c>
      <c r="FD77">
        <v>0.00161886503163497</v>
      </c>
      <c r="FE77">
        <v>-2.08621555845513e-05</v>
      </c>
      <c r="FF77">
        <v>0</v>
      </c>
      <c r="FG77">
        <v>2096</v>
      </c>
      <c r="FH77">
        <v>2</v>
      </c>
      <c r="FI77">
        <v>28</v>
      </c>
      <c r="FJ77">
        <v>3.5</v>
      </c>
      <c r="FK77">
        <v>3.4</v>
      </c>
      <c r="FL77">
        <v>18</v>
      </c>
      <c r="FM77">
        <v>491.878</v>
      </c>
      <c r="FN77">
        <v>508.391</v>
      </c>
      <c r="FO77">
        <v>11.6482</v>
      </c>
      <c r="FP77">
        <v>26.8374</v>
      </c>
      <c r="FQ77">
        <v>29.9994</v>
      </c>
      <c r="FR77">
        <v>26.9296</v>
      </c>
      <c r="FS77">
        <v>26.9049</v>
      </c>
      <c r="FT77">
        <v>21.4408</v>
      </c>
      <c r="FU77">
        <v>59.7544</v>
      </c>
      <c r="FV77">
        <v>0</v>
      </c>
      <c r="FW77">
        <v>11.76</v>
      </c>
      <c r="FX77">
        <v>420</v>
      </c>
      <c r="FY77">
        <v>5.48584</v>
      </c>
      <c r="FZ77">
        <v>101.645</v>
      </c>
      <c r="GA77">
        <v>96.1596</v>
      </c>
    </row>
    <row r="78" spans="1:183">
      <c r="A78">
        <v>62</v>
      </c>
      <c r="B78">
        <v>1625677338.1</v>
      </c>
      <c r="C78">
        <v>122</v>
      </c>
      <c r="D78" t="s">
        <v>430</v>
      </c>
      <c r="E78" t="s">
        <v>431</v>
      </c>
      <c r="F78">
        <v>1</v>
      </c>
      <c r="G78" t="s">
        <v>302</v>
      </c>
      <c r="H78">
        <v>1625677337.1</v>
      </c>
      <c r="I78">
        <f>(J78)/1000</f>
        <v>0</v>
      </c>
      <c r="J78">
        <f>1000*CJ78*AH78*(CF78-CG78)/(100*BY78*(1000-AH78*CF78))</f>
        <v>0</v>
      </c>
      <c r="K78">
        <f>CJ78*AH78*(CE78-CD78*(1000-AH78*CG78)/(1000-AH78*CF78))/(100*BY78)</f>
        <v>0</v>
      </c>
      <c r="L78">
        <f>CD78 - IF(AH78&gt;1, K78*BY78*100.0/(AJ78*CR78), 0)</f>
        <v>0</v>
      </c>
      <c r="M78">
        <f>((S78-I78/2)*L78-K78)/(S78+I78/2)</f>
        <v>0</v>
      </c>
      <c r="N78">
        <f>M78*(CK78+CL78)/1000.0</f>
        <v>0</v>
      </c>
      <c r="O78">
        <f>(CD78 - IF(AH78&gt;1, K78*BY78*100.0/(AJ78*CR78), 0))*(CK78+CL78)/1000.0</f>
        <v>0</v>
      </c>
      <c r="P78">
        <f>2.0/((1/R78-1/Q78)+SIGN(R78)*SQRT((1/R78-1/Q78)*(1/R78-1/Q78) + 4*BZ78/((BZ78+1)*(BZ78+1))*(2*1/R78*1/Q78-1/Q78*1/Q78)))</f>
        <v>0</v>
      </c>
      <c r="Q78">
        <f>IF(LEFT(CA78,1)&lt;&gt;"0",IF(LEFT(CA78,1)="1",3.0,CB78),$D$5+$E$5*(CR78*CK78/($K$5*1000))+$F$5*(CR78*CK78/($K$5*1000))*MAX(MIN(BY78,$J$5),$I$5)*MAX(MIN(BY78,$J$5),$I$5)+$G$5*MAX(MIN(BY78,$J$5),$I$5)*(CR78*CK78/($K$5*1000))+$H$5*(CR78*CK78/($K$5*1000))*(CR78*CK78/($K$5*1000)))</f>
        <v>0</v>
      </c>
      <c r="R78">
        <f>I78*(1000-(1000*0.61365*exp(17.502*V78/(240.97+V78))/(CK78+CL78)+CF78)/2)/(1000*0.61365*exp(17.502*V78/(240.97+V78))/(CK78+CL78)-CF78)</f>
        <v>0</v>
      </c>
      <c r="S78">
        <f>1/((BZ78+1)/(P78/1.6)+1/(Q78/1.37)) + BZ78/((BZ78+1)/(P78/1.6) + BZ78/(Q78/1.37))</f>
        <v>0</v>
      </c>
      <c r="T78">
        <f>(BU78*BX78)</f>
        <v>0</v>
      </c>
      <c r="U78">
        <f>(CM78+(T78+2*0.95*5.67E-8*(((CM78+$B$7)+273)^4-(CM78+273)^4)-44100*I78)/(1.84*29.3*Q78+8*0.95*5.67E-8*(CM78+273)^3))</f>
        <v>0</v>
      </c>
      <c r="V78">
        <f>($C$7*CN78+$D$7*CO78+$E$7*U78)</f>
        <v>0</v>
      </c>
      <c r="W78">
        <f>0.61365*exp(17.502*V78/(240.97+V78))</f>
        <v>0</v>
      </c>
      <c r="X78">
        <f>(Y78/Z78*100)</f>
        <v>0</v>
      </c>
      <c r="Y78">
        <f>CF78*(CK78+CL78)/1000</f>
        <v>0</v>
      </c>
      <c r="Z78">
        <f>0.61365*exp(17.502*CM78/(240.97+CM78))</f>
        <v>0</v>
      </c>
      <c r="AA78">
        <f>(W78-CF78*(CK78+CL78)/1000)</f>
        <v>0</v>
      </c>
      <c r="AB78">
        <f>(-I78*44100)</f>
        <v>0</v>
      </c>
      <c r="AC78">
        <f>2*29.3*Q78*0.92*(CM78-V78)</f>
        <v>0</v>
      </c>
      <c r="AD78">
        <f>2*0.95*5.67E-8*(((CM78+$B$7)+273)^4-(V78+273)^4)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MAX(0,($B$13+$C$13*CR78)/(1+$D$13*CR78)*CK78/(CM78+273)*$E$13)</f>
        <v>0</v>
      </c>
      <c r="AK78" t="s">
        <v>303</v>
      </c>
      <c r="AL78" t="s">
        <v>303</v>
      </c>
      <c r="AM78">
        <v>0</v>
      </c>
      <c r="AN78">
        <v>0</v>
      </c>
      <c r="AO78">
        <f>1-AM78/AN78</f>
        <v>0</v>
      </c>
      <c r="AP78">
        <v>0</v>
      </c>
      <c r="AQ78" t="s">
        <v>303</v>
      </c>
      <c r="AR78" t="s">
        <v>303</v>
      </c>
      <c r="AS78">
        <v>0</v>
      </c>
      <c r="AT78">
        <v>0</v>
      </c>
      <c r="AU78">
        <f>1-AS78/AT78</f>
        <v>0</v>
      </c>
      <c r="AV78">
        <v>0.5</v>
      </c>
      <c r="AW78">
        <f>BV78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303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f>$B$11*CS78+$C$11*CT78+$F$11*CU78*(1-CX78)</f>
        <v>0</v>
      </c>
      <c r="BV78">
        <f>BU78*BW78</f>
        <v>0</v>
      </c>
      <c r="BW78">
        <f>($B$11*$D$9+$C$11*$D$9+$F$11*((DH78+CZ78)/MAX(DH78+CZ78+DI78, 0.1)*$I$9+DI78/MAX(DH78+CZ78+DI78, 0.1)*$J$9))/($B$11+$C$11+$F$11)</f>
        <v>0</v>
      </c>
      <c r="BX78">
        <f>($B$11*$K$9+$C$11*$K$9+$F$11*((DH78+CZ78)/MAX(DH78+CZ78+DI78, 0.1)*$P$9+DI78/MAX(DH78+CZ78+DI78, 0.1)*$Q$9))/($B$11+$C$11+$F$11)</f>
        <v>0</v>
      </c>
      <c r="BY78">
        <v>6</v>
      </c>
      <c r="BZ78">
        <v>0.5</v>
      </c>
      <c r="CA78" t="s">
        <v>304</v>
      </c>
      <c r="CB78">
        <v>2</v>
      </c>
      <c r="CC78">
        <v>1625677337.1</v>
      </c>
      <c r="CD78">
        <v>409.331</v>
      </c>
      <c r="CE78">
        <v>420.032333333333</v>
      </c>
      <c r="CF78">
        <v>6.38502333333333</v>
      </c>
      <c r="CG78">
        <v>5.47373</v>
      </c>
      <c r="CH78">
        <v>423.674333333333</v>
      </c>
      <c r="CI78">
        <v>7.80295</v>
      </c>
      <c r="CJ78">
        <v>499.955333333333</v>
      </c>
      <c r="CK78">
        <v>100.378666666667</v>
      </c>
      <c r="CL78">
        <v>0.0996933333333333</v>
      </c>
      <c r="CM78">
        <v>16.2463666666667</v>
      </c>
      <c r="CN78">
        <v>16.226</v>
      </c>
      <c r="CO78">
        <v>999.9</v>
      </c>
      <c r="CP78">
        <v>0</v>
      </c>
      <c r="CQ78">
        <v>0</v>
      </c>
      <c r="CR78">
        <v>10012.4666666667</v>
      </c>
      <c r="CS78">
        <v>0</v>
      </c>
      <c r="CT78">
        <v>5.03852</v>
      </c>
      <c r="CU78">
        <v>1045.99</v>
      </c>
      <c r="CV78">
        <v>0.962015</v>
      </c>
      <c r="CW78">
        <v>0.0379846</v>
      </c>
      <c r="CX78">
        <v>0</v>
      </c>
      <c r="CY78">
        <v>1566.21333333333</v>
      </c>
      <c r="CZ78">
        <v>4.99912</v>
      </c>
      <c r="DA78">
        <v>16184.2</v>
      </c>
      <c r="DB78">
        <v>6712.76666666667</v>
      </c>
      <c r="DC78">
        <v>37.4163333333333</v>
      </c>
      <c r="DD78">
        <v>40.75</v>
      </c>
      <c r="DE78">
        <v>39.4373333333333</v>
      </c>
      <c r="DF78">
        <v>40.2083333333333</v>
      </c>
      <c r="DG78">
        <v>38.9583333333333</v>
      </c>
      <c r="DH78">
        <v>1001.45</v>
      </c>
      <c r="DI78">
        <v>39.54</v>
      </c>
      <c r="DJ78">
        <v>0</v>
      </c>
      <c r="DK78">
        <v>1625677338.8</v>
      </c>
      <c r="DL78">
        <v>0</v>
      </c>
      <c r="DM78">
        <v>1567.58576923077</v>
      </c>
      <c r="DN78">
        <v>-10.7148718049994</v>
      </c>
      <c r="DO78">
        <v>-91.0495726961286</v>
      </c>
      <c r="DP78">
        <v>16194.7</v>
      </c>
      <c r="DQ78">
        <v>15</v>
      </c>
      <c r="DR78">
        <v>1625677134.6</v>
      </c>
      <c r="DS78" t="s">
        <v>305</v>
      </c>
      <c r="DT78">
        <v>1625677128.6</v>
      </c>
      <c r="DU78">
        <v>1625677134.6</v>
      </c>
      <c r="DV78">
        <v>2</v>
      </c>
      <c r="DW78">
        <v>0.041</v>
      </c>
      <c r="DX78">
        <v>0.026</v>
      </c>
      <c r="DY78">
        <v>-14.347</v>
      </c>
      <c r="DZ78">
        <v>-1.389</v>
      </c>
      <c r="EA78">
        <v>420</v>
      </c>
      <c r="EB78">
        <v>5</v>
      </c>
      <c r="EC78">
        <v>0.14</v>
      </c>
      <c r="ED78">
        <v>0.08</v>
      </c>
      <c r="EE78">
        <v>-10.6299146341463</v>
      </c>
      <c r="EF78">
        <v>-0.385434146341468</v>
      </c>
      <c r="EG78">
        <v>0.0533901542077711</v>
      </c>
      <c r="EH78">
        <v>1</v>
      </c>
      <c r="EI78">
        <v>1568.20628571429</v>
      </c>
      <c r="EJ78">
        <v>-10.8511937377695</v>
      </c>
      <c r="EK78">
        <v>1.11371472550018</v>
      </c>
      <c r="EL78">
        <v>0</v>
      </c>
      <c r="EM78">
        <v>0.891362317073171</v>
      </c>
      <c r="EN78">
        <v>-0.029762843205573</v>
      </c>
      <c r="EO78">
        <v>0.0189271405960691</v>
      </c>
      <c r="EP78">
        <v>1</v>
      </c>
      <c r="EQ78">
        <v>2</v>
      </c>
      <c r="ER78">
        <v>3</v>
      </c>
      <c r="ES78" t="s">
        <v>349</v>
      </c>
      <c r="ET78">
        <v>100</v>
      </c>
      <c r="EU78">
        <v>100</v>
      </c>
      <c r="EV78">
        <v>-14.343</v>
      </c>
      <c r="EW78">
        <v>-1.4181</v>
      </c>
      <c r="EX78">
        <v>-14.3476998515065</v>
      </c>
      <c r="EY78">
        <v>0.000485247639819423</v>
      </c>
      <c r="EZ78">
        <v>-1.36446825205216e-06</v>
      </c>
      <c r="FA78">
        <v>5.78542989185787e-10</v>
      </c>
      <c r="FB78">
        <v>-1.1099058739466</v>
      </c>
      <c r="FC78">
        <v>-0.0508365997127688</v>
      </c>
      <c r="FD78">
        <v>0.00161886503163497</v>
      </c>
      <c r="FE78">
        <v>-2.08621555845513e-05</v>
      </c>
      <c r="FF78">
        <v>0</v>
      </c>
      <c r="FG78">
        <v>2096</v>
      </c>
      <c r="FH78">
        <v>2</v>
      </c>
      <c r="FI78">
        <v>28</v>
      </c>
      <c r="FJ78">
        <v>3.5</v>
      </c>
      <c r="FK78">
        <v>3.4</v>
      </c>
      <c r="FL78">
        <v>18</v>
      </c>
      <c r="FM78">
        <v>491.891</v>
      </c>
      <c r="FN78">
        <v>508.316</v>
      </c>
      <c r="FO78">
        <v>11.6975</v>
      </c>
      <c r="FP78">
        <v>26.8353</v>
      </c>
      <c r="FQ78">
        <v>29.9994</v>
      </c>
      <c r="FR78">
        <v>26.9294</v>
      </c>
      <c r="FS78">
        <v>26.9046</v>
      </c>
      <c r="FT78">
        <v>21.441</v>
      </c>
      <c r="FU78">
        <v>59.7544</v>
      </c>
      <c r="FV78">
        <v>0</v>
      </c>
      <c r="FW78">
        <v>11.76</v>
      </c>
      <c r="FX78">
        <v>420</v>
      </c>
      <c r="FY78">
        <v>5.48237</v>
      </c>
      <c r="FZ78">
        <v>101.644</v>
      </c>
      <c r="GA78">
        <v>96.1601</v>
      </c>
    </row>
    <row r="79" spans="1:183">
      <c r="A79">
        <v>63</v>
      </c>
      <c r="B79">
        <v>1625677340.1</v>
      </c>
      <c r="C79">
        <v>124</v>
      </c>
      <c r="D79" t="s">
        <v>432</v>
      </c>
      <c r="E79" t="s">
        <v>433</v>
      </c>
      <c r="F79">
        <v>1</v>
      </c>
      <c r="G79" t="s">
        <v>302</v>
      </c>
      <c r="H79">
        <v>1625677339.1</v>
      </c>
      <c r="I79">
        <f>(J79)/1000</f>
        <v>0</v>
      </c>
      <c r="J79">
        <f>1000*CJ79*AH79*(CF79-CG79)/(100*BY79*(1000-AH79*CF79))</f>
        <v>0</v>
      </c>
      <c r="K79">
        <f>CJ79*AH79*(CE79-CD79*(1000-AH79*CG79)/(1000-AH79*CF79))/(100*BY79)</f>
        <v>0</v>
      </c>
      <c r="L79">
        <f>CD79 - IF(AH79&gt;1, K79*BY79*100.0/(AJ79*CR79), 0)</f>
        <v>0</v>
      </c>
      <c r="M79">
        <f>((S79-I79/2)*L79-K79)/(S79+I79/2)</f>
        <v>0</v>
      </c>
      <c r="N79">
        <f>M79*(CK79+CL79)/1000.0</f>
        <v>0</v>
      </c>
      <c r="O79">
        <f>(CD79 - IF(AH79&gt;1, K79*BY79*100.0/(AJ79*CR79), 0))*(CK79+CL79)/1000.0</f>
        <v>0</v>
      </c>
      <c r="P79">
        <f>2.0/((1/R79-1/Q79)+SIGN(R79)*SQRT((1/R79-1/Q79)*(1/R79-1/Q79) + 4*BZ79/((BZ79+1)*(BZ79+1))*(2*1/R79*1/Q79-1/Q79*1/Q79)))</f>
        <v>0</v>
      </c>
      <c r="Q79">
        <f>IF(LEFT(CA79,1)&lt;&gt;"0",IF(LEFT(CA79,1)="1",3.0,CB79),$D$5+$E$5*(CR79*CK79/($K$5*1000))+$F$5*(CR79*CK79/($K$5*1000))*MAX(MIN(BY79,$J$5),$I$5)*MAX(MIN(BY79,$J$5),$I$5)+$G$5*MAX(MIN(BY79,$J$5),$I$5)*(CR79*CK79/($K$5*1000))+$H$5*(CR79*CK79/($K$5*1000))*(CR79*CK79/($K$5*1000)))</f>
        <v>0</v>
      </c>
      <c r="R79">
        <f>I79*(1000-(1000*0.61365*exp(17.502*V79/(240.97+V79))/(CK79+CL79)+CF79)/2)/(1000*0.61365*exp(17.502*V79/(240.97+V79))/(CK79+CL79)-CF79)</f>
        <v>0</v>
      </c>
      <c r="S79">
        <f>1/((BZ79+1)/(P79/1.6)+1/(Q79/1.37)) + BZ79/((BZ79+1)/(P79/1.6) + BZ79/(Q79/1.37))</f>
        <v>0</v>
      </c>
      <c r="T79">
        <f>(BU79*BX79)</f>
        <v>0</v>
      </c>
      <c r="U79">
        <f>(CM79+(T79+2*0.95*5.67E-8*(((CM79+$B$7)+273)^4-(CM79+273)^4)-44100*I79)/(1.84*29.3*Q79+8*0.95*5.67E-8*(CM79+273)^3))</f>
        <v>0</v>
      </c>
      <c r="V79">
        <f>($C$7*CN79+$D$7*CO79+$E$7*U79)</f>
        <v>0</v>
      </c>
      <c r="W79">
        <f>0.61365*exp(17.502*V79/(240.97+V79))</f>
        <v>0</v>
      </c>
      <c r="X79">
        <f>(Y79/Z79*100)</f>
        <v>0</v>
      </c>
      <c r="Y79">
        <f>CF79*(CK79+CL79)/1000</f>
        <v>0</v>
      </c>
      <c r="Z79">
        <f>0.61365*exp(17.502*CM79/(240.97+CM79))</f>
        <v>0</v>
      </c>
      <c r="AA79">
        <f>(W79-CF79*(CK79+CL79)/1000)</f>
        <v>0</v>
      </c>
      <c r="AB79">
        <f>(-I79*44100)</f>
        <v>0</v>
      </c>
      <c r="AC79">
        <f>2*29.3*Q79*0.92*(CM79-V79)</f>
        <v>0</v>
      </c>
      <c r="AD79">
        <f>2*0.95*5.67E-8*(((CM79+$B$7)+273)^4-(V79+273)^4)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MAX(0,($B$13+$C$13*CR79)/(1+$D$13*CR79)*CK79/(CM79+273)*$E$13)</f>
        <v>0</v>
      </c>
      <c r="AK79" t="s">
        <v>303</v>
      </c>
      <c r="AL79" t="s">
        <v>303</v>
      </c>
      <c r="AM79">
        <v>0</v>
      </c>
      <c r="AN79">
        <v>0</v>
      </c>
      <c r="AO79">
        <f>1-AM79/AN79</f>
        <v>0</v>
      </c>
      <c r="AP79">
        <v>0</v>
      </c>
      <c r="AQ79" t="s">
        <v>303</v>
      </c>
      <c r="AR79" t="s">
        <v>303</v>
      </c>
      <c r="AS79">
        <v>0</v>
      </c>
      <c r="AT79">
        <v>0</v>
      </c>
      <c r="AU79">
        <f>1-AS79/AT79</f>
        <v>0</v>
      </c>
      <c r="AV79">
        <v>0.5</v>
      </c>
      <c r="AW79">
        <f>BV79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303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f>$B$11*CS79+$C$11*CT79+$F$11*CU79*(1-CX79)</f>
        <v>0</v>
      </c>
      <c r="BV79">
        <f>BU79*BW79</f>
        <v>0</v>
      </c>
      <c r="BW79">
        <f>($B$11*$D$9+$C$11*$D$9+$F$11*((DH79+CZ79)/MAX(DH79+CZ79+DI79, 0.1)*$I$9+DI79/MAX(DH79+CZ79+DI79, 0.1)*$J$9))/($B$11+$C$11+$F$11)</f>
        <v>0</v>
      </c>
      <c r="BX79">
        <f>($B$11*$K$9+$C$11*$K$9+$F$11*((DH79+CZ79)/MAX(DH79+CZ79+DI79, 0.1)*$P$9+DI79/MAX(DH79+CZ79+DI79, 0.1)*$Q$9))/($B$11+$C$11+$F$11)</f>
        <v>0</v>
      </c>
      <c r="BY79">
        <v>6</v>
      </c>
      <c r="BZ79">
        <v>0.5</v>
      </c>
      <c r="CA79" t="s">
        <v>304</v>
      </c>
      <c r="CB79">
        <v>2</v>
      </c>
      <c r="CC79">
        <v>1625677339.1</v>
      </c>
      <c r="CD79">
        <v>409.322666666667</v>
      </c>
      <c r="CE79">
        <v>420.007333333333</v>
      </c>
      <c r="CF79">
        <v>6.39232666666667</v>
      </c>
      <c r="CG79">
        <v>5.47398333333333</v>
      </c>
      <c r="CH79">
        <v>423.665666666667</v>
      </c>
      <c r="CI79">
        <v>7.81047666666667</v>
      </c>
      <c r="CJ79">
        <v>500.012666666667</v>
      </c>
      <c r="CK79">
        <v>100.38</v>
      </c>
      <c r="CL79">
        <v>0.0998931666666667</v>
      </c>
      <c r="CM79">
        <v>16.2620666666667</v>
      </c>
      <c r="CN79">
        <v>16.2379666666667</v>
      </c>
      <c r="CO79">
        <v>999.9</v>
      </c>
      <c r="CP79">
        <v>0</v>
      </c>
      <c r="CQ79">
        <v>0</v>
      </c>
      <c r="CR79">
        <v>10016.6666666667</v>
      </c>
      <c r="CS79">
        <v>0</v>
      </c>
      <c r="CT79">
        <v>5.06563</v>
      </c>
      <c r="CU79">
        <v>1045.99</v>
      </c>
      <c r="CV79">
        <v>0.962015</v>
      </c>
      <c r="CW79">
        <v>0.0379846</v>
      </c>
      <c r="CX79">
        <v>0</v>
      </c>
      <c r="CY79">
        <v>1565.93666666667</v>
      </c>
      <c r="CZ79">
        <v>4.99912</v>
      </c>
      <c r="DA79">
        <v>16182.1666666667</v>
      </c>
      <c r="DB79">
        <v>6712.77</v>
      </c>
      <c r="DC79">
        <v>37.5416666666667</v>
      </c>
      <c r="DD79">
        <v>40.7913333333333</v>
      </c>
      <c r="DE79">
        <v>39.3953333333333</v>
      </c>
      <c r="DF79">
        <v>40.2496666666667</v>
      </c>
      <c r="DG79">
        <v>38.9163333333333</v>
      </c>
      <c r="DH79">
        <v>1001.45</v>
      </c>
      <c r="DI79">
        <v>39.54</v>
      </c>
      <c r="DJ79">
        <v>0</v>
      </c>
      <c r="DK79">
        <v>1625677341.2</v>
      </c>
      <c r="DL79">
        <v>0</v>
      </c>
      <c r="DM79">
        <v>1567.14115384615</v>
      </c>
      <c r="DN79">
        <v>-11.0177777886782</v>
      </c>
      <c r="DO79">
        <v>-88.3179487579983</v>
      </c>
      <c r="DP79">
        <v>16191.1961538462</v>
      </c>
      <c r="DQ79">
        <v>15</v>
      </c>
      <c r="DR79">
        <v>1625677134.6</v>
      </c>
      <c r="DS79" t="s">
        <v>305</v>
      </c>
      <c r="DT79">
        <v>1625677128.6</v>
      </c>
      <c r="DU79">
        <v>1625677134.6</v>
      </c>
      <c r="DV79">
        <v>2</v>
      </c>
      <c r="DW79">
        <v>0.041</v>
      </c>
      <c r="DX79">
        <v>0.026</v>
      </c>
      <c r="DY79">
        <v>-14.347</v>
      </c>
      <c r="DZ79">
        <v>-1.389</v>
      </c>
      <c r="EA79">
        <v>420</v>
      </c>
      <c r="EB79">
        <v>5</v>
      </c>
      <c r="EC79">
        <v>0.14</v>
      </c>
      <c r="ED79">
        <v>0.08</v>
      </c>
      <c r="EE79">
        <v>-10.6451073170732</v>
      </c>
      <c r="EF79">
        <v>-0.294196515679434</v>
      </c>
      <c r="EG79">
        <v>0.0452405785380829</v>
      </c>
      <c r="EH79">
        <v>1</v>
      </c>
      <c r="EI79">
        <v>1567.69</v>
      </c>
      <c r="EJ79">
        <v>-10.964457243024</v>
      </c>
      <c r="EK79">
        <v>1.09600343494523</v>
      </c>
      <c r="EL79">
        <v>0</v>
      </c>
      <c r="EM79">
        <v>0.890589146341463</v>
      </c>
      <c r="EN79">
        <v>0.0756441324041826</v>
      </c>
      <c r="EO79">
        <v>0.0175477529373227</v>
      </c>
      <c r="EP79">
        <v>1</v>
      </c>
      <c r="EQ79">
        <v>2</v>
      </c>
      <c r="ER79">
        <v>3</v>
      </c>
      <c r="ES79" t="s">
        <v>349</v>
      </c>
      <c r="ET79">
        <v>100</v>
      </c>
      <c r="EU79">
        <v>100</v>
      </c>
      <c r="EV79">
        <v>-14.343</v>
      </c>
      <c r="EW79">
        <v>-1.4182</v>
      </c>
      <c r="EX79">
        <v>-14.3476998515065</v>
      </c>
      <c r="EY79">
        <v>0.000485247639819423</v>
      </c>
      <c r="EZ79">
        <v>-1.36446825205216e-06</v>
      </c>
      <c r="FA79">
        <v>5.78542989185787e-10</v>
      </c>
      <c r="FB79">
        <v>-1.1099058739466</v>
      </c>
      <c r="FC79">
        <v>-0.0508365997127688</v>
      </c>
      <c r="FD79">
        <v>0.00161886503163497</v>
      </c>
      <c r="FE79">
        <v>-2.08621555845513e-05</v>
      </c>
      <c r="FF79">
        <v>0</v>
      </c>
      <c r="FG79">
        <v>2096</v>
      </c>
      <c r="FH79">
        <v>2</v>
      </c>
      <c r="FI79">
        <v>28</v>
      </c>
      <c r="FJ79">
        <v>3.5</v>
      </c>
      <c r="FK79">
        <v>3.4</v>
      </c>
      <c r="FL79">
        <v>18</v>
      </c>
      <c r="FM79">
        <v>491.76</v>
      </c>
      <c r="FN79">
        <v>508.513</v>
      </c>
      <c r="FO79">
        <v>11.7441</v>
      </c>
      <c r="FP79">
        <v>26.8336</v>
      </c>
      <c r="FQ79">
        <v>29.9995</v>
      </c>
      <c r="FR79">
        <v>26.9294</v>
      </c>
      <c r="FS79">
        <v>26.9046</v>
      </c>
      <c r="FT79">
        <v>21.4408</v>
      </c>
      <c r="FU79">
        <v>59.7544</v>
      </c>
      <c r="FV79">
        <v>0</v>
      </c>
      <c r="FW79">
        <v>11.82</v>
      </c>
      <c r="FX79">
        <v>420</v>
      </c>
      <c r="FY79">
        <v>5.47955</v>
      </c>
      <c r="FZ79">
        <v>101.643</v>
      </c>
      <c r="GA79">
        <v>96.1609</v>
      </c>
    </row>
    <row r="80" spans="1:183">
      <c r="A80">
        <v>64</v>
      </c>
      <c r="B80">
        <v>1625677342.1</v>
      </c>
      <c r="C80">
        <v>126</v>
      </c>
      <c r="D80" t="s">
        <v>434</v>
      </c>
      <c r="E80" t="s">
        <v>435</v>
      </c>
      <c r="F80">
        <v>1</v>
      </c>
      <c r="G80" t="s">
        <v>302</v>
      </c>
      <c r="H80">
        <v>1625677341.1</v>
      </c>
      <c r="I80">
        <f>(J80)/1000</f>
        <v>0</v>
      </c>
      <c r="J80">
        <f>1000*CJ80*AH80*(CF80-CG80)/(100*BY80*(1000-AH80*CF80))</f>
        <v>0</v>
      </c>
      <c r="K80">
        <f>CJ80*AH80*(CE80-CD80*(1000-AH80*CG80)/(1000-AH80*CF80))/(100*BY80)</f>
        <v>0</v>
      </c>
      <c r="L80">
        <f>CD80 - IF(AH80&gt;1, K80*BY80*100.0/(AJ80*CR80), 0)</f>
        <v>0</v>
      </c>
      <c r="M80">
        <f>((S80-I80/2)*L80-K80)/(S80+I80/2)</f>
        <v>0</v>
      </c>
      <c r="N80">
        <f>M80*(CK80+CL80)/1000.0</f>
        <v>0</v>
      </c>
      <c r="O80">
        <f>(CD80 - IF(AH80&gt;1, K80*BY80*100.0/(AJ80*CR80), 0))*(CK80+CL80)/1000.0</f>
        <v>0</v>
      </c>
      <c r="P80">
        <f>2.0/((1/R80-1/Q80)+SIGN(R80)*SQRT((1/R80-1/Q80)*(1/R80-1/Q80) + 4*BZ80/((BZ80+1)*(BZ80+1))*(2*1/R80*1/Q80-1/Q80*1/Q80)))</f>
        <v>0</v>
      </c>
      <c r="Q80">
        <f>IF(LEFT(CA80,1)&lt;&gt;"0",IF(LEFT(CA80,1)="1",3.0,CB80),$D$5+$E$5*(CR80*CK80/($K$5*1000))+$F$5*(CR80*CK80/($K$5*1000))*MAX(MIN(BY80,$J$5),$I$5)*MAX(MIN(BY80,$J$5),$I$5)+$G$5*MAX(MIN(BY80,$J$5),$I$5)*(CR80*CK80/($K$5*1000))+$H$5*(CR80*CK80/($K$5*1000))*(CR80*CK80/($K$5*1000)))</f>
        <v>0</v>
      </c>
      <c r="R80">
        <f>I80*(1000-(1000*0.61365*exp(17.502*V80/(240.97+V80))/(CK80+CL80)+CF80)/2)/(1000*0.61365*exp(17.502*V80/(240.97+V80))/(CK80+CL80)-CF80)</f>
        <v>0</v>
      </c>
      <c r="S80">
        <f>1/((BZ80+1)/(P80/1.6)+1/(Q80/1.37)) + BZ80/((BZ80+1)/(P80/1.6) + BZ80/(Q80/1.37))</f>
        <v>0</v>
      </c>
      <c r="T80">
        <f>(BU80*BX80)</f>
        <v>0</v>
      </c>
      <c r="U80">
        <f>(CM80+(T80+2*0.95*5.67E-8*(((CM80+$B$7)+273)^4-(CM80+273)^4)-44100*I80)/(1.84*29.3*Q80+8*0.95*5.67E-8*(CM80+273)^3))</f>
        <v>0</v>
      </c>
      <c r="V80">
        <f>($C$7*CN80+$D$7*CO80+$E$7*U80)</f>
        <v>0</v>
      </c>
      <c r="W80">
        <f>0.61365*exp(17.502*V80/(240.97+V80))</f>
        <v>0</v>
      </c>
      <c r="X80">
        <f>(Y80/Z80*100)</f>
        <v>0</v>
      </c>
      <c r="Y80">
        <f>CF80*(CK80+CL80)/1000</f>
        <v>0</v>
      </c>
      <c r="Z80">
        <f>0.61365*exp(17.502*CM80/(240.97+CM80))</f>
        <v>0</v>
      </c>
      <c r="AA80">
        <f>(W80-CF80*(CK80+CL80)/1000)</f>
        <v>0</v>
      </c>
      <c r="AB80">
        <f>(-I80*44100)</f>
        <v>0</v>
      </c>
      <c r="AC80">
        <f>2*29.3*Q80*0.92*(CM80-V80)</f>
        <v>0</v>
      </c>
      <c r="AD80">
        <f>2*0.95*5.67E-8*(((CM80+$B$7)+273)^4-(V80+273)^4)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MAX(0,($B$13+$C$13*CR80)/(1+$D$13*CR80)*CK80/(CM80+273)*$E$13)</f>
        <v>0</v>
      </c>
      <c r="AK80" t="s">
        <v>303</v>
      </c>
      <c r="AL80" t="s">
        <v>303</v>
      </c>
      <c r="AM80">
        <v>0</v>
      </c>
      <c r="AN80">
        <v>0</v>
      </c>
      <c r="AO80">
        <f>1-AM80/AN80</f>
        <v>0</v>
      </c>
      <c r="AP80">
        <v>0</v>
      </c>
      <c r="AQ80" t="s">
        <v>303</v>
      </c>
      <c r="AR80" t="s">
        <v>303</v>
      </c>
      <c r="AS80">
        <v>0</v>
      </c>
      <c r="AT80">
        <v>0</v>
      </c>
      <c r="AU80">
        <f>1-AS80/AT80</f>
        <v>0</v>
      </c>
      <c r="AV80">
        <v>0.5</v>
      </c>
      <c r="AW80">
        <f>BV80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303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f>$B$11*CS80+$C$11*CT80+$F$11*CU80*(1-CX80)</f>
        <v>0</v>
      </c>
      <c r="BV80">
        <f>BU80*BW80</f>
        <v>0</v>
      </c>
      <c r="BW80">
        <f>($B$11*$D$9+$C$11*$D$9+$F$11*((DH80+CZ80)/MAX(DH80+CZ80+DI80, 0.1)*$I$9+DI80/MAX(DH80+CZ80+DI80, 0.1)*$J$9))/($B$11+$C$11+$F$11)</f>
        <v>0</v>
      </c>
      <c r="BX80">
        <f>($B$11*$K$9+$C$11*$K$9+$F$11*((DH80+CZ80)/MAX(DH80+CZ80+DI80, 0.1)*$P$9+DI80/MAX(DH80+CZ80+DI80, 0.1)*$Q$9))/($B$11+$C$11+$F$11)</f>
        <v>0</v>
      </c>
      <c r="BY80">
        <v>6</v>
      </c>
      <c r="BZ80">
        <v>0.5</v>
      </c>
      <c r="CA80" t="s">
        <v>304</v>
      </c>
      <c r="CB80">
        <v>2</v>
      </c>
      <c r="CC80">
        <v>1625677341.1</v>
      </c>
      <c r="CD80">
        <v>409.329333333333</v>
      </c>
      <c r="CE80">
        <v>419.978333333333</v>
      </c>
      <c r="CF80">
        <v>6.39863333333333</v>
      </c>
      <c r="CG80">
        <v>5.4746</v>
      </c>
      <c r="CH80">
        <v>423.672333333333</v>
      </c>
      <c r="CI80">
        <v>7.81697</v>
      </c>
      <c r="CJ80">
        <v>500.061</v>
      </c>
      <c r="CK80">
        <v>100.378666666667</v>
      </c>
      <c r="CL80">
        <v>0.100081833333333</v>
      </c>
      <c r="CM80">
        <v>16.2789666666667</v>
      </c>
      <c r="CN80">
        <v>16.2579333333333</v>
      </c>
      <c r="CO80">
        <v>999.9</v>
      </c>
      <c r="CP80">
        <v>0</v>
      </c>
      <c r="CQ80">
        <v>0</v>
      </c>
      <c r="CR80">
        <v>10016.8666666667</v>
      </c>
      <c r="CS80">
        <v>0</v>
      </c>
      <c r="CT80">
        <v>5.08677</v>
      </c>
      <c r="CU80">
        <v>1045.98333333333</v>
      </c>
      <c r="CV80">
        <v>0.962015</v>
      </c>
      <c r="CW80">
        <v>0.0379846</v>
      </c>
      <c r="CX80">
        <v>0</v>
      </c>
      <c r="CY80">
        <v>1565.54</v>
      </c>
      <c r="CZ80">
        <v>4.99912</v>
      </c>
      <c r="DA80">
        <v>16179.7666666667</v>
      </c>
      <c r="DB80">
        <v>6712.73</v>
      </c>
      <c r="DC80">
        <v>37.5833333333333</v>
      </c>
      <c r="DD80">
        <v>40.75</v>
      </c>
      <c r="DE80">
        <v>39.583</v>
      </c>
      <c r="DF80">
        <v>40.2083333333333</v>
      </c>
      <c r="DG80">
        <v>39.083</v>
      </c>
      <c r="DH80">
        <v>1001.44333333333</v>
      </c>
      <c r="DI80">
        <v>39.54</v>
      </c>
      <c r="DJ80">
        <v>0</v>
      </c>
      <c r="DK80">
        <v>1625677343</v>
      </c>
      <c r="DL80">
        <v>0</v>
      </c>
      <c r="DM80">
        <v>1566.7608</v>
      </c>
      <c r="DN80">
        <v>-11.7730769116699</v>
      </c>
      <c r="DO80">
        <v>-90.2307690607945</v>
      </c>
      <c r="DP80">
        <v>16188.212</v>
      </c>
      <c r="DQ80">
        <v>15</v>
      </c>
      <c r="DR80">
        <v>1625677134.6</v>
      </c>
      <c r="DS80" t="s">
        <v>305</v>
      </c>
      <c r="DT80">
        <v>1625677128.6</v>
      </c>
      <c r="DU80">
        <v>1625677134.6</v>
      </c>
      <c r="DV80">
        <v>2</v>
      </c>
      <c r="DW80">
        <v>0.041</v>
      </c>
      <c r="DX80">
        <v>0.026</v>
      </c>
      <c r="DY80">
        <v>-14.347</v>
      </c>
      <c r="DZ80">
        <v>-1.389</v>
      </c>
      <c r="EA80">
        <v>420</v>
      </c>
      <c r="EB80">
        <v>5</v>
      </c>
      <c r="EC80">
        <v>0.14</v>
      </c>
      <c r="ED80">
        <v>0.08</v>
      </c>
      <c r="EE80">
        <v>-10.6542707317073</v>
      </c>
      <c r="EF80">
        <v>-0.148919163763062</v>
      </c>
      <c r="EG80">
        <v>0.0352100127382195</v>
      </c>
      <c r="EH80">
        <v>1</v>
      </c>
      <c r="EI80">
        <v>1567.34764705882</v>
      </c>
      <c r="EJ80">
        <v>-11.0515638207943</v>
      </c>
      <c r="EK80">
        <v>1.10879123061087</v>
      </c>
      <c r="EL80">
        <v>0</v>
      </c>
      <c r="EM80">
        <v>0.892439195121951</v>
      </c>
      <c r="EN80">
        <v>0.152804006968642</v>
      </c>
      <c r="EO80">
        <v>0.0196995125149782</v>
      </c>
      <c r="EP80">
        <v>0</v>
      </c>
      <c r="EQ80">
        <v>1</v>
      </c>
      <c r="ER80">
        <v>3</v>
      </c>
      <c r="ES80" t="s">
        <v>427</v>
      </c>
      <c r="ET80">
        <v>100</v>
      </c>
      <c r="EU80">
        <v>100</v>
      </c>
      <c r="EV80">
        <v>-14.343</v>
      </c>
      <c r="EW80">
        <v>-1.4184</v>
      </c>
      <c r="EX80">
        <v>-14.3476998515065</v>
      </c>
      <c r="EY80">
        <v>0.000485247639819423</v>
      </c>
      <c r="EZ80">
        <v>-1.36446825205216e-06</v>
      </c>
      <c r="FA80">
        <v>5.78542989185787e-10</v>
      </c>
      <c r="FB80">
        <v>-1.1099058739466</v>
      </c>
      <c r="FC80">
        <v>-0.0508365997127688</v>
      </c>
      <c r="FD80">
        <v>0.00161886503163497</v>
      </c>
      <c r="FE80">
        <v>-2.08621555845513e-05</v>
      </c>
      <c r="FF80">
        <v>0</v>
      </c>
      <c r="FG80">
        <v>2096</v>
      </c>
      <c r="FH80">
        <v>2</v>
      </c>
      <c r="FI80">
        <v>28</v>
      </c>
      <c r="FJ80">
        <v>3.6</v>
      </c>
      <c r="FK80">
        <v>3.5</v>
      </c>
      <c r="FL80">
        <v>18</v>
      </c>
      <c r="FM80">
        <v>491.797</v>
      </c>
      <c r="FN80">
        <v>508.452</v>
      </c>
      <c r="FO80">
        <v>11.789</v>
      </c>
      <c r="FP80">
        <v>26.8323</v>
      </c>
      <c r="FQ80">
        <v>29.9996</v>
      </c>
      <c r="FR80">
        <v>26.9285</v>
      </c>
      <c r="FS80">
        <v>26.9038</v>
      </c>
      <c r="FT80">
        <v>21.4402</v>
      </c>
      <c r="FU80">
        <v>59.7544</v>
      </c>
      <c r="FV80">
        <v>0</v>
      </c>
      <c r="FW80">
        <v>11.89</v>
      </c>
      <c r="FX80">
        <v>420</v>
      </c>
      <c r="FY80">
        <v>5.50488</v>
      </c>
      <c r="FZ80">
        <v>101.643</v>
      </c>
      <c r="GA80">
        <v>96.1611</v>
      </c>
    </row>
    <row r="81" spans="1:183">
      <c r="A81">
        <v>65</v>
      </c>
      <c r="B81">
        <v>1625677344.1</v>
      </c>
      <c r="C81">
        <v>128</v>
      </c>
      <c r="D81" t="s">
        <v>436</v>
      </c>
      <c r="E81" t="s">
        <v>437</v>
      </c>
      <c r="F81">
        <v>1</v>
      </c>
      <c r="G81" t="s">
        <v>302</v>
      </c>
      <c r="H81">
        <v>1625677343.1</v>
      </c>
      <c r="I81">
        <f>(J81)/1000</f>
        <v>0</v>
      </c>
      <c r="J81">
        <f>1000*CJ81*AH81*(CF81-CG81)/(100*BY81*(1000-AH81*CF81))</f>
        <v>0</v>
      </c>
      <c r="K81">
        <f>CJ81*AH81*(CE81-CD81*(1000-AH81*CG81)/(1000-AH81*CF81))/(100*BY81)</f>
        <v>0</v>
      </c>
      <c r="L81">
        <f>CD81 - IF(AH81&gt;1, K81*BY81*100.0/(AJ81*CR81), 0)</f>
        <v>0</v>
      </c>
      <c r="M81">
        <f>((S81-I81/2)*L81-K81)/(S81+I81/2)</f>
        <v>0</v>
      </c>
      <c r="N81">
        <f>M81*(CK81+CL81)/1000.0</f>
        <v>0</v>
      </c>
      <c r="O81">
        <f>(CD81 - IF(AH81&gt;1, K81*BY81*100.0/(AJ81*CR81), 0))*(CK81+CL81)/1000.0</f>
        <v>0</v>
      </c>
      <c r="P81">
        <f>2.0/((1/R81-1/Q81)+SIGN(R81)*SQRT((1/R81-1/Q81)*(1/R81-1/Q81) + 4*BZ81/((BZ81+1)*(BZ81+1))*(2*1/R81*1/Q81-1/Q81*1/Q81)))</f>
        <v>0</v>
      </c>
      <c r="Q81">
        <f>IF(LEFT(CA81,1)&lt;&gt;"0",IF(LEFT(CA81,1)="1",3.0,CB81),$D$5+$E$5*(CR81*CK81/($K$5*1000))+$F$5*(CR81*CK81/($K$5*1000))*MAX(MIN(BY81,$J$5),$I$5)*MAX(MIN(BY81,$J$5),$I$5)+$G$5*MAX(MIN(BY81,$J$5),$I$5)*(CR81*CK81/($K$5*1000))+$H$5*(CR81*CK81/($K$5*1000))*(CR81*CK81/($K$5*1000)))</f>
        <v>0</v>
      </c>
      <c r="R81">
        <f>I81*(1000-(1000*0.61365*exp(17.502*V81/(240.97+V81))/(CK81+CL81)+CF81)/2)/(1000*0.61365*exp(17.502*V81/(240.97+V81))/(CK81+CL81)-CF81)</f>
        <v>0</v>
      </c>
      <c r="S81">
        <f>1/((BZ81+1)/(P81/1.6)+1/(Q81/1.37)) + BZ81/((BZ81+1)/(P81/1.6) + BZ81/(Q81/1.37))</f>
        <v>0</v>
      </c>
      <c r="T81">
        <f>(BU81*BX81)</f>
        <v>0</v>
      </c>
      <c r="U81">
        <f>(CM81+(T81+2*0.95*5.67E-8*(((CM81+$B$7)+273)^4-(CM81+273)^4)-44100*I81)/(1.84*29.3*Q81+8*0.95*5.67E-8*(CM81+273)^3))</f>
        <v>0</v>
      </c>
      <c r="V81">
        <f>($C$7*CN81+$D$7*CO81+$E$7*U81)</f>
        <v>0</v>
      </c>
      <c r="W81">
        <f>0.61365*exp(17.502*V81/(240.97+V81))</f>
        <v>0</v>
      </c>
      <c r="X81">
        <f>(Y81/Z81*100)</f>
        <v>0</v>
      </c>
      <c r="Y81">
        <f>CF81*(CK81+CL81)/1000</f>
        <v>0</v>
      </c>
      <c r="Z81">
        <f>0.61365*exp(17.502*CM81/(240.97+CM81))</f>
        <v>0</v>
      </c>
      <c r="AA81">
        <f>(W81-CF81*(CK81+CL81)/1000)</f>
        <v>0</v>
      </c>
      <c r="AB81">
        <f>(-I81*44100)</f>
        <v>0</v>
      </c>
      <c r="AC81">
        <f>2*29.3*Q81*0.92*(CM81-V81)</f>
        <v>0</v>
      </c>
      <c r="AD81">
        <f>2*0.95*5.67E-8*(((CM81+$B$7)+273)^4-(V81+273)^4)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MAX(0,($B$13+$C$13*CR81)/(1+$D$13*CR81)*CK81/(CM81+273)*$E$13)</f>
        <v>0</v>
      </c>
      <c r="AK81" t="s">
        <v>303</v>
      </c>
      <c r="AL81" t="s">
        <v>303</v>
      </c>
      <c r="AM81">
        <v>0</v>
      </c>
      <c r="AN81">
        <v>0</v>
      </c>
      <c r="AO81">
        <f>1-AM81/AN81</f>
        <v>0</v>
      </c>
      <c r="AP81">
        <v>0</v>
      </c>
      <c r="AQ81" t="s">
        <v>303</v>
      </c>
      <c r="AR81" t="s">
        <v>303</v>
      </c>
      <c r="AS81">
        <v>0</v>
      </c>
      <c r="AT81">
        <v>0</v>
      </c>
      <c r="AU81">
        <f>1-AS81/AT81</f>
        <v>0</v>
      </c>
      <c r="AV81">
        <v>0.5</v>
      </c>
      <c r="AW81">
        <f>BV81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303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$B$11*CS81+$C$11*CT81+$F$11*CU81*(1-CX81)</f>
        <v>0</v>
      </c>
      <c r="BV81">
        <f>BU81*BW81</f>
        <v>0</v>
      </c>
      <c r="BW81">
        <f>($B$11*$D$9+$C$11*$D$9+$F$11*((DH81+CZ81)/MAX(DH81+CZ81+DI81, 0.1)*$I$9+DI81/MAX(DH81+CZ81+DI81, 0.1)*$J$9))/($B$11+$C$11+$F$11)</f>
        <v>0</v>
      </c>
      <c r="BX81">
        <f>($B$11*$K$9+$C$11*$K$9+$F$11*((DH81+CZ81)/MAX(DH81+CZ81+DI81, 0.1)*$P$9+DI81/MAX(DH81+CZ81+DI81, 0.1)*$Q$9))/($B$11+$C$11+$F$11)</f>
        <v>0</v>
      </c>
      <c r="BY81">
        <v>6</v>
      </c>
      <c r="BZ81">
        <v>0.5</v>
      </c>
      <c r="CA81" t="s">
        <v>304</v>
      </c>
      <c r="CB81">
        <v>2</v>
      </c>
      <c r="CC81">
        <v>1625677343.1</v>
      </c>
      <c r="CD81">
        <v>409.299</v>
      </c>
      <c r="CE81">
        <v>420.012</v>
      </c>
      <c r="CF81">
        <v>6.40449666666667</v>
      </c>
      <c r="CG81">
        <v>5.47472</v>
      </c>
      <c r="CH81">
        <v>423.642</v>
      </c>
      <c r="CI81">
        <v>7.82301666666667</v>
      </c>
      <c r="CJ81">
        <v>499.966666666667</v>
      </c>
      <c r="CK81">
        <v>100.377666666667</v>
      </c>
      <c r="CL81">
        <v>0.0998508666666667</v>
      </c>
      <c r="CM81">
        <v>16.2950666666667</v>
      </c>
      <c r="CN81">
        <v>16.2813</v>
      </c>
      <c r="CO81">
        <v>999.9</v>
      </c>
      <c r="CP81">
        <v>0</v>
      </c>
      <c r="CQ81">
        <v>0</v>
      </c>
      <c r="CR81">
        <v>10001.4666666667</v>
      </c>
      <c r="CS81">
        <v>0</v>
      </c>
      <c r="CT81">
        <v>5.09366</v>
      </c>
      <c r="CU81">
        <v>1045.97333333333</v>
      </c>
      <c r="CV81">
        <v>0.962015</v>
      </c>
      <c r="CW81">
        <v>0.0379846</v>
      </c>
      <c r="CX81">
        <v>0</v>
      </c>
      <c r="CY81">
        <v>1565.23666666667</v>
      </c>
      <c r="CZ81">
        <v>4.99912</v>
      </c>
      <c r="DA81">
        <v>16175.5333333333</v>
      </c>
      <c r="DB81">
        <v>6712.66</v>
      </c>
      <c r="DC81">
        <v>37.5413333333333</v>
      </c>
      <c r="DD81">
        <v>40.7913333333333</v>
      </c>
      <c r="DE81">
        <v>39.4373333333333</v>
      </c>
      <c r="DF81">
        <v>40.2703333333333</v>
      </c>
      <c r="DG81">
        <v>38.9996666666667</v>
      </c>
      <c r="DH81">
        <v>1001.43333333333</v>
      </c>
      <c r="DI81">
        <v>39.54</v>
      </c>
      <c r="DJ81">
        <v>0</v>
      </c>
      <c r="DK81">
        <v>1625677344.8</v>
      </c>
      <c r="DL81">
        <v>0</v>
      </c>
      <c r="DM81">
        <v>1566.48269230769</v>
      </c>
      <c r="DN81">
        <v>-11.9517948862804</v>
      </c>
      <c r="DO81">
        <v>-90.4581196978764</v>
      </c>
      <c r="DP81">
        <v>16185.9038461538</v>
      </c>
      <c r="DQ81">
        <v>15</v>
      </c>
      <c r="DR81">
        <v>1625677134.6</v>
      </c>
      <c r="DS81" t="s">
        <v>305</v>
      </c>
      <c r="DT81">
        <v>1625677128.6</v>
      </c>
      <c r="DU81">
        <v>1625677134.6</v>
      </c>
      <c r="DV81">
        <v>2</v>
      </c>
      <c r="DW81">
        <v>0.041</v>
      </c>
      <c r="DX81">
        <v>0.026</v>
      </c>
      <c r="DY81">
        <v>-14.347</v>
      </c>
      <c r="DZ81">
        <v>-1.389</v>
      </c>
      <c r="EA81">
        <v>420</v>
      </c>
      <c r="EB81">
        <v>5</v>
      </c>
      <c r="EC81">
        <v>0.14</v>
      </c>
      <c r="ED81">
        <v>0.08</v>
      </c>
      <c r="EE81">
        <v>-10.656812195122</v>
      </c>
      <c r="EF81">
        <v>-0.260523344947737</v>
      </c>
      <c r="EG81">
        <v>0.037748637159195</v>
      </c>
      <c r="EH81">
        <v>1</v>
      </c>
      <c r="EI81">
        <v>1567.07228571429</v>
      </c>
      <c r="EJ81">
        <v>-11.1600000000005</v>
      </c>
      <c r="EK81">
        <v>1.1445799871301</v>
      </c>
      <c r="EL81">
        <v>0</v>
      </c>
      <c r="EM81">
        <v>0.895839682926829</v>
      </c>
      <c r="EN81">
        <v>0.213338613240419</v>
      </c>
      <c r="EO81">
        <v>0.0225308405897328</v>
      </c>
      <c r="EP81">
        <v>0</v>
      </c>
      <c r="EQ81">
        <v>1</v>
      </c>
      <c r="ER81">
        <v>3</v>
      </c>
      <c r="ES81" t="s">
        <v>427</v>
      </c>
      <c r="ET81">
        <v>100</v>
      </c>
      <c r="EU81">
        <v>100</v>
      </c>
      <c r="EV81">
        <v>-14.343</v>
      </c>
      <c r="EW81">
        <v>-1.4186</v>
      </c>
      <c r="EX81">
        <v>-14.3476998515065</v>
      </c>
      <c r="EY81">
        <v>0.000485247639819423</v>
      </c>
      <c r="EZ81">
        <v>-1.36446825205216e-06</v>
      </c>
      <c r="FA81">
        <v>5.78542989185787e-10</v>
      </c>
      <c r="FB81">
        <v>-1.1099058739466</v>
      </c>
      <c r="FC81">
        <v>-0.0508365997127688</v>
      </c>
      <c r="FD81">
        <v>0.00161886503163497</v>
      </c>
      <c r="FE81">
        <v>-2.08621555845513e-05</v>
      </c>
      <c r="FF81">
        <v>0</v>
      </c>
      <c r="FG81">
        <v>2096</v>
      </c>
      <c r="FH81">
        <v>2</v>
      </c>
      <c r="FI81">
        <v>28</v>
      </c>
      <c r="FJ81">
        <v>3.6</v>
      </c>
      <c r="FK81">
        <v>3.5</v>
      </c>
      <c r="FL81">
        <v>18</v>
      </c>
      <c r="FM81">
        <v>491.889</v>
      </c>
      <c r="FN81">
        <v>508.406</v>
      </c>
      <c r="FO81">
        <v>11.8308</v>
      </c>
      <c r="FP81">
        <v>26.8306</v>
      </c>
      <c r="FQ81">
        <v>29.9996</v>
      </c>
      <c r="FR81">
        <v>26.9273</v>
      </c>
      <c r="FS81">
        <v>26.9027</v>
      </c>
      <c r="FT81">
        <v>21.4407</v>
      </c>
      <c r="FU81">
        <v>59.7544</v>
      </c>
      <c r="FV81">
        <v>0</v>
      </c>
      <c r="FW81">
        <v>11.89</v>
      </c>
      <c r="FX81">
        <v>420</v>
      </c>
      <c r="FY81">
        <v>5.50761</v>
      </c>
      <c r="FZ81">
        <v>101.644</v>
      </c>
      <c r="GA81">
        <v>96.1609</v>
      </c>
    </row>
    <row r="82" spans="1:183">
      <c r="A82">
        <v>66</v>
      </c>
      <c r="B82">
        <v>1625677346.1</v>
      </c>
      <c r="C82">
        <v>130</v>
      </c>
      <c r="D82" t="s">
        <v>438</v>
      </c>
      <c r="E82" t="s">
        <v>439</v>
      </c>
      <c r="F82">
        <v>1</v>
      </c>
      <c r="G82" t="s">
        <v>302</v>
      </c>
      <c r="H82">
        <v>1625677345.1</v>
      </c>
      <c r="I82">
        <f>(J82)/1000</f>
        <v>0</v>
      </c>
      <c r="J82">
        <f>1000*CJ82*AH82*(CF82-CG82)/(100*BY82*(1000-AH82*CF82))</f>
        <v>0</v>
      </c>
      <c r="K82">
        <f>CJ82*AH82*(CE82-CD82*(1000-AH82*CG82)/(1000-AH82*CF82))/(100*BY82)</f>
        <v>0</v>
      </c>
      <c r="L82">
        <f>CD82 - IF(AH82&gt;1, K82*BY82*100.0/(AJ82*CR82), 0)</f>
        <v>0</v>
      </c>
      <c r="M82">
        <f>((S82-I82/2)*L82-K82)/(S82+I82/2)</f>
        <v>0</v>
      </c>
      <c r="N82">
        <f>M82*(CK82+CL82)/1000.0</f>
        <v>0</v>
      </c>
      <c r="O82">
        <f>(CD82 - IF(AH82&gt;1, K82*BY82*100.0/(AJ82*CR82), 0))*(CK82+CL82)/1000.0</f>
        <v>0</v>
      </c>
      <c r="P82">
        <f>2.0/((1/R82-1/Q82)+SIGN(R82)*SQRT((1/R82-1/Q82)*(1/R82-1/Q82) + 4*BZ82/((BZ82+1)*(BZ82+1))*(2*1/R82*1/Q82-1/Q82*1/Q82)))</f>
        <v>0</v>
      </c>
      <c r="Q82">
        <f>IF(LEFT(CA82,1)&lt;&gt;"0",IF(LEFT(CA82,1)="1",3.0,CB82),$D$5+$E$5*(CR82*CK82/($K$5*1000))+$F$5*(CR82*CK82/($K$5*1000))*MAX(MIN(BY82,$J$5),$I$5)*MAX(MIN(BY82,$J$5),$I$5)+$G$5*MAX(MIN(BY82,$J$5),$I$5)*(CR82*CK82/($K$5*1000))+$H$5*(CR82*CK82/($K$5*1000))*(CR82*CK82/($K$5*1000)))</f>
        <v>0</v>
      </c>
      <c r="R82">
        <f>I82*(1000-(1000*0.61365*exp(17.502*V82/(240.97+V82))/(CK82+CL82)+CF82)/2)/(1000*0.61365*exp(17.502*V82/(240.97+V82))/(CK82+CL82)-CF82)</f>
        <v>0</v>
      </c>
      <c r="S82">
        <f>1/((BZ82+1)/(P82/1.6)+1/(Q82/1.37)) + BZ82/((BZ82+1)/(P82/1.6) + BZ82/(Q82/1.37))</f>
        <v>0</v>
      </c>
      <c r="T82">
        <f>(BU82*BX82)</f>
        <v>0</v>
      </c>
      <c r="U82">
        <f>(CM82+(T82+2*0.95*5.67E-8*(((CM82+$B$7)+273)^4-(CM82+273)^4)-44100*I82)/(1.84*29.3*Q82+8*0.95*5.67E-8*(CM82+273)^3))</f>
        <v>0</v>
      </c>
      <c r="V82">
        <f>($C$7*CN82+$D$7*CO82+$E$7*U82)</f>
        <v>0</v>
      </c>
      <c r="W82">
        <f>0.61365*exp(17.502*V82/(240.97+V82))</f>
        <v>0</v>
      </c>
      <c r="X82">
        <f>(Y82/Z82*100)</f>
        <v>0</v>
      </c>
      <c r="Y82">
        <f>CF82*(CK82+CL82)/1000</f>
        <v>0</v>
      </c>
      <c r="Z82">
        <f>0.61365*exp(17.502*CM82/(240.97+CM82))</f>
        <v>0</v>
      </c>
      <c r="AA82">
        <f>(W82-CF82*(CK82+CL82)/1000)</f>
        <v>0</v>
      </c>
      <c r="AB82">
        <f>(-I82*44100)</f>
        <v>0</v>
      </c>
      <c r="AC82">
        <f>2*29.3*Q82*0.92*(CM82-V82)</f>
        <v>0</v>
      </c>
      <c r="AD82">
        <f>2*0.95*5.67E-8*(((CM82+$B$7)+273)^4-(V82+273)^4)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MAX(0,($B$13+$C$13*CR82)/(1+$D$13*CR82)*CK82/(CM82+273)*$E$13)</f>
        <v>0</v>
      </c>
      <c r="AK82" t="s">
        <v>303</v>
      </c>
      <c r="AL82" t="s">
        <v>303</v>
      </c>
      <c r="AM82">
        <v>0</v>
      </c>
      <c r="AN82">
        <v>0</v>
      </c>
      <c r="AO82">
        <f>1-AM82/AN82</f>
        <v>0</v>
      </c>
      <c r="AP82">
        <v>0</v>
      </c>
      <c r="AQ82" t="s">
        <v>303</v>
      </c>
      <c r="AR82" t="s">
        <v>303</v>
      </c>
      <c r="AS82">
        <v>0</v>
      </c>
      <c r="AT82">
        <v>0</v>
      </c>
      <c r="AU82">
        <f>1-AS82/AT82</f>
        <v>0</v>
      </c>
      <c r="AV82">
        <v>0.5</v>
      </c>
      <c r="AW82">
        <f>BV82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303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$B$11*CS82+$C$11*CT82+$F$11*CU82*(1-CX82)</f>
        <v>0</v>
      </c>
      <c r="BV82">
        <f>BU82*BW82</f>
        <v>0</v>
      </c>
      <c r="BW82">
        <f>($B$11*$D$9+$C$11*$D$9+$F$11*((DH82+CZ82)/MAX(DH82+CZ82+DI82, 0.1)*$I$9+DI82/MAX(DH82+CZ82+DI82, 0.1)*$J$9))/($B$11+$C$11+$F$11)</f>
        <v>0</v>
      </c>
      <c r="BX82">
        <f>($B$11*$K$9+$C$11*$K$9+$F$11*((DH82+CZ82)/MAX(DH82+CZ82+DI82, 0.1)*$P$9+DI82/MAX(DH82+CZ82+DI82, 0.1)*$Q$9))/($B$11+$C$11+$F$11)</f>
        <v>0</v>
      </c>
      <c r="BY82">
        <v>6</v>
      </c>
      <c r="BZ82">
        <v>0.5</v>
      </c>
      <c r="CA82" t="s">
        <v>304</v>
      </c>
      <c r="CB82">
        <v>2</v>
      </c>
      <c r="CC82">
        <v>1625677345.1</v>
      </c>
      <c r="CD82">
        <v>409.281333333333</v>
      </c>
      <c r="CE82">
        <v>420.031</v>
      </c>
      <c r="CF82">
        <v>6.40923333333333</v>
      </c>
      <c r="CG82">
        <v>5.47513333333333</v>
      </c>
      <c r="CH82">
        <v>423.624333333333</v>
      </c>
      <c r="CI82">
        <v>7.82789</v>
      </c>
      <c r="CJ82">
        <v>500.038</v>
      </c>
      <c r="CK82">
        <v>100.378333333333</v>
      </c>
      <c r="CL82">
        <v>0.10015</v>
      </c>
      <c r="CM82">
        <v>16.3109666666667</v>
      </c>
      <c r="CN82">
        <v>16.3028666666667</v>
      </c>
      <c r="CO82">
        <v>999.9</v>
      </c>
      <c r="CP82">
        <v>0</v>
      </c>
      <c r="CQ82">
        <v>0</v>
      </c>
      <c r="CR82">
        <v>9987.29333333333</v>
      </c>
      <c r="CS82">
        <v>0</v>
      </c>
      <c r="CT82">
        <v>5.10055</v>
      </c>
      <c r="CU82">
        <v>1045.99</v>
      </c>
      <c r="CV82">
        <v>0.962005666666667</v>
      </c>
      <c r="CW82">
        <v>0.0379941</v>
      </c>
      <c r="CX82">
        <v>0</v>
      </c>
      <c r="CY82">
        <v>1564.74333333333</v>
      </c>
      <c r="CZ82">
        <v>4.99912</v>
      </c>
      <c r="DA82">
        <v>16171.9666666667</v>
      </c>
      <c r="DB82">
        <v>6712.74</v>
      </c>
      <c r="DC82">
        <v>37.4583333333333</v>
      </c>
      <c r="DD82">
        <v>40.7913333333333</v>
      </c>
      <c r="DE82">
        <v>39.5623333333333</v>
      </c>
      <c r="DF82">
        <v>40.2703333333333</v>
      </c>
      <c r="DG82">
        <v>39.0416666666667</v>
      </c>
      <c r="DH82">
        <v>1001.44</v>
      </c>
      <c r="DI82">
        <v>39.55</v>
      </c>
      <c r="DJ82">
        <v>0</v>
      </c>
      <c r="DK82">
        <v>1625677347.2</v>
      </c>
      <c r="DL82">
        <v>0</v>
      </c>
      <c r="DM82">
        <v>1566.00961538462</v>
      </c>
      <c r="DN82">
        <v>-11.8430769312836</v>
      </c>
      <c r="DO82">
        <v>-92.1128205630697</v>
      </c>
      <c r="DP82">
        <v>16182.1192307692</v>
      </c>
      <c r="DQ82">
        <v>15</v>
      </c>
      <c r="DR82">
        <v>1625677134.6</v>
      </c>
      <c r="DS82" t="s">
        <v>305</v>
      </c>
      <c r="DT82">
        <v>1625677128.6</v>
      </c>
      <c r="DU82">
        <v>1625677134.6</v>
      </c>
      <c r="DV82">
        <v>2</v>
      </c>
      <c r="DW82">
        <v>0.041</v>
      </c>
      <c r="DX82">
        <v>0.026</v>
      </c>
      <c r="DY82">
        <v>-14.347</v>
      </c>
      <c r="DZ82">
        <v>-1.389</v>
      </c>
      <c r="EA82">
        <v>420</v>
      </c>
      <c r="EB82">
        <v>5</v>
      </c>
      <c r="EC82">
        <v>0.14</v>
      </c>
      <c r="ED82">
        <v>0.08</v>
      </c>
      <c r="EE82">
        <v>-10.6655487804878</v>
      </c>
      <c r="EF82">
        <v>-0.389354006968655</v>
      </c>
      <c r="EG82">
        <v>0.0453698144087938</v>
      </c>
      <c r="EH82">
        <v>1</v>
      </c>
      <c r="EI82">
        <v>1566.56088235294</v>
      </c>
      <c r="EJ82">
        <v>-11.3790559659423</v>
      </c>
      <c r="EK82">
        <v>1.13709994295875</v>
      </c>
      <c r="EL82">
        <v>0</v>
      </c>
      <c r="EM82">
        <v>0.900950170731707</v>
      </c>
      <c r="EN82">
        <v>0.24472542857143</v>
      </c>
      <c r="EO82">
        <v>0.0244214971274584</v>
      </c>
      <c r="EP82">
        <v>0</v>
      </c>
      <c r="EQ82">
        <v>1</v>
      </c>
      <c r="ER82">
        <v>3</v>
      </c>
      <c r="ES82" t="s">
        <v>427</v>
      </c>
      <c r="ET82">
        <v>100</v>
      </c>
      <c r="EU82">
        <v>100</v>
      </c>
      <c r="EV82">
        <v>-14.343</v>
      </c>
      <c r="EW82">
        <v>-1.4187</v>
      </c>
      <c r="EX82">
        <v>-14.3476998515065</v>
      </c>
      <c r="EY82">
        <v>0.000485247639819423</v>
      </c>
      <c r="EZ82">
        <v>-1.36446825205216e-06</v>
      </c>
      <c r="FA82">
        <v>5.78542989185787e-10</v>
      </c>
      <c r="FB82">
        <v>-1.1099058739466</v>
      </c>
      <c r="FC82">
        <v>-0.0508365997127688</v>
      </c>
      <c r="FD82">
        <v>0.00161886503163497</v>
      </c>
      <c r="FE82">
        <v>-2.08621555845513e-05</v>
      </c>
      <c r="FF82">
        <v>0</v>
      </c>
      <c r="FG82">
        <v>2096</v>
      </c>
      <c r="FH82">
        <v>2</v>
      </c>
      <c r="FI82">
        <v>28</v>
      </c>
      <c r="FJ82">
        <v>3.6</v>
      </c>
      <c r="FK82">
        <v>3.5</v>
      </c>
      <c r="FL82">
        <v>18</v>
      </c>
      <c r="FM82">
        <v>491.437</v>
      </c>
      <c r="FN82">
        <v>508.385</v>
      </c>
      <c r="FO82">
        <v>11.8741</v>
      </c>
      <c r="FP82">
        <v>26.8285</v>
      </c>
      <c r="FQ82">
        <v>29.9995</v>
      </c>
      <c r="FR82">
        <v>26.9271</v>
      </c>
      <c r="FS82">
        <v>26.9024</v>
      </c>
      <c r="FT82">
        <v>21.4399</v>
      </c>
      <c r="FU82">
        <v>59.7544</v>
      </c>
      <c r="FV82">
        <v>0</v>
      </c>
      <c r="FW82">
        <v>11.96</v>
      </c>
      <c r="FX82">
        <v>420</v>
      </c>
      <c r="FY82">
        <v>5.50889</v>
      </c>
      <c r="FZ82">
        <v>101.644</v>
      </c>
      <c r="GA82">
        <v>96.1611</v>
      </c>
    </row>
    <row r="83" spans="1:183">
      <c r="A83">
        <v>67</v>
      </c>
      <c r="B83">
        <v>1625677348.1</v>
      </c>
      <c r="C83">
        <v>132</v>
      </c>
      <c r="D83" t="s">
        <v>440</v>
      </c>
      <c r="E83" t="s">
        <v>441</v>
      </c>
      <c r="F83">
        <v>1</v>
      </c>
      <c r="G83" t="s">
        <v>302</v>
      </c>
      <c r="H83">
        <v>1625677347.1</v>
      </c>
      <c r="I83">
        <f>(J83)/1000</f>
        <v>0</v>
      </c>
      <c r="J83">
        <f>1000*CJ83*AH83*(CF83-CG83)/(100*BY83*(1000-AH83*CF83))</f>
        <v>0</v>
      </c>
      <c r="K83">
        <f>CJ83*AH83*(CE83-CD83*(1000-AH83*CG83)/(1000-AH83*CF83))/(100*BY83)</f>
        <v>0</v>
      </c>
      <c r="L83">
        <f>CD83 - IF(AH83&gt;1, K83*BY83*100.0/(AJ83*CR83), 0)</f>
        <v>0</v>
      </c>
      <c r="M83">
        <f>((S83-I83/2)*L83-K83)/(S83+I83/2)</f>
        <v>0</v>
      </c>
      <c r="N83">
        <f>M83*(CK83+CL83)/1000.0</f>
        <v>0</v>
      </c>
      <c r="O83">
        <f>(CD83 - IF(AH83&gt;1, K83*BY83*100.0/(AJ83*CR83), 0))*(CK83+CL83)/1000.0</f>
        <v>0</v>
      </c>
      <c r="P83">
        <f>2.0/((1/R83-1/Q83)+SIGN(R83)*SQRT((1/R83-1/Q83)*(1/R83-1/Q83) + 4*BZ83/((BZ83+1)*(BZ83+1))*(2*1/R83*1/Q83-1/Q83*1/Q83)))</f>
        <v>0</v>
      </c>
      <c r="Q83">
        <f>IF(LEFT(CA83,1)&lt;&gt;"0",IF(LEFT(CA83,1)="1",3.0,CB83),$D$5+$E$5*(CR83*CK83/($K$5*1000))+$F$5*(CR83*CK83/($K$5*1000))*MAX(MIN(BY83,$J$5),$I$5)*MAX(MIN(BY83,$J$5),$I$5)+$G$5*MAX(MIN(BY83,$J$5),$I$5)*(CR83*CK83/($K$5*1000))+$H$5*(CR83*CK83/($K$5*1000))*(CR83*CK83/($K$5*1000)))</f>
        <v>0</v>
      </c>
      <c r="R83">
        <f>I83*(1000-(1000*0.61365*exp(17.502*V83/(240.97+V83))/(CK83+CL83)+CF83)/2)/(1000*0.61365*exp(17.502*V83/(240.97+V83))/(CK83+CL83)-CF83)</f>
        <v>0</v>
      </c>
      <c r="S83">
        <f>1/((BZ83+1)/(P83/1.6)+1/(Q83/1.37)) + BZ83/((BZ83+1)/(P83/1.6) + BZ83/(Q83/1.37))</f>
        <v>0</v>
      </c>
      <c r="T83">
        <f>(BU83*BX83)</f>
        <v>0</v>
      </c>
      <c r="U83">
        <f>(CM83+(T83+2*0.95*5.67E-8*(((CM83+$B$7)+273)^4-(CM83+273)^4)-44100*I83)/(1.84*29.3*Q83+8*0.95*5.67E-8*(CM83+273)^3))</f>
        <v>0</v>
      </c>
      <c r="V83">
        <f>($C$7*CN83+$D$7*CO83+$E$7*U83)</f>
        <v>0</v>
      </c>
      <c r="W83">
        <f>0.61365*exp(17.502*V83/(240.97+V83))</f>
        <v>0</v>
      </c>
      <c r="X83">
        <f>(Y83/Z83*100)</f>
        <v>0</v>
      </c>
      <c r="Y83">
        <f>CF83*(CK83+CL83)/1000</f>
        <v>0</v>
      </c>
      <c r="Z83">
        <f>0.61365*exp(17.502*CM83/(240.97+CM83))</f>
        <v>0</v>
      </c>
      <c r="AA83">
        <f>(W83-CF83*(CK83+CL83)/1000)</f>
        <v>0</v>
      </c>
      <c r="AB83">
        <f>(-I83*44100)</f>
        <v>0</v>
      </c>
      <c r="AC83">
        <f>2*29.3*Q83*0.92*(CM83-V83)</f>
        <v>0</v>
      </c>
      <c r="AD83">
        <f>2*0.95*5.67E-8*(((CM83+$B$7)+273)^4-(V83+273)^4)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MAX(0,($B$13+$C$13*CR83)/(1+$D$13*CR83)*CK83/(CM83+273)*$E$13)</f>
        <v>0</v>
      </c>
      <c r="AK83" t="s">
        <v>303</v>
      </c>
      <c r="AL83" t="s">
        <v>303</v>
      </c>
      <c r="AM83">
        <v>0</v>
      </c>
      <c r="AN83">
        <v>0</v>
      </c>
      <c r="AO83">
        <f>1-AM83/AN83</f>
        <v>0</v>
      </c>
      <c r="AP83">
        <v>0</v>
      </c>
      <c r="AQ83" t="s">
        <v>303</v>
      </c>
      <c r="AR83" t="s">
        <v>303</v>
      </c>
      <c r="AS83">
        <v>0</v>
      </c>
      <c r="AT83">
        <v>0</v>
      </c>
      <c r="AU83">
        <f>1-AS83/AT83</f>
        <v>0</v>
      </c>
      <c r="AV83">
        <v>0.5</v>
      </c>
      <c r="AW83">
        <f>BV83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303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$B$11*CS83+$C$11*CT83+$F$11*CU83*(1-CX83)</f>
        <v>0</v>
      </c>
      <c r="BV83">
        <f>BU83*BW83</f>
        <v>0</v>
      </c>
      <c r="BW83">
        <f>($B$11*$D$9+$C$11*$D$9+$F$11*((DH83+CZ83)/MAX(DH83+CZ83+DI83, 0.1)*$I$9+DI83/MAX(DH83+CZ83+DI83, 0.1)*$J$9))/($B$11+$C$11+$F$11)</f>
        <v>0</v>
      </c>
      <c r="BX83">
        <f>($B$11*$K$9+$C$11*$K$9+$F$11*((DH83+CZ83)/MAX(DH83+CZ83+DI83, 0.1)*$P$9+DI83/MAX(DH83+CZ83+DI83, 0.1)*$Q$9))/($B$11+$C$11+$F$11)</f>
        <v>0</v>
      </c>
      <c r="BY83">
        <v>6</v>
      </c>
      <c r="BZ83">
        <v>0.5</v>
      </c>
      <c r="CA83" t="s">
        <v>304</v>
      </c>
      <c r="CB83">
        <v>2</v>
      </c>
      <c r="CC83">
        <v>1625677347.1</v>
      </c>
      <c r="CD83">
        <v>409.295666666667</v>
      </c>
      <c r="CE83">
        <v>420.035333333333</v>
      </c>
      <c r="CF83">
        <v>6.41357333333333</v>
      </c>
      <c r="CG83">
        <v>5.47531333333333</v>
      </c>
      <c r="CH83">
        <v>423.638666666667</v>
      </c>
      <c r="CI83">
        <v>7.83236333333333</v>
      </c>
      <c r="CJ83">
        <v>500.051333333333</v>
      </c>
      <c r="CK83">
        <v>100.383333333333</v>
      </c>
      <c r="CL83">
        <v>0.100083666666667</v>
      </c>
      <c r="CM83">
        <v>16.3301666666667</v>
      </c>
      <c r="CN83">
        <v>16.3197333333333</v>
      </c>
      <c r="CO83">
        <v>999.9</v>
      </c>
      <c r="CP83">
        <v>0</v>
      </c>
      <c r="CQ83">
        <v>0</v>
      </c>
      <c r="CR83">
        <v>9996.25</v>
      </c>
      <c r="CS83">
        <v>0</v>
      </c>
      <c r="CT83">
        <v>5.09366</v>
      </c>
      <c r="CU83">
        <v>1046.00333333333</v>
      </c>
      <c r="CV83">
        <v>0.961986</v>
      </c>
      <c r="CW83">
        <v>0.0380136</v>
      </c>
      <c r="CX83">
        <v>0</v>
      </c>
      <c r="CY83">
        <v>1564.60666666667</v>
      </c>
      <c r="CZ83">
        <v>4.99912</v>
      </c>
      <c r="DA83">
        <v>16169.2333333333</v>
      </c>
      <c r="DB83">
        <v>6712.81666666667</v>
      </c>
      <c r="DC83">
        <v>37.75</v>
      </c>
      <c r="DD83">
        <v>40.75</v>
      </c>
      <c r="DE83">
        <v>39.5</v>
      </c>
      <c r="DF83">
        <v>40.437</v>
      </c>
      <c r="DG83">
        <v>39.312</v>
      </c>
      <c r="DH83">
        <v>1001.43333333333</v>
      </c>
      <c r="DI83">
        <v>39.57</v>
      </c>
      <c r="DJ83">
        <v>0</v>
      </c>
      <c r="DK83">
        <v>1625677349</v>
      </c>
      <c r="DL83">
        <v>0</v>
      </c>
      <c r="DM83">
        <v>1565.6252</v>
      </c>
      <c r="DN83">
        <v>-12.1015384471144</v>
      </c>
      <c r="DO83">
        <v>-93.1076921534242</v>
      </c>
      <c r="DP83">
        <v>16178.824</v>
      </c>
      <c r="DQ83">
        <v>15</v>
      </c>
      <c r="DR83">
        <v>1625677134.6</v>
      </c>
      <c r="DS83" t="s">
        <v>305</v>
      </c>
      <c r="DT83">
        <v>1625677128.6</v>
      </c>
      <c r="DU83">
        <v>1625677134.6</v>
      </c>
      <c r="DV83">
        <v>2</v>
      </c>
      <c r="DW83">
        <v>0.041</v>
      </c>
      <c r="DX83">
        <v>0.026</v>
      </c>
      <c r="DY83">
        <v>-14.347</v>
      </c>
      <c r="DZ83">
        <v>-1.389</v>
      </c>
      <c r="EA83">
        <v>420</v>
      </c>
      <c r="EB83">
        <v>5</v>
      </c>
      <c r="EC83">
        <v>0.14</v>
      </c>
      <c r="ED83">
        <v>0.08</v>
      </c>
      <c r="EE83">
        <v>-10.679356097561</v>
      </c>
      <c r="EF83">
        <v>-0.371523344947738</v>
      </c>
      <c r="EG83">
        <v>0.043463172236602</v>
      </c>
      <c r="EH83">
        <v>1</v>
      </c>
      <c r="EI83">
        <v>1566.19818181818</v>
      </c>
      <c r="EJ83">
        <v>-11.5442471741618</v>
      </c>
      <c r="EK83">
        <v>1.11774517219821</v>
      </c>
      <c r="EL83">
        <v>0</v>
      </c>
      <c r="EM83">
        <v>0.908156853658537</v>
      </c>
      <c r="EN83">
        <v>0.232125240418119</v>
      </c>
      <c r="EO83">
        <v>0.0232620664188748</v>
      </c>
      <c r="EP83">
        <v>0</v>
      </c>
      <c r="EQ83">
        <v>1</v>
      </c>
      <c r="ER83">
        <v>3</v>
      </c>
      <c r="ES83" t="s">
        <v>427</v>
      </c>
      <c r="ET83">
        <v>100</v>
      </c>
      <c r="EU83">
        <v>100</v>
      </c>
      <c r="EV83">
        <v>-14.343</v>
      </c>
      <c r="EW83">
        <v>-1.4189</v>
      </c>
      <c r="EX83">
        <v>-14.3476998515065</v>
      </c>
      <c r="EY83">
        <v>0.000485247639819423</v>
      </c>
      <c r="EZ83">
        <v>-1.36446825205216e-06</v>
      </c>
      <c r="FA83">
        <v>5.78542989185787e-10</v>
      </c>
      <c r="FB83">
        <v>-1.1099058739466</v>
      </c>
      <c r="FC83">
        <v>-0.0508365997127688</v>
      </c>
      <c r="FD83">
        <v>0.00161886503163497</v>
      </c>
      <c r="FE83">
        <v>-2.08621555845513e-05</v>
      </c>
      <c r="FF83">
        <v>0</v>
      </c>
      <c r="FG83">
        <v>2096</v>
      </c>
      <c r="FH83">
        <v>2</v>
      </c>
      <c r="FI83">
        <v>28</v>
      </c>
      <c r="FJ83">
        <v>3.7</v>
      </c>
      <c r="FK83">
        <v>3.6</v>
      </c>
      <c r="FL83">
        <v>18</v>
      </c>
      <c r="FM83">
        <v>491.488</v>
      </c>
      <c r="FN83">
        <v>508.063</v>
      </c>
      <c r="FO83">
        <v>11.9185</v>
      </c>
      <c r="FP83">
        <v>26.8269</v>
      </c>
      <c r="FQ83">
        <v>29.9995</v>
      </c>
      <c r="FR83">
        <v>26.9262</v>
      </c>
      <c r="FS83">
        <v>26.9024</v>
      </c>
      <c r="FT83">
        <v>21.4416</v>
      </c>
      <c r="FU83">
        <v>59.7544</v>
      </c>
      <c r="FV83">
        <v>0</v>
      </c>
      <c r="FW83">
        <v>12.03</v>
      </c>
      <c r="FX83">
        <v>420</v>
      </c>
      <c r="FY83">
        <v>5.50871</v>
      </c>
      <c r="FZ83">
        <v>101.645</v>
      </c>
      <c r="GA83">
        <v>96.1623</v>
      </c>
    </row>
    <row r="84" spans="1:183">
      <c r="A84">
        <v>68</v>
      </c>
      <c r="B84">
        <v>1625677350.1</v>
      </c>
      <c r="C84">
        <v>134</v>
      </c>
      <c r="D84" t="s">
        <v>442</v>
      </c>
      <c r="E84" t="s">
        <v>443</v>
      </c>
      <c r="F84">
        <v>1</v>
      </c>
      <c r="G84" t="s">
        <v>302</v>
      </c>
      <c r="H84">
        <v>1625677349.1</v>
      </c>
      <c r="I84">
        <f>(J84)/1000</f>
        <v>0</v>
      </c>
      <c r="J84">
        <f>1000*CJ84*AH84*(CF84-CG84)/(100*BY84*(1000-AH84*CF84))</f>
        <v>0</v>
      </c>
      <c r="K84">
        <f>CJ84*AH84*(CE84-CD84*(1000-AH84*CG84)/(1000-AH84*CF84))/(100*BY84)</f>
        <v>0</v>
      </c>
      <c r="L84">
        <f>CD84 - IF(AH84&gt;1, K84*BY84*100.0/(AJ84*CR84), 0)</f>
        <v>0</v>
      </c>
      <c r="M84">
        <f>((S84-I84/2)*L84-K84)/(S84+I84/2)</f>
        <v>0</v>
      </c>
      <c r="N84">
        <f>M84*(CK84+CL84)/1000.0</f>
        <v>0</v>
      </c>
      <c r="O84">
        <f>(CD84 - IF(AH84&gt;1, K84*BY84*100.0/(AJ84*CR84), 0))*(CK84+CL84)/1000.0</f>
        <v>0</v>
      </c>
      <c r="P84">
        <f>2.0/((1/R84-1/Q84)+SIGN(R84)*SQRT((1/R84-1/Q84)*(1/R84-1/Q84) + 4*BZ84/((BZ84+1)*(BZ84+1))*(2*1/R84*1/Q84-1/Q84*1/Q84)))</f>
        <v>0</v>
      </c>
      <c r="Q84">
        <f>IF(LEFT(CA84,1)&lt;&gt;"0",IF(LEFT(CA84,1)="1",3.0,CB84),$D$5+$E$5*(CR84*CK84/($K$5*1000))+$F$5*(CR84*CK84/($K$5*1000))*MAX(MIN(BY84,$J$5),$I$5)*MAX(MIN(BY84,$J$5),$I$5)+$G$5*MAX(MIN(BY84,$J$5),$I$5)*(CR84*CK84/($K$5*1000))+$H$5*(CR84*CK84/($K$5*1000))*(CR84*CK84/($K$5*1000)))</f>
        <v>0</v>
      </c>
      <c r="R84">
        <f>I84*(1000-(1000*0.61365*exp(17.502*V84/(240.97+V84))/(CK84+CL84)+CF84)/2)/(1000*0.61365*exp(17.502*V84/(240.97+V84))/(CK84+CL84)-CF84)</f>
        <v>0</v>
      </c>
      <c r="S84">
        <f>1/((BZ84+1)/(P84/1.6)+1/(Q84/1.37)) + BZ84/((BZ84+1)/(P84/1.6) + BZ84/(Q84/1.37))</f>
        <v>0</v>
      </c>
      <c r="T84">
        <f>(BU84*BX84)</f>
        <v>0</v>
      </c>
      <c r="U84">
        <f>(CM84+(T84+2*0.95*5.67E-8*(((CM84+$B$7)+273)^4-(CM84+273)^4)-44100*I84)/(1.84*29.3*Q84+8*0.95*5.67E-8*(CM84+273)^3))</f>
        <v>0</v>
      </c>
      <c r="V84">
        <f>($C$7*CN84+$D$7*CO84+$E$7*U84)</f>
        <v>0</v>
      </c>
      <c r="W84">
        <f>0.61365*exp(17.502*V84/(240.97+V84))</f>
        <v>0</v>
      </c>
      <c r="X84">
        <f>(Y84/Z84*100)</f>
        <v>0</v>
      </c>
      <c r="Y84">
        <f>CF84*(CK84+CL84)/1000</f>
        <v>0</v>
      </c>
      <c r="Z84">
        <f>0.61365*exp(17.502*CM84/(240.97+CM84))</f>
        <v>0</v>
      </c>
      <c r="AA84">
        <f>(W84-CF84*(CK84+CL84)/1000)</f>
        <v>0</v>
      </c>
      <c r="AB84">
        <f>(-I84*44100)</f>
        <v>0</v>
      </c>
      <c r="AC84">
        <f>2*29.3*Q84*0.92*(CM84-V84)</f>
        <v>0</v>
      </c>
      <c r="AD84">
        <f>2*0.95*5.67E-8*(((CM84+$B$7)+273)^4-(V84+273)^4)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MAX(0,($B$13+$C$13*CR84)/(1+$D$13*CR84)*CK84/(CM84+273)*$E$13)</f>
        <v>0</v>
      </c>
      <c r="AK84" t="s">
        <v>303</v>
      </c>
      <c r="AL84" t="s">
        <v>303</v>
      </c>
      <c r="AM84">
        <v>0</v>
      </c>
      <c r="AN84">
        <v>0</v>
      </c>
      <c r="AO84">
        <f>1-AM84/AN84</f>
        <v>0</v>
      </c>
      <c r="AP84">
        <v>0</v>
      </c>
      <c r="AQ84" t="s">
        <v>303</v>
      </c>
      <c r="AR84" t="s">
        <v>303</v>
      </c>
      <c r="AS84">
        <v>0</v>
      </c>
      <c r="AT84">
        <v>0</v>
      </c>
      <c r="AU84">
        <f>1-AS84/AT84</f>
        <v>0</v>
      </c>
      <c r="AV84">
        <v>0.5</v>
      </c>
      <c r="AW84">
        <f>BV84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303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f>$B$11*CS84+$C$11*CT84+$F$11*CU84*(1-CX84)</f>
        <v>0</v>
      </c>
      <c r="BV84">
        <f>BU84*BW84</f>
        <v>0</v>
      </c>
      <c r="BW84">
        <f>($B$11*$D$9+$C$11*$D$9+$F$11*((DH84+CZ84)/MAX(DH84+CZ84+DI84, 0.1)*$I$9+DI84/MAX(DH84+CZ84+DI84, 0.1)*$J$9))/($B$11+$C$11+$F$11)</f>
        <v>0</v>
      </c>
      <c r="BX84">
        <f>($B$11*$K$9+$C$11*$K$9+$F$11*((DH84+CZ84)/MAX(DH84+CZ84+DI84, 0.1)*$P$9+DI84/MAX(DH84+CZ84+DI84, 0.1)*$Q$9))/($B$11+$C$11+$F$11)</f>
        <v>0</v>
      </c>
      <c r="BY84">
        <v>6</v>
      </c>
      <c r="BZ84">
        <v>0.5</v>
      </c>
      <c r="CA84" t="s">
        <v>304</v>
      </c>
      <c r="CB84">
        <v>2</v>
      </c>
      <c r="CC84">
        <v>1625677349.1</v>
      </c>
      <c r="CD84">
        <v>409.289333333333</v>
      </c>
      <c r="CE84">
        <v>419.922</v>
      </c>
      <c r="CF84">
        <v>6.41766666666667</v>
      </c>
      <c r="CG84">
        <v>5.47437333333333</v>
      </c>
      <c r="CH84">
        <v>423.632333333333</v>
      </c>
      <c r="CI84">
        <v>7.83658</v>
      </c>
      <c r="CJ84">
        <v>499.945</v>
      </c>
      <c r="CK84">
        <v>100.389666666667</v>
      </c>
      <c r="CL84">
        <v>0.0997306333333333</v>
      </c>
      <c r="CM84">
        <v>16.3459333333333</v>
      </c>
      <c r="CN84">
        <v>16.3353333333333</v>
      </c>
      <c r="CO84">
        <v>999.9</v>
      </c>
      <c r="CP84">
        <v>0</v>
      </c>
      <c r="CQ84">
        <v>0</v>
      </c>
      <c r="CR84">
        <v>10008.7666666667</v>
      </c>
      <c r="CS84">
        <v>0</v>
      </c>
      <c r="CT84">
        <v>5.07298</v>
      </c>
      <c r="CU84">
        <v>1045.99666666667</v>
      </c>
      <c r="CV84">
        <v>0.962005333333333</v>
      </c>
      <c r="CW84">
        <v>0.0379942666666667</v>
      </c>
      <c r="CX84">
        <v>0</v>
      </c>
      <c r="CY84">
        <v>1563.97666666667</v>
      </c>
      <c r="CZ84">
        <v>4.99912</v>
      </c>
      <c r="DA84">
        <v>16164.1</v>
      </c>
      <c r="DB84">
        <v>6712.78333333333</v>
      </c>
      <c r="DC84">
        <v>37.8746666666667</v>
      </c>
      <c r="DD84">
        <v>40.7913333333333</v>
      </c>
      <c r="DE84">
        <v>39.4786666666667</v>
      </c>
      <c r="DF84">
        <v>40.354</v>
      </c>
      <c r="DG84">
        <v>38.937</v>
      </c>
      <c r="DH84">
        <v>1001.44666666667</v>
      </c>
      <c r="DI84">
        <v>39.55</v>
      </c>
      <c r="DJ84">
        <v>0</v>
      </c>
      <c r="DK84">
        <v>1625677350.8</v>
      </c>
      <c r="DL84">
        <v>0</v>
      </c>
      <c r="DM84">
        <v>1565.29269230769</v>
      </c>
      <c r="DN84">
        <v>-11.9394871861326</v>
      </c>
      <c r="DO84">
        <v>-97.5213675725033</v>
      </c>
      <c r="DP84">
        <v>16176.2807692308</v>
      </c>
      <c r="DQ84">
        <v>15</v>
      </c>
      <c r="DR84">
        <v>1625677134.6</v>
      </c>
      <c r="DS84" t="s">
        <v>305</v>
      </c>
      <c r="DT84">
        <v>1625677128.6</v>
      </c>
      <c r="DU84">
        <v>1625677134.6</v>
      </c>
      <c r="DV84">
        <v>2</v>
      </c>
      <c r="DW84">
        <v>0.041</v>
      </c>
      <c r="DX84">
        <v>0.026</v>
      </c>
      <c r="DY84">
        <v>-14.347</v>
      </c>
      <c r="DZ84">
        <v>-1.389</v>
      </c>
      <c r="EA84">
        <v>420</v>
      </c>
      <c r="EB84">
        <v>5</v>
      </c>
      <c r="EC84">
        <v>0.14</v>
      </c>
      <c r="ED84">
        <v>0.08</v>
      </c>
      <c r="EE84">
        <v>-10.6834341463415</v>
      </c>
      <c r="EF84">
        <v>-0.19979581881532</v>
      </c>
      <c r="EG84">
        <v>0.040575197336617</v>
      </c>
      <c r="EH84">
        <v>1</v>
      </c>
      <c r="EI84">
        <v>1565.958</v>
      </c>
      <c r="EJ84">
        <v>-11.8862334330915</v>
      </c>
      <c r="EK84">
        <v>1.21270842096758</v>
      </c>
      <c r="EL84">
        <v>0</v>
      </c>
      <c r="EM84">
        <v>0.915732073170732</v>
      </c>
      <c r="EN84">
        <v>0.204751087108015</v>
      </c>
      <c r="EO84">
        <v>0.0204995097935325</v>
      </c>
      <c r="EP84">
        <v>0</v>
      </c>
      <c r="EQ84">
        <v>1</v>
      </c>
      <c r="ER84">
        <v>3</v>
      </c>
      <c r="ES84" t="s">
        <v>427</v>
      </c>
      <c r="ET84">
        <v>100</v>
      </c>
      <c r="EU84">
        <v>100</v>
      </c>
      <c r="EV84">
        <v>-14.343</v>
      </c>
      <c r="EW84">
        <v>-1.419</v>
      </c>
      <c r="EX84">
        <v>-14.3476998515065</v>
      </c>
      <c r="EY84">
        <v>0.000485247639819423</v>
      </c>
      <c r="EZ84">
        <v>-1.36446825205216e-06</v>
      </c>
      <c r="FA84">
        <v>5.78542989185787e-10</v>
      </c>
      <c r="FB84">
        <v>-1.1099058739466</v>
      </c>
      <c r="FC84">
        <v>-0.0508365997127688</v>
      </c>
      <c r="FD84">
        <v>0.00161886503163497</v>
      </c>
      <c r="FE84">
        <v>-2.08621555845513e-05</v>
      </c>
      <c r="FF84">
        <v>0</v>
      </c>
      <c r="FG84">
        <v>2096</v>
      </c>
      <c r="FH84">
        <v>2</v>
      </c>
      <c r="FI84">
        <v>28</v>
      </c>
      <c r="FJ84">
        <v>3.7</v>
      </c>
      <c r="FK84">
        <v>3.6</v>
      </c>
      <c r="FL84">
        <v>18</v>
      </c>
      <c r="FM84">
        <v>491.869</v>
      </c>
      <c r="FN84">
        <v>508.145</v>
      </c>
      <c r="FO84">
        <v>11.9672</v>
      </c>
      <c r="FP84">
        <v>26.8251</v>
      </c>
      <c r="FQ84">
        <v>29.9995</v>
      </c>
      <c r="FR84">
        <v>26.925</v>
      </c>
      <c r="FS84">
        <v>26.9015</v>
      </c>
      <c r="FT84">
        <v>21.4435</v>
      </c>
      <c r="FU84">
        <v>59.7544</v>
      </c>
      <c r="FV84">
        <v>0</v>
      </c>
      <c r="FW84">
        <v>12.03</v>
      </c>
      <c r="FX84">
        <v>420</v>
      </c>
      <c r="FY84">
        <v>5.50888</v>
      </c>
      <c r="FZ84">
        <v>101.645</v>
      </c>
      <c r="GA84">
        <v>96.163</v>
      </c>
    </row>
    <row r="85" spans="1:183">
      <c r="A85">
        <v>69</v>
      </c>
      <c r="B85">
        <v>1625677352.1</v>
      </c>
      <c r="C85">
        <v>136</v>
      </c>
      <c r="D85" t="s">
        <v>444</v>
      </c>
      <c r="E85" t="s">
        <v>445</v>
      </c>
      <c r="F85">
        <v>1</v>
      </c>
      <c r="G85" t="s">
        <v>302</v>
      </c>
      <c r="H85">
        <v>1625677351.1</v>
      </c>
      <c r="I85">
        <f>(J85)/1000</f>
        <v>0</v>
      </c>
      <c r="J85">
        <f>1000*CJ85*AH85*(CF85-CG85)/(100*BY85*(1000-AH85*CF85))</f>
        <v>0</v>
      </c>
      <c r="K85">
        <f>CJ85*AH85*(CE85-CD85*(1000-AH85*CG85)/(1000-AH85*CF85))/(100*BY85)</f>
        <v>0</v>
      </c>
      <c r="L85">
        <f>CD85 - IF(AH85&gt;1, K85*BY85*100.0/(AJ85*CR85), 0)</f>
        <v>0</v>
      </c>
      <c r="M85">
        <f>((S85-I85/2)*L85-K85)/(S85+I85/2)</f>
        <v>0</v>
      </c>
      <c r="N85">
        <f>M85*(CK85+CL85)/1000.0</f>
        <v>0</v>
      </c>
      <c r="O85">
        <f>(CD85 - IF(AH85&gt;1, K85*BY85*100.0/(AJ85*CR85), 0))*(CK85+CL85)/1000.0</f>
        <v>0</v>
      </c>
      <c r="P85">
        <f>2.0/((1/R85-1/Q85)+SIGN(R85)*SQRT((1/R85-1/Q85)*(1/R85-1/Q85) + 4*BZ85/((BZ85+1)*(BZ85+1))*(2*1/R85*1/Q85-1/Q85*1/Q85)))</f>
        <v>0</v>
      </c>
      <c r="Q85">
        <f>IF(LEFT(CA85,1)&lt;&gt;"0",IF(LEFT(CA85,1)="1",3.0,CB85),$D$5+$E$5*(CR85*CK85/($K$5*1000))+$F$5*(CR85*CK85/($K$5*1000))*MAX(MIN(BY85,$J$5),$I$5)*MAX(MIN(BY85,$J$5),$I$5)+$G$5*MAX(MIN(BY85,$J$5),$I$5)*(CR85*CK85/($K$5*1000))+$H$5*(CR85*CK85/($K$5*1000))*(CR85*CK85/($K$5*1000)))</f>
        <v>0</v>
      </c>
      <c r="R85">
        <f>I85*(1000-(1000*0.61365*exp(17.502*V85/(240.97+V85))/(CK85+CL85)+CF85)/2)/(1000*0.61365*exp(17.502*V85/(240.97+V85))/(CK85+CL85)-CF85)</f>
        <v>0</v>
      </c>
      <c r="S85">
        <f>1/((BZ85+1)/(P85/1.6)+1/(Q85/1.37)) + BZ85/((BZ85+1)/(P85/1.6) + BZ85/(Q85/1.37))</f>
        <v>0</v>
      </c>
      <c r="T85">
        <f>(BU85*BX85)</f>
        <v>0</v>
      </c>
      <c r="U85">
        <f>(CM85+(T85+2*0.95*5.67E-8*(((CM85+$B$7)+273)^4-(CM85+273)^4)-44100*I85)/(1.84*29.3*Q85+8*0.95*5.67E-8*(CM85+273)^3))</f>
        <v>0</v>
      </c>
      <c r="V85">
        <f>($C$7*CN85+$D$7*CO85+$E$7*U85)</f>
        <v>0</v>
      </c>
      <c r="W85">
        <f>0.61365*exp(17.502*V85/(240.97+V85))</f>
        <v>0</v>
      </c>
      <c r="X85">
        <f>(Y85/Z85*100)</f>
        <v>0</v>
      </c>
      <c r="Y85">
        <f>CF85*(CK85+CL85)/1000</f>
        <v>0</v>
      </c>
      <c r="Z85">
        <f>0.61365*exp(17.502*CM85/(240.97+CM85))</f>
        <v>0</v>
      </c>
      <c r="AA85">
        <f>(W85-CF85*(CK85+CL85)/1000)</f>
        <v>0</v>
      </c>
      <c r="AB85">
        <f>(-I85*44100)</f>
        <v>0</v>
      </c>
      <c r="AC85">
        <f>2*29.3*Q85*0.92*(CM85-V85)</f>
        <v>0</v>
      </c>
      <c r="AD85">
        <f>2*0.95*5.67E-8*(((CM85+$B$7)+273)^4-(V85+273)^4)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MAX(0,($B$13+$C$13*CR85)/(1+$D$13*CR85)*CK85/(CM85+273)*$E$13)</f>
        <v>0</v>
      </c>
      <c r="AK85" t="s">
        <v>303</v>
      </c>
      <c r="AL85" t="s">
        <v>303</v>
      </c>
      <c r="AM85">
        <v>0</v>
      </c>
      <c r="AN85">
        <v>0</v>
      </c>
      <c r="AO85">
        <f>1-AM85/AN85</f>
        <v>0</v>
      </c>
      <c r="AP85">
        <v>0</v>
      </c>
      <c r="AQ85" t="s">
        <v>303</v>
      </c>
      <c r="AR85" t="s">
        <v>303</v>
      </c>
      <c r="AS85">
        <v>0</v>
      </c>
      <c r="AT85">
        <v>0</v>
      </c>
      <c r="AU85">
        <f>1-AS85/AT85</f>
        <v>0</v>
      </c>
      <c r="AV85">
        <v>0.5</v>
      </c>
      <c r="AW85">
        <f>BV85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303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f>$B$11*CS85+$C$11*CT85+$F$11*CU85*(1-CX85)</f>
        <v>0</v>
      </c>
      <c r="BV85">
        <f>BU85*BW85</f>
        <v>0</v>
      </c>
      <c r="BW85">
        <f>($B$11*$D$9+$C$11*$D$9+$F$11*((DH85+CZ85)/MAX(DH85+CZ85+DI85, 0.1)*$I$9+DI85/MAX(DH85+CZ85+DI85, 0.1)*$J$9))/($B$11+$C$11+$F$11)</f>
        <v>0</v>
      </c>
      <c r="BX85">
        <f>($B$11*$K$9+$C$11*$K$9+$F$11*((DH85+CZ85)/MAX(DH85+CZ85+DI85, 0.1)*$P$9+DI85/MAX(DH85+CZ85+DI85, 0.1)*$Q$9))/($B$11+$C$11+$F$11)</f>
        <v>0</v>
      </c>
      <c r="BY85">
        <v>6</v>
      </c>
      <c r="BZ85">
        <v>0.5</v>
      </c>
      <c r="CA85" t="s">
        <v>304</v>
      </c>
      <c r="CB85">
        <v>2</v>
      </c>
      <c r="CC85">
        <v>1625677351.1</v>
      </c>
      <c r="CD85">
        <v>409.234333333333</v>
      </c>
      <c r="CE85">
        <v>419.906333333333</v>
      </c>
      <c r="CF85">
        <v>6.42121666666667</v>
      </c>
      <c r="CG85">
        <v>5.47498333333333</v>
      </c>
      <c r="CH85">
        <v>423.577333333333</v>
      </c>
      <c r="CI85">
        <v>7.84023666666667</v>
      </c>
      <c r="CJ85">
        <v>500.072</v>
      </c>
      <c r="CK85">
        <v>100.393</v>
      </c>
      <c r="CL85">
        <v>0.100125066666667</v>
      </c>
      <c r="CM85">
        <v>16.3615333333333</v>
      </c>
      <c r="CN85">
        <v>16.3535666666667</v>
      </c>
      <c r="CO85">
        <v>999.9</v>
      </c>
      <c r="CP85">
        <v>0</v>
      </c>
      <c r="CQ85">
        <v>0</v>
      </c>
      <c r="CR85">
        <v>10003.3333333333</v>
      </c>
      <c r="CS85">
        <v>0</v>
      </c>
      <c r="CT85">
        <v>5.07298</v>
      </c>
      <c r="CU85">
        <v>1045.99666666667</v>
      </c>
      <c r="CV85">
        <v>0.961995666666667</v>
      </c>
      <c r="CW85">
        <v>0.0380039333333333</v>
      </c>
      <c r="CX85">
        <v>0</v>
      </c>
      <c r="CY85">
        <v>1563.68666666667</v>
      </c>
      <c r="CZ85">
        <v>4.99912</v>
      </c>
      <c r="DA85">
        <v>16160.3</v>
      </c>
      <c r="DB85">
        <v>6712.77666666667</v>
      </c>
      <c r="DC85">
        <v>37.7703333333333</v>
      </c>
      <c r="DD85">
        <v>40.7913333333333</v>
      </c>
      <c r="DE85">
        <v>39.5203333333333</v>
      </c>
      <c r="DF85">
        <v>40.2703333333333</v>
      </c>
      <c r="DG85">
        <v>39.083</v>
      </c>
      <c r="DH85">
        <v>1001.43666666667</v>
      </c>
      <c r="DI85">
        <v>39.56</v>
      </c>
      <c r="DJ85">
        <v>0</v>
      </c>
      <c r="DK85">
        <v>1625677353.2</v>
      </c>
      <c r="DL85">
        <v>0</v>
      </c>
      <c r="DM85">
        <v>1564.81692307692</v>
      </c>
      <c r="DN85">
        <v>-11.1863247891685</v>
      </c>
      <c r="DO85">
        <v>-108.618803494498</v>
      </c>
      <c r="DP85">
        <v>16172.1653846154</v>
      </c>
      <c r="DQ85">
        <v>15</v>
      </c>
      <c r="DR85">
        <v>1625677134.6</v>
      </c>
      <c r="DS85" t="s">
        <v>305</v>
      </c>
      <c r="DT85">
        <v>1625677128.6</v>
      </c>
      <c r="DU85">
        <v>1625677134.6</v>
      </c>
      <c r="DV85">
        <v>2</v>
      </c>
      <c r="DW85">
        <v>0.041</v>
      </c>
      <c r="DX85">
        <v>0.026</v>
      </c>
      <c r="DY85">
        <v>-14.347</v>
      </c>
      <c r="DZ85">
        <v>-1.389</v>
      </c>
      <c r="EA85">
        <v>420</v>
      </c>
      <c r="EB85">
        <v>5</v>
      </c>
      <c r="EC85">
        <v>0.14</v>
      </c>
      <c r="ED85">
        <v>0.08</v>
      </c>
      <c r="EE85">
        <v>-10.6876341463415</v>
      </c>
      <c r="EF85">
        <v>-0.0541860627177735</v>
      </c>
      <c r="EG85">
        <v>0.0366250254957447</v>
      </c>
      <c r="EH85">
        <v>1</v>
      </c>
      <c r="EI85">
        <v>1565.41705882353</v>
      </c>
      <c r="EJ85">
        <v>-11.6593135621434</v>
      </c>
      <c r="EK85">
        <v>1.16175204758554</v>
      </c>
      <c r="EL85">
        <v>0</v>
      </c>
      <c r="EM85">
        <v>0.922386414634146</v>
      </c>
      <c r="EN85">
        <v>0.179719170731708</v>
      </c>
      <c r="EO85">
        <v>0.0179729495427741</v>
      </c>
      <c r="EP85">
        <v>0</v>
      </c>
      <c r="EQ85">
        <v>1</v>
      </c>
      <c r="ER85">
        <v>3</v>
      </c>
      <c r="ES85" t="s">
        <v>427</v>
      </c>
      <c r="ET85">
        <v>100</v>
      </c>
      <c r="EU85">
        <v>100</v>
      </c>
      <c r="EV85">
        <v>-14.343</v>
      </c>
      <c r="EW85">
        <v>-1.4191</v>
      </c>
      <c r="EX85">
        <v>-14.3476998515065</v>
      </c>
      <c r="EY85">
        <v>0.000485247639819423</v>
      </c>
      <c r="EZ85">
        <v>-1.36446825205216e-06</v>
      </c>
      <c r="FA85">
        <v>5.78542989185787e-10</v>
      </c>
      <c r="FB85">
        <v>-1.1099058739466</v>
      </c>
      <c r="FC85">
        <v>-0.0508365997127688</v>
      </c>
      <c r="FD85">
        <v>0.00161886503163497</v>
      </c>
      <c r="FE85">
        <v>-2.08621555845513e-05</v>
      </c>
      <c r="FF85">
        <v>0</v>
      </c>
      <c r="FG85">
        <v>2096</v>
      </c>
      <c r="FH85">
        <v>2</v>
      </c>
      <c r="FI85">
        <v>28</v>
      </c>
      <c r="FJ85">
        <v>3.7</v>
      </c>
      <c r="FK85">
        <v>3.6</v>
      </c>
      <c r="FL85">
        <v>18</v>
      </c>
      <c r="FM85">
        <v>491.635</v>
      </c>
      <c r="FN85">
        <v>508.564</v>
      </c>
      <c r="FO85">
        <v>12.0134</v>
      </c>
      <c r="FP85">
        <v>26.8232</v>
      </c>
      <c r="FQ85">
        <v>29.9994</v>
      </c>
      <c r="FR85">
        <v>26.9248</v>
      </c>
      <c r="FS85">
        <v>26.9004</v>
      </c>
      <c r="FT85">
        <v>21.444</v>
      </c>
      <c r="FU85">
        <v>59.7544</v>
      </c>
      <c r="FV85">
        <v>0</v>
      </c>
      <c r="FW85">
        <v>12.09</v>
      </c>
      <c r="FX85">
        <v>420</v>
      </c>
      <c r="FY85">
        <v>5.5076</v>
      </c>
      <c r="FZ85">
        <v>101.645</v>
      </c>
      <c r="GA85">
        <v>96.1633</v>
      </c>
    </row>
    <row r="86" spans="1:183">
      <c r="A86">
        <v>70</v>
      </c>
      <c r="B86">
        <v>1625677354.1</v>
      </c>
      <c r="C86">
        <v>138</v>
      </c>
      <c r="D86" t="s">
        <v>446</v>
      </c>
      <c r="E86" t="s">
        <v>447</v>
      </c>
      <c r="F86">
        <v>1</v>
      </c>
      <c r="G86" t="s">
        <v>302</v>
      </c>
      <c r="H86">
        <v>1625677353.1</v>
      </c>
      <c r="I86">
        <f>(J86)/1000</f>
        <v>0</v>
      </c>
      <c r="J86">
        <f>1000*CJ86*AH86*(CF86-CG86)/(100*BY86*(1000-AH86*CF86))</f>
        <v>0</v>
      </c>
      <c r="K86">
        <f>CJ86*AH86*(CE86-CD86*(1000-AH86*CG86)/(1000-AH86*CF86))/(100*BY86)</f>
        <v>0</v>
      </c>
      <c r="L86">
        <f>CD86 - IF(AH86&gt;1, K86*BY86*100.0/(AJ86*CR86), 0)</f>
        <v>0</v>
      </c>
      <c r="M86">
        <f>((S86-I86/2)*L86-K86)/(S86+I86/2)</f>
        <v>0</v>
      </c>
      <c r="N86">
        <f>M86*(CK86+CL86)/1000.0</f>
        <v>0</v>
      </c>
      <c r="O86">
        <f>(CD86 - IF(AH86&gt;1, K86*BY86*100.0/(AJ86*CR86), 0))*(CK86+CL86)/1000.0</f>
        <v>0</v>
      </c>
      <c r="P86">
        <f>2.0/((1/R86-1/Q86)+SIGN(R86)*SQRT((1/R86-1/Q86)*(1/R86-1/Q86) + 4*BZ86/((BZ86+1)*(BZ86+1))*(2*1/R86*1/Q86-1/Q86*1/Q86)))</f>
        <v>0</v>
      </c>
      <c r="Q86">
        <f>IF(LEFT(CA86,1)&lt;&gt;"0",IF(LEFT(CA86,1)="1",3.0,CB86),$D$5+$E$5*(CR86*CK86/($K$5*1000))+$F$5*(CR86*CK86/($K$5*1000))*MAX(MIN(BY86,$J$5),$I$5)*MAX(MIN(BY86,$J$5),$I$5)+$G$5*MAX(MIN(BY86,$J$5),$I$5)*(CR86*CK86/($K$5*1000))+$H$5*(CR86*CK86/($K$5*1000))*(CR86*CK86/($K$5*1000)))</f>
        <v>0</v>
      </c>
      <c r="R86">
        <f>I86*(1000-(1000*0.61365*exp(17.502*V86/(240.97+V86))/(CK86+CL86)+CF86)/2)/(1000*0.61365*exp(17.502*V86/(240.97+V86))/(CK86+CL86)-CF86)</f>
        <v>0</v>
      </c>
      <c r="S86">
        <f>1/((BZ86+1)/(P86/1.6)+1/(Q86/1.37)) + BZ86/((BZ86+1)/(P86/1.6) + BZ86/(Q86/1.37))</f>
        <v>0</v>
      </c>
      <c r="T86">
        <f>(BU86*BX86)</f>
        <v>0</v>
      </c>
      <c r="U86">
        <f>(CM86+(T86+2*0.95*5.67E-8*(((CM86+$B$7)+273)^4-(CM86+273)^4)-44100*I86)/(1.84*29.3*Q86+8*0.95*5.67E-8*(CM86+273)^3))</f>
        <v>0</v>
      </c>
      <c r="V86">
        <f>($C$7*CN86+$D$7*CO86+$E$7*U86)</f>
        <v>0</v>
      </c>
      <c r="W86">
        <f>0.61365*exp(17.502*V86/(240.97+V86))</f>
        <v>0</v>
      </c>
      <c r="X86">
        <f>(Y86/Z86*100)</f>
        <v>0</v>
      </c>
      <c r="Y86">
        <f>CF86*(CK86+CL86)/1000</f>
        <v>0</v>
      </c>
      <c r="Z86">
        <f>0.61365*exp(17.502*CM86/(240.97+CM86))</f>
        <v>0</v>
      </c>
      <c r="AA86">
        <f>(W86-CF86*(CK86+CL86)/1000)</f>
        <v>0</v>
      </c>
      <c r="AB86">
        <f>(-I86*44100)</f>
        <v>0</v>
      </c>
      <c r="AC86">
        <f>2*29.3*Q86*0.92*(CM86-V86)</f>
        <v>0</v>
      </c>
      <c r="AD86">
        <f>2*0.95*5.67E-8*(((CM86+$B$7)+273)^4-(V86+273)^4)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MAX(0,($B$13+$C$13*CR86)/(1+$D$13*CR86)*CK86/(CM86+273)*$E$13)</f>
        <v>0</v>
      </c>
      <c r="AK86" t="s">
        <v>303</v>
      </c>
      <c r="AL86" t="s">
        <v>303</v>
      </c>
      <c r="AM86">
        <v>0</v>
      </c>
      <c r="AN86">
        <v>0</v>
      </c>
      <c r="AO86">
        <f>1-AM86/AN86</f>
        <v>0</v>
      </c>
      <c r="AP86">
        <v>0</v>
      </c>
      <c r="AQ86" t="s">
        <v>303</v>
      </c>
      <c r="AR86" t="s">
        <v>303</v>
      </c>
      <c r="AS86">
        <v>0</v>
      </c>
      <c r="AT86">
        <v>0</v>
      </c>
      <c r="AU86">
        <f>1-AS86/AT86</f>
        <v>0</v>
      </c>
      <c r="AV86">
        <v>0.5</v>
      </c>
      <c r="AW86">
        <f>BV86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303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$B$11*CS86+$C$11*CT86+$F$11*CU86*(1-CX86)</f>
        <v>0</v>
      </c>
      <c r="BV86">
        <f>BU86*BW86</f>
        <v>0</v>
      </c>
      <c r="BW86">
        <f>($B$11*$D$9+$C$11*$D$9+$F$11*((DH86+CZ86)/MAX(DH86+CZ86+DI86, 0.1)*$I$9+DI86/MAX(DH86+CZ86+DI86, 0.1)*$J$9))/($B$11+$C$11+$F$11)</f>
        <v>0</v>
      </c>
      <c r="BX86">
        <f>($B$11*$K$9+$C$11*$K$9+$F$11*((DH86+CZ86)/MAX(DH86+CZ86+DI86, 0.1)*$P$9+DI86/MAX(DH86+CZ86+DI86, 0.1)*$Q$9))/($B$11+$C$11+$F$11)</f>
        <v>0</v>
      </c>
      <c r="BY86">
        <v>6</v>
      </c>
      <c r="BZ86">
        <v>0.5</v>
      </c>
      <c r="CA86" t="s">
        <v>304</v>
      </c>
      <c r="CB86">
        <v>2</v>
      </c>
      <c r="CC86">
        <v>1625677353.1</v>
      </c>
      <c r="CD86">
        <v>409.211666666667</v>
      </c>
      <c r="CE86">
        <v>420.001333333333</v>
      </c>
      <c r="CF86">
        <v>6.42465333333333</v>
      </c>
      <c r="CG86">
        <v>5.47518333333333</v>
      </c>
      <c r="CH86">
        <v>423.554666666667</v>
      </c>
      <c r="CI86">
        <v>7.84378</v>
      </c>
      <c r="CJ86">
        <v>500.061666666667</v>
      </c>
      <c r="CK86">
        <v>100.392666666667</v>
      </c>
      <c r="CL86">
        <v>0.10023</v>
      </c>
      <c r="CM86">
        <v>16.3814666666667</v>
      </c>
      <c r="CN86">
        <v>16.3699666666667</v>
      </c>
      <c r="CO86">
        <v>999.9</v>
      </c>
      <c r="CP86">
        <v>0</v>
      </c>
      <c r="CQ86">
        <v>0</v>
      </c>
      <c r="CR86">
        <v>9996.86666666667</v>
      </c>
      <c r="CS86">
        <v>0</v>
      </c>
      <c r="CT86">
        <v>5.08677</v>
      </c>
      <c r="CU86">
        <v>1046</v>
      </c>
      <c r="CV86">
        <v>0.961986</v>
      </c>
      <c r="CW86">
        <v>0.0380136</v>
      </c>
      <c r="CX86">
        <v>0</v>
      </c>
      <c r="CY86">
        <v>1563.29</v>
      </c>
      <c r="CZ86">
        <v>4.99912</v>
      </c>
      <c r="DA86">
        <v>16154.1666666667</v>
      </c>
      <c r="DB86">
        <v>6712.79333333333</v>
      </c>
      <c r="DC86">
        <v>37.6456666666667</v>
      </c>
      <c r="DD86">
        <v>40.7913333333333</v>
      </c>
      <c r="DE86">
        <v>39.5203333333333</v>
      </c>
      <c r="DF86">
        <v>40.3746666666667</v>
      </c>
      <c r="DG86">
        <v>39.0623333333333</v>
      </c>
      <c r="DH86">
        <v>1001.43</v>
      </c>
      <c r="DI86">
        <v>39.57</v>
      </c>
      <c r="DJ86">
        <v>0</v>
      </c>
      <c r="DK86">
        <v>1625677355</v>
      </c>
      <c r="DL86">
        <v>0</v>
      </c>
      <c r="DM86">
        <v>1564.4348</v>
      </c>
      <c r="DN86">
        <v>-11.5507692046387</v>
      </c>
      <c r="DO86">
        <v>-124.923076742419</v>
      </c>
      <c r="DP86">
        <v>16167.996</v>
      </c>
      <c r="DQ86">
        <v>15</v>
      </c>
      <c r="DR86">
        <v>1625677134.6</v>
      </c>
      <c r="DS86" t="s">
        <v>305</v>
      </c>
      <c r="DT86">
        <v>1625677128.6</v>
      </c>
      <c r="DU86">
        <v>1625677134.6</v>
      </c>
      <c r="DV86">
        <v>2</v>
      </c>
      <c r="DW86">
        <v>0.041</v>
      </c>
      <c r="DX86">
        <v>0.026</v>
      </c>
      <c r="DY86">
        <v>-14.347</v>
      </c>
      <c r="DZ86">
        <v>-1.389</v>
      </c>
      <c r="EA86">
        <v>420</v>
      </c>
      <c r="EB86">
        <v>5</v>
      </c>
      <c r="EC86">
        <v>0.14</v>
      </c>
      <c r="ED86">
        <v>0.08</v>
      </c>
      <c r="EE86">
        <v>-10.6985658536585</v>
      </c>
      <c r="EF86">
        <v>-0.123723344947724</v>
      </c>
      <c r="EG86">
        <v>0.043972178619713</v>
      </c>
      <c r="EH86">
        <v>1</v>
      </c>
      <c r="EI86">
        <v>1565.08882352941</v>
      </c>
      <c r="EJ86">
        <v>-11.9261055190227</v>
      </c>
      <c r="EK86">
        <v>1.18893121728988</v>
      </c>
      <c r="EL86">
        <v>0</v>
      </c>
      <c r="EM86">
        <v>0.928195975609756</v>
      </c>
      <c r="EN86">
        <v>0.15882629268293</v>
      </c>
      <c r="EO86">
        <v>0.0158773642149457</v>
      </c>
      <c r="EP86">
        <v>0</v>
      </c>
      <c r="EQ86">
        <v>1</v>
      </c>
      <c r="ER86">
        <v>3</v>
      </c>
      <c r="ES86" t="s">
        <v>427</v>
      </c>
      <c r="ET86">
        <v>100</v>
      </c>
      <c r="EU86">
        <v>100</v>
      </c>
      <c r="EV86">
        <v>-14.343</v>
      </c>
      <c r="EW86">
        <v>-1.4192</v>
      </c>
      <c r="EX86">
        <v>-14.3476998515065</v>
      </c>
      <c r="EY86">
        <v>0.000485247639819423</v>
      </c>
      <c r="EZ86">
        <v>-1.36446825205216e-06</v>
      </c>
      <c r="FA86">
        <v>5.78542989185787e-10</v>
      </c>
      <c r="FB86">
        <v>-1.1099058739466</v>
      </c>
      <c r="FC86">
        <v>-0.0508365997127688</v>
      </c>
      <c r="FD86">
        <v>0.00161886503163497</v>
      </c>
      <c r="FE86">
        <v>-2.08621555845513e-05</v>
      </c>
      <c r="FF86">
        <v>0</v>
      </c>
      <c r="FG86">
        <v>2096</v>
      </c>
      <c r="FH86">
        <v>2</v>
      </c>
      <c r="FI86">
        <v>28</v>
      </c>
      <c r="FJ86">
        <v>3.8</v>
      </c>
      <c r="FK86">
        <v>3.7</v>
      </c>
      <c r="FL86">
        <v>18</v>
      </c>
      <c r="FM86">
        <v>491.962</v>
      </c>
      <c r="FN86">
        <v>508.525</v>
      </c>
      <c r="FO86">
        <v>12.0581</v>
      </c>
      <c r="FP86">
        <v>26.8216</v>
      </c>
      <c r="FQ86">
        <v>29.9994</v>
      </c>
      <c r="FR86">
        <v>26.9239</v>
      </c>
      <c r="FS86">
        <v>26.9001</v>
      </c>
      <c r="FT86">
        <v>21.4408</v>
      </c>
      <c r="FU86">
        <v>59.7544</v>
      </c>
      <c r="FV86">
        <v>0</v>
      </c>
      <c r="FW86">
        <v>12.16</v>
      </c>
      <c r="FX86">
        <v>420</v>
      </c>
      <c r="FY86">
        <v>5.50703</v>
      </c>
      <c r="FZ86">
        <v>101.645</v>
      </c>
      <c r="GA86">
        <v>96.1628</v>
      </c>
    </row>
    <row r="87" spans="1:183">
      <c r="A87">
        <v>71</v>
      </c>
      <c r="B87">
        <v>1625677356.1</v>
      </c>
      <c r="C87">
        <v>140</v>
      </c>
      <c r="D87" t="s">
        <v>448</v>
      </c>
      <c r="E87" t="s">
        <v>449</v>
      </c>
      <c r="F87">
        <v>1</v>
      </c>
      <c r="G87" t="s">
        <v>302</v>
      </c>
      <c r="H87">
        <v>1625677355.1</v>
      </c>
      <c r="I87">
        <f>(J87)/1000</f>
        <v>0</v>
      </c>
      <c r="J87">
        <f>1000*CJ87*AH87*(CF87-CG87)/(100*BY87*(1000-AH87*CF87))</f>
        <v>0</v>
      </c>
      <c r="K87">
        <f>CJ87*AH87*(CE87-CD87*(1000-AH87*CG87)/(1000-AH87*CF87))/(100*BY87)</f>
        <v>0</v>
      </c>
      <c r="L87">
        <f>CD87 - IF(AH87&gt;1, K87*BY87*100.0/(AJ87*CR87), 0)</f>
        <v>0</v>
      </c>
      <c r="M87">
        <f>((S87-I87/2)*L87-K87)/(S87+I87/2)</f>
        <v>0</v>
      </c>
      <c r="N87">
        <f>M87*(CK87+CL87)/1000.0</f>
        <v>0</v>
      </c>
      <c r="O87">
        <f>(CD87 - IF(AH87&gt;1, K87*BY87*100.0/(AJ87*CR87), 0))*(CK87+CL87)/1000.0</f>
        <v>0</v>
      </c>
      <c r="P87">
        <f>2.0/((1/R87-1/Q87)+SIGN(R87)*SQRT((1/R87-1/Q87)*(1/R87-1/Q87) + 4*BZ87/((BZ87+1)*(BZ87+1))*(2*1/R87*1/Q87-1/Q87*1/Q87)))</f>
        <v>0</v>
      </c>
      <c r="Q87">
        <f>IF(LEFT(CA87,1)&lt;&gt;"0",IF(LEFT(CA87,1)="1",3.0,CB87),$D$5+$E$5*(CR87*CK87/($K$5*1000))+$F$5*(CR87*CK87/($K$5*1000))*MAX(MIN(BY87,$J$5),$I$5)*MAX(MIN(BY87,$J$5),$I$5)+$G$5*MAX(MIN(BY87,$J$5),$I$5)*(CR87*CK87/($K$5*1000))+$H$5*(CR87*CK87/($K$5*1000))*(CR87*CK87/($K$5*1000)))</f>
        <v>0</v>
      </c>
      <c r="R87">
        <f>I87*(1000-(1000*0.61365*exp(17.502*V87/(240.97+V87))/(CK87+CL87)+CF87)/2)/(1000*0.61365*exp(17.502*V87/(240.97+V87))/(CK87+CL87)-CF87)</f>
        <v>0</v>
      </c>
      <c r="S87">
        <f>1/((BZ87+1)/(P87/1.6)+1/(Q87/1.37)) + BZ87/((BZ87+1)/(P87/1.6) + BZ87/(Q87/1.37))</f>
        <v>0</v>
      </c>
      <c r="T87">
        <f>(BU87*BX87)</f>
        <v>0</v>
      </c>
      <c r="U87">
        <f>(CM87+(T87+2*0.95*5.67E-8*(((CM87+$B$7)+273)^4-(CM87+273)^4)-44100*I87)/(1.84*29.3*Q87+8*0.95*5.67E-8*(CM87+273)^3))</f>
        <v>0</v>
      </c>
      <c r="V87">
        <f>($C$7*CN87+$D$7*CO87+$E$7*U87)</f>
        <v>0</v>
      </c>
      <c r="W87">
        <f>0.61365*exp(17.502*V87/(240.97+V87))</f>
        <v>0</v>
      </c>
      <c r="X87">
        <f>(Y87/Z87*100)</f>
        <v>0</v>
      </c>
      <c r="Y87">
        <f>CF87*(CK87+CL87)/1000</f>
        <v>0</v>
      </c>
      <c r="Z87">
        <f>0.61365*exp(17.502*CM87/(240.97+CM87))</f>
        <v>0</v>
      </c>
      <c r="AA87">
        <f>(W87-CF87*(CK87+CL87)/1000)</f>
        <v>0</v>
      </c>
      <c r="AB87">
        <f>(-I87*44100)</f>
        <v>0</v>
      </c>
      <c r="AC87">
        <f>2*29.3*Q87*0.92*(CM87-V87)</f>
        <v>0</v>
      </c>
      <c r="AD87">
        <f>2*0.95*5.67E-8*(((CM87+$B$7)+273)^4-(V87+273)^4)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MAX(0,($B$13+$C$13*CR87)/(1+$D$13*CR87)*CK87/(CM87+273)*$E$13)</f>
        <v>0</v>
      </c>
      <c r="AK87" t="s">
        <v>303</v>
      </c>
      <c r="AL87" t="s">
        <v>303</v>
      </c>
      <c r="AM87">
        <v>0</v>
      </c>
      <c r="AN87">
        <v>0</v>
      </c>
      <c r="AO87">
        <f>1-AM87/AN87</f>
        <v>0</v>
      </c>
      <c r="AP87">
        <v>0</v>
      </c>
      <c r="AQ87" t="s">
        <v>303</v>
      </c>
      <c r="AR87" t="s">
        <v>303</v>
      </c>
      <c r="AS87">
        <v>0</v>
      </c>
      <c r="AT87">
        <v>0</v>
      </c>
      <c r="AU87">
        <f>1-AS87/AT87</f>
        <v>0</v>
      </c>
      <c r="AV87">
        <v>0.5</v>
      </c>
      <c r="AW87">
        <f>BV87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303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$B$11*CS87+$C$11*CT87+$F$11*CU87*(1-CX87)</f>
        <v>0</v>
      </c>
      <c r="BV87">
        <f>BU87*BW87</f>
        <v>0</v>
      </c>
      <c r="BW87">
        <f>($B$11*$D$9+$C$11*$D$9+$F$11*((DH87+CZ87)/MAX(DH87+CZ87+DI87, 0.1)*$I$9+DI87/MAX(DH87+CZ87+DI87, 0.1)*$J$9))/($B$11+$C$11+$F$11)</f>
        <v>0</v>
      </c>
      <c r="BX87">
        <f>($B$11*$K$9+$C$11*$K$9+$F$11*((DH87+CZ87)/MAX(DH87+CZ87+DI87, 0.1)*$P$9+DI87/MAX(DH87+CZ87+DI87, 0.1)*$Q$9))/($B$11+$C$11+$F$11)</f>
        <v>0</v>
      </c>
      <c r="BY87">
        <v>6</v>
      </c>
      <c r="BZ87">
        <v>0.5</v>
      </c>
      <c r="CA87" t="s">
        <v>304</v>
      </c>
      <c r="CB87">
        <v>2</v>
      </c>
      <c r="CC87">
        <v>1625677355.1</v>
      </c>
      <c r="CD87">
        <v>409.232666666667</v>
      </c>
      <c r="CE87">
        <v>420.065</v>
      </c>
      <c r="CF87">
        <v>6.42840666666667</v>
      </c>
      <c r="CG87">
        <v>5.47419666666667</v>
      </c>
      <c r="CH87">
        <v>423.575666666667</v>
      </c>
      <c r="CI87">
        <v>7.84764666666667</v>
      </c>
      <c r="CJ87">
        <v>499.984</v>
      </c>
      <c r="CK87">
        <v>100.387</v>
      </c>
      <c r="CL87">
        <v>0.099721</v>
      </c>
      <c r="CM87">
        <v>16.4004666666667</v>
      </c>
      <c r="CN87">
        <v>16.3869</v>
      </c>
      <c r="CO87">
        <v>999.9</v>
      </c>
      <c r="CP87">
        <v>0</v>
      </c>
      <c r="CQ87">
        <v>0</v>
      </c>
      <c r="CR87">
        <v>10006.4666666667</v>
      </c>
      <c r="CS87">
        <v>0</v>
      </c>
      <c r="CT87">
        <v>5.08677</v>
      </c>
      <c r="CU87">
        <v>1046</v>
      </c>
      <c r="CV87">
        <v>0.961986</v>
      </c>
      <c r="CW87">
        <v>0.0380136</v>
      </c>
      <c r="CX87">
        <v>0</v>
      </c>
      <c r="CY87">
        <v>1562.82666666667</v>
      </c>
      <c r="CZ87">
        <v>4.99912</v>
      </c>
      <c r="DA87">
        <v>16144.4333333333</v>
      </c>
      <c r="DB87">
        <v>6712.77333333333</v>
      </c>
      <c r="DC87">
        <v>37.4996666666667</v>
      </c>
      <c r="DD87">
        <v>40.7913333333333</v>
      </c>
      <c r="DE87">
        <v>39.479</v>
      </c>
      <c r="DF87">
        <v>40.3123333333333</v>
      </c>
      <c r="DG87">
        <v>39</v>
      </c>
      <c r="DH87">
        <v>1001.43</v>
      </c>
      <c r="DI87">
        <v>39.57</v>
      </c>
      <c r="DJ87">
        <v>0</v>
      </c>
      <c r="DK87">
        <v>1625677356.8</v>
      </c>
      <c r="DL87">
        <v>0</v>
      </c>
      <c r="DM87">
        <v>1564.14307692308</v>
      </c>
      <c r="DN87">
        <v>-11.5582905990377</v>
      </c>
      <c r="DO87">
        <v>-142.11965820826</v>
      </c>
      <c r="DP87">
        <v>16164.2307692308</v>
      </c>
      <c r="DQ87">
        <v>15</v>
      </c>
      <c r="DR87">
        <v>1625677134.6</v>
      </c>
      <c r="DS87" t="s">
        <v>305</v>
      </c>
      <c r="DT87">
        <v>1625677128.6</v>
      </c>
      <c r="DU87">
        <v>1625677134.6</v>
      </c>
      <c r="DV87">
        <v>2</v>
      </c>
      <c r="DW87">
        <v>0.041</v>
      </c>
      <c r="DX87">
        <v>0.026</v>
      </c>
      <c r="DY87">
        <v>-14.347</v>
      </c>
      <c r="DZ87">
        <v>-1.389</v>
      </c>
      <c r="EA87">
        <v>420</v>
      </c>
      <c r="EB87">
        <v>5</v>
      </c>
      <c r="EC87">
        <v>0.14</v>
      </c>
      <c r="ED87">
        <v>0.08</v>
      </c>
      <c r="EE87">
        <v>-10.7132</v>
      </c>
      <c r="EF87">
        <v>-0.309489198606291</v>
      </c>
      <c r="EG87">
        <v>0.059358189276176</v>
      </c>
      <c r="EH87">
        <v>1</v>
      </c>
      <c r="EI87">
        <v>1564.78142857143</v>
      </c>
      <c r="EJ87">
        <v>-11.6508252894683</v>
      </c>
      <c r="EK87">
        <v>1.18868268710042</v>
      </c>
      <c r="EL87">
        <v>0</v>
      </c>
      <c r="EM87">
        <v>0.933555048780488</v>
      </c>
      <c r="EN87">
        <v>0.142596083623694</v>
      </c>
      <c r="EO87">
        <v>0.0141856197332768</v>
      </c>
      <c r="EP87">
        <v>0</v>
      </c>
      <c r="EQ87">
        <v>1</v>
      </c>
      <c r="ER87">
        <v>3</v>
      </c>
      <c r="ES87" t="s">
        <v>427</v>
      </c>
      <c r="ET87">
        <v>100</v>
      </c>
      <c r="EU87">
        <v>100</v>
      </c>
      <c r="EV87">
        <v>-14.343</v>
      </c>
      <c r="EW87">
        <v>-1.4193</v>
      </c>
      <c r="EX87">
        <v>-14.3476998515065</v>
      </c>
      <c r="EY87">
        <v>0.000485247639819423</v>
      </c>
      <c r="EZ87">
        <v>-1.36446825205216e-06</v>
      </c>
      <c r="FA87">
        <v>5.78542989185787e-10</v>
      </c>
      <c r="FB87">
        <v>-1.1099058739466</v>
      </c>
      <c r="FC87">
        <v>-0.0508365997127688</v>
      </c>
      <c r="FD87">
        <v>0.00161886503163497</v>
      </c>
      <c r="FE87">
        <v>-2.08621555845513e-05</v>
      </c>
      <c r="FF87">
        <v>0</v>
      </c>
      <c r="FG87">
        <v>2096</v>
      </c>
      <c r="FH87">
        <v>2</v>
      </c>
      <c r="FI87">
        <v>28</v>
      </c>
      <c r="FJ87">
        <v>3.8</v>
      </c>
      <c r="FK87">
        <v>3.7</v>
      </c>
      <c r="FL87">
        <v>18</v>
      </c>
      <c r="FM87">
        <v>491.967</v>
      </c>
      <c r="FN87">
        <v>508.804</v>
      </c>
      <c r="FO87">
        <v>12.1017</v>
      </c>
      <c r="FP87">
        <v>26.8194</v>
      </c>
      <c r="FQ87">
        <v>29.9996</v>
      </c>
      <c r="FR87">
        <v>26.9227</v>
      </c>
      <c r="FS87">
        <v>26.8993</v>
      </c>
      <c r="FT87">
        <v>21.4394</v>
      </c>
      <c r="FU87">
        <v>59.7544</v>
      </c>
      <c r="FV87">
        <v>0</v>
      </c>
      <c r="FW87">
        <v>12.16</v>
      </c>
      <c r="FX87">
        <v>420</v>
      </c>
      <c r="FY87">
        <v>5.54366</v>
      </c>
      <c r="FZ87">
        <v>101.644</v>
      </c>
      <c r="GA87">
        <v>96.1612</v>
      </c>
    </row>
    <row r="88" spans="1:183">
      <c r="A88">
        <v>72</v>
      </c>
      <c r="B88">
        <v>1625677358.1</v>
      </c>
      <c r="C88">
        <v>142</v>
      </c>
      <c r="D88" t="s">
        <v>450</v>
      </c>
      <c r="E88" t="s">
        <v>451</v>
      </c>
      <c r="F88">
        <v>1</v>
      </c>
      <c r="G88" t="s">
        <v>302</v>
      </c>
      <c r="H88">
        <v>1625677357.1</v>
      </c>
      <c r="I88">
        <f>(J88)/1000</f>
        <v>0</v>
      </c>
      <c r="J88">
        <f>1000*CJ88*AH88*(CF88-CG88)/(100*BY88*(1000-AH88*CF88))</f>
        <v>0</v>
      </c>
      <c r="K88">
        <f>CJ88*AH88*(CE88-CD88*(1000-AH88*CG88)/(1000-AH88*CF88))/(100*BY88)</f>
        <v>0</v>
      </c>
      <c r="L88">
        <f>CD88 - IF(AH88&gt;1, K88*BY88*100.0/(AJ88*CR88), 0)</f>
        <v>0</v>
      </c>
      <c r="M88">
        <f>((S88-I88/2)*L88-K88)/(S88+I88/2)</f>
        <v>0</v>
      </c>
      <c r="N88">
        <f>M88*(CK88+CL88)/1000.0</f>
        <v>0</v>
      </c>
      <c r="O88">
        <f>(CD88 - IF(AH88&gt;1, K88*BY88*100.0/(AJ88*CR88), 0))*(CK88+CL88)/1000.0</f>
        <v>0</v>
      </c>
      <c r="P88">
        <f>2.0/((1/R88-1/Q88)+SIGN(R88)*SQRT((1/R88-1/Q88)*(1/R88-1/Q88) + 4*BZ88/((BZ88+1)*(BZ88+1))*(2*1/R88*1/Q88-1/Q88*1/Q88)))</f>
        <v>0</v>
      </c>
      <c r="Q88">
        <f>IF(LEFT(CA88,1)&lt;&gt;"0",IF(LEFT(CA88,1)="1",3.0,CB88),$D$5+$E$5*(CR88*CK88/($K$5*1000))+$F$5*(CR88*CK88/($K$5*1000))*MAX(MIN(BY88,$J$5),$I$5)*MAX(MIN(BY88,$J$5),$I$5)+$G$5*MAX(MIN(BY88,$J$5),$I$5)*(CR88*CK88/($K$5*1000))+$H$5*(CR88*CK88/($K$5*1000))*(CR88*CK88/($K$5*1000)))</f>
        <v>0</v>
      </c>
      <c r="R88">
        <f>I88*(1000-(1000*0.61365*exp(17.502*V88/(240.97+V88))/(CK88+CL88)+CF88)/2)/(1000*0.61365*exp(17.502*V88/(240.97+V88))/(CK88+CL88)-CF88)</f>
        <v>0</v>
      </c>
      <c r="S88">
        <f>1/((BZ88+1)/(P88/1.6)+1/(Q88/1.37)) + BZ88/((BZ88+1)/(P88/1.6) + BZ88/(Q88/1.37))</f>
        <v>0</v>
      </c>
      <c r="T88">
        <f>(BU88*BX88)</f>
        <v>0</v>
      </c>
      <c r="U88">
        <f>(CM88+(T88+2*0.95*5.67E-8*(((CM88+$B$7)+273)^4-(CM88+273)^4)-44100*I88)/(1.84*29.3*Q88+8*0.95*5.67E-8*(CM88+273)^3))</f>
        <v>0</v>
      </c>
      <c r="V88">
        <f>($C$7*CN88+$D$7*CO88+$E$7*U88)</f>
        <v>0</v>
      </c>
      <c r="W88">
        <f>0.61365*exp(17.502*V88/(240.97+V88))</f>
        <v>0</v>
      </c>
      <c r="X88">
        <f>(Y88/Z88*100)</f>
        <v>0</v>
      </c>
      <c r="Y88">
        <f>CF88*(CK88+CL88)/1000</f>
        <v>0</v>
      </c>
      <c r="Z88">
        <f>0.61365*exp(17.502*CM88/(240.97+CM88))</f>
        <v>0</v>
      </c>
      <c r="AA88">
        <f>(W88-CF88*(CK88+CL88)/1000)</f>
        <v>0</v>
      </c>
      <c r="AB88">
        <f>(-I88*44100)</f>
        <v>0</v>
      </c>
      <c r="AC88">
        <f>2*29.3*Q88*0.92*(CM88-V88)</f>
        <v>0</v>
      </c>
      <c r="AD88">
        <f>2*0.95*5.67E-8*(((CM88+$B$7)+273)^4-(V88+273)^4)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MAX(0,($B$13+$C$13*CR88)/(1+$D$13*CR88)*CK88/(CM88+273)*$E$13)</f>
        <v>0</v>
      </c>
      <c r="AK88" t="s">
        <v>303</v>
      </c>
      <c r="AL88" t="s">
        <v>303</v>
      </c>
      <c r="AM88">
        <v>0</v>
      </c>
      <c r="AN88">
        <v>0</v>
      </c>
      <c r="AO88">
        <f>1-AM88/AN88</f>
        <v>0</v>
      </c>
      <c r="AP88">
        <v>0</v>
      </c>
      <c r="AQ88" t="s">
        <v>303</v>
      </c>
      <c r="AR88" t="s">
        <v>303</v>
      </c>
      <c r="AS88">
        <v>0</v>
      </c>
      <c r="AT88">
        <v>0</v>
      </c>
      <c r="AU88">
        <f>1-AS88/AT88</f>
        <v>0</v>
      </c>
      <c r="AV88">
        <v>0.5</v>
      </c>
      <c r="AW88">
        <f>BV88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303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$B$11*CS88+$C$11*CT88+$F$11*CU88*(1-CX88)</f>
        <v>0</v>
      </c>
      <c r="BV88">
        <f>BU88*BW88</f>
        <v>0</v>
      </c>
      <c r="BW88">
        <f>($B$11*$D$9+$C$11*$D$9+$F$11*((DH88+CZ88)/MAX(DH88+CZ88+DI88, 0.1)*$I$9+DI88/MAX(DH88+CZ88+DI88, 0.1)*$J$9))/($B$11+$C$11+$F$11)</f>
        <v>0</v>
      </c>
      <c r="BX88">
        <f>($B$11*$K$9+$C$11*$K$9+$F$11*((DH88+CZ88)/MAX(DH88+CZ88+DI88, 0.1)*$P$9+DI88/MAX(DH88+CZ88+DI88, 0.1)*$Q$9))/($B$11+$C$11+$F$11)</f>
        <v>0</v>
      </c>
      <c r="BY88">
        <v>6</v>
      </c>
      <c r="BZ88">
        <v>0.5</v>
      </c>
      <c r="CA88" t="s">
        <v>304</v>
      </c>
      <c r="CB88">
        <v>2</v>
      </c>
      <c r="CC88">
        <v>1625677357.1</v>
      </c>
      <c r="CD88">
        <v>409.266333333333</v>
      </c>
      <c r="CE88">
        <v>420.095666666667</v>
      </c>
      <c r="CF88">
        <v>6.43240666666667</v>
      </c>
      <c r="CG88">
        <v>5.47439</v>
      </c>
      <c r="CH88">
        <v>423.609333333333</v>
      </c>
      <c r="CI88">
        <v>7.85176333333333</v>
      </c>
      <c r="CJ88">
        <v>500</v>
      </c>
      <c r="CK88">
        <v>100.381</v>
      </c>
      <c r="CL88">
        <v>0.0997761666666667</v>
      </c>
      <c r="CM88">
        <v>16.4187333333333</v>
      </c>
      <c r="CN88">
        <v>16.4043666666667</v>
      </c>
      <c r="CO88">
        <v>999.9</v>
      </c>
      <c r="CP88">
        <v>0</v>
      </c>
      <c r="CQ88">
        <v>0</v>
      </c>
      <c r="CR88">
        <v>10010.6333333333</v>
      </c>
      <c r="CS88">
        <v>0</v>
      </c>
      <c r="CT88">
        <v>5.08677</v>
      </c>
      <c r="CU88">
        <v>1046</v>
      </c>
      <c r="CV88">
        <v>0.961986</v>
      </c>
      <c r="CW88">
        <v>0.0380136</v>
      </c>
      <c r="CX88">
        <v>0</v>
      </c>
      <c r="CY88">
        <v>1562.47333333333</v>
      </c>
      <c r="CZ88">
        <v>4.99912</v>
      </c>
      <c r="DA88">
        <v>16141.1666666667</v>
      </c>
      <c r="DB88">
        <v>6712.78333333333</v>
      </c>
      <c r="DC88">
        <v>37.5833333333333</v>
      </c>
      <c r="DD88">
        <v>40.75</v>
      </c>
      <c r="DE88">
        <v>39.5416666666667</v>
      </c>
      <c r="DF88">
        <v>40.2083333333333</v>
      </c>
      <c r="DG88">
        <v>39.083</v>
      </c>
      <c r="DH88">
        <v>1001.43</v>
      </c>
      <c r="DI88">
        <v>39.57</v>
      </c>
      <c r="DJ88">
        <v>0</v>
      </c>
      <c r="DK88">
        <v>1625677359.2</v>
      </c>
      <c r="DL88">
        <v>0</v>
      </c>
      <c r="DM88">
        <v>1563.685</v>
      </c>
      <c r="DN88">
        <v>-11.5716239283507</v>
      </c>
      <c r="DO88">
        <v>-155.083760814593</v>
      </c>
      <c r="DP88">
        <v>16158.5</v>
      </c>
      <c r="DQ88">
        <v>15</v>
      </c>
      <c r="DR88">
        <v>1625677134.6</v>
      </c>
      <c r="DS88" t="s">
        <v>305</v>
      </c>
      <c r="DT88">
        <v>1625677128.6</v>
      </c>
      <c r="DU88">
        <v>1625677134.6</v>
      </c>
      <c r="DV88">
        <v>2</v>
      </c>
      <c r="DW88">
        <v>0.041</v>
      </c>
      <c r="DX88">
        <v>0.026</v>
      </c>
      <c r="DY88">
        <v>-14.347</v>
      </c>
      <c r="DZ88">
        <v>-1.389</v>
      </c>
      <c r="EA88">
        <v>420</v>
      </c>
      <c r="EB88">
        <v>5</v>
      </c>
      <c r="EC88">
        <v>0.14</v>
      </c>
      <c r="ED88">
        <v>0.08</v>
      </c>
      <c r="EE88">
        <v>-10.7278975609756</v>
      </c>
      <c r="EF88">
        <v>-0.434592334494783</v>
      </c>
      <c r="EG88">
        <v>0.067896149133967</v>
      </c>
      <c r="EH88">
        <v>1</v>
      </c>
      <c r="EI88">
        <v>1564.25</v>
      </c>
      <c r="EJ88">
        <v>-11.4134547660867</v>
      </c>
      <c r="EK88">
        <v>1.12865354450754</v>
      </c>
      <c r="EL88">
        <v>0</v>
      </c>
      <c r="EM88">
        <v>0.938393487804878</v>
      </c>
      <c r="EN88">
        <v>0.131065379790942</v>
      </c>
      <c r="EO88">
        <v>0.0129828581638832</v>
      </c>
      <c r="EP88">
        <v>0</v>
      </c>
      <c r="EQ88">
        <v>1</v>
      </c>
      <c r="ER88">
        <v>3</v>
      </c>
      <c r="ES88" t="s">
        <v>427</v>
      </c>
      <c r="ET88">
        <v>100</v>
      </c>
      <c r="EU88">
        <v>100</v>
      </c>
      <c r="EV88">
        <v>-14.343</v>
      </c>
      <c r="EW88">
        <v>-1.4194</v>
      </c>
      <c r="EX88">
        <v>-14.3476998515065</v>
      </c>
      <c r="EY88">
        <v>0.000485247639819423</v>
      </c>
      <c r="EZ88">
        <v>-1.36446825205216e-06</v>
      </c>
      <c r="FA88">
        <v>5.78542989185787e-10</v>
      </c>
      <c r="FB88">
        <v>-1.1099058739466</v>
      </c>
      <c r="FC88">
        <v>-0.0508365997127688</v>
      </c>
      <c r="FD88">
        <v>0.00161886503163497</v>
      </c>
      <c r="FE88">
        <v>-2.08621555845513e-05</v>
      </c>
      <c r="FF88">
        <v>0</v>
      </c>
      <c r="FG88">
        <v>2096</v>
      </c>
      <c r="FH88">
        <v>2</v>
      </c>
      <c r="FI88">
        <v>28</v>
      </c>
      <c r="FJ88">
        <v>3.8</v>
      </c>
      <c r="FK88">
        <v>3.7</v>
      </c>
      <c r="FL88">
        <v>18</v>
      </c>
      <c r="FM88">
        <v>491.66</v>
      </c>
      <c r="FN88">
        <v>508.847</v>
      </c>
      <c r="FO88">
        <v>12.1453</v>
      </c>
      <c r="FP88">
        <v>26.8177</v>
      </c>
      <c r="FQ88">
        <v>29.9996</v>
      </c>
      <c r="FR88">
        <v>26.9225</v>
      </c>
      <c r="FS88">
        <v>26.8982</v>
      </c>
      <c r="FT88">
        <v>21.4371</v>
      </c>
      <c r="FU88">
        <v>59.7544</v>
      </c>
      <c r="FV88">
        <v>0</v>
      </c>
      <c r="FW88">
        <v>12.23</v>
      </c>
      <c r="FX88">
        <v>420</v>
      </c>
      <c r="FY88">
        <v>5.54893</v>
      </c>
      <c r="FZ88">
        <v>101.644</v>
      </c>
      <c r="GA88">
        <v>96.1599</v>
      </c>
    </row>
    <row r="89" spans="1:183">
      <c r="A89">
        <v>73</v>
      </c>
      <c r="B89">
        <v>1625677360.1</v>
      </c>
      <c r="C89">
        <v>144</v>
      </c>
      <c r="D89" t="s">
        <v>452</v>
      </c>
      <c r="E89" t="s">
        <v>453</v>
      </c>
      <c r="F89">
        <v>1</v>
      </c>
      <c r="G89" t="s">
        <v>302</v>
      </c>
      <c r="H89">
        <v>1625677359.1</v>
      </c>
      <c r="I89">
        <f>(J89)/1000</f>
        <v>0</v>
      </c>
      <c r="J89">
        <f>1000*CJ89*AH89*(CF89-CG89)/(100*BY89*(1000-AH89*CF89))</f>
        <v>0</v>
      </c>
      <c r="K89">
        <f>CJ89*AH89*(CE89-CD89*(1000-AH89*CG89)/(1000-AH89*CF89))/(100*BY89)</f>
        <v>0</v>
      </c>
      <c r="L89">
        <f>CD89 - IF(AH89&gt;1, K89*BY89*100.0/(AJ89*CR89), 0)</f>
        <v>0</v>
      </c>
      <c r="M89">
        <f>((S89-I89/2)*L89-K89)/(S89+I89/2)</f>
        <v>0</v>
      </c>
      <c r="N89">
        <f>M89*(CK89+CL89)/1000.0</f>
        <v>0</v>
      </c>
      <c r="O89">
        <f>(CD89 - IF(AH89&gt;1, K89*BY89*100.0/(AJ89*CR89), 0))*(CK89+CL89)/1000.0</f>
        <v>0</v>
      </c>
      <c r="P89">
        <f>2.0/((1/R89-1/Q89)+SIGN(R89)*SQRT((1/R89-1/Q89)*(1/R89-1/Q89) + 4*BZ89/((BZ89+1)*(BZ89+1))*(2*1/R89*1/Q89-1/Q89*1/Q89)))</f>
        <v>0</v>
      </c>
      <c r="Q89">
        <f>IF(LEFT(CA89,1)&lt;&gt;"0",IF(LEFT(CA89,1)="1",3.0,CB89),$D$5+$E$5*(CR89*CK89/($K$5*1000))+$F$5*(CR89*CK89/($K$5*1000))*MAX(MIN(BY89,$J$5),$I$5)*MAX(MIN(BY89,$J$5),$I$5)+$G$5*MAX(MIN(BY89,$J$5),$I$5)*(CR89*CK89/($K$5*1000))+$H$5*(CR89*CK89/($K$5*1000))*(CR89*CK89/($K$5*1000)))</f>
        <v>0</v>
      </c>
      <c r="R89">
        <f>I89*(1000-(1000*0.61365*exp(17.502*V89/(240.97+V89))/(CK89+CL89)+CF89)/2)/(1000*0.61365*exp(17.502*V89/(240.97+V89))/(CK89+CL89)-CF89)</f>
        <v>0</v>
      </c>
      <c r="S89">
        <f>1/((BZ89+1)/(P89/1.6)+1/(Q89/1.37)) + BZ89/((BZ89+1)/(P89/1.6) + BZ89/(Q89/1.37))</f>
        <v>0</v>
      </c>
      <c r="T89">
        <f>(BU89*BX89)</f>
        <v>0</v>
      </c>
      <c r="U89">
        <f>(CM89+(T89+2*0.95*5.67E-8*(((CM89+$B$7)+273)^4-(CM89+273)^4)-44100*I89)/(1.84*29.3*Q89+8*0.95*5.67E-8*(CM89+273)^3))</f>
        <v>0</v>
      </c>
      <c r="V89">
        <f>($C$7*CN89+$D$7*CO89+$E$7*U89)</f>
        <v>0</v>
      </c>
      <c r="W89">
        <f>0.61365*exp(17.502*V89/(240.97+V89))</f>
        <v>0</v>
      </c>
      <c r="X89">
        <f>(Y89/Z89*100)</f>
        <v>0</v>
      </c>
      <c r="Y89">
        <f>CF89*(CK89+CL89)/1000</f>
        <v>0</v>
      </c>
      <c r="Z89">
        <f>0.61365*exp(17.502*CM89/(240.97+CM89))</f>
        <v>0</v>
      </c>
      <c r="AA89">
        <f>(W89-CF89*(CK89+CL89)/1000)</f>
        <v>0</v>
      </c>
      <c r="AB89">
        <f>(-I89*44100)</f>
        <v>0</v>
      </c>
      <c r="AC89">
        <f>2*29.3*Q89*0.92*(CM89-V89)</f>
        <v>0</v>
      </c>
      <c r="AD89">
        <f>2*0.95*5.67E-8*(((CM89+$B$7)+273)^4-(V89+273)^4)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MAX(0,($B$13+$C$13*CR89)/(1+$D$13*CR89)*CK89/(CM89+273)*$E$13)</f>
        <v>0</v>
      </c>
      <c r="AK89" t="s">
        <v>303</v>
      </c>
      <c r="AL89" t="s">
        <v>303</v>
      </c>
      <c r="AM89">
        <v>0</v>
      </c>
      <c r="AN89">
        <v>0</v>
      </c>
      <c r="AO89">
        <f>1-AM89/AN89</f>
        <v>0</v>
      </c>
      <c r="AP89">
        <v>0</v>
      </c>
      <c r="AQ89" t="s">
        <v>303</v>
      </c>
      <c r="AR89" t="s">
        <v>303</v>
      </c>
      <c r="AS89">
        <v>0</v>
      </c>
      <c r="AT89">
        <v>0</v>
      </c>
      <c r="AU89">
        <f>1-AS89/AT89</f>
        <v>0</v>
      </c>
      <c r="AV89">
        <v>0.5</v>
      </c>
      <c r="AW89">
        <f>BV89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303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$B$11*CS89+$C$11*CT89+$F$11*CU89*(1-CX89)</f>
        <v>0</v>
      </c>
      <c r="BV89">
        <f>BU89*BW89</f>
        <v>0</v>
      </c>
      <c r="BW89">
        <f>($B$11*$D$9+$C$11*$D$9+$F$11*((DH89+CZ89)/MAX(DH89+CZ89+DI89, 0.1)*$I$9+DI89/MAX(DH89+CZ89+DI89, 0.1)*$J$9))/($B$11+$C$11+$F$11)</f>
        <v>0</v>
      </c>
      <c r="BX89">
        <f>($B$11*$K$9+$C$11*$K$9+$F$11*((DH89+CZ89)/MAX(DH89+CZ89+DI89, 0.1)*$P$9+DI89/MAX(DH89+CZ89+DI89, 0.1)*$Q$9))/($B$11+$C$11+$F$11)</f>
        <v>0</v>
      </c>
      <c r="BY89">
        <v>6</v>
      </c>
      <c r="BZ89">
        <v>0.5</v>
      </c>
      <c r="CA89" t="s">
        <v>304</v>
      </c>
      <c r="CB89">
        <v>2</v>
      </c>
      <c r="CC89">
        <v>1625677359.1</v>
      </c>
      <c r="CD89">
        <v>409.275</v>
      </c>
      <c r="CE89">
        <v>420.068333333333</v>
      </c>
      <c r="CF89">
        <v>6.43574333333333</v>
      </c>
      <c r="CG89">
        <v>5.47493</v>
      </c>
      <c r="CH89">
        <v>423.618</v>
      </c>
      <c r="CI89">
        <v>7.85520333333333</v>
      </c>
      <c r="CJ89">
        <v>500.016666666667</v>
      </c>
      <c r="CK89">
        <v>100.380666666667</v>
      </c>
      <c r="CL89">
        <v>0.0999336666666667</v>
      </c>
      <c r="CM89">
        <v>16.4374333333333</v>
      </c>
      <c r="CN89">
        <v>16.4192</v>
      </c>
      <c r="CO89">
        <v>999.9</v>
      </c>
      <c r="CP89">
        <v>0</v>
      </c>
      <c r="CQ89">
        <v>0</v>
      </c>
      <c r="CR89">
        <v>10032.3</v>
      </c>
      <c r="CS89">
        <v>0</v>
      </c>
      <c r="CT89">
        <v>5.10744333333333</v>
      </c>
      <c r="CU89">
        <v>1045.99</v>
      </c>
      <c r="CV89">
        <v>0.961986</v>
      </c>
      <c r="CW89">
        <v>0.0380136</v>
      </c>
      <c r="CX89">
        <v>0</v>
      </c>
      <c r="CY89">
        <v>1562.17333333333</v>
      </c>
      <c r="CZ89">
        <v>4.99912</v>
      </c>
      <c r="DA89">
        <v>16139.3</v>
      </c>
      <c r="DB89">
        <v>6712.74</v>
      </c>
      <c r="DC89">
        <v>37.8333333333333</v>
      </c>
      <c r="DD89">
        <v>40.75</v>
      </c>
      <c r="DE89">
        <v>39.4583333333333</v>
      </c>
      <c r="DF89">
        <v>40.229</v>
      </c>
      <c r="DG89">
        <v>38.9373333333333</v>
      </c>
      <c r="DH89">
        <v>1001.42</v>
      </c>
      <c r="DI89">
        <v>39.57</v>
      </c>
      <c r="DJ89">
        <v>0</v>
      </c>
      <c r="DK89">
        <v>1625677361</v>
      </c>
      <c r="DL89">
        <v>0</v>
      </c>
      <c r="DM89">
        <v>1563.2664</v>
      </c>
      <c r="DN89">
        <v>-11.5099999721589</v>
      </c>
      <c r="DO89">
        <v>-158.561538204956</v>
      </c>
      <c r="DP89">
        <v>16153.696</v>
      </c>
      <c r="DQ89">
        <v>15</v>
      </c>
      <c r="DR89">
        <v>1625677134.6</v>
      </c>
      <c r="DS89" t="s">
        <v>305</v>
      </c>
      <c r="DT89">
        <v>1625677128.6</v>
      </c>
      <c r="DU89">
        <v>1625677134.6</v>
      </c>
      <c r="DV89">
        <v>2</v>
      </c>
      <c r="DW89">
        <v>0.041</v>
      </c>
      <c r="DX89">
        <v>0.026</v>
      </c>
      <c r="DY89">
        <v>-14.347</v>
      </c>
      <c r="DZ89">
        <v>-1.389</v>
      </c>
      <c r="EA89">
        <v>420</v>
      </c>
      <c r="EB89">
        <v>5</v>
      </c>
      <c r="EC89">
        <v>0.14</v>
      </c>
      <c r="ED89">
        <v>0.08</v>
      </c>
      <c r="EE89">
        <v>-10.7375390243902</v>
      </c>
      <c r="EF89">
        <v>-0.491270383275257</v>
      </c>
      <c r="EG89">
        <v>0.070178256927553</v>
      </c>
      <c r="EH89">
        <v>1</v>
      </c>
      <c r="EI89">
        <v>1563.91823529412</v>
      </c>
      <c r="EJ89">
        <v>-11.4662764090547</v>
      </c>
      <c r="EK89">
        <v>1.13816537252938</v>
      </c>
      <c r="EL89">
        <v>0</v>
      </c>
      <c r="EM89">
        <v>0.942736512195122</v>
      </c>
      <c r="EN89">
        <v>0.122935108013935</v>
      </c>
      <c r="EO89">
        <v>0.0121632094190556</v>
      </c>
      <c r="EP89">
        <v>0</v>
      </c>
      <c r="EQ89">
        <v>1</v>
      </c>
      <c r="ER89">
        <v>3</v>
      </c>
      <c r="ES89" t="s">
        <v>427</v>
      </c>
      <c r="ET89">
        <v>100</v>
      </c>
      <c r="EU89">
        <v>100</v>
      </c>
      <c r="EV89">
        <v>-14.343</v>
      </c>
      <c r="EW89">
        <v>-1.4195</v>
      </c>
      <c r="EX89">
        <v>-14.3476998515065</v>
      </c>
      <c r="EY89">
        <v>0.000485247639819423</v>
      </c>
      <c r="EZ89">
        <v>-1.36446825205216e-06</v>
      </c>
      <c r="FA89">
        <v>5.78542989185787e-10</v>
      </c>
      <c r="FB89">
        <v>-1.1099058739466</v>
      </c>
      <c r="FC89">
        <v>-0.0508365997127688</v>
      </c>
      <c r="FD89">
        <v>0.00161886503163497</v>
      </c>
      <c r="FE89">
        <v>-2.08621555845513e-05</v>
      </c>
      <c r="FF89">
        <v>0</v>
      </c>
      <c r="FG89">
        <v>2096</v>
      </c>
      <c r="FH89">
        <v>2</v>
      </c>
      <c r="FI89">
        <v>28</v>
      </c>
      <c r="FJ89">
        <v>3.9</v>
      </c>
      <c r="FK89">
        <v>3.8</v>
      </c>
      <c r="FL89">
        <v>18</v>
      </c>
      <c r="FM89">
        <v>491.899</v>
      </c>
      <c r="FN89">
        <v>508.451</v>
      </c>
      <c r="FO89">
        <v>12.1911</v>
      </c>
      <c r="FP89">
        <v>26.816</v>
      </c>
      <c r="FQ89">
        <v>29.9992</v>
      </c>
      <c r="FR89">
        <v>26.9216</v>
      </c>
      <c r="FS89">
        <v>26.8979</v>
      </c>
      <c r="FT89">
        <v>21.4377</v>
      </c>
      <c r="FU89">
        <v>59.7544</v>
      </c>
      <c r="FV89">
        <v>0</v>
      </c>
      <c r="FW89">
        <v>12.23</v>
      </c>
      <c r="FX89">
        <v>420</v>
      </c>
      <c r="FY89">
        <v>5.55432</v>
      </c>
      <c r="FZ89">
        <v>101.644</v>
      </c>
      <c r="GA89">
        <v>96.16</v>
      </c>
    </row>
    <row r="90" spans="1:183">
      <c r="A90">
        <v>74</v>
      </c>
      <c r="B90">
        <v>1625677362.1</v>
      </c>
      <c r="C90">
        <v>146</v>
      </c>
      <c r="D90" t="s">
        <v>454</v>
      </c>
      <c r="E90" t="s">
        <v>455</v>
      </c>
      <c r="F90">
        <v>1</v>
      </c>
      <c r="G90" t="s">
        <v>302</v>
      </c>
      <c r="H90">
        <v>1625677361.1</v>
      </c>
      <c r="I90">
        <f>(J90)/1000</f>
        <v>0</v>
      </c>
      <c r="J90">
        <f>1000*CJ90*AH90*(CF90-CG90)/(100*BY90*(1000-AH90*CF90))</f>
        <v>0</v>
      </c>
      <c r="K90">
        <f>CJ90*AH90*(CE90-CD90*(1000-AH90*CG90)/(1000-AH90*CF90))/(100*BY90)</f>
        <v>0</v>
      </c>
      <c r="L90">
        <f>CD90 - IF(AH90&gt;1, K90*BY90*100.0/(AJ90*CR90), 0)</f>
        <v>0</v>
      </c>
      <c r="M90">
        <f>((S90-I90/2)*L90-K90)/(S90+I90/2)</f>
        <v>0</v>
      </c>
      <c r="N90">
        <f>M90*(CK90+CL90)/1000.0</f>
        <v>0</v>
      </c>
      <c r="O90">
        <f>(CD90 - IF(AH90&gt;1, K90*BY90*100.0/(AJ90*CR90), 0))*(CK90+CL90)/1000.0</f>
        <v>0</v>
      </c>
      <c r="P90">
        <f>2.0/((1/R90-1/Q90)+SIGN(R90)*SQRT((1/R90-1/Q90)*(1/R90-1/Q90) + 4*BZ90/((BZ90+1)*(BZ90+1))*(2*1/R90*1/Q90-1/Q90*1/Q90)))</f>
        <v>0</v>
      </c>
      <c r="Q90">
        <f>IF(LEFT(CA90,1)&lt;&gt;"0",IF(LEFT(CA90,1)="1",3.0,CB90),$D$5+$E$5*(CR90*CK90/($K$5*1000))+$F$5*(CR90*CK90/($K$5*1000))*MAX(MIN(BY90,$J$5),$I$5)*MAX(MIN(BY90,$J$5),$I$5)+$G$5*MAX(MIN(BY90,$J$5),$I$5)*(CR90*CK90/($K$5*1000))+$H$5*(CR90*CK90/($K$5*1000))*(CR90*CK90/($K$5*1000)))</f>
        <v>0</v>
      </c>
      <c r="R90">
        <f>I90*(1000-(1000*0.61365*exp(17.502*V90/(240.97+V90))/(CK90+CL90)+CF90)/2)/(1000*0.61365*exp(17.502*V90/(240.97+V90))/(CK90+CL90)-CF90)</f>
        <v>0</v>
      </c>
      <c r="S90">
        <f>1/((BZ90+1)/(P90/1.6)+1/(Q90/1.37)) + BZ90/((BZ90+1)/(P90/1.6) + BZ90/(Q90/1.37))</f>
        <v>0</v>
      </c>
      <c r="T90">
        <f>(BU90*BX90)</f>
        <v>0</v>
      </c>
      <c r="U90">
        <f>(CM90+(T90+2*0.95*5.67E-8*(((CM90+$B$7)+273)^4-(CM90+273)^4)-44100*I90)/(1.84*29.3*Q90+8*0.95*5.67E-8*(CM90+273)^3))</f>
        <v>0</v>
      </c>
      <c r="V90">
        <f>($C$7*CN90+$D$7*CO90+$E$7*U90)</f>
        <v>0</v>
      </c>
      <c r="W90">
        <f>0.61365*exp(17.502*V90/(240.97+V90))</f>
        <v>0</v>
      </c>
      <c r="X90">
        <f>(Y90/Z90*100)</f>
        <v>0</v>
      </c>
      <c r="Y90">
        <f>CF90*(CK90+CL90)/1000</f>
        <v>0</v>
      </c>
      <c r="Z90">
        <f>0.61365*exp(17.502*CM90/(240.97+CM90))</f>
        <v>0</v>
      </c>
      <c r="AA90">
        <f>(W90-CF90*(CK90+CL90)/1000)</f>
        <v>0</v>
      </c>
      <c r="AB90">
        <f>(-I90*44100)</f>
        <v>0</v>
      </c>
      <c r="AC90">
        <f>2*29.3*Q90*0.92*(CM90-V90)</f>
        <v>0</v>
      </c>
      <c r="AD90">
        <f>2*0.95*5.67E-8*(((CM90+$B$7)+273)^4-(V90+273)^4)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MAX(0,($B$13+$C$13*CR90)/(1+$D$13*CR90)*CK90/(CM90+273)*$E$13)</f>
        <v>0</v>
      </c>
      <c r="AK90" t="s">
        <v>303</v>
      </c>
      <c r="AL90" t="s">
        <v>303</v>
      </c>
      <c r="AM90">
        <v>0</v>
      </c>
      <c r="AN90">
        <v>0</v>
      </c>
      <c r="AO90">
        <f>1-AM90/AN90</f>
        <v>0</v>
      </c>
      <c r="AP90">
        <v>0</v>
      </c>
      <c r="AQ90" t="s">
        <v>303</v>
      </c>
      <c r="AR90" t="s">
        <v>303</v>
      </c>
      <c r="AS90">
        <v>0</v>
      </c>
      <c r="AT90">
        <v>0</v>
      </c>
      <c r="AU90">
        <f>1-AS90/AT90</f>
        <v>0</v>
      </c>
      <c r="AV90">
        <v>0.5</v>
      </c>
      <c r="AW90">
        <f>BV90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303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$B$11*CS90+$C$11*CT90+$F$11*CU90*(1-CX90)</f>
        <v>0</v>
      </c>
      <c r="BV90">
        <f>BU90*BW90</f>
        <v>0</v>
      </c>
      <c r="BW90">
        <f>($B$11*$D$9+$C$11*$D$9+$F$11*((DH90+CZ90)/MAX(DH90+CZ90+DI90, 0.1)*$I$9+DI90/MAX(DH90+CZ90+DI90, 0.1)*$J$9))/($B$11+$C$11+$F$11)</f>
        <v>0</v>
      </c>
      <c r="BX90">
        <f>($B$11*$K$9+$C$11*$K$9+$F$11*((DH90+CZ90)/MAX(DH90+CZ90+DI90, 0.1)*$P$9+DI90/MAX(DH90+CZ90+DI90, 0.1)*$Q$9))/($B$11+$C$11+$F$11)</f>
        <v>0</v>
      </c>
      <c r="BY90">
        <v>6</v>
      </c>
      <c r="BZ90">
        <v>0.5</v>
      </c>
      <c r="CA90" t="s">
        <v>304</v>
      </c>
      <c r="CB90">
        <v>2</v>
      </c>
      <c r="CC90">
        <v>1625677361.1</v>
      </c>
      <c r="CD90">
        <v>409.245666666667</v>
      </c>
      <c r="CE90">
        <v>420.018333333333</v>
      </c>
      <c r="CF90">
        <v>6.43855666666667</v>
      </c>
      <c r="CG90">
        <v>5.47564</v>
      </c>
      <c r="CH90">
        <v>423.588666666667</v>
      </c>
      <c r="CI90">
        <v>7.8581</v>
      </c>
      <c r="CJ90">
        <v>500.02</v>
      </c>
      <c r="CK90">
        <v>100.382333333333</v>
      </c>
      <c r="CL90">
        <v>0.100007533333333</v>
      </c>
      <c r="CM90">
        <v>16.4552333333333</v>
      </c>
      <c r="CN90">
        <v>16.4402</v>
      </c>
      <c r="CO90">
        <v>999.9</v>
      </c>
      <c r="CP90">
        <v>0</v>
      </c>
      <c r="CQ90">
        <v>0</v>
      </c>
      <c r="CR90">
        <v>10015.6333333333</v>
      </c>
      <c r="CS90">
        <v>0</v>
      </c>
      <c r="CT90">
        <v>5.12123</v>
      </c>
      <c r="CU90">
        <v>1045.99</v>
      </c>
      <c r="CV90">
        <v>0.961986</v>
      </c>
      <c r="CW90">
        <v>0.0380136</v>
      </c>
      <c r="CX90">
        <v>0</v>
      </c>
      <c r="CY90">
        <v>1561.91666666667</v>
      </c>
      <c r="CZ90">
        <v>4.99912</v>
      </c>
      <c r="DA90">
        <v>16135.6333333333</v>
      </c>
      <c r="DB90">
        <v>6712.73</v>
      </c>
      <c r="DC90">
        <v>37.5</v>
      </c>
      <c r="DD90">
        <v>40.7706666666667</v>
      </c>
      <c r="DE90">
        <v>39.562</v>
      </c>
      <c r="DF90">
        <v>40.208</v>
      </c>
      <c r="DG90">
        <v>39.0416666666667</v>
      </c>
      <c r="DH90">
        <v>1001.42</v>
      </c>
      <c r="DI90">
        <v>39.57</v>
      </c>
      <c r="DJ90">
        <v>0</v>
      </c>
      <c r="DK90">
        <v>1625677362.8</v>
      </c>
      <c r="DL90">
        <v>0</v>
      </c>
      <c r="DM90">
        <v>1563.00423076923</v>
      </c>
      <c r="DN90">
        <v>-11.2112820522536</v>
      </c>
      <c r="DO90">
        <v>-152.051282180899</v>
      </c>
      <c r="DP90">
        <v>16150.2730769231</v>
      </c>
      <c r="DQ90">
        <v>15</v>
      </c>
      <c r="DR90">
        <v>1625677134.6</v>
      </c>
      <c r="DS90" t="s">
        <v>305</v>
      </c>
      <c r="DT90">
        <v>1625677128.6</v>
      </c>
      <c r="DU90">
        <v>1625677134.6</v>
      </c>
      <c r="DV90">
        <v>2</v>
      </c>
      <c r="DW90">
        <v>0.041</v>
      </c>
      <c r="DX90">
        <v>0.026</v>
      </c>
      <c r="DY90">
        <v>-14.347</v>
      </c>
      <c r="DZ90">
        <v>-1.389</v>
      </c>
      <c r="EA90">
        <v>420</v>
      </c>
      <c r="EB90">
        <v>5</v>
      </c>
      <c r="EC90">
        <v>0.14</v>
      </c>
      <c r="ED90">
        <v>0.08</v>
      </c>
      <c r="EE90">
        <v>-10.7484048780488</v>
      </c>
      <c r="EF90">
        <v>-0.418808362369339</v>
      </c>
      <c r="EG90">
        <v>0.0667730519297232</v>
      </c>
      <c r="EH90">
        <v>1</v>
      </c>
      <c r="EI90">
        <v>1563.62971428571</v>
      </c>
      <c r="EJ90">
        <v>-11.4771917701349</v>
      </c>
      <c r="EK90">
        <v>1.16861941920318</v>
      </c>
      <c r="EL90">
        <v>0</v>
      </c>
      <c r="EM90">
        <v>0.946708268292683</v>
      </c>
      <c r="EN90">
        <v>0.11456117770035</v>
      </c>
      <c r="EO90">
        <v>0.011338221233196</v>
      </c>
      <c r="EP90">
        <v>0</v>
      </c>
      <c r="EQ90">
        <v>1</v>
      </c>
      <c r="ER90">
        <v>3</v>
      </c>
      <c r="ES90" t="s">
        <v>427</v>
      </c>
      <c r="ET90">
        <v>100</v>
      </c>
      <c r="EU90">
        <v>100</v>
      </c>
      <c r="EV90">
        <v>-14.343</v>
      </c>
      <c r="EW90">
        <v>-1.4196</v>
      </c>
      <c r="EX90">
        <v>-14.3476998515065</v>
      </c>
      <c r="EY90">
        <v>0.000485247639819423</v>
      </c>
      <c r="EZ90">
        <v>-1.36446825205216e-06</v>
      </c>
      <c r="FA90">
        <v>5.78542989185787e-10</v>
      </c>
      <c r="FB90">
        <v>-1.1099058739466</v>
      </c>
      <c r="FC90">
        <v>-0.0508365997127688</v>
      </c>
      <c r="FD90">
        <v>0.00161886503163497</v>
      </c>
      <c r="FE90">
        <v>-2.08621555845513e-05</v>
      </c>
      <c r="FF90">
        <v>0</v>
      </c>
      <c r="FG90">
        <v>2096</v>
      </c>
      <c r="FH90">
        <v>2</v>
      </c>
      <c r="FI90">
        <v>28</v>
      </c>
      <c r="FJ90">
        <v>3.9</v>
      </c>
      <c r="FK90">
        <v>3.8</v>
      </c>
      <c r="FL90">
        <v>18</v>
      </c>
      <c r="FM90">
        <v>491.977</v>
      </c>
      <c r="FN90">
        <v>508.461</v>
      </c>
      <c r="FO90">
        <v>12.2349</v>
      </c>
      <c r="FP90">
        <v>26.8137</v>
      </c>
      <c r="FQ90">
        <v>29.9993</v>
      </c>
      <c r="FR90">
        <v>26.9204</v>
      </c>
      <c r="FS90">
        <v>26.897</v>
      </c>
      <c r="FT90">
        <v>21.4408</v>
      </c>
      <c r="FU90">
        <v>59.7544</v>
      </c>
      <c r="FV90">
        <v>0</v>
      </c>
      <c r="FW90">
        <v>12.29</v>
      </c>
      <c r="FX90">
        <v>420</v>
      </c>
      <c r="FY90">
        <v>5.55744</v>
      </c>
      <c r="FZ90">
        <v>101.645</v>
      </c>
      <c r="GA90">
        <v>96.1614</v>
      </c>
    </row>
    <row r="91" spans="1:183">
      <c r="A91">
        <v>75</v>
      </c>
      <c r="B91">
        <v>1625677364.1</v>
      </c>
      <c r="C91">
        <v>148</v>
      </c>
      <c r="D91" t="s">
        <v>456</v>
      </c>
      <c r="E91" t="s">
        <v>457</v>
      </c>
      <c r="F91">
        <v>1</v>
      </c>
      <c r="G91" t="s">
        <v>302</v>
      </c>
      <c r="H91">
        <v>1625677363.1</v>
      </c>
      <c r="I91">
        <f>(J91)/1000</f>
        <v>0</v>
      </c>
      <c r="J91">
        <f>1000*CJ91*AH91*(CF91-CG91)/(100*BY91*(1000-AH91*CF91))</f>
        <v>0</v>
      </c>
      <c r="K91">
        <f>CJ91*AH91*(CE91-CD91*(1000-AH91*CG91)/(1000-AH91*CF91))/(100*BY91)</f>
        <v>0</v>
      </c>
      <c r="L91">
        <f>CD91 - IF(AH91&gt;1, K91*BY91*100.0/(AJ91*CR91), 0)</f>
        <v>0</v>
      </c>
      <c r="M91">
        <f>((S91-I91/2)*L91-K91)/(S91+I91/2)</f>
        <v>0</v>
      </c>
      <c r="N91">
        <f>M91*(CK91+CL91)/1000.0</f>
        <v>0</v>
      </c>
      <c r="O91">
        <f>(CD91 - IF(AH91&gt;1, K91*BY91*100.0/(AJ91*CR91), 0))*(CK91+CL91)/1000.0</f>
        <v>0</v>
      </c>
      <c r="P91">
        <f>2.0/((1/R91-1/Q91)+SIGN(R91)*SQRT((1/R91-1/Q91)*(1/R91-1/Q91) + 4*BZ91/((BZ91+1)*(BZ91+1))*(2*1/R91*1/Q91-1/Q91*1/Q91)))</f>
        <v>0</v>
      </c>
      <c r="Q91">
        <f>IF(LEFT(CA91,1)&lt;&gt;"0",IF(LEFT(CA91,1)="1",3.0,CB91),$D$5+$E$5*(CR91*CK91/($K$5*1000))+$F$5*(CR91*CK91/($K$5*1000))*MAX(MIN(BY91,$J$5),$I$5)*MAX(MIN(BY91,$J$5),$I$5)+$G$5*MAX(MIN(BY91,$J$5),$I$5)*(CR91*CK91/($K$5*1000))+$H$5*(CR91*CK91/($K$5*1000))*(CR91*CK91/($K$5*1000)))</f>
        <v>0</v>
      </c>
      <c r="R91">
        <f>I91*(1000-(1000*0.61365*exp(17.502*V91/(240.97+V91))/(CK91+CL91)+CF91)/2)/(1000*0.61365*exp(17.502*V91/(240.97+V91))/(CK91+CL91)-CF91)</f>
        <v>0</v>
      </c>
      <c r="S91">
        <f>1/((BZ91+1)/(P91/1.6)+1/(Q91/1.37)) + BZ91/((BZ91+1)/(P91/1.6) + BZ91/(Q91/1.37))</f>
        <v>0</v>
      </c>
      <c r="T91">
        <f>(BU91*BX91)</f>
        <v>0</v>
      </c>
      <c r="U91">
        <f>(CM91+(T91+2*0.95*5.67E-8*(((CM91+$B$7)+273)^4-(CM91+273)^4)-44100*I91)/(1.84*29.3*Q91+8*0.95*5.67E-8*(CM91+273)^3))</f>
        <v>0</v>
      </c>
      <c r="V91">
        <f>($C$7*CN91+$D$7*CO91+$E$7*U91)</f>
        <v>0</v>
      </c>
      <c r="W91">
        <f>0.61365*exp(17.502*V91/(240.97+V91))</f>
        <v>0</v>
      </c>
      <c r="X91">
        <f>(Y91/Z91*100)</f>
        <v>0</v>
      </c>
      <c r="Y91">
        <f>CF91*(CK91+CL91)/1000</f>
        <v>0</v>
      </c>
      <c r="Z91">
        <f>0.61365*exp(17.502*CM91/(240.97+CM91))</f>
        <v>0</v>
      </c>
      <c r="AA91">
        <f>(W91-CF91*(CK91+CL91)/1000)</f>
        <v>0</v>
      </c>
      <c r="AB91">
        <f>(-I91*44100)</f>
        <v>0</v>
      </c>
      <c r="AC91">
        <f>2*29.3*Q91*0.92*(CM91-V91)</f>
        <v>0</v>
      </c>
      <c r="AD91">
        <f>2*0.95*5.67E-8*(((CM91+$B$7)+273)^4-(V91+273)^4)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MAX(0,($B$13+$C$13*CR91)/(1+$D$13*CR91)*CK91/(CM91+273)*$E$13)</f>
        <v>0</v>
      </c>
      <c r="AK91" t="s">
        <v>303</v>
      </c>
      <c r="AL91" t="s">
        <v>303</v>
      </c>
      <c r="AM91">
        <v>0</v>
      </c>
      <c r="AN91">
        <v>0</v>
      </c>
      <c r="AO91">
        <f>1-AM91/AN91</f>
        <v>0</v>
      </c>
      <c r="AP91">
        <v>0</v>
      </c>
      <c r="AQ91" t="s">
        <v>303</v>
      </c>
      <c r="AR91" t="s">
        <v>303</v>
      </c>
      <c r="AS91">
        <v>0</v>
      </c>
      <c r="AT91">
        <v>0</v>
      </c>
      <c r="AU91">
        <f>1-AS91/AT91</f>
        <v>0</v>
      </c>
      <c r="AV91">
        <v>0.5</v>
      </c>
      <c r="AW91">
        <f>BV91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303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$B$11*CS91+$C$11*CT91+$F$11*CU91*(1-CX91)</f>
        <v>0</v>
      </c>
      <c r="BV91">
        <f>BU91*BW91</f>
        <v>0</v>
      </c>
      <c r="BW91">
        <f>($B$11*$D$9+$C$11*$D$9+$F$11*((DH91+CZ91)/MAX(DH91+CZ91+DI91, 0.1)*$I$9+DI91/MAX(DH91+CZ91+DI91, 0.1)*$J$9))/($B$11+$C$11+$F$11)</f>
        <v>0</v>
      </c>
      <c r="BX91">
        <f>($B$11*$K$9+$C$11*$K$9+$F$11*((DH91+CZ91)/MAX(DH91+CZ91+DI91, 0.1)*$P$9+DI91/MAX(DH91+CZ91+DI91, 0.1)*$Q$9))/($B$11+$C$11+$F$11)</f>
        <v>0</v>
      </c>
      <c r="BY91">
        <v>6</v>
      </c>
      <c r="BZ91">
        <v>0.5</v>
      </c>
      <c r="CA91" t="s">
        <v>304</v>
      </c>
      <c r="CB91">
        <v>2</v>
      </c>
      <c r="CC91">
        <v>1625677363.1</v>
      </c>
      <c r="CD91">
        <v>409.229</v>
      </c>
      <c r="CE91">
        <v>419.949666666667</v>
      </c>
      <c r="CF91">
        <v>6.44154</v>
      </c>
      <c r="CG91">
        <v>5.47552666666667</v>
      </c>
      <c r="CH91">
        <v>423.572</v>
      </c>
      <c r="CI91">
        <v>7.86117333333333</v>
      </c>
      <c r="CJ91">
        <v>500.055333333333</v>
      </c>
      <c r="CK91">
        <v>100.381333333333</v>
      </c>
      <c r="CL91">
        <v>0.100340333333333</v>
      </c>
      <c r="CM91">
        <v>16.4707666666667</v>
      </c>
      <c r="CN91">
        <v>16.4588666666667</v>
      </c>
      <c r="CO91">
        <v>999.9</v>
      </c>
      <c r="CP91">
        <v>0</v>
      </c>
      <c r="CQ91">
        <v>0</v>
      </c>
      <c r="CR91">
        <v>9991.25</v>
      </c>
      <c r="CS91">
        <v>0</v>
      </c>
      <c r="CT91">
        <v>5.13501666666667</v>
      </c>
      <c r="CU91">
        <v>1045.98</v>
      </c>
      <c r="CV91">
        <v>0.961986</v>
      </c>
      <c r="CW91">
        <v>0.0380136</v>
      </c>
      <c r="CX91">
        <v>0</v>
      </c>
      <c r="CY91">
        <v>1561.09333333333</v>
      </c>
      <c r="CZ91">
        <v>4.99912</v>
      </c>
      <c r="DA91">
        <v>16132.3</v>
      </c>
      <c r="DB91">
        <v>6712.64</v>
      </c>
      <c r="DC91">
        <v>37.7286666666667</v>
      </c>
      <c r="DD91">
        <v>40.75</v>
      </c>
      <c r="DE91">
        <v>39.6036666666667</v>
      </c>
      <c r="DF91">
        <v>40.3123333333333</v>
      </c>
      <c r="DG91">
        <v>39.125</v>
      </c>
      <c r="DH91">
        <v>1001.41</v>
      </c>
      <c r="DI91">
        <v>39.57</v>
      </c>
      <c r="DJ91">
        <v>0</v>
      </c>
      <c r="DK91">
        <v>1625677365.2</v>
      </c>
      <c r="DL91">
        <v>0</v>
      </c>
      <c r="DM91">
        <v>1562.52076923077</v>
      </c>
      <c r="DN91">
        <v>-11.6485470187289</v>
      </c>
      <c r="DO91">
        <v>-136.434188120969</v>
      </c>
      <c r="DP91">
        <v>16144.7576923077</v>
      </c>
      <c r="DQ91">
        <v>15</v>
      </c>
      <c r="DR91">
        <v>1625677134.6</v>
      </c>
      <c r="DS91" t="s">
        <v>305</v>
      </c>
      <c r="DT91">
        <v>1625677128.6</v>
      </c>
      <c r="DU91">
        <v>1625677134.6</v>
      </c>
      <c r="DV91">
        <v>2</v>
      </c>
      <c r="DW91">
        <v>0.041</v>
      </c>
      <c r="DX91">
        <v>0.026</v>
      </c>
      <c r="DY91">
        <v>-14.347</v>
      </c>
      <c r="DZ91">
        <v>-1.389</v>
      </c>
      <c r="EA91">
        <v>420</v>
      </c>
      <c r="EB91">
        <v>5</v>
      </c>
      <c r="EC91">
        <v>0.14</v>
      </c>
      <c r="ED91">
        <v>0.08</v>
      </c>
      <c r="EE91">
        <v>-10.7527951219512</v>
      </c>
      <c r="EF91">
        <v>-0.250126829268328</v>
      </c>
      <c r="EG91">
        <v>0.0629020917532665</v>
      </c>
      <c r="EH91">
        <v>1</v>
      </c>
      <c r="EI91">
        <v>1563.09617647059</v>
      </c>
      <c r="EJ91">
        <v>-11.6670529296467</v>
      </c>
      <c r="EK91">
        <v>1.16117844478048</v>
      </c>
      <c r="EL91">
        <v>0</v>
      </c>
      <c r="EM91">
        <v>0.950400463414634</v>
      </c>
      <c r="EN91">
        <v>0.107990132404183</v>
      </c>
      <c r="EO91">
        <v>0.0106940658769417</v>
      </c>
      <c r="EP91">
        <v>0</v>
      </c>
      <c r="EQ91">
        <v>1</v>
      </c>
      <c r="ER91">
        <v>3</v>
      </c>
      <c r="ES91" t="s">
        <v>427</v>
      </c>
      <c r="ET91">
        <v>100</v>
      </c>
      <c r="EU91">
        <v>100</v>
      </c>
      <c r="EV91">
        <v>-14.343</v>
      </c>
      <c r="EW91">
        <v>-1.4197</v>
      </c>
      <c r="EX91">
        <v>-14.3476998515065</v>
      </c>
      <c r="EY91">
        <v>0.000485247639819423</v>
      </c>
      <c r="EZ91">
        <v>-1.36446825205216e-06</v>
      </c>
      <c r="FA91">
        <v>5.78542989185787e-10</v>
      </c>
      <c r="FB91">
        <v>-1.1099058739466</v>
      </c>
      <c r="FC91">
        <v>-0.0508365997127688</v>
      </c>
      <c r="FD91">
        <v>0.00161886503163497</v>
      </c>
      <c r="FE91">
        <v>-2.08621555845513e-05</v>
      </c>
      <c r="FF91">
        <v>0</v>
      </c>
      <c r="FG91">
        <v>2096</v>
      </c>
      <c r="FH91">
        <v>2</v>
      </c>
      <c r="FI91">
        <v>28</v>
      </c>
      <c r="FJ91">
        <v>3.9</v>
      </c>
      <c r="FK91">
        <v>3.8</v>
      </c>
      <c r="FL91">
        <v>18</v>
      </c>
      <c r="FM91">
        <v>491.713</v>
      </c>
      <c r="FN91">
        <v>508.629</v>
      </c>
      <c r="FO91">
        <v>12.2772</v>
      </c>
      <c r="FP91">
        <v>26.8119</v>
      </c>
      <c r="FQ91">
        <v>29.9997</v>
      </c>
      <c r="FR91">
        <v>26.9203</v>
      </c>
      <c r="FS91">
        <v>26.8959</v>
      </c>
      <c r="FT91">
        <v>21.4409</v>
      </c>
      <c r="FU91">
        <v>59.4726</v>
      </c>
      <c r="FV91">
        <v>0</v>
      </c>
      <c r="FW91">
        <v>12.36</v>
      </c>
      <c r="FX91">
        <v>420</v>
      </c>
      <c r="FY91">
        <v>5.56077</v>
      </c>
      <c r="FZ91">
        <v>101.646</v>
      </c>
      <c r="GA91">
        <v>96.1617</v>
      </c>
    </row>
    <row r="92" spans="1:183">
      <c r="A92">
        <v>76</v>
      </c>
      <c r="B92">
        <v>1625677366.1</v>
      </c>
      <c r="C92">
        <v>150</v>
      </c>
      <c r="D92" t="s">
        <v>458</v>
      </c>
      <c r="E92" t="s">
        <v>459</v>
      </c>
      <c r="F92">
        <v>1</v>
      </c>
      <c r="G92" t="s">
        <v>302</v>
      </c>
      <c r="H92">
        <v>1625677365.1</v>
      </c>
      <c r="I92">
        <f>(J92)/1000</f>
        <v>0</v>
      </c>
      <c r="J92">
        <f>1000*CJ92*AH92*(CF92-CG92)/(100*BY92*(1000-AH92*CF92))</f>
        <v>0</v>
      </c>
      <c r="K92">
        <f>CJ92*AH92*(CE92-CD92*(1000-AH92*CG92)/(1000-AH92*CF92))/(100*BY92)</f>
        <v>0</v>
      </c>
      <c r="L92">
        <f>CD92 - IF(AH92&gt;1, K92*BY92*100.0/(AJ92*CR92), 0)</f>
        <v>0</v>
      </c>
      <c r="M92">
        <f>((S92-I92/2)*L92-K92)/(S92+I92/2)</f>
        <v>0</v>
      </c>
      <c r="N92">
        <f>M92*(CK92+CL92)/1000.0</f>
        <v>0</v>
      </c>
      <c r="O92">
        <f>(CD92 - IF(AH92&gt;1, K92*BY92*100.0/(AJ92*CR92), 0))*(CK92+CL92)/1000.0</f>
        <v>0</v>
      </c>
      <c r="P92">
        <f>2.0/((1/R92-1/Q92)+SIGN(R92)*SQRT((1/R92-1/Q92)*(1/R92-1/Q92) + 4*BZ92/((BZ92+1)*(BZ92+1))*(2*1/R92*1/Q92-1/Q92*1/Q92)))</f>
        <v>0</v>
      </c>
      <c r="Q92">
        <f>IF(LEFT(CA92,1)&lt;&gt;"0",IF(LEFT(CA92,1)="1",3.0,CB92),$D$5+$E$5*(CR92*CK92/($K$5*1000))+$F$5*(CR92*CK92/($K$5*1000))*MAX(MIN(BY92,$J$5),$I$5)*MAX(MIN(BY92,$J$5),$I$5)+$G$5*MAX(MIN(BY92,$J$5),$I$5)*(CR92*CK92/($K$5*1000))+$H$5*(CR92*CK92/($K$5*1000))*(CR92*CK92/($K$5*1000)))</f>
        <v>0</v>
      </c>
      <c r="R92">
        <f>I92*(1000-(1000*0.61365*exp(17.502*V92/(240.97+V92))/(CK92+CL92)+CF92)/2)/(1000*0.61365*exp(17.502*V92/(240.97+V92))/(CK92+CL92)-CF92)</f>
        <v>0</v>
      </c>
      <c r="S92">
        <f>1/((BZ92+1)/(P92/1.6)+1/(Q92/1.37)) + BZ92/((BZ92+1)/(P92/1.6) + BZ92/(Q92/1.37))</f>
        <v>0</v>
      </c>
      <c r="T92">
        <f>(BU92*BX92)</f>
        <v>0</v>
      </c>
      <c r="U92">
        <f>(CM92+(T92+2*0.95*5.67E-8*(((CM92+$B$7)+273)^4-(CM92+273)^4)-44100*I92)/(1.84*29.3*Q92+8*0.95*5.67E-8*(CM92+273)^3))</f>
        <v>0</v>
      </c>
      <c r="V92">
        <f>($C$7*CN92+$D$7*CO92+$E$7*U92)</f>
        <v>0</v>
      </c>
      <c r="W92">
        <f>0.61365*exp(17.502*V92/(240.97+V92))</f>
        <v>0</v>
      </c>
      <c r="X92">
        <f>(Y92/Z92*100)</f>
        <v>0</v>
      </c>
      <c r="Y92">
        <f>CF92*(CK92+CL92)/1000</f>
        <v>0</v>
      </c>
      <c r="Z92">
        <f>0.61365*exp(17.502*CM92/(240.97+CM92))</f>
        <v>0</v>
      </c>
      <c r="AA92">
        <f>(W92-CF92*(CK92+CL92)/1000)</f>
        <v>0</v>
      </c>
      <c r="AB92">
        <f>(-I92*44100)</f>
        <v>0</v>
      </c>
      <c r="AC92">
        <f>2*29.3*Q92*0.92*(CM92-V92)</f>
        <v>0</v>
      </c>
      <c r="AD92">
        <f>2*0.95*5.67E-8*(((CM92+$B$7)+273)^4-(V92+273)^4)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MAX(0,($B$13+$C$13*CR92)/(1+$D$13*CR92)*CK92/(CM92+273)*$E$13)</f>
        <v>0</v>
      </c>
      <c r="AK92" t="s">
        <v>303</v>
      </c>
      <c r="AL92" t="s">
        <v>303</v>
      </c>
      <c r="AM92">
        <v>0</v>
      </c>
      <c r="AN92">
        <v>0</v>
      </c>
      <c r="AO92">
        <f>1-AM92/AN92</f>
        <v>0</v>
      </c>
      <c r="AP92">
        <v>0</v>
      </c>
      <c r="AQ92" t="s">
        <v>303</v>
      </c>
      <c r="AR92" t="s">
        <v>303</v>
      </c>
      <c r="AS92">
        <v>0</v>
      </c>
      <c r="AT92">
        <v>0</v>
      </c>
      <c r="AU92">
        <f>1-AS92/AT92</f>
        <v>0</v>
      </c>
      <c r="AV92">
        <v>0.5</v>
      </c>
      <c r="AW92">
        <f>BV92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303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$B$11*CS92+$C$11*CT92+$F$11*CU92*(1-CX92)</f>
        <v>0</v>
      </c>
      <c r="BV92">
        <f>BU92*BW92</f>
        <v>0</v>
      </c>
      <c r="BW92">
        <f>($B$11*$D$9+$C$11*$D$9+$F$11*((DH92+CZ92)/MAX(DH92+CZ92+DI92, 0.1)*$I$9+DI92/MAX(DH92+CZ92+DI92, 0.1)*$J$9))/($B$11+$C$11+$F$11)</f>
        <v>0</v>
      </c>
      <c r="BX92">
        <f>($B$11*$K$9+$C$11*$K$9+$F$11*((DH92+CZ92)/MAX(DH92+CZ92+DI92, 0.1)*$P$9+DI92/MAX(DH92+CZ92+DI92, 0.1)*$Q$9))/($B$11+$C$11+$F$11)</f>
        <v>0</v>
      </c>
      <c r="BY92">
        <v>6</v>
      </c>
      <c r="BZ92">
        <v>0.5</v>
      </c>
      <c r="CA92" t="s">
        <v>304</v>
      </c>
      <c r="CB92">
        <v>2</v>
      </c>
      <c r="CC92">
        <v>1625677365.1</v>
      </c>
      <c r="CD92">
        <v>409.218333333333</v>
      </c>
      <c r="CE92">
        <v>419.941333333333</v>
      </c>
      <c r="CF92">
        <v>6.44478666666667</v>
      </c>
      <c r="CG92">
        <v>5.47636</v>
      </c>
      <c r="CH92">
        <v>423.561333333333</v>
      </c>
      <c r="CI92">
        <v>7.86452</v>
      </c>
      <c r="CJ92">
        <v>500.014</v>
      </c>
      <c r="CK92">
        <v>100.381</v>
      </c>
      <c r="CL92">
        <v>0.0999428666666667</v>
      </c>
      <c r="CM92">
        <v>16.4887666666667</v>
      </c>
      <c r="CN92">
        <v>16.4692</v>
      </c>
      <c r="CO92">
        <v>999.9</v>
      </c>
      <c r="CP92">
        <v>0</v>
      </c>
      <c r="CQ92">
        <v>0</v>
      </c>
      <c r="CR92">
        <v>10010.2</v>
      </c>
      <c r="CS92">
        <v>0</v>
      </c>
      <c r="CT92">
        <v>5.16258666666667</v>
      </c>
      <c r="CU92">
        <v>1045.97333333333</v>
      </c>
      <c r="CV92">
        <v>0.961986</v>
      </c>
      <c r="CW92">
        <v>0.0380136</v>
      </c>
      <c r="CX92">
        <v>0</v>
      </c>
      <c r="CY92">
        <v>1560.95666666667</v>
      </c>
      <c r="CZ92">
        <v>4.99912</v>
      </c>
      <c r="DA92">
        <v>16129.4333333333</v>
      </c>
      <c r="DB92">
        <v>6712.59666666667</v>
      </c>
      <c r="DC92">
        <v>37.7083333333333</v>
      </c>
      <c r="DD92">
        <v>40.75</v>
      </c>
      <c r="DE92">
        <v>39.5413333333333</v>
      </c>
      <c r="DF92">
        <v>40.208</v>
      </c>
      <c r="DG92">
        <v>39.0203333333333</v>
      </c>
      <c r="DH92">
        <v>1001.40333333333</v>
      </c>
      <c r="DI92">
        <v>39.57</v>
      </c>
      <c r="DJ92">
        <v>0</v>
      </c>
      <c r="DK92">
        <v>1625677367</v>
      </c>
      <c r="DL92">
        <v>0</v>
      </c>
      <c r="DM92">
        <v>1562.1184</v>
      </c>
      <c r="DN92">
        <v>-11.8753846010985</v>
      </c>
      <c r="DO92">
        <v>-116.561538316265</v>
      </c>
      <c r="DP92">
        <v>16140.024</v>
      </c>
      <c r="DQ92">
        <v>15</v>
      </c>
      <c r="DR92">
        <v>1625677134.6</v>
      </c>
      <c r="DS92" t="s">
        <v>305</v>
      </c>
      <c r="DT92">
        <v>1625677128.6</v>
      </c>
      <c r="DU92">
        <v>1625677134.6</v>
      </c>
      <c r="DV92">
        <v>2</v>
      </c>
      <c r="DW92">
        <v>0.041</v>
      </c>
      <c r="DX92">
        <v>0.026</v>
      </c>
      <c r="DY92">
        <v>-14.347</v>
      </c>
      <c r="DZ92">
        <v>-1.389</v>
      </c>
      <c r="EA92">
        <v>420</v>
      </c>
      <c r="EB92">
        <v>5</v>
      </c>
      <c r="EC92">
        <v>0.14</v>
      </c>
      <c r="ED92">
        <v>0.08</v>
      </c>
      <c r="EE92">
        <v>-10.7513658536585</v>
      </c>
      <c r="EF92">
        <v>-0.16570452961671</v>
      </c>
      <c r="EG92">
        <v>0.0633757036224224</v>
      </c>
      <c r="EH92">
        <v>1</v>
      </c>
      <c r="EI92">
        <v>1562.74441176471</v>
      </c>
      <c r="EJ92">
        <v>-11.5392930520674</v>
      </c>
      <c r="EK92">
        <v>1.15365707815589</v>
      </c>
      <c r="EL92">
        <v>0</v>
      </c>
      <c r="EM92">
        <v>0.953909219512195</v>
      </c>
      <c r="EN92">
        <v>0.101920641114981</v>
      </c>
      <c r="EO92">
        <v>0.0101074773444657</v>
      </c>
      <c r="EP92">
        <v>0</v>
      </c>
      <c r="EQ92">
        <v>1</v>
      </c>
      <c r="ER92">
        <v>3</v>
      </c>
      <c r="ES92" t="s">
        <v>427</v>
      </c>
      <c r="ET92">
        <v>100</v>
      </c>
      <c r="EU92">
        <v>100</v>
      </c>
      <c r="EV92">
        <v>-14.343</v>
      </c>
      <c r="EW92">
        <v>-1.4198</v>
      </c>
      <c r="EX92">
        <v>-14.3476998515065</v>
      </c>
      <c r="EY92">
        <v>0.000485247639819423</v>
      </c>
      <c r="EZ92">
        <v>-1.36446825205216e-06</v>
      </c>
      <c r="FA92">
        <v>5.78542989185787e-10</v>
      </c>
      <c r="FB92">
        <v>-1.1099058739466</v>
      </c>
      <c r="FC92">
        <v>-0.0508365997127688</v>
      </c>
      <c r="FD92">
        <v>0.00161886503163497</v>
      </c>
      <c r="FE92">
        <v>-2.08621555845513e-05</v>
      </c>
      <c r="FF92">
        <v>0</v>
      </c>
      <c r="FG92">
        <v>2096</v>
      </c>
      <c r="FH92">
        <v>2</v>
      </c>
      <c r="FI92">
        <v>28</v>
      </c>
      <c r="FJ92">
        <v>4</v>
      </c>
      <c r="FK92">
        <v>3.9</v>
      </c>
      <c r="FL92">
        <v>18</v>
      </c>
      <c r="FM92">
        <v>491.59</v>
      </c>
      <c r="FN92">
        <v>508.608</v>
      </c>
      <c r="FO92">
        <v>12.3195</v>
      </c>
      <c r="FP92">
        <v>26.8102</v>
      </c>
      <c r="FQ92">
        <v>29.9994</v>
      </c>
      <c r="FR92">
        <v>26.9193</v>
      </c>
      <c r="FS92">
        <v>26.8956</v>
      </c>
      <c r="FT92">
        <v>21.4404</v>
      </c>
      <c r="FU92">
        <v>59.4726</v>
      </c>
      <c r="FV92">
        <v>0</v>
      </c>
      <c r="FW92">
        <v>12.36</v>
      </c>
      <c r="FX92">
        <v>420</v>
      </c>
      <c r="FY92">
        <v>5.59202</v>
      </c>
      <c r="FZ92">
        <v>101.647</v>
      </c>
      <c r="GA92">
        <v>96.1609</v>
      </c>
    </row>
    <row r="93" spans="1:183">
      <c r="A93">
        <v>77</v>
      </c>
      <c r="B93">
        <v>1625677368.1</v>
      </c>
      <c r="C93">
        <v>152</v>
      </c>
      <c r="D93" t="s">
        <v>460</v>
      </c>
      <c r="E93" t="s">
        <v>461</v>
      </c>
      <c r="F93">
        <v>1</v>
      </c>
      <c r="G93" t="s">
        <v>302</v>
      </c>
      <c r="H93">
        <v>1625677367.1</v>
      </c>
      <c r="I93">
        <f>(J93)/1000</f>
        <v>0</v>
      </c>
      <c r="J93">
        <f>1000*CJ93*AH93*(CF93-CG93)/(100*BY93*(1000-AH93*CF93))</f>
        <v>0</v>
      </c>
      <c r="K93">
        <f>CJ93*AH93*(CE93-CD93*(1000-AH93*CG93)/(1000-AH93*CF93))/(100*BY93)</f>
        <v>0</v>
      </c>
      <c r="L93">
        <f>CD93 - IF(AH93&gt;1, K93*BY93*100.0/(AJ93*CR93), 0)</f>
        <v>0</v>
      </c>
      <c r="M93">
        <f>((S93-I93/2)*L93-K93)/(S93+I93/2)</f>
        <v>0</v>
      </c>
      <c r="N93">
        <f>M93*(CK93+CL93)/1000.0</f>
        <v>0</v>
      </c>
      <c r="O93">
        <f>(CD93 - IF(AH93&gt;1, K93*BY93*100.0/(AJ93*CR93), 0))*(CK93+CL93)/1000.0</f>
        <v>0</v>
      </c>
      <c r="P93">
        <f>2.0/((1/R93-1/Q93)+SIGN(R93)*SQRT((1/R93-1/Q93)*(1/R93-1/Q93) + 4*BZ93/((BZ93+1)*(BZ93+1))*(2*1/R93*1/Q93-1/Q93*1/Q93)))</f>
        <v>0</v>
      </c>
      <c r="Q93">
        <f>IF(LEFT(CA93,1)&lt;&gt;"0",IF(LEFT(CA93,1)="1",3.0,CB93),$D$5+$E$5*(CR93*CK93/($K$5*1000))+$F$5*(CR93*CK93/($K$5*1000))*MAX(MIN(BY93,$J$5),$I$5)*MAX(MIN(BY93,$J$5),$I$5)+$G$5*MAX(MIN(BY93,$J$5),$I$5)*(CR93*CK93/($K$5*1000))+$H$5*(CR93*CK93/($K$5*1000))*(CR93*CK93/($K$5*1000)))</f>
        <v>0</v>
      </c>
      <c r="R93">
        <f>I93*(1000-(1000*0.61365*exp(17.502*V93/(240.97+V93))/(CK93+CL93)+CF93)/2)/(1000*0.61365*exp(17.502*V93/(240.97+V93))/(CK93+CL93)-CF93)</f>
        <v>0</v>
      </c>
      <c r="S93">
        <f>1/((BZ93+1)/(P93/1.6)+1/(Q93/1.37)) + BZ93/((BZ93+1)/(P93/1.6) + BZ93/(Q93/1.37))</f>
        <v>0</v>
      </c>
      <c r="T93">
        <f>(BU93*BX93)</f>
        <v>0</v>
      </c>
      <c r="U93">
        <f>(CM93+(T93+2*0.95*5.67E-8*(((CM93+$B$7)+273)^4-(CM93+273)^4)-44100*I93)/(1.84*29.3*Q93+8*0.95*5.67E-8*(CM93+273)^3))</f>
        <v>0</v>
      </c>
      <c r="V93">
        <f>($C$7*CN93+$D$7*CO93+$E$7*U93)</f>
        <v>0</v>
      </c>
      <c r="W93">
        <f>0.61365*exp(17.502*V93/(240.97+V93))</f>
        <v>0</v>
      </c>
      <c r="X93">
        <f>(Y93/Z93*100)</f>
        <v>0</v>
      </c>
      <c r="Y93">
        <f>CF93*(CK93+CL93)/1000</f>
        <v>0</v>
      </c>
      <c r="Z93">
        <f>0.61365*exp(17.502*CM93/(240.97+CM93))</f>
        <v>0</v>
      </c>
      <c r="AA93">
        <f>(W93-CF93*(CK93+CL93)/1000)</f>
        <v>0</v>
      </c>
      <c r="AB93">
        <f>(-I93*44100)</f>
        <v>0</v>
      </c>
      <c r="AC93">
        <f>2*29.3*Q93*0.92*(CM93-V93)</f>
        <v>0</v>
      </c>
      <c r="AD93">
        <f>2*0.95*5.67E-8*(((CM93+$B$7)+273)^4-(V93+273)^4)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MAX(0,($B$13+$C$13*CR93)/(1+$D$13*CR93)*CK93/(CM93+273)*$E$13)</f>
        <v>0</v>
      </c>
      <c r="AK93" t="s">
        <v>303</v>
      </c>
      <c r="AL93" t="s">
        <v>303</v>
      </c>
      <c r="AM93">
        <v>0</v>
      </c>
      <c r="AN93">
        <v>0</v>
      </c>
      <c r="AO93">
        <f>1-AM93/AN93</f>
        <v>0</v>
      </c>
      <c r="AP93">
        <v>0</v>
      </c>
      <c r="AQ93" t="s">
        <v>303</v>
      </c>
      <c r="AR93" t="s">
        <v>303</v>
      </c>
      <c r="AS93">
        <v>0</v>
      </c>
      <c r="AT93">
        <v>0</v>
      </c>
      <c r="AU93">
        <f>1-AS93/AT93</f>
        <v>0</v>
      </c>
      <c r="AV93">
        <v>0.5</v>
      </c>
      <c r="AW93">
        <f>BV93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303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f>$B$11*CS93+$C$11*CT93+$F$11*CU93*(1-CX93)</f>
        <v>0</v>
      </c>
      <c r="BV93">
        <f>BU93*BW93</f>
        <v>0</v>
      </c>
      <c r="BW93">
        <f>($B$11*$D$9+$C$11*$D$9+$F$11*((DH93+CZ93)/MAX(DH93+CZ93+DI93, 0.1)*$I$9+DI93/MAX(DH93+CZ93+DI93, 0.1)*$J$9))/($B$11+$C$11+$F$11)</f>
        <v>0</v>
      </c>
      <c r="BX93">
        <f>($B$11*$K$9+$C$11*$K$9+$F$11*((DH93+CZ93)/MAX(DH93+CZ93+DI93, 0.1)*$P$9+DI93/MAX(DH93+CZ93+DI93, 0.1)*$Q$9))/($B$11+$C$11+$F$11)</f>
        <v>0</v>
      </c>
      <c r="BY93">
        <v>6</v>
      </c>
      <c r="BZ93">
        <v>0.5</v>
      </c>
      <c r="CA93" t="s">
        <v>304</v>
      </c>
      <c r="CB93">
        <v>2</v>
      </c>
      <c r="CC93">
        <v>1625677367.1</v>
      </c>
      <c r="CD93">
        <v>409.211333333333</v>
      </c>
      <c r="CE93">
        <v>419.983</v>
      </c>
      <c r="CF93">
        <v>6.44759333333333</v>
      </c>
      <c r="CG93">
        <v>5.48973333333333</v>
      </c>
      <c r="CH93">
        <v>423.554333333333</v>
      </c>
      <c r="CI93">
        <v>7.86740666666667</v>
      </c>
      <c r="CJ93">
        <v>499.960666666667</v>
      </c>
      <c r="CK93">
        <v>100.381666666667</v>
      </c>
      <c r="CL93">
        <v>0.0995521</v>
      </c>
      <c r="CM93">
        <v>16.5089666666667</v>
      </c>
      <c r="CN93">
        <v>16.4865</v>
      </c>
      <c r="CO93">
        <v>999.9</v>
      </c>
      <c r="CP93">
        <v>0</v>
      </c>
      <c r="CQ93">
        <v>0</v>
      </c>
      <c r="CR93">
        <v>10003.75</v>
      </c>
      <c r="CS93">
        <v>0</v>
      </c>
      <c r="CT93">
        <v>5.20394</v>
      </c>
      <c r="CU93">
        <v>1045.97</v>
      </c>
      <c r="CV93">
        <v>0.961986</v>
      </c>
      <c r="CW93">
        <v>0.0380136</v>
      </c>
      <c r="CX93">
        <v>0</v>
      </c>
      <c r="CY93">
        <v>1560.53</v>
      </c>
      <c r="CZ93">
        <v>4.99912</v>
      </c>
      <c r="DA93">
        <v>16125</v>
      </c>
      <c r="DB93">
        <v>6712.60333333333</v>
      </c>
      <c r="DC93">
        <v>37.6036666666667</v>
      </c>
      <c r="DD93">
        <v>40.75</v>
      </c>
      <c r="DE93">
        <v>39.437</v>
      </c>
      <c r="DF93">
        <v>40.2286666666667</v>
      </c>
      <c r="DG93">
        <v>39.2496666666667</v>
      </c>
      <c r="DH93">
        <v>1001.4</v>
      </c>
      <c r="DI93">
        <v>39.57</v>
      </c>
      <c r="DJ93">
        <v>0</v>
      </c>
      <c r="DK93">
        <v>1625677368.8</v>
      </c>
      <c r="DL93">
        <v>0</v>
      </c>
      <c r="DM93">
        <v>1561.81307692308</v>
      </c>
      <c r="DN93">
        <v>-12.017094029493</v>
      </c>
      <c r="DO93">
        <v>-106.680341962097</v>
      </c>
      <c r="DP93">
        <v>16136.9307692308</v>
      </c>
      <c r="DQ93">
        <v>15</v>
      </c>
      <c r="DR93">
        <v>1625677134.6</v>
      </c>
      <c r="DS93" t="s">
        <v>305</v>
      </c>
      <c r="DT93">
        <v>1625677128.6</v>
      </c>
      <c r="DU93">
        <v>1625677134.6</v>
      </c>
      <c r="DV93">
        <v>2</v>
      </c>
      <c r="DW93">
        <v>0.041</v>
      </c>
      <c r="DX93">
        <v>0.026</v>
      </c>
      <c r="DY93">
        <v>-14.347</v>
      </c>
      <c r="DZ93">
        <v>-1.389</v>
      </c>
      <c r="EA93">
        <v>420</v>
      </c>
      <c r="EB93">
        <v>5</v>
      </c>
      <c r="EC93">
        <v>0.14</v>
      </c>
      <c r="ED93">
        <v>0.08</v>
      </c>
      <c r="EE93">
        <v>-10.7534268292683</v>
      </c>
      <c r="EF93">
        <v>-0.174537282229984</v>
      </c>
      <c r="EG93">
        <v>0.0635764069769031</v>
      </c>
      <c r="EH93">
        <v>1</v>
      </c>
      <c r="EI93">
        <v>1562.40088235294</v>
      </c>
      <c r="EJ93">
        <v>-11.5143057468405</v>
      </c>
      <c r="EK93">
        <v>1.14256256785055</v>
      </c>
      <c r="EL93">
        <v>0</v>
      </c>
      <c r="EM93">
        <v>0.956138146341463</v>
      </c>
      <c r="EN93">
        <v>0.0775982090592337</v>
      </c>
      <c r="EO93">
        <v>0.00849625367817782</v>
      </c>
      <c r="EP93">
        <v>1</v>
      </c>
      <c r="EQ93">
        <v>2</v>
      </c>
      <c r="ER93">
        <v>3</v>
      </c>
      <c r="ES93" t="s">
        <v>349</v>
      </c>
      <c r="ET93">
        <v>100</v>
      </c>
      <c r="EU93">
        <v>100</v>
      </c>
      <c r="EV93">
        <v>-14.343</v>
      </c>
      <c r="EW93">
        <v>-1.4199</v>
      </c>
      <c r="EX93">
        <v>-14.3476998515065</v>
      </c>
      <c r="EY93">
        <v>0.000485247639819423</v>
      </c>
      <c r="EZ93">
        <v>-1.36446825205216e-06</v>
      </c>
      <c r="FA93">
        <v>5.78542989185787e-10</v>
      </c>
      <c r="FB93">
        <v>-1.1099058739466</v>
      </c>
      <c r="FC93">
        <v>-0.0508365997127688</v>
      </c>
      <c r="FD93">
        <v>0.00161886503163497</v>
      </c>
      <c r="FE93">
        <v>-2.08621555845513e-05</v>
      </c>
      <c r="FF93">
        <v>0</v>
      </c>
      <c r="FG93">
        <v>2096</v>
      </c>
      <c r="FH93">
        <v>2</v>
      </c>
      <c r="FI93">
        <v>28</v>
      </c>
      <c r="FJ93">
        <v>4</v>
      </c>
      <c r="FK93">
        <v>3.9</v>
      </c>
      <c r="FL93">
        <v>18</v>
      </c>
      <c r="FM93">
        <v>491.798</v>
      </c>
      <c r="FN93">
        <v>508.606</v>
      </c>
      <c r="FO93">
        <v>12.3623</v>
      </c>
      <c r="FP93">
        <v>26.8081</v>
      </c>
      <c r="FQ93">
        <v>29.9996</v>
      </c>
      <c r="FR93">
        <v>26.9181</v>
      </c>
      <c r="FS93">
        <v>26.8953</v>
      </c>
      <c r="FT93">
        <v>21.4433</v>
      </c>
      <c r="FU93">
        <v>59.4726</v>
      </c>
      <c r="FV93">
        <v>0</v>
      </c>
      <c r="FW93">
        <v>12.43</v>
      </c>
      <c r="FX93">
        <v>420</v>
      </c>
      <c r="FY93">
        <v>5.59591</v>
      </c>
      <c r="FZ93">
        <v>101.646</v>
      </c>
      <c r="GA93">
        <v>96.1603</v>
      </c>
    </row>
    <row r="94" spans="1:183">
      <c r="A94">
        <v>78</v>
      </c>
      <c r="B94">
        <v>1625677370.1</v>
      </c>
      <c r="C94">
        <v>154</v>
      </c>
      <c r="D94" t="s">
        <v>462</v>
      </c>
      <c r="E94" t="s">
        <v>463</v>
      </c>
      <c r="F94">
        <v>1</v>
      </c>
      <c r="G94" t="s">
        <v>302</v>
      </c>
      <c r="H94">
        <v>1625677369.1</v>
      </c>
      <c r="I94">
        <f>(J94)/1000</f>
        <v>0</v>
      </c>
      <c r="J94">
        <f>1000*CJ94*AH94*(CF94-CG94)/(100*BY94*(1000-AH94*CF94))</f>
        <v>0</v>
      </c>
      <c r="K94">
        <f>CJ94*AH94*(CE94-CD94*(1000-AH94*CG94)/(1000-AH94*CF94))/(100*BY94)</f>
        <v>0</v>
      </c>
      <c r="L94">
        <f>CD94 - IF(AH94&gt;1, K94*BY94*100.0/(AJ94*CR94), 0)</f>
        <v>0</v>
      </c>
      <c r="M94">
        <f>((S94-I94/2)*L94-K94)/(S94+I94/2)</f>
        <v>0</v>
      </c>
      <c r="N94">
        <f>M94*(CK94+CL94)/1000.0</f>
        <v>0</v>
      </c>
      <c r="O94">
        <f>(CD94 - IF(AH94&gt;1, K94*BY94*100.0/(AJ94*CR94), 0))*(CK94+CL94)/1000.0</f>
        <v>0</v>
      </c>
      <c r="P94">
        <f>2.0/((1/R94-1/Q94)+SIGN(R94)*SQRT((1/R94-1/Q94)*(1/R94-1/Q94) + 4*BZ94/((BZ94+1)*(BZ94+1))*(2*1/R94*1/Q94-1/Q94*1/Q94)))</f>
        <v>0</v>
      </c>
      <c r="Q94">
        <f>IF(LEFT(CA94,1)&lt;&gt;"0",IF(LEFT(CA94,1)="1",3.0,CB94),$D$5+$E$5*(CR94*CK94/($K$5*1000))+$F$5*(CR94*CK94/($K$5*1000))*MAX(MIN(BY94,$J$5),$I$5)*MAX(MIN(BY94,$J$5),$I$5)+$G$5*MAX(MIN(BY94,$J$5),$I$5)*(CR94*CK94/($K$5*1000))+$H$5*(CR94*CK94/($K$5*1000))*(CR94*CK94/($K$5*1000)))</f>
        <v>0</v>
      </c>
      <c r="R94">
        <f>I94*(1000-(1000*0.61365*exp(17.502*V94/(240.97+V94))/(CK94+CL94)+CF94)/2)/(1000*0.61365*exp(17.502*V94/(240.97+V94))/(CK94+CL94)-CF94)</f>
        <v>0</v>
      </c>
      <c r="S94">
        <f>1/((BZ94+1)/(P94/1.6)+1/(Q94/1.37)) + BZ94/((BZ94+1)/(P94/1.6) + BZ94/(Q94/1.37))</f>
        <v>0</v>
      </c>
      <c r="T94">
        <f>(BU94*BX94)</f>
        <v>0</v>
      </c>
      <c r="U94">
        <f>(CM94+(T94+2*0.95*5.67E-8*(((CM94+$B$7)+273)^4-(CM94+273)^4)-44100*I94)/(1.84*29.3*Q94+8*0.95*5.67E-8*(CM94+273)^3))</f>
        <v>0</v>
      </c>
      <c r="V94">
        <f>($C$7*CN94+$D$7*CO94+$E$7*U94)</f>
        <v>0</v>
      </c>
      <c r="W94">
        <f>0.61365*exp(17.502*V94/(240.97+V94))</f>
        <v>0</v>
      </c>
      <c r="X94">
        <f>(Y94/Z94*100)</f>
        <v>0</v>
      </c>
      <c r="Y94">
        <f>CF94*(CK94+CL94)/1000</f>
        <v>0</v>
      </c>
      <c r="Z94">
        <f>0.61365*exp(17.502*CM94/(240.97+CM94))</f>
        <v>0</v>
      </c>
      <c r="AA94">
        <f>(W94-CF94*(CK94+CL94)/1000)</f>
        <v>0</v>
      </c>
      <c r="AB94">
        <f>(-I94*44100)</f>
        <v>0</v>
      </c>
      <c r="AC94">
        <f>2*29.3*Q94*0.92*(CM94-V94)</f>
        <v>0</v>
      </c>
      <c r="AD94">
        <f>2*0.95*5.67E-8*(((CM94+$B$7)+273)^4-(V94+273)^4)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MAX(0,($B$13+$C$13*CR94)/(1+$D$13*CR94)*CK94/(CM94+273)*$E$13)</f>
        <v>0</v>
      </c>
      <c r="AK94" t="s">
        <v>303</v>
      </c>
      <c r="AL94" t="s">
        <v>303</v>
      </c>
      <c r="AM94">
        <v>0</v>
      </c>
      <c r="AN94">
        <v>0</v>
      </c>
      <c r="AO94">
        <f>1-AM94/AN94</f>
        <v>0</v>
      </c>
      <c r="AP94">
        <v>0</v>
      </c>
      <c r="AQ94" t="s">
        <v>303</v>
      </c>
      <c r="AR94" t="s">
        <v>303</v>
      </c>
      <c r="AS94">
        <v>0</v>
      </c>
      <c r="AT94">
        <v>0</v>
      </c>
      <c r="AU94">
        <f>1-AS94/AT94</f>
        <v>0</v>
      </c>
      <c r="AV94">
        <v>0.5</v>
      </c>
      <c r="AW94">
        <f>BV94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303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f>$B$11*CS94+$C$11*CT94+$F$11*CU94*(1-CX94)</f>
        <v>0</v>
      </c>
      <c r="BV94">
        <f>BU94*BW94</f>
        <v>0</v>
      </c>
      <c r="BW94">
        <f>($B$11*$D$9+$C$11*$D$9+$F$11*((DH94+CZ94)/MAX(DH94+CZ94+DI94, 0.1)*$I$9+DI94/MAX(DH94+CZ94+DI94, 0.1)*$J$9))/($B$11+$C$11+$F$11)</f>
        <v>0</v>
      </c>
      <c r="BX94">
        <f>($B$11*$K$9+$C$11*$K$9+$F$11*((DH94+CZ94)/MAX(DH94+CZ94+DI94, 0.1)*$P$9+DI94/MAX(DH94+CZ94+DI94, 0.1)*$Q$9))/($B$11+$C$11+$F$11)</f>
        <v>0</v>
      </c>
      <c r="BY94">
        <v>6</v>
      </c>
      <c r="BZ94">
        <v>0.5</v>
      </c>
      <c r="CA94" t="s">
        <v>304</v>
      </c>
      <c r="CB94">
        <v>2</v>
      </c>
      <c r="CC94">
        <v>1625677369.1</v>
      </c>
      <c r="CD94">
        <v>409.206</v>
      </c>
      <c r="CE94">
        <v>419.947</v>
      </c>
      <c r="CF94">
        <v>6.45311333333333</v>
      </c>
      <c r="CG94">
        <v>5.50616333333333</v>
      </c>
      <c r="CH94">
        <v>423.549</v>
      </c>
      <c r="CI94">
        <v>7.87309666666667</v>
      </c>
      <c r="CJ94">
        <v>500.082</v>
      </c>
      <c r="CK94">
        <v>100.382666666667</v>
      </c>
      <c r="CL94">
        <v>0.0998266</v>
      </c>
      <c r="CM94">
        <v>16.5291333333333</v>
      </c>
      <c r="CN94">
        <v>16.5076333333333</v>
      </c>
      <c r="CO94">
        <v>999.9</v>
      </c>
      <c r="CP94">
        <v>0</v>
      </c>
      <c r="CQ94">
        <v>0</v>
      </c>
      <c r="CR94">
        <v>10031.6666666667</v>
      </c>
      <c r="CS94">
        <v>0</v>
      </c>
      <c r="CT94">
        <v>5.23013333333333</v>
      </c>
      <c r="CU94">
        <v>1045.97333333333</v>
      </c>
      <c r="CV94">
        <v>0.961986</v>
      </c>
      <c r="CW94">
        <v>0.0380136</v>
      </c>
      <c r="CX94">
        <v>0</v>
      </c>
      <c r="CY94">
        <v>1560.11666666667</v>
      </c>
      <c r="CZ94">
        <v>4.99912</v>
      </c>
      <c r="DA94">
        <v>16120.8333333333</v>
      </c>
      <c r="DB94">
        <v>6712.61666666667</v>
      </c>
      <c r="DC94">
        <v>37.729</v>
      </c>
      <c r="DD94">
        <v>40.75</v>
      </c>
      <c r="DE94">
        <v>39.5203333333333</v>
      </c>
      <c r="DF94">
        <v>40.2496666666667</v>
      </c>
      <c r="DG94">
        <v>39.062</v>
      </c>
      <c r="DH94">
        <v>1001.40333333333</v>
      </c>
      <c r="DI94">
        <v>39.57</v>
      </c>
      <c r="DJ94">
        <v>0</v>
      </c>
      <c r="DK94">
        <v>1625677371.2</v>
      </c>
      <c r="DL94">
        <v>0</v>
      </c>
      <c r="DM94">
        <v>1561.33423076923</v>
      </c>
      <c r="DN94">
        <v>-12.0174359063396</v>
      </c>
      <c r="DO94">
        <v>-99.555555635633</v>
      </c>
      <c r="DP94">
        <v>16132.2461538462</v>
      </c>
      <c r="DQ94">
        <v>15</v>
      </c>
      <c r="DR94">
        <v>1625677134.6</v>
      </c>
      <c r="DS94" t="s">
        <v>305</v>
      </c>
      <c r="DT94">
        <v>1625677128.6</v>
      </c>
      <c r="DU94">
        <v>1625677134.6</v>
      </c>
      <c r="DV94">
        <v>2</v>
      </c>
      <c r="DW94">
        <v>0.041</v>
      </c>
      <c r="DX94">
        <v>0.026</v>
      </c>
      <c r="DY94">
        <v>-14.347</v>
      </c>
      <c r="DZ94">
        <v>-1.389</v>
      </c>
      <c r="EA94">
        <v>420</v>
      </c>
      <c r="EB94">
        <v>5</v>
      </c>
      <c r="EC94">
        <v>0.14</v>
      </c>
      <c r="ED94">
        <v>0.08</v>
      </c>
      <c r="EE94">
        <v>-10.7595585365854</v>
      </c>
      <c r="EF94">
        <v>-0.0243261324041953</v>
      </c>
      <c r="EG94">
        <v>0.0575313063263344</v>
      </c>
      <c r="EH94">
        <v>1</v>
      </c>
      <c r="EI94">
        <v>1561.92676470588</v>
      </c>
      <c r="EJ94">
        <v>-11.8061700262931</v>
      </c>
      <c r="EK94">
        <v>1.1724702945898</v>
      </c>
      <c r="EL94">
        <v>0</v>
      </c>
      <c r="EM94">
        <v>0.956754146341463</v>
      </c>
      <c r="EN94">
        <v>0.0377941672473844</v>
      </c>
      <c r="EO94">
        <v>0.00763106720970744</v>
      </c>
      <c r="EP94">
        <v>1</v>
      </c>
      <c r="EQ94">
        <v>2</v>
      </c>
      <c r="ER94">
        <v>3</v>
      </c>
      <c r="ES94" t="s">
        <v>349</v>
      </c>
      <c r="ET94">
        <v>100</v>
      </c>
      <c r="EU94">
        <v>100</v>
      </c>
      <c r="EV94">
        <v>-14.343</v>
      </c>
      <c r="EW94">
        <v>-1.4201</v>
      </c>
      <c r="EX94">
        <v>-14.3476998515065</v>
      </c>
      <c r="EY94">
        <v>0.000485247639819423</v>
      </c>
      <c r="EZ94">
        <v>-1.36446825205216e-06</v>
      </c>
      <c r="FA94">
        <v>5.78542989185787e-10</v>
      </c>
      <c r="FB94">
        <v>-1.1099058739466</v>
      </c>
      <c r="FC94">
        <v>-0.0508365997127688</v>
      </c>
      <c r="FD94">
        <v>0.00161886503163497</v>
      </c>
      <c r="FE94">
        <v>-2.08621555845513e-05</v>
      </c>
      <c r="FF94">
        <v>0</v>
      </c>
      <c r="FG94">
        <v>2096</v>
      </c>
      <c r="FH94">
        <v>2</v>
      </c>
      <c r="FI94">
        <v>28</v>
      </c>
      <c r="FJ94">
        <v>4</v>
      </c>
      <c r="FK94">
        <v>3.9</v>
      </c>
      <c r="FL94">
        <v>18</v>
      </c>
      <c r="FM94">
        <v>491.891</v>
      </c>
      <c r="FN94">
        <v>508.685</v>
      </c>
      <c r="FO94">
        <v>12.4074</v>
      </c>
      <c r="FP94">
        <v>26.8058</v>
      </c>
      <c r="FQ94">
        <v>29.9998</v>
      </c>
      <c r="FR94">
        <v>26.917</v>
      </c>
      <c r="FS94">
        <v>26.8942</v>
      </c>
      <c r="FT94">
        <v>21.4416</v>
      </c>
      <c r="FU94">
        <v>59.1828</v>
      </c>
      <c r="FV94">
        <v>0</v>
      </c>
      <c r="FW94">
        <v>12.5</v>
      </c>
      <c r="FX94">
        <v>420</v>
      </c>
      <c r="FY94">
        <v>5.59916</v>
      </c>
      <c r="FZ94">
        <v>101.645</v>
      </c>
      <c r="GA94">
        <v>96.1609</v>
      </c>
    </row>
    <row r="95" spans="1:183">
      <c r="A95">
        <v>79</v>
      </c>
      <c r="B95">
        <v>1625677372.1</v>
      </c>
      <c r="C95">
        <v>156</v>
      </c>
      <c r="D95" t="s">
        <v>464</v>
      </c>
      <c r="E95" t="s">
        <v>465</v>
      </c>
      <c r="F95">
        <v>1</v>
      </c>
      <c r="G95" t="s">
        <v>302</v>
      </c>
      <c r="H95">
        <v>1625677371.1</v>
      </c>
      <c r="I95">
        <f>(J95)/1000</f>
        <v>0</v>
      </c>
      <c r="J95">
        <f>1000*CJ95*AH95*(CF95-CG95)/(100*BY95*(1000-AH95*CF95))</f>
        <v>0</v>
      </c>
      <c r="K95">
        <f>CJ95*AH95*(CE95-CD95*(1000-AH95*CG95)/(1000-AH95*CF95))/(100*BY95)</f>
        <v>0</v>
      </c>
      <c r="L95">
        <f>CD95 - IF(AH95&gt;1, K95*BY95*100.0/(AJ95*CR95), 0)</f>
        <v>0</v>
      </c>
      <c r="M95">
        <f>((S95-I95/2)*L95-K95)/(S95+I95/2)</f>
        <v>0</v>
      </c>
      <c r="N95">
        <f>M95*(CK95+CL95)/1000.0</f>
        <v>0</v>
      </c>
      <c r="O95">
        <f>(CD95 - IF(AH95&gt;1, K95*BY95*100.0/(AJ95*CR95), 0))*(CK95+CL95)/1000.0</f>
        <v>0</v>
      </c>
      <c r="P95">
        <f>2.0/((1/R95-1/Q95)+SIGN(R95)*SQRT((1/R95-1/Q95)*(1/R95-1/Q95) + 4*BZ95/((BZ95+1)*(BZ95+1))*(2*1/R95*1/Q95-1/Q95*1/Q95)))</f>
        <v>0</v>
      </c>
      <c r="Q95">
        <f>IF(LEFT(CA95,1)&lt;&gt;"0",IF(LEFT(CA95,1)="1",3.0,CB95),$D$5+$E$5*(CR95*CK95/($K$5*1000))+$F$5*(CR95*CK95/($K$5*1000))*MAX(MIN(BY95,$J$5),$I$5)*MAX(MIN(BY95,$J$5),$I$5)+$G$5*MAX(MIN(BY95,$J$5),$I$5)*(CR95*CK95/($K$5*1000))+$H$5*(CR95*CK95/($K$5*1000))*(CR95*CK95/($K$5*1000)))</f>
        <v>0</v>
      </c>
      <c r="R95">
        <f>I95*(1000-(1000*0.61365*exp(17.502*V95/(240.97+V95))/(CK95+CL95)+CF95)/2)/(1000*0.61365*exp(17.502*V95/(240.97+V95))/(CK95+CL95)-CF95)</f>
        <v>0</v>
      </c>
      <c r="S95">
        <f>1/((BZ95+1)/(P95/1.6)+1/(Q95/1.37)) + BZ95/((BZ95+1)/(P95/1.6) + BZ95/(Q95/1.37))</f>
        <v>0</v>
      </c>
      <c r="T95">
        <f>(BU95*BX95)</f>
        <v>0</v>
      </c>
      <c r="U95">
        <f>(CM95+(T95+2*0.95*5.67E-8*(((CM95+$B$7)+273)^4-(CM95+273)^4)-44100*I95)/(1.84*29.3*Q95+8*0.95*5.67E-8*(CM95+273)^3))</f>
        <v>0</v>
      </c>
      <c r="V95">
        <f>($C$7*CN95+$D$7*CO95+$E$7*U95)</f>
        <v>0</v>
      </c>
      <c r="W95">
        <f>0.61365*exp(17.502*V95/(240.97+V95))</f>
        <v>0</v>
      </c>
      <c r="X95">
        <f>(Y95/Z95*100)</f>
        <v>0</v>
      </c>
      <c r="Y95">
        <f>CF95*(CK95+CL95)/1000</f>
        <v>0</v>
      </c>
      <c r="Z95">
        <f>0.61365*exp(17.502*CM95/(240.97+CM95))</f>
        <v>0</v>
      </c>
      <c r="AA95">
        <f>(W95-CF95*(CK95+CL95)/1000)</f>
        <v>0</v>
      </c>
      <c r="AB95">
        <f>(-I95*44100)</f>
        <v>0</v>
      </c>
      <c r="AC95">
        <f>2*29.3*Q95*0.92*(CM95-V95)</f>
        <v>0</v>
      </c>
      <c r="AD95">
        <f>2*0.95*5.67E-8*(((CM95+$B$7)+273)^4-(V95+273)^4)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MAX(0,($B$13+$C$13*CR95)/(1+$D$13*CR95)*CK95/(CM95+273)*$E$13)</f>
        <v>0</v>
      </c>
      <c r="AK95" t="s">
        <v>303</v>
      </c>
      <c r="AL95" t="s">
        <v>303</v>
      </c>
      <c r="AM95">
        <v>0</v>
      </c>
      <c r="AN95">
        <v>0</v>
      </c>
      <c r="AO95">
        <f>1-AM95/AN95</f>
        <v>0</v>
      </c>
      <c r="AP95">
        <v>0</v>
      </c>
      <c r="AQ95" t="s">
        <v>303</v>
      </c>
      <c r="AR95" t="s">
        <v>303</v>
      </c>
      <c r="AS95">
        <v>0</v>
      </c>
      <c r="AT95">
        <v>0</v>
      </c>
      <c r="AU95">
        <f>1-AS95/AT95</f>
        <v>0</v>
      </c>
      <c r="AV95">
        <v>0.5</v>
      </c>
      <c r="AW95">
        <f>BV95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303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f>$B$11*CS95+$C$11*CT95+$F$11*CU95*(1-CX95)</f>
        <v>0</v>
      </c>
      <c r="BV95">
        <f>BU95*BW95</f>
        <v>0</v>
      </c>
      <c r="BW95">
        <f>($B$11*$D$9+$C$11*$D$9+$F$11*((DH95+CZ95)/MAX(DH95+CZ95+DI95, 0.1)*$I$9+DI95/MAX(DH95+CZ95+DI95, 0.1)*$J$9))/($B$11+$C$11+$F$11)</f>
        <v>0</v>
      </c>
      <c r="BX95">
        <f>($B$11*$K$9+$C$11*$K$9+$F$11*((DH95+CZ95)/MAX(DH95+CZ95+DI95, 0.1)*$P$9+DI95/MAX(DH95+CZ95+DI95, 0.1)*$Q$9))/($B$11+$C$11+$F$11)</f>
        <v>0</v>
      </c>
      <c r="BY95">
        <v>6</v>
      </c>
      <c r="BZ95">
        <v>0.5</v>
      </c>
      <c r="CA95" t="s">
        <v>304</v>
      </c>
      <c r="CB95">
        <v>2</v>
      </c>
      <c r="CC95">
        <v>1625677371.1</v>
      </c>
      <c r="CD95">
        <v>409.185</v>
      </c>
      <c r="CE95">
        <v>419.961333333333</v>
      </c>
      <c r="CF95">
        <v>6.46137333333333</v>
      </c>
      <c r="CG95">
        <v>5.51226333333333</v>
      </c>
      <c r="CH95">
        <v>423.528</v>
      </c>
      <c r="CI95">
        <v>7.88160333333333</v>
      </c>
      <c r="CJ95">
        <v>500.026666666667</v>
      </c>
      <c r="CK95">
        <v>100.382</v>
      </c>
      <c r="CL95">
        <v>0.0996591666666667</v>
      </c>
      <c r="CM95">
        <v>16.5515</v>
      </c>
      <c r="CN95">
        <v>16.5363666666667</v>
      </c>
      <c r="CO95">
        <v>999.9</v>
      </c>
      <c r="CP95">
        <v>0</v>
      </c>
      <c r="CQ95">
        <v>0</v>
      </c>
      <c r="CR95">
        <v>10066.2666666667</v>
      </c>
      <c r="CS95">
        <v>0</v>
      </c>
      <c r="CT95">
        <v>5.25908</v>
      </c>
      <c r="CU95">
        <v>1045.97666666667</v>
      </c>
      <c r="CV95">
        <v>0.961986</v>
      </c>
      <c r="CW95">
        <v>0.0380136</v>
      </c>
      <c r="CX95">
        <v>0</v>
      </c>
      <c r="CY95">
        <v>1559.66666666667</v>
      </c>
      <c r="CZ95">
        <v>4.99912</v>
      </c>
      <c r="DA95">
        <v>16117</v>
      </c>
      <c r="DB95">
        <v>6712.63333333333</v>
      </c>
      <c r="DC95">
        <v>37.6036666666667</v>
      </c>
      <c r="DD95">
        <v>40.75</v>
      </c>
      <c r="DE95">
        <v>39.604</v>
      </c>
      <c r="DF95">
        <v>40.2703333333333</v>
      </c>
      <c r="DG95">
        <v>39.062</v>
      </c>
      <c r="DH95">
        <v>1001.40666666667</v>
      </c>
      <c r="DI95">
        <v>39.57</v>
      </c>
      <c r="DJ95">
        <v>0</v>
      </c>
      <c r="DK95">
        <v>1625677373</v>
      </c>
      <c r="DL95">
        <v>0</v>
      </c>
      <c r="DM95">
        <v>1560.918</v>
      </c>
      <c r="DN95">
        <v>-12.3553846009177</v>
      </c>
      <c r="DO95">
        <v>-105.438461390517</v>
      </c>
      <c r="DP95">
        <v>16128.896</v>
      </c>
      <c r="DQ95">
        <v>15</v>
      </c>
      <c r="DR95">
        <v>1625677134.6</v>
      </c>
      <c r="DS95" t="s">
        <v>305</v>
      </c>
      <c r="DT95">
        <v>1625677128.6</v>
      </c>
      <c r="DU95">
        <v>1625677134.6</v>
      </c>
      <c r="DV95">
        <v>2</v>
      </c>
      <c r="DW95">
        <v>0.041</v>
      </c>
      <c r="DX95">
        <v>0.026</v>
      </c>
      <c r="DY95">
        <v>-14.347</v>
      </c>
      <c r="DZ95">
        <v>-1.389</v>
      </c>
      <c r="EA95">
        <v>420</v>
      </c>
      <c r="EB95">
        <v>5</v>
      </c>
      <c r="EC95">
        <v>0.14</v>
      </c>
      <c r="ED95">
        <v>0.08</v>
      </c>
      <c r="EE95">
        <v>-10.7720512195122</v>
      </c>
      <c r="EF95">
        <v>0.177422299651572</v>
      </c>
      <c r="EG95">
        <v>0.0427941819726457</v>
      </c>
      <c r="EH95">
        <v>1</v>
      </c>
      <c r="EI95">
        <v>1561.57352941176</v>
      </c>
      <c r="EJ95">
        <v>-12.0334742180879</v>
      </c>
      <c r="EK95">
        <v>1.19693697891237</v>
      </c>
      <c r="EL95">
        <v>0</v>
      </c>
      <c r="EM95">
        <v>0.957068048780488</v>
      </c>
      <c r="EN95">
        <v>0.00353761672473798</v>
      </c>
      <c r="EO95">
        <v>0.00721381477495622</v>
      </c>
      <c r="EP95">
        <v>1</v>
      </c>
      <c r="EQ95">
        <v>2</v>
      </c>
      <c r="ER95">
        <v>3</v>
      </c>
      <c r="ES95" t="s">
        <v>349</v>
      </c>
      <c r="ET95">
        <v>100</v>
      </c>
      <c r="EU95">
        <v>100</v>
      </c>
      <c r="EV95">
        <v>-14.343</v>
      </c>
      <c r="EW95">
        <v>-1.4204</v>
      </c>
      <c r="EX95">
        <v>-14.3476998515065</v>
      </c>
      <c r="EY95">
        <v>0.000485247639819423</v>
      </c>
      <c r="EZ95">
        <v>-1.36446825205216e-06</v>
      </c>
      <c r="FA95">
        <v>5.78542989185787e-10</v>
      </c>
      <c r="FB95">
        <v>-1.1099058739466</v>
      </c>
      <c r="FC95">
        <v>-0.0508365997127688</v>
      </c>
      <c r="FD95">
        <v>0.00161886503163497</v>
      </c>
      <c r="FE95">
        <v>-2.08621555845513e-05</v>
      </c>
      <c r="FF95">
        <v>0</v>
      </c>
      <c r="FG95">
        <v>2096</v>
      </c>
      <c r="FH95">
        <v>2</v>
      </c>
      <c r="FI95">
        <v>28</v>
      </c>
      <c r="FJ95">
        <v>4.1</v>
      </c>
      <c r="FK95">
        <v>4</v>
      </c>
      <c r="FL95">
        <v>18</v>
      </c>
      <c r="FM95">
        <v>491.896</v>
      </c>
      <c r="FN95">
        <v>508.641</v>
      </c>
      <c r="FO95">
        <v>12.4531</v>
      </c>
      <c r="FP95">
        <v>26.8041</v>
      </c>
      <c r="FQ95">
        <v>29.9996</v>
      </c>
      <c r="FR95">
        <v>26.9159</v>
      </c>
      <c r="FS95">
        <v>26.8933</v>
      </c>
      <c r="FT95">
        <v>21.4421</v>
      </c>
      <c r="FU95">
        <v>59.1828</v>
      </c>
      <c r="FV95">
        <v>0</v>
      </c>
      <c r="FW95">
        <v>12.5</v>
      </c>
      <c r="FX95">
        <v>420</v>
      </c>
      <c r="FY95">
        <v>5.60042</v>
      </c>
      <c r="FZ95">
        <v>101.645</v>
      </c>
      <c r="GA95">
        <v>96.1626</v>
      </c>
    </row>
    <row r="96" spans="1:183">
      <c r="A96">
        <v>80</v>
      </c>
      <c r="B96">
        <v>1625677374.1</v>
      </c>
      <c r="C96">
        <v>158</v>
      </c>
      <c r="D96" t="s">
        <v>466</v>
      </c>
      <c r="E96" t="s">
        <v>467</v>
      </c>
      <c r="F96">
        <v>1</v>
      </c>
      <c r="G96" t="s">
        <v>302</v>
      </c>
      <c r="H96">
        <v>1625677373.1</v>
      </c>
      <c r="I96">
        <f>(J96)/1000</f>
        <v>0</v>
      </c>
      <c r="J96">
        <f>1000*CJ96*AH96*(CF96-CG96)/(100*BY96*(1000-AH96*CF96))</f>
        <v>0</v>
      </c>
      <c r="K96">
        <f>CJ96*AH96*(CE96-CD96*(1000-AH96*CG96)/(1000-AH96*CF96))/(100*BY96)</f>
        <v>0</v>
      </c>
      <c r="L96">
        <f>CD96 - IF(AH96&gt;1, K96*BY96*100.0/(AJ96*CR96), 0)</f>
        <v>0</v>
      </c>
      <c r="M96">
        <f>((S96-I96/2)*L96-K96)/(S96+I96/2)</f>
        <v>0</v>
      </c>
      <c r="N96">
        <f>M96*(CK96+CL96)/1000.0</f>
        <v>0</v>
      </c>
      <c r="O96">
        <f>(CD96 - IF(AH96&gt;1, K96*BY96*100.0/(AJ96*CR96), 0))*(CK96+CL96)/1000.0</f>
        <v>0</v>
      </c>
      <c r="P96">
        <f>2.0/((1/R96-1/Q96)+SIGN(R96)*SQRT((1/R96-1/Q96)*(1/R96-1/Q96) + 4*BZ96/((BZ96+1)*(BZ96+1))*(2*1/R96*1/Q96-1/Q96*1/Q96)))</f>
        <v>0</v>
      </c>
      <c r="Q96">
        <f>IF(LEFT(CA96,1)&lt;&gt;"0",IF(LEFT(CA96,1)="1",3.0,CB96),$D$5+$E$5*(CR96*CK96/($K$5*1000))+$F$5*(CR96*CK96/($K$5*1000))*MAX(MIN(BY96,$J$5),$I$5)*MAX(MIN(BY96,$J$5),$I$5)+$G$5*MAX(MIN(BY96,$J$5),$I$5)*(CR96*CK96/($K$5*1000))+$H$5*(CR96*CK96/($K$5*1000))*(CR96*CK96/($K$5*1000)))</f>
        <v>0</v>
      </c>
      <c r="R96">
        <f>I96*(1000-(1000*0.61365*exp(17.502*V96/(240.97+V96))/(CK96+CL96)+CF96)/2)/(1000*0.61365*exp(17.502*V96/(240.97+V96))/(CK96+CL96)-CF96)</f>
        <v>0</v>
      </c>
      <c r="S96">
        <f>1/((BZ96+1)/(P96/1.6)+1/(Q96/1.37)) + BZ96/((BZ96+1)/(P96/1.6) + BZ96/(Q96/1.37))</f>
        <v>0</v>
      </c>
      <c r="T96">
        <f>(BU96*BX96)</f>
        <v>0</v>
      </c>
      <c r="U96">
        <f>(CM96+(T96+2*0.95*5.67E-8*(((CM96+$B$7)+273)^4-(CM96+273)^4)-44100*I96)/(1.84*29.3*Q96+8*0.95*5.67E-8*(CM96+273)^3))</f>
        <v>0</v>
      </c>
      <c r="V96">
        <f>($C$7*CN96+$D$7*CO96+$E$7*U96)</f>
        <v>0</v>
      </c>
      <c r="W96">
        <f>0.61365*exp(17.502*V96/(240.97+V96))</f>
        <v>0</v>
      </c>
      <c r="X96">
        <f>(Y96/Z96*100)</f>
        <v>0</v>
      </c>
      <c r="Y96">
        <f>CF96*(CK96+CL96)/1000</f>
        <v>0</v>
      </c>
      <c r="Z96">
        <f>0.61365*exp(17.502*CM96/(240.97+CM96))</f>
        <v>0</v>
      </c>
      <c r="AA96">
        <f>(W96-CF96*(CK96+CL96)/1000)</f>
        <v>0</v>
      </c>
      <c r="AB96">
        <f>(-I96*44100)</f>
        <v>0</v>
      </c>
      <c r="AC96">
        <f>2*29.3*Q96*0.92*(CM96-V96)</f>
        <v>0</v>
      </c>
      <c r="AD96">
        <f>2*0.95*5.67E-8*(((CM96+$B$7)+273)^4-(V96+273)^4)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MAX(0,($B$13+$C$13*CR96)/(1+$D$13*CR96)*CK96/(CM96+273)*$E$13)</f>
        <v>0</v>
      </c>
      <c r="AK96" t="s">
        <v>303</v>
      </c>
      <c r="AL96" t="s">
        <v>303</v>
      </c>
      <c r="AM96">
        <v>0</v>
      </c>
      <c r="AN96">
        <v>0</v>
      </c>
      <c r="AO96">
        <f>1-AM96/AN96</f>
        <v>0</v>
      </c>
      <c r="AP96">
        <v>0</v>
      </c>
      <c r="AQ96" t="s">
        <v>303</v>
      </c>
      <c r="AR96" t="s">
        <v>303</v>
      </c>
      <c r="AS96">
        <v>0</v>
      </c>
      <c r="AT96">
        <v>0</v>
      </c>
      <c r="AU96">
        <f>1-AS96/AT96</f>
        <v>0</v>
      </c>
      <c r="AV96">
        <v>0.5</v>
      </c>
      <c r="AW96">
        <f>BV96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303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f>$B$11*CS96+$C$11*CT96+$F$11*CU96*(1-CX96)</f>
        <v>0</v>
      </c>
      <c r="BV96">
        <f>BU96*BW96</f>
        <v>0</v>
      </c>
      <c r="BW96">
        <f>($B$11*$D$9+$C$11*$D$9+$F$11*((DH96+CZ96)/MAX(DH96+CZ96+DI96, 0.1)*$I$9+DI96/MAX(DH96+CZ96+DI96, 0.1)*$J$9))/($B$11+$C$11+$F$11)</f>
        <v>0</v>
      </c>
      <c r="BX96">
        <f>($B$11*$K$9+$C$11*$K$9+$F$11*((DH96+CZ96)/MAX(DH96+CZ96+DI96, 0.1)*$P$9+DI96/MAX(DH96+CZ96+DI96, 0.1)*$Q$9))/($B$11+$C$11+$F$11)</f>
        <v>0</v>
      </c>
      <c r="BY96">
        <v>6</v>
      </c>
      <c r="BZ96">
        <v>0.5</v>
      </c>
      <c r="CA96" t="s">
        <v>304</v>
      </c>
      <c r="CB96">
        <v>2</v>
      </c>
      <c r="CC96">
        <v>1625677373.1</v>
      </c>
      <c r="CD96">
        <v>409.181</v>
      </c>
      <c r="CE96">
        <v>420.025</v>
      </c>
      <c r="CF96">
        <v>6.46885666666667</v>
      </c>
      <c r="CG96">
        <v>5.52667666666667</v>
      </c>
      <c r="CH96">
        <v>423.524</v>
      </c>
      <c r="CI96">
        <v>7.88930666666667</v>
      </c>
      <c r="CJ96">
        <v>499.986666666667</v>
      </c>
      <c r="CK96">
        <v>100.382666666667</v>
      </c>
      <c r="CL96">
        <v>0.0999717333333333</v>
      </c>
      <c r="CM96">
        <v>16.5701666666667</v>
      </c>
      <c r="CN96">
        <v>16.5613333333333</v>
      </c>
      <c r="CO96">
        <v>999.9</v>
      </c>
      <c r="CP96">
        <v>0</v>
      </c>
      <c r="CQ96">
        <v>0</v>
      </c>
      <c r="CR96">
        <v>10011.2666666667</v>
      </c>
      <c r="CS96">
        <v>0</v>
      </c>
      <c r="CT96">
        <v>5.28665333333333</v>
      </c>
      <c r="CU96">
        <v>1046.06666666667</v>
      </c>
      <c r="CV96">
        <v>0.96199</v>
      </c>
      <c r="CW96">
        <v>0.0380099</v>
      </c>
      <c r="CX96">
        <v>0</v>
      </c>
      <c r="CY96">
        <v>1559.17666666667</v>
      </c>
      <c r="CZ96">
        <v>4.99912</v>
      </c>
      <c r="DA96">
        <v>16114.2</v>
      </c>
      <c r="DB96">
        <v>6713.20666666667</v>
      </c>
      <c r="DC96">
        <v>37.4163333333333</v>
      </c>
      <c r="DD96">
        <v>40.75</v>
      </c>
      <c r="DE96">
        <v>39.6246666666667</v>
      </c>
      <c r="DF96">
        <v>40.25</v>
      </c>
      <c r="DG96">
        <v>39.229</v>
      </c>
      <c r="DH96">
        <v>1001.49666666667</v>
      </c>
      <c r="DI96">
        <v>39.57</v>
      </c>
      <c r="DJ96">
        <v>0</v>
      </c>
      <c r="DK96">
        <v>1625677374.8</v>
      </c>
      <c r="DL96">
        <v>0</v>
      </c>
      <c r="DM96">
        <v>1560.57846153846</v>
      </c>
      <c r="DN96">
        <v>-12.9962393228805</v>
      </c>
      <c r="DO96">
        <v>-107.829059959519</v>
      </c>
      <c r="DP96">
        <v>16126.2615384615</v>
      </c>
      <c r="DQ96">
        <v>15</v>
      </c>
      <c r="DR96">
        <v>1625677134.6</v>
      </c>
      <c r="DS96" t="s">
        <v>305</v>
      </c>
      <c r="DT96">
        <v>1625677128.6</v>
      </c>
      <c r="DU96">
        <v>1625677134.6</v>
      </c>
      <c r="DV96">
        <v>2</v>
      </c>
      <c r="DW96">
        <v>0.041</v>
      </c>
      <c r="DX96">
        <v>0.026</v>
      </c>
      <c r="DY96">
        <v>-14.347</v>
      </c>
      <c r="DZ96">
        <v>-1.389</v>
      </c>
      <c r="EA96">
        <v>420</v>
      </c>
      <c r="EB96">
        <v>5</v>
      </c>
      <c r="EC96">
        <v>0.14</v>
      </c>
      <c r="ED96">
        <v>0.08</v>
      </c>
      <c r="EE96">
        <v>-10.7816658536585</v>
      </c>
      <c r="EF96">
        <v>0.143264111498229</v>
      </c>
      <c r="EG96">
        <v>0.0437681731440647</v>
      </c>
      <c r="EH96">
        <v>1</v>
      </c>
      <c r="EI96">
        <v>1561.26257142857</v>
      </c>
      <c r="EJ96">
        <v>-12.2360078277856</v>
      </c>
      <c r="EK96">
        <v>1.2462202118111</v>
      </c>
      <c r="EL96">
        <v>0</v>
      </c>
      <c r="EM96">
        <v>0.956682756097561</v>
      </c>
      <c r="EN96">
        <v>-0.0340549547038334</v>
      </c>
      <c r="EO96">
        <v>0.00791166975000819</v>
      </c>
      <c r="EP96">
        <v>1</v>
      </c>
      <c r="EQ96">
        <v>2</v>
      </c>
      <c r="ER96">
        <v>3</v>
      </c>
      <c r="ES96" t="s">
        <v>349</v>
      </c>
      <c r="ET96">
        <v>100</v>
      </c>
      <c r="EU96">
        <v>100</v>
      </c>
      <c r="EV96">
        <v>-14.343</v>
      </c>
      <c r="EW96">
        <v>-1.4206</v>
      </c>
      <c r="EX96">
        <v>-14.3476998515065</v>
      </c>
      <c r="EY96">
        <v>0.000485247639819423</v>
      </c>
      <c r="EZ96">
        <v>-1.36446825205216e-06</v>
      </c>
      <c r="FA96">
        <v>5.78542989185787e-10</v>
      </c>
      <c r="FB96">
        <v>-1.1099058739466</v>
      </c>
      <c r="FC96">
        <v>-0.0508365997127688</v>
      </c>
      <c r="FD96">
        <v>0.00161886503163497</v>
      </c>
      <c r="FE96">
        <v>-2.08621555845513e-05</v>
      </c>
      <c r="FF96">
        <v>0</v>
      </c>
      <c r="FG96">
        <v>2096</v>
      </c>
      <c r="FH96">
        <v>2</v>
      </c>
      <c r="FI96">
        <v>28</v>
      </c>
      <c r="FJ96">
        <v>4.1</v>
      </c>
      <c r="FK96">
        <v>4</v>
      </c>
      <c r="FL96">
        <v>18</v>
      </c>
      <c r="FM96">
        <v>491.72</v>
      </c>
      <c r="FN96">
        <v>508.711</v>
      </c>
      <c r="FO96">
        <v>12.4972</v>
      </c>
      <c r="FP96">
        <v>26.8024</v>
      </c>
      <c r="FQ96">
        <v>29.9996</v>
      </c>
      <c r="FR96">
        <v>26.9157</v>
      </c>
      <c r="FS96">
        <v>26.893</v>
      </c>
      <c r="FT96">
        <v>21.4421</v>
      </c>
      <c r="FU96">
        <v>59.1828</v>
      </c>
      <c r="FV96">
        <v>0</v>
      </c>
      <c r="FW96">
        <v>12.57</v>
      </c>
      <c r="FX96">
        <v>420</v>
      </c>
      <c r="FY96">
        <v>5.62963</v>
      </c>
      <c r="FZ96">
        <v>101.645</v>
      </c>
      <c r="GA96">
        <v>96.1627</v>
      </c>
    </row>
    <row r="97" spans="1:183">
      <c r="A97">
        <v>81</v>
      </c>
      <c r="B97">
        <v>1625677376.1</v>
      </c>
      <c r="C97">
        <v>160</v>
      </c>
      <c r="D97" t="s">
        <v>468</v>
      </c>
      <c r="E97" t="s">
        <v>469</v>
      </c>
      <c r="F97">
        <v>1</v>
      </c>
      <c r="G97" t="s">
        <v>302</v>
      </c>
      <c r="H97">
        <v>1625677375.1</v>
      </c>
      <c r="I97">
        <f>(J97)/1000</f>
        <v>0</v>
      </c>
      <c r="J97">
        <f>1000*CJ97*AH97*(CF97-CG97)/(100*BY97*(1000-AH97*CF97))</f>
        <v>0</v>
      </c>
      <c r="K97">
        <f>CJ97*AH97*(CE97-CD97*(1000-AH97*CG97)/(1000-AH97*CF97))/(100*BY97)</f>
        <v>0</v>
      </c>
      <c r="L97">
        <f>CD97 - IF(AH97&gt;1, K97*BY97*100.0/(AJ97*CR97), 0)</f>
        <v>0</v>
      </c>
      <c r="M97">
        <f>((S97-I97/2)*L97-K97)/(S97+I97/2)</f>
        <v>0</v>
      </c>
      <c r="N97">
        <f>M97*(CK97+CL97)/1000.0</f>
        <v>0</v>
      </c>
      <c r="O97">
        <f>(CD97 - IF(AH97&gt;1, K97*BY97*100.0/(AJ97*CR97), 0))*(CK97+CL97)/1000.0</f>
        <v>0</v>
      </c>
      <c r="P97">
        <f>2.0/((1/R97-1/Q97)+SIGN(R97)*SQRT((1/R97-1/Q97)*(1/R97-1/Q97) + 4*BZ97/((BZ97+1)*(BZ97+1))*(2*1/R97*1/Q97-1/Q97*1/Q97)))</f>
        <v>0</v>
      </c>
      <c r="Q97">
        <f>IF(LEFT(CA97,1)&lt;&gt;"0",IF(LEFT(CA97,1)="1",3.0,CB97),$D$5+$E$5*(CR97*CK97/($K$5*1000))+$F$5*(CR97*CK97/($K$5*1000))*MAX(MIN(BY97,$J$5),$I$5)*MAX(MIN(BY97,$J$5),$I$5)+$G$5*MAX(MIN(BY97,$J$5),$I$5)*(CR97*CK97/($K$5*1000))+$H$5*(CR97*CK97/($K$5*1000))*(CR97*CK97/($K$5*1000)))</f>
        <v>0</v>
      </c>
      <c r="R97">
        <f>I97*(1000-(1000*0.61365*exp(17.502*V97/(240.97+V97))/(CK97+CL97)+CF97)/2)/(1000*0.61365*exp(17.502*V97/(240.97+V97))/(CK97+CL97)-CF97)</f>
        <v>0</v>
      </c>
      <c r="S97">
        <f>1/((BZ97+1)/(P97/1.6)+1/(Q97/1.37)) + BZ97/((BZ97+1)/(P97/1.6) + BZ97/(Q97/1.37))</f>
        <v>0</v>
      </c>
      <c r="T97">
        <f>(BU97*BX97)</f>
        <v>0</v>
      </c>
      <c r="U97">
        <f>(CM97+(T97+2*0.95*5.67E-8*(((CM97+$B$7)+273)^4-(CM97+273)^4)-44100*I97)/(1.84*29.3*Q97+8*0.95*5.67E-8*(CM97+273)^3))</f>
        <v>0</v>
      </c>
      <c r="V97">
        <f>($C$7*CN97+$D$7*CO97+$E$7*U97)</f>
        <v>0</v>
      </c>
      <c r="W97">
        <f>0.61365*exp(17.502*V97/(240.97+V97))</f>
        <v>0</v>
      </c>
      <c r="X97">
        <f>(Y97/Z97*100)</f>
        <v>0</v>
      </c>
      <c r="Y97">
        <f>CF97*(CK97+CL97)/1000</f>
        <v>0</v>
      </c>
      <c r="Z97">
        <f>0.61365*exp(17.502*CM97/(240.97+CM97))</f>
        <v>0</v>
      </c>
      <c r="AA97">
        <f>(W97-CF97*(CK97+CL97)/1000)</f>
        <v>0</v>
      </c>
      <c r="AB97">
        <f>(-I97*44100)</f>
        <v>0</v>
      </c>
      <c r="AC97">
        <f>2*29.3*Q97*0.92*(CM97-V97)</f>
        <v>0</v>
      </c>
      <c r="AD97">
        <f>2*0.95*5.67E-8*(((CM97+$B$7)+273)^4-(V97+273)^4)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MAX(0,($B$13+$C$13*CR97)/(1+$D$13*CR97)*CK97/(CM97+273)*$E$13)</f>
        <v>0</v>
      </c>
      <c r="AK97" t="s">
        <v>303</v>
      </c>
      <c r="AL97" t="s">
        <v>303</v>
      </c>
      <c r="AM97">
        <v>0</v>
      </c>
      <c r="AN97">
        <v>0</v>
      </c>
      <c r="AO97">
        <f>1-AM97/AN97</f>
        <v>0</v>
      </c>
      <c r="AP97">
        <v>0</v>
      </c>
      <c r="AQ97" t="s">
        <v>303</v>
      </c>
      <c r="AR97" t="s">
        <v>303</v>
      </c>
      <c r="AS97">
        <v>0</v>
      </c>
      <c r="AT97">
        <v>0</v>
      </c>
      <c r="AU97">
        <f>1-AS97/AT97</f>
        <v>0</v>
      </c>
      <c r="AV97">
        <v>0.5</v>
      </c>
      <c r="AW97">
        <f>BV97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303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f>$B$11*CS97+$C$11*CT97+$F$11*CU97*(1-CX97)</f>
        <v>0</v>
      </c>
      <c r="BV97">
        <f>BU97*BW97</f>
        <v>0</v>
      </c>
      <c r="BW97">
        <f>($B$11*$D$9+$C$11*$D$9+$F$11*((DH97+CZ97)/MAX(DH97+CZ97+DI97, 0.1)*$I$9+DI97/MAX(DH97+CZ97+DI97, 0.1)*$J$9))/($B$11+$C$11+$F$11)</f>
        <v>0</v>
      </c>
      <c r="BX97">
        <f>($B$11*$K$9+$C$11*$K$9+$F$11*((DH97+CZ97)/MAX(DH97+CZ97+DI97, 0.1)*$P$9+DI97/MAX(DH97+CZ97+DI97, 0.1)*$Q$9))/($B$11+$C$11+$F$11)</f>
        <v>0</v>
      </c>
      <c r="BY97">
        <v>6</v>
      </c>
      <c r="BZ97">
        <v>0.5</v>
      </c>
      <c r="CA97" t="s">
        <v>304</v>
      </c>
      <c r="CB97">
        <v>2</v>
      </c>
      <c r="CC97">
        <v>1625677375.1</v>
      </c>
      <c r="CD97">
        <v>409.191666666667</v>
      </c>
      <c r="CE97">
        <v>420.000666666667</v>
      </c>
      <c r="CF97">
        <v>6.47788333333333</v>
      </c>
      <c r="CG97">
        <v>5.55864</v>
      </c>
      <c r="CH97">
        <v>423.534666666667</v>
      </c>
      <c r="CI97">
        <v>7.89860666666667</v>
      </c>
      <c r="CJ97">
        <v>500.032666666667</v>
      </c>
      <c r="CK97">
        <v>100.385333333333</v>
      </c>
      <c r="CL97">
        <v>0.100380333333333</v>
      </c>
      <c r="CM97">
        <v>16.5873666666667</v>
      </c>
      <c r="CN97">
        <v>16.571</v>
      </c>
      <c r="CO97">
        <v>999.9</v>
      </c>
      <c r="CP97">
        <v>0</v>
      </c>
      <c r="CQ97">
        <v>0</v>
      </c>
      <c r="CR97">
        <v>9961.66666666667</v>
      </c>
      <c r="CS97">
        <v>0</v>
      </c>
      <c r="CT97">
        <v>5.29355</v>
      </c>
      <c r="CU97">
        <v>1045.97</v>
      </c>
      <c r="CV97">
        <v>0.961986</v>
      </c>
      <c r="CW97">
        <v>0.0380136</v>
      </c>
      <c r="CX97">
        <v>0</v>
      </c>
      <c r="CY97">
        <v>1558.62</v>
      </c>
      <c r="CZ97">
        <v>4.99912</v>
      </c>
      <c r="DA97">
        <v>16108.4333333333</v>
      </c>
      <c r="DB97">
        <v>6712.59666666667</v>
      </c>
      <c r="DC97">
        <v>37.5833333333333</v>
      </c>
      <c r="DD97">
        <v>40.75</v>
      </c>
      <c r="DE97">
        <v>39.4996666666667</v>
      </c>
      <c r="DF97">
        <v>40.2496666666667</v>
      </c>
      <c r="DG97">
        <v>39.0203333333333</v>
      </c>
      <c r="DH97">
        <v>1001.4</v>
      </c>
      <c r="DI97">
        <v>39.57</v>
      </c>
      <c r="DJ97">
        <v>0</v>
      </c>
      <c r="DK97">
        <v>1625677377.2</v>
      </c>
      <c r="DL97">
        <v>0</v>
      </c>
      <c r="DM97">
        <v>1560.06153846154</v>
      </c>
      <c r="DN97">
        <v>-13.6588034294353</v>
      </c>
      <c r="DO97">
        <v>-115.271795014625</v>
      </c>
      <c r="DP97">
        <v>16121.6730769231</v>
      </c>
      <c r="DQ97">
        <v>15</v>
      </c>
      <c r="DR97">
        <v>1625677134.6</v>
      </c>
      <c r="DS97" t="s">
        <v>305</v>
      </c>
      <c r="DT97">
        <v>1625677128.6</v>
      </c>
      <c r="DU97">
        <v>1625677134.6</v>
      </c>
      <c r="DV97">
        <v>2</v>
      </c>
      <c r="DW97">
        <v>0.041</v>
      </c>
      <c r="DX97">
        <v>0.026</v>
      </c>
      <c r="DY97">
        <v>-14.347</v>
      </c>
      <c r="DZ97">
        <v>-1.389</v>
      </c>
      <c r="EA97">
        <v>420</v>
      </c>
      <c r="EB97">
        <v>5</v>
      </c>
      <c r="EC97">
        <v>0.14</v>
      </c>
      <c r="ED97">
        <v>0.08</v>
      </c>
      <c r="EE97">
        <v>-10.7798756097561</v>
      </c>
      <c r="EF97">
        <v>-0.00478745644597549</v>
      </c>
      <c r="EG97">
        <v>0.0422086500237015</v>
      </c>
      <c r="EH97">
        <v>1</v>
      </c>
      <c r="EI97">
        <v>1560.68411764706</v>
      </c>
      <c r="EJ97">
        <v>-12.8470614748963</v>
      </c>
      <c r="EK97">
        <v>1.27467208619929</v>
      </c>
      <c r="EL97">
        <v>0</v>
      </c>
      <c r="EM97">
        <v>0.953733512195122</v>
      </c>
      <c r="EN97">
        <v>-0.0962542996515681</v>
      </c>
      <c r="EO97">
        <v>0.0131242578013089</v>
      </c>
      <c r="EP97">
        <v>1</v>
      </c>
      <c r="EQ97">
        <v>2</v>
      </c>
      <c r="ER97">
        <v>3</v>
      </c>
      <c r="ES97" t="s">
        <v>349</v>
      </c>
      <c r="ET97">
        <v>100</v>
      </c>
      <c r="EU97">
        <v>100</v>
      </c>
      <c r="EV97">
        <v>-14.343</v>
      </c>
      <c r="EW97">
        <v>-1.4209</v>
      </c>
      <c r="EX97">
        <v>-14.3476998515065</v>
      </c>
      <c r="EY97">
        <v>0.000485247639819423</v>
      </c>
      <c r="EZ97">
        <v>-1.36446825205216e-06</v>
      </c>
      <c r="FA97">
        <v>5.78542989185787e-10</v>
      </c>
      <c r="FB97">
        <v>-1.1099058739466</v>
      </c>
      <c r="FC97">
        <v>-0.0508365997127688</v>
      </c>
      <c r="FD97">
        <v>0.00161886503163497</v>
      </c>
      <c r="FE97">
        <v>-2.08621555845513e-05</v>
      </c>
      <c r="FF97">
        <v>0</v>
      </c>
      <c r="FG97">
        <v>2096</v>
      </c>
      <c r="FH97">
        <v>2</v>
      </c>
      <c r="FI97">
        <v>28</v>
      </c>
      <c r="FJ97">
        <v>4.1</v>
      </c>
      <c r="FK97">
        <v>4</v>
      </c>
      <c r="FL97">
        <v>18</v>
      </c>
      <c r="FM97">
        <v>491.639</v>
      </c>
      <c r="FN97">
        <v>508.736</v>
      </c>
      <c r="FO97">
        <v>12.5403</v>
      </c>
      <c r="FP97">
        <v>26.8002</v>
      </c>
      <c r="FQ97">
        <v>29.9995</v>
      </c>
      <c r="FR97">
        <v>26.9147</v>
      </c>
      <c r="FS97">
        <v>26.8919</v>
      </c>
      <c r="FT97">
        <v>21.4409</v>
      </c>
      <c r="FU97">
        <v>59.1828</v>
      </c>
      <c r="FV97">
        <v>0</v>
      </c>
      <c r="FW97">
        <v>12.63</v>
      </c>
      <c r="FX97">
        <v>420</v>
      </c>
      <c r="FY97">
        <v>5.62745</v>
      </c>
      <c r="FZ97">
        <v>101.644</v>
      </c>
      <c r="GA97">
        <v>96.1616</v>
      </c>
    </row>
    <row r="98" spans="1:183">
      <c r="A98">
        <v>82</v>
      </c>
      <c r="B98">
        <v>1625677378.1</v>
      </c>
      <c r="C98">
        <v>162</v>
      </c>
      <c r="D98" t="s">
        <v>470</v>
      </c>
      <c r="E98" t="s">
        <v>471</v>
      </c>
      <c r="F98">
        <v>1</v>
      </c>
      <c r="G98" t="s">
        <v>302</v>
      </c>
      <c r="H98">
        <v>1625677377.1</v>
      </c>
      <c r="I98">
        <f>(J98)/1000</f>
        <v>0</v>
      </c>
      <c r="J98">
        <f>1000*CJ98*AH98*(CF98-CG98)/(100*BY98*(1000-AH98*CF98))</f>
        <v>0</v>
      </c>
      <c r="K98">
        <f>CJ98*AH98*(CE98-CD98*(1000-AH98*CG98)/(1000-AH98*CF98))/(100*BY98)</f>
        <v>0</v>
      </c>
      <c r="L98">
        <f>CD98 - IF(AH98&gt;1, K98*BY98*100.0/(AJ98*CR98), 0)</f>
        <v>0</v>
      </c>
      <c r="M98">
        <f>((S98-I98/2)*L98-K98)/(S98+I98/2)</f>
        <v>0</v>
      </c>
      <c r="N98">
        <f>M98*(CK98+CL98)/1000.0</f>
        <v>0</v>
      </c>
      <c r="O98">
        <f>(CD98 - IF(AH98&gt;1, K98*BY98*100.0/(AJ98*CR98), 0))*(CK98+CL98)/1000.0</f>
        <v>0</v>
      </c>
      <c r="P98">
        <f>2.0/((1/R98-1/Q98)+SIGN(R98)*SQRT((1/R98-1/Q98)*(1/R98-1/Q98) + 4*BZ98/((BZ98+1)*(BZ98+1))*(2*1/R98*1/Q98-1/Q98*1/Q98)))</f>
        <v>0</v>
      </c>
      <c r="Q98">
        <f>IF(LEFT(CA98,1)&lt;&gt;"0",IF(LEFT(CA98,1)="1",3.0,CB98),$D$5+$E$5*(CR98*CK98/($K$5*1000))+$F$5*(CR98*CK98/($K$5*1000))*MAX(MIN(BY98,$J$5),$I$5)*MAX(MIN(BY98,$J$5),$I$5)+$G$5*MAX(MIN(BY98,$J$5),$I$5)*(CR98*CK98/($K$5*1000))+$H$5*(CR98*CK98/($K$5*1000))*(CR98*CK98/($K$5*1000)))</f>
        <v>0</v>
      </c>
      <c r="R98">
        <f>I98*(1000-(1000*0.61365*exp(17.502*V98/(240.97+V98))/(CK98+CL98)+CF98)/2)/(1000*0.61365*exp(17.502*V98/(240.97+V98))/(CK98+CL98)-CF98)</f>
        <v>0</v>
      </c>
      <c r="S98">
        <f>1/((BZ98+1)/(P98/1.6)+1/(Q98/1.37)) + BZ98/((BZ98+1)/(P98/1.6) + BZ98/(Q98/1.37))</f>
        <v>0</v>
      </c>
      <c r="T98">
        <f>(BU98*BX98)</f>
        <v>0</v>
      </c>
      <c r="U98">
        <f>(CM98+(T98+2*0.95*5.67E-8*(((CM98+$B$7)+273)^4-(CM98+273)^4)-44100*I98)/(1.84*29.3*Q98+8*0.95*5.67E-8*(CM98+273)^3))</f>
        <v>0</v>
      </c>
      <c r="V98">
        <f>($C$7*CN98+$D$7*CO98+$E$7*U98)</f>
        <v>0</v>
      </c>
      <c r="W98">
        <f>0.61365*exp(17.502*V98/(240.97+V98))</f>
        <v>0</v>
      </c>
      <c r="X98">
        <f>(Y98/Z98*100)</f>
        <v>0</v>
      </c>
      <c r="Y98">
        <f>CF98*(CK98+CL98)/1000</f>
        <v>0</v>
      </c>
      <c r="Z98">
        <f>0.61365*exp(17.502*CM98/(240.97+CM98))</f>
        <v>0</v>
      </c>
      <c r="AA98">
        <f>(W98-CF98*(CK98+CL98)/1000)</f>
        <v>0</v>
      </c>
      <c r="AB98">
        <f>(-I98*44100)</f>
        <v>0</v>
      </c>
      <c r="AC98">
        <f>2*29.3*Q98*0.92*(CM98-V98)</f>
        <v>0</v>
      </c>
      <c r="AD98">
        <f>2*0.95*5.67E-8*(((CM98+$B$7)+273)^4-(V98+273)^4)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MAX(0,($B$13+$C$13*CR98)/(1+$D$13*CR98)*CK98/(CM98+273)*$E$13)</f>
        <v>0</v>
      </c>
      <c r="AK98" t="s">
        <v>303</v>
      </c>
      <c r="AL98" t="s">
        <v>303</v>
      </c>
      <c r="AM98">
        <v>0</v>
      </c>
      <c r="AN98">
        <v>0</v>
      </c>
      <c r="AO98">
        <f>1-AM98/AN98</f>
        <v>0</v>
      </c>
      <c r="AP98">
        <v>0</v>
      </c>
      <c r="AQ98" t="s">
        <v>303</v>
      </c>
      <c r="AR98" t="s">
        <v>303</v>
      </c>
      <c r="AS98">
        <v>0</v>
      </c>
      <c r="AT98">
        <v>0</v>
      </c>
      <c r="AU98">
        <f>1-AS98/AT98</f>
        <v>0</v>
      </c>
      <c r="AV98">
        <v>0.5</v>
      </c>
      <c r="AW98">
        <f>BV98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303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f>$B$11*CS98+$C$11*CT98+$F$11*CU98*(1-CX98)</f>
        <v>0</v>
      </c>
      <c r="BV98">
        <f>BU98*BW98</f>
        <v>0</v>
      </c>
      <c r="BW98">
        <f>($B$11*$D$9+$C$11*$D$9+$F$11*((DH98+CZ98)/MAX(DH98+CZ98+DI98, 0.1)*$I$9+DI98/MAX(DH98+CZ98+DI98, 0.1)*$J$9))/($B$11+$C$11+$F$11)</f>
        <v>0</v>
      </c>
      <c r="BX98">
        <f>($B$11*$K$9+$C$11*$K$9+$F$11*((DH98+CZ98)/MAX(DH98+CZ98+DI98, 0.1)*$P$9+DI98/MAX(DH98+CZ98+DI98, 0.1)*$Q$9))/($B$11+$C$11+$F$11)</f>
        <v>0</v>
      </c>
      <c r="BY98">
        <v>6</v>
      </c>
      <c r="BZ98">
        <v>0.5</v>
      </c>
      <c r="CA98" t="s">
        <v>304</v>
      </c>
      <c r="CB98">
        <v>2</v>
      </c>
      <c r="CC98">
        <v>1625677377.1</v>
      </c>
      <c r="CD98">
        <v>409.186333333333</v>
      </c>
      <c r="CE98">
        <v>420.019666666667</v>
      </c>
      <c r="CF98">
        <v>6.49185666666667</v>
      </c>
      <c r="CG98">
        <v>5.58151666666667</v>
      </c>
      <c r="CH98">
        <v>423.529333333333</v>
      </c>
      <c r="CI98">
        <v>7.91300333333333</v>
      </c>
      <c r="CJ98">
        <v>499.992</v>
      </c>
      <c r="CK98">
        <v>100.385333333333</v>
      </c>
      <c r="CL98">
        <v>0.100067866666667</v>
      </c>
      <c r="CM98">
        <v>16.6072333333333</v>
      </c>
      <c r="CN98">
        <v>16.5863333333333</v>
      </c>
      <c r="CO98">
        <v>999.9</v>
      </c>
      <c r="CP98">
        <v>0</v>
      </c>
      <c r="CQ98">
        <v>0</v>
      </c>
      <c r="CR98">
        <v>9988.73333333333</v>
      </c>
      <c r="CS98">
        <v>0</v>
      </c>
      <c r="CT98">
        <v>5.30733</v>
      </c>
      <c r="CU98">
        <v>1045.97666666667</v>
      </c>
      <c r="CV98">
        <v>0.961986</v>
      </c>
      <c r="CW98">
        <v>0.0380136</v>
      </c>
      <c r="CX98">
        <v>0</v>
      </c>
      <c r="CY98">
        <v>1558.14666666667</v>
      </c>
      <c r="CZ98">
        <v>4.99912</v>
      </c>
      <c r="DA98">
        <v>16105.3333333333</v>
      </c>
      <c r="DB98">
        <v>6712.62666666667</v>
      </c>
      <c r="DC98">
        <v>37.4166666666667</v>
      </c>
      <c r="DD98">
        <v>40.7913333333333</v>
      </c>
      <c r="DE98">
        <v>39.5206666666667</v>
      </c>
      <c r="DF98">
        <v>40.2286666666667</v>
      </c>
      <c r="DG98">
        <v>39.062</v>
      </c>
      <c r="DH98">
        <v>1001.40666666667</v>
      </c>
      <c r="DI98">
        <v>39.57</v>
      </c>
      <c r="DJ98">
        <v>0</v>
      </c>
      <c r="DK98">
        <v>1625677379</v>
      </c>
      <c r="DL98">
        <v>0</v>
      </c>
      <c r="DM98">
        <v>1559.5908</v>
      </c>
      <c r="DN98">
        <v>-14.1392307422167</v>
      </c>
      <c r="DO98">
        <v>-119.699999881185</v>
      </c>
      <c r="DP98">
        <v>16117.584</v>
      </c>
      <c r="DQ98">
        <v>15</v>
      </c>
      <c r="DR98">
        <v>1625677134.6</v>
      </c>
      <c r="DS98" t="s">
        <v>305</v>
      </c>
      <c r="DT98">
        <v>1625677128.6</v>
      </c>
      <c r="DU98">
        <v>1625677134.6</v>
      </c>
      <c r="DV98">
        <v>2</v>
      </c>
      <c r="DW98">
        <v>0.041</v>
      </c>
      <c r="DX98">
        <v>0.026</v>
      </c>
      <c r="DY98">
        <v>-14.347</v>
      </c>
      <c r="DZ98">
        <v>-1.389</v>
      </c>
      <c r="EA98">
        <v>420</v>
      </c>
      <c r="EB98">
        <v>5</v>
      </c>
      <c r="EC98">
        <v>0.14</v>
      </c>
      <c r="ED98">
        <v>0.08</v>
      </c>
      <c r="EE98">
        <v>-10.7791780487805</v>
      </c>
      <c r="EF98">
        <v>-0.187239721254372</v>
      </c>
      <c r="EG98">
        <v>0.041409722625249</v>
      </c>
      <c r="EH98">
        <v>1</v>
      </c>
      <c r="EI98">
        <v>1560.29470588235</v>
      </c>
      <c r="EJ98">
        <v>-13.2210481825867</v>
      </c>
      <c r="EK98">
        <v>1.31481207624808</v>
      </c>
      <c r="EL98">
        <v>0</v>
      </c>
      <c r="EM98">
        <v>0.949221682926829</v>
      </c>
      <c r="EN98">
        <v>-0.15833832752613</v>
      </c>
      <c r="EO98">
        <v>0.0183181278937999</v>
      </c>
      <c r="EP98">
        <v>0</v>
      </c>
      <c r="EQ98">
        <v>1</v>
      </c>
      <c r="ER98">
        <v>3</v>
      </c>
      <c r="ES98" t="s">
        <v>427</v>
      </c>
      <c r="ET98">
        <v>100</v>
      </c>
      <c r="EU98">
        <v>100</v>
      </c>
      <c r="EV98">
        <v>-14.343</v>
      </c>
      <c r="EW98">
        <v>-1.4214</v>
      </c>
      <c r="EX98">
        <v>-14.3476998515065</v>
      </c>
      <c r="EY98">
        <v>0.000485247639819423</v>
      </c>
      <c r="EZ98">
        <v>-1.36446825205216e-06</v>
      </c>
      <c r="FA98">
        <v>5.78542989185787e-10</v>
      </c>
      <c r="FB98">
        <v>-1.1099058739466</v>
      </c>
      <c r="FC98">
        <v>-0.0508365997127688</v>
      </c>
      <c r="FD98">
        <v>0.00161886503163497</v>
      </c>
      <c r="FE98">
        <v>-2.08621555845513e-05</v>
      </c>
      <c r="FF98">
        <v>0</v>
      </c>
      <c r="FG98">
        <v>2096</v>
      </c>
      <c r="FH98">
        <v>2</v>
      </c>
      <c r="FI98">
        <v>28</v>
      </c>
      <c r="FJ98">
        <v>4.2</v>
      </c>
      <c r="FK98">
        <v>4.1</v>
      </c>
      <c r="FL98">
        <v>18</v>
      </c>
      <c r="FM98">
        <v>491.775</v>
      </c>
      <c r="FN98">
        <v>508.549</v>
      </c>
      <c r="FO98">
        <v>12.5855</v>
      </c>
      <c r="FP98">
        <v>26.7979</v>
      </c>
      <c r="FQ98">
        <v>29.9993</v>
      </c>
      <c r="FR98">
        <v>26.9136</v>
      </c>
      <c r="FS98">
        <v>26.891</v>
      </c>
      <c r="FT98">
        <v>21.4408</v>
      </c>
      <c r="FU98">
        <v>59.1828</v>
      </c>
      <c r="FV98">
        <v>0</v>
      </c>
      <c r="FW98">
        <v>12.63</v>
      </c>
      <c r="FX98">
        <v>420</v>
      </c>
      <c r="FY98">
        <v>5.62127</v>
      </c>
      <c r="FZ98">
        <v>101.644</v>
      </c>
      <c r="GA98">
        <v>96.1616</v>
      </c>
    </row>
    <row r="99" spans="1:183">
      <c r="A99">
        <v>83</v>
      </c>
      <c r="B99">
        <v>1625677380.1</v>
      </c>
      <c r="C99">
        <v>164</v>
      </c>
      <c r="D99" t="s">
        <v>472</v>
      </c>
      <c r="E99" t="s">
        <v>473</v>
      </c>
      <c r="F99">
        <v>1</v>
      </c>
      <c r="G99" t="s">
        <v>302</v>
      </c>
      <c r="H99">
        <v>1625677379.1</v>
      </c>
      <c r="I99">
        <f>(J99)/1000</f>
        <v>0</v>
      </c>
      <c r="J99">
        <f>1000*CJ99*AH99*(CF99-CG99)/(100*BY99*(1000-AH99*CF99))</f>
        <v>0</v>
      </c>
      <c r="K99">
        <f>CJ99*AH99*(CE99-CD99*(1000-AH99*CG99)/(1000-AH99*CF99))/(100*BY99)</f>
        <v>0</v>
      </c>
      <c r="L99">
        <f>CD99 - IF(AH99&gt;1, K99*BY99*100.0/(AJ99*CR99), 0)</f>
        <v>0</v>
      </c>
      <c r="M99">
        <f>((S99-I99/2)*L99-K99)/(S99+I99/2)</f>
        <v>0</v>
      </c>
      <c r="N99">
        <f>M99*(CK99+CL99)/1000.0</f>
        <v>0</v>
      </c>
      <c r="O99">
        <f>(CD99 - IF(AH99&gt;1, K99*BY99*100.0/(AJ99*CR99), 0))*(CK99+CL99)/1000.0</f>
        <v>0</v>
      </c>
      <c r="P99">
        <f>2.0/((1/R99-1/Q99)+SIGN(R99)*SQRT((1/R99-1/Q99)*(1/R99-1/Q99) + 4*BZ99/((BZ99+1)*(BZ99+1))*(2*1/R99*1/Q99-1/Q99*1/Q99)))</f>
        <v>0</v>
      </c>
      <c r="Q99">
        <f>IF(LEFT(CA99,1)&lt;&gt;"0",IF(LEFT(CA99,1)="1",3.0,CB99),$D$5+$E$5*(CR99*CK99/($K$5*1000))+$F$5*(CR99*CK99/($K$5*1000))*MAX(MIN(BY99,$J$5),$I$5)*MAX(MIN(BY99,$J$5),$I$5)+$G$5*MAX(MIN(BY99,$J$5),$I$5)*(CR99*CK99/($K$5*1000))+$H$5*(CR99*CK99/($K$5*1000))*(CR99*CK99/($K$5*1000)))</f>
        <v>0</v>
      </c>
      <c r="R99">
        <f>I99*(1000-(1000*0.61365*exp(17.502*V99/(240.97+V99))/(CK99+CL99)+CF99)/2)/(1000*0.61365*exp(17.502*V99/(240.97+V99))/(CK99+CL99)-CF99)</f>
        <v>0</v>
      </c>
      <c r="S99">
        <f>1/((BZ99+1)/(P99/1.6)+1/(Q99/1.37)) + BZ99/((BZ99+1)/(P99/1.6) + BZ99/(Q99/1.37))</f>
        <v>0</v>
      </c>
      <c r="T99">
        <f>(BU99*BX99)</f>
        <v>0</v>
      </c>
      <c r="U99">
        <f>(CM99+(T99+2*0.95*5.67E-8*(((CM99+$B$7)+273)^4-(CM99+273)^4)-44100*I99)/(1.84*29.3*Q99+8*0.95*5.67E-8*(CM99+273)^3))</f>
        <v>0</v>
      </c>
      <c r="V99">
        <f>($C$7*CN99+$D$7*CO99+$E$7*U99)</f>
        <v>0</v>
      </c>
      <c r="W99">
        <f>0.61365*exp(17.502*V99/(240.97+V99))</f>
        <v>0</v>
      </c>
      <c r="X99">
        <f>(Y99/Z99*100)</f>
        <v>0</v>
      </c>
      <c r="Y99">
        <f>CF99*(CK99+CL99)/1000</f>
        <v>0</v>
      </c>
      <c r="Z99">
        <f>0.61365*exp(17.502*CM99/(240.97+CM99))</f>
        <v>0</v>
      </c>
      <c r="AA99">
        <f>(W99-CF99*(CK99+CL99)/1000)</f>
        <v>0</v>
      </c>
      <c r="AB99">
        <f>(-I99*44100)</f>
        <v>0</v>
      </c>
      <c r="AC99">
        <f>2*29.3*Q99*0.92*(CM99-V99)</f>
        <v>0</v>
      </c>
      <c r="AD99">
        <f>2*0.95*5.67E-8*(((CM99+$B$7)+273)^4-(V99+273)^4)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MAX(0,($B$13+$C$13*CR99)/(1+$D$13*CR99)*CK99/(CM99+273)*$E$13)</f>
        <v>0</v>
      </c>
      <c r="AK99" t="s">
        <v>303</v>
      </c>
      <c r="AL99" t="s">
        <v>303</v>
      </c>
      <c r="AM99">
        <v>0</v>
      </c>
      <c r="AN99">
        <v>0</v>
      </c>
      <c r="AO99">
        <f>1-AM99/AN99</f>
        <v>0</v>
      </c>
      <c r="AP99">
        <v>0</v>
      </c>
      <c r="AQ99" t="s">
        <v>303</v>
      </c>
      <c r="AR99" t="s">
        <v>303</v>
      </c>
      <c r="AS99">
        <v>0</v>
      </c>
      <c r="AT99">
        <v>0</v>
      </c>
      <c r="AU99">
        <f>1-AS99/AT99</f>
        <v>0</v>
      </c>
      <c r="AV99">
        <v>0.5</v>
      </c>
      <c r="AW99">
        <f>BV99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303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f>$B$11*CS99+$C$11*CT99+$F$11*CU99*(1-CX99)</f>
        <v>0</v>
      </c>
      <c r="BV99">
        <f>BU99*BW99</f>
        <v>0</v>
      </c>
      <c r="BW99">
        <f>($B$11*$D$9+$C$11*$D$9+$F$11*((DH99+CZ99)/MAX(DH99+CZ99+DI99, 0.1)*$I$9+DI99/MAX(DH99+CZ99+DI99, 0.1)*$J$9))/($B$11+$C$11+$F$11)</f>
        <v>0</v>
      </c>
      <c r="BX99">
        <f>($B$11*$K$9+$C$11*$K$9+$F$11*((DH99+CZ99)/MAX(DH99+CZ99+DI99, 0.1)*$P$9+DI99/MAX(DH99+CZ99+DI99, 0.1)*$Q$9))/($B$11+$C$11+$F$11)</f>
        <v>0</v>
      </c>
      <c r="BY99">
        <v>6</v>
      </c>
      <c r="BZ99">
        <v>0.5</v>
      </c>
      <c r="CA99" t="s">
        <v>304</v>
      </c>
      <c r="CB99">
        <v>2</v>
      </c>
      <c r="CC99">
        <v>1625677379.1</v>
      </c>
      <c r="CD99">
        <v>409.182333333333</v>
      </c>
      <c r="CE99">
        <v>420.019666666667</v>
      </c>
      <c r="CF99">
        <v>6.50775333333333</v>
      </c>
      <c r="CG99">
        <v>5.58647666666667</v>
      </c>
      <c r="CH99">
        <v>423.525333333333</v>
      </c>
      <c r="CI99">
        <v>7.92937666666667</v>
      </c>
      <c r="CJ99">
        <v>500.091333333333</v>
      </c>
      <c r="CK99">
        <v>100.382666666667</v>
      </c>
      <c r="CL99">
        <v>0.0999758666666666</v>
      </c>
      <c r="CM99">
        <v>16.6257</v>
      </c>
      <c r="CN99">
        <v>16.6068</v>
      </c>
      <c r="CO99">
        <v>999.9</v>
      </c>
      <c r="CP99">
        <v>0</v>
      </c>
      <c r="CQ99">
        <v>0</v>
      </c>
      <c r="CR99">
        <v>10029.4</v>
      </c>
      <c r="CS99">
        <v>0</v>
      </c>
      <c r="CT99">
        <v>5.30733</v>
      </c>
      <c r="CU99">
        <v>1045.97</v>
      </c>
      <c r="CV99">
        <v>0.961986</v>
      </c>
      <c r="CW99">
        <v>0.0380136</v>
      </c>
      <c r="CX99">
        <v>0</v>
      </c>
      <c r="CY99">
        <v>1557.76</v>
      </c>
      <c r="CZ99">
        <v>4.99912</v>
      </c>
      <c r="DA99">
        <v>16100.6333333333</v>
      </c>
      <c r="DB99">
        <v>6712.57666666667</v>
      </c>
      <c r="DC99">
        <v>37.7913333333333</v>
      </c>
      <c r="DD99">
        <v>40.7913333333333</v>
      </c>
      <c r="DE99">
        <v>39.625</v>
      </c>
      <c r="DF99">
        <v>40.2286666666667</v>
      </c>
      <c r="DG99">
        <v>39.1663333333333</v>
      </c>
      <c r="DH99">
        <v>1001.4</v>
      </c>
      <c r="DI99">
        <v>39.57</v>
      </c>
      <c r="DJ99">
        <v>0</v>
      </c>
      <c r="DK99">
        <v>1625677380.8</v>
      </c>
      <c r="DL99">
        <v>0</v>
      </c>
      <c r="DM99">
        <v>1559.24076923077</v>
      </c>
      <c r="DN99">
        <v>-14.248205131039</v>
      </c>
      <c r="DO99">
        <v>-123.039316377868</v>
      </c>
      <c r="DP99">
        <v>16114.5653846154</v>
      </c>
      <c r="DQ99">
        <v>15</v>
      </c>
      <c r="DR99">
        <v>1625677134.6</v>
      </c>
      <c r="DS99" t="s">
        <v>305</v>
      </c>
      <c r="DT99">
        <v>1625677128.6</v>
      </c>
      <c r="DU99">
        <v>1625677134.6</v>
      </c>
      <c r="DV99">
        <v>2</v>
      </c>
      <c r="DW99">
        <v>0.041</v>
      </c>
      <c r="DX99">
        <v>0.026</v>
      </c>
      <c r="DY99">
        <v>-14.347</v>
      </c>
      <c r="DZ99">
        <v>-1.389</v>
      </c>
      <c r="EA99">
        <v>420</v>
      </c>
      <c r="EB99">
        <v>5</v>
      </c>
      <c r="EC99">
        <v>0.14</v>
      </c>
      <c r="ED99">
        <v>0.08</v>
      </c>
      <c r="EE99">
        <v>-10.7819487804878</v>
      </c>
      <c r="EF99">
        <v>-0.338588153310119</v>
      </c>
      <c r="EG99">
        <v>0.0442115045283367</v>
      </c>
      <c r="EH99">
        <v>1</v>
      </c>
      <c r="EI99">
        <v>1559.96285714286</v>
      </c>
      <c r="EJ99">
        <v>-13.4392954990198</v>
      </c>
      <c r="EK99">
        <v>1.3678650130322</v>
      </c>
      <c r="EL99">
        <v>0</v>
      </c>
      <c r="EM99">
        <v>0.945307243902439</v>
      </c>
      <c r="EN99">
        <v>-0.183598933797911</v>
      </c>
      <c r="EO99">
        <v>0.0198710295825913</v>
      </c>
      <c r="EP99">
        <v>0</v>
      </c>
      <c r="EQ99">
        <v>1</v>
      </c>
      <c r="ER99">
        <v>3</v>
      </c>
      <c r="ES99" t="s">
        <v>427</v>
      </c>
      <c r="ET99">
        <v>100</v>
      </c>
      <c r="EU99">
        <v>100</v>
      </c>
      <c r="EV99">
        <v>-14.343</v>
      </c>
      <c r="EW99">
        <v>-1.4218</v>
      </c>
      <c r="EX99">
        <v>-14.3476998515065</v>
      </c>
      <c r="EY99">
        <v>0.000485247639819423</v>
      </c>
      <c r="EZ99">
        <v>-1.36446825205216e-06</v>
      </c>
      <c r="FA99">
        <v>5.78542989185787e-10</v>
      </c>
      <c r="FB99">
        <v>-1.1099058739466</v>
      </c>
      <c r="FC99">
        <v>-0.0508365997127688</v>
      </c>
      <c r="FD99">
        <v>0.00161886503163497</v>
      </c>
      <c r="FE99">
        <v>-2.08621555845513e-05</v>
      </c>
      <c r="FF99">
        <v>0</v>
      </c>
      <c r="FG99">
        <v>2096</v>
      </c>
      <c r="FH99">
        <v>2</v>
      </c>
      <c r="FI99">
        <v>28</v>
      </c>
      <c r="FJ99">
        <v>4.2</v>
      </c>
      <c r="FK99">
        <v>4.1</v>
      </c>
      <c r="FL99">
        <v>18</v>
      </c>
      <c r="FM99">
        <v>491.727</v>
      </c>
      <c r="FN99">
        <v>508.69</v>
      </c>
      <c r="FO99">
        <v>12.6305</v>
      </c>
      <c r="FP99">
        <v>26.796</v>
      </c>
      <c r="FQ99">
        <v>29.9994</v>
      </c>
      <c r="FR99">
        <v>26.913</v>
      </c>
      <c r="FS99">
        <v>26.8908</v>
      </c>
      <c r="FT99">
        <v>21.4409</v>
      </c>
      <c r="FU99">
        <v>59.1828</v>
      </c>
      <c r="FV99">
        <v>0</v>
      </c>
      <c r="FW99">
        <v>12.7</v>
      </c>
      <c r="FX99">
        <v>420</v>
      </c>
      <c r="FY99">
        <v>5.61921</v>
      </c>
      <c r="FZ99">
        <v>101.645</v>
      </c>
      <c r="GA99">
        <v>96.1607</v>
      </c>
    </row>
    <row r="100" spans="1:183">
      <c r="A100">
        <v>84</v>
      </c>
      <c r="B100">
        <v>1625677382.1</v>
      </c>
      <c r="C100">
        <v>166</v>
      </c>
      <c r="D100" t="s">
        <v>474</v>
      </c>
      <c r="E100" t="s">
        <v>475</v>
      </c>
      <c r="F100">
        <v>1</v>
      </c>
      <c r="G100" t="s">
        <v>302</v>
      </c>
      <c r="H100">
        <v>1625677381.1</v>
      </c>
      <c r="I100">
        <f>(J100)/1000</f>
        <v>0</v>
      </c>
      <c r="J100">
        <f>1000*CJ100*AH100*(CF100-CG100)/(100*BY100*(1000-AH100*CF100))</f>
        <v>0</v>
      </c>
      <c r="K100">
        <f>CJ100*AH100*(CE100-CD100*(1000-AH100*CG100)/(1000-AH100*CF100))/(100*BY100)</f>
        <v>0</v>
      </c>
      <c r="L100">
        <f>CD100 - IF(AH100&gt;1, K100*BY100*100.0/(AJ100*CR100), 0)</f>
        <v>0</v>
      </c>
      <c r="M100">
        <f>((S100-I100/2)*L100-K100)/(S100+I100/2)</f>
        <v>0</v>
      </c>
      <c r="N100">
        <f>M100*(CK100+CL100)/1000.0</f>
        <v>0</v>
      </c>
      <c r="O100">
        <f>(CD100 - IF(AH100&gt;1, K100*BY100*100.0/(AJ100*CR100), 0))*(CK100+CL100)/1000.0</f>
        <v>0</v>
      </c>
      <c r="P100">
        <f>2.0/((1/R100-1/Q100)+SIGN(R100)*SQRT((1/R100-1/Q100)*(1/R100-1/Q100) + 4*BZ100/((BZ100+1)*(BZ100+1))*(2*1/R100*1/Q100-1/Q100*1/Q100)))</f>
        <v>0</v>
      </c>
      <c r="Q100">
        <f>IF(LEFT(CA100,1)&lt;&gt;"0",IF(LEFT(CA100,1)="1",3.0,CB100),$D$5+$E$5*(CR100*CK100/($K$5*1000))+$F$5*(CR100*CK100/($K$5*1000))*MAX(MIN(BY100,$J$5),$I$5)*MAX(MIN(BY100,$J$5),$I$5)+$G$5*MAX(MIN(BY100,$J$5),$I$5)*(CR100*CK100/($K$5*1000))+$H$5*(CR100*CK100/($K$5*1000))*(CR100*CK100/($K$5*1000)))</f>
        <v>0</v>
      </c>
      <c r="R100">
        <f>I100*(1000-(1000*0.61365*exp(17.502*V100/(240.97+V100))/(CK100+CL100)+CF100)/2)/(1000*0.61365*exp(17.502*V100/(240.97+V100))/(CK100+CL100)-CF100)</f>
        <v>0</v>
      </c>
      <c r="S100">
        <f>1/((BZ100+1)/(P100/1.6)+1/(Q100/1.37)) + BZ100/((BZ100+1)/(P100/1.6) + BZ100/(Q100/1.37))</f>
        <v>0</v>
      </c>
      <c r="T100">
        <f>(BU100*BX100)</f>
        <v>0</v>
      </c>
      <c r="U100">
        <f>(CM100+(T100+2*0.95*5.67E-8*(((CM100+$B$7)+273)^4-(CM100+273)^4)-44100*I100)/(1.84*29.3*Q100+8*0.95*5.67E-8*(CM100+273)^3))</f>
        <v>0</v>
      </c>
      <c r="V100">
        <f>($C$7*CN100+$D$7*CO100+$E$7*U100)</f>
        <v>0</v>
      </c>
      <c r="W100">
        <f>0.61365*exp(17.502*V100/(240.97+V100))</f>
        <v>0</v>
      </c>
      <c r="X100">
        <f>(Y100/Z100*100)</f>
        <v>0</v>
      </c>
      <c r="Y100">
        <f>CF100*(CK100+CL100)/1000</f>
        <v>0</v>
      </c>
      <c r="Z100">
        <f>0.61365*exp(17.502*CM100/(240.97+CM100))</f>
        <v>0</v>
      </c>
      <c r="AA100">
        <f>(W100-CF100*(CK100+CL100)/1000)</f>
        <v>0</v>
      </c>
      <c r="AB100">
        <f>(-I100*44100)</f>
        <v>0</v>
      </c>
      <c r="AC100">
        <f>2*29.3*Q100*0.92*(CM100-V100)</f>
        <v>0</v>
      </c>
      <c r="AD100">
        <f>2*0.95*5.67E-8*(((CM100+$B$7)+273)^4-(V100+273)^4)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MAX(0,($B$13+$C$13*CR100)/(1+$D$13*CR100)*CK100/(CM100+273)*$E$13)</f>
        <v>0</v>
      </c>
      <c r="AK100" t="s">
        <v>303</v>
      </c>
      <c r="AL100" t="s">
        <v>303</v>
      </c>
      <c r="AM100">
        <v>0</v>
      </c>
      <c r="AN100">
        <v>0</v>
      </c>
      <c r="AO100">
        <f>1-AM100/AN100</f>
        <v>0</v>
      </c>
      <c r="AP100">
        <v>0</v>
      </c>
      <c r="AQ100" t="s">
        <v>303</v>
      </c>
      <c r="AR100" t="s">
        <v>303</v>
      </c>
      <c r="AS100">
        <v>0</v>
      </c>
      <c r="AT100">
        <v>0</v>
      </c>
      <c r="AU100">
        <f>1-AS100/AT100</f>
        <v>0</v>
      </c>
      <c r="AV100">
        <v>0.5</v>
      </c>
      <c r="AW100">
        <f>BV100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303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f>$B$11*CS100+$C$11*CT100+$F$11*CU100*(1-CX100)</f>
        <v>0</v>
      </c>
      <c r="BV100">
        <f>BU100*BW100</f>
        <v>0</v>
      </c>
      <c r="BW100">
        <f>($B$11*$D$9+$C$11*$D$9+$F$11*((DH100+CZ100)/MAX(DH100+CZ100+DI100, 0.1)*$I$9+DI100/MAX(DH100+CZ100+DI100, 0.1)*$J$9))/($B$11+$C$11+$F$11)</f>
        <v>0</v>
      </c>
      <c r="BX100">
        <f>($B$11*$K$9+$C$11*$K$9+$F$11*((DH100+CZ100)/MAX(DH100+CZ100+DI100, 0.1)*$P$9+DI100/MAX(DH100+CZ100+DI100, 0.1)*$Q$9))/($B$11+$C$11+$F$11)</f>
        <v>0</v>
      </c>
      <c r="BY100">
        <v>6</v>
      </c>
      <c r="BZ100">
        <v>0.5</v>
      </c>
      <c r="CA100" t="s">
        <v>304</v>
      </c>
      <c r="CB100">
        <v>2</v>
      </c>
      <c r="CC100">
        <v>1625677381.1</v>
      </c>
      <c r="CD100">
        <v>409.18</v>
      </c>
      <c r="CE100">
        <v>420.03</v>
      </c>
      <c r="CF100">
        <v>6.52153666666667</v>
      </c>
      <c r="CG100">
        <v>5.58897666666667</v>
      </c>
      <c r="CH100">
        <v>423.523</v>
      </c>
      <c r="CI100">
        <v>7.94357</v>
      </c>
      <c r="CJ100">
        <v>500.056</v>
      </c>
      <c r="CK100">
        <v>100.38</v>
      </c>
      <c r="CL100">
        <v>0.100046366666667</v>
      </c>
      <c r="CM100">
        <v>16.6432666666667</v>
      </c>
      <c r="CN100">
        <v>16.6241333333333</v>
      </c>
      <c r="CO100">
        <v>999.9</v>
      </c>
      <c r="CP100">
        <v>0</v>
      </c>
      <c r="CQ100">
        <v>0</v>
      </c>
      <c r="CR100">
        <v>10032.5333333333</v>
      </c>
      <c r="CS100">
        <v>0</v>
      </c>
      <c r="CT100">
        <v>5.31330333333333</v>
      </c>
      <c r="CU100">
        <v>1046.08</v>
      </c>
      <c r="CV100">
        <v>0.96199</v>
      </c>
      <c r="CW100">
        <v>0.0380099</v>
      </c>
      <c r="CX100">
        <v>0</v>
      </c>
      <c r="CY100">
        <v>1557.23666666667</v>
      </c>
      <c r="CZ100">
        <v>4.99912</v>
      </c>
      <c r="DA100">
        <v>16097.6333333333</v>
      </c>
      <c r="DB100">
        <v>6713.28</v>
      </c>
      <c r="DC100">
        <v>37.4373333333333</v>
      </c>
      <c r="DD100">
        <v>40.729</v>
      </c>
      <c r="DE100">
        <v>39.5206666666667</v>
      </c>
      <c r="DF100">
        <v>40.1663333333333</v>
      </c>
      <c r="DG100">
        <v>38.875</v>
      </c>
      <c r="DH100">
        <v>1001.51</v>
      </c>
      <c r="DI100">
        <v>39.57</v>
      </c>
      <c r="DJ100">
        <v>0</v>
      </c>
      <c r="DK100">
        <v>1625677383.2</v>
      </c>
      <c r="DL100">
        <v>0</v>
      </c>
      <c r="DM100">
        <v>1558.66115384615</v>
      </c>
      <c r="DN100">
        <v>-14.3162393170549</v>
      </c>
      <c r="DO100">
        <v>-122.540171094435</v>
      </c>
      <c r="DP100">
        <v>16109.7576923077</v>
      </c>
      <c r="DQ100">
        <v>15</v>
      </c>
      <c r="DR100">
        <v>1625677134.6</v>
      </c>
      <c r="DS100" t="s">
        <v>305</v>
      </c>
      <c r="DT100">
        <v>1625677128.6</v>
      </c>
      <c r="DU100">
        <v>1625677134.6</v>
      </c>
      <c r="DV100">
        <v>2</v>
      </c>
      <c r="DW100">
        <v>0.041</v>
      </c>
      <c r="DX100">
        <v>0.026</v>
      </c>
      <c r="DY100">
        <v>-14.347</v>
      </c>
      <c r="DZ100">
        <v>-1.389</v>
      </c>
      <c r="EA100">
        <v>420</v>
      </c>
      <c r="EB100">
        <v>5</v>
      </c>
      <c r="EC100">
        <v>0.14</v>
      </c>
      <c r="ED100">
        <v>0.08</v>
      </c>
      <c r="EE100">
        <v>-10.7886414634146</v>
      </c>
      <c r="EF100">
        <v>-0.434138675958187</v>
      </c>
      <c r="EG100">
        <v>0.0481941448503697</v>
      </c>
      <c r="EH100">
        <v>1</v>
      </c>
      <c r="EI100">
        <v>1559.35823529412</v>
      </c>
      <c r="EJ100">
        <v>-13.7126029798411</v>
      </c>
      <c r="EK100">
        <v>1.3561547512517</v>
      </c>
      <c r="EL100">
        <v>0</v>
      </c>
      <c r="EM100">
        <v>0.942274146341463</v>
      </c>
      <c r="EN100">
        <v>-0.173431965156794</v>
      </c>
      <c r="EO100">
        <v>0.0194477912666019</v>
      </c>
      <c r="EP100">
        <v>0</v>
      </c>
      <c r="EQ100">
        <v>1</v>
      </c>
      <c r="ER100">
        <v>3</v>
      </c>
      <c r="ES100" t="s">
        <v>427</v>
      </c>
      <c r="ET100">
        <v>100</v>
      </c>
      <c r="EU100">
        <v>100</v>
      </c>
      <c r="EV100">
        <v>-14.343</v>
      </c>
      <c r="EW100">
        <v>-1.4222</v>
      </c>
      <c r="EX100">
        <v>-14.3476998515065</v>
      </c>
      <c r="EY100">
        <v>0.000485247639819423</v>
      </c>
      <c r="EZ100">
        <v>-1.36446825205216e-06</v>
      </c>
      <c r="FA100">
        <v>5.78542989185787e-10</v>
      </c>
      <c r="FB100">
        <v>-1.1099058739466</v>
      </c>
      <c r="FC100">
        <v>-0.0508365997127688</v>
      </c>
      <c r="FD100">
        <v>0.00161886503163497</v>
      </c>
      <c r="FE100">
        <v>-2.08621555845513e-05</v>
      </c>
      <c r="FF100">
        <v>0</v>
      </c>
      <c r="FG100">
        <v>2096</v>
      </c>
      <c r="FH100">
        <v>2</v>
      </c>
      <c r="FI100">
        <v>28</v>
      </c>
      <c r="FJ100">
        <v>4.2</v>
      </c>
      <c r="FK100">
        <v>4.1</v>
      </c>
      <c r="FL100">
        <v>18</v>
      </c>
      <c r="FM100">
        <v>491.819</v>
      </c>
      <c r="FN100">
        <v>508.84</v>
      </c>
      <c r="FO100">
        <v>12.6729</v>
      </c>
      <c r="FP100">
        <v>26.7943</v>
      </c>
      <c r="FQ100">
        <v>29.9996</v>
      </c>
      <c r="FR100">
        <v>26.9119</v>
      </c>
      <c r="FS100">
        <v>26.8897</v>
      </c>
      <c r="FT100">
        <v>21.4403</v>
      </c>
      <c r="FU100">
        <v>59.1828</v>
      </c>
      <c r="FV100">
        <v>0</v>
      </c>
      <c r="FW100">
        <v>12.77</v>
      </c>
      <c r="FX100">
        <v>420</v>
      </c>
      <c r="FY100">
        <v>5.61544</v>
      </c>
      <c r="FZ100">
        <v>101.645</v>
      </c>
      <c r="GA100">
        <v>96.1599</v>
      </c>
    </row>
    <row r="101" spans="1:183">
      <c r="A101">
        <v>85</v>
      </c>
      <c r="B101">
        <v>1625677384.1</v>
      </c>
      <c r="C101">
        <v>168</v>
      </c>
      <c r="D101" t="s">
        <v>476</v>
      </c>
      <c r="E101" t="s">
        <v>477</v>
      </c>
      <c r="F101">
        <v>1</v>
      </c>
      <c r="G101" t="s">
        <v>302</v>
      </c>
      <c r="H101">
        <v>1625677383.1</v>
      </c>
      <c r="I101">
        <f>(J101)/1000</f>
        <v>0</v>
      </c>
      <c r="J101">
        <f>1000*CJ101*AH101*(CF101-CG101)/(100*BY101*(1000-AH101*CF101))</f>
        <v>0</v>
      </c>
      <c r="K101">
        <f>CJ101*AH101*(CE101-CD101*(1000-AH101*CG101)/(1000-AH101*CF101))/(100*BY101)</f>
        <v>0</v>
      </c>
      <c r="L101">
        <f>CD101 - IF(AH101&gt;1, K101*BY101*100.0/(AJ101*CR101), 0)</f>
        <v>0</v>
      </c>
      <c r="M101">
        <f>((S101-I101/2)*L101-K101)/(S101+I101/2)</f>
        <v>0</v>
      </c>
      <c r="N101">
        <f>M101*(CK101+CL101)/1000.0</f>
        <v>0</v>
      </c>
      <c r="O101">
        <f>(CD101 - IF(AH101&gt;1, K101*BY101*100.0/(AJ101*CR101), 0))*(CK101+CL101)/1000.0</f>
        <v>0</v>
      </c>
      <c r="P101">
        <f>2.0/((1/R101-1/Q101)+SIGN(R101)*SQRT((1/R101-1/Q101)*(1/R101-1/Q101) + 4*BZ101/((BZ101+1)*(BZ101+1))*(2*1/R101*1/Q101-1/Q101*1/Q101)))</f>
        <v>0</v>
      </c>
      <c r="Q101">
        <f>IF(LEFT(CA101,1)&lt;&gt;"0",IF(LEFT(CA101,1)="1",3.0,CB101),$D$5+$E$5*(CR101*CK101/($K$5*1000))+$F$5*(CR101*CK101/($K$5*1000))*MAX(MIN(BY101,$J$5),$I$5)*MAX(MIN(BY101,$J$5),$I$5)+$G$5*MAX(MIN(BY101,$J$5),$I$5)*(CR101*CK101/($K$5*1000))+$H$5*(CR101*CK101/($K$5*1000))*(CR101*CK101/($K$5*1000)))</f>
        <v>0</v>
      </c>
      <c r="R101">
        <f>I101*(1000-(1000*0.61365*exp(17.502*V101/(240.97+V101))/(CK101+CL101)+CF101)/2)/(1000*0.61365*exp(17.502*V101/(240.97+V101))/(CK101+CL101)-CF101)</f>
        <v>0</v>
      </c>
      <c r="S101">
        <f>1/((BZ101+1)/(P101/1.6)+1/(Q101/1.37)) + BZ101/((BZ101+1)/(P101/1.6) + BZ101/(Q101/1.37))</f>
        <v>0</v>
      </c>
      <c r="T101">
        <f>(BU101*BX101)</f>
        <v>0</v>
      </c>
      <c r="U101">
        <f>(CM101+(T101+2*0.95*5.67E-8*(((CM101+$B$7)+273)^4-(CM101+273)^4)-44100*I101)/(1.84*29.3*Q101+8*0.95*5.67E-8*(CM101+273)^3))</f>
        <v>0</v>
      </c>
      <c r="V101">
        <f>($C$7*CN101+$D$7*CO101+$E$7*U101)</f>
        <v>0</v>
      </c>
      <c r="W101">
        <f>0.61365*exp(17.502*V101/(240.97+V101))</f>
        <v>0</v>
      </c>
      <c r="X101">
        <f>(Y101/Z101*100)</f>
        <v>0</v>
      </c>
      <c r="Y101">
        <f>CF101*(CK101+CL101)/1000</f>
        <v>0</v>
      </c>
      <c r="Z101">
        <f>0.61365*exp(17.502*CM101/(240.97+CM101))</f>
        <v>0</v>
      </c>
      <c r="AA101">
        <f>(W101-CF101*(CK101+CL101)/1000)</f>
        <v>0</v>
      </c>
      <c r="AB101">
        <f>(-I101*44100)</f>
        <v>0</v>
      </c>
      <c r="AC101">
        <f>2*29.3*Q101*0.92*(CM101-V101)</f>
        <v>0</v>
      </c>
      <c r="AD101">
        <f>2*0.95*5.67E-8*(((CM101+$B$7)+273)^4-(V101+273)^4)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MAX(0,($B$13+$C$13*CR101)/(1+$D$13*CR101)*CK101/(CM101+273)*$E$13)</f>
        <v>0</v>
      </c>
      <c r="AK101" t="s">
        <v>303</v>
      </c>
      <c r="AL101" t="s">
        <v>303</v>
      </c>
      <c r="AM101">
        <v>0</v>
      </c>
      <c r="AN101">
        <v>0</v>
      </c>
      <c r="AO101">
        <f>1-AM101/AN101</f>
        <v>0</v>
      </c>
      <c r="AP101">
        <v>0</v>
      </c>
      <c r="AQ101" t="s">
        <v>303</v>
      </c>
      <c r="AR101" t="s">
        <v>303</v>
      </c>
      <c r="AS101">
        <v>0</v>
      </c>
      <c r="AT101">
        <v>0</v>
      </c>
      <c r="AU101">
        <f>1-AS101/AT101</f>
        <v>0</v>
      </c>
      <c r="AV101">
        <v>0.5</v>
      </c>
      <c r="AW101">
        <f>BV101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303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f>$B$11*CS101+$C$11*CT101+$F$11*CU101*(1-CX101)</f>
        <v>0</v>
      </c>
      <c r="BV101">
        <f>BU101*BW101</f>
        <v>0</v>
      </c>
      <c r="BW101">
        <f>($B$11*$D$9+$C$11*$D$9+$F$11*((DH101+CZ101)/MAX(DH101+CZ101+DI101, 0.1)*$I$9+DI101/MAX(DH101+CZ101+DI101, 0.1)*$J$9))/($B$11+$C$11+$F$11)</f>
        <v>0</v>
      </c>
      <c r="BX101">
        <f>($B$11*$K$9+$C$11*$K$9+$F$11*((DH101+CZ101)/MAX(DH101+CZ101+DI101, 0.1)*$P$9+DI101/MAX(DH101+CZ101+DI101, 0.1)*$Q$9))/($B$11+$C$11+$F$11)</f>
        <v>0</v>
      </c>
      <c r="BY101">
        <v>6</v>
      </c>
      <c r="BZ101">
        <v>0.5</v>
      </c>
      <c r="CA101" t="s">
        <v>304</v>
      </c>
      <c r="CB101">
        <v>2</v>
      </c>
      <c r="CC101">
        <v>1625677383.1</v>
      </c>
      <c r="CD101">
        <v>409.186666666667</v>
      </c>
      <c r="CE101">
        <v>420.046</v>
      </c>
      <c r="CF101">
        <v>6.53356333333333</v>
      </c>
      <c r="CG101">
        <v>5.59032</v>
      </c>
      <c r="CH101">
        <v>423.529666666667</v>
      </c>
      <c r="CI101">
        <v>7.95595333333333</v>
      </c>
      <c r="CJ101">
        <v>499.948333333333</v>
      </c>
      <c r="CK101">
        <v>100.377</v>
      </c>
      <c r="CL101">
        <v>0.0998731333333333</v>
      </c>
      <c r="CM101">
        <v>16.6618666666667</v>
      </c>
      <c r="CN101">
        <v>16.6444</v>
      </c>
      <c r="CO101">
        <v>999.9</v>
      </c>
      <c r="CP101">
        <v>0</v>
      </c>
      <c r="CQ101">
        <v>0</v>
      </c>
      <c r="CR101">
        <v>10008.7333333333</v>
      </c>
      <c r="CS101">
        <v>0</v>
      </c>
      <c r="CT101">
        <v>5.34041666666667</v>
      </c>
      <c r="CU101">
        <v>1045.97666666667</v>
      </c>
      <c r="CV101">
        <v>0.961986</v>
      </c>
      <c r="CW101">
        <v>0.0380136</v>
      </c>
      <c r="CX101">
        <v>0</v>
      </c>
      <c r="CY101">
        <v>1556.74333333333</v>
      </c>
      <c r="CZ101">
        <v>4.99912</v>
      </c>
      <c r="DA101">
        <v>16092.6333333333</v>
      </c>
      <c r="DB101">
        <v>6712.63333333333</v>
      </c>
      <c r="DC101">
        <v>37.7916666666667</v>
      </c>
      <c r="DD101">
        <v>40.729</v>
      </c>
      <c r="DE101">
        <v>39.562</v>
      </c>
      <c r="DF101">
        <v>40.2916666666667</v>
      </c>
      <c r="DG101">
        <v>39.208</v>
      </c>
      <c r="DH101">
        <v>1001.40666666667</v>
      </c>
      <c r="DI101">
        <v>39.57</v>
      </c>
      <c r="DJ101">
        <v>0</v>
      </c>
      <c r="DK101">
        <v>1625677385</v>
      </c>
      <c r="DL101">
        <v>0</v>
      </c>
      <c r="DM101">
        <v>1558.1788</v>
      </c>
      <c r="DN101">
        <v>-13.9592307475361</v>
      </c>
      <c r="DO101">
        <v>-125.561538338813</v>
      </c>
      <c r="DP101">
        <v>16105.512</v>
      </c>
      <c r="DQ101">
        <v>15</v>
      </c>
      <c r="DR101">
        <v>1625677134.6</v>
      </c>
      <c r="DS101" t="s">
        <v>305</v>
      </c>
      <c r="DT101">
        <v>1625677128.6</v>
      </c>
      <c r="DU101">
        <v>1625677134.6</v>
      </c>
      <c r="DV101">
        <v>2</v>
      </c>
      <c r="DW101">
        <v>0.041</v>
      </c>
      <c r="DX101">
        <v>0.026</v>
      </c>
      <c r="DY101">
        <v>-14.347</v>
      </c>
      <c r="DZ101">
        <v>-1.389</v>
      </c>
      <c r="EA101">
        <v>420</v>
      </c>
      <c r="EB101">
        <v>5</v>
      </c>
      <c r="EC101">
        <v>0.14</v>
      </c>
      <c r="ED101">
        <v>0.08</v>
      </c>
      <c r="EE101">
        <v>-10.7999</v>
      </c>
      <c r="EF101">
        <v>-0.448760278745625</v>
      </c>
      <c r="EG101">
        <v>0.0488430537788027</v>
      </c>
      <c r="EH101">
        <v>1</v>
      </c>
      <c r="EI101">
        <v>1558.95676470588</v>
      </c>
      <c r="EJ101">
        <v>-14.0708368554541</v>
      </c>
      <c r="EK101">
        <v>1.39549215562159</v>
      </c>
      <c r="EL101">
        <v>0</v>
      </c>
      <c r="EM101">
        <v>0.940052414634147</v>
      </c>
      <c r="EN101">
        <v>-0.131578181184669</v>
      </c>
      <c r="EO101">
        <v>0.0180270933319493</v>
      </c>
      <c r="EP101">
        <v>0</v>
      </c>
      <c r="EQ101">
        <v>1</v>
      </c>
      <c r="ER101">
        <v>3</v>
      </c>
      <c r="ES101" t="s">
        <v>427</v>
      </c>
      <c r="ET101">
        <v>100</v>
      </c>
      <c r="EU101">
        <v>100</v>
      </c>
      <c r="EV101">
        <v>-14.343</v>
      </c>
      <c r="EW101">
        <v>-1.4226</v>
      </c>
      <c r="EX101">
        <v>-14.3476998515065</v>
      </c>
      <c r="EY101">
        <v>0.000485247639819423</v>
      </c>
      <c r="EZ101">
        <v>-1.36446825205216e-06</v>
      </c>
      <c r="FA101">
        <v>5.78542989185787e-10</v>
      </c>
      <c r="FB101">
        <v>-1.1099058739466</v>
      </c>
      <c r="FC101">
        <v>-0.0508365997127688</v>
      </c>
      <c r="FD101">
        <v>0.00161886503163497</v>
      </c>
      <c r="FE101">
        <v>-2.08621555845513e-05</v>
      </c>
      <c r="FF101">
        <v>0</v>
      </c>
      <c r="FG101">
        <v>2096</v>
      </c>
      <c r="FH101">
        <v>2</v>
      </c>
      <c r="FI101">
        <v>28</v>
      </c>
      <c r="FJ101">
        <v>4.3</v>
      </c>
      <c r="FK101">
        <v>4.2</v>
      </c>
      <c r="FL101">
        <v>18</v>
      </c>
      <c r="FM101">
        <v>491.827</v>
      </c>
      <c r="FN101">
        <v>508.884</v>
      </c>
      <c r="FO101">
        <v>12.7179</v>
      </c>
      <c r="FP101">
        <v>26.7922</v>
      </c>
      <c r="FQ101">
        <v>29.9993</v>
      </c>
      <c r="FR101">
        <v>26.9112</v>
      </c>
      <c r="FS101">
        <v>26.8885</v>
      </c>
      <c r="FT101">
        <v>21.4412</v>
      </c>
      <c r="FU101">
        <v>59.1828</v>
      </c>
      <c r="FV101">
        <v>0</v>
      </c>
      <c r="FW101">
        <v>12.77</v>
      </c>
      <c r="FX101">
        <v>420</v>
      </c>
      <c r="FY101">
        <v>5.63976</v>
      </c>
      <c r="FZ101">
        <v>101.645</v>
      </c>
      <c r="GA101">
        <v>96.16</v>
      </c>
    </row>
    <row r="102" spans="1:183">
      <c r="A102">
        <v>86</v>
      </c>
      <c r="B102">
        <v>1625677386.1</v>
      </c>
      <c r="C102">
        <v>170</v>
      </c>
      <c r="D102" t="s">
        <v>478</v>
      </c>
      <c r="E102" t="s">
        <v>479</v>
      </c>
      <c r="F102">
        <v>1</v>
      </c>
      <c r="G102" t="s">
        <v>302</v>
      </c>
      <c r="H102">
        <v>1625677385.1</v>
      </c>
      <c r="I102">
        <f>(J102)/1000</f>
        <v>0</v>
      </c>
      <c r="J102">
        <f>1000*CJ102*AH102*(CF102-CG102)/(100*BY102*(1000-AH102*CF102))</f>
        <v>0</v>
      </c>
      <c r="K102">
        <f>CJ102*AH102*(CE102-CD102*(1000-AH102*CG102)/(1000-AH102*CF102))/(100*BY102)</f>
        <v>0</v>
      </c>
      <c r="L102">
        <f>CD102 - IF(AH102&gt;1, K102*BY102*100.0/(AJ102*CR102), 0)</f>
        <v>0</v>
      </c>
      <c r="M102">
        <f>((S102-I102/2)*L102-K102)/(S102+I102/2)</f>
        <v>0</v>
      </c>
      <c r="N102">
        <f>M102*(CK102+CL102)/1000.0</f>
        <v>0</v>
      </c>
      <c r="O102">
        <f>(CD102 - IF(AH102&gt;1, K102*BY102*100.0/(AJ102*CR102), 0))*(CK102+CL102)/1000.0</f>
        <v>0</v>
      </c>
      <c r="P102">
        <f>2.0/((1/R102-1/Q102)+SIGN(R102)*SQRT((1/R102-1/Q102)*(1/R102-1/Q102) + 4*BZ102/((BZ102+1)*(BZ102+1))*(2*1/R102*1/Q102-1/Q102*1/Q102)))</f>
        <v>0</v>
      </c>
      <c r="Q102">
        <f>IF(LEFT(CA102,1)&lt;&gt;"0",IF(LEFT(CA102,1)="1",3.0,CB102),$D$5+$E$5*(CR102*CK102/($K$5*1000))+$F$5*(CR102*CK102/($K$5*1000))*MAX(MIN(BY102,$J$5),$I$5)*MAX(MIN(BY102,$J$5),$I$5)+$G$5*MAX(MIN(BY102,$J$5),$I$5)*(CR102*CK102/($K$5*1000))+$H$5*(CR102*CK102/($K$5*1000))*(CR102*CK102/($K$5*1000)))</f>
        <v>0</v>
      </c>
      <c r="R102">
        <f>I102*(1000-(1000*0.61365*exp(17.502*V102/(240.97+V102))/(CK102+CL102)+CF102)/2)/(1000*0.61365*exp(17.502*V102/(240.97+V102))/(CK102+CL102)-CF102)</f>
        <v>0</v>
      </c>
      <c r="S102">
        <f>1/((BZ102+1)/(P102/1.6)+1/(Q102/1.37)) + BZ102/((BZ102+1)/(P102/1.6) + BZ102/(Q102/1.37))</f>
        <v>0</v>
      </c>
      <c r="T102">
        <f>(BU102*BX102)</f>
        <v>0</v>
      </c>
      <c r="U102">
        <f>(CM102+(T102+2*0.95*5.67E-8*(((CM102+$B$7)+273)^4-(CM102+273)^4)-44100*I102)/(1.84*29.3*Q102+8*0.95*5.67E-8*(CM102+273)^3))</f>
        <v>0</v>
      </c>
      <c r="V102">
        <f>($C$7*CN102+$D$7*CO102+$E$7*U102)</f>
        <v>0</v>
      </c>
      <c r="W102">
        <f>0.61365*exp(17.502*V102/(240.97+V102))</f>
        <v>0</v>
      </c>
      <c r="X102">
        <f>(Y102/Z102*100)</f>
        <v>0</v>
      </c>
      <c r="Y102">
        <f>CF102*(CK102+CL102)/1000</f>
        <v>0</v>
      </c>
      <c r="Z102">
        <f>0.61365*exp(17.502*CM102/(240.97+CM102))</f>
        <v>0</v>
      </c>
      <c r="AA102">
        <f>(W102-CF102*(CK102+CL102)/1000)</f>
        <v>0</v>
      </c>
      <c r="AB102">
        <f>(-I102*44100)</f>
        <v>0</v>
      </c>
      <c r="AC102">
        <f>2*29.3*Q102*0.92*(CM102-V102)</f>
        <v>0</v>
      </c>
      <c r="AD102">
        <f>2*0.95*5.67E-8*(((CM102+$B$7)+273)^4-(V102+273)^4)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MAX(0,($B$13+$C$13*CR102)/(1+$D$13*CR102)*CK102/(CM102+273)*$E$13)</f>
        <v>0</v>
      </c>
      <c r="AK102" t="s">
        <v>303</v>
      </c>
      <c r="AL102" t="s">
        <v>303</v>
      </c>
      <c r="AM102">
        <v>0</v>
      </c>
      <c r="AN102">
        <v>0</v>
      </c>
      <c r="AO102">
        <f>1-AM102/AN102</f>
        <v>0</v>
      </c>
      <c r="AP102">
        <v>0</v>
      </c>
      <c r="AQ102" t="s">
        <v>303</v>
      </c>
      <c r="AR102" t="s">
        <v>303</v>
      </c>
      <c r="AS102">
        <v>0</v>
      </c>
      <c r="AT102">
        <v>0</v>
      </c>
      <c r="AU102">
        <f>1-AS102/AT102</f>
        <v>0</v>
      </c>
      <c r="AV102">
        <v>0.5</v>
      </c>
      <c r="AW102">
        <f>BV102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303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f>$B$11*CS102+$C$11*CT102+$F$11*CU102*(1-CX102)</f>
        <v>0</v>
      </c>
      <c r="BV102">
        <f>BU102*BW102</f>
        <v>0</v>
      </c>
      <c r="BW102">
        <f>($B$11*$D$9+$C$11*$D$9+$F$11*((DH102+CZ102)/MAX(DH102+CZ102+DI102, 0.1)*$I$9+DI102/MAX(DH102+CZ102+DI102, 0.1)*$J$9))/($B$11+$C$11+$F$11)</f>
        <v>0</v>
      </c>
      <c r="BX102">
        <f>($B$11*$K$9+$C$11*$K$9+$F$11*((DH102+CZ102)/MAX(DH102+CZ102+DI102, 0.1)*$P$9+DI102/MAX(DH102+CZ102+DI102, 0.1)*$Q$9))/($B$11+$C$11+$F$11)</f>
        <v>0</v>
      </c>
      <c r="BY102">
        <v>6</v>
      </c>
      <c r="BZ102">
        <v>0.5</v>
      </c>
      <c r="CA102" t="s">
        <v>304</v>
      </c>
      <c r="CB102">
        <v>2</v>
      </c>
      <c r="CC102">
        <v>1625677385.1</v>
      </c>
      <c r="CD102">
        <v>409.171</v>
      </c>
      <c r="CE102">
        <v>419.977333333333</v>
      </c>
      <c r="CF102">
        <v>6.54345</v>
      </c>
      <c r="CG102">
        <v>5.59032333333333</v>
      </c>
      <c r="CH102">
        <v>423.514</v>
      </c>
      <c r="CI102">
        <v>7.96614333333333</v>
      </c>
      <c r="CJ102">
        <v>499.983666666667</v>
      </c>
      <c r="CK102">
        <v>100.377</v>
      </c>
      <c r="CL102">
        <v>0.0996388666666667</v>
      </c>
      <c r="CM102">
        <v>16.6834333333333</v>
      </c>
      <c r="CN102">
        <v>16.6555666666667</v>
      </c>
      <c r="CO102">
        <v>999.9</v>
      </c>
      <c r="CP102">
        <v>0</v>
      </c>
      <c r="CQ102">
        <v>0</v>
      </c>
      <c r="CR102">
        <v>10014.3666666667</v>
      </c>
      <c r="CS102">
        <v>0</v>
      </c>
      <c r="CT102">
        <v>5.36247</v>
      </c>
      <c r="CU102">
        <v>1045.97</v>
      </c>
      <c r="CV102">
        <v>0.961986</v>
      </c>
      <c r="CW102">
        <v>0.0380136</v>
      </c>
      <c r="CX102">
        <v>0</v>
      </c>
      <c r="CY102">
        <v>1556.29666666667</v>
      </c>
      <c r="CZ102">
        <v>4.99912</v>
      </c>
      <c r="DA102">
        <v>16088.3333333333</v>
      </c>
      <c r="DB102">
        <v>6712.57</v>
      </c>
      <c r="DC102">
        <v>37.708</v>
      </c>
      <c r="DD102">
        <v>40.75</v>
      </c>
      <c r="DE102">
        <v>39.5416666666667</v>
      </c>
      <c r="DF102">
        <v>40.229</v>
      </c>
      <c r="DG102">
        <v>39.0203333333333</v>
      </c>
      <c r="DH102">
        <v>1001.4</v>
      </c>
      <c r="DI102">
        <v>39.57</v>
      </c>
      <c r="DJ102">
        <v>0</v>
      </c>
      <c r="DK102">
        <v>1625677386.8</v>
      </c>
      <c r="DL102">
        <v>0</v>
      </c>
      <c r="DM102">
        <v>1557.83653846154</v>
      </c>
      <c r="DN102">
        <v>-13.9504273564183</v>
      </c>
      <c r="DO102">
        <v>-126.711111262522</v>
      </c>
      <c r="DP102">
        <v>16102.4192307692</v>
      </c>
      <c r="DQ102">
        <v>15</v>
      </c>
      <c r="DR102">
        <v>1625677134.6</v>
      </c>
      <c r="DS102" t="s">
        <v>305</v>
      </c>
      <c r="DT102">
        <v>1625677128.6</v>
      </c>
      <c r="DU102">
        <v>1625677134.6</v>
      </c>
      <c r="DV102">
        <v>2</v>
      </c>
      <c r="DW102">
        <v>0.041</v>
      </c>
      <c r="DX102">
        <v>0.026</v>
      </c>
      <c r="DY102">
        <v>-14.347</v>
      </c>
      <c r="DZ102">
        <v>-1.389</v>
      </c>
      <c r="EA102">
        <v>420</v>
      </c>
      <c r="EB102">
        <v>5</v>
      </c>
      <c r="EC102">
        <v>0.14</v>
      </c>
      <c r="ED102">
        <v>0.08</v>
      </c>
      <c r="EE102">
        <v>-10.8094317073171</v>
      </c>
      <c r="EF102">
        <v>-0.318255052264779</v>
      </c>
      <c r="EG102">
        <v>0.0411605508450209</v>
      </c>
      <c r="EH102">
        <v>1</v>
      </c>
      <c r="EI102">
        <v>1558.60485714286</v>
      </c>
      <c r="EJ102">
        <v>-14.2234050880616</v>
      </c>
      <c r="EK102">
        <v>1.44606731996734</v>
      </c>
      <c r="EL102">
        <v>0</v>
      </c>
      <c r="EM102">
        <v>0.938458170731707</v>
      </c>
      <c r="EN102">
        <v>-0.0598063066202069</v>
      </c>
      <c r="EO102">
        <v>0.0160940255388148</v>
      </c>
      <c r="EP102">
        <v>1</v>
      </c>
      <c r="EQ102">
        <v>2</v>
      </c>
      <c r="ER102">
        <v>3</v>
      </c>
      <c r="ES102" t="s">
        <v>349</v>
      </c>
      <c r="ET102">
        <v>100</v>
      </c>
      <c r="EU102">
        <v>100</v>
      </c>
      <c r="EV102">
        <v>-14.342</v>
      </c>
      <c r="EW102">
        <v>-1.4228</v>
      </c>
      <c r="EX102">
        <v>-14.3476998515065</v>
      </c>
      <c r="EY102">
        <v>0.000485247639819423</v>
      </c>
      <c r="EZ102">
        <v>-1.36446825205216e-06</v>
      </c>
      <c r="FA102">
        <v>5.78542989185787e-10</v>
      </c>
      <c r="FB102">
        <v>-1.1099058739466</v>
      </c>
      <c r="FC102">
        <v>-0.0508365997127688</v>
      </c>
      <c r="FD102">
        <v>0.00161886503163497</v>
      </c>
      <c r="FE102">
        <v>-2.08621555845513e-05</v>
      </c>
      <c r="FF102">
        <v>0</v>
      </c>
      <c r="FG102">
        <v>2096</v>
      </c>
      <c r="FH102">
        <v>2</v>
      </c>
      <c r="FI102">
        <v>28</v>
      </c>
      <c r="FJ102">
        <v>4.3</v>
      </c>
      <c r="FK102">
        <v>4.2</v>
      </c>
      <c r="FL102">
        <v>18</v>
      </c>
      <c r="FM102">
        <v>491.486</v>
      </c>
      <c r="FN102">
        <v>508.748</v>
      </c>
      <c r="FO102">
        <v>12.7646</v>
      </c>
      <c r="FP102">
        <v>26.79</v>
      </c>
      <c r="FQ102">
        <v>29.9992</v>
      </c>
      <c r="FR102">
        <v>26.9102</v>
      </c>
      <c r="FS102">
        <v>26.8874</v>
      </c>
      <c r="FT102">
        <v>21.4411</v>
      </c>
      <c r="FU102">
        <v>59.1828</v>
      </c>
      <c r="FV102">
        <v>0</v>
      </c>
      <c r="FW102">
        <v>12.84</v>
      </c>
      <c r="FX102">
        <v>420</v>
      </c>
      <c r="FY102">
        <v>5.63955</v>
      </c>
      <c r="FZ102">
        <v>101.645</v>
      </c>
      <c r="GA102">
        <v>96.161</v>
      </c>
    </row>
    <row r="103" spans="1:183">
      <c r="A103">
        <v>87</v>
      </c>
      <c r="B103">
        <v>1625677388.1</v>
      </c>
      <c r="C103">
        <v>172</v>
      </c>
      <c r="D103" t="s">
        <v>480</v>
      </c>
      <c r="E103" t="s">
        <v>481</v>
      </c>
      <c r="F103">
        <v>1</v>
      </c>
      <c r="G103" t="s">
        <v>302</v>
      </c>
      <c r="H103">
        <v>1625677387.1</v>
      </c>
      <c r="I103">
        <f>(J103)/1000</f>
        <v>0</v>
      </c>
      <c r="J103">
        <f>1000*CJ103*AH103*(CF103-CG103)/(100*BY103*(1000-AH103*CF103))</f>
        <v>0</v>
      </c>
      <c r="K103">
        <f>CJ103*AH103*(CE103-CD103*(1000-AH103*CG103)/(1000-AH103*CF103))/(100*BY103)</f>
        <v>0</v>
      </c>
      <c r="L103">
        <f>CD103 - IF(AH103&gt;1, K103*BY103*100.0/(AJ103*CR103), 0)</f>
        <v>0</v>
      </c>
      <c r="M103">
        <f>((S103-I103/2)*L103-K103)/(S103+I103/2)</f>
        <v>0</v>
      </c>
      <c r="N103">
        <f>M103*(CK103+CL103)/1000.0</f>
        <v>0</v>
      </c>
      <c r="O103">
        <f>(CD103 - IF(AH103&gt;1, K103*BY103*100.0/(AJ103*CR103), 0))*(CK103+CL103)/1000.0</f>
        <v>0</v>
      </c>
      <c r="P103">
        <f>2.0/((1/R103-1/Q103)+SIGN(R103)*SQRT((1/R103-1/Q103)*(1/R103-1/Q103) + 4*BZ103/((BZ103+1)*(BZ103+1))*(2*1/R103*1/Q103-1/Q103*1/Q103)))</f>
        <v>0</v>
      </c>
      <c r="Q103">
        <f>IF(LEFT(CA103,1)&lt;&gt;"0",IF(LEFT(CA103,1)="1",3.0,CB103),$D$5+$E$5*(CR103*CK103/($K$5*1000))+$F$5*(CR103*CK103/($K$5*1000))*MAX(MIN(BY103,$J$5),$I$5)*MAX(MIN(BY103,$J$5),$I$5)+$G$5*MAX(MIN(BY103,$J$5),$I$5)*(CR103*CK103/($K$5*1000))+$H$5*(CR103*CK103/($K$5*1000))*(CR103*CK103/($K$5*1000)))</f>
        <v>0</v>
      </c>
      <c r="R103">
        <f>I103*(1000-(1000*0.61365*exp(17.502*V103/(240.97+V103))/(CK103+CL103)+CF103)/2)/(1000*0.61365*exp(17.502*V103/(240.97+V103))/(CK103+CL103)-CF103)</f>
        <v>0</v>
      </c>
      <c r="S103">
        <f>1/((BZ103+1)/(P103/1.6)+1/(Q103/1.37)) + BZ103/((BZ103+1)/(P103/1.6) + BZ103/(Q103/1.37))</f>
        <v>0</v>
      </c>
      <c r="T103">
        <f>(BU103*BX103)</f>
        <v>0</v>
      </c>
      <c r="U103">
        <f>(CM103+(T103+2*0.95*5.67E-8*(((CM103+$B$7)+273)^4-(CM103+273)^4)-44100*I103)/(1.84*29.3*Q103+8*0.95*5.67E-8*(CM103+273)^3))</f>
        <v>0</v>
      </c>
      <c r="V103">
        <f>($C$7*CN103+$D$7*CO103+$E$7*U103)</f>
        <v>0</v>
      </c>
      <c r="W103">
        <f>0.61365*exp(17.502*V103/(240.97+V103))</f>
        <v>0</v>
      </c>
      <c r="X103">
        <f>(Y103/Z103*100)</f>
        <v>0</v>
      </c>
      <c r="Y103">
        <f>CF103*(CK103+CL103)/1000</f>
        <v>0</v>
      </c>
      <c r="Z103">
        <f>0.61365*exp(17.502*CM103/(240.97+CM103))</f>
        <v>0</v>
      </c>
      <c r="AA103">
        <f>(W103-CF103*(CK103+CL103)/1000)</f>
        <v>0</v>
      </c>
      <c r="AB103">
        <f>(-I103*44100)</f>
        <v>0</v>
      </c>
      <c r="AC103">
        <f>2*29.3*Q103*0.92*(CM103-V103)</f>
        <v>0</v>
      </c>
      <c r="AD103">
        <f>2*0.95*5.67E-8*(((CM103+$B$7)+273)^4-(V103+273)^4)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MAX(0,($B$13+$C$13*CR103)/(1+$D$13*CR103)*CK103/(CM103+273)*$E$13)</f>
        <v>0</v>
      </c>
      <c r="AK103" t="s">
        <v>303</v>
      </c>
      <c r="AL103" t="s">
        <v>303</v>
      </c>
      <c r="AM103">
        <v>0</v>
      </c>
      <c r="AN103">
        <v>0</v>
      </c>
      <c r="AO103">
        <f>1-AM103/AN103</f>
        <v>0</v>
      </c>
      <c r="AP103">
        <v>0</v>
      </c>
      <c r="AQ103" t="s">
        <v>303</v>
      </c>
      <c r="AR103" t="s">
        <v>303</v>
      </c>
      <c r="AS103">
        <v>0</v>
      </c>
      <c r="AT103">
        <v>0</v>
      </c>
      <c r="AU103">
        <f>1-AS103/AT103</f>
        <v>0</v>
      </c>
      <c r="AV103">
        <v>0.5</v>
      </c>
      <c r="AW103">
        <f>BV103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303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f>$B$11*CS103+$C$11*CT103+$F$11*CU103*(1-CX103)</f>
        <v>0</v>
      </c>
      <c r="BV103">
        <f>BU103*BW103</f>
        <v>0</v>
      </c>
      <c r="BW103">
        <f>($B$11*$D$9+$C$11*$D$9+$F$11*((DH103+CZ103)/MAX(DH103+CZ103+DI103, 0.1)*$I$9+DI103/MAX(DH103+CZ103+DI103, 0.1)*$J$9))/($B$11+$C$11+$F$11)</f>
        <v>0</v>
      </c>
      <c r="BX103">
        <f>($B$11*$K$9+$C$11*$K$9+$F$11*((DH103+CZ103)/MAX(DH103+CZ103+DI103, 0.1)*$P$9+DI103/MAX(DH103+CZ103+DI103, 0.1)*$Q$9))/($B$11+$C$11+$F$11)</f>
        <v>0</v>
      </c>
      <c r="BY103">
        <v>6</v>
      </c>
      <c r="BZ103">
        <v>0.5</v>
      </c>
      <c r="CA103" t="s">
        <v>304</v>
      </c>
      <c r="CB103">
        <v>2</v>
      </c>
      <c r="CC103">
        <v>1625677387.1</v>
      </c>
      <c r="CD103">
        <v>409.133</v>
      </c>
      <c r="CE103">
        <v>419.988333333333</v>
      </c>
      <c r="CF103">
        <v>6.55188333333333</v>
      </c>
      <c r="CG103">
        <v>5.59057666666667</v>
      </c>
      <c r="CH103">
        <v>423.476</v>
      </c>
      <c r="CI103">
        <v>7.97482666666667</v>
      </c>
      <c r="CJ103">
        <v>500.008</v>
      </c>
      <c r="CK103">
        <v>100.383</v>
      </c>
      <c r="CL103">
        <v>0.0998479</v>
      </c>
      <c r="CM103">
        <v>16.701</v>
      </c>
      <c r="CN103">
        <v>16.6640333333333</v>
      </c>
      <c r="CO103">
        <v>999.9</v>
      </c>
      <c r="CP103">
        <v>0</v>
      </c>
      <c r="CQ103">
        <v>0</v>
      </c>
      <c r="CR103">
        <v>10041.4666666667</v>
      </c>
      <c r="CS103">
        <v>0</v>
      </c>
      <c r="CT103">
        <v>5.38223333333333</v>
      </c>
      <c r="CU103">
        <v>1045.96</v>
      </c>
      <c r="CV103">
        <v>0.961986</v>
      </c>
      <c r="CW103">
        <v>0.0380136</v>
      </c>
      <c r="CX103">
        <v>0</v>
      </c>
      <c r="CY103">
        <v>1555.85</v>
      </c>
      <c r="CZ103">
        <v>4.99912</v>
      </c>
      <c r="DA103">
        <v>16084.0666666667</v>
      </c>
      <c r="DB103">
        <v>6712.53333333333</v>
      </c>
      <c r="DC103">
        <v>37.4373333333333</v>
      </c>
      <c r="DD103">
        <v>40.7706666666667</v>
      </c>
      <c r="DE103">
        <v>39.4996666666667</v>
      </c>
      <c r="DF103">
        <v>40.229</v>
      </c>
      <c r="DG103">
        <v>38.9163333333333</v>
      </c>
      <c r="DH103">
        <v>1001.39</v>
      </c>
      <c r="DI103">
        <v>39.57</v>
      </c>
      <c r="DJ103">
        <v>0</v>
      </c>
      <c r="DK103">
        <v>1625677389.2</v>
      </c>
      <c r="DL103">
        <v>0</v>
      </c>
      <c r="DM103">
        <v>1557.25769230769</v>
      </c>
      <c r="DN103">
        <v>-14.0376068442162</v>
      </c>
      <c r="DO103">
        <v>-121.340171031419</v>
      </c>
      <c r="DP103">
        <v>16097.1538461538</v>
      </c>
      <c r="DQ103">
        <v>15</v>
      </c>
      <c r="DR103">
        <v>1625677134.6</v>
      </c>
      <c r="DS103" t="s">
        <v>305</v>
      </c>
      <c r="DT103">
        <v>1625677128.6</v>
      </c>
      <c r="DU103">
        <v>1625677134.6</v>
      </c>
      <c r="DV103">
        <v>2</v>
      </c>
      <c r="DW103">
        <v>0.041</v>
      </c>
      <c r="DX103">
        <v>0.026</v>
      </c>
      <c r="DY103">
        <v>-14.347</v>
      </c>
      <c r="DZ103">
        <v>-1.389</v>
      </c>
      <c r="EA103">
        <v>420</v>
      </c>
      <c r="EB103">
        <v>5</v>
      </c>
      <c r="EC103">
        <v>0.14</v>
      </c>
      <c r="ED103">
        <v>0.08</v>
      </c>
      <c r="EE103">
        <v>-10.8188780487805</v>
      </c>
      <c r="EF103">
        <v>-0.256716376306626</v>
      </c>
      <c r="EG103">
        <v>0.0368196561515661</v>
      </c>
      <c r="EH103">
        <v>1</v>
      </c>
      <c r="EI103">
        <v>1557.98147058824</v>
      </c>
      <c r="EJ103">
        <v>-13.9484862902208</v>
      </c>
      <c r="EK103">
        <v>1.38369312381744</v>
      </c>
      <c r="EL103">
        <v>0</v>
      </c>
      <c r="EM103">
        <v>0.938239024390244</v>
      </c>
      <c r="EN103">
        <v>0.0198663344947752</v>
      </c>
      <c r="EO103">
        <v>0.0157532700182438</v>
      </c>
      <c r="EP103">
        <v>1</v>
      </c>
      <c r="EQ103">
        <v>2</v>
      </c>
      <c r="ER103">
        <v>3</v>
      </c>
      <c r="ES103" t="s">
        <v>349</v>
      </c>
      <c r="ET103">
        <v>100</v>
      </c>
      <c r="EU103">
        <v>100</v>
      </c>
      <c r="EV103">
        <v>-14.343</v>
      </c>
      <c r="EW103">
        <v>-1.4231</v>
      </c>
      <c r="EX103">
        <v>-14.3476998515065</v>
      </c>
      <c r="EY103">
        <v>0.000485247639819423</v>
      </c>
      <c r="EZ103">
        <v>-1.36446825205216e-06</v>
      </c>
      <c r="FA103">
        <v>5.78542989185787e-10</v>
      </c>
      <c r="FB103">
        <v>-1.1099058739466</v>
      </c>
      <c r="FC103">
        <v>-0.0508365997127688</v>
      </c>
      <c r="FD103">
        <v>0.00161886503163497</v>
      </c>
      <c r="FE103">
        <v>-2.08621555845513e-05</v>
      </c>
      <c r="FF103">
        <v>0</v>
      </c>
      <c r="FG103">
        <v>2096</v>
      </c>
      <c r="FH103">
        <v>2</v>
      </c>
      <c r="FI103">
        <v>28</v>
      </c>
      <c r="FJ103">
        <v>4.3</v>
      </c>
      <c r="FK103">
        <v>4.2</v>
      </c>
      <c r="FL103">
        <v>18</v>
      </c>
      <c r="FM103">
        <v>491.447</v>
      </c>
      <c r="FN103">
        <v>508.31</v>
      </c>
      <c r="FO103">
        <v>12.8095</v>
      </c>
      <c r="FP103">
        <v>26.7877</v>
      </c>
      <c r="FQ103">
        <v>29.9994</v>
      </c>
      <c r="FR103">
        <v>26.909</v>
      </c>
      <c r="FS103">
        <v>26.8866</v>
      </c>
      <c r="FT103">
        <v>21.4414</v>
      </c>
      <c r="FU103">
        <v>59.1828</v>
      </c>
      <c r="FV103">
        <v>0</v>
      </c>
      <c r="FW103">
        <v>12.9</v>
      </c>
      <c r="FX103">
        <v>420</v>
      </c>
      <c r="FY103">
        <v>5.63923</v>
      </c>
      <c r="FZ103">
        <v>101.646</v>
      </c>
      <c r="GA103">
        <v>96.1623</v>
      </c>
    </row>
    <row r="104" spans="1:183">
      <c r="A104">
        <v>88</v>
      </c>
      <c r="B104">
        <v>1625677390.1</v>
      </c>
      <c r="C104">
        <v>174</v>
      </c>
      <c r="D104" t="s">
        <v>482</v>
      </c>
      <c r="E104" t="s">
        <v>483</v>
      </c>
      <c r="F104">
        <v>1</v>
      </c>
      <c r="G104" t="s">
        <v>302</v>
      </c>
      <c r="H104">
        <v>1625677389.1</v>
      </c>
      <c r="I104">
        <f>(J104)/1000</f>
        <v>0</v>
      </c>
      <c r="J104">
        <f>1000*CJ104*AH104*(CF104-CG104)/(100*BY104*(1000-AH104*CF104))</f>
        <v>0</v>
      </c>
      <c r="K104">
        <f>CJ104*AH104*(CE104-CD104*(1000-AH104*CG104)/(1000-AH104*CF104))/(100*BY104)</f>
        <v>0</v>
      </c>
      <c r="L104">
        <f>CD104 - IF(AH104&gt;1, K104*BY104*100.0/(AJ104*CR104), 0)</f>
        <v>0</v>
      </c>
      <c r="M104">
        <f>((S104-I104/2)*L104-K104)/(S104+I104/2)</f>
        <v>0</v>
      </c>
      <c r="N104">
        <f>M104*(CK104+CL104)/1000.0</f>
        <v>0</v>
      </c>
      <c r="O104">
        <f>(CD104 - IF(AH104&gt;1, K104*BY104*100.0/(AJ104*CR104), 0))*(CK104+CL104)/1000.0</f>
        <v>0</v>
      </c>
      <c r="P104">
        <f>2.0/((1/R104-1/Q104)+SIGN(R104)*SQRT((1/R104-1/Q104)*(1/R104-1/Q104) + 4*BZ104/((BZ104+1)*(BZ104+1))*(2*1/R104*1/Q104-1/Q104*1/Q104)))</f>
        <v>0</v>
      </c>
      <c r="Q104">
        <f>IF(LEFT(CA104,1)&lt;&gt;"0",IF(LEFT(CA104,1)="1",3.0,CB104),$D$5+$E$5*(CR104*CK104/($K$5*1000))+$F$5*(CR104*CK104/($K$5*1000))*MAX(MIN(BY104,$J$5),$I$5)*MAX(MIN(BY104,$J$5),$I$5)+$G$5*MAX(MIN(BY104,$J$5),$I$5)*(CR104*CK104/($K$5*1000))+$H$5*(CR104*CK104/($K$5*1000))*(CR104*CK104/($K$5*1000)))</f>
        <v>0</v>
      </c>
      <c r="R104">
        <f>I104*(1000-(1000*0.61365*exp(17.502*V104/(240.97+V104))/(CK104+CL104)+CF104)/2)/(1000*0.61365*exp(17.502*V104/(240.97+V104))/(CK104+CL104)-CF104)</f>
        <v>0</v>
      </c>
      <c r="S104">
        <f>1/((BZ104+1)/(P104/1.6)+1/(Q104/1.37)) + BZ104/((BZ104+1)/(P104/1.6) + BZ104/(Q104/1.37))</f>
        <v>0</v>
      </c>
      <c r="T104">
        <f>(BU104*BX104)</f>
        <v>0</v>
      </c>
      <c r="U104">
        <f>(CM104+(T104+2*0.95*5.67E-8*(((CM104+$B$7)+273)^4-(CM104+273)^4)-44100*I104)/(1.84*29.3*Q104+8*0.95*5.67E-8*(CM104+273)^3))</f>
        <v>0</v>
      </c>
      <c r="V104">
        <f>($C$7*CN104+$D$7*CO104+$E$7*U104)</f>
        <v>0</v>
      </c>
      <c r="W104">
        <f>0.61365*exp(17.502*V104/(240.97+V104))</f>
        <v>0</v>
      </c>
      <c r="X104">
        <f>(Y104/Z104*100)</f>
        <v>0</v>
      </c>
      <c r="Y104">
        <f>CF104*(CK104+CL104)/1000</f>
        <v>0</v>
      </c>
      <c r="Z104">
        <f>0.61365*exp(17.502*CM104/(240.97+CM104))</f>
        <v>0</v>
      </c>
      <c r="AA104">
        <f>(W104-CF104*(CK104+CL104)/1000)</f>
        <v>0</v>
      </c>
      <c r="AB104">
        <f>(-I104*44100)</f>
        <v>0</v>
      </c>
      <c r="AC104">
        <f>2*29.3*Q104*0.92*(CM104-V104)</f>
        <v>0</v>
      </c>
      <c r="AD104">
        <f>2*0.95*5.67E-8*(((CM104+$B$7)+273)^4-(V104+273)^4)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MAX(0,($B$13+$C$13*CR104)/(1+$D$13*CR104)*CK104/(CM104+273)*$E$13)</f>
        <v>0</v>
      </c>
      <c r="AK104" t="s">
        <v>303</v>
      </c>
      <c r="AL104" t="s">
        <v>303</v>
      </c>
      <c r="AM104">
        <v>0</v>
      </c>
      <c r="AN104">
        <v>0</v>
      </c>
      <c r="AO104">
        <f>1-AM104/AN104</f>
        <v>0</v>
      </c>
      <c r="AP104">
        <v>0</v>
      </c>
      <c r="AQ104" t="s">
        <v>303</v>
      </c>
      <c r="AR104" t="s">
        <v>303</v>
      </c>
      <c r="AS104">
        <v>0</v>
      </c>
      <c r="AT104">
        <v>0</v>
      </c>
      <c r="AU104">
        <f>1-AS104/AT104</f>
        <v>0</v>
      </c>
      <c r="AV104">
        <v>0.5</v>
      </c>
      <c r="AW104">
        <f>BV104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303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f>$B$11*CS104+$C$11*CT104+$F$11*CU104*(1-CX104)</f>
        <v>0</v>
      </c>
      <c r="BV104">
        <f>BU104*BW104</f>
        <v>0</v>
      </c>
      <c r="BW104">
        <f>($B$11*$D$9+$C$11*$D$9+$F$11*((DH104+CZ104)/MAX(DH104+CZ104+DI104, 0.1)*$I$9+DI104/MAX(DH104+CZ104+DI104, 0.1)*$J$9))/($B$11+$C$11+$F$11)</f>
        <v>0</v>
      </c>
      <c r="BX104">
        <f>($B$11*$K$9+$C$11*$K$9+$F$11*((DH104+CZ104)/MAX(DH104+CZ104+DI104, 0.1)*$P$9+DI104/MAX(DH104+CZ104+DI104, 0.1)*$Q$9))/($B$11+$C$11+$F$11)</f>
        <v>0</v>
      </c>
      <c r="BY104">
        <v>6</v>
      </c>
      <c r="BZ104">
        <v>0.5</v>
      </c>
      <c r="CA104" t="s">
        <v>304</v>
      </c>
      <c r="CB104">
        <v>2</v>
      </c>
      <c r="CC104">
        <v>1625677389.1</v>
      </c>
      <c r="CD104">
        <v>409.118666666667</v>
      </c>
      <c r="CE104">
        <v>419.975</v>
      </c>
      <c r="CF104">
        <v>6.55967666666667</v>
      </c>
      <c r="CG104">
        <v>5.59060333333333</v>
      </c>
      <c r="CH104">
        <v>423.461666666667</v>
      </c>
      <c r="CI104">
        <v>7.98285</v>
      </c>
      <c r="CJ104">
        <v>499.983333333333</v>
      </c>
      <c r="CK104">
        <v>100.388333333333</v>
      </c>
      <c r="CL104">
        <v>0.1001917</v>
      </c>
      <c r="CM104">
        <v>16.7200666666667</v>
      </c>
      <c r="CN104">
        <v>16.6901</v>
      </c>
      <c r="CO104">
        <v>999.9</v>
      </c>
      <c r="CP104">
        <v>0</v>
      </c>
      <c r="CQ104">
        <v>0</v>
      </c>
      <c r="CR104">
        <v>10007.1</v>
      </c>
      <c r="CS104">
        <v>0</v>
      </c>
      <c r="CT104">
        <v>5.39693666666667</v>
      </c>
      <c r="CU104">
        <v>1046.16333333333</v>
      </c>
      <c r="CV104">
        <v>0.96199</v>
      </c>
      <c r="CW104">
        <v>0.0380099</v>
      </c>
      <c r="CX104">
        <v>0</v>
      </c>
      <c r="CY104">
        <v>1555.3</v>
      </c>
      <c r="CZ104">
        <v>4.99912</v>
      </c>
      <c r="DA104">
        <v>16083.8</v>
      </c>
      <c r="DB104">
        <v>6713.83666666667</v>
      </c>
      <c r="DC104">
        <v>37.625</v>
      </c>
      <c r="DD104">
        <v>40.75</v>
      </c>
      <c r="DE104">
        <v>39.4996666666667</v>
      </c>
      <c r="DF104">
        <v>40.333</v>
      </c>
      <c r="DG104">
        <v>39.2083333333333</v>
      </c>
      <c r="DH104">
        <v>1001.59</v>
      </c>
      <c r="DI104">
        <v>39.5733333333333</v>
      </c>
      <c r="DJ104">
        <v>0</v>
      </c>
      <c r="DK104">
        <v>1625677391</v>
      </c>
      <c r="DL104">
        <v>0</v>
      </c>
      <c r="DM104">
        <v>1556.7836</v>
      </c>
      <c r="DN104">
        <v>-14.1130769013413</v>
      </c>
      <c r="DO104">
        <v>-116.399999805688</v>
      </c>
      <c r="DP104">
        <v>16093.292</v>
      </c>
      <c r="DQ104">
        <v>15</v>
      </c>
      <c r="DR104">
        <v>1625677134.6</v>
      </c>
      <c r="DS104" t="s">
        <v>305</v>
      </c>
      <c r="DT104">
        <v>1625677128.6</v>
      </c>
      <c r="DU104">
        <v>1625677134.6</v>
      </c>
      <c r="DV104">
        <v>2</v>
      </c>
      <c r="DW104">
        <v>0.041</v>
      </c>
      <c r="DX104">
        <v>0.026</v>
      </c>
      <c r="DY104">
        <v>-14.347</v>
      </c>
      <c r="DZ104">
        <v>-1.389</v>
      </c>
      <c r="EA104">
        <v>420</v>
      </c>
      <c r="EB104">
        <v>5</v>
      </c>
      <c r="EC104">
        <v>0.14</v>
      </c>
      <c r="ED104">
        <v>0.08</v>
      </c>
      <c r="EE104">
        <v>-10.829112195122</v>
      </c>
      <c r="EF104">
        <v>-0.194431358885049</v>
      </c>
      <c r="EG104">
        <v>0.0306713037816985</v>
      </c>
      <c r="EH104">
        <v>1</v>
      </c>
      <c r="EI104">
        <v>1557.54911764706</v>
      </c>
      <c r="EJ104">
        <v>-13.9369399830931</v>
      </c>
      <c r="EK104">
        <v>1.38777512936665</v>
      </c>
      <c r="EL104">
        <v>0</v>
      </c>
      <c r="EM104">
        <v>0.939977658536585</v>
      </c>
      <c r="EN104">
        <v>0.0892446271777029</v>
      </c>
      <c r="EO104">
        <v>0.0178167582535065</v>
      </c>
      <c r="EP104">
        <v>1</v>
      </c>
      <c r="EQ104">
        <v>2</v>
      </c>
      <c r="ER104">
        <v>3</v>
      </c>
      <c r="ES104" t="s">
        <v>349</v>
      </c>
      <c r="ET104">
        <v>100</v>
      </c>
      <c r="EU104">
        <v>100</v>
      </c>
      <c r="EV104">
        <v>-14.343</v>
      </c>
      <c r="EW104">
        <v>-1.4233</v>
      </c>
      <c r="EX104">
        <v>-14.3476998515065</v>
      </c>
      <c r="EY104">
        <v>0.000485247639819423</v>
      </c>
      <c r="EZ104">
        <v>-1.36446825205216e-06</v>
      </c>
      <c r="FA104">
        <v>5.78542989185787e-10</v>
      </c>
      <c r="FB104">
        <v>-1.1099058739466</v>
      </c>
      <c r="FC104">
        <v>-0.0508365997127688</v>
      </c>
      <c r="FD104">
        <v>0.00161886503163497</v>
      </c>
      <c r="FE104">
        <v>-2.08621555845513e-05</v>
      </c>
      <c r="FF104">
        <v>0</v>
      </c>
      <c r="FG104">
        <v>2096</v>
      </c>
      <c r="FH104">
        <v>2</v>
      </c>
      <c r="FI104">
        <v>28</v>
      </c>
      <c r="FJ104">
        <v>4.4</v>
      </c>
      <c r="FK104">
        <v>4.3</v>
      </c>
      <c r="FL104">
        <v>18</v>
      </c>
      <c r="FM104">
        <v>491.655</v>
      </c>
      <c r="FN104">
        <v>508.285</v>
      </c>
      <c r="FO104">
        <v>12.8549</v>
      </c>
      <c r="FP104">
        <v>26.7854</v>
      </c>
      <c r="FQ104">
        <v>29.9994</v>
      </c>
      <c r="FR104">
        <v>26.9079</v>
      </c>
      <c r="FS104">
        <v>26.8857</v>
      </c>
      <c r="FT104">
        <v>21.4437</v>
      </c>
      <c r="FU104">
        <v>59.1828</v>
      </c>
      <c r="FV104">
        <v>0</v>
      </c>
      <c r="FW104">
        <v>12.9</v>
      </c>
      <c r="FX104">
        <v>420</v>
      </c>
      <c r="FY104">
        <v>5.64047</v>
      </c>
      <c r="FZ104">
        <v>101.646</v>
      </c>
      <c r="GA104">
        <v>96.1626</v>
      </c>
    </row>
    <row r="105" spans="1:183">
      <c r="A105">
        <v>89</v>
      </c>
      <c r="B105">
        <v>1625677392.1</v>
      </c>
      <c r="C105">
        <v>176</v>
      </c>
      <c r="D105" t="s">
        <v>484</v>
      </c>
      <c r="E105" t="s">
        <v>485</v>
      </c>
      <c r="F105">
        <v>1</v>
      </c>
      <c r="G105" t="s">
        <v>302</v>
      </c>
      <c r="H105">
        <v>1625677391.1</v>
      </c>
      <c r="I105">
        <f>(J105)/1000</f>
        <v>0</v>
      </c>
      <c r="J105">
        <f>1000*CJ105*AH105*(CF105-CG105)/(100*BY105*(1000-AH105*CF105))</f>
        <v>0</v>
      </c>
      <c r="K105">
        <f>CJ105*AH105*(CE105-CD105*(1000-AH105*CG105)/(1000-AH105*CF105))/(100*BY105)</f>
        <v>0</v>
      </c>
      <c r="L105">
        <f>CD105 - IF(AH105&gt;1, K105*BY105*100.0/(AJ105*CR105), 0)</f>
        <v>0</v>
      </c>
      <c r="M105">
        <f>((S105-I105/2)*L105-K105)/(S105+I105/2)</f>
        <v>0</v>
      </c>
      <c r="N105">
        <f>M105*(CK105+CL105)/1000.0</f>
        <v>0</v>
      </c>
      <c r="O105">
        <f>(CD105 - IF(AH105&gt;1, K105*BY105*100.0/(AJ105*CR105), 0))*(CK105+CL105)/1000.0</f>
        <v>0</v>
      </c>
      <c r="P105">
        <f>2.0/((1/R105-1/Q105)+SIGN(R105)*SQRT((1/R105-1/Q105)*(1/R105-1/Q105) + 4*BZ105/((BZ105+1)*(BZ105+1))*(2*1/R105*1/Q105-1/Q105*1/Q105)))</f>
        <v>0</v>
      </c>
      <c r="Q105">
        <f>IF(LEFT(CA105,1)&lt;&gt;"0",IF(LEFT(CA105,1)="1",3.0,CB105),$D$5+$E$5*(CR105*CK105/($K$5*1000))+$F$5*(CR105*CK105/($K$5*1000))*MAX(MIN(BY105,$J$5),$I$5)*MAX(MIN(BY105,$J$5),$I$5)+$G$5*MAX(MIN(BY105,$J$5),$I$5)*(CR105*CK105/($K$5*1000))+$H$5*(CR105*CK105/($K$5*1000))*(CR105*CK105/($K$5*1000)))</f>
        <v>0</v>
      </c>
      <c r="R105">
        <f>I105*(1000-(1000*0.61365*exp(17.502*V105/(240.97+V105))/(CK105+CL105)+CF105)/2)/(1000*0.61365*exp(17.502*V105/(240.97+V105))/(CK105+CL105)-CF105)</f>
        <v>0</v>
      </c>
      <c r="S105">
        <f>1/((BZ105+1)/(P105/1.6)+1/(Q105/1.37)) + BZ105/((BZ105+1)/(P105/1.6) + BZ105/(Q105/1.37))</f>
        <v>0</v>
      </c>
      <c r="T105">
        <f>(BU105*BX105)</f>
        <v>0</v>
      </c>
      <c r="U105">
        <f>(CM105+(T105+2*0.95*5.67E-8*(((CM105+$B$7)+273)^4-(CM105+273)^4)-44100*I105)/(1.84*29.3*Q105+8*0.95*5.67E-8*(CM105+273)^3))</f>
        <v>0</v>
      </c>
      <c r="V105">
        <f>($C$7*CN105+$D$7*CO105+$E$7*U105)</f>
        <v>0</v>
      </c>
      <c r="W105">
        <f>0.61365*exp(17.502*V105/(240.97+V105))</f>
        <v>0</v>
      </c>
      <c r="X105">
        <f>(Y105/Z105*100)</f>
        <v>0</v>
      </c>
      <c r="Y105">
        <f>CF105*(CK105+CL105)/1000</f>
        <v>0</v>
      </c>
      <c r="Z105">
        <f>0.61365*exp(17.502*CM105/(240.97+CM105))</f>
        <v>0</v>
      </c>
      <c r="AA105">
        <f>(W105-CF105*(CK105+CL105)/1000)</f>
        <v>0</v>
      </c>
      <c r="AB105">
        <f>(-I105*44100)</f>
        <v>0</v>
      </c>
      <c r="AC105">
        <f>2*29.3*Q105*0.92*(CM105-V105)</f>
        <v>0</v>
      </c>
      <c r="AD105">
        <f>2*0.95*5.67E-8*(((CM105+$B$7)+273)^4-(V105+273)^4)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MAX(0,($B$13+$C$13*CR105)/(1+$D$13*CR105)*CK105/(CM105+273)*$E$13)</f>
        <v>0</v>
      </c>
      <c r="AK105" t="s">
        <v>303</v>
      </c>
      <c r="AL105" t="s">
        <v>303</v>
      </c>
      <c r="AM105">
        <v>0</v>
      </c>
      <c r="AN105">
        <v>0</v>
      </c>
      <c r="AO105">
        <f>1-AM105/AN105</f>
        <v>0</v>
      </c>
      <c r="AP105">
        <v>0</v>
      </c>
      <c r="AQ105" t="s">
        <v>303</v>
      </c>
      <c r="AR105" t="s">
        <v>303</v>
      </c>
      <c r="AS105">
        <v>0</v>
      </c>
      <c r="AT105">
        <v>0</v>
      </c>
      <c r="AU105">
        <f>1-AS105/AT105</f>
        <v>0</v>
      </c>
      <c r="AV105">
        <v>0.5</v>
      </c>
      <c r="AW105">
        <f>BV105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303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f>$B$11*CS105+$C$11*CT105+$F$11*CU105*(1-CX105)</f>
        <v>0</v>
      </c>
      <c r="BV105">
        <f>BU105*BW105</f>
        <v>0</v>
      </c>
      <c r="BW105">
        <f>($B$11*$D$9+$C$11*$D$9+$F$11*((DH105+CZ105)/MAX(DH105+CZ105+DI105, 0.1)*$I$9+DI105/MAX(DH105+CZ105+DI105, 0.1)*$J$9))/($B$11+$C$11+$F$11)</f>
        <v>0</v>
      </c>
      <c r="BX105">
        <f>($B$11*$K$9+$C$11*$K$9+$F$11*((DH105+CZ105)/MAX(DH105+CZ105+DI105, 0.1)*$P$9+DI105/MAX(DH105+CZ105+DI105, 0.1)*$Q$9))/($B$11+$C$11+$F$11)</f>
        <v>0</v>
      </c>
      <c r="BY105">
        <v>6</v>
      </c>
      <c r="BZ105">
        <v>0.5</v>
      </c>
      <c r="CA105" t="s">
        <v>304</v>
      </c>
      <c r="CB105">
        <v>2</v>
      </c>
      <c r="CC105">
        <v>1625677391.1</v>
      </c>
      <c r="CD105">
        <v>409.096666666667</v>
      </c>
      <c r="CE105">
        <v>419.910333333333</v>
      </c>
      <c r="CF105">
        <v>6.56577333333333</v>
      </c>
      <c r="CG105">
        <v>5.59119</v>
      </c>
      <c r="CH105">
        <v>423.439666666667</v>
      </c>
      <c r="CI105">
        <v>7.98913333333333</v>
      </c>
      <c r="CJ105">
        <v>500.084666666667</v>
      </c>
      <c r="CK105">
        <v>100.389</v>
      </c>
      <c r="CL105">
        <v>0.100204766666667</v>
      </c>
      <c r="CM105">
        <v>16.7396</v>
      </c>
      <c r="CN105">
        <v>16.7147666666667</v>
      </c>
      <c r="CO105">
        <v>999.9</v>
      </c>
      <c r="CP105">
        <v>0</v>
      </c>
      <c r="CQ105">
        <v>0</v>
      </c>
      <c r="CR105">
        <v>9989.16666666667</v>
      </c>
      <c r="CS105">
        <v>0</v>
      </c>
      <c r="CT105">
        <v>5.40383</v>
      </c>
      <c r="CU105">
        <v>1045.96</v>
      </c>
      <c r="CV105">
        <v>0.961986</v>
      </c>
      <c r="CW105">
        <v>0.0380136</v>
      </c>
      <c r="CX105">
        <v>0</v>
      </c>
      <c r="CY105">
        <v>1554.94</v>
      </c>
      <c r="CZ105">
        <v>4.99912</v>
      </c>
      <c r="DA105">
        <v>16075.0666666667</v>
      </c>
      <c r="DB105">
        <v>6712.50333333333</v>
      </c>
      <c r="DC105">
        <v>37.4583333333333</v>
      </c>
      <c r="DD105">
        <v>40.75</v>
      </c>
      <c r="DE105">
        <v>39.583</v>
      </c>
      <c r="DF105">
        <v>40.2703333333333</v>
      </c>
      <c r="DG105">
        <v>38.937</v>
      </c>
      <c r="DH105">
        <v>1001.39</v>
      </c>
      <c r="DI105">
        <v>39.57</v>
      </c>
      <c r="DJ105">
        <v>0</v>
      </c>
      <c r="DK105">
        <v>1625677392.8</v>
      </c>
      <c r="DL105">
        <v>0</v>
      </c>
      <c r="DM105">
        <v>1556.45</v>
      </c>
      <c r="DN105">
        <v>-13.4803418932241</v>
      </c>
      <c r="DO105">
        <v>-122.420512866523</v>
      </c>
      <c r="DP105">
        <v>16090.0461538462</v>
      </c>
      <c r="DQ105">
        <v>15</v>
      </c>
      <c r="DR105">
        <v>1625677134.6</v>
      </c>
      <c r="DS105" t="s">
        <v>305</v>
      </c>
      <c r="DT105">
        <v>1625677128.6</v>
      </c>
      <c r="DU105">
        <v>1625677134.6</v>
      </c>
      <c r="DV105">
        <v>2</v>
      </c>
      <c r="DW105">
        <v>0.041</v>
      </c>
      <c r="DX105">
        <v>0.026</v>
      </c>
      <c r="DY105">
        <v>-14.347</v>
      </c>
      <c r="DZ105">
        <v>-1.389</v>
      </c>
      <c r="EA105">
        <v>420</v>
      </c>
      <c r="EB105">
        <v>5</v>
      </c>
      <c r="EC105">
        <v>0.14</v>
      </c>
      <c r="ED105">
        <v>0.08</v>
      </c>
      <c r="EE105">
        <v>-10.8347585365854</v>
      </c>
      <c r="EF105">
        <v>-0.0426041811846588</v>
      </c>
      <c r="EG105">
        <v>0.0218039599850382</v>
      </c>
      <c r="EH105">
        <v>1</v>
      </c>
      <c r="EI105">
        <v>1557.20942857143</v>
      </c>
      <c r="EJ105">
        <v>-13.9580430528373</v>
      </c>
      <c r="EK105">
        <v>1.4232978663395</v>
      </c>
      <c r="EL105">
        <v>0</v>
      </c>
      <c r="EM105">
        <v>0.942556585365854</v>
      </c>
      <c r="EN105">
        <v>0.155873205574916</v>
      </c>
      <c r="EO105">
        <v>0.0204377934372617</v>
      </c>
      <c r="EP105">
        <v>0</v>
      </c>
      <c r="EQ105">
        <v>1</v>
      </c>
      <c r="ER105">
        <v>3</v>
      </c>
      <c r="ES105" t="s">
        <v>427</v>
      </c>
      <c r="ET105">
        <v>100</v>
      </c>
      <c r="EU105">
        <v>100</v>
      </c>
      <c r="EV105">
        <v>-14.343</v>
      </c>
      <c r="EW105">
        <v>-1.4234</v>
      </c>
      <c r="EX105">
        <v>-14.3476998515065</v>
      </c>
      <c r="EY105">
        <v>0.000485247639819423</v>
      </c>
      <c r="EZ105">
        <v>-1.36446825205216e-06</v>
      </c>
      <c r="FA105">
        <v>5.78542989185787e-10</v>
      </c>
      <c r="FB105">
        <v>-1.1099058739466</v>
      </c>
      <c r="FC105">
        <v>-0.0508365997127688</v>
      </c>
      <c r="FD105">
        <v>0.00161886503163497</v>
      </c>
      <c r="FE105">
        <v>-2.08621555845513e-05</v>
      </c>
      <c r="FF105">
        <v>0</v>
      </c>
      <c r="FG105">
        <v>2096</v>
      </c>
      <c r="FH105">
        <v>2</v>
      </c>
      <c r="FI105">
        <v>28</v>
      </c>
      <c r="FJ105">
        <v>4.4</v>
      </c>
      <c r="FK105">
        <v>4.3</v>
      </c>
      <c r="FL105">
        <v>18</v>
      </c>
      <c r="FM105">
        <v>491.573</v>
      </c>
      <c r="FN105">
        <v>508.65</v>
      </c>
      <c r="FO105">
        <v>12.8996</v>
      </c>
      <c r="FP105">
        <v>26.7832</v>
      </c>
      <c r="FQ105">
        <v>29.9996</v>
      </c>
      <c r="FR105">
        <v>26.9068</v>
      </c>
      <c r="FS105">
        <v>26.8846</v>
      </c>
      <c r="FT105">
        <v>21.442</v>
      </c>
      <c r="FU105">
        <v>59.1828</v>
      </c>
      <c r="FV105">
        <v>0</v>
      </c>
      <c r="FW105">
        <v>12.97</v>
      </c>
      <c r="FX105">
        <v>420</v>
      </c>
      <c r="FY105">
        <v>5.66541</v>
      </c>
      <c r="FZ105">
        <v>101.646</v>
      </c>
      <c r="GA105">
        <v>96.1626</v>
      </c>
    </row>
    <row r="106" spans="1:183">
      <c r="A106">
        <v>90</v>
      </c>
      <c r="B106">
        <v>1625677394.1</v>
      </c>
      <c r="C106">
        <v>178</v>
      </c>
      <c r="D106" t="s">
        <v>486</v>
      </c>
      <c r="E106" t="s">
        <v>487</v>
      </c>
      <c r="F106">
        <v>1</v>
      </c>
      <c r="G106" t="s">
        <v>302</v>
      </c>
      <c r="H106">
        <v>1625677393.1</v>
      </c>
      <c r="I106">
        <f>(J106)/1000</f>
        <v>0</v>
      </c>
      <c r="J106">
        <f>1000*CJ106*AH106*(CF106-CG106)/(100*BY106*(1000-AH106*CF106))</f>
        <v>0</v>
      </c>
      <c r="K106">
        <f>CJ106*AH106*(CE106-CD106*(1000-AH106*CG106)/(1000-AH106*CF106))/(100*BY106)</f>
        <v>0</v>
      </c>
      <c r="L106">
        <f>CD106 - IF(AH106&gt;1, K106*BY106*100.0/(AJ106*CR106), 0)</f>
        <v>0</v>
      </c>
      <c r="M106">
        <f>((S106-I106/2)*L106-K106)/(S106+I106/2)</f>
        <v>0</v>
      </c>
      <c r="N106">
        <f>M106*(CK106+CL106)/1000.0</f>
        <v>0</v>
      </c>
      <c r="O106">
        <f>(CD106 - IF(AH106&gt;1, K106*BY106*100.0/(AJ106*CR106), 0))*(CK106+CL106)/1000.0</f>
        <v>0</v>
      </c>
      <c r="P106">
        <f>2.0/((1/R106-1/Q106)+SIGN(R106)*SQRT((1/R106-1/Q106)*(1/R106-1/Q106) + 4*BZ106/((BZ106+1)*(BZ106+1))*(2*1/R106*1/Q106-1/Q106*1/Q106)))</f>
        <v>0</v>
      </c>
      <c r="Q106">
        <f>IF(LEFT(CA106,1)&lt;&gt;"0",IF(LEFT(CA106,1)="1",3.0,CB106),$D$5+$E$5*(CR106*CK106/($K$5*1000))+$F$5*(CR106*CK106/($K$5*1000))*MAX(MIN(BY106,$J$5),$I$5)*MAX(MIN(BY106,$J$5),$I$5)+$G$5*MAX(MIN(BY106,$J$5),$I$5)*(CR106*CK106/($K$5*1000))+$H$5*(CR106*CK106/($K$5*1000))*(CR106*CK106/($K$5*1000)))</f>
        <v>0</v>
      </c>
      <c r="R106">
        <f>I106*(1000-(1000*0.61365*exp(17.502*V106/(240.97+V106))/(CK106+CL106)+CF106)/2)/(1000*0.61365*exp(17.502*V106/(240.97+V106))/(CK106+CL106)-CF106)</f>
        <v>0</v>
      </c>
      <c r="S106">
        <f>1/((BZ106+1)/(P106/1.6)+1/(Q106/1.37)) + BZ106/((BZ106+1)/(P106/1.6) + BZ106/(Q106/1.37))</f>
        <v>0</v>
      </c>
      <c r="T106">
        <f>(BU106*BX106)</f>
        <v>0</v>
      </c>
      <c r="U106">
        <f>(CM106+(T106+2*0.95*5.67E-8*(((CM106+$B$7)+273)^4-(CM106+273)^4)-44100*I106)/(1.84*29.3*Q106+8*0.95*5.67E-8*(CM106+273)^3))</f>
        <v>0</v>
      </c>
      <c r="V106">
        <f>($C$7*CN106+$D$7*CO106+$E$7*U106)</f>
        <v>0</v>
      </c>
      <c r="W106">
        <f>0.61365*exp(17.502*V106/(240.97+V106))</f>
        <v>0</v>
      </c>
      <c r="X106">
        <f>(Y106/Z106*100)</f>
        <v>0</v>
      </c>
      <c r="Y106">
        <f>CF106*(CK106+CL106)/1000</f>
        <v>0</v>
      </c>
      <c r="Z106">
        <f>0.61365*exp(17.502*CM106/(240.97+CM106))</f>
        <v>0</v>
      </c>
      <c r="AA106">
        <f>(W106-CF106*(CK106+CL106)/1000)</f>
        <v>0</v>
      </c>
      <c r="AB106">
        <f>(-I106*44100)</f>
        <v>0</v>
      </c>
      <c r="AC106">
        <f>2*29.3*Q106*0.92*(CM106-V106)</f>
        <v>0</v>
      </c>
      <c r="AD106">
        <f>2*0.95*5.67E-8*(((CM106+$B$7)+273)^4-(V106+273)^4)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MAX(0,($B$13+$C$13*CR106)/(1+$D$13*CR106)*CK106/(CM106+273)*$E$13)</f>
        <v>0</v>
      </c>
      <c r="AK106" t="s">
        <v>303</v>
      </c>
      <c r="AL106" t="s">
        <v>303</v>
      </c>
      <c r="AM106">
        <v>0</v>
      </c>
      <c r="AN106">
        <v>0</v>
      </c>
      <c r="AO106">
        <f>1-AM106/AN106</f>
        <v>0</v>
      </c>
      <c r="AP106">
        <v>0</v>
      </c>
      <c r="AQ106" t="s">
        <v>303</v>
      </c>
      <c r="AR106" t="s">
        <v>303</v>
      </c>
      <c r="AS106">
        <v>0</v>
      </c>
      <c r="AT106">
        <v>0</v>
      </c>
      <c r="AU106">
        <f>1-AS106/AT106</f>
        <v>0</v>
      </c>
      <c r="AV106">
        <v>0.5</v>
      </c>
      <c r="AW106">
        <f>BV106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303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f>$B$11*CS106+$C$11*CT106+$F$11*CU106*(1-CX106)</f>
        <v>0</v>
      </c>
      <c r="BV106">
        <f>BU106*BW106</f>
        <v>0</v>
      </c>
      <c r="BW106">
        <f>($B$11*$D$9+$C$11*$D$9+$F$11*((DH106+CZ106)/MAX(DH106+CZ106+DI106, 0.1)*$I$9+DI106/MAX(DH106+CZ106+DI106, 0.1)*$J$9))/($B$11+$C$11+$F$11)</f>
        <v>0</v>
      </c>
      <c r="BX106">
        <f>($B$11*$K$9+$C$11*$K$9+$F$11*((DH106+CZ106)/MAX(DH106+CZ106+DI106, 0.1)*$P$9+DI106/MAX(DH106+CZ106+DI106, 0.1)*$Q$9))/($B$11+$C$11+$F$11)</f>
        <v>0</v>
      </c>
      <c r="BY106">
        <v>6</v>
      </c>
      <c r="BZ106">
        <v>0.5</v>
      </c>
      <c r="CA106" t="s">
        <v>304</v>
      </c>
      <c r="CB106">
        <v>2</v>
      </c>
      <c r="CC106">
        <v>1625677393.1</v>
      </c>
      <c r="CD106">
        <v>409.072</v>
      </c>
      <c r="CE106">
        <v>419.990333333333</v>
      </c>
      <c r="CF106">
        <v>6.57109666666667</v>
      </c>
      <c r="CG106">
        <v>5.59261</v>
      </c>
      <c r="CH106">
        <v>423.415</v>
      </c>
      <c r="CI106">
        <v>7.99461666666667</v>
      </c>
      <c r="CJ106">
        <v>500.049333333333</v>
      </c>
      <c r="CK106">
        <v>100.388333333333</v>
      </c>
      <c r="CL106">
        <v>0.100002</v>
      </c>
      <c r="CM106">
        <v>16.7595666666667</v>
      </c>
      <c r="CN106">
        <v>16.7377</v>
      </c>
      <c r="CO106">
        <v>999.9</v>
      </c>
      <c r="CP106">
        <v>0</v>
      </c>
      <c r="CQ106">
        <v>0</v>
      </c>
      <c r="CR106">
        <v>9988.33333333333</v>
      </c>
      <c r="CS106">
        <v>0</v>
      </c>
      <c r="CT106">
        <v>5.39739666666667</v>
      </c>
      <c r="CU106">
        <v>1045.96</v>
      </c>
      <c r="CV106">
        <v>0.961986</v>
      </c>
      <c r="CW106">
        <v>0.0380136</v>
      </c>
      <c r="CX106">
        <v>0</v>
      </c>
      <c r="CY106">
        <v>1554.22666666667</v>
      </c>
      <c r="CZ106">
        <v>4.99912</v>
      </c>
      <c r="DA106">
        <v>16068.4333333333</v>
      </c>
      <c r="DB106">
        <v>6712.52333333333</v>
      </c>
      <c r="DC106">
        <v>37.4163333333333</v>
      </c>
      <c r="DD106">
        <v>40.7706666666667</v>
      </c>
      <c r="DE106">
        <v>39.5413333333333</v>
      </c>
      <c r="DF106">
        <v>40.208</v>
      </c>
      <c r="DG106">
        <v>38.9373333333333</v>
      </c>
      <c r="DH106">
        <v>1001.39</v>
      </c>
      <c r="DI106">
        <v>39.57</v>
      </c>
      <c r="DJ106">
        <v>0</v>
      </c>
      <c r="DK106">
        <v>1625677395.2</v>
      </c>
      <c r="DL106">
        <v>0</v>
      </c>
      <c r="DM106">
        <v>1555.88076923077</v>
      </c>
      <c r="DN106">
        <v>-14.2160683894621</v>
      </c>
      <c r="DO106">
        <v>-136.225641111519</v>
      </c>
      <c r="DP106">
        <v>16084.5461538462</v>
      </c>
      <c r="DQ106">
        <v>15</v>
      </c>
      <c r="DR106">
        <v>1625677134.6</v>
      </c>
      <c r="DS106" t="s">
        <v>305</v>
      </c>
      <c r="DT106">
        <v>1625677128.6</v>
      </c>
      <c r="DU106">
        <v>1625677134.6</v>
      </c>
      <c r="DV106">
        <v>2</v>
      </c>
      <c r="DW106">
        <v>0.041</v>
      </c>
      <c r="DX106">
        <v>0.026</v>
      </c>
      <c r="DY106">
        <v>-14.347</v>
      </c>
      <c r="DZ106">
        <v>-1.389</v>
      </c>
      <c r="EA106">
        <v>420</v>
      </c>
      <c r="EB106">
        <v>5</v>
      </c>
      <c r="EC106">
        <v>0.14</v>
      </c>
      <c r="ED106">
        <v>0.08</v>
      </c>
      <c r="EE106">
        <v>-10.8431365853659</v>
      </c>
      <c r="EF106">
        <v>-0.135570731707336</v>
      </c>
      <c r="EG106">
        <v>0.0304491319600536</v>
      </c>
      <c r="EH106">
        <v>1</v>
      </c>
      <c r="EI106">
        <v>1556.56029411765</v>
      </c>
      <c r="EJ106">
        <v>-13.8351721547545</v>
      </c>
      <c r="EK106">
        <v>1.3752828271564</v>
      </c>
      <c r="EL106">
        <v>0</v>
      </c>
      <c r="EM106">
        <v>0.945547097560976</v>
      </c>
      <c r="EN106">
        <v>0.22017901045296</v>
      </c>
      <c r="EO106">
        <v>0.0229849453453139</v>
      </c>
      <c r="EP106">
        <v>0</v>
      </c>
      <c r="EQ106">
        <v>1</v>
      </c>
      <c r="ER106">
        <v>3</v>
      </c>
      <c r="ES106" t="s">
        <v>427</v>
      </c>
      <c r="ET106">
        <v>100</v>
      </c>
      <c r="EU106">
        <v>100</v>
      </c>
      <c r="EV106">
        <v>-14.343</v>
      </c>
      <c r="EW106">
        <v>-1.4236</v>
      </c>
      <c r="EX106">
        <v>-14.3476998515065</v>
      </c>
      <c r="EY106">
        <v>0.000485247639819423</v>
      </c>
      <c r="EZ106">
        <v>-1.36446825205216e-06</v>
      </c>
      <c r="FA106">
        <v>5.78542989185787e-10</v>
      </c>
      <c r="FB106">
        <v>-1.1099058739466</v>
      </c>
      <c r="FC106">
        <v>-0.0508365997127688</v>
      </c>
      <c r="FD106">
        <v>0.00161886503163497</v>
      </c>
      <c r="FE106">
        <v>-2.08621555845513e-05</v>
      </c>
      <c r="FF106">
        <v>0</v>
      </c>
      <c r="FG106">
        <v>2096</v>
      </c>
      <c r="FH106">
        <v>2</v>
      </c>
      <c r="FI106">
        <v>28</v>
      </c>
      <c r="FJ106">
        <v>4.4</v>
      </c>
      <c r="FK106">
        <v>4.3</v>
      </c>
      <c r="FL106">
        <v>18</v>
      </c>
      <c r="FM106">
        <v>491.739</v>
      </c>
      <c r="FN106">
        <v>508.878</v>
      </c>
      <c r="FO106">
        <v>12.9418</v>
      </c>
      <c r="FP106">
        <v>26.7809</v>
      </c>
      <c r="FQ106">
        <v>29.9998</v>
      </c>
      <c r="FR106">
        <v>26.9056</v>
      </c>
      <c r="FS106">
        <v>26.884</v>
      </c>
      <c r="FT106">
        <v>21.441</v>
      </c>
      <c r="FU106">
        <v>59.1828</v>
      </c>
      <c r="FV106">
        <v>0</v>
      </c>
      <c r="FW106">
        <v>13.04</v>
      </c>
      <c r="FX106">
        <v>420</v>
      </c>
      <c r="FY106">
        <v>5.67111</v>
      </c>
      <c r="FZ106">
        <v>101.646</v>
      </c>
      <c r="GA106">
        <v>96.1621</v>
      </c>
    </row>
    <row r="107" spans="1:183">
      <c r="A107">
        <v>91</v>
      </c>
      <c r="B107">
        <v>1625677396.1</v>
      </c>
      <c r="C107">
        <v>180</v>
      </c>
      <c r="D107" t="s">
        <v>488</v>
      </c>
      <c r="E107" t="s">
        <v>489</v>
      </c>
      <c r="F107">
        <v>1</v>
      </c>
      <c r="G107" t="s">
        <v>302</v>
      </c>
      <c r="H107">
        <v>1625677395.1</v>
      </c>
      <c r="I107">
        <f>(J107)/1000</f>
        <v>0</v>
      </c>
      <c r="J107">
        <f>1000*CJ107*AH107*(CF107-CG107)/(100*BY107*(1000-AH107*CF107))</f>
        <v>0</v>
      </c>
      <c r="K107">
        <f>CJ107*AH107*(CE107-CD107*(1000-AH107*CG107)/(1000-AH107*CF107))/(100*BY107)</f>
        <v>0</v>
      </c>
      <c r="L107">
        <f>CD107 - IF(AH107&gt;1, K107*BY107*100.0/(AJ107*CR107), 0)</f>
        <v>0</v>
      </c>
      <c r="M107">
        <f>((S107-I107/2)*L107-K107)/(S107+I107/2)</f>
        <v>0</v>
      </c>
      <c r="N107">
        <f>M107*(CK107+CL107)/1000.0</f>
        <v>0</v>
      </c>
      <c r="O107">
        <f>(CD107 - IF(AH107&gt;1, K107*BY107*100.0/(AJ107*CR107), 0))*(CK107+CL107)/1000.0</f>
        <v>0</v>
      </c>
      <c r="P107">
        <f>2.0/((1/R107-1/Q107)+SIGN(R107)*SQRT((1/R107-1/Q107)*(1/R107-1/Q107) + 4*BZ107/((BZ107+1)*(BZ107+1))*(2*1/R107*1/Q107-1/Q107*1/Q107)))</f>
        <v>0</v>
      </c>
      <c r="Q107">
        <f>IF(LEFT(CA107,1)&lt;&gt;"0",IF(LEFT(CA107,1)="1",3.0,CB107),$D$5+$E$5*(CR107*CK107/($K$5*1000))+$F$5*(CR107*CK107/($K$5*1000))*MAX(MIN(BY107,$J$5),$I$5)*MAX(MIN(BY107,$J$5),$I$5)+$G$5*MAX(MIN(BY107,$J$5),$I$5)*(CR107*CK107/($K$5*1000))+$H$5*(CR107*CK107/($K$5*1000))*(CR107*CK107/($K$5*1000)))</f>
        <v>0</v>
      </c>
      <c r="R107">
        <f>I107*(1000-(1000*0.61365*exp(17.502*V107/(240.97+V107))/(CK107+CL107)+CF107)/2)/(1000*0.61365*exp(17.502*V107/(240.97+V107))/(CK107+CL107)-CF107)</f>
        <v>0</v>
      </c>
      <c r="S107">
        <f>1/((BZ107+1)/(P107/1.6)+1/(Q107/1.37)) + BZ107/((BZ107+1)/(P107/1.6) + BZ107/(Q107/1.37))</f>
        <v>0</v>
      </c>
      <c r="T107">
        <f>(BU107*BX107)</f>
        <v>0</v>
      </c>
      <c r="U107">
        <f>(CM107+(T107+2*0.95*5.67E-8*(((CM107+$B$7)+273)^4-(CM107+273)^4)-44100*I107)/(1.84*29.3*Q107+8*0.95*5.67E-8*(CM107+273)^3))</f>
        <v>0</v>
      </c>
      <c r="V107">
        <f>($C$7*CN107+$D$7*CO107+$E$7*U107)</f>
        <v>0</v>
      </c>
      <c r="W107">
        <f>0.61365*exp(17.502*V107/(240.97+V107))</f>
        <v>0</v>
      </c>
      <c r="X107">
        <f>(Y107/Z107*100)</f>
        <v>0</v>
      </c>
      <c r="Y107">
        <f>CF107*(CK107+CL107)/1000</f>
        <v>0</v>
      </c>
      <c r="Z107">
        <f>0.61365*exp(17.502*CM107/(240.97+CM107))</f>
        <v>0</v>
      </c>
      <c r="AA107">
        <f>(W107-CF107*(CK107+CL107)/1000)</f>
        <v>0</v>
      </c>
      <c r="AB107">
        <f>(-I107*44100)</f>
        <v>0</v>
      </c>
      <c r="AC107">
        <f>2*29.3*Q107*0.92*(CM107-V107)</f>
        <v>0</v>
      </c>
      <c r="AD107">
        <f>2*0.95*5.67E-8*(((CM107+$B$7)+273)^4-(V107+273)^4)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MAX(0,($B$13+$C$13*CR107)/(1+$D$13*CR107)*CK107/(CM107+273)*$E$13)</f>
        <v>0</v>
      </c>
      <c r="AK107" t="s">
        <v>303</v>
      </c>
      <c r="AL107" t="s">
        <v>303</v>
      </c>
      <c r="AM107">
        <v>0</v>
      </c>
      <c r="AN107">
        <v>0</v>
      </c>
      <c r="AO107">
        <f>1-AM107/AN107</f>
        <v>0</v>
      </c>
      <c r="AP107">
        <v>0</v>
      </c>
      <c r="AQ107" t="s">
        <v>303</v>
      </c>
      <c r="AR107" t="s">
        <v>303</v>
      </c>
      <c r="AS107">
        <v>0</v>
      </c>
      <c r="AT107">
        <v>0</v>
      </c>
      <c r="AU107">
        <f>1-AS107/AT107</f>
        <v>0</v>
      </c>
      <c r="AV107">
        <v>0.5</v>
      </c>
      <c r="AW107">
        <f>BV107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303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$B$11*CS107+$C$11*CT107+$F$11*CU107*(1-CX107)</f>
        <v>0</v>
      </c>
      <c r="BV107">
        <f>BU107*BW107</f>
        <v>0</v>
      </c>
      <c r="BW107">
        <f>($B$11*$D$9+$C$11*$D$9+$F$11*((DH107+CZ107)/MAX(DH107+CZ107+DI107, 0.1)*$I$9+DI107/MAX(DH107+CZ107+DI107, 0.1)*$J$9))/($B$11+$C$11+$F$11)</f>
        <v>0</v>
      </c>
      <c r="BX107">
        <f>($B$11*$K$9+$C$11*$K$9+$F$11*((DH107+CZ107)/MAX(DH107+CZ107+DI107, 0.1)*$P$9+DI107/MAX(DH107+CZ107+DI107, 0.1)*$Q$9))/($B$11+$C$11+$F$11)</f>
        <v>0</v>
      </c>
      <c r="BY107">
        <v>6</v>
      </c>
      <c r="BZ107">
        <v>0.5</v>
      </c>
      <c r="CA107" t="s">
        <v>304</v>
      </c>
      <c r="CB107">
        <v>2</v>
      </c>
      <c r="CC107">
        <v>1625677395.1</v>
      </c>
      <c r="CD107">
        <v>409.068666666667</v>
      </c>
      <c r="CE107">
        <v>420.066666666667</v>
      </c>
      <c r="CF107">
        <v>6.57673666666667</v>
      </c>
      <c r="CG107">
        <v>5.59253</v>
      </c>
      <c r="CH107">
        <v>423.411333333333</v>
      </c>
      <c r="CI107">
        <v>8.00042333333333</v>
      </c>
      <c r="CJ107">
        <v>499.991333333333</v>
      </c>
      <c r="CK107">
        <v>100.384</v>
      </c>
      <c r="CL107">
        <v>0.1000691</v>
      </c>
      <c r="CM107">
        <v>16.7810333333333</v>
      </c>
      <c r="CN107">
        <v>16.7546333333333</v>
      </c>
      <c r="CO107">
        <v>999.9</v>
      </c>
      <c r="CP107">
        <v>0</v>
      </c>
      <c r="CQ107">
        <v>0</v>
      </c>
      <c r="CR107">
        <v>9976.87666666667</v>
      </c>
      <c r="CS107">
        <v>0</v>
      </c>
      <c r="CT107">
        <v>5.34868666666667</v>
      </c>
      <c r="CU107">
        <v>1046.05666666667</v>
      </c>
      <c r="CV107">
        <v>0.96199</v>
      </c>
      <c r="CW107">
        <v>0.0380099</v>
      </c>
      <c r="CX107">
        <v>0</v>
      </c>
      <c r="CY107">
        <v>1554.04666666667</v>
      </c>
      <c r="CZ107">
        <v>4.99912</v>
      </c>
      <c r="DA107">
        <v>16065.5333333333</v>
      </c>
      <c r="DB107">
        <v>6713.15666666667</v>
      </c>
      <c r="DC107">
        <v>37.4583333333333</v>
      </c>
      <c r="DD107">
        <v>40.75</v>
      </c>
      <c r="DE107">
        <v>39.3536666666667</v>
      </c>
      <c r="DF107">
        <v>40.2083333333333</v>
      </c>
      <c r="DG107">
        <v>39.062</v>
      </c>
      <c r="DH107">
        <v>1001.48666666667</v>
      </c>
      <c r="DI107">
        <v>39.57</v>
      </c>
      <c r="DJ107">
        <v>0</v>
      </c>
      <c r="DK107">
        <v>1625677397</v>
      </c>
      <c r="DL107">
        <v>0</v>
      </c>
      <c r="DM107">
        <v>1555.3944</v>
      </c>
      <c r="DN107">
        <v>-13.9615384476635</v>
      </c>
      <c r="DO107">
        <v>-139.484615179653</v>
      </c>
      <c r="DP107">
        <v>16079.772</v>
      </c>
      <c r="DQ107">
        <v>15</v>
      </c>
      <c r="DR107">
        <v>1625677134.6</v>
      </c>
      <c r="DS107" t="s">
        <v>305</v>
      </c>
      <c r="DT107">
        <v>1625677128.6</v>
      </c>
      <c r="DU107">
        <v>1625677134.6</v>
      </c>
      <c r="DV107">
        <v>2</v>
      </c>
      <c r="DW107">
        <v>0.041</v>
      </c>
      <c r="DX107">
        <v>0.026</v>
      </c>
      <c r="DY107">
        <v>-14.347</v>
      </c>
      <c r="DZ107">
        <v>-1.389</v>
      </c>
      <c r="EA107">
        <v>420</v>
      </c>
      <c r="EB107">
        <v>5</v>
      </c>
      <c r="EC107">
        <v>0.14</v>
      </c>
      <c r="ED107">
        <v>0.08</v>
      </c>
      <c r="EE107">
        <v>-10.8591073170732</v>
      </c>
      <c r="EF107">
        <v>-0.338882926829279</v>
      </c>
      <c r="EG107">
        <v>0.0528128005097245</v>
      </c>
      <c r="EH107">
        <v>1</v>
      </c>
      <c r="EI107">
        <v>1556.16088235294</v>
      </c>
      <c r="EJ107">
        <v>-13.9496196111569</v>
      </c>
      <c r="EK107">
        <v>1.39055081690474</v>
      </c>
      <c r="EL107">
        <v>0</v>
      </c>
      <c r="EM107">
        <v>0.950952634146341</v>
      </c>
      <c r="EN107">
        <v>0.246788885017422</v>
      </c>
      <c r="EO107">
        <v>0.0246117459581813</v>
      </c>
      <c r="EP107">
        <v>0</v>
      </c>
      <c r="EQ107">
        <v>1</v>
      </c>
      <c r="ER107">
        <v>3</v>
      </c>
      <c r="ES107" t="s">
        <v>427</v>
      </c>
      <c r="ET107">
        <v>100</v>
      </c>
      <c r="EU107">
        <v>100</v>
      </c>
      <c r="EV107">
        <v>-14.343</v>
      </c>
      <c r="EW107">
        <v>-1.4238</v>
      </c>
      <c r="EX107">
        <v>-14.3476998515065</v>
      </c>
      <c r="EY107">
        <v>0.000485247639819423</v>
      </c>
      <c r="EZ107">
        <v>-1.36446825205216e-06</v>
      </c>
      <c r="FA107">
        <v>5.78542989185787e-10</v>
      </c>
      <c r="FB107">
        <v>-1.1099058739466</v>
      </c>
      <c r="FC107">
        <v>-0.0508365997127688</v>
      </c>
      <c r="FD107">
        <v>0.00161886503163497</v>
      </c>
      <c r="FE107">
        <v>-2.08621555845513e-05</v>
      </c>
      <c r="FF107">
        <v>0</v>
      </c>
      <c r="FG107">
        <v>2096</v>
      </c>
      <c r="FH107">
        <v>2</v>
      </c>
      <c r="FI107">
        <v>28</v>
      </c>
      <c r="FJ107">
        <v>4.5</v>
      </c>
      <c r="FK107">
        <v>4.4</v>
      </c>
      <c r="FL107">
        <v>18</v>
      </c>
      <c r="FM107">
        <v>491.889</v>
      </c>
      <c r="FN107">
        <v>509.046</v>
      </c>
      <c r="FO107">
        <v>12.9867</v>
      </c>
      <c r="FP107">
        <v>26.7786</v>
      </c>
      <c r="FQ107">
        <v>29.9995</v>
      </c>
      <c r="FR107">
        <v>26.9045</v>
      </c>
      <c r="FS107">
        <v>26.8829</v>
      </c>
      <c r="FT107">
        <v>21.44</v>
      </c>
      <c r="FU107">
        <v>59.1828</v>
      </c>
      <c r="FV107">
        <v>0</v>
      </c>
      <c r="FW107">
        <v>13.04</v>
      </c>
      <c r="FX107">
        <v>420</v>
      </c>
      <c r="FY107">
        <v>5.67408</v>
      </c>
      <c r="FZ107">
        <v>101.647</v>
      </c>
      <c r="GA107">
        <v>96.1612</v>
      </c>
    </row>
    <row r="108" spans="1:183">
      <c r="A108">
        <v>92</v>
      </c>
      <c r="B108">
        <v>1625677398.1</v>
      </c>
      <c r="C108">
        <v>182</v>
      </c>
      <c r="D108" t="s">
        <v>490</v>
      </c>
      <c r="E108" t="s">
        <v>491</v>
      </c>
      <c r="F108">
        <v>1</v>
      </c>
      <c r="G108" t="s">
        <v>302</v>
      </c>
      <c r="H108">
        <v>1625677397.1</v>
      </c>
      <c r="I108">
        <f>(J108)/1000</f>
        <v>0</v>
      </c>
      <c r="J108">
        <f>1000*CJ108*AH108*(CF108-CG108)/(100*BY108*(1000-AH108*CF108))</f>
        <v>0</v>
      </c>
      <c r="K108">
        <f>CJ108*AH108*(CE108-CD108*(1000-AH108*CG108)/(1000-AH108*CF108))/(100*BY108)</f>
        <v>0</v>
      </c>
      <c r="L108">
        <f>CD108 - IF(AH108&gt;1, K108*BY108*100.0/(AJ108*CR108), 0)</f>
        <v>0</v>
      </c>
      <c r="M108">
        <f>((S108-I108/2)*L108-K108)/(S108+I108/2)</f>
        <v>0</v>
      </c>
      <c r="N108">
        <f>M108*(CK108+CL108)/1000.0</f>
        <v>0</v>
      </c>
      <c r="O108">
        <f>(CD108 - IF(AH108&gt;1, K108*BY108*100.0/(AJ108*CR108), 0))*(CK108+CL108)/1000.0</f>
        <v>0</v>
      </c>
      <c r="P108">
        <f>2.0/((1/R108-1/Q108)+SIGN(R108)*SQRT((1/R108-1/Q108)*(1/R108-1/Q108) + 4*BZ108/((BZ108+1)*(BZ108+1))*(2*1/R108*1/Q108-1/Q108*1/Q108)))</f>
        <v>0</v>
      </c>
      <c r="Q108">
        <f>IF(LEFT(CA108,1)&lt;&gt;"0",IF(LEFT(CA108,1)="1",3.0,CB108),$D$5+$E$5*(CR108*CK108/($K$5*1000))+$F$5*(CR108*CK108/($K$5*1000))*MAX(MIN(BY108,$J$5),$I$5)*MAX(MIN(BY108,$J$5),$I$5)+$G$5*MAX(MIN(BY108,$J$5),$I$5)*(CR108*CK108/($K$5*1000))+$H$5*(CR108*CK108/($K$5*1000))*(CR108*CK108/($K$5*1000)))</f>
        <v>0</v>
      </c>
      <c r="R108">
        <f>I108*(1000-(1000*0.61365*exp(17.502*V108/(240.97+V108))/(CK108+CL108)+CF108)/2)/(1000*0.61365*exp(17.502*V108/(240.97+V108))/(CK108+CL108)-CF108)</f>
        <v>0</v>
      </c>
      <c r="S108">
        <f>1/((BZ108+1)/(P108/1.6)+1/(Q108/1.37)) + BZ108/((BZ108+1)/(P108/1.6) + BZ108/(Q108/1.37))</f>
        <v>0</v>
      </c>
      <c r="T108">
        <f>(BU108*BX108)</f>
        <v>0</v>
      </c>
      <c r="U108">
        <f>(CM108+(T108+2*0.95*5.67E-8*(((CM108+$B$7)+273)^4-(CM108+273)^4)-44100*I108)/(1.84*29.3*Q108+8*0.95*5.67E-8*(CM108+273)^3))</f>
        <v>0</v>
      </c>
      <c r="V108">
        <f>($C$7*CN108+$D$7*CO108+$E$7*U108)</f>
        <v>0</v>
      </c>
      <c r="W108">
        <f>0.61365*exp(17.502*V108/(240.97+V108))</f>
        <v>0</v>
      </c>
      <c r="X108">
        <f>(Y108/Z108*100)</f>
        <v>0</v>
      </c>
      <c r="Y108">
        <f>CF108*(CK108+CL108)/1000</f>
        <v>0</v>
      </c>
      <c r="Z108">
        <f>0.61365*exp(17.502*CM108/(240.97+CM108))</f>
        <v>0</v>
      </c>
      <c r="AA108">
        <f>(W108-CF108*(CK108+CL108)/1000)</f>
        <v>0</v>
      </c>
      <c r="AB108">
        <f>(-I108*44100)</f>
        <v>0</v>
      </c>
      <c r="AC108">
        <f>2*29.3*Q108*0.92*(CM108-V108)</f>
        <v>0</v>
      </c>
      <c r="AD108">
        <f>2*0.95*5.67E-8*(((CM108+$B$7)+273)^4-(V108+273)^4)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MAX(0,($B$13+$C$13*CR108)/(1+$D$13*CR108)*CK108/(CM108+273)*$E$13)</f>
        <v>0</v>
      </c>
      <c r="AK108" t="s">
        <v>303</v>
      </c>
      <c r="AL108" t="s">
        <v>303</v>
      </c>
      <c r="AM108">
        <v>0</v>
      </c>
      <c r="AN108">
        <v>0</v>
      </c>
      <c r="AO108">
        <f>1-AM108/AN108</f>
        <v>0</v>
      </c>
      <c r="AP108">
        <v>0</v>
      </c>
      <c r="AQ108" t="s">
        <v>303</v>
      </c>
      <c r="AR108" t="s">
        <v>303</v>
      </c>
      <c r="AS108">
        <v>0</v>
      </c>
      <c r="AT108">
        <v>0</v>
      </c>
      <c r="AU108">
        <f>1-AS108/AT108</f>
        <v>0</v>
      </c>
      <c r="AV108">
        <v>0.5</v>
      </c>
      <c r="AW108">
        <f>BV108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303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$B$11*CS108+$C$11*CT108+$F$11*CU108*(1-CX108)</f>
        <v>0</v>
      </c>
      <c r="BV108">
        <f>BU108*BW108</f>
        <v>0</v>
      </c>
      <c r="BW108">
        <f>($B$11*$D$9+$C$11*$D$9+$F$11*((DH108+CZ108)/MAX(DH108+CZ108+DI108, 0.1)*$I$9+DI108/MAX(DH108+CZ108+DI108, 0.1)*$J$9))/($B$11+$C$11+$F$11)</f>
        <v>0</v>
      </c>
      <c r="BX108">
        <f>($B$11*$K$9+$C$11*$K$9+$F$11*((DH108+CZ108)/MAX(DH108+CZ108+DI108, 0.1)*$P$9+DI108/MAX(DH108+CZ108+DI108, 0.1)*$Q$9))/($B$11+$C$11+$F$11)</f>
        <v>0</v>
      </c>
      <c r="BY108">
        <v>6</v>
      </c>
      <c r="BZ108">
        <v>0.5</v>
      </c>
      <c r="CA108" t="s">
        <v>304</v>
      </c>
      <c r="CB108">
        <v>2</v>
      </c>
      <c r="CC108">
        <v>1625677397.1</v>
      </c>
      <c r="CD108">
        <v>409.096</v>
      </c>
      <c r="CE108">
        <v>420.060666666667</v>
      </c>
      <c r="CF108">
        <v>6.58146333333333</v>
      </c>
      <c r="CG108">
        <v>5.59179</v>
      </c>
      <c r="CH108">
        <v>423.439</v>
      </c>
      <c r="CI108">
        <v>8.00529</v>
      </c>
      <c r="CJ108">
        <v>500.056666666667</v>
      </c>
      <c r="CK108">
        <v>100.379666666667</v>
      </c>
      <c r="CL108">
        <v>0.100113433333333</v>
      </c>
      <c r="CM108">
        <v>16.8046</v>
      </c>
      <c r="CN108">
        <v>16.7742666666667</v>
      </c>
      <c r="CO108">
        <v>999.9</v>
      </c>
      <c r="CP108">
        <v>0</v>
      </c>
      <c r="CQ108">
        <v>0</v>
      </c>
      <c r="CR108">
        <v>9996.25</v>
      </c>
      <c r="CS108">
        <v>0</v>
      </c>
      <c r="CT108">
        <v>5.30733</v>
      </c>
      <c r="CU108">
        <v>1045.94333333333</v>
      </c>
      <c r="CV108">
        <v>0.961986</v>
      </c>
      <c r="CW108">
        <v>0.0380136</v>
      </c>
      <c r="CX108">
        <v>0</v>
      </c>
      <c r="CY108">
        <v>1553.75666666667</v>
      </c>
      <c r="CZ108">
        <v>4.99912</v>
      </c>
      <c r="DA108">
        <v>16060.2666666667</v>
      </c>
      <c r="DB108">
        <v>6712.42</v>
      </c>
      <c r="DC108">
        <v>37.4583333333333</v>
      </c>
      <c r="DD108">
        <v>40.7913333333333</v>
      </c>
      <c r="DE108">
        <v>39.562</v>
      </c>
      <c r="DF108">
        <v>40.229</v>
      </c>
      <c r="DG108">
        <v>38.9996666666667</v>
      </c>
      <c r="DH108">
        <v>1001.37333333333</v>
      </c>
      <c r="DI108">
        <v>39.57</v>
      </c>
      <c r="DJ108">
        <v>0</v>
      </c>
      <c r="DK108">
        <v>1625677398.8</v>
      </c>
      <c r="DL108">
        <v>0</v>
      </c>
      <c r="DM108">
        <v>1555.08538461539</v>
      </c>
      <c r="DN108">
        <v>-13.59658121117</v>
      </c>
      <c r="DO108">
        <v>-142.96068386871</v>
      </c>
      <c r="DP108">
        <v>16076.3692307692</v>
      </c>
      <c r="DQ108">
        <v>15</v>
      </c>
      <c r="DR108">
        <v>1625677134.6</v>
      </c>
      <c r="DS108" t="s">
        <v>305</v>
      </c>
      <c r="DT108">
        <v>1625677128.6</v>
      </c>
      <c r="DU108">
        <v>1625677134.6</v>
      </c>
      <c r="DV108">
        <v>2</v>
      </c>
      <c r="DW108">
        <v>0.041</v>
      </c>
      <c r="DX108">
        <v>0.026</v>
      </c>
      <c r="DY108">
        <v>-14.347</v>
      </c>
      <c r="DZ108">
        <v>-1.389</v>
      </c>
      <c r="EA108">
        <v>420</v>
      </c>
      <c r="EB108">
        <v>5</v>
      </c>
      <c r="EC108">
        <v>0.14</v>
      </c>
      <c r="ED108">
        <v>0.08</v>
      </c>
      <c r="EE108">
        <v>-10.8735634146341</v>
      </c>
      <c r="EF108">
        <v>-0.423378397212542</v>
      </c>
      <c r="EG108">
        <v>0.0591290682345959</v>
      </c>
      <c r="EH108">
        <v>1</v>
      </c>
      <c r="EI108">
        <v>1555.82342857143</v>
      </c>
      <c r="EJ108">
        <v>-13.6738943248523</v>
      </c>
      <c r="EK108">
        <v>1.39584269039405</v>
      </c>
      <c r="EL108">
        <v>0</v>
      </c>
      <c r="EM108">
        <v>0.958595317073171</v>
      </c>
      <c r="EN108">
        <v>0.230028355400697</v>
      </c>
      <c r="EO108">
        <v>0.0230173283720607</v>
      </c>
      <c r="EP108">
        <v>0</v>
      </c>
      <c r="EQ108">
        <v>1</v>
      </c>
      <c r="ER108">
        <v>3</v>
      </c>
      <c r="ES108" t="s">
        <v>427</v>
      </c>
      <c r="ET108">
        <v>100</v>
      </c>
      <c r="EU108">
        <v>100</v>
      </c>
      <c r="EV108">
        <v>-14.343</v>
      </c>
      <c r="EW108">
        <v>-1.4239</v>
      </c>
      <c r="EX108">
        <v>-14.3476998515065</v>
      </c>
      <c r="EY108">
        <v>0.000485247639819423</v>
      </c>
      <c r="EZ108">
        <v>-1.36446825205216e-06</v>
      </c>
      <c r="FA108">
        <v>5.78542989185787e-10</v>
      </c>
      <c r="FB108">
        <v>-1.1099058739466</v>
      </c>
      <c r="FC108">
        <v>-0.0508365997127688</v>
      </c>
      <c r="FD108">
        <v>0.00161886503163497</v>
      </c>
      <c r="FE108">
        <v>-2.08621555845513e-05</v>
      </c>
      <c r="FF108">
        <v>0</v>
      </c>
      <c r="FG108">
        <v>2096</v>
      </c>
      <c r="FH108">
        <v>2</v>
      </c>
      <c r="FI108">
        <v>28</v>
      </c>
      <c r="FJ108">
        <v>4.5</v>
      </c>
      <c r="FK108">
        <v>4.4</v>
      </c>
      <c r="FL108">
        <v>18</v>
      </c>
      <c r="FM108">
        <v>491.705</v>
      </c>
      <c r="FN108">
        <v>509.161</v>
      </c>
      <c r="FO108">
        <v>13.0343</v>
      </c>
      <c r="FP108">
        <v>26.7764</v>
      </c>
      <c r="FQ108">
        <v>29.9994</v>
      </c>
      <c r="FR108">
        <v>26.9034</v>
      </c>
      <c r="FS108">
        <v>26.8818</v>
      </c>
      <c r="FT108">
        <v>21.438</v>
      </c>
      <c r="FU108">
        <v>58.909</v>
      </c>
      <c r="FV108">
        <v>0</v>
      </c>
      <c r="FW108">
        <v>13.1</v>
      </c>
      <c r="FX108">
        <v>420</v>
      </c>
      <c r="FY108">
        <v>5.67679</v>
      </c>
      <c r="FZ108">
        <v>101.648</v>
      </c>
      <c r="GA108">
        <v>96.1612</v>
      </c>
    </row>
    <row r="109" spans="1:183">
      <c r="A109">
        <v>93</v>
      </c>
      <c r="B109">
        <v>1625677400.1</v>
      </c>
      <c r="C109">
        <v>184</v>
      </c>
      <c r="D109" t="s">
        <v>492</v>
      </c>
      <c r="E109" t="s">
        <v>493</v>
      </c>
      <c r="F109">
        <v>1</v>
      </c>
      <c r="G109" t="s">
        <v>302</v>
      </c>
      <c r="H109">
        <v>1625677399.1</v>
      </c>
      <c r="I109">
        <f>(J109)/1000</f>
        <v>0</v>
      </c>
      <c r="J109">
        <f>1000*CJ109*AH109*(CF109-CG109)/(100*BY109*(1000-AH109*CF109))</f>
        <v>0</v>
      </c>
      <c r="K109">
        <f>CJ109*AH109*(CE109-CD109*(1000-AH109*CG109)/(1000-AH109*CF109))/(100*BY109)</f>
        <v>0</v>
      </c>
      <c r="L109">
        <f>CD109 - IF(AH109&gt;1, K109*BY109*100.0/(AJ109*CR109), 0)</f>
        <v>0</v>
      </c>
      <c r="M109">
        <f>((S109-I109/2)*L109-K109)/(S109+I109/2)</f>
        <v>0</v>
      </c>
      <c r="N109">
        <f>M109*(CK109+CL109)/1000.0</f>
        <v>0</v>
      </c>
      <c r="O109">
        <f>(CD109 - IF(AH109&gt;1, K109*BY109*100.0/(AJ109*CR109), 0))*(CK109+CL109)/1000.0</f>
        <v>0</v>
      </c>
      <c r="P109">
        <f>2.0/((1/R109-1/Q109)+SIGN(R109)*SQRT((1/R109-1/Q109)*(1/R109-1/Q109) + 4*BZ109/((BZ109+1)*(BZ109+1))*(2*1/R109*1/Q109-1/Q109*1/Q109)))</f>
        <v>0</v>
      </c>
      <c r="Q109">
        <f>IF(LEFT(CA109,1)&lt;&gt;"0",IF(LEFT(CA109,1)="1",3.0,CB109),$D$5+$E$5*(CR109*CK109/($K$5*1000))+$F$5*(CR109*CK109/($K$5*1000))*MAX(MIN(BY109,$J$5),$I$5)*MAX(MIN(BY109,$J$5),$I$5)+$G$5*MAX(MIN(BY109,$J$5),$I$5)*(CR109*CK109/($K$5*1000))+$H$5*(CR109*CK109/($K$5*1000))*(CR109*CK109/($K$5*1000)))</f>
        <v>0</v>
      </c>
      <c r="R109">
        <f>I109*(1000-(1000*0.61365*exp(17.502*V109/(240.97+V109))/(CK109+CL109)+CF109)/2)/(1000*0.61365*exp(17.502*V109/(240.97+V109))/(CK109+CL109)-CF109)</f>
        <v>0</v>
      </c>
      <c r="S109">
        <f>1/((BZ109+1)/(P109/1.6)+1/(Q109/1.37)) + BZ109/((BZ109+1)/(P109/1.6) + BZ109/(Q109/1.37))</f>
        <v>0</v>
      </c>
      <c r="T109">
        <f>(BU109*BX109)</f>
        <v>0</v>
      </c>
      <c r="U109">
        <f>(CM109+(T109+2*0.95*5.67E-8*(((CM109+$B$7)+273)^4-(CM109+273)^4)-44100*I109)/(1.84*29.3*Q109+8*0.95*5.67E-8*(CM109+273)^3))</f>
        <v>0</v>
      </c>
      <c r="V109">
        <f>($C$7*CN109+$D$7*CO109+$E$7*U109)</f>
        <v>0</v>
      </c>
      <c r="W109">
        <f>0.61365*exp(17.502*V109/(240.97+V109))</f>
        <v>0</v>
      </c>
      <c r="X109">
        <f>(Y109/Z109*100)</f>
        <v>0</v>
      </c>
      <c r="Y109">
        <f>CF109*(CK109+CL109)/1000</f>
        <v>0</v>
      </c>
      <c r="Z109">
        <f>0.61365*exp(17.502*CM109/(240.97+CM109))</f>
        <v>0</v>
      </c>
      <c r="AA109">
        <f>(W109-CF109*(CK109+CL109)/1000)</f>
        <v>0</v>
      </c>
      <c r="AB109">
        <f>(-I109*44100)</f>
        <v>0</v>
      </c>
      <c r="AC109">
        <f>2*29.3*Q109*0.92*(CM109-V109)</f>
        <v>0</v>
      </c>
      <c r="AD109">
        <f>2*0.95*5.67E-8*(((CM109+$B$7)+273)^4-(V109+273)^4)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MAX(0,($B$13+$C$13*CR109)/(1+$D$13*CR109)*CK109/(CM109+273)*$E$13)</f>
        <v>0</v>
      </c>
      <c r="AK109" t="s">
        <v>303</v>
      </c>
      <c r="AL109" t="s">
        <v>303</v>
      </c>
      <c r="AM109">
        <v>0</v>
      </c>
      <c r="AN109">
        <v>0</v>
      </c>
      <c r="AO109">
        <f>1-AM109/AN109</f>
        <v>0</v>
      </c>
      <c r="AP109">
        <v>0</v>
      </c>
      <c r="AQ109" t="s">
        <v>303</v>
      </c>
      <c r="AR109" t="s">
        <v>303</v>
      </c>
      <c r="AS109">
        <v>0</v>
      </c>
      <c r="AT109">
        <v>0</v>
      </c>
      <c r="AU109">
        <f>1-AS109/AT109</f>
        <v>0</v>
      </c>
      <c r="AV109">
        <v>0.5</v>
      </c>
      <c r="AW109">
        <f>BV109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303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$B$11*CS109+$C$11*CT109+$F$11*CU109*(1-CX109)</f>
        <v>0</v>
      </c>
      <c r="BV109">
        <f>BU109*BW109</f>
        <v>0</v>
      </c>
      <c r="BW109">
        <f>($B$11*$D$9+$C$11*$D$9+$F$11*((DH109+CZ109)/MAX(DH109+CZ109+DI109, 0.1)*$I$9+DI109/MAX(DH109+CZ109+DI109, 0.1)*$J$9))/($B$11+$C$11+$F$11)</f>
        <v>0</v>
      </c>
      <c r="BX109">
        <f>($B$11*$K$9+$C$11*$K$9+$F$11*((DH109+CZ109)/MAX(DH109+CZ109+DI109, 0.1)*$P$9+DI109/MAX(DH109+CZ109+DI109, 0.1)*$Q$9))/($B$11+$C$11+$F$11)</f>
        <v>0</v>
      </c>
      <c r="BY109">
        <v>6</v>
      </c>
      <c r="BZ109">
        <v>0.5</v>
      </c>
      <c r="CA109" t="s">
        <v>304</v>
      </c>
      <c r="CB109">
        <v>2</v>
      </c>
      <c r="CC109">
        <v>1625677399.1</v>
      </c>
      <c r="CD109">
        <v>409.113</v>
      </c>
      <c r="CE109">
        <v>420.047</v>
      </c>
      <c r="CF109">
        <v>6.58566333333333</v>
      </c>
      <c r="CG109">
        <v>5.59186</v>
      </c>
      <c r="CH109">
        <v>423.456</v>
      </c>
      <c r="CI109">
        <v>8.00961333333333</v>
      </c>
      <c r="CJ109">
        <v>500.038</v>
      </c>
      <c r="CK109">
        <v>100.377666666667</v>
      </c>
      <c r="CL109">
        <v>0.100036733333333</v>
      </c>
      <c r="CM109">
        <v>16.8280333333333</v>
      </c>
      <c r="CN109">
        <v>16.7907</v>
      </c>
      <c r="CO109">
        <v>999.9</v>
      </c>
      <c r="CP109">
        <v>0</v>
      </c>
      <c r="CQ109">
        <v>0</v>
      </c>
      <c r="CR109">
        <v>10015.4333333333</v>
      </c>
      <c r="CS109">
        <v>0</v>
      </c>
      <c r="CT109">
        <v>5.34868666666667</v>
      </c>
      <c r="CU109">
        <v>1046.05666666667</v>
      </c>
      <c r="CV109">
        <v>0.96199</v>
      </c>
      <c r="CW109">
        <v>0.0380099</v>
      </c>
      <c r="CX109">
        <v>0</v>
      </c>
      <c r="CY109">
        <v>1553.12666666667</v>
      </c>
      <c r="CZ109">
        <v>4.99912</v>
      </c>
      <c r="DA109">
        <v>16058.6666666667</v>
      </c>
      <c r="DB109">
        <v>6713.13666666667</v>
      </c>
      <c r="DC109">
        <v>37.5623333333333</v>
      </c>
      <c r="DD109">
        <v>40.75</v>
      </c>
      <c r="DE109">
        <v>39.4583333333333</v>
      </c>
      <c r="DF109">
        <v>40.125</v>
      </c>
      <c r="DG109">
        <v>38.937</v>
      </c>
      <c r="DH109">
        <v>1001.48666666667</v>
      </c>
      <c r="DI109">
        <v>39.57</v>
      </c>
      <c r="DJ109">
        <v>0</v>
      </c>
      <c r="DK109">
        <v>1625677401.2</v>
      </c>
      <c r="DL109">
        <v>0</v>
      </c>
      <c r="DM109">
        <v>1554.53884615385</v>
      </c>
      <c r="DN109">
        <v>-13.8827350654466</v>
      </c>
      <c r="DO109">
        <v>-138.331624089417</v>
      </c>
      <c r="DP109">
        <v>16071.2538461538</v>
      </c>
      <c r="DQ109">
        <v>15</v>
      </c>
      <c r="DR109">
        <v>1625677134.6</v>
      </c>
      <c r="DS109" t="s">
        <v>305</v>
      </c>
      <c r="DT109">
        <v>1625677128.6</v>
      </c>
      <c r="DU109">
        <v>1625677134.6</v>
      </c>
      <c r="DV109">
        <v>2</v>
      </c>
      <c r="DW109">
        <v>0.041</v>
      </c>
      <c r="DX109">
        <v>0.026</v>
      </c>
      <c r="DY109">
        <v>-14.347</v>
      </c>
      <c r="DZ109">
        <v>-1.389</v>
      </c>
      <c r="EA109">
        <v>420</v>
      </c>
      <c r="EB109">
        <v>5</v>
      </c>
      <c r="EC109">
        <v>0.14</v>
      </c>
      <c r="ED109">
        <v>0.08</v>
      </c>
      <c r="EE109">
        <v>-10.8836951219512</v>
      </c>
      <c r="EF109">
        <v>-0.463724738675952</v>
      </c>
      <c r="EG109">
        <v>0.0613908706616456</v>
      </c>
      <c r="EH109">
        <v>1</v>
      </c>
      <c r="EI109">
        <v>1555.21352941176</v>
      </c>
      <c r="EJ109">
        <v>-13.4463102541658</v>
      </c>
      <c r="EK109">
        <v>1.33791515239843</v>
      </c>
      <c r="EL109">
        <v>0</v>
      </c>
      <c r="EM109">
        <v>0.966078097560976</v>
      </c>
      <c r="EN109">
        <v>0.204752780487806</v>
      </c>
      <c r="EO109">
        <v>0.0204806148342886</v>
      </c>
      <c r="EP109">
        <v>0</v>
      </c>
      <c r="EQ109">
        <v>1</v>
      </c>
      <c r="ER109">
        <v>3</v>
      </c>
      <c r="ES109" t="s">
        <v>427</v>
      </c>
      <c r="ET109">
        <v>100</v>
      </c>
      <c r="EU109">
        <v>100</v>
      </c>
      <c r="EV109">
        <v>-14.343</v>
      </c>
      <c r="EW109">
        <v>-1.424</v>
      </c>
      <c r="EX109">
        <v>-14.3476998515065</v>
      </c>
      <c r="EY109">
        <v>0.000485247639819423</v>
      </c>
      <c r="EZ109">
        <v>-1.36446825205216e-06</v>
      </c>
      <c r="FA109">
        <v>5.78542989185787e-10</v>
      </c>
      <c r="FB109">
        <v>-1.1099058739466</v>
      </c>
      <c r="FC109">
        <v>-0.0508365997127688</v>
      </c>
      <c r="FD109">
        <v>0.00161886503163497</v>
      </c>
      <c r="FE109">
        <v>-2.08621555845513e-05</v>
      </c>
      <c r="FF109">
        <v>0</v>
      </c>
      <c r="FG109">
        <v>2096</v>
      </c>
      <c r="FH109">
        <v>2</v>
      </c>
      <c r="FI109">
        <v>28</v>
      </c>
      <c r="FJ109">
        <v>4.5</v>
      </c>
      <c r="FK109">
        <v>4.4</v>
      </c>
      <c r="FL109">
        <v>18</v>
      </c>
      <c r="FM109">
        <v>491.739</v>
      </c>
      <c r="FN109">
        <v>508.918</v>
      </c>
      <c r="FO109">
        <v>13.0783</v>
      </c>
      <c r="FP109">
        <v>26.7741</v>
      </c>
      <c r="FQ109">
        <v>29.9996</v>
      </c>
      <c r="FR109">
        <v>26.9023</v>
      </c>
      <c r="FS109">
        <v>26.8806</v>
      </c>
      <c r="FT109">
        <v>21.4403</v>
      </c>
      <c r="FU109">
        <v>58.909</v>
      </c>
      <c r="FV109">
        <v>0</v>
      </c>
      <c r="FW109">
        <v>13.17</v>
      </c>
      <c r="FX109">
        <v>420</v>
      </c>
      <c r="FY109">
        <v>5.68026</v>
      </c>
      <c r="FZ109">
        <v>101.648</v>
      </c>
      <c r="GA109">
        <v>96.1623</v>
      </c>
    </row>
    <row r="110" spans="1:183">
      <c r="A110">
        <v>94</v>
      </c>
      <c r="B110">
        <v>1625677402.1</v>
      </c>
      <c r="C110">
        <v>186</v>
      </c>
      <c r="D110" t="s">
        <v>494</v>
      </c>
      <c r="E110" t="s">
        <v>495</v>
      </c>
      <c r="F110">
        <v>1</v>
      </c>
      <c r="G110" t="s">
        <v>302</v>
      </c>
      <c r="H110">
        <v>1625677401.1</v>
      </c>
      <c r="I110">
        <f>(J110)/1000</f>
        <v>0</v>
      </c>
      <c r="J110">
        <f>1000*CJ110*AH110*(CF110-CG110)/(100*BY110*(1000-AH110*CF110))</f>
        <v>0</v>
      </c>
      <c r="K110">
        <f>CJ110*AH110*(CE110-CD110*(1000-AH110*CG110)/(1000-AH110*CF110))/(100*BY110)</f>
        <v>0</v>
      </c>
      <c r="L110">
        <f>CD110 - IF(AH110&gt;1, K110*BY110*100.0/(AJ110*CR110), 0)</f>
        <v>0</v>
      </c>
      <c r="M110">
        <f>((S110-I110/2)*L110-K110)/(S110+I110/2)</f>
        <v>0</v>
      </c>
      <c r="N110">
        <f>M110*(CK110+CL110)/1000.0</f>
        <v>0</v>
      </c>
      <c r="O110">
        <f>(CD110 - IF(AH110&gt;1, K110*BY110*100.0/(AJ110*CR110), 0))*(CK110+CL110)/1000.0</f>
        <v>0</v>
      </c>
      <c r="P110">
        <f>2.0/((1/R110-1/Q110)+SIGN(R110)*SQRT((1/R110-1/Q110)*(1/R110-1/Q110) + 4*BZ110/((BZ110+1)*(BZ110+1))*(2*1/R110*1/Q110-1/Q110*1/Q110)))</f>
        <v>0</v>
      </c>
      <c r="Q110">
        <f>IF(LEFT(CA110,1)&lt;&gt;"0",IF(LEFT(CA110,1)="1",3.0,CB110),$D$5+$E$5*(CR110*CK110/($K$5*1000))+$F$5*(CR110*CK110/($K$5*1000))*MAX(MIN(BY110,$J$5),$I$5)*MAX(MIN(BY110,$J$5),$I$5)+$G$5*MAX(MIN(BY110,$J$5),$I$5)*(CR110*CK110/($K$5*1000))+$H$5*(CR110*CK110/($K$5*1000))*(CR110*CK110/($K$5*1000)))</f>
        <v>0</v>
      </c>
      <c r="R110">
        <f>I110*(1000-(1000*0.61365*exp(17.502*V110/(240.97+V110))/(CK110+CL110)+CF110)/2)/(1000*0.61365*exp(17.502*V110/(240.97+V110))/(CK110+CL110)-CF110)</f>
        <v>0</v>
      </c>
      <c r="S110">
        <f>1/((BZ110+1)/(P110/1.6)+1/(Q110/1.37)) + BZ110/((BZ110+1)/(P110/1.6) + BZ110/(Q110/1.37))</f>
        <v>0</v>
      </c>
      <c r="T110">
        <f>(BU110*BX110)</f>
        <v>0</v>
      </c>
      <c r="U110">
        <f>(CM110+(T110+2*0.95*5.67E-8*(((CM110+$B$7)+273)^4-(CM110+273)^4)-44100*I110)/(1.84*29.3*Q110+8*0.95*5.67E-8*(CM110+273)^3))</f>
        <v>0</v>
      </c>
      <c r="V110">
        <f>($C$7*CN110+$D$7*CO110+$E$7*U110)</f>
        <v>0</v>
      </c>
      <c r="W110">
        <f>0.61365*exp(17.502*V110/(240.97+V110))</f>
        <v>0</v>
      </c>
      <c r="X110">
        <f>(Y110/Z110*100)</f>
        <v>0</v>
      </c>
      <c r="Y110">
        <f>CF110*(CK110+CL110)/1000</f>
        <v>0</v>
      </c>
      <c r="Z110">
        <f>0.61365*exp(17.502*CM110/(240.97+CM110))</f>
        <v>0</v>
      </c>
      <c r="AA110">
        <f>(W110-CF110*(CK110+CL110)/1000)</f>
        <v>0</v>
      </c>
      <c r="AB110">
        <f>(-I110*44100)</f>
        <v>0</v>
      </c>
      <c r="AC110">
        <f>2*29.3*Q110*0.92*(CM110-V110)</f>
        <v>0</v>
      </c>
      <c r="AD110">
        <f>2*0.95*5.67E-8*(((CM110+$B$7)+273)^4-(V110+273)^4)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MAX(0,($B$13+$C$13*CR110)/(1+$D$13*CR110)*CK110/(CM110+273)*$E$13)</f>
        <v>0</v>
      </c>
      <c r="AK110" t="s">
        <v>303</v>
      </c>
      <c r="AL110" t="s">
        <v>303</v>
      </c>
      <c r="AM110">
        <v>0</v>
      </c>
      <c r="AN110">
        <v>0</v>
      </c>
      <c r="AO110">
        <f>1-AM110/AN110</f>
        <v>0</v>
      </c>
      <c r="AP110">
        <v>0</v>
      </c>
      <c r="AQ110" t="s">
        <v>303</v>
      </c>
      <c r="AR110" t="s">
        <v>303</v>
      </c>
      <c r="AS110">
        <v>0</v>
      </c>
      <c r="AT110">
        <v>0</v>
      </c>
      <c r="AU110">
        <f>1-AS110/AT110</f>
        <v>0</v>
      </c>
      <c r="AV110">
        <v>0.5</v>
      </c>
      <c r="AW110">
        <f>BV110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303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f>$B$11*CS110+$C$11*CT110+$F$11*CU110*(1-CX110)</f>
        <v>0</v>
      </c>
      <c r="BV110">
        <f>BU110*BW110</f>
        <v>0</v>
      </c>
      <c r="BW110">
        <f>($B$11*$D$9+$C$11*$D$9+$F$11*((DH110+CZ110)/MAX(DH110+CZ110+DI110, 0.1)*$I$9+DI110/MAX(DH110+CZ110+DI110, 0.1)*$J$9))/($B$11+$C$11+$F$11)</f>
        <v>0</v>
      </c>
      <c r="BX110">
        <f>($B$11*$K$9+$C$11*$K$9+$F$11*((DH110+CZ110)/MAX(DH110+CZ110+DI110, 0.1)*$P$9+DI110/MAX(DH110+CZ110+DI110, 0.1)*$Q$9))/($B$11+$C$11+$F$11)</f>
        <v>0</v>
      </c>
      <c r="BY110">
        <v>6</v>
      </c>
      <c r="BZ110">
        <v>0.5</v>
      </c>
      <c r="CA110" t="s">
        <v>304</v>
      </c>
      <c r="CB110">
        <v>2</v>
      </c>
      <c r="CC110">
        <v>1625677401.1</v>
      </c>
      <c r="CD110">
        <v>409.102</v>
      </c>
      <c r="CE110">
        <v>419.966666666667</v>
      </c>
      <c r="CF110">
        <v>6.59005333333333</v>
      </c>
      <c r="CG110">
        <v>5.60083333333333</v>
      </c>
      <c r="CH110">
        <v>423.445</v>
      </c>
      <c r="CI110">
        <v>8.01413333333333</v>
      </c>
      <c r="CJ110">
        <v>499.967333333333</v>
      </c>
      <c r="CK110">
        <v>100.377333333333</v>
      </c>
      <c r="CL110">
        <v>0.0994924</v>
      </c>
      <c r="CM110">
        <v>16.8493333333333</v>
      </c>
      <c r="CN110">
        <v>16.8014333333333</v>
      </c>
      <c r="CO110">
        <v>999.9</v>
      </c>
      <c r="CP110">
        <v>0</v>
      </c>
      <c r="CQ110">
        <v>0</v>
      </c>
      <c r="CR110">
        <v>10030</v>
      </c>
      <c r="CS110">
        <v>0</v>
      </c>
      <c r="CT110">
        <v>5.41577666666667</v>
      </c>
      <c r="CU110">
        <v>1045.95333333333</v>
      </c>
      <c r="CV110">
        <v>0.961986</v>
      </c>
      <c r="CW110">
        <v>0.0380136</v>
      </c>
      <c r="CX110">
        <v>0</v>
      </c>
      <c r="CY110">
        <v>1552.51333333333</v>
      </c>
      <c r="CZ110">
        <v>4.99912</v>
      </c>
      <c r="DA110">
        <v>16053.4666666667</v>
      </c>
      <c r="DB110">
        <v>6712.47333333333</v>
      </c>
      <c r="DC110">
        <v>37.3956666666667</v>
      </c>
      <c r="DD110">
        <v>40.75</v>
      </c>
      <c r="DE110">
        <v>39.5</v>
      </c>
      <c r="DF110">
        <v>40.1666666666667</v>
      </c>
      <c r="DG110">
        <v>38.9373333333333</v>
      </c>
      <c r="DH110">
        <v>1001.38333333333</v>
      </c>
      <c r="DI110">
        <v>39.57</v>
      </c>
      <c r="DJ110">
        <v>0</v>
      </c>
      <c r="DK110">
        <v>1625677403</v>
      </c>
      <c r="DL110">
        <v>0</v>
      </c>
      <c r="DM110">
        <v>1554.0228</v>
      </c>
      <c r="DN110">
        <v>-13.8369230741236</v>
      </c>
      <c r="DO110">
        <v>-137.599999839297</v>
      </c>
      <c r="DP110">
        <v>16066.644</v>
      </c>
      <c r="DQ110">
        <v>15</v>
      </c>
      <c r="DR110">
        <v>1625677134.6</v>
      </c>
      <c r="DS110" t="s">
        <v>305</v>
      </c>
      <c r="DT110">
        <v>1625677128.6</v>
      </c>
      <c r="DU110">
        <v>1625677134.6</v>
      </c>
      <c r="DV110">
        <v>2</v>
      </c>
      <c r="DW110">
        <v>0.041</v>
      </c>
      <c r="DX110">
        <v>0.026</v>
      </c>
      <c r="DY110">
        <v>-14.347</v>
      </c>
      <c r="DZ110">
        <v>-1.389</v>
      </c>
      <c r="EA110">
        <v>420</v>
      </c>
      <c r="EB110">
        <v>5</v>
      </c>
      <c r="EC110">
        <v>0.14</v>
      </c>
      <c r="ED110">
        <v>0.08</v>
      </c>
      <c r="EE110">
        <v>-10.8866512195122</v>
      </c>
      <c r="EF110">
        <v>-0.375137979094077</v>
      </c>
      <c r="EG110">
        <v>0.0604784384959057</v>
      </c>
      <c r="EH110">
        <v>1</v>
      </c>
      <c r="EI110">
        <v>1554.79382352941</v>
      </c>
      <c r="EJ110">
        <v>-13.6704758681607</v>
      </c>
      <c r="EK110">
        <v>1.36015356984572</v>
      </c>
      <c r="EL110">
        <v>0</v>
      </c>
      <c r="EM110">
        <v>0.97212</v>
      </c>
      <c r="EN110">
        <v>0.170741121951223</v>
      </c>
      <c r="EO110">
        <v>0.0173552358346998</v>
      </c>
      <c r="EP110">
        <v>0</v>
      </c>
      <c r="EQ110">
        <v>1</v>
      </c>
      <c r="ER110">
        <v>3</v>
      </c>
      <c r="ES110" t="s">
        <v>427</v>
      </c>
      <c r="ET110">
        <v>100</v>
      </c>
      <c r="EU110">
        <v>100</v>
      </c>
      <c r="EV110">
        <v>-14.343</v>
      </c>
      <c r="EW110">
        <v>-1.4242</v>
      </c>
      <c r="EX110">
        <v>-14.3476998515065</v>
      </c>
      <c r="EY110">
        <v>0.000485247639819423</v>
      </c>
      <c r="EZ110">
        <v>-1.36446825205216e-06</v>
      </c>
      <c r="FA110">
        <v>5.78542989185787e-10</v>
      </c>
      <c r="FB110">
        <v>-1.1099058739466</v>
      </c>
      <c r="FC110">
        <v>-0.0508365997127688</v>
      </c>
      <c r="FD110">
        <v>0.00161886503163497</v>
      </c>
      <c r="FE110">
        <v>-2.08621555845513e-05</v>
      </c>
      <c r="FF110">
        <v>0</v>
      </c>
      <c r="FG110">
        <v>2096</v>
      </c>
      <c r="FH110">
        <v>2</v>
      </c>
      <c r="FI110">
        <v>28</v>
      </c>
      <c r="FJ110">
        <v>4.6</v>
      </c>
      <c r="FK110">
        <v>4.5</v>
      </c>
      <c r="FL110">
        <v>18</v>
      </c>
      <c r="FM110">
        <v>491.643</v>
      </c>
      <c r="FN110">
        <v>508.8</v>
      </c>
      <c r="FO110">
        <v>13.1201</v>
      </c>
      <c r="FP110">
        <v>26.7719</v>
      </c>
      <c r="FQ110">
        <v>29.9995</v>
      </c>
      <c r="FR110">
        <v>26.9011</v>
      </c>
      <c r="FS110">
        <v>26.8795</v>
      </c>
      <c r="FT110">
        <v>21.441</v>
      </c>
      <c r="FU110">
        <v>58.909</v>
      </c>
      <c r="FV110">
        <v>0</v>
      </c>
      <c r="FW110">
        <v>13.17</v>
      </c>
      <c r="FX110">
        <v>420</v>
      </c>
      <c r="FY110">
        <v>5.71542</v>
      </c>
      <c r="FZ110">
        <v>101.647</v>
      </c>
      <c r="GA110">
        <v>96.163</v>
      </c>
    </row>
    <row r="111" spans="1:183">
      <c r="A111">
        <v>95</v>
      </c>
      <c r="B111">
        <v>1625677404.1</v>
      </c>
      <c r="C111">
        <v>188</v>
      </c>
      <c r="D111" t="s">
        <v>496</v>
      </c>
      <c r="E111" t="s">
        <v>497</v>
      </c>
      <c r="F111">
        <v>1</v>
      </c>
      <c r="G111" t="s">
        <v>302</v>
      </c>
      <c r="H111">
        <v>1625677403.1</v>
      </c>
      <c r="I111">
        <f>(J111)/1000</f>
        <v>0</v>
      </c>
      <c r="J111">
        <f>1000*CJ111*AH111*(CF111-CG111)/(100*BY111*(1000-AH111*CF111))</f>
        <v>0</v>
      </c>
      <c r="K111">
        <f>CJ111*AH111*(CE111-CD111*(1000-AH111*CG111)/(1000-AH111*CF111))/(100*BY111)</f>
        <v>0</v>
      </c>
      <c r="L111">
        <f>CD111 - IF(AH111&gt;1, K111*BY111*100.0/(AJ111*CR111), 0)</f>
        <v>0</v>
      </c>
      <c r="M111">
        <f>((S111-I111/2)*L111-K111)/(S111+I111/2)</f>
        <v>0</v>
      </c>
      <c r="N111">
        <f>M111*(CK111+CL111)/1000.0</f>
        <v>0</v>
      </c>
      <c r="O111">
        <f>(CD111 - IF(AH111&gt;1, K111*BY111*100.0/(AJ111*CR111), 0))*(CK111+CL111)/1000.0</f>
        <v>0</v>
      </c>
      <c r="P111">
        <f>2.0/((1/R111-1/Q111)+SIGN(R111)*SQRT((1/R111-1/Q111)*(1/R111-1/Q111) + 4*BZ111/((BZ111+1)*(BZ111+1))*(2*1/R111*1/Q111-1/Q111*1/Q111)))</f>
        <v>0</v>
      </c>
      <c r="Q111">
        <f>IF(LEFT(CA111,1)&lt;&gt;"0",IF(LEFT(CA111,1)="1",3.0,CB111),$D$5+$E$5*(CR111*CK111/($K$5*1000))+$F$5*(CR111*CK111/($K$5*1000))*MAX(MIN(BY111,$J$5),$I$5)*MAX(MIN(BY111,$J$5),$I$5)+$G$5*MAX(MIN(BY111,$J$5),$I$5)*(CR111*CK111/($K$5*1000))+$H$5*(CR111*CK111/($K$5*1000))*(CR111*CK111/($K$5*1000)))</f>
        <v>0</v>
      </c>
      <c r="R111">
        <f>I111*(1000-(1000*0.61365*exp(17.502*V111/(240.97+V111))/(CK111+CL111)+CF111)/2)/(1000*0.61365*exp(17.502*V111/(240.97+V111))/(CK111+CL111)-CF111)</f>
        <v>0</v>
      </c>
      <c r="S111">
        <f>1/((BZ111+1)/(P111/1.6)+1/(Q111/1.37)) + BZ111/((BZ111+1)/(P111/1.6) + BZ111/(Q111/1.37))</f>
        <v>0</v>
      </c>
      <c r="T111">
        <f>(BU111*BX111)</f>
        <v>0</v>
      </c>
      <c r="U111">
        <f>(CM111+(T111+2*0.95*5.67E-8*(((CM111+$B$7)+273)^4-(CM111+273)^4)-44100*I111)/(1.84*29.3*Q111+8*0.95*5.67E-8*(CM111+273)^3))</f>
        <v>0</v>
      </c>
      <c r="V111">
        <f>($C$7*CN111+$D$7*CO111+$E$7*U111)</f>
        <v>0</v>
      </c>
      <c r="W111">
        <f>0.61365*exp(17.502*V111/(240.97+V111))</f>
        <v>0</v>
      </c>
      <c r="X111">
        <f>(Y111/Z111*100)</f>
        <v>0</v>
      </c>
      <c r="Y111">
        <f>CF111*(CK111+CL111)/1000</f>
        <v>0</v>
      </c>
      <c r="Z111">
        <f>0.61365*exp(17.502*CM111/(240.97+CM111))</f>
        <v>0</v>
      </c>
      <c r="AA111">
        <f>(W111-CF111*(CK111+CL111)/1000)</f>
        <v>0</v>
      </c>
      <c r="AB111">
        <f>(-I111*44100)</f>
        <v>0</v>
      </c>
      <c r="AC111">
        <f>2*29.3*Q111*0.92*(CM111-V111)</f>
        <v>0</v>
      </c>
      <c r="AD111">
        <f>2*0.95*5.67E-8*(((CM111+$B$7)+273)^4-(V111+273)^4)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MAX(0,($B$13+$C$13*CR111)/(1+$D$13*CR111)*CK111/(CM111+273)*$E$13)</f>
        <v>0</v>
      </c>
      <c r="AK111" t="s">
        <v>303</v>
      </c>
      <c r="AL111" t="s">
        <v>303</v>
      </c>
      <c r="AM111">
        <v>0</v>
      </c>
      <c r="AN111">
        <v>0</v>
      </c>
      <c r="AO111">
        <f>1-AM111/AN111</f>
        <v>0</v>
      </c>
      <c r="AP111">
        <v>0</v>
      </c>
      <c r="AQ111" t="s">
        <v>303</v>
      </c>
      <c r="AR111" t="s">
        <v>303</v>
      </c>
      <c r="AS111">
        <v>0</v>
      </c>
      <c r="AT111">
        <v>0</v>
      </c>
      <c r="AU111">
        <f>1-AS111/AT111</f>
        <v>0</v>
      </c>
      <c r="AV111">
        <v>0.5</v>
      </c>
      <c r="AW111">
        <f>BV111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303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f>$B$11*CS111+$C$11*CT111+$F$11*CU111*(1-CX111)</f>
        <v>0</v>
      </c>
      <c r="BV111">
        <f>BU111*BW111</f>
        <v>0</v>
      </c>
      <c r="BW111">
        <f>($B$11*$D$9+$C$11*$D$9+$F$11*((DH111+CZ111)/MAX(DH111+CZ111+DI111, 0.1)*$I$9+DI111/MAX(DH111+CZ111+DI111, 0.1)*$J$9))/($B$11+$C$11+$F$11)</f>
        <v>0</v>
      </c>
      <c r="BX111">
        <f>($B$11*$K$9+$C$11*$K$9+$F$11*((DH111+CZ111)/MAX(DH111+CZ111+DI111, 0.1)*$P$9+DI111/MAX(DH111+CZ111+DI111, 0.1)*$Q$9))/($B$11+$C$11+$F$11)</f>
        <v>0</v>
      </c>
      <c r="BY111">
        <v>6</v>
      </c>
      <c r="BZ111">
        <v>0.5</v>
      </c>
      <c r="CA111" t="s">
        <v>304</v>
      </c>
      <c r="CB111">
        <v>2</v>
      </c>
      <c r="CC111">
        <v>1625677403.1</v>
      </c>
      <c r="CD111">
        <v>409.082333333333</v>
      </c>
      <c r="CE111">
        <v>419.945333333333</v>
      </c>
      <c r="CF111">
        <v>6.59569333333333</v>
      </c>
      <c r="CG111">
        <v>5.61748666666667</v>
      </c>
      <c r="CH111">
        <v>423.425333333333</v>
      </c>
      <c r="CI111">
        <v>8.01994666666667</v>
      </c>
      <c r="CJ111">
        <v>499.980333333333</v>
      </c>
      <c r="CK111">
        <v>100.377</v>
      </c>
      <c r="CL111">
        <v>0.0996918333333333</v>
      </c>
      <c r="CM111">
        <v>16.8713333333333</v>
      </c>
      <c r="CN111">
        <v>16.8217333333333</v>
      </c>
      <c r="CO111">
        <v>999.9</v>
      </c>
      <c r="CP111">
        <v>0</v>
      </c>
      <c r="CQ111">
        <v>0</v>
      </c>
      <c r="CR111">
        <v>9993.73333333333</v>
      </c>
      <c r="CS111">
        <v>0</v>
      </c>
      <c r="CT111">
        <v>5.45207666666667</v>
      </c>
      <c r="CU111">
        <v>1045.95</v>
      </c>
      <c r="CV111">
        <v>0.961986</v>
      </c>
      <c r="CW111">
        <v>0.0380136</v>
      </c>
      <c r="CX111">
        <v>0</v>
      </c>
      <c r="CY111">
        <v>1552.10333333333</v>
      </c>
      <c r="CZ111">
        <v>4.99912</v>
      </c>
      <c r="DA111">
        <v>16048.6</v>
      </c>
      <c r="DB111">
        <v>6712.48333333333</v>
      </c>
      <c r="DC111">
        <v>37.6246666666667</v>
      </c>
      <c r="DD111">
        <v>40.7913333333333</v>
      </c>
      <c r="DE111">
        <v>39.479</v>
      </c>
      <c r="DF111">
        <v>40.333</v>
      </c>
      <c r="DG111">
        <v>39.062</v>
      </c>
      <c r="DH111">
        <v>1001.38</v>
      </c>
      <c r="DI111">
        <v>39.57</v>
      </c>
      <c r="DJ111">
        <v>0</v>
      </c>
      <c r="DK111">
        <v>1625677404.8</v>
      </c>
      <c r="DL111">
        <v>0</v>
      </c>
      <c r="DM111">
        <v>1553.68961538462</v>
      </c>
      <c r="DN111">
        <v>-14.1685470319314</v>
      </c>
      <c r="DO111">
        <v>-136.283760825646</v>
      </c>
      <c r="DP111">
        <v>16063.2730769231</v>
      </c>
      <c r="DQ111">
        <v>15</v>
      </c>
      <c r="DR111">
        <v>1625677134.6</v>
      </c>
      <c r="DS111" t="s">
        <v>305</v>
      </c>
      <c r="DT111">
        <v>1625677128.6</v>
      </c>
      <c r="DU111">
        <v>1625677134.6</v>
      </c>
      <c r="DV111">
        <v>2</v>
      </c>
      <c r="DW111">
        <v>0.041</v>
      </c>
      <c r="DX111">
        <v>0.026</v>
      </c>
      <c r="DY111">
        <v>-14.347</v>
      </c>
      <c r="DZ111">
        <v>-1.389</v>
      </c>
      <c r="EA111">
        <v>420</v>
      </c>
      <c r="EB111">
        <v>5</v>
      </c>
      <c r="EC111">
        <v>0.14</v>
      </c>
      <c r="ED111">
        <v>0.08</v>
      </c>
      <c r="EE111">
        <v>-10.8869609756098</v>
      </c>
      <c r="EF111">
        <v>-0.274875261324033</v>
      </c>
      <c r="EG111">
        <v>0.060436892617772</v>
      </c>
      <c r="EH111">
        <v>1</v>
      </c>
      <c r="EI111">
        <v>1554.446</v>
      </c>
      <c r="EJ111">
        <v>-14.0423244453983</v>
      </c>
      <c r="EK111">
        <v>1.42876610102165</v>
      </c>
      <c r="EL111">
        <v>0</v>
      </c>
      <c r="EM111">
        <v>0.976053682926829</v>
      </c>
      <c r="EN111">
        <v>0.119962850174217</v>
      </c>
      <c r="EO111">
        <v>0.0136385607448934</v>
      </c>
      <c r="EP111">
        <v>0</v>
      </c>
      <c r="EQ111">
        <v>1</v>
      </c>
      <c r="ER111">
        <v>3</v>
      </c>
      <c r="ES111" t="s">
        <v>427</v>
      </c>
      <c r="ET111">
        <v>100</v>
      </c>
      <c r="EU111">
        <v>100</v>
      </c>
      <c r="EV111">
        <v>-14.343</v>
      </c>
      <c r="EW111">
        <v>-1.4244</v>
      </c>
      <c r="EX111">
        <v>-14.3476998515065</v>
      </c>
      <c r="EY111">
        <v>0.000485247639819423</v>
      </c>
      <c r="EZ111">
        <v>-1.36446825205216e-06</v>
      </c>
      <c r="FA111">
        <v>5.78542989185787e-10</v>
      </c>
      <c r="FB111">
        <v>-1.1099058739466</v>
      </c>
      <c r="FC111">
        <v>-0.0508365997127688</v>
      </c>
      <c r="FD111">
        <v>0.00161886503163497</v>
      </c>
      <c r="FE111">
        <v>-2.08621555845513e-05</v>
      </c>
      <c r="FF111">
        <v>0</v>
      </c>
      <c r="FG111">
        <v>2096</v>
      </c>
      <c r="FH111">
        <v>2</v>
      </c>
      <c r="FI111">
        <v>28</v>
      </c>
      <c r="FJ111">
        <v>4.6</v>
      </c>
      <c r="FK111">
        <v>4.5</v>
      </c>
      <c r="FL111">
        <v>18</v>
      </c>
      <c r="FM111">
        <v>491.662</v>
      </c>
      <c r="FN111">
        <v>508.826</v>
      </c>
      <c r="FO111">
        <v>13.1644</v>
      </c>
      <c r="FP111">
        <v>26.7696</v>
      </c>
      <c r="FQ111">
        <v>29.9993</v>
      </c>
      <c r="FR111">
        <v>26.9</v>
      </c>
      <c r="FS111">
        <v>26.8784</v>
      </c>
      <c r="FT111">
        <v>21.4408</v>
      </c>
      <c r="FU111">
        <v>58.909</v>
      </c>
      <c r="FV111">
        <v>0</v>
      </c>
      <c r="FW111">
        <v>13.24</v>
      </c>
      <c r="FX111">
        <v>420</v>
      </c>
      <c r="FY111">
        <v>5.71744</v>
      </c>
      <c r="FZ111">
        <v>101.647</v>
      </c>
      <c r="GA111">
        <v>96.1637</v>
      </c>
    </row>
    <row r="112" spans="1:183">
      <c r="A112">
        <v>96</v>
      </c>
      <c r="B112">
        <v>1625677406.1</v>
      </c>
      <c r="C112">
        <v>190</v>
      </c>
      <c r="D112" t="s">
        <v>498</v>
      </c>
      <c r="E112" t="s">
        <v>499</v>
      </c>
      <c r="F112">
        <v>1</v>
      </c>
      <c r="G112" t="s">
        <v>302</v>
      </c>
      <c r="H112">
        <v>1625677405.1</v>
      </c>
      <c r="I112">
        <f>(J112)/1000</f>
        <v>0</v>
      </c>
      <c r="J112">
        <f>1000*CJ112*AH112*(CF112-CG112)/(100*BY112*(1000-AH112*CF112))</f>
        <v>0</v>
      </c>
      <c r="K112">
        <f>CJ112*AH112*(CE112-CD112*(1000-AH112*CG112)/(1000-AH112*CF112))/(100*BY112)</f>
        <v>0</v>
      </c>
      <c r="L112">
        <f>CD112 - IF(AH112&gt;1, K112*BY112*100.0/(AJ112*CR112), 0)</f>
        <v>0</v>
      </c>
      <c r="M112">
        <f>((S112-I112/2)*L112-K112)/(S112+I112/2)</f>
        <v>0</v>
      </c>
      <c r="N112">
        <f>M112*(CK112+CL112)/1000.0</f>
        <v>0</v>
      </c>
      <c r="O112">
        <f>(CD112 - IF(AH112&gt;1, K112*BY112*100.0/(AJ112*CR112), 0))*(CK112+CL112)/1000.0</f>
        <v>0</v>
      </c>
      <c r="P112">
        <f>2.0/((1/R112-1/Q112)+SIGN(R112)*SQRT((1/R112-1/Q112)*(1/R112-1/Q112) + 4*BZ112/((BZ112+1)*(BZ112+1))*(2*1/R112*1/Q112-1/Q112*1/Q112)))</f>
        <v>0</v>
      </c>
      <c r="Q112">
        <f>IF(LEFT(CA112,1)&lt;&gt;"0",IF(LEFT(CA112,1)="1",3.0,CB112),$D$5+$E$5*(CR112*CK112/($K$5*1000))+$F$5*(CR112*CK112/($K$5*1000))*MAX(MIN(BY112,$J$5),$I$5)*MAX(MIN(BY112,$J$5),$I$5)+$G$5*MAX(MIN(BY112,$J$5),$I$5)*(CR112*CK112/($K$5*1000))+$H$5*(CR112*CK112/($K$5*1000))*(CR112*CK112/($K$5*1000)))</f>
        <v>0</v>
      </c>
      <c r="R112">
        <f>I112*(1000-(1000*0.61365*exp(17.502*V112/(240.97+V112))/(CK112+CL112)+CF112)/2)/(1000*0.61365*exp(17.502*V112/(240.97+V112))/(CK112+CL112)-CF112)</f>
        <v>0</v>
      </c>
      <c r="S112">
        <f>1/((BZ112+1)/(P112/1.6)+1/(Q112/1.37)) + BZ112/((BZ112+1)/(P112/1.6) + BZ112/(Q112/1.37))</f>
        <v>0</v>
      </c>
      <c r="T112">
        <f>(BU112*BX112)</f>
        <v>0</v>
      </c>
      <c r="U112">
        <f>(CM112+(T112+2*0.95*5.67E-8*(((CM112+$B$7)+273)^4-(CM112+273)^4)-44100*I112)/(1.84*29.3*Q112+8*0.95*5.67E-8*(CM112+273)^3))</f>
        <v>0</v>
      </c>
      <c r="V112">
        <f>($C$7*CN112+$D$7*CO112+$E$7*U112)</f>
        <v>0</v>
      </c>
      <c r="W112">
        <f>0.61365*exp(17.502*V112/(240.97+V112))</f>
        <v>0</v>
      </c>
      <c r="X112">
        <f>(Y112/Z112*100)</f>
        <v>0</v>
      </c>
      <c r="Y112">
        <f>CF112*(CK112+CL112)/1000</f>
        <v>0</v>
      </c>
      <c r="Z112">
        <f>0.61365*exp(17.502*CM112/(240.97+CM112))</f>
        <v>0</v>
      </c>
      <c r="AA112">
        <f>(W112-CF112*(CK112+CL112)/1000)</f>
        <v>0</v>
      </c>
      <c r="AB112">
        <f>(-I112*44100)</f>
        <v>0</v>
      </c>
      <c r="AC112">
        <f>2*29.3*Q112*0.92*(CM112-V112)</f>
        <v>0</v>
      </c>
      <c r="AD112">
        <f>2*0.95*5.67E-8*(((CM112+$B$7)+273)^4-(V112+273)^4)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MAX(0,($B$13+$C$13*CR112)/(1+$D$13*CR112)*CK112/(CM112+273)*$E$13)</f>
        <v>0</v>
      </c>
      <c r="AK112" t="s">
        <v>303</v>
      </c>
      <c r="AL112" t="s">
        <v>303</v>
      </c>
      <c r="AM112">
        <v>0</v>
      </c>
      <c r="AN112">
        <v>0</v>
      </c>
      <c r="AO112">
        <f>1-AM112/AN112</f>
        <v>0</v>
      </c>
      <c r="AP112">
        <v>0</v>
      </c>
      <c r="AQ112" t="s">
        <v>303</v>
      </c>
      <c r="AR112" t="s">
        <v>303</v>
      </c>
      <c r="AS112">
        <v>0</v>
      </c>
      <c r="AT112">
        <v>0</v>
      </c>
      <c r="AU112">
        <f>1-AS112/AT112</f>
        <v>0</v>
      </c>
      <c r="AV112">
        <v>0.5</v>
      </c>
      <c r="AW112">
        <f>BV112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303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f>$B$11*CS112+$C$11*CT112+$F$11*CU112*(1-CX112)</f>
        <v>0</v>
      </c>
      <c r="BV112">
        <f>BU112*BW112</f>
        <v>0</v>
      </c>
      <c r="BW112">
        <f>($B$11*$D$9+$C$11*$D$9+$F$11*((DH112+CZ112)/MAX(DH112+CZ112+DI112, 0.1)*$I$9+DI112/MAX(DH112+CZ112+DI112, 0.1)*$J$9))/($B$11+$C$11+$F$11)</f>
        <v>0</v>
      </c>
      <c r="BX112">
        <f>($B$11*$K$9+$C$11*$K$9+$F$11*((DH112+CZ112)/MAX(DH112+CZ112+DI112, 0.1)*$P$9+DI112/MAX(DH112+CZ112+DI112, 0.1)*$Q$9))/($B$11+$C$11+$F$11)</f>
        <v>0</v>
      </c>
      <c r="BY112">
        <v>6</v>
      </c>
      <c r="BZ112">
        <v>0.5</v>
      </c>
      <c r="CA112" t="s">
        <v>304</v>
      </c>
      <c r="CB112">
        <v>2</v>
      </c>
      <c r="CC112">
        <v>1625677405.1</v>
      </c>
      <c r="CD112">
        <v>409.055333333333</v>
      </c>
      <c r="CE112">
        <v>420.001333333333</v>
      </c>
      <c r="CF112">
        <v>6.60382</v>
      </c>
      <c r="CG112">
        <v>5.62619666666667</v>
      </c>
      <c r="CH112">
        <v>423.398333333333</v>
      </c>
      <c r="CI112">
        <v>8.02831</v>
      </c>
      <c r="CJ112">
        <v>500.038666666667</v>
      </c>
      <c r="CK112">
        <v>100.376666666667</v>
      </c>
      <c r="CL112">
        <v>0.100424333333333</v>
      </c>
      <c r="CM112">
        <v>16.8913</v>
      </c>
      <c r="CN112">
        <v>16.8463</v>
      </c>
      <c r="CO112">
        <v>999.9</v>
      </c>
      <c r="CP112">
        <v>0</v>
      </c>
      <c r="CQ112">
        <v>0</v>
      </c>
      <c r="CR112">
        <v>9964.16666666667</v>
      </c>
      <c r="CS112">
        <v>0</v>
      </c>
      <c r="CT112">
        <v>5.47275</v>
      </c>
      <c r="CU112">
        <v>1046.04666666667</v>
      </c>
      <c r="CV112">
        <v>0.96199</v>
      </c>
      <c r="CW112">
        <v>0.0380099</v>
      </c>
      <c r="CX112">
        <v>0</v>
      </c>
      <c r="CY112">
        <v>1551.58</v>
      </c>
      <c r="CZ112">
        <v>4.99912</v>
      </c>
      <c r="DA112">
        <v>16045.2666666667</v>
      </c>
      <c r="DB112">
        <v>6713.08</v>
      </c>
      <c r="DC112">
        <v>37.7703333333333</v>
      </c>
      <c r="DD112">
        <v>40.75</v>
      </c>
      <c r="DE112">
        <v>39.5623333333333</v>
      </c>
      <c r="DF112">
        <v>40.208</v>
      </c>
      <c r="DG112">
        <v>39.062</v>
      </c>
      <c r="DH112">
        <v>1001.47666666667</v>
      </c>
      <c r="DI112">
        <v>39.57</v>
      </c>
      <c r="DJ112">
        <v>0</v>
      </c>
      <c r="DK112">
        <v>1625677407.2</v>
      </c>
      <c r="DL112">
        <v>0</v>
      </c>
      <c r="DM112">
        <v>1553.09961538462</v>
      </c>
      <c r="DN112">
        <v>-14.2622222447993</v>
      </c>
      <c r="DO112">
        <v>-121.565812114483</v>
      </c>
      <c r="DP112">
        <v>16057.6692307692</v>
      </c>
      <c r="DQ112">
        <v>15</v>
      </c>
      <c r="DR112">
        <v>1625677134.6</v>
      </c>
      <c r="DS112" t="s">
        <v>305</v>
      </c>
      <c r="DT112">
        <v>1625677128.6</v>
      </c>
      <c r="DU112">
        <v>1625677134.6</v>
      </c>
      <c r="DV112">
        <v>2</v>
      </c>
      <c r="DW112">
        <v>0.041</v>
      </c>
      <c r="DX112">
        <v>0.026</v>
      </c>
      <c r="DY112">
        <v>-14.347</v>
      </c>
      <c r="DZ112">
        <v>-1.389</v>
      </c>
      <c r="EA112">
        <v>420</v>
      </c>
      <c r="EB112">
        <v>5</v>
      </c>
      <c r="EC112">
        <v>0.14</v>
      </c>
      <c r="ED112">
        <v>0.08</v>
      </c>
      <c r="EE112">
        <v>-10.8972804878049</v>
      </c>
      <c r="EF112">
        <v>-0.241960975609738</v>
      </c>
      <c r="EG112">
        <v>0.0585796485908746</v>
      </c>
      <c r="EH112">
        <v>1</v>
      </c>
      <c r="EI112">
        <v>1553.81323529412</v>
      </c>
      <c r="EJ112">
        <v>-14.1297329936839</v>
      </c>
      <c r="EK112">
        <v>1.39672878454546</v>
      </c>
      <c r="EL112">
        <v>0</v>
      </c>
      <c r="EM112">
        <v>0.97874043902439</v>
      </c>
      <c r="EN112">
        <v>0.0715373937282243</v>
      </c>
      <c r="EO112">
        <v>0.0104780789620086</v>
      </c>
      <c r="EP112">
        <v>1</v>
      </c>
      <c r="EQ112">
        <v>2</v>
      </c>
      <c r="ER112">
        <v>3</v>
      </c>
      <c r="ES112" t="s">
        <v>349</v>
      </c>
      <c r="ET112">
        <v>100</v>
      </c>
      <c r="EU112">
        <v>100</v>
      </c>
      <c r="EV112">
        <v>-14.343</v>
      </c>
      <c r="EW112">
        <v>-1.4246</v>
      </c>
      <c r="EX112">
        <v>-14.3476998515065</v>
      </c>
      <c r="EY112">
        <v>0.000485247639819423</v>
      </c>
      <c r="EZ112">
        <v>-1.36446825205216e-06</v>
      </c>
      <c r="FA112">
        <v>5.78542989185787e-10</v>
      </c>
      <c r="FB112">
        <v>-1.1099058739466</v>
      </c>
      <c r="FC112">
        <v>-0.0508365997127688</v>
      </c>
      <c r="FD112">
        <v>0.00161886503163497</v>
      </c>
      <c r="FE112">
        <v>-2.08621555845513e-05</v>
      </c>
      <c r="FF112">
        <v>0</v>
      </c>
      <c r="FG112">
        <v>2096</v>
      </c>
      <c r="FH112">
        <v>2</v>
      </c>
      <c r="FI112">
        <v>28</v>
      </c>
      <c r="FJ112">
        <v>4.6</v>
      </c>
      <c r="FK112">
        <v>4.5</v>
      </c>
      <c r="FL112">
        <v>18</v>
      </c>
      <c r="FM112">
        <v>491.914</v>
      </c>
      <c r="FN112">
        <v>508.746</v>
      </c>
      <c r="FO112">
        <v>13.2094</v>
      </c>
      <c r="FP112">
        <v>26.7673</v>
      </c>
      <c r="FQ112">
        <v>29.9991</v>
      </c>
      <c r="FR112">
        <v>26.8988</v>
      </c>
      <c r="FS112">
        <v>26.8775</v>
      </c>
      <c r="FT112">
        <v>21.442</v>
      </c>
      <c r="FU112">
        <v>58.6286</v>
      </c>
      <c r="FV112">
        <v>0</v>
      </c>
      <c r="FW112">
        <v>13.31</v>
      </c>
      <c r="FX112">
        <v>420</v>
      </c>
      <c r="FY112">
        <v>5.72141</v>
      </c>
      <c r="FZ112">
        <v>101.648</v>
      </c>
      <c r="GA112">
        <v>96.1645</v>
      </c>
    </row>
    <row r="113" spans="1:183">
      <c r="A113">
        <v>97</v>
      </c>
      <c r="B113">
        <v>1625677408.1</v>
      </c>
      <c r="C113">
        <v>192</v>
      </c>
      <c r="D113" t="s">
        <v>500</v>
      </c>
      <c r="E113" t="s">
        <v>501</v>
      </c>
      <c r="F113">
        <v>1</v>
      </c>
      <c r="G113" t="s">
        <v>302</v>
      </c>
      <c r="H113">
        <v>1625677407.1</v>
      </c>
      <c r="I113">
        <f>(J113)/1000</f>
        <v>0</v>
      </c>
      <c r="J113">
        <f>1000*CJ113*AH113*(CF113-CG113)/(100*BY113*(1000-AH113*CF113))</f>
        <v>0</v>
      </c>
      <c r="K113">
        <f>CJ113*AH113*(CE113-CD113*(1000-AH113*CG113)/(1000-AH113*CF113))/(100*BY113)</f>
        <v>0</v>
      </c>
      <c r="L113">
        <f>CD113 - IF(AH113&gt;1, K113*BY113*100.0/(AJ113*CR113), 0)</f>
        <v>0</v>
      </c>
      <c r="M113">
        <f>((S113-I113/2)*L113-K113)/(S113+I113/2)</f>
        <v>0</v>
      </c>
      <c r="N113">
        <f>M113*(CK113+CL113)/1000.0</f>
        <v>0</v>
      </c>
      <c r="O113">
        <f>(CD113 - IF(AH113&gt;1, K113*BY113*100.0/(AJ113*CR113), 0))*(CK113+CL113)/1000.0</f>
        <v>0</v>
      </c>
      <c r="P113">
        <f>2.0/((1/R113-1/Q113)+SIGN(R113)*SQRT((1/R113-1/Q113)*(1/R113-1/Q113) + 4*BZ113/((BZ113+1)*(BZ113+1))*(2*1/R113*1/Q113-1/Q113*1/Q113)))</f>
        <v>0</v>
      </c>
      <c r="Q113">
        <f>IF(LEFT(CA113,1)&lt;&gt;"0",IF(LEFT(CA113,1)="1",3.0,CB113),$D$5+$E$5*(CR113*CK113/($K$5*1000))+$F$5*(CR113*CK113/($K$5*1000))*MAX(MIN(BY113,$J$5),$I$5)*MAX(MIN(BY113,$J$5),$I$5)+$G$5*MAX(MIN(BY113,$J$5),$I$5)*(CR113*CK113/($K$5*1000))+$H$5*(CR113*CK113/($K$5*1000))*(CR113*CK113/($K$5*1000)))</f>
        <v>0</v>
      </c>
      <c r="R113">
        <f>I113*(1000-(1000*0.61365*exp(17.502*V113/(240.97+V113))/(CK113+CL113)+CF113)/2)/(1000*0.61365*exp(17.502*V113/(240.97+V113))/(CK113+CL113)-CF113)</f>
        <v>0</v>
      </c>
      <c r="S113">
        <f>1/((BZ113+1)/(P113/1.6)+1/(Q113/1.37)) + BZ113/((BZ113+1)/(P113/1.6) + BZ113/(Q113/1.37))</f>
        <v>0</v>
      </c>
      <c r="T113">
        <f>(BU113*BX113)</f>
        <v>0</v>
      </c>
      <c r="U113">
        <f>(CM113+(T113+2*0.95*5.67E-8*(((CM113+$B$7)+273)^4-(CM113+273)^4)-44100*I113)/(1.84*29.3*Q113+8*0.95*5.67E-8*(CM113+273)^3))</f>
        <v>0</v>
      </c>
      <c r="V113">
        <f>($C$7*CN113+$D$7*CO113+$E$7*U113)</f>
        <v>0</v>
      </c>
      <c r="W113">
        <f>0.61365*exp(17.502*V113/(240.97+V113))</f>
        <v>0</v>
      </c>
      <c r="X113">
        <f>(Y113/Z113*100)</f>
        <v>0</v>
      </c>
      <c r="Y113">
        <f>CF113*(CK113+CL113)/1000</f>
        <v>0</v>
      </c>
      <c r="Z113">
        <f>0.61365*exp(17.502*CM113/(240.97+CM113))</f>
        <v>0</v>
      </c>
      <c r="AA113">
        <f>(W113-CF113*(CK113+CL113)/1000)</f>
        <v>0</v>
      </c>
      <c r="AB113">
        <f>(-I113*44100)</f>
        <v>0</v>
      </c>
      <c r="AC113">
        <f>2*29.3*Q113*0.92*(CM113-V113)</f>
        <v>0</v>
      </c>
      <c r="AD113">
        <f>2*0.95*5.67E-8*(((CM113+$B$7)+273)^4-(V113+273)^4)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MAX(0,($B$13+$C$13*CR113)/(1+$D$13*CR113)*CK113/(CM113+273)*$E$13)</f>
        <v>0</v>
      </c>
      <c r="AK113" t="s">
        <v>303</v>
      </c>
      <c r="AL113" t="s">
        <v>303</v>
      </c>
      <c r="AM113">
        <v>0</v>
      </c>
      <c r="AN113">
        <v>0</v>
      </c>
      <c r="AO113">
        <f>1-AM113/AN113</f>
        <v>0</v>
      </c>
      <c r="AP113">
        <v>0</v>
      </c>
      <c r="AQ113" t="s">
        <v>303</v>
      </c>
      <c r="AR113" t="s">
        <v>303</v>
      </c>
      <c r="AS113">
        <v>0</v>
      </c>
      <c r="AT113">
        <v>0</v>
      </c>
      <c r="AU113">
        <f>1-AS113/AT113</f>
        <v>0</v>
      </c>
      <c r="AV113">
        <v>0.5</v>
      </c>
      <c r="AW113">
        <f>BV113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303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f>$B$11*CS113+$C$11*CT113+$F$11*CU113*(1-CX113)</f>
        <v>0</v>
      </c>
      <c r="BV113">
        <f>BU113*BW113</f>
        <v>0</v>
      </c>
      <c r="BW113">
        <f>($B$11*$D$9+$C$11*$D$9+$F$11*((DH113+CZ113)/MAX(DH113+CZ113+DI113, 0.1)*$I$9+DI113/MAX(DH113+CZ113+DI113, 0.1)*$J$9))/($B$11+$C$11+$F$11)</f>
        <v>0</v>
      </c>
      <c r="BX113">
        <f>($B$11*$K$9+$C$11*$K$9+$F$11*((DH113+CZ113)/MAX(DH113+CZ113+DI113, 0.1)*$P$9+DI113/MAX(DH113+CZ113+DI113, 0.1)*$Q$9))/($B$11+$C$11+$F$11)</f>
        <v>0</v>
      </c>
      <c r="BY113">
        <v>6</v>
      </c>
      <c r="BZ113">
        <v>0.5</v>
      </c>
      <c r="CA113" t="s">
        <v>304</v>
      </c>
      <c r="CB113">
        <v>2</v>
      </c>
      <c r="CC113">
        <v>1625677407.1</v>
      </c>
      <c r="CD113">
        <v>409.025333333333</v>
      </c>
      <c r="CE113">
        <v>419.988666666667</v>
      </c>
      <c r="CF113">
        <v>6.61217666666667</v>
      </c>
      <c r="CG113">
        <v>5.6308</v>
      </c>
      <c r="CH113">
        <v>423.368333333333</v>
      </c>
      <c r="CI113">
        <v>8.03691666666667</v>
      </c>
      <c r="CJ113">
        <v>500.037333333333</v>
      </c>
      <c r="CK113">
        <v>100.376333333333</v>
      </c>
      <c r="CL113">
        <v>0.1001851</v>
      </c>
      <c r="CM113">
        <v>16.9105</v>
      </c>
      <c r="CN113">
        <v>16.8678333333333</v>
      </c>
      <c r="CO113">
        <v>999.9</v>
      </c>
      <c r="CP113">
        <v>0</v>
      </c>
      <c r="CQ113">
        <v>0</v>
      </c>
      <c r="CR113">
        <v>9974.38</v>
      </c>
      <c r="CS113">
        <v>0</v>
      </c>
      <c r="CT113">
        <v>5.47275</v>
      </c>
      <c r="CU113">
        <v>1045.93666666667</v>
      </c>
      <c r="CV113">
        <v>0.961986</v>
      </c>
      <c r="CW113">
        <v>0.0380136</v>
      </c>
      <c r="CX113">
        <v>0</v>
      </c>
      <c r="CY113">
        <v>1551.03333333333</v>
      </c>
      <c r="CZ113">
        <v>4.99912</v>
      </c>
      <c r="DA113">
        <v>16039.3</v>
      </c>
      <c r="DB113">
        <v>6712.39666666667</v>
      </c>
      <c r="DC113">
        <v>37.8123333333333</v>
      </c>
      <c r="DD113">
        <v>40.75</v>
      </c>
      <c r="DE113">
        <v>39.5623333333333</v>
      </c>
      <c r="DF113">
        <v>40.1663333333333</v>
      </c>
      <c r="DG113">
        <v>38.9996666666667</v>
      </c>
      <c r="DH113">
        <v>1001.36666666667</v>
      </c>
      <c r="DI113">
        <v>39.57</v>
      </c>
      <c r="DJ113">
        <v>0</v>
      </c>
      <c r="DK113">
        <v>1625677409</v>
      </c>
      <c r="DL113">
        <v>0</v>
      </c>
      <c r="DM113">
        <v>1552.5884</v>
      </c>
      <c r="DN113">
        <v>-14.8876922938587</v>
      </c>
      <c r="DO113">
        <v>-126.261538361764</v>
      </c>
      <c r="DP113">
        <v>16053.064</v>
      </c>
      <c r="DQ113">
        <v>15</v>
      </c>
      <c r="DR113">
        <v>1625677134.6</v>
      </c>
      <c r="DS113" t="s">
        <v>305</v>
      </c>
      <c r="DT113">
        <v>1625677128.6</v>
      </c>
      <c r="DU113">
        <v>1625677134.6</v>
      </c>
      <c r="DV113">
        <v>2</v>
      </c>
      <c r="DW113">
        <v>0.041</v>
      </c>
      <c r="DX113">
        <v>0.026</v>
      </c>
      <c r="DY113">
        <v>-14.347</v>
      </c>
      <c r="DZ113">
        <v>-1.389</v>
      </c>
      <c r="EA113">
        <v>420</v>
      </c>
      <c r="EB113">
        <v>5</v>
      </c>
      <c r="EC113">
        <v>0.14</v>
      </c>
      <c r="ED113">
        <v>0.08</v>
      </c>
      <c r="EE113">
        <v>-10.9104902439024</v>
      </c>
      <c r="EF113">
        <v>-0.214622299651558</v>
      </c>
      <c r="EG113">
        <v>0.0567639262159756</v>
      </c>
      <c r="EH113">
        <v>1</v>
      </c>
      <c r="EI113">
        <v>1553.37205882353</v>
      </c>
      <c r="EJ113">
        <v>-14.2354402439221</v>
      </c>
      <c r="EK113">
        <v>1.41083575442059</v>
      </c>
      <c r="EL113">
        <v>0</v>
      </c>
      <c r="EM113">
        <v>0.980959365853658</v>
      </c>
      <c r="EN113">
        <v>0.0366686968641102</v>
      </c>
      <c r="EO113">
        <v>0.00803137173763625</v>
      </c>
      <c r="EP113">
        <v>1</v>
      </c>
      <c r="EQ113">
        <v>2</v>
      </c>
      <c r="ER113">
        <v>3</v>
      </c>
      <c r="ES113" t="s">
        <v>349</v>
      </c>
      <c r="ET113">
        <v>100</v>
      </c>
      <c r="EU113">
        <v>100</v>
      </c>
      <c r="EV113">
        <v>-14.343</v>
      </c>
      <c r="EW113">
        <v>-1.4249</v>
      </c>
      <c r="EX113">
        <v>-14.3476998515065</v>
      </c>
      <c r="EY113">
        <v>0.000485247639819423</v>
      </c>
      <c r="EZ113">
        <v>-1.36446825205216e-06</v>
      </c>
      <c r="FA113">
        <v>5.78542989185787e-10</v>
      </c>
      <c r="FB113">
        <v>-1.1099058739466</v>
      </c>
      <c r="FC113">
        <v>-0.0508365997127688</v>
      </c>
      <c r="FD113">
        <v>0.00161886503163497</v>
      </c>
      <c r="FE113">
        <v>-2.08621555845513e-05</v>
      </c>
      <c r="FF113">
        <v>0</v>
      </c>
      <c r="FG113">
        <v>2096</v>
      </c>
      <c r="FH113">
        <v>2</v>
      </c>
      <c r="FI113">
        <v>28</v>
      </c>
      <c r="FJ113">
        <v>4.7</v>
      </c>
      <c r="FK113">
        <v>4.6</v>
      </c>
      <c r="FL113">
        <v>18</v>
      </c>
      <c r="FM113">
        <v>491.846</v>
      </c>
      <c r="FN113">
        <v>508.774</v>
      </c>
      <c r="FO113">
        <v>13.2535</v>
      </c>
      <c r="FP113">
        <v>26.765</v>
      </c>
      <c r="FQ113">
        <v>29.9993</v>
      </c>
      <c r="FR113">
        <v>26.8977</v>
      </c>
      <c r="FS113">
        <v>26.8767</v>
      </c>
      <c r="FT113">
        <v>21.441</v>
      </c>
      <c r="FU113">
        <v>58.6286</v>
      </c>
      <c r="FV113">
        <v>0</v>
      </c>
      <c r="FW113">
        <v>13.31</v>
      </c>
      <c r="FX113">
        <v>420</v>
      </c>
      <c r="FY113">
        <v>5.72212</v>
      </c>
      <c r="FZ113">
        <v>101.65</v>
      </c>
      <c r="GA113">
        <v>96.1646</v>
      </c>
    </row>
    <row r="114" spans="1:183">
      <c r="A114">
        <v>98</v>
      </c>
      <c r="B114">
        <v>1625677410.1</v>
      </c>
      <c r="C114">
        <v>194</v>
      </c>
      <c r="D114" t="s">
        <v>502</v>
      </c>
      <c r="E114" t="s">
        <v>503</v>
      </c>
      <c r="F114">
        <v>1</v>
      </c>
      <c r="G114" t="s">
        <v>302</v>
      </c>
      <c r="H114">
        <v>1625677409.1</v>
      </c>
      <c r="I114">
        <f>(J114)/1000</f>
        <v>0</v>
      </c>
      <c r="J114">
        <f>1000*CJ114*AH114*(CF114-CG114)/(100*BY114*(1000-AH114*CF114))</f>
        <v>0</v>
      </c>
      <c r="K114">
        <f>CJ114*AH114*(CE114-CD114*(1000-AH114*CG114)/(1000-AH114*CF114))/(100*BY114)</f>
        <v>0</v>
      </c>
      <c r="L114">
        <f>CD114 - IF(AH114&gt;1, K114*BY114*100.0/(AJ114*CR114), 0)</f>
        <v>0</v>
      </c>
      <c r="M114">
        <f>((S114-I114/2)*L114-K114)/(S114+I114/2)</f>
        <v>0</v>
      </c>
      <c r="N114">
        <f>M114*(CK114+CL114)/1000.0</f>
        <v>0</v>
      </c>
      <c r="O114">
        <f>(CD114 - IF(AH114&gt;1, K114*BY114*100.0/(AJ114*CR114), 0))*(CK114+CL114)/1000.0</f>
        <v>0</v>
      </c>
      <c r="P114">
        <f>2.0/((1/R114-1/Q114)+SIGN(R114)*SQRT((1/R114-1/Q114)*(1/R114-1/Q114) + 4*BZ114/((BZ114+1)*(BZ114+1))*(2*1/R114*1/Q114-1/Q114*1/Q114)))</f>
        <v>0</v>
      </c>
      <c r="Q114">
        <f>IF(LEFT(CA114,1)&lt;&gt;"0",IF(LEFT(CA114,1)="1",3.0,CB114),$D$5+$E$5*(CR114*CK114/($K$5*1000))+$F$5*(CR114*CK114/($K$5*1000))*MAX(MIN(BY114,$J$5),$I$5)*MAX(MIN(BY114,$J$5),$I$5)+$G$5*MAX(MIN(BY114,$J$5),$I$5)*(CR114*CK114/($K$5*1000))+$H$5*(CR114*CK114/($K$5*1000))*(CR114*CK114/($K$5*1000)))</f>
        <v>0</v>
      </c>
      <c r="R114">
        <f>I114*(1000-(1000*0.61365*exp(17.502*V114/(240.97+V114))/(CK114+CL114)+CF114)/2)/(1000*0.61365*exp(17.502*V114/(240.97+V114))/(CK114+CL114)-CF114)</f>
        <v>0</v>
      </c>
      <c r="S114">
        <f>1/((BZ114+1)/(P114/1.6)+1/(Q114/1.37)) + BZ114/((BZ114+1)/(P114/1.6) + BZ114/(Q114/1.37))</f>
        <v>0</v>
      </c>
      <c r="T114">
        <f>(BU114*BX114)</f>
        <v>0</v>
      </c>
      <c r="U114">
        <f>(CM114+(T114+2*0.95*5.67E-8*(((CM114+$B$7)+273)^4-(CM114+273)^4)-44100*I114)/(1.84*29.3*Q114+8*0.95*5.67E-8*(CM114+273)^3))</f>
        <v>0</v>
      </c>
      <c r="V114">
        <f>($C$7*CN114+$D$7*CO114+$E$7*U114)</f>
        <v>0</v>
      </c>
      <c r="W114">
        <f>0.61365*exp(17.502*V114/(240.97+V114))</f>
        <v>0</v>
      </c>
      <c r="X114">
        <f>(Y114/Z114*100)</f>
        <v>0</v>
      </c>
      <c r="Y114">
        <f>CF114*(CK114+CL114)/1000</f>
        <v>0</v>
      </c>
      <c r="Z114">
        <f>0.61365*exp(17.502*CM114/(240.97+CM114))</f>
        <v>0</v>
      </c>
      <c r="AA114">
        <f>(W114-CF114*(CK114+CL114)/1000)</f>
        <v>0</v>
      </c>
      <c r="AB114">
        <f>(-I114*44100)</f>
        <v>0</v>
      </c>
      <c r="AC114">
        <f>2*29.3*Q114*0.92*(CM114-V114)</f>
        <v>0</v>
      </c>
      <c r="AD114">
        <f>2*0.95*5.67E-8*(((CM114+$B$7)+273)^4-(V114+273)^4)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MAX(0,($B$13+$C$13*CR114)/(1+$D$13*CR114)*CK114/(CM114+273)*$E$13)</f>
        <v>0</v>
      </c>
      <c r="AK114" t="s">
        <v>303</v>
      </c>
      <c r="AL114" t="s">
        <v>303</v>
      </c>
      <c r="AM114">
        <v>0</v>
      </c>
      <c r="AN114">
        <v>0</v>
      </c>
      <c r="AO114">
        <f>1-AM114/AN114</f>
        <v>0</v>
      </c>
      <c r="AP114">
        <v>0</v>
      </c>
      <c r="AQ114" t="s">
        <v>303</v>
      </c>
      <c r="AR114" t="s">
        <v>303</v>
      </c>
      <c r="AS114">
        <v>0</v>
      </c>
      <c r="AT114">
        <v>0</v>
      </c>
      <c r="AU114">
        <f>1-AS114/AT114</f>
        <v>0</v>
      </c>
      <c r="AV114">
        <v>0.5</v>
      </c>
      <c r="AW114">
        <f>BV114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303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f>$B$11*CS114+$C$11*CT114+$F$11*CU114*(1-CX114)</f>
        <v>0</v>
      </c>
      <c r="BV114">
        <f>BU114*BW114</f>
        <v>0</v>
      </c>
      <c r="BW114">
        <f>($B$11*$D$9+$C$11*$D$9+$F$11*((DH114+CZ114)/MAX(DH114+CZ114+DI114, 0.1)*$I$9+DI114/MAX(DH114+CZ114+DI114, 0.1)*$J$9))/($B$11+$C$11+$F$11)</f>
        <v>0</v>
      </c>
      <c r="BX114">
        <f>($B$11*$K$9+$C$11*$K$9+$F$11*((DH114+CZ114)/MAX(DH114+CZ114+DI114, 0.1)*$P$9+DI114/MAX(DH114+CZ114+DI114, 0.1)*$Q$9))/($B$11+$C$11+$F$11)</f>
        <v>0</v>
      </c>
      <c r="BY114">
        <v>6</v>
      </c>
      <c r="BZ114">
        <v>0.5</v>
      </c>
      <c r="CA114" t="s">
        <v>304</v>
      </c>
      <c r="CB114">
        <v>2</v>
      </c>
      <c r="CC114">
        <v>1625677409.1</v>
      </c>
      <c r="CD114">
        <v>409.029</v>
      </c>
      <c r="CE114">
        <v>420.005333333333</v>
      </c>
      <c r="CF114">
        <v>6.62029</v>
      </c>
      <c r="CG114">
        <v>5.64623333333333</v>
      </c>
      <c r="CH114">
        <v>423.371666666667</v>
      </c>
      <c r="CI114">
        <v>8.04527333333333</v>
      </c>
      <c r="CJ114">
        <v>500.012</v>
      </c>
      <c r="CK114">
        <v>100.375</v>
      </c>
      <c r="CL114">
        <v>0.0999177</v>
      </c>
      <c r="CM114">
        <v>16.9296</v>
      </c>
      <c r="CN114">
        <v>16.8811</v>
      </c>
      <c r="CO114">
        <v>999.9</v>
      </c>
      <c r="CP114">
        <v>0</v>
      </c>
      <c r="CQ114">
        <v>0</v>
      </c>
      <c r="CR114">
        <v>9994.35666666667</v>
      </c>
      <c r="CS114">
        <v>0</v>
      </c>
      <c r="CT114">
        <v>5.45897</v>
      </c>
      <c r="CU114">
        <v>1046.13</v>
      </c>
      <c r="CV114">
        <v>0.961994</v>
      </c>
      <c r="CW114">
        <v>0.0380062</v>
      </c>
      <c r="CX114">
        <v>0</v>
      </c>
      <c r="CY114">
        <v>1550.45666666667</v>
      </c>
      <c r="CZ114">
        <v>4.99912</v>
      </c>
      <c r="DA114">
        <v>16036.8333333333</v>
      </c>
      <c r="DB114">
        <v>6713.61333333333</v>
      </c>
      <c r="DC114">
        <v>37.6246666666667</v>
      </c>
      <c r="DD114">
        <v>40.7913333333333</v>
      </c>
      <c r="DE114">
        <v>39.458</v>
      </c>
      <c r="DF114">
        <v>40.1663333333333</v>
      </c>
      <c r="DG114">
        <v>39.1246666666667</v>
      </c>
      <c r="DH114">
        <v>1001.56</v>
      </c>
      <c r="DI114">
        <v>39.57</v>
      </c>
      <c r="DJ114">
        <v>0</v>
      </c>
      <c r="DK114">
        <v>1625677410.8</v>
      </c>
      <c r="DL114">
        <v>0</v>
      </c>
      <c r="DM114">
        <v>1552.23307692308</v>
      </c>
      <c r="DN114">
        <v>-15.4475213906126</v>
      </c>
      <c r="DO114">
        <v>-131.50769242795</v>
      </c>
      <c r="DP114">
        <v>16049.9538461538</v>
      </c>
      <c r="DQ114">
        <v>15</v>
      </c>
      <c r="DR114">
        <v>1625677134.6</v>
      </c>
      <c r="DS114" t="s">
        <v>305</v>
      </c>
      <c r="DT114">
        <v>1625677128.6</v>
      </c>
      <c r="DU114">
        <v>1625677134.6</v>
      </c>
      <c r="DV114">
        <v>2</v>
      </c>
      <c r="DW114">
        <v>0.041</v>
      </c>
      <c r="DX114">
        <v>0.026</v>
      </c>
      <c r="DY114">
        <v>-14.347</v>
      </c>
      <c r="DZ114">
        <v>-1.389</v>
      </c>
      <c r="EA114">
        <v>420</v>
      </c>
      <c r="EB114">
        <v>5</v>
      </c>
      <c r="EC114">
        <v>0.14</v>
      </c>
      <c r="ED114">
        <v>0.08</v>
      </c>
      <c r="EE114">
        <v>-10.9209243902439</v>
      </c>
      <c r="EF114">
        <v>-0.220906620209078</v>
      </c>
      <c r="EG114">
        <v>0.057191107873079</v>
      </c>
      <c r="EH114">
        <v>1</v>
      </c>
      <c r="EI114">
        <v>1553.01</v>
      </c>
      <c r="EJ114">
        <v>-14.795064245462</v>
      </c>
      <c r="EK114">
        <v>1.49844109469998</v>
      </c>
      <c r="EL114">
        <v>0</v>
      </c>
      <c r="EM114">
        <v>0.981830048780488</v>
      </c>
      <c r="EN114">
        <v>-1.64111498251265e-05</v>
      </c>
      <c r="EO114">
        <v>0.00680639157991104</v>
      </c>
      <c r="EP114">
        <v>1</v>
      </c>
      <c r="EQ114">
        <v>2</v>
      </c>
      <c r="ER114">
        <v>3</v>
      </c>
      <c r="ES114" t="s">
        <v>349</v>
      </c>
      <c r="ET114">
        <v>100</v>
      </c>
      <c r="EU114">
        <v>100</v>
      </c>
      <c r="EV114">
        <v>-14.343</v>
      </c>
      <c r="EW114">
        <v>-1.4251</v>
      </c>
      <c r="EX114">
        <v>-14.3476998515065</v>
      </c>
      <c r="EY114">
        <v>0.000485247639819423</v>
      </c>
      <c r="EZ114">
        <v>-1.36446825205216e-06</v>
      </c>
      <c r="FA114">
        <v>5.78542989185787e-10</v>
      </c>
      <c r="FB114">
        <v>-1.1099058739466</v>
      </c>
      <c r="FC114">
        <v>-0.0508365997127688</v>
      </c>
      <c r="FD114">
        <v>0.00161886503163497</v>
      </c>
      <c r="FE114">
        <v>-2.08621555845513e-05</v>
      </c>
      <c r="FF114">
        <v>0</v>
      </c>
      <c r="FG114">
        <v>2096</v>
      </c>
      <c r="FH114">
        <v>2</v>
      </c>
      <c r="FI114">
        <v>28</v>
      </c>
      <c r="FJ114">
        <v>4.7</v>
      </c>
      <c r="FK114">
        <v>4.6</v>
      </c>
      <c r="FL114">
        <v>18</v>
      </c>
      <c r="FM114">
        <v>491.59</v>
      </c>
      <c r="FN114">
        <v>508.889</v>
      </c>
      <c r="FO114">
        <v>13.2989</v>
      </c>
      <c r="FP114">
        <v>26.7624</v>
      </c>
      <c r="FQ114">
        <v>29.9994</v>
      </c>
      <c r="FR114">
        <v>26.8966</v>
      </c>
      <c r="FS114">
        <v>26.8755</v>
      </c>
      <c r="FT114">
        <v>21.4376</v>
      </c>
      <c r="FU114">
        <v>58.6286</v>
      </c>
      <c r="FV114">
        <v>0</v>
      </c>
      <c r="FW114">
        <v>13.37</v>
      </c>
      <c r="FX114">
        <v>420</v>
      </c>
      <c r="FY114">
        <v>5.75225</v>
      </c>
      <c r="FZ114">
        <v>101.65</v>
      </c>
      <c r="GA114">
        <v>96.1658</v>
      </c>
    </row>
    <row r="115" spans="1:183">
      <c r="A115">
        <v>99</v>
      </c>
      <c r="B115">
        <v>1625677412.1</v>
      </c>
      <c r="C115">
        <v>196</v>
      </c>
      <c r="D115" t="s">
        <v>504</v>
      </c>
      <c r="E115" t="s">
        <v>505</v>
      </c>
      <c r="F115">
        <v>1</v>
      </c>
      <c r="G115" t="s">
        <v>302</v>
      </c>
      <c r="H115">
        <v>1625677411.1</v>
      </c>
      <c r="I115">
        <f>(J115)/1000</f>
        <v>0</v>
      </c>
      <c r="J115">
        <f>1000*CJ115*AH115*(CF115-CG115)/(100*BY115*(1000-AH115*CF115))</f>
        <v>0</v>
      </c>
      <c r="K115">
        <f>CJ115*AH115*(CE115-CD115*(1000-AH115*CG115)/(1000-AH115*CF115))/(100*BY115)</f>
        <v>0</v>
      </c>
      <c r="L115">
        <f>CD115 - IF(AH115&gt;1, K115*BY115*100.0/(AJ115*CR115), 0)</f>
        <v>0</v>
      </c>
      <c r="M115">
        <f>((S115-I115/2)*L115-K115)/(S115+I115/2)</f>
        <v>0</v>
      </c>
      <c r="N115">
        <f>M115*(CK115+CL115)/1000.0</f>
        <v>0</v>
      </c>
      <c r="O115">
        <f>(CD115 - IF(AH115&gt;1, K115*BY115*100.0/(AJ115*CR115), 0))*(CK115+CL115)/1000.0</f>
        <v>0</v>
      </c>
      <c r="P115">
        <f>2.0/((1/R115-1/Q115)+SIGN(R115)*SQRT((1/R115-1/Q115)*(1/R115-1/Q115) + 4*BZ115/((BZ115+1)*(BZ115+1))*(2*1/R115*1/Q115-1/Q115*1/Q115)))</f>
        <v>0</v>
      </c>
      <c r="Q115">
        <f>IF(LEFT(CA115,1)&lt;&gt;"0",IF(LEFT(CA115,1)="1",3.0,CB115),$D$5+$E$5*(CR115*CK115/($K$5*1000))+$F$5*(CR115*CK115/($K$5*1000))*MAX(MIN(BY115,$J$5),$I$5)*MAX(MIN(BY115,$J$5),$I$5)+$G$5*MAX(MIN(BY115,$J$5),$I$5)*(CR115*CK115/($K$5*1000))+$H$5*(CR115*CK115/($K$5*1000))*(CR115*CK115/($K$5*1000)))</f>
        <v>0</v>
      </c>
      <c r="R115">
        <f>I115*(1000-(1000*0.61365*exp(17.502*V115/(240.97+V115))/(CK115+CL115)+CF115)/2)/(1000*0.61365*exp(17.502*V115/(240.97+V115))/(CK115+CL115)-CF115)</f>
        <v>0</v>
      </c>
      <c r="S115">
        <f>1/((BZ115+1)/(P115/1.6)+1/(Q115/1.37)) + BZ115/((BZ115+1)/(P115/1.6) + BZ115/(Q115/1.37))</f>
        <v>0</v>
      </c>
      <c r="T115">
        <f>(BU115*BX115)</f>
        <v>0</v>
      </c>
      <c r="U115">
        <f>(CM115+(T115+2*0.95*5.67E-8*(((CM115+$B$7)+273)^4-(CM115+273)^4)-44100*I115)/(1.84*29.3*Q115+8*0.95*5.67E-8*(CM115+273)^3))</f>
        <v>0</v>
      </c>
      <c r="V115">
        <f>($C$7*CN115+$D$7*CO115+$E$7*U115)</f>
        <v>0</v>
      </c>
      <c r="W115">
        <f>0.61365*exp(17.502*V115/(240.97+V115))</f>
        <v>0</v>
      </c>
      <c r="X115">
        <f>(Y115/Z115*100)</f>
        <v>0</v>
      </c>
      <c r="Y115">
        <f>CF115*(CK115+CL115)/1000</f>
        <v>0</v>
      </c>
      <c r="Z115">
        <f>0.61365*exp(17.502*CM115/(240.97+CM115))</f>
        <v>0</v>
      </c>
      <c r="AA115">
        <f>(W115-CF115*(CK115+CL115)/1000)</f>
        <v>0</v>
      </c>
      <c r="AB115">
        <f>(-I115*44100)</f>
        <v>0</v>
      </c>
      <c r="AC115">
        <f>2*29.3*Q115*0.92*(CM115-V115)</f>
        <v>0</v>
      </c>
      <c r="AD115">
        <f>2*0.95*5.67E-8*(((CM115+$B$7)+273)^4-(V115+273)^4)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MAX(0,($B$13+$C$13*CR115)/(1+$D$13*CR115)*CK115/(CM115+273)*$E$13)</f>
        <v>0</v>
      </c>
      <c r="AK115" t="s">
        <v>303</v>
      </c>
      <c r="AL115" t="s">
        <v>303</v>
      </c>
      <c r="AM115">
        <v>0</v>
      </c>
      <c r="AN115">
        <v>0</v>
      </c>
      <c r="AO115">
        <f>1-AM115/AN115</f>
        <v>0</v>
      </c>
      <c r="AP115">
        <v>0</v>
      </c>
      <c r="AQ115" t="s">
        <v>303</v>
      </c>
      <c r="AR115" t="s">
        <v>303</v>
      </c>
      <c r="AS115">
        <v>0</v>
      </c>
      <c r="AT115">
        <v>0</v>
      </c>
      <c r="AU115">
        <f>1-AS115/AT115</f>
        <v>0</v>
      </c>
      <c r="AV115">
        <v>0.5</v>
      </c>
      <c r="AW115">
        <f>BV115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303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f>$B$11*CS115+$C$11*CT115+$F$11*CU115*(1-CX115)</f>
        <v>0</v>
      </c>
      <c r="BV115">
        <f>BU115*BW115</f>
        <v>0</v>
      </c>
      <c r="BW115">
        <f>($B$11*$D$9+$C$11*$D$9+$F$11*((DH115+CZ115)/MAX(DH115+CZ115+DI115, 0.1)*$I$9+DI115/MAX(DH115+CZ115+DI115, 0.1)*$J$9))/($B$11+$C$11+$F$11)</f>
        <v>0</v>
      </c>
      <c r="BX115">
        <f>($B$11*$K$9+$C$11*$K$9+$F$11*((DH115+CZ115)/MAX(DH115+CZ115+DI115, 0.1)*$P$9+DI115/MAX(DH115+CZ115+DI115, 0.1)*$Q$9))/($B$11+$C$11+$F$11)</f>
        <v>0</v>
      </c>
      <c r="BY115">
        <v>6</v>
      </c>
      <c r="BZ115">
        <v>0.5</v>
      </c>
      <c r="CA115" t="s">
        <v>304</v>
      </c>
      <c r="CB115">
        <v>2</v>
      </c>
      <c r="CC115">
        <v>1625677411.1</v>
      </c>
      <c r="CD115">
        <v>409.039</v>
      </c>
      <c r="CE115">
        <v>420.051666666667</v>
      </c>
      <c r="CF115">
        <v>6.63009</v>
      </c>
      <c r="CG115">
        <v>5.66134666666667</v>
      </c>
      <c r="CH115">
        <v>423.382</v>
      </c>
      <c r="CI115">
        <v>8.05536</v>
      </c>
      <c r="CJ115">
        <v>499.999333333333</v>
      </c>
      <c r="CK115">
        <v>100.375</v>
      </c>
      <c r="CL115">
        <v>0.0997501</v>
      </c>
      <c r="CM115">
        <v>16.9511666666667</v>
      </c>
      <c r="CN115">
        <v>16.8987333333333</v>
      </c>
      <c r="CO115">
        <v>999.9</v>
      </c>
      <c r="CP115">
        <v>0</v>
      </c>
      <c r="CQ115">
        <v>0</v>
      </c>
      <c r="CR115">
        <v>10015.6333333333</v>
      </c>
      <c r="CS115">
        <v>0</v>
      </c>
      <c r="CT115">
        <v>5.47964666666667</v>
      </c>
      <c r="CU115">
        <v>1045.92333333333</v>
      </c>
      <c r="CV115">
        <v>0.961986</v>
      </c>
      <c r="CW115">
        <v>0.0380136</v>
      </c>
      <c r="CX115">
        <v>0</v>
      </c>
      <c r="CY115">
        <v>1549.94666666667</v>
      </c>
      <c r="CZ115">
        <v>4.99912</v>
      </c>
      <c r="DA115">
        <v>16029.1666666667</v>
      </c>
      <c r="DB115">
        <v>6712.29666666667</v>
      </c>
      <c r="DC115">
        <v>37.4583333333333</v>
      </c>
      <c r="DD115">
        <v>40.7913333333333</v>
      </c>
      <c r="DE115">
        <v>39.4163333333333</v>
      </c>
      <c r="DF115">
        <v>40.1873333333333</v>
      </c>
      <c r="DG115">
        <v>38.9166666666667</v>
      </c>
      <c r="DH115">
        <v>1001.35333333333</v>
      </c>
      <c r="DI115">
        <v>39.57</v>
      </c>
      <c r="DJ115">
        <v>0</v>
      </c>
      <c r="DK115">
        <v>1625677413.2</v>
      </c>
      <c r="DL115">
        <v>0</v>
      </c>
      <c r="DM115">
        <v>1551.625</v>
      </c>
      <c r="DN115">
        <v>-15.5449572865381</v>
      </c>
      <c r="DO115">
        <v>-135.866666752155</v>
      </c>
      <c r="DP115">
        <v>16044.7653846154</v>
      </c>
      <c r="DQ115">
        <v>15</v>
      </c>
      <c r="DR115">
        <v>1625677134.6</v>
      </c>
      <c r="DS115" t="s">
        <v>305</v>
      </c>
      <c r="DT115">
        <v>1625677128.6</v>
      </c>
      <c r="DU115">
        <v>1625677134.6</v>
      </c>
      <c r="DV115">
        <v>2</v>
      </c>
      <c r="DW115">
        <v>0.041</v>
      </c>
      <c r="DX115">
        <v>0.026</v>
      </c>
      <c r="DY115">
        <v>-14.347</v>
      </c>
      <c r="DZ115">
        <v>-1.389</v>
      </c>
      <c r="EA115">
        <v>420</v>
      </c>
      <c r="EB115">
        <v>5</v>
      </c>
      <c r="EC115">
        <v>0.14</v>
      </c>
      <c r="ED115">
        <v>0.08</v>
      </c>
      <c r="EE115">
        <v>-10.939912195122</v>
      </c>
      <c r="EF115">
        <v>-0.162436933797928</v>
      </c>
      <c r="EG115">
        <v>0.0507264168207664</v>
      </c>
      <c r="EH115">
        <v>1</v>
      </c>
      <c r="EI115">
        <v>1552.34470588235</v>
      </c>
      <c r="EJ115">
        <v>-14.9542343289443</v>
      </c>
      <c r="EK115">
        <v>1.47629352113785</v>
      </c>
      <c r="EL115">
        <v>0</v>
      </c>
      <c r="EM115">
        <v>0.981487658536585</v>
      </c>
      <c r="EN115">
        <v>-0.0373836585365879</v>
      </c>
      <c r="EO115">
        <v>0.00732003272553578</v>
      </c>
      <c r="EP115">
        <v>1</v>
      </c>
      <c r="EQ115">
        <v>2</v>
      </c>
      <c r="ER115">
        <v>3</v>
      </c>
      <c r="ES115" t="s">
        <v>349</v>
      </c>
      <c r="ET115">
        <v>100</v>
      </c>
      <c r="EU115">
        <v>100</v>
      </c>
      <c r="EV115">
        <v>-14.343</v>
      </c>
      <c r="EW115">
        <v>-1.4254</v>
      </c>
      <c r="EX115">
        <v>-14.3476998515065</v>
      </c>
      <c r="EY115">
        <v>0.000485247639819423</v>
      </c>
      <c r="EZ115">
        <v>-1.36446825205216e-06</v>
      </c>
      <c r="FA115">
        <v>5.78542989185787e-10</v>
      </c>
      <c r="FB115">
        <v>-1.1099058739466</v>
      </c>
      <c r="FC115">
        <v>-0.0508365997127688</v>
      </c>
      <c r="FD115">
        <v>0.00161886503163497</v>
      </c>
      <c r="FE115">
        <v>-2.08621555845513e-05</v>
      </c>
      <c r="FF115">
        <v>0</v>
      </c>
      <c r="FG115">
        <v>2096</v>
      </c>
      <c r="FH115">
        <v>2</v>
      </c>
      <c r="FI115">
        <v>28</v>
      </c>
      <c r="FJ115">
        <v>4.7</v>
      </c>
      <c r="FK115">
        <v>4.6</v>
      </c>
      <c r="FL115">
        <v>18</v>
      </c>
      <c r="FM115">
        <v>491.781</v>
      </c>
      <c r="FN115">
        <v>508.825</v>
      </c>
      <c r="FO115">
        <v>13.3438</v>
      </c>
      <c r="FP115">
        <v>26.7596</v>
      </c>
      <c r="FQ115">
        <v>29.9989</v>
      </c>
      <c r="FR115">
        <v>26.8951</v>
      </c>
      <c r="FS115">
        <v>26.8744</v>
      </c>
      <c r="FT115">
        <v>21.4389</v>
      </c>
      <c r="FU115">
        <v>58.6286</v>
      </c>
      <c r="FV115">
        <v>0</v>
      </c>
      <c r="FW115">
        <v>13.44</v>
      </c>
      <c r="FX115">
        <v>420</v>
      </c>
      <c r="FY115">
        <v>5.75165</v>
      </c>
      <c r="FZ115">
        <v>101.651</v>
      </c>
      <c r="GA115">
        <v>96.1671</v>
      </c>
    </row>
    <row r="116" spans="1:183">
      <c r="A116">
        <v>100</v>
      </c>
      <c r="B116">
        <v>1625677414.1</v>
      </c>
      <c r="C116">
        <v>198</v>
      </c>
      <c r="D116" t="s">
        <v>506</v>
      </c>
      <c r="E116" t="s">
        <v>507</v>
      </c>
      <c r="F116">
        <v>1</v>
      </c>
      <c r="G116" t="s">
        <v>302</v>
      </c>
      <c r="H116">
        <v>1625677413.1</v>
      </c>
      <c r="I116">
        <f>(J116)/1000</f>
        <v>0</v>
      </c>
      <c r="J116">
        <f>1000*CJ116*AH116*(CF116-CG116)/(100*BY116*(1000-AH116*CF116))</f>
        <v>0</v>
      </c>
      <c r="K116">
        <f>CJ116*AH116*(CE116-CD116*(1000-AH116*CG116)/(1000-AH116*CF116))/(100*BY116)</f>
        <v>0</v>
      </c>
      <c r="L116">
        <f>CD116 - IF(AH116&gt;1, K116*BY116*100.0/(AJ116*CR116), 0)</f>
        <v>0</v>
      </c>
      <c r="M116">
        <f>((S116-I116/2)*L116-K116)/(S116+I116/2)</f>
        <v>0</v>
      </c>
      <c r="N116">
        <f>M116*(CK116+CL116)/1000.0</f>
        <v>0</v>
      </c>
      <c r="O116">
        <f>(CD116 - IF(AH116&gt;1, K116*BY116*100.0/(AJ116*CR116), 0))*(CK116+CL116)/1000.0</f>
        <v>0</v>
      </c>
      <c r="P116">
        <f>2.0/((1/R116-1/Q116)+SIGN(R116)*SQRT((1/R116-1/Q116)*(1/R116-1/Q116) + 4*BZ116/((BZ116+1)*(BZ116+1))*(2*1/R116*1/Q116-1/Q116*1/Q116)))</f>
        <v>0</v>
      </c>
      <c r="Q116">
        <f>IF(LEFT(CA116,1)&lt;&gt;"0",IF(LEFT(CA116,1)="1",3.0,CB116),$D$5+$E$5*(CR116*CK116/($K$5*1000))+$F$5*(CR116*CK116/($K$5*1000))*MAX(MIN(BY116,$J$5),$I$5)*MAX(MIN(BY116,$J$5),$I$5)+$G$5*MAX(MIN(BY116,$J$5),$I$5)*(CR116*CK116/($K$5*1000))+$H$5*(CR116*CK116/($K$5*1000))*(CR116*CK116/($K$5*1000)))</f>
        <v>0</v>
      </c>
      <c r="R116">
        <f>I116*(1000-(1000*0.61365*exp(17.502*V116/(240.97+V116))/(CK116+CL116)+CF116)/2)/(1000*0.61365*exp(17.502*V116/(240.97+V116))/(CK116+CL116)-CF116)</f>
        <v>0</v>
      </c>
      <c r="S116">
        <f>1/((BZ116+1)/(P116/1.6)+1/(Q116/1.37)) + BZ116/((BZ116+1)/(P116/1.6) + BZ116/(Q116/1.37))</f>
        <v>0</v>
      </c>
      <c r="T116">
        <f>(BU116*BX116)</f>
        <v>0</v>
      </c>
      <c r="U116">
        <f>(CM116+(T116+2*0.95*5.67E-8*(((CM116+$B$7)+273)^4-(CM116+273)^4)-44100*I116)/(1.84*29.3*Q116+8*0.95*5.67E-8*(CM116+273)^3))</f>
        <v>0</v>
      </c>
      <c r="V116">
        <f>($C$7*CN116+$D$7*CO116+$E$7*U116)</f>
        <v>0</v>
      </c>
      <c r="W116">
        <f>0.61365*exp(17.502*V116/(240.97+V116))</f>
        <v>0</v>
      </c>
      <c r="X116">
        <f>(Y116/Z116*100)</f>
        <v>0</v>
      </c>
      <c r="Y116">
        <f>CF116*(CK116+CL116)/1000</f>
        <v>0</v>
      </c>
      <c r="Z116">
        <f>0.61365*exp(17.502*CM116/(240.97+CM116))</f>
        <v>0</v>
      </c>
      <c r="AA116">
        <f>(W116-CF116*(CK116+CL116)/1000)</f>
        <v>0</v>
      </c>
      <c r="AB116">
        <f>(-I116*44100)</f>
        <v>0</v>
      </c>
      <c r="AC116">
        <f>2*29.3*Q116*0.92*(CM116-V116)</f>
        <v>0</v>
      </c>
      <c r="AD116">
        <f>2*0.95*5.67E-8*(((CM116+$B$7)+273)^4-(V116+273)^4)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MAX(0,($B$13+$C$13*CR116)/(1+$D$13*CR116)*CK116/(CM116+273)*$E$13)</f>
        <v>0</v>
      </c>
      <c r="AK116" t="s">
        <v>303</v>
      </c>
      <c r="AL116" t="s">
        <v>303</v>
      </c>
      <c r="AM116">
        <v>0</v>
      </c>
      <c r="AN116">
        <v>0</v>
      </c>
      <c r="AO116">
        <f>1-AM116/AN116</f>
        <v>0</v>
      </c>
      <c r="AP116">
        <v>0</v>
      </c>
      <c r="AQ116" t="s">
        <v>303</v>
      </c>
      <c r="AR116" t="s">
        <v>303</v>
      </c>
      <c r="AS116">
        <v>0</v>
      </c>
      <c r="AT116">
        <v>0</v>
      </c>
      <c r="AU116">
        <f>1-AS116/AT116</f>
        <v>0</v>
      </c>
      <c r="AV116">
        <v>0.5</v>
      </c>
      <c r="AW116">
        <f>BV116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303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f>$B$11*CS116+$C$11*CT116+$F$11*CU116*(1-CX116)</f>
        <v>0</v>
      </c>
      <c r="BV116">
        <f>BU116*BW116</f>
        <v>0</v>
      </c>
      <c r="BW116">
        <f>($B$11*$D$9+$C$11*$D$9+$F$11*((DH116+CZ116)/MAX(DH116+CZ116+DI116, 0.1)*$I$9+DI116/MAX(DH116+CZ116+DI116, 0.1)*$J$9))/($B$11+$C$11+$F$11)</f>
        <v>0</v>
      </c>
      <c r="BX116">
        <f>($B$11*$K$9+$C$11*$K$9+$F$11*((DH116+CZ116)/MAX(DH116+CZ116+DI116, 0.1)*$P$9+DI116/MAX(DH116+CZ116+DI116, 0.1)*$Q$9))/($B$11+$C$11+$F$11)</f>
        <v>0</v>
      </c>
      <c r="BY116">
        <v>6</v>
      </c>
      <c r="BZ116">
        <v>0.5</v>
      </c>
      <c r="CA116" t="s">
        <v>304</v>
      </c>
      <c r="CB116">
        <v>2</v>
      </c>
      <c r="CC116">
        <v>1625677413.1</v>
      </c>
      <c r="CD116">
        <v>409.017</v>
      </c>
      <c r="CE116">
        <v>420.049333333333</v>
      </c>
      <c r="CF116">
        <v>6.64148333333333</v>
      </c>
      <c r="CG116">
        <v>5.66524666666667</v>
      </c>
      <c r="CH116">
        <v>423.359666666667</v>
      </c>
      <c r="CI116">
        <v>8.06709333333333</v>
      </c>
      <c r="CJ116">
        <v>499.995333333333</v>
      </c>
      <c r="CK116">
        <v>100.374</v>
      </c>
      <c r="CL116">
        <v>0.0996426</v>
      </c>
      <c r="CM116">
        <v>16.9693</v>
      </c>
      <c r="CN116">
        <v>16.9201333333333</v>
      </c>
      <c r="CO116">
        <v>999.9</v>
      </c>
      <c r="CP116">
        <v>0</v>
      </c>
      <c r="CQ116">
        <v>0</v>
      </c>
      <c r="CR116">
        <v>10016.0333333333</v>
      </c>
      <c r="CS116">
        <v>0</v>
      </c>
      <c r="CT116">
        <v>5.51411333333333</v>
      </c>
      <c r="CU116">
        <v>1046.02333333333</v>
      </c>
      <c r="CV116">
        <v>0.96199</v>
      </c>
      <c r="CW116">
        <v>0.0380099</v>
      </c>
      <c r="CX116">
        <v>0</v>
      </c>
      <c r="CY116">
        <v>1549.64666666667</v>
      </c>
      <c r="CZ116">
        <v>4.99912</v>
      </c>
      <c r="DA116">
        <v>16027.1</v>
      </c>
      <c r="DB116">
        <v>6712.95</v>
      </c>
      <c r="DC116">
        <v>37.875</v>
      </c>
      <c r="DD116">
        <v>40.75</v>
      </c>
      <c r="DE116">
        <v>39.4373333333333</v>
      </c>
      <c r="DF116">
        <v>40.312</v>
      </c>
      <c r="DG116">
        <v>39.0203333333333</v>
      </c>
      <c r="DH116">
        <v>1001.45333333333</v>
      </c>
      <c r="DI116">
        <v>39.57</v>
      </c>
      <c r="DJ116">
        <v>0</v>
      </c>
      <c r="DK116">
        <v>1625677415</v>
      </c>
      <c r="DL116">
        <v>0</v>
      </c>
      <c r="DM116">
        <v>1551.0972</v>
      </c>
      <c r="DN116">
        <v>-14.9269230644977</v>
      </c>
      <c r="DO116">
        <v>-144.138461283164</v>
      </c>
      <c r="DP116">
        <v>16040.076</v>
      </c>
      <c r="DQ116">
        <v>15</v>
      </c>
      <c r="DR116">
        <v>1625677134.6</v>
      </c>
      <c r="DS116" t="s">
        <v>305</v>
      </c>
      <c r="DT116">
        <v>1625677128.6</v>
      </c>
      <c r="DU116">
        <v>1625677134.6</v>
      </c>
      <c r="DV116">
        <v>2</v>
      </c>
      <c r="DW116">
        <v>0.041</v>
      </c>
      <c r="DX116">
        <v>0.026</v>
      </c>
      <c r="DY116">
        <v>-14.347</v>
      </c>
      <c r="DZ116">
        <v>-1.389</v>
      </c>
      <c r="EA116">
        <v>420</v>
      </c>
      <c r="EB116">
        <v>5</v>
      </c>
      <c r="EC116">
        <v>0.14</v>
      </c>
      <c r="ED116">
        <v>0.08</v>
      </c>
      <c r="EE116">
        <v>-10.9540951219512</v>
      </c>
      <c r="EF116">
        <v>-0.207405574912868</v>
      </c>
      <c r="EG116">
        <v>0.0538326673476767</v>
      </c>
      <c r="EH116">
        <v>1</v>
      </c>
      <c r="EI116">
        <v>1551.90941176471</v>
      </c>
      <c r="EJ116">
        <v>-14.9265786975835</v>
      </c>
      <c r="EK116">
        <v>1.47885874355564</v>
      </c>
      <c r="EL116">
        <v>0</v>
      </c>
      <c r="EM116">
        <v>0.981293048780488</v>
      </c>
      <c r="EN116">
        <v>-0.0554546759581886</v>
      </c>
      <c r="EO116">
        <v>0.00749588744465832</v>
      </c>
      <c r="EP116">
        <v>1</v>
      </c>
      <c r="EQ116">
        <v>2</v>
      </c>
      <c r="ER116">
        <v>3</v>
      </c>
      <c r="ES116" t="s">
        <v>349</v>
      </c>
      <c r="ET116">
        <v>100</v>
      </c>
      <c r="EU116">
        <v>100</v>
      </c>
      <c r="EV116">
        <v>-14.343</v>
      </c>
      <c r="EW116">
        <v>-1.4258</v>
      </c>
      <c r="EX116">
        <v>-14.3476998515065</v>
      </c>
      <c r="EY116">
        <v>0.000485247639819423</v>
      </c>
      <c r="EZ116">
        <v>-1.36446825205216e-06</v>
      </c>
      <c r="FA116">
        <v>5.78542989185787e-10</v>
      </c>
      <c r="FB116">
        <v>-1.1099058739466</v>
      </c>
      <c r="FC116">
        <v>-0.0508365997127688</v>
      </c>
      <c r="FD116">
        <v>0.00161886503163497</v>
      </c>
      <c r="FE116">
        <v>-2.08621555845513e-05</v>
      </c>
      <c r="FF116">
        <v>0</v>
      </c>
      <c r="FG116">
        <v>2096</v>
      </c>
      <c r="FH116">
        <v>2</v>
      </c>
      <c r="FI116">
        <v>28</v>
      </c>
      <c r="FJ116">
        <v>4.8</v>
      </c>
      <c r="FK116">
        <v>4.7</v>
      </c>
      <c r="FL116">
        <v>18</v>
      </c>
      <c r="FM116">
        <v>491.944</v>
      </c>
      <c r="FN116">
        <v>508.868</v>
      </c>
      <c r="FO116">
        <v>13.3866</v>
      </c>
      <c r="FP116">
        <v>26.7571</v>
      </c>
      <c r="FQ116">
        <v>29.9986</v>
      </c>
      <c r="FR116">
        <v>26.8937</v>
      </c>
      <c r="FS116">
        <v>26.8733</v>
      </c>
      <c r="FT116">
        <v>21.4388</v>
      </c>
      <c r="FU116">
        <v>58.341</v>
      </c>
      <c r="FV116">
        <v>0</v>
      </c>
      <c r="FW116">
        <v>13.44</v>
      </c>
      <c r="FX116">
        <v>420</v>
      </c>
      <c r="FY116">
        <v>5.75419</v>
      </c>
      <c r="FZ116">
        <v>101.65</v>
      </c>
      <c r="GA116">
        <v>96.167</v>
      </c>
    </row>
    <row r="117" spans="1:183">
      <c r="A117">
        <v>101</v>
      </c>
      <c r="B117">
        <v>1625677416.1</v>
      </c>
      <c r="C117">
        <v>200</v>
      </c>
      <c r="D117" t="s">
        <v>508</v>
      </c>
      <c r="E117" t="s">
        <v>509</v>
      </c>
      <c r="F117">
        <v>1</v>
      </c>
      <c r="G117" t="s">
        <v>302</v>
      </c>
      <c r="H117">
        <v>1625677415.1</v>
      </c>
      <c r="I117">
        <f>(J117)/1000</f>
        <v>0</v>
      </c>
      <c r="J117">
        <f>1000*CJ117*AH117*(CF117-CG117)/(100*BY117*(1000-AH117*CF117))</f>
        <v>0</v>
      </c>
      <c r="K117">
        <f>CJ117*AH117*(CE117-CD117*(1000-AH117*CG117)/(1000-AH117*CF117))/(100*BY117)</f>
        <v>0</v>
      </c>
      <c r="L117">
        <f>CD117 - IF(AH117&gt;1, K117*BY117*100.0/(AJ117*CR117), 0)</f>
        <v>0</v>
      </c>
      <c r="M117">
        <f>((S117-I117/2)*L117-K117)/(S117+I117/2)</f>
        <v>0</v>
      </c>
      <c r="N117">
        <f>M117*(CK117+CL117)/1000.0</f>
        <v>0</v>
      </c>
      <c r="O117">
        <f>(CD117 - IF(AH117&gt;1, K117*BY117*100.0/(AJ117*CR117), 0))*(CK117+CL117)/1000.0</f>
        <v>0</v>
      </c>
      <c r="P117">
        <f>2.0/((1/R117-1/Q117)+SIGN(R117)*SQRT((1/R117-1/Q117)*(1/R117-1/Q117) + 4*BZ117/((BZ117+1)*(BZ117+1))*(2*1/R117*1/Q117-1/Q117*1/Q117)))</f>
        <v>0</v>
      </c>
      <c r="Q117">
        <f>IF(LEFT(CA117,1)&lt;&gt;"0",IF(LEFT(CA117,1)="1",3.0,CB117),$D$5+$E$5*(CR117*CK117/($K$5*1000))+$F$5*(CR117*CK117/($K$5*1000))*MAX(MIN(BY117,$J$5),$I$5)*MAX(MIN(BY117,$J$5),$I$5)+$G$5*MAX(MIN(BY117,$J$5),$I$5)*(CR117*CK117/($K$5*1000))+$H$5*(CR117*CK117/($K$5*1000))*(CR117*CK117/($K$5*1000)))</f>
        <v>0</v>
      </c>
      <c r="R117">
        <f>I117*(1000-(1000*0.61365*exp(17.502*V117/(240.97+V117))/(CK117+CL117)+CF117)/2)/(1000*0.61365*exp(17.502*V117/(240.97+V117))/(CK117+CL117)-CF117)</f>
        <v>0</v>
      </c>
      <c r="S117">
        <f>1/((BZ117+1)/(P117/1.6)+1/(Q117/1.37)) + BZ117/((BZ117+1)/(P117/1.6) + BZ117/(Q117/1.37))</f>
        <v>0</v>
      </c>
      <c r="T117">
        <f>(BU117*BX117)</f>
        <v>0</v>
      </c>
      <c r="U117">
        <f>(CM117+(T117+2*0.95*5.67E-8*(((CM117+$B$7)+273)^4-(CM117+273)^4)-44100*I117)/(1.84*29.3*Q117+8*0.95*5.67E-8*(CM117+273)^3))</f>
        <v>0</v>
      </c>
      <c r="V117">
        <f>($C$7*CN117+$D$7*CO117+$E$7*U117)</f>
        <v>0</v>
      </c>
      <c r="W117">
        <f>0.61365*exp(17.502*V117/(240.97+V117))</f>
        <v>0</v>
      </c>
      <c r="X117">
        <f>(Y117/Z117*100)</f>
        <v>0</v>
      </c>
      <c r="Y117">
        <f>CF117*(CK117+CL117)/1000</f>
        <v>0</v>
      </c>
      <c r="Z117">
        <f>0.61365*exp(17.502*CM117/(240.97+CM117))</f>
        <v>0</v>
      </c>
      <c r="AA117">
        <f>(W117-CF117*(CK117+CL117)/1000)</f>
        <v>0</v>
      </c>
      <c r="AB117">
        <f>(-I117*44100)</f>
        <v>0</v>
      </c>
      <c r="AC117">
        <f>2*29.3*Q117*0.92*(CM117-V117)</f>
        <v>0</v>
      </c>
      <c r="AD117">
        <f>2*0.95*5.67E-8*(((CM117+$B$7)+273)^4-(V117+273)^4)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MAX(0,($B$13+$C$13*CR117)/(1+$D$13*CR117)*CK117/(CM117+273)*$E$13)</f>
        <v>0</v>
      </c>
      <c r="AK117" t="s">
        <v>303</v>
      </c>
      <c r="AL117" t="s">
        <v>303</v>
      </c>
      <c r="AM117">
        <v>0</v>
      </c>
      <c r="AN117">
        <v>0</v>
      </c>
      <c r="AO117">
        <f>1-AM117/AN117</f>
        <v>0</v>
      </c>
      <c r="AP117">
        <v>0</v>
      </c>
      <c r="AQ117" t="s">
        <v>303</v>
      </c>
      <c r="AR117" t="s">
        <v>303</v>
      </c>
      <c r="AS117">
        <v>0</v>
      </c>
      <c r="AT117">
        <v>0</v>
      </c>
      <c r="AU117">
        <f>1-AS117/AT117</f>
        <v>0</v>
      </c>
      <c r="AV117">
        <v>0.5</v>
      </c>
      <c r="AW117">
        <f>BV117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303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f>$B$11*CS117+$C$11*CT117+$F$11*CU117*(1-CX117)</f>
        <v>0</v>
      </c>
      <c r="BV117">
        <f>BU117*BW117</f>
        <v>0</v>
      </c>
      <c r="BW117">
        <f>($B$11*$D$9+$C$11*$D$9+$F$11*((DH117+CZ117)/MAX(DH117+CZ117+DI117, 0.1)*$I$9+DI117/MAX(DH117+CZ117+DI117, 0.1)*$J$9))/($B$11+$C$11+$F$11)</f>
        <v>0</v>
      </c>
      <c r="BX117">
        <f>($B$11*$K$9+$C$11*$K$9+$F$11*((DH117+CZ117)/MAX(DH117+CZ117+DI117, 0.1)*$P$9+DI117/MAX(DH117+CZ117+DI117, 0.1)*$Q$9))/($B$11+$C$11+$F$11)</f>
        <v>0</v>
      </c>
      <c r="BY117">
        <v>6</v>
      </c>
      <c r="BZ117">
        <v>0.5</v>
      </c>
      <c r="CA117" t="s">
        <v>304</v>
      </c>
      <c r="CB117">
        <v>2</v>
      </c>
      <c r="CC117">
        <v>1625677415.1</v>
      </c>
      <c r="CD117">
        <v>408.988666666667</v>
      </c>
      <c r="CE117">
        <v>420.012</v>
      </c>
      <c r="CF117">
        <v>6.65195333333333</v>
      </c>
      <c r="CG117">
        <v>5.67008</v>
      </c>
      <c r="CH117">
        <v>423.331666666667</v>
      </c>
      <c r="CI117">
        <v>8.07787</v>
      </c>
      <c r="CJ117">
        <v>500.031</v>
      </c>
      <c r="CK117">
        <v>100.373</v>
      </c>
      <c r="CL117">
        <v>0.0998713</v>
      </c>
      <c r="CM117">
        <v>16.9871333333333</v>
      </c>
      <c r="CN117">
        <v>16.9392666666667</v>
      </c>
      <c r="CO117">
        <v>999.9</v>
      </c>
      <c r="CP117">
        <v>0</v>
      </c>
      <c r="CQ117">
        <v>0</v>
      </c>
      <c r="CR117">
        <v>10026.2333333333</v>
      </c>
      <c r="CS117">
        <v>0</v>
      </c>
      <c r="CT117">
        <v>5.54811333333333</v>
      </c>
      <c r="CU117">
        <v>1046.12</v>
      </c>
      <c r="CV117">
        <v>0.961986</v>
      </c>
      <c r="CW117">
        <v>0.0380136</v>
      </c>
      <c r="CX117">
        <v>0</v>
      </c>
      <c r="CY117">
        <v>1549.16666666667</v>
      </c>
      <c r="CZ117">
        <v>4.99912</v>
      </c>
      <c r="DA117">
        <v>16023.8333333333</v>
      </c>
      <c r="DB117">
        <v>6713.57333333333</v>
      </c>
      <c r="DC117">
        <v>37.6036666666667</v>
      </c>
      <c r="DD117">
        <v>40.75</v>
      </c>
      <c r="DE117">
        <v>39.5416666666667</v>
      </c>
      <c r="DF117">
        <v>40.312</v>
      </c>
      <c r="DG117">
        <v>39.0413333333333</v>
      </c>
      <c r="DH117">
        <v>1001.54333333333</v>
      </c>
      <c r="DI117">
        <v>39.5766666666667</v>
      </c>
      <c r="DJ117">
        <v>0</v>
      </c>
      <c r="DK117">
        <v>1625677416.8</v>
      </c>
      <c r="DL117">
        <v>0</v>
      </c>
      <c r="DM117">
        <v>1550.72538461538</v>
      </c>
      <c r="DN117">
        <v>-14.6372649714205</v>
      </c>
      <c r="DO117">
        <v>-132.37948718295</v>
      </c>
      <c r="DP117">
        <v>16036.7653846154</v>
      </c>
      <c r="DQ117">
        <v>15</v>
      </c>
      <c r="DR117">
        <v>1625677134.6</v>
      </c>
      <c r="DS117" t="s">
        <v>305</v>
      </c>
      <c r="DT117">
        <v>1625677128.6</v>
      </c>
      <c r="DU117">
        <v>1625677134.6</v>
      </c>
      <c r="DV117">
        <v>2</v>
      </c>
      <c r="DW117">
        <v>0.041</v>
      </c>
      <c r="DX117">
        <v>0.026</v>
      </c>
      <c r="DY117">
        <v>-14.347</v>
      </c>
      <c r="DZ117">
        <v>-1.389</v>
      </c>
      <c r="EA117">
        <v>420</v>
      </c>
      <c r="EB117">
        <v>5</v>
      </c>
      <c r="EC117">
        <v>0.14</v>
      </c>
      <c r="ED117">
        <v>0.08</v>
      </c>
      <c r="EE117">
        <v>-10.9584926829268</v>
      </c>
      <c r="EF117">
        <v>-0.357721254355417</v>
      </c>
      <c r="EG117">
        <v>0.0565773909434912</v>
      </c>
      <c r="EH117">
        <v>1</v>
      </c>
      <c r="EI117">
        <v>1551.56514285714</v>
      </c>
      <c r="EJ117">
        <v>-15.0492512850262</v>
      </c>
      <c r="EK117">
        <v>1.52538401989899</v>
      </c>
      <c r="EL117">
        <v>0</v>
      </c>
      <c r="EM117">
        <v>0.981248536585366</v>
      </c>
      <c r="EN117">
        <v>-0.0540325505226489</v>
      </c>
      <c r="EO117">
        <v>0.0074831930581953</v>
      </c>
      <c r="EP117">
        <v>1</v>
      </c>
      <c r="EQ117">
        <v>2</v>
      </c>
      <c r="ER117">
        <v>3</v>
      </c>
      <c r="ES117" t="s">
        <v>349</v>
      </c>
      <c r="ET117">
        <v>100</v>
      </c>
      <c r="EU117">
        <v>100</v>
      </c>
      <c r="EV117">
        <v>-14.343</v>
      </c>
      <c r="EW117">
        <v>-1.426</v>
      </c>
      <c r="EX117">
        <v>-14.3476998515065</v>
      </c>
      <c r="EY117">
        <v>0.000485247639819423</v>
      </c>
      <c r="EZ117">
        <v>-1.36446825205216e-06</v>
      </c>
      <c r="FA117">
        <v>5.78542989185787e-10</v>
      </c>
      <c r="FB117">
        <v>-1.1099058739466</v>
      </c>
      <c r="FC117">
        <v>-0.0508365997127688</v>
      </c>
      <c r="FD117">
        <v>0.00161886503163497</v>
      </c>
      <c r="FE117">
        <v>-2.08621555845513e-05</v>
      </c>
      <c r="FF117">
        <v>0</v>
      </c>
      <c r="FG117">
        <v>2096</v>
      </c>
      <c r="FH117">
        <v>2</v>
      </c>
      <c r="FI117">
        <v>28</v>
      </c>
      <c r="FJ117">
        <v>4.8</v>
      </c>
      <c r="FK117">
        <v>4.7</v>
      </c>
      <c r="FL117">
        <v>18</v>
      </c>
      <c r="FM117">
        <v>491.615</v>
      </c>
      <c r="FN117">
        <v>509.234</v>
      </c>
      <c r="FO117">
        <v>13.4312</v>
      </c>
      <c r="FP117">
        <v>26.7549</v>
      </c>
      <c r="FQ117">
        <v>29.9991</v>
      </c>
      <c r="FR117">
        <v>26.8926</v>
      </c>
      <c r="FS117">
        <v>26.8722</v>
      </c>
      <c r="FT117">
        <v>21.4406</v>
      </c>
      <c r="FU117">
        <v>58.341</v>
      </c>
      <c r="FV117">
        <v>0</v>
      </c>
      <c r="FW117">
        <v>13.51</v>
      </c>
      <c r="FX117">
        <v>420</v>
      </c>
      <c r="FY117">
        <v>5.75655</v>
      </c>
      <c r="FZ117">
        <v>101.648</v>
      </c>
      <c r="GA117">
        <v>96.167</v>
      </c>
    </row>
    <row r="118" spans="1:183">
      <c r="A118">
        <v>102</v>
      </c>
      <c r="B118">
        <v>1625677418.1</v>
      </c>
      <c r="C118">
        <v>202</v>
      </c>
      <c r="D118" t="s">
        <v>510</v>
      </c>
      <c r="E118" t="s">
        <v>511</v>
      </c>
      <c r="F118">
        <v>1</v>
      </c>
      <c r="G118" t="s">
        <v>302</v>
      </c>
      <c r="H118">
        <v>1625677417.1</v>
      </c>
      <c r="I118">
        <f>(J118)/1000</f>
        <v>0</v>
      </c>
      <c r="J118">
        <f>1000*CJ118*AH118*(CF118-CG118)/(100*BY118*(1000-AH118*CF118))</f>
        <v>0</v>
      </c>
      <c r="K118">
        <f>CJ118*AH118*(CE118-CD118*(1000-AH118*CG118)/(1000-AH118*CF118))/(100*BY118)</f>
        <v>0</v>
      </c>
      <c r="L118">
        <f>CD118 - IF(AH118&gt;1, K118*BY118*100.0/(AJ118*CR118), 0)</f>
        <v>0</v>
      </c>
      <c r="M118">
        <f>((S118-I118/2)*L118-K118)/(S118+I118/2)</f>
        <v>0</v>
      </c>
      <c r="N118">
        <f>M118*(CK118+CL118)/1000.0</f>
        <v>0</v>
      </c>
      <c r="O118">
        <f>(CD118 - IF(AH118&gt;1, K118*BY118*100.0/(AJ118*CR118), 0))*(CK118+CL118)/1000.0</f>
        <v>0</v>
      </c>
      <c r="P118">
        <f>2.0/((1/R118-1/Q118)+SIGN(R118)*SQRT((1/R118-1/Q118)*(1/R118-1/Q118) + 4*BZ118/((BZ118+1)*(BZ118+1))*(2*1/R118*1/Q118-1/Q118*1/Q118)))</f>
        <v>0</v>
      </c>
      <c r="Q118">
        <f>IF(LEFT(CA118,1)&lt;&gt;"0",IF(LEFT(CA118,1)="1",3.0,CB118),$D$5+$E$5*(CR118*CK118/($K$5*1000))+$F$5*(CR118*CK118/($K$5*1000))*MAX(MIN(BY118,$J$5),$I$5)*MAX(MIN(BY118,$J$5),$I$5)+$G$5*MAX(MIN(BY118,$J$5),$I$5)*(CR118*CK118/($K$5*1000))+$H$5*(CR118*CK118/($K$5*1000))*(CR118*CK118/($K$5*1000)))</f>
        <v>0</v>
      </c>
      <c r="R118">
        <f>I118*(1000-(1000*0.61365*exp(17.502*V118/(240.97+V118))/(CK118+CL118)+CF118)/2)/(1000*0.61365*exp(17.502*V118/(240.97+V118))/(CK118+CL118)-CF118)</f>
        <v>0</v>
      </c>
      <c r="S118">
        <f>1/((BZ118+1)/(P118/1.6)+1/(Q118/1.37)) + BZ118/((BZ118+1)/(P118/1.6) + BZ118/(Q118/1.37))</f>
        <v>0</v>
      </c>
      <c r="T118">
        <f>(BU118*BX118)</f>
        <v>0</v>
      </c>
      <c r="U118">
        <f>(CM118+(T118+2*0.95*5.67E-8*(((CM118+$B$7)+273)^4-(CM118+273)^4)-44100*I118)/(1.84*29.3*Q118+8*0.95*5.67E-8*(CM118+273)^3))</f>
        <v>0</v>
      </c>
      <c r="V118">
        <f>($C$7*CN118+$D$7*CO118+$E$7*U118)</f>
        <v>0</v>
      </c>
      <c r="W118">
        <f>0.61365*exp(17.502*V118/(240.97+V118))</f>
        <v>0</v>
      </c>
      <c r="X118">
        <f>(Y118/Z118*100)</f>
        <v>0</v>
      </c>
      <c r="Y118">
        <f>CF118*(CK118+CL118)/1000</f>
        <v>0</v>
      </c>
      <c r="Z118">
        <f>0.61365*exp(17.502*CM118/(240.97+CM118))</f>
        <v>0</v>
      </c>
      <c r="AA118">
        <f>(W118-CF118*(CK118+CL118)/1000)</f>
        <v>0</v>
      </c>
      <c r="AB118">
        <f>(-I118*44100)</f>
        <v>0</v>
      </c>
      <c r="AC118">
        <f>2*29.3*Q118*0.92*(CM118-V118)</f>
        <v>0</v>
      </c>
      <c r="AD118">
        <f>2*0.95*5.67E-8*(((CM118+$B$7)+273)^4-(V118+273)^4)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MAX(0,($B$13+$C$13*CR118)/(1+$D$13*CR118)*CK118/(CM118+273)*$E$13)</f>
        <v>0</v>
      </c>
      <c r="AK118" t="s">
        <v>303</v>
      </c>
      <c r="AL118" t="s">
        <v>303</v>
      </c>
      <c r="AM118">
        <v>0</v>
      </c>
      <c r="AN118">
        <v>0</v>
      </c>
      <c r="AO118">
        <f>1-AM118/AN118</f>
        <v>0</v>
      </c>
      <c r="AP118">
        <v>0</v>
      </c>
      <c r="AQ118" t="s">
        <v>303</v>
      </c>
      <c r="AR118" t="s">
        <v>303</v>
      </c>
      <c r="AS118">
        <v>0</v>
      </c>
      <c r="AT118">
        <v>0</v>
      </c>
      <c r="AU118">
        <f>1-AS118/AT118</f>
        <v>0</v>
      </c>
      <c r="AV118">
        <v>0.5</v>
      </c>
      <c r="AW118">
        <f>BV118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303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f>$B$11*CS118+$C$11*CT118+$F$11*CU118*(1-CX118)</f>
        <v>0</v>
      </c>
      <c r="BV118">
        <f>BU118*BW118</f>
        <v>0</v>
      </c>
      <c r="BW118">
        <f>($B$11*$D$9+$C$11*$D$9+$F$11*((DH118+CZ118)/MAX(DH118+CZ118+DI118, 0.1)*$I$9+DI118/MAX(DH118+CZ118+DI118, 0.1)*$J$9))/($B$11+$C$11+$F$11)</f>
        <v>0</v>
      </c>
      <c r="BX118">
        <f>($B$11*$K$9+$C$11*$K$9+$F$11*((DH118+CZ118)/MAX(DH118+CZ118+DI118, 0.1)*$P$9+DI118/MAX(DH118+CZ118+DI118, 0.1)*$Q$9))/($B$11+$C$11+$F$11)</f>
        <v>0</v>
      </c>
      <c r="BY118">
        <v>6</v>
      </c>
      <c r="BZ118">
        <v>0.5</v>
      </c>
      <c r="CA118" t="s">
        <v>304</v>
      </c>
      <c r="CB118">
        <v>2</v>
      </c>
      <c r="CC118">
        <v>1625677417.1</v>
      </c>
      <c r="CD118">
        <v>408.965333333333</v>
      </c>
      <c r="CE118">
        <v>419.960666666667</v>
      </c>
      <c r="CF118">
        <v>6.66086</v>
      </c>
      <c r="CG118">
        <v>5.69622333333333</v>
      </c>
      <c r="CH118">
        <v>423.308333333333</v>
      </c>
      <c r="CI118">
        <v>8.08704333333333</v>
      </c>
      <c r="CJ118">
        <v>500.024</v>
      </c>
      <c r="CK118">
        <v>100.374</v>
      </c>
      <c r="CL118">
        <v>0.100179666666667</v>
      </c>
      <c r="CM118">
        <v>17.0081666666667</v>
      </c>
      <c r="CN118">
        <v>16.9636</v>
      </c>
      <c r="CO118">
        <v>999.9</v>
      </c>
      <c r="CP118">
        <v>0</v>
      </c>
      <c r="CQ118">
        <v>0</v>
      </c>
      <c r="CR118">
        <v>10013.7666666667</v>
      </c>
      <c r="CS118">
        <v>0</v>
      </c>
      <c r="CT118">
        <v>5.56925</v>
      </c>
      <c r="CU118">
        <v>1046.01333333333</v>
      </c>
      <c r="CV118">
        <v>0.961986</v>
      </c>
      <c r="CW118">
        <v>0.0380136</v>
      </c>
      <c r="CX118">
        <v>0</v>
      </c>
      <c r="CY118">
        <v>1548.62666666667</v>
      </c>
      <c r="CZ118">
        <v>4.99912</v>
      </c>
      <c r="DA118">
        <v>16017.1</v>
      </c>
      <c r="DB118">
        <v>6712.87333333333</v>
      </c>
      <c r="DC118">
        <v>37.5413333333333</v>
      </c>
      <c r="DD118">
        <v>40.75</v>
      </c>
      <c r="DE118">
        <v>39.5623333333333</v>
      </c>
      <c r="DF118">
        <v>40.3123333333333</v>
      </c>
      <c r="DG118">
        <v>39.0206666666667</v>
      </c>
      <c r="DH118">
        <v>1001.44</v>
      </c>
      <c r="DI118">
        <v>39.5733333333333</v>
      </c>
      <c r="DJ118">
        <v>0</v>
      </c>
      <c r="DK118">
        <v>1625677419.2</v>
      </c>
      <c r="DL118">
        <v>0</v>
      </c>
      <c r="DM118">
        <v>1550.14153846154</v>
      </c>
      <c r="DN118">
        <v>-14.4252991579506</v>
      </c>
      <c r="DO118">
        <v>-128.926495765141</v>
      </c>
      <c r="DP118">
        <v>16031.4807692308</v>
      </c>
      <c r="DQ118">
        <v>15</v>
      </c>
      <c r="DR118">
        <v>1625677134.6</v>
      </c>
      <c r="DS118" t="s">
        <v>305</v>
      </c>
      <c r="DT118">
        <v>1625677128.6</v>
      </c>
      <c r="DU118">
        <v>1625677134.6</v>
      </c>
      <c r="DV118">
        <v>2</v>
      </c>
      <c r="DW118">
        <v>0.041</v>
      </c>
      <c r="DX118">
        <v>0.026</v>
      </c>
      <c r="DY118">
        <v>-14.347</v>
      </c>
      <c r="DZ118">
        <v>-1.389</v>
      </c>
      <c r="EA118">
        <v>420</v>
      </c>
      <c r="EB118">
        <v>5</v>
      </c>
      <c r="EC118">
        <v>0.14</v>
      </c>
      <c r="ED118">
        <v>0.08</v>
      </c>
      <c r="EE118">
        <v>-10.9613682926829</v>
      </c>
      <c r="EF118">
        <v>-0.440230662020908</v>
      </c>
      <c r="EG118">
        <v>0.0578563841746786</v>
      </c>
      <c r="EH118">
        <v>1</v>
      </c>
      <c r="EI118">
        <v>1550.88911764706</v>
      </c>
      <c r="EJ118">
        <v>-14.822562991465</v>
      </c>
      <c r="EK118">
        <v>1.46396393327288</v>
      </c>
      <c r="EL118">
        <v>0</v>
      </c>
      <c r="EM118">
        <v>0.979285390243902</v>
      </c>
      <c r="EN118">
        <v>-0.0641218327526154</v>
      </c>
      <c r="EO118">
        <v>0.00839130149176863</v>
      </c>
      <c r="EP118">
        <v>1</v>
      </c>
      <c r="EQ118">
        <v>2</v>
      </c>
      <c r="ER118">
        <v>3</v>
      </c>
      <c r="ES118" t="s">
        <v>349</v>
      </c>
      <c r="ET118">
        <v>100</v>
      </c>
      <c r="EU118">
        <v>100</v>
      </c>
      <c r="EV118">
        <v>-14.343</v>
      </c>
      <c r="EW118">
        <v>-1.4264</v>
      </c>
      <c r="EX118">
        <v>-14.3476998515065</v>
      </c>
      <c r="EY118">
        <v>0.000485247639819423</v>
      </c>
      <c r="EZ118">
        <v>-1.36446825205216e-06</v>
      </c>
      <c r="FA118">
        <v>5.78542989185787e-10</v>
      </c>
      <c r="FB118">
        <v>-1.1099058739466</v>
      </c>
      <c r="FC118">
        <v>-0.0508365997127688</v>
      </c>
      <c r="FD118">
        <v>0.00161886503163497</v>
      </c>
      <c r="FE118">
        <v>-2.08621555845513e-05</v>
      </c>
      <c r="FF118">
        <v>0</v>
      </c>
      <c r="FG118">
        <v>2096</v>
      </c>
      <c r="FH118">
        <v>2</v>
      </c>
      <c r="FI118">
        <v>28</v>
      </c>
      <c r="FJ118">
        <v>4.8</v>
      </c>
      <c r="FK118">
        <v>4.7</v>
      </c>
      <c r="FL118">
        <v>18</v>
      </c>
      <c r="FM118">
        <v>491.723</v>
      </c>
      <c r="FN118">
        <v>508.974</v>
      </c>
      <c r="FO118">
        <v>13.4713</v>
      </c>
      <c r="FP118">
        <v>26.7529</v>
      </c>
      <c r="FQ118">
        <v>29.9997</v>
      </c>
      <c r="FR118">
        <v>26.8916</v>
      </c>
      <c r="FS118">
        <v>26.8712</v>
      </c>
      <c r="FT118">
        <v>21.4418</v>
      </c>
      <c r="FU118">
        <v>58.341</v>
      </c>
      <c r="FV118">
        <v>0</v>
      </c>
      <c r="FW118">
        <v>13.58</v>
      </c>
      <c r="FX118">
        <v>420</v>
      </c>
      <c r="FY118">
        <v>5.75081</v>
      </c>
      <c r="FZ118">
        <v>101.648</v>
      </c>
      <c r="GA118">
        <v>96.1675</v>
      </c>
    </row>
    <row r="119" spans="1:183">
      <c r="A119">
        <v>103</v>
      </c>
      <c r="B119">
        <v>1625677420.1</v>
      </c>
      <c r="C119">
        <v>204</v>
      </c>
      <c r="D119" t="s">
        <v>512</v>
      </c>
      <c r="E119" t="s">
        <v>513</v>
      </c>
      <c r="F119">
        <v>1</v>
      </c>
      <c r="G119" t="s">
        <v>302</v>
      </c>
      <c r="H119">
        <v>1625677419.1</v>
      </c>
      <c r="I119">
        <f>(J119)/1000</f>
        <v>0</v>
      </c>
      <c r="J119">
        <f>1000*CJ119*AH119*(CF119-CG119)/(100*BY119*(1000-AH119*CF119))</f>
        <v>0</v>
      </c>
      <c r="K119">
        <f>CJ119*AH119*(CE119-CD119*(1000-AH119*CG119)/(1000-AH119*CF119))/(100*BY119)</f>
        <v>0</v>
      </c>
      <c r="L119">
        <f>CD119 - IF(AH119&gt;1, K119*BY119*100.0/(AJ119*CR119), 0)</f>
        <v>0</v>
      </c>
      <c r="M119">
        <f>((S119-I119/2)*L119-K119)/(S119+I119/2)</f>
        <v>0</v>
      </c>
      <c r="N119">
        <f>M119*(CK119+CL119)/1000.0</f>
        <v>0</v>
      </c>
      <c r="O119">
        <f>(CD119 - IF(AH119&gt;1, K119*BY119*100.0/(AJ119*CR119), 0))*(CK119+CL119)/1000.0</f>
        <v>0</v>
      </c>
      <c r="P119">
        <f>2.0/((1/R119-1/Q119)+SIGN(R119)*SQRT((1/R119-1/Q119)*(1/R119-1/Q119) + 4*BZ119/((BZ119+1)*(BZ119+1))*(2*1/R119*1/Q119-1/Q119*1/Q119)))</f>
        <v>0</v>
      </c>
      <c r="Q119">
        <f>IF(LEFT(CA119,1)&lt;&gt;"0",IF(LEFT(CA119,1)="1",3.0,CB119),$D$5+$E$5*(CR119*CK119/($K$5*1000))+$F$5*(CR119*CK119/($K$5*1000))*MAX(MIN(BY119,$J$5),$I$5)*MAX(MIN(BY119,$J$5),$I$5)+$G$5*MAX(MIN(BY119,$J$5),$I$5)*(CR119*CK119/($K$5*1000))+$H$5*(CR119*CK119/($K$5*1000))*(CR119*CK119/($K$5*1000)))</f>
        <v>0</v>
      </c>
      <c r="R119">
        <f>I119*(1000-(1000*0.61365*exp(17.502*V119/(240.97+V119))/(CK119+CL119)+CF119)/2)/(1000*0.61365*exp(17.502*V119/(240.97+V119))/(CK119+CL119)-CF119)</f>
        <v>0</v>
      </c>
      <c r="S119">
        <f>1/((BZ119+1)/(P119/1.6)+1/(Q119/1.37)) + BZ119/((BZ119+1)/(P119/1.6) + BZ119/(Q119/1.37))</f>
        <v>0</v>
      </c>
      <c r="T119">
        <f>(BU119*BX119)</f>
        <v>0</v>
      </c>
      <c r="U119">
        <f>(CM119+(T119+2*0.95*5.67E-8*(((CM119+$B$7)+273)^4-(CM119+273)^4)-44100*I119)/(1.84*29.3*Q119+8*0.95*5.67E-8*(CM119+273)^3))</f>
        <v>0</v>
      </c>
      <c r="V119">
        <f>($C$7*CN119+$D$7*CO119+$E$7*U119)</f>
        <v>0</v>
      </c>
      <c r="W119">
        <f>0.61365*exp(17.502*V119/(240.97+V119))</f>
        <v>0</v>
      </c>
      <c r="X119">
        <f>(Y119/Z119*100)</f>
        <v>0</v>
      </c>
      <c r="Y119">
        <f>CF119*(CK119+CL119)/1000</f>
        <v>0</v>
      </c>
      <c r="Z119">
        <f>0.61365*exp(17.502*CM119/(240.97+CM119))</f>
        <v>0</v>
      </c>
      <c r="AA119">
        <f>(W119-CF119*(CK119+CL119)/1000)</f>
        <v>0</v>
      </c>
      <c r="AB119">
        <f>(-I119*44100)</f>
        <v>0</v>
      </c>
      <c r="AC119">
        <f>2*29.3*Q119*0.92*(CM119-V119)</f>
        <v>0</v>
      </c>
      <c r="AD119">
        <f>2*0.95*5.67E-8*(((CM119+$B$7)+273)^4-(V119+273)^4)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MAX(0,($B$13+$C$13*CR119)/(1+$D$13*CR119)*CK119/(CM119+273)*$E$13)</f>
        <v>0</v>
      </c>
      <c r="AK119" t="s">
        <v>303</v>
      </c>
      <c r="AL119" t="s">
        <v>303</v>
      </c>
      <c r="AM119">
        <v>0</v>
      </c>
      <c r="AN119">
        <v>0</v>
      </c>
      <c r="AO119">
        <f>1-AM119/AN119</f>
        <v>0</v>
      </c>
      <c r="AP119">
        <v>0</v>
      </c>
      <c r="AQ119" t="s">
        <v>303</v>
      </c>
      <c r="AR119" t="s">
        <v>303</v>
      </c>
      <c r="AS119">
        <v>0</v>
      </c>
      <c r="AT119">
        <v>0</v>
      </c>
      <c r="AU119">
        <f>1-AS119/AT119</f>
        <v>0</v>
      </c>
      <c r="AV119">
        <v>0.5</v>
      </c>
      <c r="AW119">
        <f>BV119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303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f>$B$11*CS119+$C$11*CT119+$F$11*CU119*(1-CX119)</f>
        <v>0</v>
      </c>
      <c r="BV119">
        <f>BU119*BW119</f>
        <v>0</v>
      </c>
      <c r="BW119">
        <f>($B$11*$D$9+$C$11*$D$9+$F$11*((DH119+CZ119)/MAX(DH119+CZ119+DI119, 0.1)*$I$9+DI119/MAX(DH119+CZ119+DI119, 0.1)*$J$9))/($B$11+$C$11+$F$11)</f>
        <v>0</v>
      </c>
      <c r="BX119">
        <f>($B$11*$K$9+$C$11*$K$9+$F$11*((DH119+CZ119)/MAX(DH119+CZ119+DI119, 0.1)*$P$9+DI119/MAX(DH119+CZ119+DI119, 0.1)*$Q$9))/($B$11+$C$11+$F$11)</f>
        <v>0</v>
      </c>
      <c r="BY119">
        <v>6</v>
      </c>
      <c r="BZ119">
        <v>0.5</v>
      </c>
      <c r="CA119" t="s">
        <v>304</v>
      </c>
      <c r="CB119">
        <v>2</v>
      </c>
      <c r="CC119">
        <v>1625677419.1</v>
      </c>
      <c r="CD119">
        <v>408.960666666667</v>
      </c>
      <c r="CE119">
        <v>419.935</v>
      </c>
      <c r="CF119">
        <v>6.67332666666667</v>
      </c>
      <c r="CG119">
        <v>5.72805333333333</v>
      </c>
      <c r="CH119">
        <v>423.303666666667</v>
      </c>
      <c r="CI119">
        <v>8.09988333333333</v>
      </c>
      <c r="CJ119">
        <v>499.959</v>
      </c>
      <c r="CK119">
        <v>100.374333333333</v>
      </c>
      <c r="CL119">
        <v>0.100146</v>
      </c>
      <c r="CM119">
        <v>17.0279333333333</v>
      </c>
      <c r="CN119">
        <v>16.9884</v>
      </c>
      <c r="CO119">
        <v>999.9</v>
      </c>
      <c r="CP119">
        <v>0</v>
      </c>
      <c r="CQ119">
        <v>0</v>
      </c>
      <c r="CR119">
        <v>9981.25</v>
      </c>
      <c r="CS119">
        <v>0</v>
      </c>
      <c r="CT119">
        <v>5.57522666666667</v>
      </c>
      <c r="CU119">
        <v>1046.01</v>
      </c>
      <c r="CV119">
        <v>0.96199</v>
      </c>
      <c r="CW119">
        <v>0.0380099</v>
      </c>
      <c r="CX119">
        <v>0</v>
      </c>
      <c r="CY119">
        <v>1548.16666666667</v>
      </c>
      <c r="CZ119">
        <v>4.99912</v>
      </c>
      <c r="DA119">
        <v>16012.4</v>
      </c>
      <c r="DB119">
        <v>6712.85666666667</v>
      </c>
      <c r="DC119">
        <v>37.4996666666667</v>
      </c>
      <c r="DD119">
        <v>40.7913333333333</v>
      </c>
      <c r="DE119">
        <v>39.4996666666667</v>
      </c>
      <c r="DF119">
        <v>40.3333333333333</v>
      </c>
      <c r="DG119">
        <v>38.9583333333333</v>
      </c>
      <c r="DH119">
        <v>1001.44</v>
      </c>
      <c r="DI119">
        <v>39.57</v>
      </c>
      <c r="DJ119">
        <v>0</v>
      </c>
      <c r="DK119">
        <v>1625677421</v>
      </c>
      <c r="DL119">
        <v>0</v>
      </c>
      <c r="DM119">
        <v>1549.6264</v>
      </c>
      <c r="DN119">
        <v>-14.2038461361731</v>
      </c>
      <c r="DO119">
        <v>-131.207692074212</v>
      </c>
      <c r="DP119">
        <v>16026.352</v>
      </c>
      <c r="DQ119">
        <v>15</v>
      </c>
      <c r="DR119">
        <v>1625677134.6</v>
      </c>
      <c r="DS119" t="s">
        <v>305</v>
      </c>
      <c r="DT119">
        <v>1625677128.6</v>
      </c>
      <c r="DU119">
        <v>1625677134.6</v>
      </c>
      <c r="DV119">
        <v>2</v>
      </c>
      <c r="DW119">
        <v>0.041</v>
      </c>
      <c r="DX119">
        <v>0.026</v>
      </c>
      <c r="DY119">
        <v>-14.347</v>
      </c>
      <c r="DZ119">
        <v>-1.389</v>
      </c>
      <c r="EA119">
        <v>420</v>
      </c>
      <c r="EB119">
        <v>5</v>
      </c>
      <c r="EC119">
        <v>0.14</v>
      </c>
      <c r="ED119">
        <v>0.08</v>
      </c>
      <c r="EE119">
        <v>-10.9629463414634</v>
      </c>
      <c r="EF119">
        <v>-0.445310801393724</v>
      </c>
      <c r="EG119">
        <v>0.0578744945616068</v>
      </c>
      <c r="EH119">
        <v>1</v>
      </c>
      <c r="EI119">
        <v>1550.45147058824</v>
      </c>
      <c r="EJ119">
        <v>-14.5363853622116</v>
      </c>
      <c r="EK119">
        <v>1.43616550814381</v>
      </c>
      <c r="EL119">
        <v>0</v>
      </c>
      <c r="EM119">
        <v>0.974868512195122</v>
      </c>
      <c r="EN119">
        <v>-0.0888392613240397</v>
      </c>
      <c r="EO119">
        <v>0.0115923869174978</v>
      </c>
      <c r="EP119">
        <v>1</v>
      </c>
      <c r="EQ119">
        <v>2</v>
      </c>
      <c r="ER119">
        <v>3</v>
      </c>
      <c r="ES119" t="s">
        <v>349</v>
      </c>
      <c r="ET119">
        <v>100</v>
      </c>
      <c r="EU119">
        <v>100</v>
      </c>
      <c r="EV119">
        <v>-14.343</v>
      </c>
      <c r="EW119">
        <v>-1.4268</v>
      </c>
      <c r="EX119">
        <v>-14.3476998515065</v>
      </c>
      <c r="EY119">
        <v>0.000485247639819423</v>
      </c>
      <c r="EZ119">
        <v>-1.36446825205216e-06</v>
      </c>
      <c r="FA119">
        <v>5.78542989185787e-10</v>
      </c>
      <c r="FB119">
        <v>-1.1099058739466</v>
      </c>
      <c r="FC119">
        <v>-0.0508365997127688</v>
      </c>
      <c r="FD119">
        <v>0.00161886503163497</v>
      </c>
      <c r="FE119">
        <v>-2.08621555845513e-05</v>
      </c>
      <c r="FF119">
        <v>0</v>
      </c>
      <c r="FG119">
        <v>2096</v>
      </c>
      <c r="FH119">
        <v>2</v>
      </c>
      <c r="FI119">
        <v>28</v>
      </c>
      <c r="FJ119">
        <v>4.9</v>
      </c>
      <c r="FK119">
        <v>4.8</v>
      </c>
      <c r="FL119">
        <v>18</v>
      </c>
      <c r="FM119">
        <v>491.669</v>
      </c>
      <c r="FN119">
        <v>508.824</v>
      </c>
      <c r="FO119">
        <v>13.5216</v>
      </c>
      <c r="FP119">
        <v>26.7503</v>
      </c>
      <c r="FQ119">
        <v>29.9999</v>
      </c>
      <c r="FR119">
        <v>26.8903</v>
      </c>
      <c r="FS119">
        <v>26.8705</v>
      </c>
      <c r="FT119">
        <v>21.4418</v>
      </c>
      <c r="FU119">
        <v>58.341</v>
      </c>
      <c r="FV119">
        <v>0</v>
      </c>
      <c r="FW119">
        <v>13.58</v>
      </c>
      <c r="FX119">
        <v>420</v>
      </c>
      <c r="FY119">
        <v>5.77144</v>
      </c>
      <c r="FZ119">
        <v>101.648</v>
      </c>
      <c r="GA119">
        <v>96.1668</v>
      </c>
    </row>
    <row r="120" spans="1:183">
      <c r="A120">
        <v>104</v>
      </c>
      <c r="B120">
        <v>1625677422.1</v>
      </c>
      <c r="C120">
        <v>206</v>
      </c>
      <c r="D120" t="s">
        <v>514</v>
      </c>
      <c r="E120" t="s">
        <v>515</v>
      </c>
      <c r="F120">
        <v>1</v>
      </c>
      <c r="G120" t="s">
        <v>302</v>
      </c>
      <c r="H120">
        <v>1625677421.1</v>
      </c>
      <c r="I120">
        <f>(J120)/1000</f>
        <v>0</v>
      </c>
      <c r="J120">
        <f>1000*CJ120*AH120*(CF120-CG120)/(100*BY120*(1000-AH120*CF120))</f>
        <v>0</v>
      </c>
      <c r="K120">
        <f>CJ120*AH120*(CE120-CD120*(1000-AH120*CG120)/(1000-AH120*CF120))/(100*BY120)</f>
        <v>0</v>
      </c>
      <c r="L120">
        <f>CD120 - IF(AH120&gt;1, K120*BY120*100.0/(AJ120*CR120), 0)</f>
        <v>0</v>
      </c>
      <c r="M120">
        <f>((S120-I120/2)*L120-K120)/(S120+I120/2)</f>
        <v>0</v>
      </c>
      <c r="N120">
        <f>M120*(CK120+CL120)/1000.0</f>
        <v>0</v>
      </c>
      <c r="O120">
        <f>(CD120 - IF(AH120&gt;1, K120*BY120*100.0/(AJ120*CR120), 0))*(CK120+CL120)/1000.0</f>
        <v>0</v>
      </c>
      <c r="P120">
        <f>2.0/((1/R120-1/Q120)+SIGN(R120)*SQRT((1/R120-1/Q120)*(1/R120-1/Q120) + 4*BZ120/((BZ120+1)*(BZ120+1))*(2*1/R120*1/Q120-1/Q120*1/Q120)))</f>
        <v>0</v>
      </c>
      <c r="Q120">
        <f>IF(LEFT(CA120,1)&lt;&gt;"0",IF(LEFT(CA120,1)="1",3.0,CB120),$D$5+$E$5*(CR120*CK120/($K$5*1000))+$F$5*(CR120*CK120/($K$5*1000))*MAX(MIN(BY120,$J$5),$I$5)*MAX(MIN(BY120,$J$5),$I$5)+$G$5*MAX(MIN(BY120,$J$5),$I$5)*(CR120*CK120/($K$5*1000))+$H$5*(CR120*CK120/($K$5*1000))*(CR120*CK120/($K$5*1000)))</f>
        <v>0</v>
      </c>
      <c r="R120">
        <f>I120*(1000-(1000*0.61365*exp(17.502*V120/(240.97+V120))/(CK120+CL120)+CF120)/2)/(1000*0.61365*exp(17.502*V120/(240.97+V120))/(CK120+CL120)-CF120)</f>
        <v>0</v>
      </c>
      <c r="S120">
        <f>1/((BZ120+1)/(P120/1.6)+1/(Q120/1.37)) + BZ120/((BZ120+1)/(P120/1.6) + BZ120/(Q120/1.37))</f>
        <v>0</v>
      </c>
      <c r="T120">
        <f>(BU120*BX120)</f>
        <v>0</v>
      </c>
      <c r="U120">
        <f>(CM120+(T120+2*0.95*5.67E-8*(((CM120+$B$7)+273)^4-(CM120+273)^4)-44100*I120)/(1.84*29.3*Q120+8*0.95*5.67E-8*(CM120+273)^3))</f>
        <v>0</v>
      </c>
      <c r="V120">
        <f>($C$7*CN120+$D$7*CO120+$E$7*U120)</f>
        <v>0</v>
      </c>
      <c r="W120">
        <f>0.61365*exp(17.502*V120/(240.97+V120))</f>
        <v>0</v>
      </c>
      <c r="X120">
        <f>(Y120/Z120*100)</f>
        <v>0</v>
      </c>
      <c r="Y120">
        <f>CF120*(CK120+CL120)/1000</f>
        <v>0</v>
      </c>
      <c r="Z120">
        <f>0.61365*exp(17.502*CM120/(240.97+CM120))</f>
        <v>0</v>
      </c>
      <c r="AA120">
        <f>(W120-CF120*(CK120+CL120)/1000)</f>
        <v>0</v>
      </c>
      <c r="AB120">
        <f>(-I120*44100)</f>
        <v>0</v>
      </c>
      <c r="AC120">
        <f>2*29.3*Q120*0.92*(CM120-V120)</f>
        <v>0</v>
      </c>
      <c r="AD120">
        <f>2*0.95*5.67E-8*(((CM120+$B$7)+273)^4-(V120+273)^4)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MAX(0,($B$13+$C$13*CR120)/(1+$D$13*CR120)*CK120/(CM120+273)*$E$13)</f>
        <v>0</v>
      </c>
      <c r="AK120" t="s">
        <v>303</v>
      </c>
      <c r="AL120" t="s">
        <v>303</v>
      </c>
      <c r="AM120">
        <v>0</v>
      </c>
      <c r="AN120">
        <v>0</v>
      </c>
      <c r="AO120">
        <f>1-AM120/AN120</f>
        <v>0</v>
      </c>
      <c r="AP120">
        <v>0</v>
      </c>
      <c r="AQ120" t="s">
        <v>303</v>
      </c>
      <c r="AR120" t="s">
        <v>303</v>
      </c>
      <c r="AS120">
        <v>0</v>
      </c>
      <c r="AT120">
        <v>0</v>
      </c>
      <c r="AU120">
        <f>1-AS120/AT120</f>
        <v>0</v>
      </c>
      <c r="AV120">
        <v>0.5</v>
      </c>
      <c r="AW120">
        <f>BV120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303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f>$B$11*CS120+$C$11*CT120+$F$11*CU120*(1-CX120)</f>
        <v>0</v>
      </c>
      <c r="BV120">
        <f>BU120*BW120</f>
        <v>0</v>
      </c>
      <c r="BW120">
        <f>($B$11*$D$9+$C$11*$D$9+$F$11*((DH120+CZ120)/MAX(DH120+CZ120+DI120, 0.1)*$I$9+DI120/MAX(DH120+CZ120+DI120, 0.1)*$J$9))/($B$11+$C$11+$F$11)</f>
        <v>0</v>
      </c>
      <c r="BX120">
        <f>($B$11*$K$9+$C$11*$K$9+$F$11*((DH120+CZ120)/MAX(DH120+CZ120+DI120, 0.1)*$P$9+DI120/MAX(DH120+CZ120+DI120, 0.1)*$Q$9))/($B$11+$C$11+$F$11)</f>
        <v>0</v>
      </c>
      <c r="BY120">
        <v>6</v>
      </c>
      <c r="BZ120">
        <v>0.5</v>
      </c>
      <c r="CA120" t="s">
        <v>304</v>
      </c>
      <c r="CB120">
        <v>2</v>
      </c>
      <c r="CC120">
        <v>1625677421.1</v>
      </c>
      <c r="CD120">
        <v>408.923333333333</v>
      </c>
      <c r="CE120">
        <v>419.964</v>
      </c>
      <c r="CF120">
        <v>6.69017333333333</v>
      </c>
      <c r="CG120">
        <v>5.74077</v>
      </c>
      <c r="CH120">
        <v>423.266</v>
      </c>
      <c r="CI120">
        <v>8.11722333333333</v>
      </c>
      <c r="CJ120">
        <v>500.005</v>
      </c>
      <c r="CK120">
        <v>100.376</v>
      </c>
      <c r="CL120">
        <v>0.100013633333333</v>
      </c>
      <c r="CM120">
        <v>17.0493666666667</v>
      </c>
      <c r="CN120">
        <v>17.0032666666667</v>
      </c>
      <c r="CO120">
        <v>999.9</v>
      </c>
      <c r="CP120">
        <v>0</v>
      </c>
      <c r="CQ120">
        <v>0</v>
      </c>
      <c r="CR120">
        <v>9989.37666666667</v>
      </c>
      <c r="CS120">
        <v>0</v>
      </c>
      <c r="CT120">
        <v>5.60325666666667</v>
      </c>
      <c r="CU120">
        <v>1046.1</v>
      </c>
      <c r="CV120">
        <v>0.961994</v>
      </c>
      <c r="CW120">
        <v>0.0380062</v>
      </c>
      <c r="CX120">
        <v>0</v>
      </c>
      <c r="CY120">
        <v>1547.44</v>
      </c>
      <c r="CZ120">
        <v>4.99912</v>
      </c>
      <c r="DA120">
        <v>16009.5</v>
      </c>
      <c r="DB120">
        <v>6713.46333333333</v>
      </c>
      <c r="DC120">
        <v>37.708</v>
      </c>
      <c r="DD120">
        <v>40.7913333333333</v>
      </c>
      <c r="DE120">
        <v>39.5416666666667</v>
      </c>
      <c r="DF120">
        <v>40.229</v>
      </c>
      <c r="DG120">
        <v>39.0833333333333</v>
      </c>
      <c r="DH120">
        <v>1001.53</v>
      </c>
      <c r="DI120">
        <v>39.57</v>
      </c>
      <c r="DJ120">
        <v>0</v>
      </c>
      <c r="DK120">
        <v>1625677422.8</v>
      </c>
      <c r="DL120">
        <v>0</v>
      </c>
      <c r="DM120">
        <v>1549.22807692308</v>
      </c>
      <c r="DN120">
        <v>-14.8352136832652</v>
      </c>
      <c r="DO120">
        <v>-132.615384625094</v>
      </c>
      <c r="DP120">
        <v>16022.9846153846</v>
      </c>
      <c r="DQ120">
        <v>15</v>
      </c>
      <c r="DR120">
        <v>1625677134.6</v>
      </c>
      <c r="DS120" t="s">
        <v>305</v>
      </c>
      <c r="DT120">
        <v>1625677128.6</v>
      </c>
      <c r="DU120">
        <v>1625677134.6</v>
      </c>
      <c r="DV120">
        <v>2</v>
      </c>
      <c r="DW120">
        <v>0.041</v>
      </c>
      <c r="DX120">
        <v>0.026</v>
      </c>
      <c r="DY120">
        <v>-14.347</v>
      </c>
      <c r="DZ120">
        <v>-1.389</v>
      </c>
      <c r="EA120">
        <v>420</v>
      </c>
      <c r="EB120">
        <v>5</v>
      </c>
      <c r="EC120">
        <v>0.14</v>
      </c>
      <c r="ED120">
        <v>0.08</v>
      </c>
      <c r="EE120">
        <v>-10.9764707317073</v>
      </c>
      <c r="EF120">
        <v>-0.417980487804866</v>
      </c>
      <c r="EG120">
        <v>0.0555998738544913</v>
      </c>
      <c r="EH120">
        <v>1</v>
      </c>
      <c r="EI120">
        <v>1550.06257142857</v>
      </c>
      <c r="EJ120">
        <v>-14.7740952551188</v>
      </c>
      <c r="EK120">
        <v>1.49580048871525</v>
      </c>
      <c r="EL120">
        <v>0</v>
      </c>
      <c r="EM120">
        <v>0.970564926829268</v>
      </c>
      <c r="EN120">
        <v>-0.0971598606271762</v>
      </c>
      <c r="EO120">
        <v>0.0125299694807995</v>
      </c>
      <c r="EP120">
        <v>1</v>
      </c>
      <c r="EQ120">
        <v>2</v>
      </c>
      <c r="ER120">
        <v>3</v>
      </c>
      <c r="ES120" t="s">
        <v>349</v>
      </c>
      <c r="ET120">
        <v>100</v>
      </c>
      <c r="EU120">
        <v>100</v>
      </c>
      <c r="EV120">
        <v>-14.343</v>
      </c>
      <c r="EW120">
        <v>-1.4273</v>
      </c>
      <c r="EX120">
        <v>-14.3476998515065</v>
      </c>
      <c r="EY120">
        <v>0.000485247639819423</v>
      </c>
      <c r="EZ120">
        <v>-1.36446825205216e-06</v>
      </c>
      <c r="FA120">
        <v>5.78542989185787e-10</v>
      </c>
      <c r="FB120">
        <v>-1.1099058739466</v>
      </c>
      <c r="FC120">
        <v>-0.0508365997127688</v>
      </c>
      <c r="FD120">
        <v>0.00161886503163497</v>
      </c>
      <c r="FE120">
        <v>-2.08621555845513e-05</v>
      </c>
      <c r="FF120">
        <v>0</v>
      </c>
      <c r="FG120">
        <v>2096</v>
      </c>
      <c r="FH120">
        <v>2</v>
      </c>
      <c r="FI120">
        <v>28</v>
      </c>
      <c r="FJ120">
        <v>4.9</v>
      </c>
      <c r="FK120">
        <v>4.8</v>
      </c>
      <c r="FL120">
        <v>18</v>
      </c>
      <c r="FM120">
        <v>491.442</v>
      </c>
      <c r="FN120">
        <v>508.975</v>
      </c>
      <c r="FO120">
        <v>13.5685</v>
      </c>
      <c r="FP120">
        <v>26.7481</v>
      </c>
      <c r="FQ120">
        <v>29.9996</v>
      </c>
      <c r="FR120">
        <v>26.8892</v>
      </c>
      <c r="FS120">
        <v>26.8693</v>
      </c>
      <c r="FT120">
        <v>21.444</v>
      </c>
      <c r="FU120">
        <v>58.341</v>
      </c>
      <c r="FV120">
        <v>0</v>
      </c>
      <c r="FW120">
        <v>13.64</v>
      </c>
      <c r="FX120">
        <v>420</v>
      </c>
      <c r="FY120">
        <v>5.76677</v>
      </c>
      <c r="FZ120">
        <v>101.649</v>
      </c>
      <c r="GA120">
        <v>96.1662</v>
      </c>
    </row>
    <row r="121" spans="1:183">
      <c r="A121">
        <v>105</v>
      </c>
      <c r="B121">
        <v>1625677424.1</v>
      </c>
      <c r="C121">
        <v>208</v>
      </c>
      <c r="D121" t="s">
        <v>516</v>
      </c>
      <c r="E121" t="s">
        <v>517</v>
      </c>
      <c r="F121">
        <v>1</v>
      </c>
      <c r="G121" t="s">
        <v>302</v>
      </c>
      <c r="H121">
        <v>1625677423.1</v>
      </c>
      <c r="I121">
        <f>(J121)/1000</f>
        <v>0</v>
      </c>
      <c r="J121">
        <f>1000*CJ121*AH121*(CF121-CG121)/(100*BY121*(1000-AH121*CF121))</f>
        <v>0</v>
      </c>
      <c r="K121">
        <f>CJ121*AH121*(CE121-CD121*(1000-AH121*CG121)/(1000-AH121*CF121))/(100*BY121)</f>
        <v>0</v>
      </c>
      <c r="L121">
        <f>CD121 - IF(AH121&gt;1, K121*BY121*100.0/(AJ121*CR121), 0)</f>
        <v>0</v>
      </c>
      <c r="M121">
        <f>((S121-I121/2)*L121-K121)/(S121+I121/2)</f>
        <v>0</v>
      </c>
      <c r="N121">
        <f>M121*(CK121+CL121)/1000.0</f>
        <v>0</v>
      </c>
      <c r="O121">
        <f>(CD121 - IF(AH121&gt;1, K121*BY121*100.0/(AJ121*CR121), 0))*(CK121+CL121)/1000.0</f>
        <v>0</v>
      </c>
      <c r="P121">
        <f>2.0/((1/R121-1/Q121)+SIGN(R121)*SQRT((1/R121-1/Q121)*(1/R121-1/Q121) + 4*BZ121/((BZ121+1)*(BZ121+1))*(2*1/R121*1/Q121-1/Q121*1/Q121)))</f>
        <v>0</v>
      </c>
      <c r="Q121">
        <f>IF(LEFT(CA121,1)&lt;&gt;"0",IF(LEFT(CA121,1)="1",3.0,CB121),$D$5+$E$5*(CR121*CK121/($K$5*1000))+$F$5*(CR121*CK121/($K$5*1000))*MAX(MIN(BY121,$J$5),$I$5)*MAX(MIN(BY121,$J$5),$I$5)+$G$5*MAX(MIN(BY121,$J$5),$I$5)*(CR121*CK121/($K$5*1000))+$H$5*(CR121*CK121/($K$5*1000))*(CR121*CK121/($K$5*1000)))</f>
        <v>0</v>
      </c>
      <c r="R121">
        <f>I121*(1000-(1000*0.61365*exp(17.502*V121/(240.97+V121))/(CK121+CL121)+CF121)/2)/(1000*0.61365*exp(17.502*V121/(240.97+V121))/(CK121+CL121)-CF121)</f>
        <v>0</v>
      </c>
      <c r="S121">
        <f>1/((BZ121+1)/(P121/1.6)+1/(Q121/1.37)) + BZ121/((BZ121+1)/(P121/1.6) + BZ121/(Q121/1.37))</f>
        <v>0</v>
      </c>
      <c r="T121">
        <f>(BU121*BX121)</f>
        <v>0</v>
      </c>
      <c r="U121">
        <f>(CM121+(T121+2*0.95*5.67E-8*(((CM121+$B$7)+273)^4-(CM121+273)^4)-44100*I121)/(1.84*29.3*Q121+8*0.95*5.67E-8*(CM121+273)^3))</f>
        <v>0</v>
      </c>
      <c r="V121">
        <f>($C$7*CN121+$D$7*CO121+$E$7*U121)</f>
        <v>0</v>
      </c>
      <c r="W121">
        <f>0.61365*exp(17.502*V121/(240.97+V121))</f>
        <v>0</v>
      </c>
      <c r="X121">
        <f>(Y121/Z121*100)</f>
        <v>0</v>
      </c>
      <c r="Y121">
        <f>CF121*(CK121+CL121)/1000</f>
        <v>0</v>
      </c>
      <c r="Z121">
        <f>0.61365*exp(17.502*CM121/(240.97+CM121))</f>
        <v>0</v>
      </c>
      <c r="AA121">
        <f>(W121-CF121*(CK121+CL121)/1000)</f>
        <v>0</v>
      </c>
      <c r="AB121">
        <f>(-I121*44100)</f>
        <v>0</v>
      </c>
      <c r="AC121">
        <f>2*29.3*Q121*0.92*(CM121-V121)</f>
        <v>0</v>
      </c>
      <c r="AD121">
        <f>2*0.95*5.67E-8*(((CM121+$B$7)+273)^4-(V121+273)^4)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MAX(0,($B$13+$C$13*CR121)/(1+$D$13*CR121)*CK121/(CM121+273)*$E$13)</f>
        <v>0</v>
      </c>
      <c r="AK121" t="s">
        <v>303</v>
      </c>
      <c r="AL121" t="s">
        <v>303</v>
      </c>
      <c r="AM121">
        <v>0</v>
      </c>
      <c r="AN121">
        <v>0</v>
      </c>
      <c r="AO121">
        <f>1-AM121/AN121</f>
        <v>0</v>
      </c>
      <c r="AP121">
        <v>0</v>
      </c>
      <c r="AQ121" t="s">
        <v>303</v>
      </c>
      <c r="AR121" t="s">
        <v>303</v>
      </c>
      <c r="AS121">
        <v>0</v>
      </c>
      <c r="AT121">
        <v>0</v>
      </c>
      <c r="AU121">
        <f>1-AS121/AT121</f>
        <v>0</v>
      </c>
      <c r="AV121">
        <v>0.5</v>
      </c>
      <c r="AW121">
        <f>BV121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303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f>$B$11*CS121+$C$11*CT121+$F$11*CU121*(1-CX121)</f>
        <v>0</v>
      </c>
      <c r="BV121">
        <f>BU121*BW121</f>
        <v>0</v>
      </c>
      <c r="BW121">
        <f>($B$11*$D$9+$C$11*$D$9+$F$11*((DH121+CZ121)/MAX(DH121+CZ121+DI121, 0.1)*$I$9+DI121/MAX(DH121+CZ121+DI121, 0.1)*$J$9))/($B$11+$C$11+$F$11)</f>
        <v>0</v>
      </c>
      <c r="BX121">
        <f>($B$11*$K$9+$C$11*$K$9+$F$11*((DH121+CZ121)/MAX(DH121+CZ121+DI121, 0.1)*$P$9+DI121/MAX(DH121+CZ121+DI121, 0.1)*$Q$9))/($B$11+$C$11+$F$11)</f>
        <v>0</v>
      </c>
      <c r="BY121">
        <v>6</v>
      </c>
      <c r="BZ121">
        <v>0.5</v>
      </c>
      <c r="CA121" t="s">
        <v>304</v>
      </c>
      <c r="CB121">
        <v>2</v>
      </c>
      <c r="CC121">
        <v>1625677423.1</v>
      </c>
      <c r="CD121">
        <v>408.919</v>
      </c>
      <c r="CE121">
        <v>419.967333333333</v>
      </c>
      <c r="CF121">
        <v>6.70678333333333</v>
      </c>
      <c r="CG121">
        <v>5.74376333333333</v>
      </c>
      <c r="CH121">
        <v>423.262</v>
      </c>
      <c r="CI121">
        <v>8.13432666666667</v>
      </c>
      <c r="CJ121">
        <v>500.117333333333</v>
      </c>
      <c r="CK121">
        <v>100.378333333333</v>
      </c>
      <c r="CL121">
        <v>0.100299666666667</v>
      </c>
      <c r="CM121">
        <v>17.0719333333333</v>
      </c>
      <c r="CN121">
        <v>17.0142666666667</v>
      </c>
      <c r="CO121">
        <v>999.9</v>
      </c>
      <c r="CP121">
        <v>0</v>
      </c>
      <c r="CQ121">
        <v>0</v>
      </c>
      <c r="CR121">
        <v>9982.08333333333</v>
      </c>
      <c r="CS121">
        <v>0</v>
      </c>
      <c r="CT121">
        <v>5.62439</v>
      </c>
      <c r="CU121">
        <v>1046.01</v>
      </c>
      <c r="CV121">
        <v>0.96199</v>
      </c>
      <c r="CW121">
        <v>0.0380099</v>
      </c>
      <c r="CX121">
        <v>0</v>
      </c>
      <c r="CY121">
        <v>1547.12</v>
      </c>
      <c r="CZ121">
        <v>4.99912</v>
      </c>
      <c r="DA121">
        <v>16003.0666666667</v>
      </c>
      <c r="DB121">
        <v>6712.86</v>
      </c>
      <c r="DC121">
        <v>37.875</v>
      </c>
      <c r="DD121">
        <v>40.7913333333333</v>
      </c>
      <c r="DE121">
        <v>39.6036666666667</v>
      </c>
      <c r="DF121">
        <v>40.2286666666667</v>
      </c>
      <c r="DG121">
        <v>38.9996666666667</v>
      </c>
      <c r="DH121">
        <v>1001.44</v>
      </c>
      <c r="DI121">
        <v>39.57</v>
      </c>
      <c r="DJ121">
        <v>0</v>
      </c>
      <c r="DK121">
        <v>1625677425.2</v>
      </c>
      <c r="DL121">
        <v>0</v>
      </c>
      <c r="DM121">
        <v>1548.63192307692</v>
      </c>
      <c r="DN121">
        <v>-15.4929914660598</v>
      </c>
      <c r="DO121">
        <v>-139.114530005438</v>
      </c>
      <c r="DP121">
        <v>16017.6576923077</v>
      </c>
      <c r="DQ121">
        <v>15</v>
      </c>
      <c r="DR121">
        <v>1625677134.6</v>
      </c>
      <c r="DS121" t="s">
        <v>305</v>
      </c>
      <c r="DT121">
        <v>1625677128.6</v>
      </c>
      <c r="DU121">
        <v>1625677134.6</v>
      </c>
      <c r="DV121">
        <v>2</v>
      </c>
      <c r="DW121">
        <v>0.041</v>
      </c>
      <c r="DX121">
        <v>0.026</v>
      </c>
      <c r="DY121">
        <v>-14.347</v>
      </c>
      <c r="DZ121">
        <v>-1.389</v>
      </c>
      <c r="EA121">
        <v>420</v>
      </c>
      <c r="EB121">
        <v>5</v>
      </c>
      <c r="EC121">
        <v>0.14</v>
      </c>
      <c r="ED121">
        <v>0.08</v>
      </c>
      <c r="EE121">
        <v>-10.9955073170732</v>
      </c>
      <c r="EF121">
        <v>-0.291685714285706</v>
      </c>
      <c r="EG121">
        <v>0.041143101785223</v>
      </c>
      <c r="EH121">
        <v>1</v>
      </c>
      <c r="EI121">
        <v>1549.38529411765</v>
      </c>
      <c r="EJ121">
        <v>-14.9159581092559</v>
      </c>
      <c r="EK121">
        <v>1.46580882168519</v>
      </c>
      <c r="EL121">
        <v>0</v>
      </c>
      <c r="EM121">
        <v>0.96850356097561</v>
      </c>
      <c r="EN121">
        <v>-0.0888708710801395</v>
      </c>
      <c r="EO121">
        <v>0.0121835971880805</v>
      </c>
      <c r="EP121">
        <v>1</v>
      </c>
      <c r="EQ121">
        <v>2</v>
      </c>
      <c r="ER121">
        <v>3</v>
      </c>
      <c r="ES121" t="s">
        <v>349</v>
      </c>
      <c r="ET121">
        <v>100</v>
      </c>
      <c r="EU121">
        <v>100</v>
      </c>
      <c r="EV121">
        <v>-14.343</v>
      </c>
      <c r="EW121">
        <v>-1.4278</v>
      </c>
      <c r="EX121">
        <v>-14.3476998515065</v>
      </c>
      <c r="EY121">
        <v>0.000485247639819423</v>
      </c>
      <c r="EZ121">
        <v>-1.36446825205216e-06</v>
      </c>
      <c r="FA121">
        <v>5.78542989185787e-10</v>
      </c>
      <c r="FB121">
        <v>-1.1099058739466</v>
      </c>
      <c r="FC121">
        <v>-0.0508365997127688</v>
      </c>
      <c r="FD121">
        <v>0.00161886503163497</v>
      </c>
      <c r="FE121">
        <v>-2.08621555845513e-05</v>
      </c>
      <c r="FF121">
        <v>0</v>
      </c>
      <c r="FG121">
        <v>2096</v>
      </c>
      <c r="FH121">
        <v>2</v>
      </c>
      <c r="FI121">
        <v>28</v>
      </c>
      <c r="FJ121">
        <v>4.9</v>
      </c>
      <c r="FK121">
        <v>4.8</v>
      </c>
      <c r="FL121">
        <v>18</v>
      </c>
      <c r="FM121">
        <v>491.71</v>
      </c>
      <c r="FN121">
        <v>508.769</v>
      </c>
      <c r="FO121">
        <v>13.609</v>
      </c>
      <c r="FP121">
        <v>26.7456</v>
      </c>
      <c r="FQ121">
        <v>29.9994</v>
      </c>
      <c r="FR121">
        <v>26.8882</v>
      </c>
      <c r="FS121">
        <v>26.8684</v>
      </c>
      <c r="FT121">
        <v>21.442</v>
      </c>
      <c r="FU121">
        <v>58.341</v>
      </c>
      <c r="FV121">
        <v>0</v>
      </c>
      <c r="FW121">
        <v>13.71</v>
      </c>
      <c r="FX121">
        <v>420</v>
      </c>
      <c r="FY121">
        <v>5.76111</v>
      </c>
      <c r="FZ121">
        <v>101.651</v>
      </c>
      <c r="GA121">
        <v>96.1672</v>
      </c>
    </row>
    <row r="122" spans="1:183">
      <c r="A122">
        <v>106</v>
      </c>
      <c r="B122">
        <v>1625677426.1</v>
      </c>
      <c r="C122">
        <v>210</v>
      </c>
      <c r="D122" t="s">
        <v>518</v>
      </c>
      <c r="E122" t="s">
        <v>519</v>
      </c>
      <c r="F122">
        <v>1</v>
      </c>
      <c r="G122" t="s">
        <v>302</v>
      </c>
      <c r="H122">
        <v>1625677425.1</v>
      </c>
      <c r="I122">
        <f>(J122)/1000</f>
        <v>0</v>
      </c>
      <c r="J122">
        <f>1000*CJ122*AH122*(CF122-CG122)/(100*BY122*(1000-AH122*CF122))</f>
        <v>0</v>
      </c>
      <c r="K122">
        <f>CJ122*AH122*(CE122-CD122*(1000-AH122*CG122)/(1000-AH122*CF122))/(100*BY122)</f>
        <v>0</v>
      </c>
      <c r="L122">
        <f>CD122 - IF(AH122&gt;1, K122*BY122*100.0/(AJ122*CR122), 0)</f>
        <v>0</v>
      </c>
      <c r="M122">
        <f>((S122-I122/2)*L122-K122)/(S122+I122/2)</f>
        <v>0</v>
      </c>
      <c r="N122">
        <f>M122*(CK122+CL122)/1000.0</f>
        <v>0</v>
      </c>
      <c r="O122">
        <f>(CD122 - IF(AH122&gt;1, K122*BY122*100.0/(AJ122*CR122), 0))*(CK122+CL122)/1000.0</f>
        <v>0</v>
      </c>
      <c r="P122">
        <f>2.0/((1/R122-1/Q122)+SIGN(R122)*SQRT((1/R122-1/Q122)*(1/R122-1/Q122) + 4*BZ122/((BZ122+1)*(BZ122+1))*(2*1/R122*1/Q122-1/Q122*1/Q122)))</f>
        <v>0</v>
      </c>
      <c r="Q122">
        <f>IF(LEFT(CA122,1)&lt;&gt;"0",IF(LEFT(CA122,1)="1",3.0,CB122),$D$5+$E$5*(CR122*CK122/($K$5*1000))+$F$5*(CR122*CK122/($K$5*1000))*MAX(MIN(BY122,$J$5),$I$5)*MAX(MIN(BY122,$J$5),$I$5)+$G$5*MAX(MIN(BY122,$J$5),$I$5)*(CR122*CK122/($K$5*1000))+$H$5*(CR122*CK122/($K$5*1000))*(CR122*CK122/($K$5*1000)))</f>
        <v>0</v>
      </c>
      <c r="R122">
        <f>I122*(1000-(1000*0.61365*exp(17.502*V122/(240.97+V122))/(CK122+CL122)+CF122)/2)/(1000*0.61365*exp(17.502*V122/(240.97+V122))/(CK122+CL122)-CF122)</f>
        <v>0</v>
      </c>
      <c r="S122">
        <f>1/((BZ122+1)/(P122/1.6)+1/(Q122/1.37)) + BZ122/((BZ122+1)/(P122/1.6) + BZ122/(Q122/1.37))</f>
        <v>0</v>
      </c>
      <c r="T122">
        <f>(BU122*BX122)</f>
        <v>0</v>
      </c>
      <c r="U122">
        <f>(CM122+(T122+2*0.95*5.67E-8*(((CM122+$B$7)+273)^4-(CM122+273)^4)-44100*I122)/(1.84*29.3*Q122+8*0.95*5.67E-8*(CM122+273)^3))</f>
        <v>0</v>
      </c>
      <c r="V122">
        <f>($C$7*CN122+$D$7*CO122+$E$7*U122)</f>
        <v>0</v>
      </c>
      <c r="W122">
        <f>0.61365*exp(17.502*V122/(240.97+V122))</f>
        <v>0</v>
      </c>
      <c r="X122">
        <f>(Y122/Z122*100)</f>
        <v>0</v>
      </c>
      <c r="Y122">
        <f>CF122*(CK122+CL122)/1000</f>
        <v>0</v>
      </c>
      <c r="Z122">
        <f>0.61365*exp(17.502*CM122/(240.97+CM122))</f>
        <v>0</v>
      </c>
      <c r="AA122">
        <f>(W122-CF122*(CK122+CL122)/1000)</f>
        <v>0</v>
      </c>
      <c r="AB122">
        <f>(-I122*44100)</f>
        <v>0</v>
      </c>
      <c r="AC122">
        <f>2*29.3*Q122*0.92*(CM122-V122)</f>
        <v>0</v>
      </c>
      <c r="AD122">
        <f>2*0.95*5.67E-8*(((CM122+$B$7)+273)^4-(V122+273)^4)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MAX(0,($B$13+$C$13*CR122)/(1+$D$13*CR122)*CK122/(CM122+273)*$E$13)</f>
        <v>0</v>
      </c>
      <c r="AK122" t="s">
        <v>303</v>
      </c>
      <c r="AL122" t="s">
        <v>303</v>
      </c>
      <c r="AM122">
        <v>0</v>
      </c>
      <c r="AN122">
        <v>0</v>
      </c>
      <c r="AO122">
        <f>1-AM122/AN122</f>
        <v>0</v>
      </c>
      <c r="AP122">
        <v>0</v>
      </c>
      <c r="AQ122" t="s">
        <v>303</v>
      </c>
      <c r="AR122" t="s">
        <v>303</v>
      </c>
      <c r="AS122">
        <v>0</v>
      </c>
      <c r="AT122">
        <v>0</v>
      </c>
      <c r="AU122">
        <f>1-AS122/AT122</f>
        <v>0</v>
      </c>
      <c r="AV122">
        <v>0.5</v>
      </c>
      <c r="AW122">
        <f>BV122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303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f>$B$11*CS122+$C$11*CT122+$F$11*CU122*(1-CX122)</f>
        <v>0</v>
      </c>
      <c r="BV122">
        <f>BU122*BW122</f>
        <v>0</v>
      </c>
      <c r="BW122">
        <f>($B$11*$D$9+$C$11*$D$9+$F$11*((DH122+CZ122)/MAX(DH122+CZ122+DI122, 0.1)*$I$9+DI122/MAX(DH122+CZ122+DI122, 0.1)*$J$9))/($B$11+$C$11+$F$11)</f>
        <v>0</v>
      </c>
      <c r="BX122">
        <f>($B$11*$K$9+$C$11*$K$9+$F$11*((DH122+CZ122)/MAX(DH122+CZ122+DI122, 0.1)*$P$9+DI122/MAX(DH122+CZ122+DI122, 0.1)*$Q$9))/($B$11+$C$11+$F$11)</f>
        <v>0</v>
      </c>
      <c r="BY122">
        <v>6</v>
      </c>
      <c r="BZ122">
        <v>0.5</v>
      </c>
      <c r="CA122" t="s">
        <v>304</v>
      </c>
      <c r="CB122">
        <v>2</v>
      </c>
      <c r="CC122">
        <v>1625677425.1</v>
      </c>
      <c r="CD122">
        <v>408.942</v>
      </c>
      <c r="CE122">
        <v>419.98</v>
      </c>
      <c r="CF122">
        <v>6.72064</v>
      </c>
      <c r="CG122">
        <v>5.74456</v>
      </c>
      <c r="CH122">
        <v>423.284333333333</v>
      </c>
      <c r="CI122">
        <v>8.14858333333333</v>
      </c>
      <c r="CJ122">
        <v>499.998666666667</v>
      </c>
      <c r="CK122">
        <v>100.378666666667</v>
      </c>
      <c r="CL122">
        <v>0.100137666666667</v>
      </c>
      <c r="CM122">
        <v>17.0942666666667</v>
      </c>
      <c r="CN122">
        <v>17.0336666666667</v>
      </c>
      <c r="CO122">
        <v>999.9</v>
      </c>
      <c r="CP122">
        <v>0</v>
      </c>
      <c r="CQ122">
        <v>0</v>
      </c>
      <c r="CR122">
        <v>9985</v>
      </c>
      <c r="CS122">
        <v>0</v>
      </c>
      <c r="CT122">
        <v>5.62439</v>
      </c>
      <c r="CU122">
        <v>1045.91</v>
      </c>
      <c r="CV122">
        <v>0.961986</v>
      </c>
      <c r="CW122">
        <v>0.0380136</v>
      </c>
      <c r="CX122">
        <v>0</v>
      </c>
      <c r="CY122">
        <v>1546.51</v>
      </c>
      <c r="CZ122">
        <v>4.99912</v>
      </c>
      <c r="DA122">
        <v>15997.2666666667</v>
      </c>
      <c r="DB122">
        <v>6712.17666666667</v>
      </c>
      <c r="DC122">
        <v>37.458</v>
      </c>
      <c r="DD122">
        <v>40.7706666666667</v>
      </c>
      <c r="DE122">
        <v>39.562</v>
      </c>
      <c r="DF122">
        <v>40.2703333333333</v>
      </c>
      <c r="DG122">
        <v>39.0623333333333</v>
      </c>
      <c r="DH122">
        <v>1001.34</v>
      </c>
      <c r="DI122">
        <v>39.57</v>
      </c>
      <c r="DJ122">
        <v>0</v>
      </c>
      <c r="DK122">
        <v>1625677427</v>
      </c>
      <c r="DL122">
        <v>0</v>
      </c>
      <c r="DM122">
        <v>1548.1292</v>
      </c>
      <c r="DN122">
        <v>-15.9823076736602</v>
      </c>
      <c r="DO122">
        <v>-141.392307490666</v>
      </c>
      <c r="DP122">
        <v>16012.856</v>
      </c>
      <c r="DQ122">
        <v>15</v>
      </c>
      <c r="DR122">
        <v>1625677134.6</v>
      </c>
      <c r="DS122" t="s">
        <v>305</v>
      </c>
      <c r="DT122">
        <v>1625677128.6</v>
      </c>
      <c r="DU122">
        <v>1625677134.6</v>
      </c>
      <c r="DV122">
        <v>2</v>
      </c>
      <c r="DW122">
        <v>0.041</v>
      </c>
      <c r="DX122">
        <v>0.026</v>
      </c>
      <c r="DY122">
        <v>-14.347</v>
      </c>
      <c r="DZ122">
        <v>-1.389</v>
      </c>
      <c r="EA122">
        <v>420</v>
      </c>
      <c r="EB122">
        <v>5</v>
      </c>
      <c r="EC122">
        <v>0.14</v>
      </c>
      <c r="ED122">
        <v>0.08</v>
      </c>
      <c r="EE122">
        <v>-11.0080414634146</v>
      </c>
      <c r="EF122">
        <v>-0.21325923344951</v>
      </c>
      <c r="EG122">
        <v>0.0335612870447831</v>
      </c>
      <c r="EH122">
        <v>1</v>
      </c>
      <c r="EI122">
        <v>1548.92617647059</v>
      </c>
      <c r="EJ122">
        <v>-14.9730971398652</v>
      </c>
      <c r="EK122">
        <v>1.48437353532983</v>
      </c>
      <c r="EL122">
        <v>0</v>
      </c>
      <c r="EM122">
        <v>0.968330268292683</v>
      </c>
      <c r="EN122">
        <v>-0.0647728641114998</v>
      </c>
      <c r="EO122">
        <v>0.0121248881212327</v>
      </c>
      <c r="EP122">
        <v>1</v>
      </c>
      <c r="EQ122">
        <v>2</v>
      </c>
      <c r="ER122">
        <v>3</v>
      </c>
      <c r="ES122" t="s">
        <v>349</v>
      </c>
      <c r="ET122">
        <v>100</v>
      </c>
      <c r="EU122">
        <v>100</v>
      </c>
      <c r="EV122">
        <v>-14.343</v>
      </c>
      <c r="EW122">
        <v>-1.4281</v>
      </c>
      <c r="EX122">
        <v>-14.3476998515065</v>
      </c>
      <c r="EY122">
        <v>0.000485247639819423</v>
      </c>
      <c r="EZ122">
        <v>-1.36446825205216e-06</v>
      </c>
      <c r="FA122">
        <v>5.78542989185787e-10</v>
      </c>
      <c r="FB122">
        <v>-1.1099058739466</v>
      </c>
      <c r="FC122">
        <v>-0.0508365997127688</v>
      </c>
      <c r="FD122">
        <v>0.00161886503163497</v>
      </c>
      <c r="FE122">
        <v>-2.08621555845513e-05</v>
      </c>
      <c r="FF122">
        <v>0</v>
      </c>
      <c r="FG122">
        <v>2096</v>
      </c>
      <c r="FH122">
        <v>2</v>
      </c>
      <c r="FI122">
        <v>28</v>
      </c>
      <c r="FJ122">
        <v>5</v>
      </c>
      <c r="FK122">
        <v>4.9</v>
      </c>
      <c r="FL122">
        <v>18</v>
      </c>
      <c r="FM122">
        <v>491.757</v>
      </c>
      <c r="FN122">
        <v>508.847</v>
      </c>
      <c r="FO122">
        <v>13.6566</v>
      </c>
      <c r="FP122">
        <v>26.7424</v>
      </c>
      <c r="FQ122">
        <v>29.9995</v>
      </c>
      <c r="FR122">
        <v>26.8869</v>
      </c>
      <c r="FS122">
        <v>26.8671</v>
      </c>
      <c r="FT122">
        <v>21.4417</v>
      </c>
      <c r="FU122">
        <v>58.341</v>
      </c>
      <c r="FV122">
        <v>0</v>
      </c>
      <c r="FW122">
        <v>13.71</v>
      </c>
      <c r="FX122">
        <v>420</v>
      </c>
      <c r="FY122">
        <v>5.75386</v>
      </c>
      <c r="FZ122">
        <v>101.651</v>
      </c>
      <c r="GA122">
        <v>96.1669</v>
      </c>
    </row>
    <row r="123" spans="1:183">
      <c r="A123">
        <v>107</v>
      </c>
      <c r="B123">
        <v>1625677428.1</v>
      </c>
      <c r="C123">
        <v>212</v>
      </c>
      <c r="D123" t="s">
        <v>520</v>
      </c>
      <c r="E123" t="s">
        <v>521</v>
      </c>
      <c r="F123">
        <v>1</v>
      </c>
      <c r="G123" t="s">
        <v>302</v>
      </c>
      <c r="H123">
        <v>1625677427.1</v>
      </c>
      <c r="I123">
        <f>(J123)/1000</f>
        <v>0</v>
      </c>
      <c r="J123">
        <f>1000*CJ123*AH123*(CF123-CG123)/(100*BY123*(1000-AH123*CF123))</f>
        <v>0</v>
      </c>
      <c r="K123">
        <f>CJ123*AH123*(CE123-CD123*(1000-AH123*CG123)/(1000-AH123*CF123))/(100*BY123)</f>
        <v>0</v>
      </c>
      <c r="L123">
        <f>CD123 - IF(AH123&gt;1, K123*BY123*100.0/(AJ123*CR123), 0)</f>
        <v>0</v>
      </c>
      <c r="M123">
        <f>((S123-I123/2)*L123-K123)/(S123+I123/2)</f>
        <v>0</v>
      </c>
      <c r="N123">
        <f>M123*(CK123+CL123)/1000.0</f>
        <v>0</v>
      </c>
      <c r="O123">
        <f>(CD123 - IF(AH123&gt;1, K123*BY123*100.0/(AJ123*CR123), 0))*(CK123+CL123)/1000.0</f>
        <v>0</v>
      </c>
      <c r="P123">
        <f>2.0/((1/R123-1/Q123)+SIGN(R123)*SQRT((1/R123-1/Q123)*(1/R123-1/Q123) + 4*BZ123/((BZ123+1)*(BZ123+1))*(2*1/R123*1/Q123-1/Q123*1/Q123)))</f>
        <v>0</v>
      </c>
      <c r="Q123">
        <f>IF(LEFT(CA123,1)&lt;&gt;"0",IF(LEFT(CA123,1)="1",3.0,CB123),$D$5+$E$5*(CR123*CK123/($K$5*1000))+$F$5*(CR123*CK123/($K$5*1000))*MAX(MIN(BY123,$J$5),$I$5)*MAX(MIN(BY123,$J$5),$I$5)+$G$5*MAX(MIN(BY123,$J$5),$I$5)*(CR123*CK123/($K$5*1000))+$H$5*(CR123*CK123/($K$5*1000))*(CR123*CK123/($K$5*1000)))</f>
        <v>0</v>
      </c>
      <c r="R123">
        <f>I123*(1000-(1000*0.61365*exp(17.502*V123/(240.97+V123))/(CK123+CL123)+CF123)/2)/(1000*0.61365*exp(17.502*V123/(240.97+V123))/(CK123+CL123)-CF123)</f>
        <v>0</v>
      </c>
      <c r="S123">
        <f>1/((BZ123+1)/(P123/1.6)+1/(Q123/1.37)) + BZ123/((BZ123+1)/(P123/1.6) + BZ123/(Q123/1.37))</f>
        <v>0</v>
      </c>
      <c r="T123">
        <f>(BU123*BX123)</f>
        <v>0</v>
      </c>
      <c r="U123">
        <f>(CM123+(T123+2*0.95*5.67E-8*(((CM123+$B$7)+273)^4-(CM123+273)^4)-44100*I123)/(1.84*29.3*Q123+8*0.95*5.67E-8*(CM123+273)^3))</f>
        <v>0</v>
      </c>
      <c r="V123">
        <f>($C$7*CN123+$D$7*CO123+$E$7*U123)</f>
        <v>0</v>
      </c>
      <c r="W123">
        <f>0.61365*exp(17.502*V123/(240.97+V123))</f>
        <v>0</v>
      </c>
      <c r="X123">
        <f>(Y123/Z123*100)</f>
        <v>0</v>
      </c>
      <c r="Y123">
        <f>CF123*(CK123+CL123)/1000</f>
        <v>0</v>
      </c>
      <c r="Z123">
        <f>0.61365*exp(17.502*CM123/(240.97+CM123))</f>
        <v>0</v>
      </c>
      <c r="AA123">
        <f>(W123-CF123*(CK123+CL123)/1000)</f>
        <v>0</v>
      </c>
      <c r="AB123">
        <f>(-I123*44100)</f>
        <v>0</v>
      </c>
      <c r="AC123">
        <f>2*29.3*Q123*0.92*(CM123-V123)</f>
        <v>0</v>
      </c>
      <c r="AD123">
        <f>2*0.95*5.67E-8*(((CM123+$B$7)+273)^4-(V123+273)^4)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MAX(0,($B$13+$C$13*CR123)/(1+$D$13*CR123)*CK123/(CM123+273)*$E$13)</f>
        <v>0</v>
      </c>
      <c r="AK123" t="s">
        <v>303</v>
      </c>
      <c r="AL123" t="s">
        <v>303</v>
      </c>
      <c r="AM123">
        <v>0</v>
      </c>
      <c r="AN123">
        <v>0</v>
      </c>
      <c r="AO123">
        <f>1-AM123/AN123</f>
        <v>0</v>
      </c>
      <c r="AP123">
        <v>0</v>
      </c>
      <c r="AQ123" t="s">
        <v>303</v>
      </c>
      <c r="AR123" t="s">
        <v>303</v>
      </c>
      <c r="AS123">
        <v>0</v>
      </c>
      <c r="AT123">
        <v>0</v>
      </c>
      <c r="AU123">
        <f>1-AS123/AT123</f>
        <v>0</v>
      </c>
      <c r="AV123">
        <v>0.5</v>
      </c>
      <c r="AW123">
        <f>BV123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303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f>$B$11*CS123+$C$11*CT123+$F$11*CU123*(1-CX123)</f>
        <v>0</v>
      </c>
      <c r="BV123">
        <f>BU123*BW123</f>
        <v>0</v>
      </c>
      <c r="BW123">
        <f>($B$11*$D$9+$C$11*$D$9+$F$11*((DH123+CZ123)/MAX(DH123+CZ123+DI123, 0.1)*$I$9+DI123/MAX(DH123+CZ123+DI123, 0.1)*$J$9))/($B$11+$C$11+$F$11)</f>
        <v>0</v>
      </c>
      <c r="BX123">
        <f>($B$11*$K$9+$C$11*$K$9+$F$11*((DH123+CZ123)/MAX(DH123+CZ123+DI123, 0.1)*$P$9+DI123/MAX(DH123+CZ123+DI123, 0.1)*$Q$9))/($B$11+$C$11+$F$11)</f>
        <v>0</v>
      </c>
      <c r="BY123">
        <v>6</v>
      </c>
      <c r="BZ123">
        <v>0.5</v>
      </c>
      <c r="CA123" t="s">
        <v>304</v>
      </c>
      <c r="CB123">
        <v>2</v>
      </c>
      <c r="CC123">
        <v>1625677427.1</v>
      </c>
      <c r="CD123">
        <v>408.924333333333</v>
      </c>
      <c r="CE123">
        <v>420.000333333333</v>
      </c>
      <c r="CF123">
        <v>6.73150666666667</v>
      </c>
      <c r="CG123">
        <v>5.74520666666667</v>
      </c>
      <c r="CH123">
        <v>423.267333333333</v>
      </c>
      <c r="CI123">
        <v>8.15977333333333</v>
      </c>
      <c r="CJ123">
        <v>500.023666666667</v>
      </c>
      <c r="CK123">
        <v>100.379</v>
      </c>
      <c r="CL123">
        <v>0.0998869333333333</v>
      </c>
      <c r="CM123">
        <v>17.1180666666667</v>
      </c>
      <c r="CN123">
        <v>17.0542666666667</v>
      </c>
      <c r="CO123">
        <v>999.9</v>
      </c>
      <c r="CP123">
        <v>0</v>
      </c>
      <c r="CQ123">
        <v>0</v>
      </c>
      <c r="CR123">
        <v>10016.6666666667</v>
      </c>
      <c r="CS123">
        <v>0</v>
      </c>
      <c r="CT123">
        <v>5.62439</v>
      </c>
      <c r="CU123">
        <v>1045.89333333333</v>
      </c>
      <c r="CV123">
        <v>0.961986</v>
      </c>
      <c r="CW123">
        <v>0.0380136</v>
      </c>
      <c r="CX123">
        <v>0</v>
      </c>
      <c r="CY123">
        <v>1546.06</v>
      </c>
      <c r="CZ123">
        <v>4.99912</v>
      </c>
      <c r="DA123">
        <v>15990.8</v>
      </c>
      <c r="DB123">
        <v>6712.09</v>
      </c>
      <c r="DC123">
        <v>37.458</v>
      </c>
      <c r="DD123">
        <v>40.729</v>
      </c>
      <c r="DE123">
        <v>39.4786666666667</v>
      </c>
      <c r="DF123">
        <v>40.2916666666667</v>
      </c>
      <c r="DG123">
        <v>38.9996666666667</v>
      </c>
      <c r="DH123">
        <v>1001.32333333333</v>
      </c>
      <c r="DI123">
        <v>39.57</v>
      </c>
      <c r="DJ123">
        <v>0</v>
      </c>
      <c r="DK123">
        <v>1625677428.8</v>
      </c>
      <c r="DL123">
        <v>0</v>
      </c>
      <c r="DM123">
        <v>1547.75038461538</v>
      </c>
      <c r="DN123">
        <v>-15.4957265149317</v>
      </c>
      <c r="DO123">
        <v>-147.511111238473</v>
      </c>
      <c r="DP123">
        <v>16008.95</v>
      </c>
      <c r="DQ123">
        <v>15</v>
      </c>
      <c r="DR123">
        <v>1625677134.6</v>
      </c>
      <c r="DS123" t="s">
        <v>305</v>
      </c>
      <c r="DT123">
        <v>1625677128.6</v>
      </c>
      <c r="DU123">
        <v>1625677134.6</v>
      </c>
      <c r="DV123">
        <v>2</v>
      </c>
      <c r="DW123">
        <v>0.041</v>
      </c>
      <c r="DX123">
        <v>0.026</v>
      </c>
      <c r="DY123">
        <v>-14.347</v>
      </c>
      <c r="DZ123">
        <v>-1.389</v>
      </c>
      <c r="EA123">
        <v>420</v>
      </c>
      <c r="EB123">
        <v>5</v>
      </c>
      <c r="EC123">
        <v>0.14</v>
      </c>
      <c r="ED123">
        <v>0.08</v>
      </c>
      <c r="EE123">
        <v>-11.0189804878049</v>
      </c>
      <c r="EF123">
        <v>-0.249409756097583</v>
      </c>
      <c r="EG123">
        <v>0.037031313180329</v>
      </c>
      <c r="EH123">
        <v>1</v>
      </c>
      <c r="EI123">
        <v>1548.55085714286</v>
      </c>
      <c r="EJ123">
        <v>-15.0246474060949</v>
      </c>
      <c r="EK123">
        <v>1.52542335374915</v>
      </c>
      <c r="EL123">
        <v>0</v>
      </c>
      <c r="EM123">
        <v>0.968765</v>
      </c>
      <c r="EN123">
        <v>-0.0155323693379802</v>
      </c>
      <c r="EO123">
        <v>0.0126522746051027</v>
      </c>
      <c r="EP123">
        <v>1</v>
      </c>
      <c r="EQ123">
        <v>2</v>
      </c>
      <c r="ER123">
        <v>3</v>
      </c>
      <c r="ES123" t="s">
        <v>349</v>
      </c>
      <c r="ET123">
        <v>100</v>
      </c>
      <c r="EU123">
        <v>100</v>
      </c>
      <c r="EV123">
        <v>-14.343</v>
      </c>
      <c r="EW123">
        <v>-1.4284</v>
      </c>
      <c r="EX123">
        <v>-14.3476998515065</v>
      </c>
      <c r="EY123">
        <v>0.000485247639819423</v>
      </c>
      <c r="EZ123">
        <v>-1.36446825205216e-06</v>
      </c>
      <c r="FA123">
        <v>5.78542989185787e-10</v>
      </c>
      <c r="FB123">
        <v>-1.1099058739466</v>
      </c>
      <c r="FC123">
        <v>-0.0508365997127688</v>
      </c>
      <c r="FD123">
        <v>0.00161886503163497</v>
      </c>
      <c r="FE123">
        <v>-2.08621555845513e-05</v>
      </c>
      <c r="FF123">
        <v>0</v>
      </c>
      <c r="FG123">
        <v>2096</v>
      </c>
      <c r="FH123">
        <v>2</v>
      </c>
      <c r="FI123">
        <v>28</v>
      </c>
      <c r="FJ123">
        <v>5</v>
      </c>
      <c r="FK123">
        <v>4.9</v>
      </c>
      <c r="FL123">
        <v>18</v>
      </c>
      <c r="FM123">
        <v>491.559</v>
      </c>
      <c r="FN123">
        <v>509.158</v>
      </c>
      <c r="FO123">
        <v>13.7015</v>
      </c>
      <c r="FP123">
        <v>26.7402</v>
      </c>
      <c r="FQ123">
        <v>29.9995</v>
      </c>
      <c r="FR123">
        <v>26.8858</v>
      </c>
      <c r="FS123">
        <v>26.8659</v>
      </c>
      <c r="FT123">
        <v>21.4421</v>
      </c>
      <c r="FU123">
        <v>58.341</v>
      </c>
      <c r="FV123">
        <v>0</v>
      </c>
      <c r="FW123">
        <v>13.78</v>
      </c>
      <c r="FX123">
        <v>420</v>
      </c>
      <c r="FY123">
        <v>5.78443</v>
      </c>
      <c r="FZ123">
        <v>101.651</v>
      </c>
      <c r="GA123">
        <v>96.1663</v>
      </c>
    </row>
    <row r="124" spans="1:183">
      <c r="A124">
        <v>108</v>
      </c>
      <c r="B124">
        <v>1625677430.1</v>
      </c>
      <c r="C124">
        <v>214</v>
      </c>
      <c r="D124" t="s">
        <v>522</v>
      </c>
      <c r="E124" t="s">
        <v>523</v>
      </c>
      <c r="F124">
        <v>1</v>
      </c>
      <c r="G124" t="s">
        <v>302</v>
      </c>
      <c r="H124">
        <v>1625677429.1</v>
      </c>
      <c r="I124">
        <f>(J124)/1000</f>
        <v>0</v>
      </c>
      <c r="J124">
        <f>1000*CJ124*AH124*(CF124-CG124)/(100*BY124*(1000-AH124*CF124))</f>
        <v>0</v>
      </c>
      <c r="K124">
        <f>CJ124*AH124*(CE124-CD124*(1000-AH124*CG124)/(1000-AH124*CF124))/(100*BY124)</f>
        <v>0</v>
      </c>
      <c r="L124">
        <f>CD124 - IF(AH124&gt;1, K124*BY124*100.0/(AJ124*CR124), 0)</f>
        <v>0</v>
      </c>
      <c r="M124">
        <f>((S124-I124/2)*L124-K124)/(S124+I124/2)</f>
        <v>0</v>
      </c>
      <c r="N124">
        <f>M124*(CK124+CL124)/1000.0</f>
        <v>0</v>
      </c>
      <c r="O124">
        <f>(CD124 - IF(AH124&gt;1, K124*BY124*100.0/(AJ124*CR124), 0))*(CK124+CL124)/1000.0</f>
        <v>0</v>
      </c>
      <c r="P124">
        <f>2.0/((1/R124-1/Q124)+SIGN(R124)*SQRT((1/R124-1/Q124)*(1/R124-1/Q124) + 4*BZ124/((BZ124+1)*(BZ124+1))*(2*1/R124*1/Q124-1/Q124*1/Q124)))</f>
        <v>0</v>
      </c>
      <c r="Q124">
        <f>IF(LEFT(CA124,1)&lt;&gt;"0",IF(LEFT(CA124,1)="1",3.0,CB124),$D$5+$E$5*(CR124*CK124/($K$5*1000))+$F$5*(CR124*CK124/($K$5*1000))*MAX(MIN(BY124,$J$5),$I$5)*MAX(MIN(BY124,$J$5),$I$5)+$G$5*MAX(MIN(BY124,$J$5),$I$5)*(CR124*CK124/($K$5*1000))+$H$5*(CR124*CK124/($K$5*1000))*(CR124*CK124/($K$5*1000)))</f>
        <v>0</v>
      </c>
      <c r="R124">
        <f>I124*(1000-(1000*0.61365*exp(17.502*V124/(240.97+V124))/(CK124+CL124)+CF124)/2)/(1000*0.61365*exp(17.502*V124/(240.97+V124))/(CK124+CL124)-CF124)</f>
        <v>0</v>
      </c>
      <c r="S124">
        <f>1/((BZ124+1)/(P124/1.6)+1/(Q124/1.37)) + BZ124/((BZ124+1)/(P124/1.6) + BZ124/(Q124/1.37))</f>
        <v>0</v>
      </c>
      <c r="T124">
        <f>(BU124*BX124)</f>
        <v>0</v>
      </c>
      <c r="U124">
        <f>(CM124+(T124+2*0.95*5.67E-8*(((CM124+$B$7)+273)^4-(CM124+273)^4)-44100*I124)/(1.84*29.3*Q124+8*0.95*5.67E-8*(CM124+273)^3))</f>
        <v>0</v>
      </c>
      <c r="V124">
        <f>($C$7*CN124+$D$7*CO124+$E$7*U124)</f>
        <v>0</v>
      </c>
      <c r="W124">
        <f>0.61365*exp(17.502*V124/(240.97+V124))</f>
        <v>0</v>
      </c>
      <c r="X124">
        <f>(Y124/Z124*100)</f>
        <v>0</v>
      </c>
      <c r="Y124">
        <f>CF124*(CK124+CL124)/1000</f>
        <v>0</v>
      </c>
      <c r="Z124">
        <f>0.61365*exp(17.502*CM124/(240.97+CM124))</f>
        <v>0</v>
      </c>
      <c r="AA124">
        <f>(W124-CF124*(CK124+CL124)/1000)</f>
        <v>0</v>
      </c>
      <c r="AB124">
        <f>(-I124*44100)</f>
        <v>0</v>
      </c>
      <c r="AC124">
        <f>2*29.3*Q124*0.92*(CM124-V124)</f>
        <v>0</v>
      </c>
      <c r="AD124">
        <f>2*0.95*5.67E-8*(((CM124+$B$7)+273)^4-(V124+273)^4)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MAX(0,($B$13+$C$13*CR124)/(1+$D$13*CR124)*CK124/(CM124+273)*$E$13)</f>
        <v>0</v>
      </c>
      <c r="AK124" t="s">
        <v>303</v>
      </c>
      <c r="AL124" t="s">
        <v>303</v>
      </c>
      <c r="AM124">
        <v>0</v>
      </c>
      <c r="AN124">
        <v>0</v>
      </c>
      <c r="AO124">
        <f>1-AM124/AN124</f>
        <v>0</v>
      </c>
      <c r="AP124">
        <v>0</v>
      </c>
      <c r="AQ124" t="s">
        <v>303</v>
      </c>
      <c r="AR124" t="s">
        <v>303</v>
      </c>
      <c r="AS124">
        <v>0</v>
      </c>
      <c r="AT124">
        <v>0</v>
      </c>
      <c r="AU124">
        <f>1-AS124/AT124</f>
        <v>0</v>
      </c>
      <c r="AV124">
        <v>0.5</v>
      </c>
      <c r="AW124">
        <f>BV124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303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f>$B$11*CS124+$C$11*CT124+$F$11*CU124*(1-CX124)</f>
        <v>0</v>
      </c>
      <c r="BV124">
        <f>BU124*BW124</f>
        <v>0</v>
      </c>
      <c r="BW124">
        <f>($B$11*$D$9+$C$11*$D$9+$F$11*((DH124+CZ124)/MAX(DH124+CZ124+DI124, 0.1)*$I$9+DI124/MAX(DH124+CZ124+DI124, 0.1)*$J$9))/($B$11+$C$11+$F$11)</f>
        <v>0</v>
      </c>
      <c r="BX124">
        <f>($B$11*$K$9+$C$11*$K$9+$F$11*((DH124+CZ124)/MAX(DH124+CZ124+DI124, 0.1)*$P$9+DI124/MAX(DH124+CZ124+DI124, 0.1)*$Q$9))/($B$11+$C$11+$F$11)</f>
        <v>0</v>
      </c>
      <c r="BY124">
        <v>6</v>
      </c>
      <c r="BZ124">
        <v>0.5</v>
      </c>
      <c r="CA124" t="s">
        <v>304</v>
      </c>
      <c r="CB124">
        <v>2</v>
      </c>
      <c r="CC124">
        <v>1625677429.1</v>
      </c>
      <c r="CD124">
        <v>408.914</v>
      </c>
      <c r="CE124">
        <v>419.989333333333</v>
      </c>
      <c r="CF124">
        <v>6.74085666666667</v>
      </c>
      <c r="CG124">
        <v>5.74579</v>
      </c>
      <c r="CH124">
        <v>423.257</v>
      </c>
      <c r="CI124">
        <v>8.1694</v>
      </c>
      <c r="CJ124">
        <v>500.025</v>
      </c>
      <c r="CK124">
        <v>100.379</v>
      </c>
      <c r="CL124">
        <v>0.0999943666666667</v>
      </c>
      <c r="CM124">
        <v>17.1416</v>
      </c>
      <c r="CN124">
        <v>17.0709333333333</v>
      </c>
      <c r="CO124">
        <v>999.9</v>
      </c>
      <c r="CP124">
        <v>0</v>
      </c>
      <c r="CQ124">
        <v>0</v>
      </c>
      <c r="CR124">
        <v>9997.48333333333</v>
      </c>
      <c r="CS124">
        <v>0</v>
      </c>
      <c r="CT124">
        <v>5.62439</v>
      </c>
      <c r="CU124">
        <v>1045.99666666667</v>
      </c>
      <c r="CV124">
        <v>0.96199</v>
      </c>
      <c r="CW124">
        <v>0.0380099</v>
      </c>
      <c r="CX124">
        <v>0</v>
      </c>
      <c r="CY124">
        <v>1545.3</v>
      </c>
      <c r="CZ124">
        <v>4.99912</v>
      </c>
      <c r="DA124">
        <v>15986.6</v>
      </c>
      <c r="DB124">
        <v>6712.75333333333</v>
      </c>
      <c r="DC124">
        <v>37.687</v>
      </c>
      <c r="DD124">
        <v>40.75</v>
      </c>
      <c r="DE124">
        <v>39.4163333333333</v>
      </c>
      <c r="DF124">
        <v>40.333</v>
      </c>
      <c r="DG124">
        <v>38.7083333333333</v>
      </c>
      <c r="DH124">
        <v>1001.42666666667</v>
      </c>
      <c r="DI124">
        <v>39.57</v>
      </c>
      <c r="DJ124">
        <v>0</v>
      </c>
      <c r="DK124">
        <v>1625677431.2</v>
      </c>
      <c r="DL124">
        <v>0</v>
      </c>
      <c r="DM124">
        <v>1547.10730769231</v>
      </c>
      <c r="DN124">
        <v>-15.9394871975373</v>
      </c>
      <c r="DO124">
        <v>-160.451282231201</v>
      </c>
      <c r="DP124">
        <v>16003.0923076923</v>
      </c>
      <c r="DQ124">
        <v>15</v>
      </c>
      <c r="DR124">
        <v>1625677134.6</v>
      </c>
      <c r="DS124" t="s">
        <v>305</v>
      </c>
      <c r="DT124">
        <v>1625677128.6</v>
      </c>
      <c r="DU124">
        <v>1625677134.6</v>
      </c>
      <c r="DV124">
        <v>2</v>
      </c>
      <c r="DW124">
        <v>0.041</v>
      </c>
      <c r="DX124">
        <v>0.026</v>
      </c>
      <c r="DY124">
        <v>-14.347</v>
      </c>
      <c r="DZ124">
        <v>-1.389</v>
      </c>
      <c r="EA124">
        <v>420</v>
      </c>
      <c r="EB124">
        <v>5</v>
      </c>
      <c r="EC124">
        <v>0.14</v>
      </c>
      <c r="ED124">
        <v>0.08</v>
      </c>
      <c r="EE124">
        <v>-11.0298951219512</v>
      </c>
      <c r="EF124">
        <v>-0.21692404181187</v>
      </c>
      <c r="EG124">
        <v>0.0341208322834722</v>
      </c>
      <c r="EH124">
        <v>1</v>
      </c>
      <c r="EI124">
        <v>1547.87147058824</v>
      </c>
      <c r="EJ124">
        <v>-15.5508588807368</v>
      </c>
      <c r="EK124">
        <v>1.53900298580328</v>
      </c>
      <c r="EL124">
        <v>0</v>
      </c>
      <c r="EM124">
        <v>0.970382804878049</v>
      </c>
      <c r="EN124">
        <v>0.0405510940766524</v>
      </c>
      <c r="EO124">
        <v>0.0145740389738297</v>
      </c>
      <c r="EP124">
        <v>1</v>
      </c>
      <c r="EQ124">
        <v>2</v>
      </c>
      <c r="ER124">
        <v>3</v>
      </c>
      <c r="ES124" t="s">
        <v>349</v>
      </c>
      <c r="ET124">
        <v>100</v>
      </c>
      <c r="EU124">
        <v>100</v>
      </c>
      <c r="EV124">
        <v>-14.343</v>
      </c>
      <c r="EW124">
        <v>-1.4287</v>
      </c>
      <c r="EX124">
        <v>-14.3476998515065</v>
      </c>
      <c r="EY124">
        <v>0.000485247639819423</v>
      </c>
      <c r="EZ124">
        <v>-1.36446825205216e-06</v>
      </c>
      <c r="FA124">
        <v>5.78542989185787e-10</v>
      </c>
      <c r="FB124">
        <v>-1.1099058739466</v>
      </c>
      <c r="FC124">
        <v>-0.0508365997127688</v>
      </c>
      <c r="FD124">
        <v>0.00161886503163497</v>
      </c>
      <c r="FE124">
        <v>-2.08621555845513e-05</v>
      </c>
      <c r="FF124">
        <v>0</v>
      </c>
      <c r="FG124">
        <v>2096</v>
      </c>
      <c r="FH124">
        <v>2</v>
      </c>
      <c r="FI124">
        <v>28</v>
      </c>
      <c r="FJ124">
        <v>5</v>
      </c>
      <c r="FK124">
        <v>4.9</v>
      </c>
      <c r="FL124">
        <v>18</v>
      </c>
      <c r="FM124">
        <v>491.579</v>
      </c>
      <c r="FN124">
        <v>509.042</v>
      </c>
      <c r="FO124">
        <v>13.7448</v>
      </c>
      <c r="FP124">
        <v>26.7381</v>
      </c>
      <c r="FQ124">
        <v>29.9994</v>
      </c>
      <c r="FR124">
        <v>26.8847</v>
      </c>
      <c r="FS124">
        <v>26.8649</v>
      </c>
      <c r="FT124">
        <v>21.4414</v>
      </c>
      <c r="FU124">
        <v>58.341</v>
      </c>
      <c r="FV124">
        <v>0</v>
      </c>
      <c r="FW124">
        <v>13.85</v>
      </c>
      <c r="FX124">
        <v>420</v>
      </c>
      <c r="FY124">
        <v>5.78655</v>
      </c>
      <c r="FZ124">
        <v>101.651</v>
      </c>
      <c r="GA124">
        <v>96.1664</v>
      </c>
    </row>
    <row r="125" spans="1:183">
      <c r="A125">
        <v>109</v>
      </c>
      <c r="B125">
        <v>1625677432.1</v>
      </c>
      <c r="C125">
        <v>216</v>
      </c>
      <c r="D125" t="s">
        <v>524</v>
      </c>
      <c r="E125" t="s">
        <v>525</v>
      </c>
      <c r="F125">
        <v>1</v>
      </c>
      <c r="G125" t="s">
        <v>302</v>
      </c>
      <c r="H125">
        <v>1625677431.1</v>
      </c>
      <c r="I125">
        <f>(J125)/1000</f>
        <v>0</v>
      </c>
      <c r="J125">
        <f>1000*CJ125*AH125*(CF125-CG125)/(100*BY125*(1000-AH125*CF125))</f>
        <v>0</v>
      </c>
      <c r="K125">
        <f>CJ125*AH125*(CE125-CD125*(1000-AH125*CG125)/(1000-AH125*CF125))/(100*BY125)</f>
        <v>0</v>
      </c>
      <c r="L125">
        <f>CD125 - IF(AH125&gt;1, K125*BY125*100.0/(AJ125*CR125), 0)</f>
        <v>0</v>
      </c>
      <c r="M125">
        <f>((S125-I125/2)*L125-K125)/(S125+I125/2)</f>
        <v>0</v>
      </c>
      <c r="N125">
        <f>M125*(CK125+CL125)/1000.0</f>
        <v>0</v>
      </c>
      <c r="O125">
        <f>(CD125 - IF(AH125&gt;1, K125*BY125*100.0/(AJ125*CR125), 0))*(CK125+CL125)/1000.0</f>
        <v>0</v>
      </c>
      <c r="P125">
        <f>2.0/((1/R125-1/Q125)+SIGN(R125)*SQRT((1/R125-1/Q125)*(1/R125-1/Q125) + 4*BZ125/((BZ125+1)*(BZ125+1))*(2*1/R125*1/Q125-1/Q125*1/Q125)))</f>
        <v>0</v>
      </c>
      <c r="Q125">
        <f>IF(LEFT(CA125,1)&lt;&gt;"0",IF(LEFT(CA125,1)="1",3.0,CB125),$D$5+$E$5*(CR125*CK125/($K$5*1000))+$F$5*(CR125*CK125/($K$5*1000))*MAX(MIN(BY125,$J$5),$I$5)*MAX(MIN(BY125,$J$5),$I$5)+$G$5*MAX(MIN(BY125,$J$5),$I$5)*(CR125*CK125/($K$5*1000))+$H$5*(CR125*CK125/($K$5*1000))*(CR125*CK125/($K$5*1000)))</f>
        <v>0</v>
      </c>
      <c r="R125">
        <f>I125*(1000-(1000*0.61365*exp(17.502*V125/(240.97+V125))/(CK125+CL125)+CF125)/2)/(1000*0.61365*exp(17.502*V125/(240.97+V125))/(CK125+CL125)-CF125)</f>
        <v>0</v>
      </c>
      <c r="S125">
        <f>1/((BZ125+1)/(P125/1.6)+1/(Q125/1.37)) + BZ125/((BZ125+1)/(P125/1.6) + BZ125/(Q125/1.37))</f>
        <v>0</v>
      </c>
      <c r="T125">
        <f>(BU125*BX125)</f>
        <v>0</v>
      </c>
      <c r="U125">
        <f>(CM125+(T125+2*0.95*5.67E-8*(((CM125+$B$7)+273)^4-(CM125+273)^4)-44100*I125)/(1.84*29.3*Q125+8*0.95*5.67E-8*(CM125+273)^3))</f>
        <v>0</v>
      </c>
      <c r="V125">
        <f>($C$7*CN125+$D$7*CO125+$E$7*U125)</f>
        <v>0</v>
      </c>
      <c r="W125">
        <f>0.61365*exp(17.502*V125/(240.97+V125))</f>
        <v>0</v>
      </c>
      <c r="X125">
        <f>(Y125/Z125*100)</f>
        <v>0</v>
      </c>
      <c r="Y125">
        <f>CF125*(CK125+CL125)/1000</f>
        <v>0</v>
      </c>
      <c r="Z125">
        <f>0.61365*exp(17.502*CM125/(240.97+CM125))</f>
        <v>0</v>
      </c>
      <c r="AA125">
        <f>(W125-CF125*(CK125+CL125)/1000)</f>
        <v>0</v>
      </c>
      <c r="AB125">
        <f>(-I125*44100)</f>
        <v>0</v>
      </c>
      <c r="AC125">
        <f>2*29.3*Q125*0.92*(CM125-V125)</f>
        <v>0</v>
      </c>
      <c r="AD125">
        <f>2*0.95*5.67E-8*(((CM125+$B$7)+273)^4-(V125+273)^4)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MAX(0,($B$13+$C$13*CR125)/(1+$D$13*CR125)*CK125/(CM125+273)*$E$13)</f>
        <v>0</v>
      </c>
      <c r="AK125" t="s">
        <v>303</v>
      </c>
      <c r="AL125" t="s">
        <v>303</v>
      </c>
      <c r="AM125">
        <v>0</v>
      </c>
      <c r="AN125">
        <v>0</v>
      </c>
      <c r="AO125">
        <f>1-AM125/AN125</f>
        <v>0</v>
      </c>
      <c r="AP125">
        <v>0</v>
      </c>
      <c r="AQ125" t="s">
        <v>303</v>
      </c>
      <c r="AR125" t="s">
        <v>303</v>
      </c>
      <c r="AS125">
        <v>0</v>
      </c>
      <c r="AT125">
        <v>0</v>
      </c>
      <c r="AU125">
        <f>1-AS125/AT125</f>
        <v>0</v>
      </c>
      <c r="AV125">
        <v>0.5</v>
      </c>
      <c r="AW125">
        <f>BV125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303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f>$B$11*CS125+$C$11*CT125+$F$11*CU125*(1-CX125)</f>
        <v>0</v>
      </c>
      <c r="BV125">
        <f>BU125*BW125</f>
        <v>0</v>
      </c>
      <c r="BW125">
        <f>($B$11*$D$9+$C$11*$D$9+$F$11*((DH125+CZ125)/MAX(DH125+CZ125+DI125, 0.1)*$I$9+DI125/MAX(DH125+CZ125+DI125, 0.1)*$J$9))/($B$11+$C$11+$F$11)</f>
        <v>0</v>
      </c>
      <c r="BX125">
        <f>($B$11*$K$9+$C$11*$K$9+$F$11*((DH125+CZ125)/MAX(DH125+CZ125+DI125, 0.1)*$P$9+DI125/MAX(DH125+CZ125+DI125, 0.1)*$Q$9))/($B$11+$C$11+$F$11)</f>
        <v>0</v>
      </c>
      <c r="BY125">
        <v>6</v>
      </c>
      <c r="BZ125">
        <v>0.5</v>
      </c>
      <c r="CA125" t="s">
        <v>304</v>
      </c>
      <c r="CB125">
        <v>2</v>
      </c>
      <c r="CC125">
        <v>1625677431.1</v>
      </c>
      <c r="CD125">
        <v>408.897333333333</v>
      </c>
      <c r="CE125">
        <v>420.006333333333</v>
      </c>
      <c r="CF125">
        <v>6.74919666666667</v>
      </c>
      <c r="CG125">
        <v>5.74591333333333</v>
      </c>
      <c r="CH125">
        <v>423.24</v>
      </c>
      <c r="CI125">
        <v>8.17799</v>
      </c>
      <c r="CJ125">
        <v>499.946333333333</v>
      </c>
      <c r="CK125">
        <v>100.380666666667</v>
      </c>
      <c r="CL125">
        <v>0.0999873666666667</v>
      </c>
      <c r="CM125">
        <v>17.1601333333333</v>
      </c>
      <c r="CN125">
        <v>17.0853</v>
      </c>
      <c r="CO125">
        <v>999.9</v>
      </c>
      <c r="CP125">
        <v>0</v>
      </c>
      <c r="CQ125">
        <v>0</v>
      </c>
      <c r="CR125">
        <v>9986.25</v>
      </c>
      <c r="CS125">
        <v>0</v>
      </c>
      <c r="CT125">
        <v>5.62439</v>
      </c>
      <c r="CU125">
        <v>1045.99666666667</v>
      </c>
      <c r="CV125">
        <v>0.96199</v>
      </c>
      <c r="CW125">
        <v>0.0380099</v>
      </c>
      <c r="CX125">
        <v>0</v>
      </c>
      <c r="CY125">
        <v>1544.94</v>
      </c>
      <c r="CZ125">
        <v>4.99912</v>
      </c>
      <c r="DA125">
        <v>15981.2666666667</v>
      </c>
      <c r="DB125">
        <v>6712.76666666667</v>
      </c>
      <c r="DC125">
        <v>37.7703333333333</v>
      </c>
      <c r="DD125">
        <v>40.75</v>
      </c>
      <c r="DE125">
        <v>39.5416666666667</v>
      </c>
      <c r="DF125">
        <v>40.2286666666667</v>
      </c>
      <c r="DG125">
        <v>38.9583333333333</v>
      </c>
      <c r="DH125">
        <v>1001.42666666667</v>
      </c>
      <c r="DI125">
        <v>39.57</v>
      </c>
      <c r="DJ125">
        <v>0</v>
      </c>
      <c r="DK125">
        <v>1625677433</v>
      </c>
      <c r="DL125">
        <v>0</v>
      </c>
      <c r="DM125">
        <v>1546.5424</v>
      </c>
      <c r="DN125">
        <v>-16.0876922883593</v>
      </c>
      <c r="DO125">
        <v>-161.976922913215</v>
      </c>
      <c r="DP125">
        <v>15997.524</v>
      </c>
      <c r="DQ125">
        <v>15</v>
      </c>
      <c r="DR125">
        <v>1625677134.6</v>
      </c>
      <c r="DS125" t="s">
        <v>305</v>
      </c>
      <c r="DT125">
        <v>1625677128.6</v>
      </c>
      <c r="DU125">
        <v>1625677134.6</v>
      </c>
      <c r="DV125">
        <v>2</v>
      </c>
      <c r="DW125">
        <v>0.041</v>
      </c>
      <c r="DX125">
        <v>0.026</v>
      </c>
      <c r="DY125">
        <v>-14.347</v>
      </c>
      <c r="DZ125">
        <v>-1.389</v>
      </c>
      <c r="EA125">
        <v>420</v>
      </c>
      <c r="EB125">
        <v>5</v>
      </c>
      <c r="EC125">
        <v>0.14</v>
      </c>
      <c r="ED125">
        <v>0.08</v>
      </c>
      <c r="EE125">
        <v>-11.0400731707317</v>
      </c>
      <c r="EF125">
        <v>-0.277693379790928</v>
      </c>
      <c r="EG125">
        <v>0.0389940147026359</v>
      </c>
      <c r="EH125">
        <v>1</v>
      </c>
      <c r="EI125">
        <v>1547.41764705882</v>
      </c>
      <c r="EJ125">
        <v>-15.8821239135685</v>
      </c>
      <c r="EK125">
        <v>1.57550749773922</v>
      </c>
      <c r="EL125">
        <v>0</v>
      </c>
      <c r="EM125">
        <v>0.973556951219512</v>
      </c>
      <c r="EN125">
        <v>0.0885916097560984</v>
      </c>
      <c r="EO125">
        <v>0.0173490100005049</v>
      </c>
      <c r="EP125">
        <v>1</v>
      </c>
      <c r="EQ125">
        <v>2</v>
      </c>
      <c r="ER125">
        <v>3</v>
      </c>
      <c r="ES125" t="s">
        <v>349</v>
      </c>
      <c r="ET125">
        <v>100</v>
      </c>
      <c r="EU125">
        <v>100</v>
      </c>
      <c r="EV125">
        <v>-14.343</v>
      </c>
      <c r="EW125">
        <v>-1.4289</v>
      </c>
      <c r="EX125">
        <v>-14.3476998515065</v>
      </c>
      <c r="EY125">
        <v>0.000485247639819423</v>
      </c>
      <c r="EZ125">
        <v>-1.36446825205216e-06</v>
      </c>
      <c r="FA125">
        <v>5.78542989185787e-10</v>
      </c>
      <c r="FB125">
        <v>-1.1099058739466</v>
      </c>
      <c r="FC125">
        <v>-0.0508365997127688</v>
      </c>
      <c r="FD125">
        <v>0.00161886503163497</v>
      </c>
      <c r="FE125">
        <v>-2.08621555845513e-05</v>
      </c>
      <c r="FF125">
        <v>0</v>
      </c>
      <c r="FG125">
        <v>2096</v>
      </c>
      <c r="FH125">
        <v>2</v>
      </c>
      <c r="FI125">
        <v>28</v>
      </c>
      <c r="FJ125">
        <v>5.1</v>
      </c>
      <c r="FK125">
        <v>5</v>
      </c>
      <c r="FL125">
        <v>18</v>
      </c>
      <c r="FM125">
        <v>491.768</v>
      </c>
      <c r="FN125">
        <v>509.03</v>
      </c>
      <c r="FO125">
        <v>13.7946</v>
      </c>
      <c r="FP125">
        <v>26.7356</v>
      </c>
      <c r="FQ125">
        <v>29.9993</v>
      </c>
      <c r="FR125">
        <v>26.8829</v>
      </c>
      <c r="FS125">
        <v>26.8637</v>
      </c>
      <c r="FT125">
        <v>21.4428</v>
      </c>
      <c r="FU125">
        <v>58.341</v>
      </c>
      <c r="FV125">
        <v>0</v>
      </c>
      <c r="FW125">
        <v>13.85</v>
      </c>
      <c r="FX125">
        <v>420</v>
      </c>
      <c r="FY125">
        <v>5.78478</v>
      </c>
      <c r="FZ125">
        <v>101.65</v>
      </c>
      <c r="GA125">
        <v>96.1657</v>
      </c>
    </row>
    <row r="126" spans="1:183">
      <c r="A126">
        <v>110</v>
      </c>
      <c r="B126">
        <v>1625677434.1</v>
      </c>
      <c r="C126">
        <v>218</v>
      </c>
      <c r="D126" t="s">
        <v>526</v>
      </c>
      <c r="E126" t="s">
        <v>527</v>
      </c>
      <c r="F126">
        <v>1</v>
      </c>
      <c r="G126" t="s">
        <v>302</v>
      </c>
      <c r="H126">
        <v>1625677433.1</v>
      </c>
      <c r="I126">
        <f>(J126)/1000</f>
        <v>0</v>
      </c>
      <c r="J126">
        <f>1000*CJ126*AH126*(CF126-CG126)/(100*BY126*(1000-AH126*CF126))</f>
        <v>0</v>
      </c>
      <c r="K126">
        <f>CJ126*AH126*(CE126-CD126*(1000-AH126*CG126)/(1000-AH126*CF126))/(100*BY126)</f>
        <v>0</v>
      </c>
      <c r="L126">
        <f>CD126 - IF(AH126&gt;1, K126*BY126*100.0/(AJ126*CR126), 0)</f>
        <v>0</v>
      </c>
      <c r="M126">
        <f>((S126-I126/2)*L126-K126)/(S126+I126/2)</f>
        <v>0</v>
      </c>
      <c r="N126">
        <f>M126*(CK126+CL126)/1000.0</f>
        <v>0</v>
      </c>
      <c r="O126">
        <f>(CD126 - IF(AH126&gt;1, K126*BY126*100.0/(AJ126*CR126), 0))*(CK126+CL126)/1000.0</f>
        <v>0</v>
      </c>
      <c r="P126">
        <f>2.0/((1/R126-1/Q126)+SIGN(R126)*SQRT((1/R126-1/Q126)*(1/R126-1/Q126) + 4*BZ126/((BZ126+1)*(BZ126+1))*(2*1/R126*1/Q126-1/Q126*1/Q126)))</f>
        <v>0</v>
      </c>
      <c r="Q126">
        <f>IF(LEFT(CA126,1)&lt;&gt;"0",IF(LEFT(CA126,1)="1",3.0,CB126),$D$5+$E$5*(CR126*CK126/($K$5*1000))+$F$5*(CR126*CK126/($K$5*1000))*MAX(MIN(BY126,$J$5),$I$5)*MAX(MIN(BY126,$J$5),$I$5)+$G$5*MAX(MIN(BY126,$J$5),$I$5)*(CR126*CK126/($K$5*1000))+$H$5*(CR126*CK126/($K$5*1000))*(CR126*CK126/($K$5*1000)))</f>
        <v>0</v>
      </c>
      <c r="R126">
        <f>I126*(1000-(1000*0.61365*exp(17.502*V126/(240.97+V126))/(CK126+CL126)+CF126)/2)/(1000*0.61365*exp(17.502*V126/(240.97+V126))/(CK126+CL126)-CF126)</f>
        <v>0</v>
      </c>
      <c r="S126">
        <f>1/((BZ126+1)/(P126/1.6)+1/(Q126/1.37)) + BZ126/((BZ126+1)/(P126/1.6) + BZ126/(Q126/1.37))</f>
        <v>0</v>
      </c>
      <c r="T126">
        <f>(BU126*BX126)</f>
        <v>0</v>
      </c>
      <c r="U126">
        <f>(CM126+(T126+2*0.95*5.67E-8*(((CM126+$B$7)+273)^4-(CM126+273)^4)-44100*I126)/(1.84*29.3*Q126+8*0.95*5.67E-8*(CM126+273)^3))</f>
        <v>0</v>
      </c>
      <c r="V126">
        <f>($C$7*CN126+$D$7*CO126+$E$7*U126)</f>
        <v>0</v>
      </c>
      <c r="W126">
        <f>0.61365*exp(17.502*V126/(240.97+V126))</f>
        <v>0</v>
      </c>
      <c r="X126">
        <f>(Y126/Z126*100)</f>
        <v>0</v>
      </c>
      <c r="Y126">
        <f>CF126*(CK126+CL126)/1000</f>
        <v>0</v>
      </c>
      <c r="Z126">
        <f>0.61365*exp(17.502*CM126/(240.97+CM126))</f>
        <v>0</v>
      </c>
      <c r="AA126">
        <f>(W126-CF126*(CK126+CL126)/1000)</f>
        <v>0</v>
      </c>
      <c r="AB126">
        <f>(-I126*44100)</f>
        <v>0</v>
      </c>
      <c r="AC126">
        <f>2*29.3*Q126*0.92*(CM126-V126)</f>
        <v>0</v>
      </c>
      <c r="AD126">
        <f>2*0.95*5.67E-8*(((CM126+$B$7)+273)^4-(V126+273)^4)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MAX(0,($B$13+$C$13*CR126)/(1+$D$13*CR126)*CK126/(CM126+273)*$E$13)</f>
        <v>0</v>
      </c>
      <c r="AK126" t="s">
        <v>303</v>
      </c>
      <c r="AL126" t="s">
        <v>303</v>
      </c>
      <c r="AM126">
        <v>0</v>
      </c>
      <c r="AN126">
        <v>0</v>
      </c>
      <c r="AO126">
        <f>1-AM126/AN126</f>
        <v>0</v>
      </c>
      <c r="AP126">
        <v>0</v>
      </c>
      <c r="AQ126" t="s">
        <v>303</v>
      </c>
      <c r="AR126" t="s">
        <v>303</v>
      </c>
      <c r="AS126">
        <v>0</v>
      </c>
      <c r="AT126">
        <v>0</v>
      </c>
      <c r="AU126">
        <f>1-AS126/AT126</f>
        <v>0</v>
      </c>
      <c r="AV126">
        <v>0.5</v>
      </c>
      <c r="AW126">
        <f>BV126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303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f>$B$11*CS126+$C$11*CT126+$F$11*CU126*(1-CX126)</f>
        <v>0</v>
      </c>
      <c r="BV126">
        <f>BU126*BW126</f>
        <v>0</v>
      </c>
      <c r="BW126">
        <f>($B$11*$D$9+$C$11*$D$9+$F$11*((DH126+CZ126)/MAX(DH126+CZ126+DI126, 0.1)*$I$9+DI126/MAX(DH126+CZ126+DI126, 0.1)*$J$9))/($B$11+$C$11+$F$11)</f>
        <v>0</v>
      </c>
      <c r="BX126">
        <f>($B$11*$K$9+$C$11*$K$9+$F$11*((DH126+CZ126)/MAX(DH126+CZ126+DI126, 0.1)*$P$9+DI126/MAX(DH126+CZ126+DI126, 0.1)*$Q$9))/($B$11+$C$11+$F$11)</f>
        <v>0</v>
      </c>
      <c r="BY126">
        <v>6</v>
      </c>
      <c r="BZ126">
        <v>0.5</v>
      </c>
      <c r="CA126" t="s">
        <v>304</v>
      </c>
      <c r="CB126">
        <v>2</v>
      </c>
      <c r="CC126">
        <v>1625677433.1</v>
      </c>
      <c r="CD126">
        <v>408.900333333333</v>
      </c>
      <c r="CE126">
        <v>420.000666666667</v>
      </c>
      <c r="CF126">
        <v>6.75670666666667</v>
      </c>
      <c r="CG126">
        <v>5.74631</v>
      </c>
      <c r="CH126">
        <v>423.242666666667</v>
      </c>
      <c r="CI126">
        <v>8.18571666666667</v>
      </c>
      <c r="CJ126">
        <v>500.077666666667</v>
      </c>
      <c r="CK126">
        <v>100.38</v>
      </c>
      <c r="CL126">
        <v>0.1000114</v>
      </c>
      <c r="CM126">
        <v>17.1789666666667</v>
      </c>
      <c r="CN126">
        <v>17.1101666666667</v>
      </c>
      <c r="CO126">
        <v>999.9</v>
      </c>
      <c r="CP126">
        <v>0</v>
      </c>
      <c r="CQ126">
        <v>0</v>
      </c>
      <c r="CR126">
        <v>10005.1833333333</v>
      </c>
      <c r="CS126">
        <v>0</v>
      </c>
      <c r="CT126">
        <v>5.61842</v>
      </c>
      <c r="CU126">
        <v>1046.09333333333</v>
      </c>
      <c r="CV126">
        <v>0.961994</v>
      </c>
      <c r="CW126">
        <v>0.0380062</v>
      </c>
      <c r="CX126">
        <v>0</v>
      </c>
      <c r="CY126">
        <v>1544.46333333333</v>
      </c>
      <c r="CZ126">
        <v>4.99912</v>
      </c>
      <c r="DA126">
        <v>15977.8</v>
      </c>
      <c r="DB126">
        <v>6713.40333333333</v>
      </c>
      <c r="DC126">
        <v>37.4583333333333</v>
      </c>
      <c r="DD126">
        <v>40.7913333333333</v>
      </c>
      <c r="DE126">
        <v>39.5413333333333</v>
      </c>
      <c r="DF126">
        <v>40.2083333333333</v>
      </c>
      <c r="DG126">
        <v>39.0623333333333</v>
      </c>
      <c r="DH126">
        <v>1001.52333333333</v>
      </c>
      <c r="DI126">
        <v>39.57</v>
      </c>
      <c r="DJ126">
        <v>0</v>
      </c>
      <c r="DK126">
        <v>1625677434.8</v>
      </c>
      <c r="DL126">
        <v>0</v>
      </c>
      <c r="DM126">
        <v>1546.15269230769</v>
      </c>
      <c r="DN126">
        <v>-15.7644444604755</v>
      </c>
      <c r="DO126">
        <v>-155.794871924613</v>
      </c>
      <c r="DP126">
        <v>15993.3769230769</v>
      </c>
      <c r="DQ126">
        <v>15</v>
      </c>
      <c r="DR126">
        <v>1625677134.6</v>
      </c>
      <c r="DS126" t="s">
        <v>305</v>
      </c>
      <c r="DT126">
        <v>1625677128.6</v>
      </c>
      <c r="DU126">
        <v>1625677134.6</v>
      </c>
      <c r="DV126">
        <v>2</v>
      </c>
      <c r="DW126">
        <v>0.041</v>
      </c>
      <c r="DX126">
        <v>0.026</v>
      </c>
      <c r="DY126">
        <v>-14.347</v>
      </c>
      <c r="DZ126">
        <v>-1.389</v>
      </c>
      <c r="EA126">
        <v>420</v>
      </c>
      <c r="EB126">
        <v>5</v>
      </c>
      <c r="EC126">
        <v>0.14</v>
      </c>
      <c r="ED126">
        <v>0.08</v>
      </c>
      <c r="EE126">
        <v>-11.0470219512195</v>
      </c>
      <c r="EF126">
        <v>-0.365180487804892</v>
      </c>
      <c r="EG126">
        <v>0.043439975476092</v>
      </c>
      <c r="EH126">
        <v>1</v>
      </c>
      <c r="EI126">
        <v>1547.02171428571</v>
      </c>
      <c r="EJ126">
        <v>-15.8782142339463</v>
      </c>
      <c r="EK126">
        <v>1.6132247841146</v>
      </c>
      <c r="EL126">
        <v>0</v>
      </c>
      <c r="EM126">
        <v>0.977122731707317</v>
      </c>
      <c r="EN126">
        <v>0.142928822299654</v>
      </c>
      <c r="EO126">
        <v>0.0203440321662565</v>
      </c>
      <c r="EP126">
        <v>0</v>
      </c>
      <c r="EQ126">
        <v>1</v>
      </c>
      <c r="ER126">
        <v>3</v>
      </c>
      <c r="ES126" t="s">
        <v>427</v>
      </c>
      <c r="ET126">
        <v>100</v>
      </c>
      <c r="EU126">
        <v>100</v>
      </c>
      <c r="EV126">
        <v>-14.342</v>
      </c>
      <c r="EW126">
        <v>-1.4291</v>
      </c>
      <c r="EX126">
        <v>-14.3476998515065</v>
      </c>
      <c r="EY126">
        <v>0.000485247639819423</v>
      </c>
      <c r="EZ126">
        <v>-1.36446825205216e-06</v>
      </c>
      <c r="FA126">
        <v>5.78542989185787e-10</v>
      </c>
      <c r="FB126">
        <v>-1.1099058739466</v>
      </c>
      <c r="FC126">
        <v>-0.0508365997127688</v>
      </c>
      <c r="FD126">
        <v>0.00161886503163497</v>
      </c>
      <c r="FE126">
        <v>-2.08621555845513e-05</v>
      </c>
      <c r="FF126">
        <v>0</v>
      </c>
      <c r="FG126">
        <v>2096</v>
      </c>
      <c r="FH126">
        <v>2</v>
      </c>
      <c r="FI126">
        <v>28</v>
      </c>
      <c r="FJ126">
        <v>5.1</v>
      </c>
      <c r="FK126">
        <v>5</v>
      </c>
      <c r="FL126">
        <v>18</v>
      </c>
      <c r="FM126">
        <v>491.744</v>
      </c>
      <c r="FN126">
        <v>509.342</v>
      </c>
      <c r="FO126">
        <v>13.84</v>
      </c>
      <c r="FP126">
        <v>26.733</v>
      </c>
      <c r="FQ126">
        <v>29.9993</v>
      </c>
      <c r="FR126">
        <v>26.8818</v>
      </c>
      <c r="FS126">
        <v>26.8625</v>
      </c>
      <c r="FT126">
        <v>21.4409</v>
      </c>
      <c r="FU126">
        <v>58.341</v>
      </c>
      <c r="FV126">
        <v>0</v>
      </c>
      <c r="FW126">
        <v>13.91</v>
      </c>
      <c r="FX126">
        <v>420</v>
      </c>
      <c r="FY126">
        <v>5.78379</v>
      </c>
      <c r="FZ126">
        <v>101.651</v>
      </c>
      <c r="GA126">
        <v>96.1652</v>
      </c>
    </row>
    <row r="127" spans="1:183">
      <c r="A127">
        <v>111</v>
      </c>
      <c r="B127">
        <v>1625677436.1</v>
      </c>
      <c r="C127">
        <v>220</v>
      </c>
      <c r="D127" t="s">
        <v>528</v>
      </c>
      <c r="E127" t="s">
        <v>529</v>
      </c>
      <c r="F127">
        <v>1</v>
      </c>
      <c r="G127" t="s">
        <v>302</v>
      </c>
      <c r="H127">
        <v>1625677435.1</v>
      </c>
      <c r="I127">
        <f>(J127)/1000</f>
        <v>0</v>
      </c>
      <c r="J127">
        <f>1000*CJ127*AH127*(CF127-CG127)/(100*BY127*(1000-AH127*CF127))</f>
        <v>0</v>
      </c>
      <c r="K127">
        <f>CJ127*AH127*(CE127-CD127*(1000-AH127*CG127)/(1000-AH127*CF127))/(100*BY127)</f>
        <v>0</v>
      </c>
      <c r="L127">
        <f>CD127 - IF(AH127&gt;1, K127*BY127*100.0/(AJ127*CR127), 0)</f>
        <v>0</v>
      </c>
      <c r="M127">
        <f>((S127-I127/2)*L127-K127)/(S127+I127/2)</f>
        <v>0</v>
      </c>
      <c r="N127">
        <f>M127*(CK127+CL127)/1000.0</f>
        <v>0</v>
      </c>
      <c r="O127">
        <f>(CD127 - IF(AH127&gt;1, K127*BY127*100.0/(AJ127*CR127), 0))*(CK127+CL127)/1000.0</f>
        <v>0</v>
      </c>
      <c r="P127">
        <f>2.0/((1/R127-1/Q127)+SIGN(R127)*SQRT((1/R127-1/Q127)*(1/R127-1/Q127) + 4*BZ127/((BZ127+1)*(BZ127+1))*(2*1/R127*1/Q127-1/Q127*1/Q127)))</f>
        <v>0</v>
      </c>
      <c r="Q127">
        <f>IF(LEFT(CA127,1)&lt;&gt;"0",IF(LEFT(CA127,1)="1",3.0,CB127),$D$5+$E$5*(CR127*CK127/($K$5*1000))+$F$5*(CR127*CK127/($K$5*1000))*MAX(MIN(BY127,$J$5),$I$5)*MAX(MIN(BY127,$J$5),$I$5)+$G$5*MAX(MIN(BY127,$J$5),$I$5)*(CR127*CK127/($K$5*1000))+$H$5*(CR127*CK127/($K$5*1000))*(CR127*CK127/($K$5*1000)))</f>
        <v>0</v>
      </c>
      <c r="R127">
        <f>I127*(1000-(1000*0.61365*exp(17.502*V127/(240.97+V127))/(CK127+CL127)+CF127)/2)/(1000*0.61365*exp(17.502*V127/(240.97+V127))/(CK127+CL127)-CF127)</f>
        <v>0</v>
      </c>
      <c r="S127">
        <f>1/((BZ127+1)/(P127/1.6)+1/(Q127/1.37)) + BZ127/((BZ127+1)/(P127/1.6) + BZ127/(Q127/1.37))</f>
        <v>0</v>
      </c>
      <c r="T127">
        <f>(BU127*BX127)</f>
        <v>0</v>
      </c>
      <c r="U127">
        <f>(CM127+(T127+2*0.95*5.67E-8*(((CM127+$B$7)+273)^4-(CM127+273)^4)-44100*I127)/(1.84*29.3*Q127+8*0.95*5.67E-8*(CM127+273)^3))</f>
        <v>0</v>
      </c>
      <c r="V127">
        <f>($C$7*CN127+$D$7*CO127+$E$7*U127)</f>
        <v>0</v>
      </c>
      <c r="W127">
        <f>0.61365*exp(17.502*V127/(240.97+V127))</f>
        <v>0</v>
      </c>
      <c r="X127">
        <f>(Y127/Z127*100)</f>
        <v>0</v>
      </c>
      <c r="Y127">
        <f>CF127*(CK127+CL127)/1000</f>
        <v>0</v>
      </c>
      <c r="Z127">
        <f>0.61365*exp(17.502*CM127/(240.97+CM127))</f>
        <v>0</v>
      </c>
      <c r="AA127">
        <f>(W127-CF127*(CK127+CL127)/1000)</f>
        <v>0</v>
      </c>
      <c r="AB127">
        <f>(-I127*44100)</f>
        <v>0</v>
      </c>
      <c r="AC127">
        <f>2*29.3*Q127*0.92*(CM127-V127)</f>
        <v>0</v>
      </c>
      <c r="AD127">
        <f>2*0.95*5.67E-8*(((CM127+$B$7)+273)^4-(V127+273)^4)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MAX(0,($B$13+$C$13*CR127)/(1+$D$13*CR127)*CK127/(CM127+273)*$E$13)</f>
        <v>0</v>
      </c>
      <c r="AK127" t="s">
        <v>303</v>
      </c>
      <c r="AL127" t="s">
        <v>303</v>
      </c>
      <c r="AM127">
        <v>0</v>
      </c>
      <c r="AN127">
        <v>0</v>
      </c>
      <c r="AO127">
        <f>1-AM127/AN127</f>
        <v>0</v>
      </c>
      <c r="AP127">
        <v>0</v>
      </c>
      <c r="AQ127" t="s">
        <v>303</v>
      </c>
      <c r="AR127" t="s">
        <v>303</v>
      </c>
      <c r="AS127">
        <v>0</v>
      </c>
      <c r="AT127">
        <v>0</v>
      </c>
      <c r="AU127">
        <f>1-AS127/AT127</f>
        <v>0</v>
      </c>
      <c r="AV127">
        <v>0.5</v>
      </c>
      <c r="AW127">
        <f>BV127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303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f>$B$11*CS127+$C$11*CT127+$F$11*CU127*(1-CX127)</f>
        <v>0</v>
      </c>
      <c r="BV127">
        <f>BU127*BW127</f>
        <v>0</v>
      </c>
      <c r="BW127">
        <f>($B$11*$D$9+$C$11*$D$9+$F$11*((DH127+CZ127)/MAX(DH127+CZ127+DI127, 0.1)*$I$9+DI127/MAX(DH127+CZ127+DI127, 0.1)*$J$9))/($B$11+$C$11+$F$11)</f>
        <v>0</v>
      </c>
      <c r="BX127">
        <f>($B$11*$K$9+$C$11*$K$9+$F$11*((DH127+CZ127)/MAX(DH127+CZ127+DI127, 0.1)*$P$9+DI127/MAX(DH127+CZ127+DI127, 0.1)*$Q$9))/($B$11+$C$11+$F$11)</f>
        <v>0</v>
      </c>
      <c r="BY127">
        <v>6</v>
      </c>
      <c r="BZ127">
        <v>0.5</v>
      </c>
      <c r="CA127" t="s">
        <v>304</v>
      </c>
      <c r="CB127">
        <v>2</v>
      </c>
      <c r="CC127">
        <v>1625677435.1</v>
      </c>
      <c r="CD127">
        <v>408.904666666667</v>
      </c>
      <c r="CE127">
        <v>420.033</v>
      </c>
      <c r="CF127">
        <v>6.76358666666667</v>
      </c>
      <c r="CG127">
        <v>5.74714</v>
      </c>
      <c r="CH127">
        <v>423.247666666667</v>
      </c>
      <c r="CI127">
        <v>8.1928</v>
      </c>
      <c r="CJ127">
        <v>500.071</v>
      </c>
      <c r="CK127">
        <v>100.376333333333</v>
      </c>
      <c r="CL127">
        <v>0.100233666666667</v>
      </c>
      <c r="CM127">
        <v>17.1994333333333</v>
      </c>
      <c r="CN127">
        <v>17.1410333333333</v>
      </c>
      <c r="CO127">
        <v>999.9</v>
      </c>
      <c r="CP127">
        <v>0</v>
      </c>
      <c r="CQ127">
        <v>0</v>
      </c>
      <c r="CR127">
        <v>9995</v>
      </c>
      <c r="CS127">
        <v>0</v>
      </c>
      <c r="CT127">
        <v>5.61061</v>
      </c>
      <c r="CU127">
        <v>1045.98333333333</v>
      </c>
      <c r="CV127">
        <v>0.96199</v>
      </c>
      <c r="CW127">
        <v>0.0380099</v>
      </c>
      <c r="CX127">
        <v>0</v>
      </c>
      <c r="CY127">
        <v>1544.04333333333</v>
      </c>
      <c r="CZ127">
        <v>4.99912</v>
      </c>
      <c r="DA127">
        <v>15970.7</v>
      </c>
      <c r="DB127">
        <v>6712.68333333333</v>
      </c>
      <c r="DC127">
        <v>37.5206666666667</v>
      </c>
      <c r="DD127">
        <v>40.7913333333333</v>
      </c>
      <c r="DE127">
        <v>39.6036666666667</v>
      </c>
      <c r="DF127">
        <v>40.3123333333333</v>
      </c>
      <c r="DG127">
        <v>39.083</v>
      </c>
      <c r="DH127">
        <v>1001.41333333333</v>
      </c>
      <c r="DI127">
        <v>39.57</v>
      </c>
      <c r="DJ127">
        <v>0</v>
      </c>
      <c r="DK127">
        <v>1625677437.2</v>
      </c>
      <c r="DL127">
        <v>0</v>
      </c>
      <c r="DM127">
        <v>1545.52538461538</v>
      </c>
      <c r="DN127">
        <v>-15.4297436106789</v>
      </c>
      <c r="DO127">
        <v>-164.290598506789</v>
      </c>
      <c r="DP127">
        <v>15987.3115384615</v>
      </c>
      <c r="DQ127">
        <v>15</v>
      </c>
      <c r="DR127">
        <v>1625677134.6</v>
      </c>
      <c r="DS127" t="s">
        <v>305</v>
      </c>
      <c r="DT127">
        <v>1625677128.6</v>
      </c>
      <c r="DU127">
        <v>1625677134.6</v>
      </c>
      <c r="DV127">
        <v>2</v>
      </c>
      <c r="DW127">
        <v>0.041</v>
      </c>
      <c r="DX127">
        <v>0.026</v>
      </c>
      <c r="DY127">
        <v>-14.347</v>
      </c>
      <c r="DZ127">
        <v>-1.389</v>
      </c>
      <c r="EA127">
        <v>420</v>
      </c>
      <c r="EB127">
        <v>5</v>
      </c>
      <c r="EC127">
        <v>0.14</v>
      </c>
      <c r="ED127">
        <v>0.08</v>
      </c>
      <c r="EE127">
        <v>-11.0562926829268</v>
      </c>
      <c r="EF127">
        <v>-0.441894773519153</v>
      </c>
      <c r="EG127">
        <v>0.0481451281138039</v>
      </c>
      <c r="EH127">
        <v>1</v>
      </c>
      <c r="EI127">
        <v>1546.32970588235</v>
      </c>
      <c r="EJ127">
        <v>-15.521567455502</v>
      </c>
      <c r="EK127">
        <v>1.54085057735333</v>
      </c>
      <c r="EL127">
        <v>0</v>
      </c>
      <c r="EM127">
        <v>0.980527292682927</v>
      </c>
      <c r="EN127">
        <v>0.210189282229965</v>
      </c>
      <c r="EO127">
        <v>0.0233968426140063</v>
      </c>
      <c r="EP127">
        <v>0</v>
      </c>
      <c r="EQ127">
        <v>1</v>
      </c>
      <c r="ER127">
        <v>3</v>
      </c>
      <c r="ES127" t="s">
        <v>427</v>
      </c>
      <c r="ET127">
        <v>100</v>
      </c>
      <c r="EU127">
        <v>100</v>
      </c>
      <c r="EV127">
        <v>-14.343</v>
      </c>
      <c r="EW127">
        <v>-1.4293</v>
      </c>
      <c r="EX127">
        <v>-14.3476998515065</v>
      </c>
      <c r="EY127">
        <v>0.000485247639819423</v>
      </c>
      <c r="EZ127">
        <v>-1.36446825205216e-06</v>
      </c>
      <c r="FA127">
        <v>5.78542989185787e-10</v>
      </c>
      <c r="FB127">
        <v>-1.1099058739466</v>
      </c>
      <c r="FC127">
        <v>-0.0508365997127688</v>
      </c>
      <c r="FD127">
        <v>0.00161886503163497</v>
      </c>
      <c r="FE127">
        <v>-2.08621555845513e-05</v>
      </c>
      <c r="FF127">
        <v>0</v>
      </c>
      <c r="FG127">
        <v>2096</v>
      </c>
      <c r="FH127">
        <v>2</v>
      </c>
      <c r="FI127">
        <v>28</v>
      </c>
      <c r="FJ127">
        <v>5.1</v>
      </c>
      <c r="FK127">
        <v>5</v>
      </c>
      <c r="FL127">
        <v>18</v>
      </c>
      <c r="FM127">
        <v>491.909</v>
      </c>
      <c r="FN127">
        <v>509.13</v>
      </c>
      <c r="FO127">
        <v>13.8826</v>
      </c>
      <c r="FP127">
        <v>26.7305</v>
      </c>
      <c r="FQ127">
        <v>29.9994</v>
      </c>
      <c r="FR127">
        <v>26.8808</v>
      </c>
      <c r="FS127">
        <v>26.861</v>
      </c>
      <c r="FT127">
        <v>21.4391</v>
      </c>
      <c r="FU127">
        <v>58.341</v>
      </c>
      <c r="FV127">
        <v>0</v>
      </c>
      <c r="FW127">
        <v>13.98</v>
      </c>
      <c r="FX127">
        <v>420</v>
      </c>
      <c r="FY127">
        <v>5.78365</v>
      </c>
      <c r="FZ127">
        <v>101.651</v>
      </c>
      <c r="GA127">
        <v>96.1666</v>
      </c>
    </row>
    <row r="128" spans="1:183">
      <c r="A128">
        <v>112</v>
      </c>
      <c r="B128">
        <v>1625677438.1</v>
      </c>
      <c r="C128">
        <v>222</v>
      </c>
      <c r="D128" t="s">
        <v>530</v>
      </c>
      <c r="E128" t="s">
        <v>531</v>
      </c>
      <c r="F128">
        <v>1</v>
      </c>
      <c r="G128" t="s">
        <v>302</v>
      </c>
      <c r="H128">
        <v>1625677437.1</v>
      </c>
      <c r="I128">
        <f>(J128)/1000</f>
        <v>0</v>
      </c>
      <c r="J128">
        <f>1000*CJ128*AH128*(CF128-CG128)/(100*BY128*(1000-AH128*CF128))</f>
        <v>0</v>
      </c>
      <c r="K128">
        <f>CJ128*AH128*(CE128-CD128*(1000-AH128*CG128)/(1000-AH128*CF128))/(100*BY128)</f>
        <v>0</v>
      </c>
      <c r="L128">
        <f>CD128 - IF(AH128&gt;1, K128*BY128*100.0/(AJ128*CR128), 0)</f>
        <v>0</v>
      </c>
      <c r="M128">
        <f>((S128-I128/2)*L128-K128)/(S128+I128/2)</f>
        <v>0</v>
      </c>
      <c r="N128">
        <f>M128*(CK128+CL128)/1000.0</f>
        <v>0</v>
      </c>
      <c r="O128">
        <f>(CD128 - IF(AH128&gt;1, K128*BY128*100.0/(AJ128*CR128), 0))*(CK128+CL128)/1000.0</f>
        <v>0</v>
      </c>
      <c r="P128">
        <f>2.0/((1/R128-1/Q128)+SIGN(R128)*SQRT((1/R128-1/Q128)*(1/R128-1/Q128) + 4*BZ128/((BZ128+1)*(BZ128+1))*(2*1/R128*1/Q128-1/Q128*1/Q128)))</f>
        <v>0</v>
      </c>
      <c r="Q128">
        <f>IF(LEFT(CA128,1)&lt;&gt;"0",IF(LEFT(CA128,1)="1",3.0,CB128),$D$5+$E$5*(CR128*CK128/($K$5*1000))+$F$5*(CR128*CK128/($K$5*1000))*MAX(MIN(BY128,$J$5),$I$5)*MAX(MIN(BY128,$J$5),$I$5)+$G$5*MAX(MIN(BY128,$J$5),$I$5)*(CR128*CK128/($K$5*1000))+$H$5*(CR128*CK128/($K$5*1000))*(CR128*CK128/($K$5*1000)))</f>
        <v>0</v>
      </c>
      <c r="R128">
        <f>I128*(1000-(1000*0.61365*exp(17.502*V128/(240.97+V128))/(CK128+CL128)+CF128)/2)/(1000*0.61365*exp(17.502*V128/(240.97+V128))/(CK128+CL128)-CF128)</f>
        <v>0</v>
      </c>
      <c r="S128">
        <f>1/((BZ128+1)/(P128/1.6)+1/(Q128/1.37)) + BZ128/((BZ128+1)/(P128/1.6) + BZ128/(Q128/1.37))</f>
        <v>0</v>
      </c>
      <c r="T128">
        <f>(BU128*BX128)</f>
        <v>0</v>
      </c>
      <c r="U128">
        <f>(CM128+(T128+2*0.95*5.67E-8*(((CM128+$B$7)+273)^4-(CM128+273)^4)-44100*I128)/(1.84*29.3*Q128+8*0.95*5.67E-8*(CM128+273)^3))</f>
        <v>0</v>
      </c>
      <c r="V128">
        <f>($C$7*CN128+$D$7*CO128+$E$7*U128)</f>
        <v>0</v>
      </c>
      <c r="W128">
        <f>0.61365*exp(17.502*V128/(240.97+V128))</f>
        <v>0</v>
      </c>
      <c r="X128">
        <f>(Y128/Z128*100)</f>
        <v>0</v>
      </c>
      <c r="Y128">
        <f>CF128*(CK128+CL128)/1000</f>
        <v>0</v>
      </c>
      <c r="Z128">
        <f>0.61365*exp(17.502*CM128/(240.97+CM128))</f>
        <v>0</v>
      </c>
      <c r="AA128">
        <f>(W128-CF128*(CK128+CL128)/1000)</f>
        <v>0</v>
      </c>
      <c r="AB128">
        <f>(-I128*44100)</f>
        <v>0</v>
      </c>
      <c r="AC128">
        <f>2*29.3*Q128*0.92*(CM128-V128)</f>
        <v>0</v>
      </c>
      <c r="AD128">
        <f>2*0.95*5.67E-8*(((CM128+$B$7)+273)^4-(V128+273)^4)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MAX(0,($B$13+$C$13*CR128)/(1+$D$13*CR128)*CK128/(CM128+273)*$E$13)</f>
        <v>0</v>
      </c>
      <c r="AK128" t="s">
        <v>303</v>
      </c>
      <c r="AL128" t="s">
        <v>303</v>
      </c>
      <c r="AM128">
        <v>0</v>
      </c>
      <c r="AN128">
        <v>0</v>
      </c>
      <c r="AO128">
        <f>1-AM128/AN128</f>
        <v>0</v>
      </c>
      <c r="AP128">
        <v>0</v>
      </c>
      <c r="AQ128" t="s">
        <v>303</v>
      </c>
      <c r="AR128" t="s">
        <v>303</v>
      </c>
      <c r="AS128">
        <v>0</v>
      </c>
      <c r="AT128">
        <v>0</v>
      </c>
      <c r="AU128">
        <f>1-AS128/AT128</f>
        <v>0</v>
      </c>
      <c r="AV128">
        <v>0.5</v>
      </c>
      <c r="AW128">
        <f>BV128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303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f>$B$11*CS128+$C$11*CT128+$F$11*CU128*(1-CX128)</f>
        <v>0</v>
      </c>
      <c r="BV128">
        <f>BU128*BW128</f>
        <v>0</v>
      </c>
      <c r="BW128">
        <f>($B$11*$D$9+$C$11*$D$9+$F$11*((DH128+CZ128)/MAX(DH128+CZ128+DI128, 0.1)*$I$9+DI128/MAX(DH128+CZ128+DI128, 0.1)*$J$9))/($B$11+$C$11+$F$11)</f>
        <v>0</v>
      </c>
      <c r="BX128">
        <f>($B$11*$K$9+$C$11*$K$9+$F$11*((DH128+CZ128)/MAX(DH128+CZ128+DI128, 0.1)*$P$9+DI128/MAX(DH128+CZ128+DI128, 0.1)*$Q$9))/($B$11+$C$11+$F$11)</f>
        <v>0</v>
      </c>
      <c r="BY128">
        <v>6</v>
      </c>
      <c r="BZ128">
        <v>0.5</v>
      </c>
      <c r="CA128" t="s">
        <v>304</v>
      </c>
      <c r="CB128">
        <v>2</v>
      </c>
      <c r="CC128">
        <v>1625677437.1</v>
      </c>
      <c r="CD128">
        <v>408.899666666667</v>
      </c>
      <c r="CE128">
        <v>420.061666666667</v>
      </c>
      <c r="CF128">
        <v>6.76934666666667</v>
      </c>
      <c r="CG128">
        <v>5.74679666666667</v>
      </c>
      <c r="CH128">
        <v>423.242666666667</v>
      </c>
      <c r="CI128">
        <v>8.19873</v>
      </c>
      <c r="CJ128">
        <v>499.967666666667</v>
      </c>
      <c r="CK128">
        <v>100.374</v>
      </c>
      <c r="CL128">
        <v>0.0998656666666667</v>
      </c>
      <c r="CM128">
        <v>17.2185</v>
      </c>
      <c r="CN128">
        <v>17.1602333333333</v>
      </c>
      <c r="CO128">
        <v>999.9</v>
      </c>
      <c r="CP128">
        <v>0</v>
      </c>
      <c r="CQ128">
        <v>0</v>
      </c>
      <c r="CR128">
        <v>9976.87666666667</v>
      </c>
      <c r="CS128">
        <v>0</v>
      </c>
      <c r="CT128">
        <v>5.61658</v>
      </c>
      <c r="CU128">
        <v>1046.07666666667</v>
      </c>
      <c r="CV128">
        <v>0.961994</v>
      </c>
      <c r="CW128">
        <v>0.0380062</v>
      </c>
      <c r="CX128">
        <v>0</v>
      </c>
      <c r="CY128">
        <v>1543.16333333333</v>
      </c>
      <c r="CZ128">
        <v>4.99912</v>
      </c>
      <c r="DA128">
        <v>15967.0666666667</v>
      </c>
      <c r="DB128">
        <v>6713.28333333333</v>
      </c>
      <c r="DC128">
        <v>37.8123333333333</v>
      </c>
      <c r="DD128">
        <v>40.729</v>
      </c>
      <c r="DE128">
        <v>39.5206666666667</v>
      </c>
      <c r="DF128">
        <v>40.2286666666667</v>
      </c>
      <c r="DG128">
        <v>38.9583333333333</v>
      </c>
      <c r="DH128">
        <v>1001.50666666667</v>
      </c>
      <c r="DI128">
        <v>39.57</v>
      </c>
      <c r="DJ128">
        <v>0</v>
      </c>
      <c r="DK128">
        <v>1625677439</v>
      </c>
      <c r="DL128">
        <v>0</v>
      </c>
      <c r="DM128">
        <v>1545.002</v>
      </c>
      <c r="DN128">
        <v>-15.2738461486159</v>
      </c>
      <c r="DO128">
        <v>-160.923076782218</v>
      </c>
      <c r="DP128">
        <v>15981.916</v>
      </c>
      <c r="DQ128">
        <v>15</v>
      </c>
      <c r="DR128">
        <v>1625677134.6</v>
      </c>
      <c r="DS128" t="s">
        <v>305</v>
      </c>
      <c r="DT128">
        <v>1625677128.6</v>
      </c>
      <c r="DU128">
        <v>1625677134.6</v>
      </c>
      <c r="DV128">
        <v>2</v>
      </c>
      <c r="DW128">
        <v>0.041</v>
      </c>
      <c r="DX128">
        <v>0.026</v>
      </c>
      <c r="DY128">
        <v>-14.347</v>
      </c>
      <c r="DZ128">
        <v>-1.389</v>
      </c>
      <c r="EA128">
        <v>420</v>
      </c>
      <c r="EB128">
        <v>5</v>
      </c>
      <c r="EC128">
        <v>0.14</v>
      </c>
      <c r="ED128">
        <v>0.08</v>
      </c>
      <c r="EE128">
        <v>-11.0710048780488</v>
      </c>
      <c r="EF128">
        <v>-0.511994425087114</v>
      </c>
      <c r="EG128">
        <v>0.0540409147221762</v>
      </c>
      <c r="EH128">
        <v>0</v>
      </c>
      <c r="EI128">
        <v>1545.84823529412</v>
      </c>
      <c r="EJ128">
        <v>-15.6779238237512</v>
      </c>
      <c r="EK128">
        <v>1.55841826030385</v>
      </c>
      <c r="EL128">
        <v>0</v>
      </c>
      <c r="EM128">
        <v>0.98530587804878</v>
      </c>
      <c r="EN128">
        <v>0.260221609756095</v>
      </c>
      <c r="EO128">
        <v>0.0261111561515474</v>
      </c>
      <c r="EP128">
        <v>0</v>
      </c>
      <c r="EQ128">
        <v>0</v>
      </c>
      <c r="ER128">
        <v>3</v>
      </c>
      <c r="ES128" t="s">
        <v>424</v>
      </c>
      <c r="ET128">
        <v>100</v>
      </c>
      <c r="EU128">
        <v>100</v>
      </c>
      <c r="EV128">
        <v>-14.343</v>
      </c>
      <c r="EW128">
        <v>-1.4295</v>
      </c>
      <c r="EX128">
        <v>-14.3476998515065</v>
      </c>
      <c r="EY128">
        <v>0.000485247639819423</v>
      </c>
      <c r="EZ128">
        <v>-1.36446825205216e-06</v>
      </c>
      <c r="FA128">
        <v>5.78542989185787e-10</v>
      </c>
      <c r="FB128">
        <v>-1.1099058739466</v>
      </c>
      <c r="FC128">
        <v>-0.0508365997127688</v>
      </c>
      <c r="FD128">
        <v>0.00161886503163497</v>
      </c>
      <c r="FE128">
        <v>-2.08621555845513e-05</v>
      </c>
      <c r="FF128">
        <v>0</v>
      </c>
      <c r="FG128">
        <v>2096</v>
      </c>
      <c r="FH128">
        <v>2</v>
      </c>
      <c r="FI128">
        <v>28</v>
      </c>
      <c r="FJ128">
        <v>5.2</v>
      </c>
      <c r="FK128">
        <v>5.1</v>
      </c>
      <c r="FL128">
        <v>18</v>
      </c>
      <c r="FM128">
        <v>491.722</v>
      </c>
      <c r="FN128">
        <v>509.191</v>
      </c>
      <c r="FO128">
        <v>13.9275</v>
      </c>
      <c r="FP128">
        <v>26.7278</v>
      </c>
      <c r="FQ128">
        <v>29.9995</v>
      </c>
      <c r="FR128">
        <v>26.8791</v>
      </c>
      <c r="FS128">
        <v>26.8597</v>
      </c>
      <c r="FT128">
        <v>21.4388</v>
      </c>
      <c r="FU128">
        <v>58.341</v>
      </c>
      <c r="FV128">
        <v>0</v>
      </c>
      <c r="FW128">
        <v>13.98</v>
      </c>
      <c r="FX128">
        <v>420</v>
      </c>
      <c r="FY128">
        <v>5.81434</v>
      </c>
      <c r="FZ128">
        <v>101.652</v>
      </c>
      <c r="GA128">
        <v>96.1677</v>
      </c>
    </row>
    <row r="129" spans="1:183">
      <c r="A129">
        <v>113</v>
      </c>
      <c r="B129">
        <v>1625677440.1</v>
      </c>
      <c r="C129">
        <v>224</v>
      </c>
      <c r="D129" t="s">
        <v>532</v>
      </c>
      <c r="E129" t="s">
        <v>533</v>
      </c>
      <c r="F129">
        <v>1</v>
      </c>
      <c r="G129" t="s">
        <v>302</v>
      </c>
      <c r="H129">
        <v>1625677439.1</v>
      </c>
      <c r="I129">
        <f>(J129)/1000</f>
        <v>0</v>
      </c>
      <c r="J129">
        <f>1000*CJ129*AH129*(CF129-CG129)/(100*BY129*(1000-AH129*CF129))</f>
        <v>0</v>
      </c>
      <c r="K129">
        <f>CJ129*AH129*(CE129-CD129*(1000-AH129*CG129)/(1000-AH129*CF129))/(100*BY129)</f>
        <v>0</v>
      </c>
      <c r="L129">
        <f>CD129 - IF(AH129&gt;1, K129*BY129*100.0/(AJ129*CR129), 0)</f>
        <v>0</v>
      </c>
      <c r="M129">
        <f>((S129-I129/2)*L129-K129)/(S129+I129/2)</f>
        <v>0</v>
      </c>
      <c r="N129">
        <f>M129*(CK129+CL129)/1000.0</f>
        <v>0</v>
      </c>
      <c r="O129">
        <f>(CD129 - IF(AH129&gt;1, K129*BY129*100.0/(AJ129*CR129), 0))*(CK129+CL129)/1000.0</f>
        <v>0</v>
      </c>
      <c r="P129">
        <f>2.0/((1/R129-1/Q129)+SIGN(R129)*SQRT((1/R129-1/Q129)*(1/R129-1/Q129) + 4*BZ129/((BZ129+1)*(BZ129+1))*(2*1/R129*1/Q129-1/Q129*1/Q129)))</f>
        <v>0</v>
      </c>
      <c r="Q129">
        <f>IF(LEFT(CA129,1)&lt;&gt;"0",IF(LEFT(CA129,1)="1",3.0,CB129),$D$5+$E$5*(CR129*CK129/($K$5*1000))+$F$5*(CR129*CK129/($K$5*1000))*MAX(MIN(BY129,$J$5),$I$5)*MAX(MIN(BY129,$J$5),$I$5)+$G$5*MAX(MIN(BY129,$J$5),$I$5)*(CR129*CK129/($K$5*1000))+$H$5*(CR129*CK129/($K$5*1000))*(CR129*CK129/($K$5*1000)))</f>
        <v>0</v>
      </c>
      <c r="R129">
        <f>I129*(1000-(1000*0.61365*exp(17.502*V129/(240.97+V129))/(CK129+CL129)+CF129)/2)/(1000*0.61365*exp(17.502*V129/(240.97+V129))/(CK129+CL129)-CF129)</f>
        <v>0</v>
      </c>
      <c r="S129">
        <f>1/((BZ129+1)/(P129/1.6)+1/(Q129/1.37)) + BZ129/((BZ129+1)/(P129/1.6) + BZ129/(Q129/1.37))</f>
        <v>0</v>
      </c>
      <c r="T129">
        <f>(BU129*BX129)</f>
        <v>0</v>
      </c>
      <c r="U129">
        <f>(CM129+(T129+2*0.95*5.67E-8*(((CM129+$B$7)+273)^4-(CM129+273)^4)-44100*I129)/(1.84*29.3*Q129+8*0.95*5.67E-8*(CM129+273)^3))</f>
        <v>0</v>
      </c>
      <c r="V129">
        <f>($C$7*CN129+$D$7*CO129+$E$7*U129)</f>
        <v>0</v>
      </c>
      <c r="W129">
        <f>0.61365*exp(17.502*V129/(240.97+V129))</f>
        <v>0</v>
      </c>
      <c r="X129">
        <f>(Y129/Z129*100)</f>
        <v>0</v>
      </c>
      <c r="Y129">
        <f>CF129*(CK129+CL129)/1000</f>
        <v>0</v>
      </c>
      <c r="Z129">
        <f>0.61365*exp(17.502*CM129/(240.97+CM129))</f>
        <v>0</v>
      </c>
      <c r="AA129">
        <f>(W129-CF129*(CK129+CL129)/1000)</f>
        <v>0</v>
      </c>
      <c r="AB129">
        <f>(-I129*44100)</f>
        <v>0</v>
      </c>
      <c r="AC129">
        <f>2*29.3*Q129*0.92*(CM129-V129)</f>
        <v>0</v>
      </c>
      <c r="AD129">
        <f>2*0.95*5.67E-8*(((CM129+$B$7)+273)^4-(V129+273)^4)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MAX(0,($B$13+$C$13*CR129)/(1+$D$13*CR129)*CK129/(CM129+273)*$E$13)</f>
        <v>0</v>
      </c>
      <c r="AK129" t="s">
        <v>303</v>
      </c>
      <c r="AL129" t="s">
        <v>303</v>
      </c>
      <c r="AM129">
        <v>0</v>
      </c>
      <c r="AN129">
        <v>0</v>
      </c>
      <c r="AO129">
        <f>1-AM129/AN129</f>
        <v>0</v>
      </c>
      <c r="AP129">
        <v>0</v>
      </c>
      <c r="AQ129" t="s">
        <v>303</v>
      </c>
      <c r="AR129" t="s">
        <v>303</v>
      </c>
      <c r="AS129">
        <v>0</v>
      </c>
      <c r="AT129">
        <v>0</v>
      </c>
      <c r="AU129">
        <f>1-AS129/AT129</f>
        <v>0</v>
      </c>
      <c r="AV129">
        <v>0.5</v>
      </c>
      <c r="AW129">
        <f>BV129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303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f>$B$11*CS129+$C$11*CT129+$F$11*CU129*(1-CX129)</f>
        <v>0</v>
      </c>
      <c r="BV129">
        <f>BU129*BW129</f>
        <v>0</v>
      </c>
      <c r="BW129">
        <f>($B$11*$D$9+$C$11*$D$9+$F$11*((DH129+CZ129)/MAX(DH129+CZ129+DI129, 0.1)*$I$9+DI129/MAX(DH129+CZ129+DI129, 0.1)*$J$9))/($B$11+$C$11+$F$11)</f>
        <v>0</v>
      </c>
      <c r="BX129">
        <f>($B$11*$K$9+$C$11*$K$9+$F$11*((DH129+CZ129)/MAX(DH129+CZ129+DI129, 0.1)*$P$9+DI129/MAX(DH129+CZ129+DI129, 0.1)*$Q$9))/($B$11+$C$11+$F$11)</f>
        <v>0</v>
      </c>
      <c r="BY129">
        <v>6</v>
      </c>
      <c r="BZ129">
        <v>0.5</v>
      </c>
      <c r="CA129" t="s">
        <v>304</v>
      </c>
      <c r="CB129">
        <v>2</v>
      </c>
      <c r="CC129">
        <v>1625677439.1</v>
      </c>
      <c r="CD129">
        <v>408.925666666667</v>
      </c>
      <c r="CE129">
        <v>420.043666666667</v>
      </c>
      <c r="CF129">
        <v>6.77452</v>
      </c>
      <c r="CG129">
        <v>5.74787666666667</v>
      </c>
      <c r="CH129">
        <v>423.268666666667</v>
      </c>
      <c r="CI129">
        <v>8.20405</v>
      </c>
      <c r="CJ129">
        <v>499.981</v>
      </c>
      <c r="CK129">
        <v>100.373333333333</v>
      </c>
      <c r="CL129">
        <v>0.0995906</v>
      </c>
      <c r="CM129">
        <v>17.242</v>
      </c>
      <c r="CN129">
        <v>17.1783</v>
      </c>
      <c r="CO129">
        <v>999.9</v>
      </c>
      <c r="CP129">
        <v>0</v>
      </c>
      <c r="CQ129">
        <v>0</v>
      </c>
      <c r="CR129">
        <v>10006.2666666667</v>
      </c>
      <c r="CS129">
        <v>0</v>
      </c>
      <c r="CT129">
        <v>5.61796</v>
      </c>
      <c r="CU129">
        <v>1046.08</v>
      </c>
      <c r="CV129">
        <v>0.961986</v>
      </c>
      <c r="CW129">
        <v>0.0380136</v>
      </c>
      <c r="CX129">
        <v>0</v>
      </c>
      <c r="CY129">
        <v>1542.47</v>
      </c>
      <c r="CZ129">
        <v>4.99912</v>
      </c>
      <c r="DA129">
        <v>15961.2</v>
      </c>
      <c r="DB129">
        <v>6713.28</v>
      </c>
      <c r="DC129">
        <v>37.687</v>
      </c>
      <c r="DD129">
        <v>40.75</v>
      </c>
      <c r="DE129">
        <v>39.4996666666667</v>
      </c>
      <c r="DF129">
        <v>40.2083333333333</v>
      </c>
      <c r="DG129">
        <v>38.9373333333333</v>
      </c>
      <c r="DH129">
        <v>1001.50333333333</v>
      </c>
      <c r="DI129">
        <v>39.5766666666667</v>
      </c>
      <c r="DJ129">
        <v>0</v>
      </c>
      <c r="DK129">
        <v>1625677440.8</v>
      </c>
      <c r="DL129">
        <v>0</v>
      </c>
      <c r="DM129">
        <v>1544.60153846154</v>
      </c>
      <c r="DN129">
        <v>-16.1162393367161</v>
      </c>
      <c r="DO129">
        <v>-153.671794998277</v>
      </c>
      <c r="DP129">
        <v>15977.95</v>
      </c>
      <c r="DQ129">
        <v>15</v>
      </c>
      <c r="DR129">
        <v>1625677134.6</v>
      </c>
      <c r="DS129" t="s">
        <v>305</v>
      </c>
      <c r="DT129">
        <v>1625677128.6</v>
      </c>
      <c r="DU129">
        <v>1625677134.6</v>
      </c>
      <c r="DV129">
        <v>2</v>
      </c>
      <c r="DW129">
        <v>0.041</v>
      </c>
      <c r="DX129">
        <v>0.026</v>
      </c>
      <c r="DY129">
        <v>-14.347</v>
      </c>
      <c r="DZ129">
        <v>-1.389</v>
      </c>
      <c r="EA129">
        <v>420</v>
      </c>
      <c r="EB129">
        <v>5</v>
      </c>
      <c r="EC129">
        <v>0.14</v>
      </c>
      <c r="ED129">
        <v>0.08</v>
      </c>
      <c r="EE129">
        <v>-11.0862097560976</v>
      </c>
      <c r="EF129">
        <v>-0.400802090592336</v>
      </c>
      <c r="EG129">
        <v>0.0445544599879581</v>
      </c>
      <c r="EH129">
        <v>1</v>
      </c>
      <c r="EI129">
        <v>1545.44114285714</v>
      </c>
      <c r="EJ129">
        <v>-15.8874005897653</v>
      </c>
      <c r="EK129">
        <v>1.62279436498295</v>
      </c>
      <c r="EL129">
        <v>0</v>
      </c>
      <c r="EM129">
        <v>0.992602707317073</v>
      </c>
      <c r="EN129">
        <v>0.25998173519164</v>
      </c>
      <c r="EO129">
        <v>0.0259874722813296</v>
      </c>
      <c r="EP129">
        <v>0</v>
      </c>
      <c r="EQ129">
        <v>1</v>
      </c>
      <c r="ER129">
        <v>3</v>
      </c>
      <c r="ES129" t="s">
        <v>427</v>
      </c>
      <c r="ET129">
        <v>100</v>
      </c>
      <c r="EU129">
        <v>100</v>
      </c>
      <c r="EV129">
        <v>-14.343</v>
      </c>
      <c r="EW129">
        <v>-1.4296</v>
      </c>
      <c r="EX129">
        <v>-14.3476998515065</v>
      </c>
      <c r="EY129">
        <v>0.000485247639819423</v>
      </c>
      <c r="EZ129">
        <v>-1.36446825205216e-06</v>
      </c>
      <c r="FA129">
        <v>5.78542989185787e-10</v>
      </c>
      <c r="FB129">
        <v>-1.1099058739466</v>
      </c>
      <c r="FC129">
        <v>-0.0508365997127688</v>
      </c>
      <c r="FD129">
        <v>0.00161886503163497</v>
      </c>
      <c r="FE129">
        <v>-2.08621555845513e-05</v>
      </c>
      <c r="FF129">
        <v>0</v>
      </c>
      <c r="FG129">
        <v>2096</v>
      </c>
      <c r="FH129">
        <v>2</v>
      </c>
      <c r="FI129">
        <v>28</v>
      </c>
      <c r="FJ129">
        <v>5.2</v>
      </c>
      <c r="FK129">
        <v>5.1</v>
      </c>
      <c r="FL129">
        <v>18</v>
      </c>
      <c r="FM129">
        <v>491.566</v>
      </c>
      <c r="FN129">
        <v>509.306</v>
      </c>
      <c r="FO129">
        <v>13.9708</v>
      </c>
      <c r="FP129">
        <v>26.7255</v>
      </c>
      <c r="FQ129">
        <v>29.9994</v>
      </c>
      <c r="FR129">
        <v>26.8778</v>
      </c>
      <c r="FS129">
        <v>26.8586</v>
      </c>
      <c r="FT129">
        <v>21.4407</v>
      </c>
      <c r="FU129">
        <v>58.341</v>
      </c>
      <c r="FV129">
        <v>0</v>
      </c>
      <c r="FW129">
        <v>14.05</v>
      </c>
      <c r="FX129">
        <v>420</v>
      </c>
      <c r="FY129">
        <v>5.8169</v>
      </c>
      <c r="FZ129">
        <v>101.652</v>
      </c>
      <c r="GA129">
        <v>96.1676</v>
      </c>
    </row>
    <row r="130" spans="1:183">
      <c r="A130">
        <v>114</v>
      </c>
      <c r="B130">
        <v>1625677442.1</v>
      </c>
      <c r="C130">
        <v>226</v>
      </c>
      <c r="D130" t="s">
        <v>534</v>
      </c>
      <c r="E130" t="s">
        <v>535</v>
      </c>
      <c r="F130">
        <v>1</v>
      </c>
      <c r="G130" t="s">
        <v>302</v>
      </c>
      <c r="H130">
        <v>1625677441.1</v>
      </c>
      <c r="I130">
        <f>(J130)/1000</f>
        <v>0</v>
      </c>
      <c r="J130">
        <f>1000*CJ130*AH130*(CF130-CG130)/(100*BY130*(1000-AH130*CF130))</f>
        <v>0</v>
      </c>
      <c r="K130">
        <f>CJ130*AH130*(CE130-CD130*(1000-AH130*CG130)/(1000-AH130*CF130))/(100*BY130)</f>
        <v>0</v>
      </c>
      <c r="L130">
        <f>CD130 - IF(AH130&gt;1, K130*BY130*100.0/(AJ130*CR130), 0)</f>
        <v>0</v>
      </c>
      <c r="M130">
        <f>((S130-I130/2)*L130-K130)/(S130+I130/2)</f>
        <v>0</v>
      </c>
      <c r="N130">
        <f>M130*(CK130+CL130)/1000.0</f>
        <v>0</v>
      </c>
      <c r="O130">
        <f>(CD130 - IF(AH130&gt;1, K130*BY130*100.0/(AJ130*CR130), 0))*(CK130+CL130)/1000.0</f>
        <v>0</v>
      </c>
      <c r="P130">
        <f>2.0/((1/R130-1/Q130)+SIGN(R130)*SQRT((1/R130-1/Q130)*(1/R130-1/Q130) + 4*BZ130/((BZ130+1)*(BZ130+1))*(2*1/R130*1/Q130-1/Q130*1/Q130)))</f>
        <v>0</v>
      </c>
      <c r="Q130">
        <f>IF(LEFT(CA130,1)&lt;&gt;"0",IF(LEFT(CA130,1)="1",3.0,CB130),$D$5+$E$5*(CR130*CK130/($K$5*1000))+$F$5*(CR130*CK130/($K$5*1000))*MAX(MIN(BY130,$J$5),$I$5)*MAX(MIN(BY130,$J$5),$I$5)+$G$5*MAX(MIN(BY130,$J$5),$I$5)*(CR130*CK130/($K$5*1000))+$H$5*(CR130*CK130/($K$5*1000))*(CR130*CK130/($K$5*1000)))</f>
        <v>0</v>
      </c>
      <c r="R130">
        <f>I130*(1000-(1000*0.61365*exp(17.502*V130/(240.97+V130))/(CK130+CL130)+CF130)/2)/(1000*0.61365*exp(17.502*V130/(240.97+V130))/(CK130+CL130)-CF130)</f>
        <v>0</v>
      </c>
      <c r="S130">
        <f>1/((BZ130+1)/(P130/1.6)+1/(Q130/1.37)) + BZ130/((BZ130+1)/(P130/1.6) + BZ130/(Q130/1.37))</f>
        <v>0</v>
      </c>
      <c r="T130">
        <f>(BU130*BX130)</f>
        <v>0</v>
      </c>
      <c r="U130">
        <f>(CM130+(T130+2*0.95*5.67E-8*(((CM130+$B$7)+273)^4-(CM130+273)^4)-44100*I130)/(1.84*29.3*Q130+8*0.95*5.67E-8*(CM130+273)^3))</f>
        <v>0</v>
      </c>
      <c r="V130">
        <f>($C$7*CN130+$D$7*CO130+$E$7*U130)</f>
        <v>0</v>
      </c>
      <c r="W130">
        <f>0.61365*exp(17.502*V130/(240.97+V130))</f>
        <v>0</v>
      </c>
      <c r="X130">
        <f>(Y130/Z130*100)</f>
        <v>0</v>
      </c>
      <c r="Y130">
        <f>CF130*(CK130+CL130)/1000</f>
        <v>0</v>
      </c>
      <c r="Z130">
        <f>0.61365*exp(17.502*CM130/(240.97+CM130))</f>
        <v>0</v>
      </c>
      <c r="AA130">
        <f>(W130-CF130*(CK130+CL130)/1000)</f>
        <v>0</v>
      </c>
      <c r="AB130">
        <f>(-I130*44100)</f>
        <v>0</v>
      </c>
      <c r="AC130">
        <f>2*29.3*Q130*0.92*(CM130-V130)</f>
        <v>0</v>
      </c>
      <c r="AD130">
        <f>2*0.95*5.67E-8*(((CM130+$B$7)+273)^4-(V130+273)^4)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MAX(0,($B$13+$C$13*CR130)/(1+$D$13*CR130)*CK130/(CM130+273)*$E$13)</f>
        <v>0</v>
      </c>
      <c r="AK130" t="s">
        <v>303</v>
      </c>
      <c r="AL130" t="s">
        <v>303</v>
      </c>
      <c r="AM130">
        <v>0</v>
      </c>
      <c r="AN130">
        <v>0</v>
      </c>
      <c r="AO130">
        <f>1-AM130/AN130</f>
        <v>0</v>
      </c>
      <c r="AP130">
        <v>0</v>
      </c>
      <c r="AQ130" t="s">
        <v>303</v>
      </c>
      <c r="AR130" t="s">
        <v>303</v>
      </c>
      <c r="AS130">
        <v>0</v>
      </c>
      <c r="AT130">
        <v>0</v>
      </c>
      <c r="AU130">
        <f>1-AS130/AT130</f>
        <v>0</v>
      </c>
      <c r="AV130">
        <v>0.5</v>
      </c>
      <c r="AW130">
        <f>BV130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303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f>$B$11*CS130+$C$11*CT130+$F$11*CU130*(1-CX130)</f>
        <v>0</v>
      </c>
      <c r="BV130">
        <f>BU130*BW130</f>
        <v>0</v>
      </c>
      <c r="BW130">
        <f>($B$11*$D$9+$C$11*$D$9+$F$11*((DH130+CZ130)/MAX(DH130+CZ130+DI130, 0.1)*$I$9+DI130/MAX(DH130+CZ130+DI130, 0.1)*$J$9))/($B$11+$C$11+$F$11)</f>
        <v>0</v>
      </c>
      <c r="BX130">
        <f>($B$11*$K$9+$C$11*$K$9+$F$11*((DH130+CZ130)/MAX(DH130+CZ130+DI130, 0.1)*$P$9+DI130/MAX(DH130+CZ130+DI130, 0.1)*$Q$9))/($B$11+$C$11+$F$11)</f>
        <v>0</v>
      </c>
      <c r="BY130">
        <v>6</v>
      </c>
      <c r="BZ130">
        <v>0.5</v>
      </c>
      <c r="CA130" t="s">
        <v>304</v>
      </c>
      <c r="CB130">
        <v>2</v>
      </c>
      <c r="CC130">
        <v>1625677441.1</v>
      </c>
      <c r="CD130">
        <v>408.928333333333</v>
      </c>
      <c r="CE130">
        <v>419.976</v>
      </c>
      <c r="CF130">
        <v>6.77981666666667</v>
      </c>
      <c r="CG130">
        <v>5.74895333333333</v>
      </c>
      <c r="CH130">
        <v>423.271333333333</v>
      </c>
      <c r="CI130">
        <v>8.20950333333333</v>
      </c>
      <c r="CJ130">
        <v>500.042666666667</v>
      </c>
      <c r="CK130">
        <v>100.374</v>
      </c>
      <c r="CL130">
        <v>0.100181666666667</v>
      </c>
      <c r="CM130">
        <v>17.2684</v>
      </c>
      <c r="CN130">
        <v>17.1976666666667</v>
      </c>
      <c r="CO130">
        <v>999.9</v>
      </c>
      <c r="CP130">
        <v>0</v>
      </c>
      <c r="CQ130">
        <v>0</v>
      </c>
      <c r="CR130">
        <v>10011.25</v>
      </c>
      <c r="CS130">
        <v>0</v>
      </c>
      <c r="CT130">
        <v>5.58993</v>
      </c>
      <c r="CU130">
        <v>1045.97333333333</v>
      </c>
      <c r="CV130">
        <v>0.96199</v>
      </c>
      <c r="CW130">
        <v>0.0380099</v>
      </c>
      <c r="CX130">
        <v>0</v>
      </c>
      <c r="CY130">
        <v>1542.25333333333</v>
      </c>
      <c r="CZ130">
        <v>4.99912</v>
      </c>
      <c r="DA130">
        <v>15954.0666666667</v>
      </c>
      <c r="DB130">
        <v>6712.64</v>
      </c>
      <c r="DC130">
        <v>37.6036666666667</v>
      </c>
      <c r="DD130">
        <v>40.75</v>
      </c>
      <c r="DE130">
        <v>39.5203333333333</v>
      </c>
      <c r="DF130">
        <v>40.1873333333333</v>
      </c>
      <c r="DG130">
        <v>39.1036666666667</v>
      </c>
      <c r="DH130">
        <v>1001.40333333333</v>
      </c>
      <c r="DI130">
        <v>39.57</v>
      </c>
      <c r="DJ130">
        <v>0</v>
      </c>
      <c r="DK130">
        <v>1625677443.2</v>
      </c>
      <c r="DL130">
        <v>0</v>
      </c>
      <c r="DM130">
        <v>1543.94769230769</v>
      </c>
      <c r="DN130">
        <v>-15.742905993848</v>
      </c>
      <c r="DO130">
        <v>-156.748718098565</v>
      </c>
      <c r="DP130">
        <v>15971.2884615385</v>
      </c>
      <c r="DQ130">
        <v>15</v>
      </c>
      <c r="DR130">
        <v>1625677134.6</v>
      </c>
      <c r="DS130" t="s">
        <v>305</v>
      </c>
      <c r="DT130">
        <v>1625677128.6</v>
      </c>
      <c r="DU130">
        <v>1625677134.6</v>
      </c>
      <c r="DV130">
        <v>2</v>
      </c>
      <c r="DW130">
        <v>0.041</v>
      </c>
      <c r="DX130">
        <v>0.026</v>
      </c>
      <c r="DY130">
        <v>-14.347</v>
      </c>
      <c r="DZ130">
        <v>-1.389</v>
      </c>
      <c r="EA130">
        <v>420</v>
      </c>
      <c r="EB130">
        <v>5</v>
      </c>
      <c r="EC130">
        <v>0.14</v>
      </c>
      <c r="ED130">
        <v>0.08</v>
      </c>
      <c r="EE130">
        <v>-11.0897682926829</v>
      </c>
      <c r="EF130">
        <v>-0.206324738675991</v>
      </c>
      <c r="EG130">
        <v>0.0393140478773135</v>
      </c>
      <c r="EH130">
        <v>1</v>
      </c>
      <c r="EI130">
        <v>1544.73617647059</v>
      </c>
      <c r="EJ130">
        <v>-15.7921237852615</v>
      </c>
      <c r="EK130">
        <v>1.56788732845841</v>
      </c>
      <c r="EL130">
        <v>0</v>
      </c>
      <c r="EM130">
        <v>1.00085229268293</v>
      </c>
      <c r="EN130">
        <v>0.230162048780492</v>
      </c>
      <c r="EO130">
        <v>0.0230633774473773</v>
      </c>
      <c r="EP130">
        <v>0</v>
      </c>
      <c r="EQ130">
        <v>1</v>
      </c>
      <c r="ER130">
        <v>3</v>
      </c>
      <c r="ES130" t="s">
        <v>427</v>
      </c>
      <c r="ET130">
        <v>100</v>
      </c>
      <c r="EU130">
        <v>100</v>
      </c>
      <c r="EV130">
        <v>-14.343</v>
      </c>
      <c r="EW130">
        <v>-1.4297</v>
      </c>
      <c r="EX130">
        <v>-14.3476998515065</v>
      </c>
      <c r="EY130">
        <v>0.000485247639819423</v>
      </c>
      <c r="EZ130">
        <v>-1.36446825205216e-06</v>
      </c>
      <c r="FA130">
        <v>5.78542989185787e-10</v>
      </c>
      <c r="FB130">
        <v>-1.1099058739466</v>
      </c>
      <c r="FC130">
        <v>-0.0508365997127688</v>
      </c>
      <c r="FD130">
        <v>0.00161886503163497</v>
      </c>
      <c r="FE130">
        <v>-2.08621555845513e-05</v>
      </c>
      <c r="FF130">
        <v>0</v>
      </c>
      <c r="FG130">
        <v>2096</v>
      </c>
      <c r="FH130">
        <v>2</v>
      </c>
      <c r="FI130">
        <v>28</v>
      </c>
      <c r="FJ130">
        <v>5.2</v>
      </c>
      <c r="FK130">
        <v>5.1</v>
      </c>
      <c r="FL130">
        <v>18</v>
      </c>
      <c r="FM130">
        <v>491.905</v>
      </c>
      <c r="FN130">
        <v>508.991</v>
      </c>
      <c r="FO130">
        <v>14.0143</v>
      </c>
      <c r="FP130">
        <v>26.7233</v>
      </c>
      <c r="FQ130">
        <v>29.9993</v>
      </c>
      <c r="FR130">
        <v>26.8768</v>
      </c>
      <c r="FS130">
        <v>26.8575</v>
      </c>
      <c r="FT130">
        <v>21.4415</v>
      </c>
      <c r="FU130">
        <v>58.341</v>
      </c>
      <c r="FV130">
        <v>0</v>
      </c>
      <c r="FW130">
        <v>14.11</v>
      </c>
      <c r="FX130">
        <v>420</v>
      </c>
      <c r="FY130">
        <v>5.82219</v>
      </c>
      <c r="FZ130">
        <v>101.653</v>
      </c>
      <c r="GA130">
        <v>96.1674</v>
      </c>
    </row>
    <row r="131" spans="1:183">
      <c r="A131">
        <v>115</v>
      </c>
      <c r="B131">
        <v>1625677444.1</v>
      </c>
      <c r="C131">
        <v>228</v>
      </c>
      <c r="D131" t="s">
        <v>536</v>
      </c>
      <c r="E131" t="s">
        <v>537</v>
      </c>
      <c r="F131">
        <v>1</v>
      </c>
      <c r="G131" t="s">
        <v>302</v>
      </c>
      <c r="H131">
        <v>1625677443.1</v>
      </c>
      <c r="I131">
        <f>(J131)/1000</f>
        <v>0</v>
      </c>
      <c r="J131">
        <f>1000*CJ131*AH131*(CF131-CG131)/(100*BY131*(1000-AH131*CF131))</f>
        <v>0</v>
      </c>
      <c r="K131">
        <f>CJ131*AH131*(CE131-CD131*(1000-AH131*CG131)/(1000-AH131*CF131))/(100*BY131)</f>
        <v>0</v>
      </c>
      <c r="L131">
        <f>CD131 - IF(AH131&gt;1, K131*BY131*100.0/(AJ131*CR131), 0)</f>
        <v>0</v>
      </c>
      <c r="M131">
        <f>((S131-I131/2)*L131-K131)/(S131+I131/2)</f>
        <v>0</v>
      </c>
      <c r="N131">
        <f>M131*(CK131+CL131)/1000.0</f>
        <v>0</v>
      </c>
      <c r="O131">
        <f>(CD131 - IF(AH131&gt;1, K131*BY131*100.0/(AJ131*CR131), 0))*(CK131+CL131)/1000.0</f>
        <v>0</v>
      </c>
      <c r="P131">
        <f>2.0/((1/R131-1/Q131)+SIGN(R131)*SQRT((1/R131-1/Q131)*(1/R131-1/Q131) + 4*BZ131/((BZ131+1)*(BZ131+1))*(2*1/R131*1/Q131-1/Q131*1/Q131)))</f>
        <v>0</v>
      </c>
      <c r="Q131">
        <f>IF(LEFT(CA131,1)&lt;&gt;"0",IF(LEFT(CA131,1)="1",3.0,CB131),$D$5+$E$5*(CR131*CK131/($K$5*1000))+$F$5*(CR131*CK131/($K$5*1000))*MAX(MIN(BY131,$J$5),$I$5)*MAX(MIN(BY131,$J$5),$I$5)+$G$5*MAX(MIN(BY131,$J$5),$I$5)*(CR131*CK131/($K$5*1000))+$H$5*(CR131*CK131/($K$5*1000))*(CR131*CK131/($K$5*1000)))</f>
        <v>0</v>
      </c>
      <c r="R131">
        <f>I131*(1000-(1000*0.61365*exp(17.502*V131/(240.97+V131))/(CK131+CL131)+CF131)/2)/(1000*0.61365*exp(17.502*V131/(240.97+V131))/(CK131+CL131)-CF131)</f>
        <v>0</v>
      </c>
      <c r="S131">
        <f>1/((BZ131+1)/(P131/1.6)+1/(Q131/1.37)) + BZ131/((BZ131+1)/(P131/1.6) + BZ131/(Q131/1.37))</f>
        <v>0</v>
      </c>
      <c r="T131">
        <f>(BU131*BX131)</f>
        <v>0</v>
      </c>
      <c r="U131">
        <f>(CM131+(T131+2*0.95*5.67E-8*(((CM131+$B$7)+273)^4-(CM131+273)^4)-44100*I131)/(1.84*29.3*Q131+8*0.95*5.67E-8*(CM131+273)^3))</f>
        <v>0</v>
      </c>
      <c r="V131">
        <f>($C$7*CN131+$D$7*CO131+$E$7*U131)</f>
        <v>0</v>
      </c>
      <c r="W131">
        <f>0.61365*exp(17.502*V131/(240.97+V131))</f>
        <v>0</v>
      </c>
      <c r="X131">
        <f>(Y131/Z131*100)</f>
        <v>0</v>
      </c>
      <c r="Y131">
        <f>CF131*(CK131+CL131)/1000</f>
        <v>0</v>
      </c>
      <c r="Z131">
        <f>0.61365*exp(17.502*CM131/(240.97+CM131))</f>
        <v>0</v>
      </c>
      <c r="AA131">
        <f>(W131-CF131*(CK131+CL131)/1000)</f>
        <v>0</v>
      </c>
      <c r="AB131">
        <f>(-I131*44100)</f>
        <v>0</v>
      </c>
      <c r="AC131">
        <f>2*29.3*Q131*0.92*(CM131-V131)</f>
        <v>0</v>
      </c>
      <c r="AD131">
        <f>2*0.95*5.67E-8*(((CM131+$B$7)+273)^4-(V131+273)^4)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MAX(0,($B$13+$C$13*CR131)/(1+$D$13*CR131)*CK131/(CM131+273)*$E$13)</f>
        <v>0</v>
      </c>
      <c r="AK131" t="s">
        <v>303</v>
      </c>
      <c r="AL131" t="s">
        <v>303</v>
      </c>
      <c r="AM131">
        <v>0</v>
      </c>
      <c r="AN131">
        <v>0</v>
      </c>
      <c r="AO131">
        <f>1-AM131/AN131</f>
        <v>0</v>
      </c>
      <c r="AP131">
        <v>0</v>
      </c>
      <c r="AQ131" t="s">
        <v>303</v>
      </c>
      <c r="AR131" t="s">
        <v>303</v>
      </c>
      <c r="AS131">
        <v>0</v>
      </c>
      <c r="AT131">
        <v>0</v>
      </c>
      <c r="AU131">
        <f>1-AS131/AT131</f>
        <v>0</v>
      </c>
      <c r="AV131">
        <v>0.5</v>
      </c>
      <c r="AW131">
        <f>BV131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303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f>$B$11*CS131+$C$11*CT131+$F$11*CU131*(1-CX131)</f>
        <v>0</v>
      </c>
      <c r="BV131">
        <f>BU131*BW131</f>
        <v>0</v>
      </c>
      <c r="BW131">
        <f>($B$11*$D$9+$C$11*$D$9+$F$11*((DH131+CZ131)/MAX(DH131+CZ131+DI131, 0.1)*$I$9+DI131/MAX(DH131+CZ131+DI131, 0.1)*$J$9))/($B$11+$C$11+$F$11)</f>
        <v>0</v>
      </c>
      <c r="BX131">
        <f>($B$11*$K$9+$C$11*$K$9+$F$11*((DH131+CZ131)/MAX(DH131+CZ131+DI131, 0.1)*$P$9+DI131/MAX(DH131+CZ131+DI131, 0.1)*$Q$9))/($B$11+$C$11+$F$11)</f>
        <v>0</v>
      </c>
      <c r="BY131">
        <v>6</v>
      </c>
      <c r="BZ131">
        <v>0.5</v>
      </c>
      <c r="CA131" t="s">
        <v>304</v>
      </c>
      <c r="CB131">
        <v>2</v>
      </c>
      <c r="CC131">
        <v>1625677443.1</v>
      </c>
      <c r="CD131">
        <v>408.896333333333</v>
      </c>
      <c r="CE131">
        <v>419.919</v>
      </c>
      <c r="CF131">
        <v>6.78396333333333</v>
      </c>
      <c r="CG131">
        <v>5.74802333333333</v>
      </c>
      <c r="CH131">
        <v>423.239333333333</v>
      </c>
      <c r="CI131">
        <v>8.21377333333333</v>
      </c>
      <c r="CJ131">
        <v>500.017666666667</v>
      </c>
      <c r="CK131">
        <v>100.375</v>
      </c>
      <c r="CL131">
        <v>0.100076</v>
      </c>
      <c r="CM131">
        <v>17.2911333333333</v>
      </c>
      <c r="CN131">
        <v>17.2216</v>
      </c>
      <c r="CO131">
        <v>999.9</v>
      </c>
      <c r="CP131">
        <v>0</v>
      </c>
      <c r="CQ131">
        <v>0</v>
      </c>
      <c r="CR131">
        <v>10003.7333333333</v>
      </c>
      <c r="CS131">
        <v>0</v>
      </c>
      <c r="CT131">
        <v>5.54857333333333</v>
      </c>
      <c r="CU131">
        <v>1045.96666666667</v>
      </c>
      <c r="CV131">
        <v>0.96199</v>
      </c>
      <c r="CW131">
        <v>0.0380099</v>
      </c>
      <c r="CX131">
        <v>0</v>
      </c>
      <c r="CY131">
        <v>1541.67</v>
      </c>
      <c r="CZ131">
        <v>4.99912</v>
      </c>
      <c r="DA131">
        <v>15947.9666666667</v>
      </c>
      <c r="DB131">
        <v>6712.55333333333</v>
      </c>
      <c r="DC131">
        <v>37.5</v>
      </c>
      <c r="DD131">
        <v>40.75</v>
      </c>
      <c r="DE131">
        <v>39.3953333333333</v>
      </c>
      <c r="DF131">
        <v>40.229</v>
      </c>
      <c r="DG131">
        <v>39.0623333333333</v>
      </c>
      <c r="DH131">
        <v>1001.39666666667</v>
      </c>
      <c r="DI131">
        <v>39.57</v>
      </c>
      <c r="DJ131">
        <v>0</v>
      </c>
      <c r="DK131">
        <v>1625677445</v>
      </c>
      <c r="DL131">
        <v>0</v>
      </c>
      <c r="DM131">
        <v>1543.366</v>
      </c>
      <c r="DN131">
        <v>-16.419999973846</v>
      </c>
      <c r="DO131">
        <v>-164.230769063235</v>
      </c>
      <c r="DP131">
        <v>15965.408</v>
      </c>
      <c r="DQ131">
        <v>15</v>
      </c>
      <c r="DR131">
        <v>1625677134.6</v>
      </c>
      <c r="DS131" t="s">
        <v>305</v>
      </c>
      <c r="DT131">
        <v>1625677128.6</v>
      </c>
      <c r="DU131">
        <v>1625677134.6</v>
      </c>
      <c r="DV131">
        <v>2</v>
      </c>
      <c r="DW131">
        <v>0.041</v>
      </c>
      <c r="DX131">
        <v>0.026</v>
      </c>
      <c r="DY131">
        <v>-14.347</v>
      </c>
      <c r="DZ131">
        <v>-1.389</v>
      </c>
      <c r="EA131">
        <v>420</v>
      </c>
      <c r="EB131">
        <v>5</v>
      </c>
      <c r="EC131">
        <v>0.14</v>
      </c>
      <c r="ED131">
        <v>0.08</v>
      </c>
      <c r="EE131">
        <v>-11.0881804878049</v>
      </c>
      <c r="EF131">
        <v>-0.0224195121951356</v>
      </c>
      <c r="EG131">
        <v>0.0417113029046798</v>
      </c>
      <c r="EH131">
        <v>1</v>
      </c>
      <c r="EI131">
        <v>1544.25352941176</v>
      </c>
      <c r="EJ131">
        <v>-16.0261284348713</v>
      </c>
      <c r="EK131">
        <v>1.59667279485837</v>
      </c>
      <c r="EL131">
        <v>0</v>
      </c>
      <c r="EM131">
        <v>1.00843295121951</v>
      </c>
      <c r="EN131">
        <v>0.202074710801394</v>
      </c>
      <c r="EO131">
        <v>0.0201855282874024</v>
      </c>
      <c r="EP131">
        <v>0</v>
      </c>
      <c r="EQ131">
        <v>1</v>
      </c>
      <c r="ER131">
        <v>3</v>
      </c>
      <c r="ES131" t="s">
        <v>427</v>
      </c>
      <c r="ET131">
        <v>100</v>
      </c>
      <c r="EU131">
        <v>100</v>
      </c>
      <c r="EV131">
        <v>-14.343</v>
      </c>
      <c r="EW131">
        <v>-1.4299</v>
      </c>
      <c r="EX131">
        <v>-14.3476998515065</v>
      </c>
      <c r="EY131">
        <v>0.000485247639819423</v>
      </c>
      <c r="EZ131">
        <v>-1.36446825205216e-06</v>
      </c>
      <c r="FA131">
        <v>5.78542989185787e-10</v>
      </c>
      <c r="FB131">
        <v>-1.1099058739466</v>
      </c>
      <c r="FC131">
        <v>-0.0508365997127688</v>
      </c>
      <c r="FD131">
        <v>0.00161886503163497</v>
      </c>
      <c r="FE131">
        <v>-2.08621555845513e-05</v>
      </c>
      <c r="FF131">
        <v>0</v>
      </c>
      <c r="FG131">
        <v>2096</v>
      </c>
      <c r="FH131">
        <v>2</v>
      </c>
      <c r="FI131">
        <v>28</v>
      </c>
      <c r="FJ131">
        <v>5.3</v>
      </c>
      <c r="FK131">
        <v>5.2</v>
      </c>
      <c r="FL131">
        <v>18</v>
      </c>
      <c r="FM131">
        <v>491.794</v>
      </c>
      <c r="FN131">
        <v>509.052</v>
      </c>
      <c r="FO131">
        <v>14.0614</v>
      </c>
      <c r="FP131">
        <v>26.7204</v>
      </c>
      <c r="FQ131">
        <v>29.9993</v>
      </c>
      <c r="FR131">
        <v>26.8756</v>
      </c>
      <c r="FS131">
        <v>26.8564</v>
      </c>
      <c r="FT131">
        <v>21.4415</v>
      </c>
      <c r="FU131">
        <v>58.341</v>
      </c>
      <c r="FV131">
        <v>0</v>
      </c>
      <c r="FW131">
        <v>14.11</v>
      </c>
      <c r="FX131">
        <v>420</v>
      </c>
      <c r="FY131">
        <v>5.8247</v>
      </c>
      <c r="FZ131">
        <v>101.653</v>
      </c>
      <c r="GA131">
        <v>96.1685</v>
      </c>
    </row>
    <row r="132" spans="1:183">
      <c r="A132">
        <v>116</v>
      </c>
      <c r="B132">
        <v>1625677446.1</v>
      </c>
      <c r="C132">
        <v>230</v>
      </c>
      <c r="D132" t="s">
        <v>538</v>
      </c>
      <c r="E132" t="s">
        <v>539</v>
      </c>
      <c r="F132">
        <v>1</v>
      </c>
      <c r="G132" t="s">
        <v>302</v>
      </c>
      <c r="H132">
        <v>1625677445.1</v>
      </c>
      <c r="I132">
        <f>(J132)/1000</f>
        <v>0</v>
      </c>
      <c r="J132">
        <f>1000*CJ132*AH132*(CF132-CG132)/(100*BY132*(1000-AH132*CF132))</f>
        <v>0</v>
      </c>
      <c r="K132">
        <f>CJ132*AH132*(CE132-CD132*(1000-AH132*CG132)/(1000-AH132*CF132))/(100*BY132)</f>
        <v>0</v>
      </c>
      <c r="L132">
        <f>CD132 - IF(AH132&gt;1, K132*BY132*100.0/(AJ132*CR132), 0)</f>
        <v>0</v>
      </c>
      <c r="M132">
        <f>((S132-I132/2)*L132-K132)/(S132+I132/2)</f>
        <v>0</v>
      </c>
      <c r="N132">
        <f>M132*(CK132+CL132)/1000.0</f>
        <v>0</v>
      </c>
      <c r="O132">
        <f>(CD132 - IF(AH132&gt;1, K132*BY132*100.0/(AJ132*CR132), 0))*(CK132+CL132)/1000.0</f>
        <v>0</v>
      </c>
      <c r="P132">
        <f>2.0/((1/R132-1/Q132)+SIGN(R132)*SQRT((1/R132-1/Q132)*(1/R132-1/Q132) + 4*BZ132/((BZ132+1)*(BZ132+1))*(2*1/R132*1/Q132-1/Q132*1/Q132)))</f>
        <v>0</v>
      </c>
      <c r="Q132">
        <f>IF(LEFT(CA132,1)&lt;&gt;"0",IF(LEFT(CA132,1)="1",3.0,CB132),$D$5+$E$5*(CR132*CK132/($K$5*1000))+$F$5*(CR132*CK132/($K$5*1000))*MAX(MIN(BY132,$J$5),$I$5)*MAX(MIN(BY132,$J$5),$I$5)+$G$5*MAX(MIN(BY132,$J$5),$I$5)*(CR132*CK132/($K$5*1000))+$H$5*(CR132*CK132/($K$5*1000))*(CR132*CK132/($K$5*1000)))</f>
        <v>0</v>
      </c>
      <c r="R132">
        <f>I132*(1000-(1000*0.61365*exp(17.502*V132/(240.97+V132))/(CK132+CL132)+CF132)/2)/(1000*0.61365*exp(17.502*V132/(240.97+V132))/(CK132+CL132)-CF132)</f>
        <v>0</v>
      </c>
      <c r="S132">
        <f>1/((BZ132+1)/(P132/1.6)+1/(Q132/1.37)) + BZ132/((BZ132+1)/(P132/1.6) + BZ132/(Q132/1.37))</f>
        <v>0</v>
      </c>
      <c r="T132">
        <f>(BU132*BX132)</f>
        <v>0</v>
      </c>
      <c r="U132">
        <f>(CM132+(T132+2*0.95*5.67E-8*(((CM132+$B$7)+273)^4-(CM132+273)^4)-44100*I132)/(1.84*29.3*Q132+8*0.95*5.67E-8*(CM132+273)^3))</f>
        <v>0</v>
      </c>
      <c r="V132">
        <f>($C$7*CN132+$D$7*CO132+$E$7*U132)</f>
        <v>0</v>
      </c>
      <c r="W132">
        <f>0.61365*exp(17.502*V132/(240.97+V132))</f>
        <v>0</v>
      </c>
      <c r="X132">
        <f>(Y132/Z132*100)</f>
        <v>0</v>
      </c>
      <c r="Y132">
        <f>CF132*(CK132+CL132)/1000</f>
        <v>0</v>
      </c>
      <c r="Z132">
        <f>0.61365*exp(17.502*CM132/(240.97+CM132))</f>
        <v>0</v>
      </c>
      <c r="AA132">
        <f>(W132-CF132*(CK132+CL132)/1000)</f>
        <v>0</v>
      </c>
      <c r="AB132">
        <f>(-I132*44100)</f>
        <v>0</v>
      </c>
      <c r="AC132">
        <f>2*29.3*Q132*0.92*(CM132-V132)</f>
        <v>0</v>
      </c>
      <c r="AD132">
        <f>2*0.95*5.67E-8*(((CM132+$B$7)+273)^4-(V132+273)^4)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MAX(0,($B$13+$C$13*CR132)/(1+$D$13*CR132)*CK132/(CM132+273)*$E$13)</f>
        <v>0</v>
      </c>
      <c r="AK132" t="s">
        <v>303</v>
      </c>
      <c r="AL132" t="s">
        <v>303</v>
      </c>
      <c r="AM132">
        <v>0</v>
      </c>
      <c r="AN132">
        <v>0</v>
      </c>
      <c r="AO132">
        <f>1-AM132/AN132</f>
        <v>0</v>
      </c>
      <c r="AP132">
        <v>0</v>
      </c>
      <c r="AQ132" t="s">
        <v>303</v>
      </c>
      <c r="AR132" t="s">
        <v>303</v>
      </c>
      <c r="AS132">
        <v>0</v>
      </c>
      <c r="AT132">
        <v>0</v>
      </c>
      <c r="AU132">
        <f>1-AS132/AT132</f>
        <v>0</v>
      </c>
      <c r="AV132">
        <v>0.5</v>
      </c>
      <c r="AW132">
        <f>BV132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303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f>$B$11*CS132+$C$11*CT132+$F$11*CU132*(1-CX132)</f>
        <v>0</v>
      </c>
      <c r="BV132">
        <f>BU132*BW132</f>
        <v>0</v>
      </c>
      <c r="BW132">
        <f>($B$11*$D$9+$C$11*$D$9+$F$11*((DH132+CZ132)/MAX(DH132+CZ132+DI132, 0.1)*$I$9+DI132/MAX(DH132+CZ132+DI132, 0.1)*$J$9))/($B$11+$C$11+$F$11)</f>
        <v>0</v>
      </c>
      <c r="BX132">
        <f>($B$11*$K$9+$C$11*$K$9+$F$11*((DH132+CZ132)/MAX(DH132+CZ132+DI132, 0.1)*$P$9+DI132/MAX(DH132+CZ132+DI132, 0.1)*$Q$9))/($B$11+$C$11+$F$11)</f>
        <v>0</v>
      </c>
      <c r="BY132">
        <v>6</v>
      </c>
      <c r="BZ132">
        <v>0.5</v>
      </c>
      <c r="CA132" t="s">
        <v>304</v>
      </c>
      <c r="CB132">
        <v>2</v>
      </c>
      <c r="CC132">
        <v>1625677445.1</v>
      </c>
      <c r="CD132">
        <v>408.859333333333</v>
      </c>
      <c r="CE132">
        <v>419.994333333333</v>
      </c>
      <c r="CF132">
        <v>6.78808666666667</v>
      </c>
      <c r="CG132">
        <v>5.74747666666667</v>
      </c>
      <c r="CH132">
        <v>423.202333333333</v>
      </c>
      <c r="CI132">
        <v>8.21801333333333</v>
      </c>
      <c r="CJ132">
        <v>500.064666666667</v>
      </c>
      <c r="CK132">
        <v>100.374</v>
      </c>
      <c r="CL132">
        <v>0.1000005</v>
      </c>
      <c r="CM132">
        <v>17.3107666666667</v>
      </c>
      <c r="CN132">
        <v>17.2443666666667</v>
      </c>
      <c r="CO132">
        <v>999.9</v>
      </c>
      <c r="CP132">
        <v>0</v>
      </c>
      <c r="CQ132">
        <v>0</v>
      </c>
      <c r="CR132">
        <v>10010.45</v>
      </c>
      <c r="CS132">
        <v>0</v>
      </c>
      <c r="CT132">
        <v>5.49757</v>
      </c>
      <c r="CU132">
        <v>1045.96</v>
      </c>
      <c r="CV132">
        <v>0.96199</v>
      </c>
      <c r="CW132">
        <v>0.0380099</v>
      </c>
      <c r="CX132">
        <v>0</v>
      </c>
      <c r="CY132">
        <v>1541.13333333333</v>
      </c>
      <c r="CZ132">
        <v>4.99912</v>
      </c>
      <c r="DA132">
        <v>15938.5333333333</v>
      </c>
      <c r="DB132">
        <v>6712.52333333333</v>
      </c>
      <c r="DC132">
        <v>37.5623333333333</v>
      </c>
      <c r="DD132">
        <v>40.75</v>
      </c>
      <c r="DE132">
        <v>39.479</v>
      </c>
      <c r="DF132">
        <v>40.2286666666667</v>
      </c>
      <c r="DG132">
        <v>38.9373333333333</v>
      </c>
      <c r="DH132">
        <v>1001.39</v>
      </c>
      <c r="DI132">
        <v>39.57</v>
      </c>
      <c r="DJ132">
        <v>0</v>
      </c>
      <c r="DK132">
        <v>1625677446.8</v>
      </c>
      <c r="DL132">
        <v>0</v>
      </c>
      <c r="DM132">
        <v>1542.96884615385</v>
      </c>
      <c r="DN132">
        <v>-16.4475213788999</v>
      </c>
      <c r="DO132">
        <v>-177.367521491049</v>
      </c>
      <c r="DP132">
        <v>15961.0153846154</v>
      </c>
      <c r="DQ132">
        <v>15</v>
      </c>
      <c r="DR132">
        <v>1625677134.6</v>
      </c>
      <c r="DS132" t="s">
        <v>305</v>
      </c>
      <c r="DT132">
        <v>1625677128.6</v>
      </c>
      <c r="DU132">
        <v>1625677134.6</v>
      </c>
      <c r="DV132">
        <v>2</v>
      </c>
      <c r="DW132">
        <v>0.041</v>
      </c>
      <c r="DX132">
        <v>0.026</v>
      </c>
      <c r="DY132">
        <v>-14.347</v>
      </c>
      <c r="DZ132">
        <v>-1.389</v>
      </c>
      <c r="EA132">
        <v>420</v>
      </c>
      <c r="EB132">
        <v>5</v>
      </c>
      <c r="EC132">
        <v>0.14</v>
      </c>
      <c r="ED132">
        <v>0.08</v>
      </c>
      <c r="EE132">
        <v>-11.0959926829268</v>
      </c>
      <c r="EF132">
        <v>0.00643693379790655</v>
      </c>
      <c r="EG132">
        <v>0.040102061197825</v>
      </c>
      <c r="EH132">
        <v>1</v>
      </c>
      <c r="EI132">
        <v>1543.61058823529</v>
      </c>
      <c r="EJ132">
        <v>-16.3000634928607</v>
      </c>
      <c r="EK132">
        <v>1.61289097617852</v>
      </c>
      <c r="EL132">
        <v>0</v>
      </c>
      <c r="EM132">
        <v>1.01511692682927</v>
      </c>
      <c r="EN132">
        <v>0.181325811846689</v>
      </c>
      <c r="EO132">
        <v>0.0180627454864105</v>
      </c>
      <c r="EP132">
        <v>0</v>
      </c>
      <c r="EQ132">
        <v>1</v>
      </c>
      <c r="ER132">
        <v>3</v>
      </c>
      <c r="ES132" t="s">
        <v>427</v>
      </c>
      <c r="ET132">
        <v>100</v>
      </c>
      <c r="EU132">
        <v>100</v>
      </c>
      <c r="EV132">
        <v>-14.343</v>
      </c>
      <c r="EW132">
        <v>-1.43</v>
      </c>
      <c r="EX132">
        <v>-14.3476998515065</v>
      </c>
      <c r="EY132">
        <v>0.000485247639819423</v>
      </c>
      <c r="EZ132">
        <v>-1.36446825205216e-06</v>
      </c>
      <c r="FA132">
        <v>5.78542989185787e-10</v>
      </c>
      <c r="FB132">
        <v>-1.1099058739466</v>
      </c>
      <c r="FC132">
        <v>-0.0508365997127688</v>
      </c>
      <c r="FD132">
        <v>0.00161886503163497</v>
      </c>
      <c r="FE132">
        <v>-2.08621555845513e-05</v>
      </c>
      <c r="FF132">
        <v>0</v>
      </c>
      <c r="FG132">
        <v>2096</v>
      </c>
      <c r="FH132">
        <v>2</v>
      </c>
      <c r="FI132">
        <v>28</v>
      </c>
      <c r="FJ132">
        <v>5.3</v>
      </c>
      <c r="FK132">
        <v>5.2</v>
      </c>
      <c r="FL132">
        <v>18</v>
      </c>
      <c r="FM132">
        <v>491.605</v>
      </c>
      <c r="FN132">
        <v>509.4</v>
      </c>
      <c r="FO132">
        <v>14.1052</v>
      </c>
      <c r="FP132">
        <v>26.7176</v>
      </c>
      <c r="FQ132">
        <v>29.9994</v>
      </c>
      <c r="FR132">
        <v>26.8738</v>
      </c>
      <c r="FS132">
        <v>26.8552</v>
      </c>
      <c r="FT132">
        <v>21.4432</v>
      </c>
      <c r="FU132">
        <v>57.9914</v>
      </c>
      <c r="FV132">
        <v>0</v>
      </c>
      <c r="FW132">
        <v>14.18</v>
      </c>
      <c r="FX132">
        <v>420</v>
      </c>
      <c r="FY132">
        <v>5.86236</v>
      </c>
      <c r="FZ132">
        <v>101.651</v>
      </c>
      <c r="GA132">
        <v>96.1705</v>
      </c>
    </row>
    <row r="133" spans="1:183">
      <c r="A133">
        <v>117</v>
      </c>
      <c r="B133">
        <v>1625677448.1</v>
      </c>
      <c r="C133">
        <v>232</v>
      </c>
      <c r="D133" t="s">
        <v>540</v>
      </c>
      <c r="E133" t="s">
        <v>541</v>
      </c>
      <c r="F133">
        <v>1</v>
      </c>
      <c r="G133" t="s">
        <v>302</v>
      </c>
      <c r="H133">
        <v>1625677447.1</v>
      </c>
      <c r="I133">
        <f>(J133)/1000</f>
        <v>0</v>
      </c>
      <c r="J133">
        <f>1000*CJ133*AH133*(CF133-CG133)/(100*BY133*(1000-AH133*CF133))</f>
        <v>0</v>
      </c>
      <c r="K133">
        <f>CJ133*AH133*(CE133-CD133*(1000-AH133*CG133)/(1000-AH133*CF133))/(100*BY133)</f>
        <v>0</v>
      </c>
      <c r="L133">
        <f>CD133 - IF(AH133&gt;1, K133*BY133*100.0/(AJ133*CR133), 0)</f>
        <v>0</v>
      </c>
      <c r="M133">
        <f>((S133-I133/2)*L133-K133)/(S133+I133/2)</f>
        <v>0</v>
      </c>
      <c r="N133">
        <f>M133*(CK133+CL133)/1000.0</f>
        <v>0</v>
      </c>
      <c r="O133">
        <f>(CD133 - IF(AH133&gt;1, K133*BY133*100.0/(AJ133*CR133), 0))*(CK133+CL133)/1000.0</f>
        <v>0</v>
      </c>
      <c r="P133">
        <f>2.0/((1/R133-1/Q133)+SIGN(R133)*SQRT((1/R133-1/Q133)*(1/R133-1/Q133) + 4*BZ133/((BZ133+1)*(BZ133+1))*(2*1/R133*1/Q133-1/Q133*1/Q133)))</f>
        <v>0</v>
      </c>
      <c r="Q133">
        <f>IF(LEFT(CA133,1)&lt;&gt;"0",IF(LEFT(CA133,1)="1",3.0,CB133),$D$5+$E$5*(CR133*CK133/($K$5*1000))+$F$5*(CR133*CK133/($K$5*1000))*MAX(MIN(BY133,$J$5),$I$5)*MAX(MIN(BY133,$J$5),$I$5)+$G$5*MAX(MIN(BY133,$J$5),$I$5)*(CR133*CK133/($K$5*1000))+$H$5*(CR133*CK133/($K$5*1000))*(CR133*CK133/($K$5*1000)))</f>
        <v>0</v>
      </c>
      <c r="R133">
        <f>I133*(1000-(1000*0.61365*exp(17.502*V133/(240.97+V133))/(CK133+CL133)+CF133)/2)/(1000*0.61365*exp(17.502*V133/(240.97+V133))/(CK133+CL133)-CF133)</f>
        <v>0</v>
      </c>
      <c r="S133">
        <f>1/((BZ133+1)/(P133/1.6)+1/(Q133/1.37)) + BZ133/((BZ133+1)/(P133/1.6) + BZ133/(Q133/1.37))</f>
        <v>0</v>
      </c>
      <c r="T133">
        <f>(BU133*BX133)</f>
        <v>0</v>
      </c>
      <c r="U133">
        <f>(CM133+(T133+2*0.95*5.67E-8*(((CM133+$B$7)+273)^4-(CM133+273)^4)-44100*I133)/(1.84*29.3*Q133+8*0.95*5.67E-8*(CM133+273)^3))</f>
        <v>0</v>
      </c>
      <c r="V133">
        <f>($C$7*CN133+$D$7*CO133+$E$7*U133)</f>
        <v>0</v>
      </c>
      <c r="W133">
        <f>0.61365*exp(17.502*V133/(240.97+V133))</f>
        <v>0</v>
      </c>
      <c r="X133">
        <f>(Y133/Z133*100)</f>
        <v>0</v>
      </c>
      <c r="Y133">
        <f>CF133*(CK133+CL133)/1000</f>
        <v>0</v>
      </c>
      <c r="Z133">
        <f>0.61365*exp(17.502*CM133/(240.97+CM133))</f>
        <v>0</v>
      </c>
      <c r="AA133">
        <f>(W133-CF133*(CK133+CL133)/1000)</f>
        <v>0</v>
      </c>
      <c r="AB133">
        <f>(-I133*44100)</f>
        <v>0</v>
      </c>
      <c r="AC133">
        <f>2*29.3*Q133*0.92*(CM133-V133)</f>
        <v>0</v>
      </c>
      <c r="AD133">
        <f>2*0.95*5.67E-8*(((CM133+$B$7)+273)^4-(V133+273)^4)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MAX(0,($B$13+$C$13*CR133)/(1+$D$13*CR133)*CK133/(CM133+273)*$E$13)</f>
        <v>0</v>
      </c>
      <c r="AK133" t="s">
        <v>303</v>
      </c>
      <c r="AL133" t="s">
        <v>303</v>
      </c>
      <c r="AM133">
        <v>0</v>
      </c>
      <c r="AN133">
        <v>0</v>
      </c>
      <c r="AO133">
        <f>1-AM133/AN133</f>
        <v>0</v>
      </c>
      <c r="AP133">
        <v>0</v>
      </c>
      <c r="AQ133" t="s">
        <v>303</v>
      </c>
      <c r="AR133" t="s">
        <v>303</v>
      </c>
      <c r="AS133">
        <v>0</v>
      </c>
      <c r="AT133">
        <v>0</v>
      </c>
      <c r="AU133">
        <f>1-AS133/AT133</f>
        <v>0</v>
      </c>
      <c r="AV133">
        <v>0.5</v>
      </c>
      <c r="AW133">
        <f>BV133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303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f>$B$11*CS133+$C$11*CT133+$F$11*CU133*(1-CX133)</f>
        <v>0</v>
      </c>
      <c r="BV133">
        <f>BU133*BW133</f>
        <v>0</v>
      </c>
      <c r="BW133">
        <f>($B$11*$D$9+$C$11*$D$9+$F$11*((DH133+CZ133)/MAX(DH133+CZ133+DI133, 0.1)*$I$9+DI133/MAX(DH133+CZ133+DI133, 0.1)*$J$9))/($B$11+$C$11+$F$11)</f>
        <v>0</v>
      </c>
      <c r="BX133">
        <f>($B$11*$K$9+$C$11*$K$9+$F$11*((DH133+CZ133)/MAX(DH133+CZ133+DI133, 0.1)*$P$9+DI133/MAX(DH133+CZ133+DI133, 0.1)*$Q$9))/($B$11+$C$11+$F$11)</f>
        <v>0</v>
      </c>
      <c r="BY133">
        <v>6</v>
      </c>
      <c r="BZ133">
        <v>0.5</v>
      </c>
      <c r="CA133" t="s">
        <v>304</v>
      </c>
      <c r="CB133">
        <v>2</v>
      </c>
      <c r="CC133">
        <v>1625677447.1</v>
      </c>
      <c r="CD133">
        <v>408.845333333333</v>
      </c>
      <c r="CE133">
        <v>420.019333333333</v>
      </c>
      <c r="CF133">
        <v>6.79256666666667</v>
      </c>
      <c r="CG133">
        <v>5.74730333333333</v>
      </c>
      <c r="CH133">
        <v>423.188</v>
      </c>
      <c r="CI133">
        <v>8.22262666666667</v>
      </c>
      <c r="CJ133">
        <v>500.012</v>
      </c>
      <c r="CK133">
        <v>100.375</v>
      </c>
      <c r="CL133">
        <v>0.100142633333333</v>
      </c>
      <c r="CM133">
        <v>17.3342333333333</v>
      </c>
      <c r="CN133">
        <v>17.2615666666667</v>
      </c>
      <c r="CO133">
        <v>999.9</v>
      </c>
      <c r="CP133">
        <v>0</v>
      </c>
      <c r="CQ133">
        <v>0</v>
      </c>
      <c r="CR133">
        <v>9985.62666666667</v>
      </c>
      <c r="CS133">
        <v>0</v>
      </c>
      <c r="CT133">
        <v>5.43139666666667</v>
      </c>
      <c r="CU133">
        <v>1046.06333333333</v>
      </c>
      <c r="CV133">
        <v>0.96199</v>
      </c>
      <c r="CW133">
        <v>0.0380099</v>
      </c>
      <c r="CX133">
        <v>0</v>
      </c>
      <c r="CY133">
        <v>1540.45333333333</v>
      </c>
      <c r="CZ133">
        <v>4.99912</v>
      </c>
      <c r="DA133">
        <v>15936</v>
      </c>
      <c r="DB133">
        <v>6713.21666666667</v>
      </c>
      <c r="DC133">
        <v>37.604</v>
      </c>
      <c r="DD133">
        <v>40.75</v>
      </c>
      <c r="DE133">
        <v>39.6246666666667</v>
      </c>
      <c r="DF133">
        <v>40.3536666666667</v>
      </c>
      <c r="DG133">
        <v>39.0833333333333</v>
      </c>
      <c r="DH133">
        <v>1001.49</v>
      </c>
      <c r="DI133">
        <v>39.5733333333333</v>
      </c>
      <c r="DJ133">
        <v>0</v>
      </c>
      <c r="DK133">
        <v>1625677449.2</v>
      </c>
      <c r="DL133">
        <v>0</v>
      </c>
      <c r="DM133">
        <v>1542.31961538462</v>
      </c>
      <c r="DN133">
        <v>-17.0505983016966</v>
      </c>
      <c r="DO133">
        <v>-180.030769269036</v>
      </c>
      <c r="DP133">
        <v>15954.4423076923</v>
      </c>
      <c r="DQ133">
        <v>15</v>
      </c>
      <c r="DR133">
        <v>1625677134.6</v>
      </c>
      <c r="DS133" t="s">
        <v>305</v>
      </c>
      <c r="DT133">
        <v>1625677128.6</v>
      </c>
      <c r="DU133">
        <v>1625677134.6</v>
      </c>
      <c r="DV133">
        <v>2</v>
      </c>
      <c r="DW133">
        <v>0.041</v>
      </c>
      <c r="DX133">
        <v>0.026</v>
      </c>
      <c r="DY133">
        <v>-14.347</v>
      </c>
      <c r="DZ133">
        <v>-1.389</v>
      </c>
      <c r="EA133">
        <v>420</v>
      </c>
      <c r="EB133">
        <v>5</v>
      </c>
      <c r="EC133">
        <v>0.14</v>
      </c>
      <c r="ED133">
        <v>0.08</v>
      </c>
      <c r="EE133">
        <v>-11.1041146341463</v>
      </c>
      <c r="EF133">
        <v>-0.0828292682926813</v>
      </c>
      <c r="EG133">
        <v>0.0451418337210112</v>
      </c>
      <c r="EH133">
        <v>1</v>
      </c>
      <c r="EI133">
        <v>1543.10764705882</v>
      </c>
      <c r="EJ133">
        <v>-16.50241959875</v>
      </c>
      <c r="EK133">
        <v>1.63201437930432</v>
      </c>
      <c r="EL133">
        <v>0</v>
      </c>
      <c r="EM133">
        <v>1.02118795121951</v>
      </c>
      <c r="EN133">
        <v>0.165526954703835</v>
      </c>
      <c r="EO133">
        <v>0.0164386535617869</v>
      </c>
      <c r="EP133">
        <v>0</v>
      </c>
      <c r="EQ133">
        <v>1</v>
      </c>
      <c r="ER133">
        <v>3</v>
      </c>
      <c r="ES133" t="s">
        <v>427</v>
      </c>
      <c r="ET133">
        <v>100</v>
      </c>
      <c r="EU133">
        <v>100</v>
      </c>
      <c r="EV133">
        <v>-14.342</v>
      </c>
      <c r="EW133">
        <v>-1.4301</v>
      </c>
      <c r="EX133">
        <v>-14.3476998515065</v>
      </c>
      <c r="EY133">
        <v>0.000485247639819423</v>
      </c>
      <c r="EZ133">
        <v>-1.36446825205216e-06</v>
      </c>
      <c r="FA133">
        <v>5.78542989185787e-10</v>
      </c>
      <c r="FB133">
        <v>-1.1099058739466</v>
      </c>
      <c r="FC133">
        <v>-0.0508365997127688</v>
      </c>
      <c r="FD133">
        <v>0.00161886503163497</v>
      </c>
      <c r="FE133">
        <v>-2.08621555845513e-05</v>
      </c>
      <c r="FF133">
        <v>0</v>
      </c>
      <c r="FG133">
        <v>2096</v>
      </c>
      <c r="FH133">
        <v>2</v>
      </c>
      <c r="FI133">
        <v>28</v>
      </c>
      <c r="FJ133">
        <v>5.3</v>
      </c>
      <c r="FK133">
        <v>5.2</v>
      </c>
      <c r="FL133">
        <v>18</v>
      </c>
      <c r="FM133">
        <v>491.71</v>
      </c>
      <c r="FN133">
        <v>509.211</v>
      </c>
      <c r="FO133">
        <v>14.1482</v>
      </c>
      <c r="FP133">
        <v>26.7154</v>
      </c>
      <c r="FQ133">
        <v>29.9994</v>
      </c>
      <c r="FR133">
        <v>26.8724</v>
      </c>
      <c r="FS133">
        <v>26.8542</v>
      </c>
      <c r="FT133">
        <v>21.4427</v>
      </c>
      <c r="FU133">
        <v>57.9914</v>
      </c>
      <c r="FV133">
        <v>0</v>
      </c>
      <c r="FW133">
        <v>14.25</v>
      </c>
      <c r="FX133">
        <v>420</v>
      </c>
      <c r="FY133">
        <v>5.8706</v>
      </c>
      <c r="FZ133">
        <v>101.65</v>
      </c>
      <c r="GA133">
        <v>96.171</v>
      </c>
    </row>
    <row r="134" spans="1:183">
      <c r="A134">
        <v>118</v>
      </c>
      <c r="B134">
        <v>1625677450.1</v>
      </c>
      <c r="C134">
        <v>234</v>
      </c>
      <c r="D134" t="s">
        <v>542</v>
      </c>
      <c r="E134" t="s">
        <v>543</v>
      </c>
      <c r="F134">
        <v>1</v>
      </c>
      <c r="G134" t="s">
        <v>302</v>
      </c>
      <c r="H134">
        <v>1625677449.1</v>
      </c>
      <c r="I134">
        <f>(J134)/1000</f>
        <v>0</v>
      </c>
      <c r="J134">
        <f>1000*CJ134*AH134*(CF134-CG134)/(100*BY134*(1000-AH134*CF134))</f>
        <v>0</v>
      </c>
      <c r="K134">
        <f>CJ134*AH134*(CE134-CD134*(1000-AH134*CG134)/(1000-AH134*CF134))/(100*BY134)</f>
        <v>0</v>
      </c>
      <c r="L134">
        <f>CD134 - IF(AH134&gt;1, K134*BY134*100.0/(AJ134*CR134), 0)</f>
        <v>0</v>
      </c>
      <c r="M134">
        <f>((S134-I134/2)*L134-K134)/(S134+I134/2)</f>
        <v>0</v>
      </c>
      <c r="N134">
        <f>M134*(CK134+CL134)/1000.0</f>
        <v>0</v>
      </c>
      <c r="O134">
        <f>(CD134 - IF(AH134&gt;1, K134*BY134*100.0/(AJ134*CR134), 0))*(CK134+CL134)/1000.0</f>
        <v>0</v>
      </c>
      <c r="P134">
        <f>2.0/((1/R134-1/Q134)+SIGN(R134)*SQRT((1/R134-1/Q134)*(1/R134-1/Q134) + 4*BZ134/((BZ134+1)*(BZ134+1))*(2*1/R134*1/Q134-1/Q134*1/Q134)))</f>
        <v>0</v>
      </c>
      <c r="Q134">
        <f>IF(LEFT(CA134,1)&lt;&gt;"0",IF(LEFT(CA134,1)="1",3.0,CB134),$D$5+$E$5*(CR134*CK134/($K$5*1000))+$F$5*(CR134*CK134/($K$5*1000))*MAX(MIN(BY134,$J$5),$I$5)*MAX(MIN(BY134,$J$5),$I$5)+$G$5*MAX(MIN(BY134,$J$5),$I$5)*(CR134*CK134/($K$5*1000))+$H$5*(CR134*CK134/($K$5*1000))*(CR134*CK134/($K$5*1000)))</f>
        <v>0</v>
      </c>
      <c r="R134">
        <f>I134*(1000-(1000*0.61365*exp(17.502*V134/(240.97+V134))/(CK134+CL134)+CF134)/2)/(1000*0.61365*exp(17.502*V134/(240.97+V134))/(CK134+CL134)-CF134)</f>
        <v>0</v>
      </c>
      <c r="S134">
        <f>1/((BZ134+1)/(P134/1.6)+1/(Q134/1.37)) + BZ134/((BZ134+1)/(P134/1.6) + BZ134/(Q134/1.37))</f>
        <v>0</v>
      </c>
      <c r="T134">
        <f>(BU134*BX134)</f>
        <v>0</v>
      </c>
      <c r="U134">
        <f>(CM134+(T134+2*0.95*5.67E-8*(((CM134+$B$7)+273)^4-(CM134+273)^4)-44100*I134)/(1.84*29.3*Q134+8*0.95*5.67E-8*(CM134+273)^3))</f>
        <v>0</v>
      </c>
      <c r="V134">
        <f>($C$7*CN134+$D$7*CO134+$E$7*U134)</f>
        <v>0</v>
      </c>
      <c r="W134">
        <f>0.61365*exp(17.502*V134/(240.97+V134))</f>
        <v>0</v>
      </c>
      <c r="X134">
        <f>(Y134/Z134*100)</f>
        <v>0</v>
      </c>
      <c r="Y134">
        <f>CF134*(CK134+CL134)/1000</f>
        <v>0</v>
      </c>
      <c r="Z134">
        <f>0.61365*exp(17.502*CM134/(240.97+CM134))</f>
        <v>0</v>
      </c>
      <c r="AA134">
        <f>(W134-CF134*(CK134+CL134)/1000)</f>
        <v>0</v>
      </c>
      <c r="AB134">
        <f>(-I134*44100)</f>
        <v>0</v>
      </c>
      <c r="AC134">
        <f>2*29.3*Q134*0.92*(CM134-V134)</f>
        <v>0</v>
      </c>
      <c r="AD134">
        <f>2*0.95*5.67E-8*(((CM134+$B$7)+273)^4-(V134+273)^4)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MAX(0,($B$13+$C$13*CR134)/(1+$D$13*CR134)*CK134/(CM134+273)*$E$13)</f>
        <v>0</v>
      </c>
      <c r="AK134" t="s">
        <v>303</v>
      </c>
      <c r="AL134" t="s">
        <v>303</v>
      </c>
      <c r="AM134">
        <v>0</v>
      </c>
      <c r="AN134">
        <v>0</v>
      </c>
      <c r="AO134">
        <f>1-AM134/AN134</f>
        <v>0</v>
      </c>
      <c r="AP134">
        <v>0</v>
      </c>
      <c r="AQ134" t="s">
        <v>303</v>
      </c>
      <c r="AR134" t="s">
        <v>303</v>
      </c>
      <c r="AS134">
        <v>0</v>
      </c>
      <c r="AT134">
        <v>0</v>
      </c>
      <c r="AU134">
        <f>1-AS134/AT134</f>
        <v>0</v>
      </c>
      <c r="AV134">
        <v>0.5</v>
      </c>
      <c r="AW134">
        <f>BV134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303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f>$B$11*CS134+$C$11*CT134+$F$11*CU134*(1-CX134)</f>
        <v>0</v>
      </c>
      <c r="BV134">
        <f>BU134*BW134</f>
        <v>0</v>
      </c>
      <c r="BW134">
        <f>($B$11*$D$9+$C$11*$D$9+$F$11*((DH134+CZ134)/MAX(DH134+CZ134+DI134, 0.1)*$I$9+DI134/MAX(DH134+CZ134+DI134, 0.1)*$J$9))/($B$11+$C$11+$F$11)</f>
        <v>0</v>
      </c>
      <c r="BX134">
        <f>($B$11*$K$9+$C$11*$K$9+$F$11*((DH134+CZ134)/MAX(DH134+CZ134+DI134, 0.1)*$P$9+DI134/MAX(DH134+CZ134+DI134, 0.1)*$Q$9))/($B$11+$C$11+$F$11)</f>
        <v>0</v>
      </c>
      <c r="BY134">
        <v>6</v>
      </c>
      <c r="BZ134">
        <v>0.5</v>
      </c>
      <c r="CA134" t="s">
        <v>304</v>
      </c>
      <c r="CB134">
        <v>2</v>
      </c>
      <c r="CC134">
        <v>1625677449.1</v>
      </c>
      <c r="CD134">
        <v>408.836666666667</v>
      </c>
      <c r="CE134">
        <v>419.947</v>
      </c>
      <c r="CF134">
        <v>6.79645</v>
      </c>
      <c r="CG134">
        <v>5.76422666666667</v>
      </c>
      <c r="CH134">
        <v>423.179333333333</v>
      </c>
      <c r="CI134">
        <v>8.22662333333333</v>
      </c>
      <c r="CJ134">
        <v>499.983</v>
      </c>
      <c r="CK134">
        <v>100.375</v>
      </c>
      <c r="CL134">
        <v>0.0997364333333333</v>
      </c>
      <c r="CM134">
        <v>17.3562333333333</v>
      </c>
      <c r="CN134">
        <v>17.2770333333333</v>
      </c>
      <c r="CO134">
        <v>999.9</v>
      </c>
      <c r="CP134">
        <v>0</v>
      </c>
      <c r="CQ134">
        <v>0</v>
      </c>
      <c r="CR134">
        <v>10004.8066666667</v>
      </c>
      <c r="CS134">
        <v>0</v>
      </c>
      <c r="CT134">
        <v>5.43139666666667</v>
      </c>
      <c r="CU134">
        <v>1045.96</v>
      </c>
      <c r="CV134">
        <v>0.96199</v>
      </c>
      <c r="CW134">
        <v>0.0380099</v>
      </c>
      <c r="CX134">
        <v>0</v>
      </c>
      <c r="CY134">
        <v>1540.16</v>
      </c>
      <c r="CZ134">
        <v>4.99912</v>
      </c>
      <c r="DA134">
        <v>15930.6333333333</v>
      </c>
      <c r="DB134">
        <v>6712.52333333333</v>
      </c>
      <c r="DC134">
        <v>37.354</v>
      </c>
      <c r="DD134">
        <v>40.75</v>
      </c>
      <c r="DE134">
        <v>39.4996666666667</v>
      </c>
      <c r="DF134">
        <v>40.3123333333333</v>
      </c>
      <c r="DG134">
        <v>39.1246666666667</v>
      </c>
      <c r="DH134">
        <v>1001.39</v>
      </c>
      <c r="DI134">
        <v>39.57</v>
      </c>
      <c r="DJ134">
        <v>0</v>
      </c>
      <c r="DK134">
        <v>1625677451</v>
      </c>
      <c r="DL134">
        <v>0</v>
      </c>
      <c r="DM134">
        <v>1541.746</v>
      </c>
      <c r="DN134">
        <v>-16.7838461323254</v>
      </c>
      <c r="DO134">
        <v>-184.492307317945</v>
      </c>
      <c r="DP134">
        <v>15948.452</v>
      </c>
      <c r="DQ134">
        <v>15</v>
      </c>
      <c r="DR134">
        <v>1625677134.6</v>
      </c>
      <c r="DS134" t="s">
        <v>305</v>
      </c>
      <c r="DT134">
        <v>1625677128.6</v>
      </c>
      <c r="DU134">
        <v>1625677134.6</v>
      </c>
      <c r="DV134">
        <v>2</v>
      </c>
      <c r="DW134">
        <v>0.041</v>
      </c>
      <c r="DX134">
        <v>0.026</v>
      </c>
      <c r="DY134">
        <v>-14.347</v>
      </c>
      <c r="DZ134">
        <v>-1.389</v>
      </c>
      <c r="EA134">
        <v>420</v>
      </c>
      <c r="EB134">
        <v>5</v>
      </c>
      <c r="EC134">
        <v>0.14</v>
      </c>
      <c r="ED134">
        <v>0.08</v>
      </c>
      <c r="EE134">
        <v>-11.1093146341463</v>
      </c>
      <c r="EF134">
        <v>-0.0410905923345208</v>
      </c>
      <c r="EG134">
        <v>0.0442328129001681</v>
      </c>
      <c r="EH134">
        <v>1</v>
      </c>
      <c r="EI134">
        <v>1542.62911764706</v>
      </c>
      <c r="EJ134">
        <v>-16.4029986279186</v>
      </c>
      <c r="EK134">
        <v>1.62980758093251</v>
      </c>
      <c r="EL134">
        <v>0</v>
      </c>
      <c r="EM134">
        <v>1.02538504878049</v>
      </c>
      <c r="EN134">
        <v>0.130779512195124</v>
      </c>
      <c r="EO134">
        <v>0.0137991934404652</v>
      </c>
      <c r="EP134">
        <v>0</v>
      </c>
      <c r="EQ134">
        <v>1</v>
      </c>
      <c r="ER134">
        <v>3</v>
      </c>
      <c r="ES134" t="s">
        <v>427</v>
      </c>
      <c r="ET134">
        <v>100</v>
      </c>
      <c r="EU134">
        <v>100</v>
      </c>
      <c r="EV134">
        <v>-14.343</v>
      </c>
      <c r="EW134">
        <v>-1.4303</v>
      </c>
      <c r="EX134">
        <v>-14.3476998515065</v>
      </c>
      <c r="EY134">
        <v>0.000485247639819423</v>
      </c>
      <c r="EZ134">
        <v>-1.36446825205216e-06</v>
      </c>
      <c r="FA134">
        <v>5.78542989185787e-10</v>
      </c>
      <c r="FB134">
        <v>-1.1099058739466</v>
      </c>
      <c r="FC134">
        <v>-0.0508365997127688</v>
      </c>
      <c r="FD134">
        <v>0.00161886503163497</v>
      </c>
      <c r="FE134">
        <v>-2.08621555845513e-05</v>
      </c>
      <c r="FF134">
        <v>0</v>
      </c>
      <c r="FG134">
        <v>2096</v>
      </c>
      <c r="FH134">
        <v>2</v>
      </c>
      <c r="FI134">
        <v>28</v>
      </c>
      <c r="FJ134">
        <v>5.4</v>
      </c>
      <c r="FK134">
        <v>5.3</v>
      </c>
      <c r="FL134">
        <v>18</v>
      </c>
      <c r="FM134">
        <v>491.669</v>
      </c>
      <c r="FN134">
        <v>509.11</v>
      </c>
      <c r="FO134">
        <v>14.1915</v>
      </c>
      <c r="FP134">
        <v>26.7127</v>
      </c>
      <c r="FQ134">
        <v>29.9995</v>
      </c>
      <c r="FR134">
        <v>26.871</v>
      </c>
      <c r="FS134">
        <v>26.853</v>
      </c>
      <c r="FT134">
        <v>21.443</v>
      </c>
      <c r="FU134">
        <v>57.9914</v>
      </c>
      <c r="FV134">
        <v>0</v>
      </c>
      <c r="FW134">
        <v>14.25</v>
      </c>
      <c r="FX134">
        <v>420</v>
      </c>
      <c r="FY134">
        <v>5.87534</v>
      </c>
      <c r="FZ134">
        <v>101.651</v>
      </c>
      <c r="GA134">
        <v>96.1707</v>
      </c>
    </row>
    <row r="135" spans="1:183">
      <c r="A135">
        <v>119</v>
      </c>
      <c r="B135">
        <v>1625677452.1</v>
      </c>
      <c r="C135">
        <v>236</v>
      </c>
      <c r="D135" t="s">
        <v>544</v>
      </c>
      <c r="E135" t="s">
        <v>545</v>
      </c>
      <c r="F135">
        <v>1</v>
      </c>
      <c r="G135" t="s">
        <v>302</v>
      </c>
      <c r="H135">
        <v>1625677451.1</v>
      </c>
      <c r="I135">
        <f>(J135)/1000</f>
        <v>0</v>
      </c>
      <c r="J135">
        <f>1000*CJ135*AH135*(CF135-CG135)/(100*BY135*(1000-AH135*CF135))</f>
        <v>0</v>
      </c>
      <c r="K135">
        <f>CJ135*AH135*(CE135-CD135*(1000-AH135*CG135)/(1000-AH135*CF135))/(100*BY135)</f>
        <v>0</v>
      </c>
      <c r="L135">
        <f>CD135 - IF(AH135&gt;1, K135*BY135*100.0/(AJ135*CR135), 0)</f>
        <v>0</v>
      </c>
      <c r="M135">
        <f>((S135-I135/2)*L135-K135)/(S135+I135/2)</f>
        <v>0</v>
      </c>
      <c r="N135">
        <f>M135*(CK135+CL135)/1000.0</f>
        <v>0</v>
      </c>
      <c r="O135">
        <f>(CD135 - IF(AH135&gt;1, K135*BY135*100.0/(AJ135*CR135), 0))*(CK135+CL135)/1000.0</f>
        <v>0</v>
      </c>
      <c r="P135">
        <f>2.0/((1/R135-1/Q135)+SIGN(R135)*SQRT((1/R135-1/Q135)*(1/R135-1/Q135) + 4*BZ135/((BZ135+1)*(BZ135+1))*(2*1/R135*1/Q135-1/Q135*1/Q135)))</f>
        <v>0</v>
      </c>
      <c r="Q135">
        <f>IF(LEFT(CA135,1)&lt;&gt;"0",IF(LEFT(CA135,1)="1",3.0,CB135),$D$5+$E$5*(CR135*CK135/($K$5*1000))+$F$5*(CR135*CK135/($K$5*1000))*MAX(MIN(BY135,$J$5),$I$5)*MAX(MIN(BY135,$J$5),$I$5)+$G$5*MAX(MIN(BY135,$J$5),$I$5)*(CR135*CK135/($K$5*1000))+$H$5*(CR135*CK135/($K$5*1000))*(CR135*CK135/($K$5*1000)))</f>
        <v>0</v>
      </c>
      <c r="R135">
        <f>I135*(1000-(1000*0.61365*exp(17.502*V135/(240.97+V135))/(CK135+CL135)+CF135)/2)/(1000*0.61365*exp(17.502*V135/(240.97+V135))/(CK135+CL135)-CF135)</f>
        <v>0</v>
      </c>
      <c r="S135">
        <f>1/((BZ135+1)/(P135/1.6)+1/(Q135/1.37)) + BZ135/((BZ135+1)/(P135/1.6) + BZ135/(Q135/1.37))</f>
        <v>0</v>
      </c>
      <c r="T135">
        <f>(BU135*BX135)</f>
        <v>0</v>
      </c>
      <c r="U135">
        <f>(CM135+(T135+2*0.95*5.67E-8*(((CM135+$B$7)+273)^4-(CM135+273)^4)-44100*I135)/(1.84*29.3*Q135+8*0.95*5.67E-8*(CM135+273)^3))</f>
        <v>0</v>
      </c>
      <c r="V135">
        <f>($C$7*CN135+$D$7*CO135+$E$7*U135)</f>
        <v>0</v>
      </c>
      <c r="W135">
        <f>0.61365*exp(17.502*V135/(240.97+V135))</f>
        <v>0</v>
      </c>
      <c r="X135">
        <f>(Y135/Z135*100)</f>
        <v>0</v>
      </c>
      <c r="Y135">
        <f>CF135*(CK135+CL135)/1000</f>
        <v>0</v>
      </c>
      <c r="Z135">
        <f>0.61365*exp(17.502*CM135/(240.97+CM135))</f>
        <v>0</v>
      </c>
      <c r="AA135">
        <f>(W135-CF135*(CK135+CL135)/1000)</f>
        <v>0</v>
      </c>
      <c r="AB135">
        <f>(-I135*44100)</f>
        <v>0</v>
      </c>
      <c r="AC135">
        <f>2*29.3*Q135*0.92*(CM135-V135)</f>
        <v>0</v>
      </c>
      <c r="AD135">
        <f>2*0.95*5.67E-8*(((CM135+$B$7)+273)^4-(V135+273)^4)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MAX(0,($B$13+$C$13*CR135)/(1+$D$13*CR135)*CK135/(CM135+273)*$E$13)</f>
        <v>0</v>
      </c>
      <c r="AK135" t="s">
        <v>303</v>
      </c>
      <c r="AL135" t="s">
        <v>303</v>
      </c>
      <c r="AM135">
        <v>0</v>
      </c>
      <c r="AN135">
        <v>0</v>
      </c>
      <c r="AO135">
        <f>1-AM135/AN135</f>
        <v>0</v>
      </c>
      <c r="AP135">
        <v>0</v>
      </c>
      <c r="AQ135" t="s">
        <v>303</v>
      </c>
      <c r="AR135" t="s">
        <v>303</v>
      </c>
      <c r="AS135">
        <v>0</v>
      </c>
      <c r="AT135">
        <v>0</v>
      </c>
      <c r="AU135">
        <f>1-AS135/AT135</f>
        <v>0</v>
      </c>
      <c r="AV135">
        <v>0.5</v>
      </c>
      <c r="AW135">
        <f>BV135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303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f>$B$11*CS135+$C$11*CT135+$F$11*CU135*(1-CX135)</f>
        <v>0</v>
      </c>
      <c r="BV135">
        <f>BU135*BW135</f>
        <v>0</v>
      </c>
      <c r="BW135">
        <f>($B$11*$D$9+$C$11*$D$9+$F$11*((DH135+CZ135)/MAX(DH135+CZ135+DI135, 0.1)*$I$9+DI135/MAX(DH135+CZ135+DI135, 0.1)*$J$9))/($B$11+$C$11+$F$11)</f>
        <v>0</v>
      </c>
      <c r="BX135">
        <f>($B$11*$K$9+$C$11*$K$9+$F$11*((DH135+CZ135)/MAX(DH135+CZ135+DI135, 0.1)*$P$9+DI135/MAX(DH135+CZ135+DI135, 0.1)*$Q$9))/($B$11+$C$11+$F$11)</f>
        <v>0</v>
      </c>
      <c r="BY135">
        <v>6</v>
      </c>
      <c r="BZ135">
        <v>0.5</v>
      </c>
      <c r="CA135" t="s">
        <v>304</v>
      </c>
      <c r="CB135">
        <v>2</v>
      </c>
      <c r="CC135">
        <v>1625677451.1</v>
      </c>
      <c r="CD135">
        <v>408.808666666667</v>
      </c>
      <c r="CE135">
        <v>419.95</v>
      </c>
      <c r="CF135">
        <v>6.80327333333333</v>
      </c>
      <c r="CG135">
        <v>5.79759333333333</v>
      </c>
      <c r="CH135">
        <v>423.151666666667</v>
      </c>
      <c r="CI135">
        <v>8.23364666666667</v>
      </c>
      <c r="CJ135">
        <v>500.069666666667</v>
      </c>
      <c r="CK135">
        <v>100.375333333333</v>
      </c>
      <c r="CL135">
        <v>0.100159733333333</v>
      </c>
      <c r="CM135">
        <v>17.3764</v>
      </c>
      <c r="CN135">
        <v>17.2959333333333</v>
      </c>
      <c r="CO135">
        <v>999.9</v>
      </c>
      <c r="CP135">
        <v>0</v>
      </c>
      <c r="CQ135">
        <v>0</v>
      </c>
      <c r="CR135">
        <v>9998.15</v>
      </c>
      <c r="CS135">
        <v>0</v>
      </c>
      <c r="CT135">
        <v>5.49343</v>
      </c>
      <c r="CU135">
        <v>1046.05</v>
      </c>
      <c r="CV135">
        <v>0.961986</v>
      </c>
      <c r="CW135">
        <v>0.0380136</v>
      </c>
      <c r="CX135">
        <v>0</v>
      </c>
      <c r="CY135">
        <v>1539.31333333333</v>
      </c>
      <c r="CZ135">
        <v>4.99912</v>
      </c>
      <c r="DA135">
        <v>15926.9666666667</v>
      </c>
      <c r="DB135">
        <v>6713.1</v>
      </c>
      <c r="DC135">
        <v>37.625</v>
      </c>
      <c r="DD135">
        <v>40.7913333333333</v>
      </c>
      <c r="DE135">
        <v>39.437</v>
      </c>
      <c r="DF135">
        <v>40.2703333333333</v>
      </c>
      <c r="DG135">
        <v>39.062</v>
      </c>
      <c r="DH135">
        <v>1001.47333333333</v>
      </c>
      <c r="DI135">
        <v>39.5766666666667</v>
      </c>
      <c r="DJ135">
        <v>0</v>
      </c>
      <c r="DK135">
        <v>1625677452.8</v>
      </c>
      <c r="DL135">
        <v>0</v>
      </c>
      <c r="DM135">
        <v>1541.31461538462</v>
      </c>
      <c r="DN135">
        <v>-16.747350436008</v>
      </c>
      <c r="DO135">
        <v>-175.67179486462</v>
      </c>
      <c r="DP135">
        <v>15944.3461538462</v>
      </c>
      <c r="DQ135">
        <v>15</v>
      </c>
      <c r="DR135">
        <v>1625677134.6</v>
      </c>
      <c r="DS135" t="s">
        <v>305</v>
      </c>
      <c r="DT135">
        <v>1625677128.6</v>
      </c>
      <c r="DU135">
        <v>1625677134.6</v>
      </c>
      <c r="DV135">
        <v>2</v>
      </c>
      <c r="DW135">
        <v>0.041</v>
      </c>
      <c r="DX135">
        <v>0.026</v>
      </c>
      <c r="DY135">
        <v>-14.347</v>
      </c>
      <c r="DZ135">
        <v>-1.389</v>
      </c>
      <c r="EA135">
        <v>420</v>
      </c>
      <c r="EB135">
        <v>5</v>
      </c>
      <c r="EC135">
        <v>0.14</v>
      </c>
      <c r="ED135">
        <v>0.08</v>
      </c>
      <c r="EE135">
        <v>-11.1135829268293</v>
      </c>
      <c r="EF135">
        <v>-0.0505923344947516</v>
      </c>
      <c r="EG135">
        <v>0.0443681104026526</v>
      </c>
      <c r="EH135">
        <v>1</v>
      </c>
      <c r="EI135">
        <v>1542.22</v>
      </c>
      <c r="EJ135">
        <v>-16.6053070406138</v>
      </c>
      <c r="EK135">
        <v>1.69056541682699</v>
      </c>
      <c r="EL135">
        <v>0</v>
      </c>
      <c r="EM135">
        <v>1.02623309756098</v>
      </c>
      <c r="EN135">
        <v>0.0575793031358872</v>
      </c>
      <c r="EO135">
        <v>0.0126193229260699</v>
      </c>
      <c r="EP135">
        <v>1</v>
      </c>
      <c r="EQ135">
        <v>2</v>
      </c>
      <c r="ER135">
        <v>3</v>
      </c>
      <c r="ES135" t="s">
        <v>349</v>
      </c>
      <c r="ET135">
        <v>100</v>
      </c>
      <c r="EU135">
        <v>100</v>
      </c>
      <c r="EV135">
        <v>-14.342</v>
      </c>
      <c r="EW135">
        <v>-1.4305</v>
      </c>
      <c r="EX135">
        <v>-14.3476998515065</v>
      </c>
      <c r="EY135">
        <v>0.000485247639819423</v>
      </c>
      <c r="EZ135">
        <v>-1.36446825205216e-06</v>
      </c>
      <c r="FA135">
        <v>5.78542989185787e-10</v>
      </c>
      <c r="FB135">
        <v>-1.1099058739466</v>
      </c>
      <c r="FC135">
        <v>-0.0508365997127688</v>
      </c>
      <c r="FD135">
        <v>0.00161886503163497</v>
      </c>
      <c r="FE135">
        <v>-2.08621555845513e-05</v>
      </c>
      <c r="FF135">
        <v>0</v>
      </c>
      <c r="FG135">
        <v>2096</v>
      </c>
      <c r="FH135">
        <v>2</v>
      </c>
      <c r="FI135">
        <v>28</v>
      </c>
      <c r="FJ135">
        <v>5.4</v>
      </c>
      <c r="FK135">
        <v>5.3</v>
      </c>
      <c r="FL135">
        <v>18</v>
      </c>
      <c r="FM135">
        <v>491.611</v>
      </c>
      <c r="FN135">
        <v>509.35</v>
      </c>
      <c r="FO135">
        <v>14.2366</v>
      </c>
      <c r="FP135">
        <v>26.7099</v>
      </c>
      <c r="FQ135">
        <v>29.9995</v>
      </c>
      <c r="FR135">
        <v>26.8693</v>
      </c>
      <c r="FS135">
        <v>26.8518</v>
      </c>
      <c r="FT135">
        <v>21.4441</v>
      </c>
      <c r="FU135">
        <v>57.9914</v>
      </c>
      <c r="FV135">
        <v>0</v>
      </c>
      <c r="FW135">
        <v>14.32</v>
      </c>
      <c r="FX135">
        <v>420</v>
      </c>
      <c r="FY135">
        <v>5.87238</v>
      </c>
      <c r="FZ135">
        <v>101.65</v>
      </c>
      <c r="GA135">
        <v>96.1697</v>
      </c>
    </row>
    <row r="136" spans="1:183">
      <c r="A136">
        <v>120</v>
      </c>
      <c r="B136">
        <v>1625677454.1</v>
      </c>
      <c r="C136">
        <v>238</v>
      </c>
      <c r="D136" t="s">
        <v>546</v>
      </c>
      <c r="E136" t="s">
        <v>547</v>
      </c>
      <c r="F136">
        <v>1</v>
      </c>
      <c r="G136" t="s">
        <v>302</v>
      </c>
      <c r="H136">
        <v>1625677453.1</v>
      </c>
      <c r="I136">
        <f>(J136)/1000</f>
        <v>0</v>
      </c>
      <c r="J136">
        <f>1000*CJ136*AH136*(CF136-CG136)/(100*BY136*(1000-AH136*CF136))</f>
        <v>0</v>
      </c>
      <c r="K136">
        <f>CJ136*AH136*(CE136-CD136*(1000-AH136*CG136)/(1000-AH136*CF136))/(100*BY136)</f>
        <v>0</v>
      </c>
      <c r="L136">
        <f>CD136 - IF(AH136&gt;1, K136*BY136*100.0/(AJ136*CR136), 0)</f>
        <v>0</v>
      </c>
      <c r="M136">
        <f>((S136-I136/2)*L136-K136)/(S136+I136/2)</f>
        <v>0</v>
      </c>
      <c r="N136">
        <f>M136*(CK136+CL136)/1000.0</f>
        <v>0</v>
      </c>
      <c r="O136">
        <f>(CD136 - IF(AH136&gt;1, K136*BY136*100.0/(AJ136*CR136), 0))*(CK136+CL136)/1000.0</f>
        <v>0</v>
      </c>
      <c r="P136">
        <f>2.0/((1/R136-1/Q136)+SIGN(R136)*SQRT((1/R136-1/Q136)*(1/R136-1/Q136) + 4*BZ136/((BZ136+1)*(BZ136+1))*(2*1/R136*1/Q136-1/Q136*1/Q136)))</f>
        <v>0</v>
      </c>
      <c r="Q136">
        <f>IF(LEFT(CA136,1)&lt;&gt;"0",IF(LEFT(CA136,1)="1",3.0,CB136),$D$5+$E$5*(CR136*CK136/($K$5*1000))+$F$5*(CR136*CK136/($K$5*1000))*MAX(MIN(BY136,$J$5),$I$5)*MAX(MIN(BY136,$J$5),$I$5)+$G$5*MAX(MIN(BY136,$J$5),$I$5)*(CR136*CK136/($K$5*1000))+$H$5*(CR136*CK136/($K$5*1000))*(CR136*CK136/($K$5*1000)))</f>
        <v>0</v>
      </c>
      <c r="R136">
        <f>I136*(1000-(1000*0.61365*exp(17.502*V136/(240.97+V136))/(CK136+CL136)+CF136)/2)/(1000*0.61365*exp(17.502*V136/(240.97+V136))/(CK136+CL136)-CF136)</f>
        <v>0</v>
      </c>
      <c r="S136">
        <f>1/((BZ136+1)/(P136/1.6)+1/(Q136/1.37)) + BZ136/((BZ136+1)/(P136/1.6) + BZ136/(Q136/1.37))</f>
        <v>0</v>
      </c>
      <c r="T136">
        <f>(BU136*BX136)</f>
        <v>0</v>
      </c>
      <c r="U136">
        <f>(CM136+(T136+2*0.95*5.67E-8*(((CM136+$B$7)+273)^4-(CM136+273)^4)-44100*I136)/(1.84*29.3*Q136+8*0.95*5.67E-8*(CM136+273)^3))</f>
        <v>0</v>
      </c>
      <c r="V136">
        <f>($C$7*CN136+$D$7*CO136+$E$7*U136)</f>
        <v>0</v>
      </c>
      <c r="W136">
        <f>0.61365*exp(17.502*V136/(240.97+V136))</f>
        <v>0</v>
      </c>
      <c r="X136">
        <f>(Y136/Z136*100)</f>
        <v>0</v>
      </c>
      <c r="Y136">
        <f>CF136*(CK136+CL136)/1000</f>
        <v>0</v>
      </c>
      <c r="Z136">
        <f>0.61365*exp(17.502*CM136/(240.97+CM136))</f>
        <v>0</v>
      </c>
      <c r="AA136">
        <f>(W136-CF136*(CK136+CL136)/1000)</f>
        <v>0</v>
      </c>
      <c r="AB136">
        <f>(-I136*44100)</f>
        <v>0</v>
      </c>
      <c r="AC136">
        <f>2*29.3*Q136*0.92*(CM136-V136)</f>
        <v>0</v>
      </c>
      <c r="AD136">
        <f>2*0.95*5.67E-8*(((CM136+$B$7)+273)^4-(V136+273)^4)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MAX(0,($B$13+$C$13*CR136)/(1+$D$13*CR136)*CK136/(CM136+273)*$E$13)</f>
        <v>0</v>
      </c>
      <c r="AK136" t="s">
        <v>303</v>
      </c>
      <c r="AL136" t="s">
        <v>303</v>
      </c>
      <c r="AM136">
        <v>0</v>
      </c>
      <c r="AN136">
        <v>0</v>
      </c>
      <c r="AO136">
        <f>1-AM136/AN136</f>
        <v>0</v>
      </c>
      <c r="AP136">
        <v>0</v>
      </c>
      <c r="AQ136" t="s">
        <v>303</v>
      </c>
      <c r="AR136" t="s">
        <v>303</v>
      </c>
      <c r="AS136">
        <v>0</v>
      </c>
      <c r="AT136">
        <v>0</v>
      </c>
      <c r="AU136">
        <f>1-AS136/AT136</f>
        <v>0</v>
      </c>
      <c r="AV136">
        <v>0.5</v>
      </c>
      <c r="AW136">
        <f>BV136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303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f>$B$11*CS136+$C$11*CT136+$F$11*CU136*(1-CX136)</f>
        <v>0</v>
      </c>
      <c r="BV136">
        <f>BU136*BW136</f>
        <v>0</v>
      </c>
      <c r="BW136">
        <f>($B$11*$D$9+$C$11*$D$9+$F$11*((DH136+CZ136)/MAX(DH136+CZ136+DI136, 0.1)*$I$9+DI136/MAX(DH136+CZ136+DI136, 0.1)*$J$9))/($B$11+$C$11+$F$11)</f>
        <v>0</v>
      </c>
      <c r="BX136">
        <f>($B$11*$K$9+$C$11*$K$9+$F$11*((DH136+CZ136)/MAX(DH136+CZ136+DI136, 0.1)*$P$9+DI136/MAX(DH136+CZ136+DI136, 0.1)*$Q$9))/($B$11+$C$11+$F$11)</f>
        <v>0</v>
      </c>
      <c r="BY136">
        <v>6</v>
      </c>
      <c r="BZ136">
        <v>0.5</v>
      </c>
      <c r="CA136" t="s">
        <v>304</v>
      </c>
      <c r="CB136">
        <v>2</v>
      </c>
      <c r="CC136">
        <v>1625677453.1</v>
      </c>
      <c r="CD136">
        <v>408.787666666667</v>
      </c>
      <c r="CE136">
        <v>419.973666666667</v>
      </c>
      <c r="CF136">
        <v>6.81597</v>
      </c>
      <c r="CG136">
        <v>5.81677333333333</v>
      </c>
      <c r="CH136">
        <v>423.130333333333</v>
      </c>
      <c r="CI136">
        <v>8.24671333333333</v>
      </c>
      <c r="CJ136">
        <v>500.032333333333</v>
      </c>
      <c r="CK136">
        <v>100.376666666667</v>
      </c>
      <c r="CL136">
        <v>0.100467</v>
      </c>
      <c r="CM136">
        <v>17.3959333333333</v>
      </c>
      <c r="CN136">
        <v>17.3134</v>
      </c>
      <c r="CO136">
        <v>999.9</v>
      </c>
      <c r="CP136">
        <v>0</v>
      </c>
      <c r="CQ136">
        <v>0</v>
      </c>
      <c r="CR136">
        <v>9971.46</v>
      </c>
      <c r="CS136">
        <v>0</v>
      </c>
      <c r="CT136">
        <v>5.56925333333333</v>
      </c>
      <c r="CU136">
        <v>1045.94666666667</v>
      </c>
      <c r="CV136">
        <v>0.96199</v>
      </c>
      <c r="CW136">
        <v>0.0380099</v>
      </c>
      <c r="CX136">
        <v>0</v>
      </c>
      <c r="CY136">
        <v>1538.82</v>
      </c>
      <c r="CZ136">
        <v>4.99912</v>
      </c>
      <c r="DA136">
        <v>15921</v>
      </c>
      <c r="DB136">
        <v>6712.45</v>
      </c>
      <c r="DC136">
        <v>37.6036666666667</v>
      </c>
      <c r="DD136">
        <v>40.7913333333333</v>
      </c>
      <c r="DE136">
        <v>39.4786666666667</v>
      </c>
      <c r="DF136">
        <v>40.2496666666667</v>
      </c>
      <c r="DG136">
        <v>39.0413333333333</v>
      </c>
      <c r="DH136">
        <v>1001.38</v>
      </c>
      <c r="DI136">
        <v>39.57</v>
      </c>
      <c r="DJ136">
        <v>0</v>
      </c>
      <c r="DK136">
        <v>1625677455.2</v>
      </c>
      <c r="DL136">
        <v>0</v>
      </c>
      <c r="DM136">
        <v>1540.64153846154</v>
      </c>
      <c r="DN136">
        <v>-16.8526495812595</v>
      </c>
      <c r="DO136">
        <v>-168.646153882571</v>
      </c>
      <c r="DP136">
        <v>15937.5423076923</v>
      </c>
      <c r="DQ136">
        <v>15</v>
      </c>
      <c r="DR136">
        <v>1625677134.6</v>
      </c>
      <c r="DS136" t="s">
        <v>305</v>
      </c>
      <c r="DT136">
        <v>1625677128.6</v>
      </c>
      <c r="DU136">
        <v>1625677134.6</v>
      </c>
      <c r="DV136">
        <v>2</v>
      </c>
      <c r="DW136">
        <v>0.041</v>
      </c>
      <c r="DX136">
        <v>0.026</v>
      </c>
      <c r="DY136">
        <v>-14.347</v>
      </c>
      <c r="DZ136">
        <v>-1.389</v>
      </c>
      <c r="EA136">
        <v>420</v>
      </c>
      <c r="EB136">
        <v>5</v>
      </c>
      <c r="EC136">
        <v>0.14</v>
      </c>
      <c r="ED136">
        <v>0.08</v>
      </c>
      <c r="EE136">
        <v>-11.1199780487805</v>
      </c>
      <c r="EF136">
        <v>-0.146000696864126</v>
      </c>
      <c r="EG136">
        <v>0.0485180555387983</v>
      </c>
      <c r="EH136">
        <v>1</v>
      </c>
      <c r="EI136">
        <v>1541.48</v>
      </c>
      <c r="EJ136">
        <v>-16.8932092605531</v>
      </c>
      <c r="EK136">
        <v>1.67816075791676</v>
      </c>
      <c r="EL136">
        <v>0</v>
      </c>
      <c r="EM136">
        <v>1.02537326829268</v>
      </c>
      <c r="EN136">
        <v>-0.0197451428571419</v>
      </c>
      <c r="EO136">
        <v>0.014059800720276</v>
      </c>
      <c r="EP136">
        <v>1</v>
      </c>
      <c r="EQ136">
        <v>2</v>
      </c>
      <c r="ER136">
        <v>3</v>
      </c>
      <c r="ES136" t="s">
        <v>349</v>
      </c>
      <c r="ET136">
        <v>100</v>
      </c>
      <c r="EU136">
        <v>100</v>
      </c>
      <c r="EV136">
        <v>-14.342</v>
      </c>
      <c r="EW136">
        <v>-1.431</v>
      </c>
      <c r="EX136">
        <v>-14.3476998515065</v>
      </c>
      <c r="EY136">
        <v>0.000485247639819423</v>
      </c>
      <c r="EZ136">
        <v>-1.36446825205216e-06</v>
      </c>
      <c r="FA136">
        <v>5.78542989185787e-10</v>
      </c>
      <c r="FB136">
        <v>-1.1099058739466</v>
      </c>
      <c r="FC136">
        <v>-0.0508365997127688</v>
      </c>
      <c r="FD136">
        <v>0.00161886503163497</v>
      </c>
      <c r="FE136">
        <v>-2.08621555845513e-05</v>
      </c>
      <c r="FF136">
        <v>0</v>
      </c>
      <c r="FG136">
        <v>2096</v>
      </c>
      <c r="FH136">
        <v>2</v>
      </c>
      <c r="FI136">
        <v>28</v>
      </c>
      <c r="FJ136">
        <v>5.4</v>
      </c>
      <c r="FK136">
        <v>5.3</v>
      </c>
      <c r="FL136">
        <v>18</v>
      </c>
      <c r="FM136">
        <v>491.892</v>
      </c>
      <c r="FN136">
        <v>509.196</v>
      </c>
      <c r="FO136">
        <v>14.281</v>
      </c>
      <c r="FP136">
        <v>26.7074</v>
      </c>
      <c r="FQ136">
        <v>29.9994</v>
      </c>
      <c r="FR136">
        <v>26.8682</v>
      </c>
      <c r="FS136">
        <v>26.8507</v>
      </c>
      <c r="FT136">
        <v>21.4449</v>
      </c>
      <c r="FU136">
        <v>57.9914</v>
      </c>
      <c r="FV136">
        <v>0</v>
      </c>
      <c r="FW136">
        <v>14.32</v>
      </c>
      <c r="FX136">
        <v>420</v>
      </c>
      <c r="FY136">
        <v>5.8671</v>
      </c>
      <c r="FZ136">
        <v>101.65</v>
      </c>
      <c r="GA136">
        <v>96.1695</v>
      </c>
    </row>
    <row r="137" spans="1:183">
      <c r="A137">
        <v>121</v>
      </c>
      <c r="B137">
        <v>1625677456.1</v>
      </c>
      <c r="C137">
        <v>240</v>
      </c>
      <c r="D137" t="s">
        <v>548</v>
      </c>
      <c r="E137" t="s">
        <v>549</v>
      </c>
      <c r="F137">
        <v>1</v>
      </c>
      <c r="G137" t="s">
        <v>302</v>
      </c>
      <c r="H137">
        <v>1625677455.1</v>
      </c>
      <c r="I137">
        <f>(J137)/1000</f>
        <v>0</v>
      </c>
      <c r="J137">
        <f>1000*CJ137*AH137*(CF137-CG137)/(100*BY137*(1000-AH137*CF137))</f>
        <v>0</v>
      </c>
      <c r="K137">
        <f>CJ137*AH137*(CE137-CD137*(1000-AH137*CG137)/(1000-AH137*CF137))/(100*BY137)</f>
        <v>0</v>
      </c>
      <c r="L137">
        <f>CD137 - IF(AH137&gt;1, K137*BY137*100.0/(AJ137*CR137), 0)</f>
        <v>0</v>
      </c>
      <c r="M137">
        <f>((S137-I137/2)*L137-K137)/(S137+I137/2)</f>
        <v>0</v>
      </c>
      <c r="N137">
        <f>M137*(CK137+CL137)/1000.0</f>
        <v>0</v>
      </c>
      <c r="O137">
        <f>(CD137 - IF(AH137&gt;1, K137*BY137*100.0/(AJ137*CR137), 0))*(CK137+CL137)/1000.0</f>
        <v>0</v>
      </c>
      <c r="P137">
        <f>2.0/((1/R137-1/Q137)+SIGN(R137)*SQRT((1/R137-1/Q137)*(1/R137-1/Q137) + 4*BZ137/((BZ137+1)*(BZ137+1))*(2*1/R137*1/Q137-1/Q137*1/Q137)))</f>
        <v>0</v>
      </c>
      <c r="Q137">
        <f>IF(LEFT(CA137,1)&lt;&gt;"0",IF(LEFT(CA137,1)="1",3.0,CB137),$D$5+$E$5*(CR137*CK137/($K$5*1000))+$F$5*(CR137*CK137/($K$5*1000))*MAX(MIN(BY137,$J$5),$I$5)*MAX(MIN(BY137,$J$5),$I$5)+$G$5*MAX(MIN(BY137,$J$5),$I$5)*(CR137*CK137/($K$5*1000))+$H$5*(CR137*CK137/($K$5*1000))*(CR137*CK137/($K$5*1000)))</f>
        <v>0</v>
      </c>
      <c r="R137">
        <f>I137*(1000-(1000*0.61365*exp(17.502*V137/(240.97+V137))/(CK137+CL137)+CF137)/2)/(1000*0.61365*exp(17.502*V137/(240.97+V137))/(CK137+CL137)-CF137)</f>
        <v>0</v>
      </c>
      <c r="S137">
        <f>1/((BZ137+1)/(P137/1.6)+1/(Q137/1.37)) + BZ137/((BZ137+1)/(P137/1.6) + BZ137/(Q137/1.37))</f>
        <v>0</v>
      </c>
      <c r="T137">
        <f>(BU137*BX137)</f>
        <v>0</v>
      </c>
      <c r="U137">
        <f>(CM137+(T137+2*0.95*5.67E-8*(((CM137+$B$7)+273)^4-(CM137+273)^4)-44100*I137)/(1.84*29.3*Q137+8*0.95*5.67E-8*(CM137+273)^3))</f>
        <v>0</v>
      </c>
      <c r="V137">
        <f>($C$7*CN137+$D$7*CO137+$E$7*U137)</f>
        <v>0</v>
      </c>
      <c r="W137">
        <f>0.61365*exp(17.502*V137/(240.97+V137))</f>
        <v>0</v>
      </c>
      <c r="X137">
        <f>(Y137/Z137*100)</f>
        <v>0</v>
      </c>
      <c r="Y137">
        <f>CF137*(CK137+CL137)/1000</f>
        <v>0</v>
      </c>
      <c r="Z137">
        <f>0.61365*exp(17.502*CM137/(240.97+CM137))</f>
        <v>0</v>
      </c>
      <c r="AA137">
        <f>(W137-CF137*(CK137+CL137)/1000)</f>
        <v>0</v>
      </c>
      <c r="AB137">
        <f>(-I137*44100)</f>
        <v>0</v>
      </c>
      <c r="AC137">
        <f>2*29.3*Q137*0.92*(CM137-V137)</f>
        <v>0</v>
      </c>
      <c r="AD137">
        <f>2*0.95*5.67E-8*(((CM137+$B$7)+273)^4-(V137+273)^4)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MAX(0,($B$13+$C$13*CR137)/(1+$D$13*CR137)*CK137/(CM137+273)*$E$13)</f>
        <v>0</v>
      </c>
      <c r="AK137" t="s">
        <v>303</v>
      </c>
      <c r="AL137" t="s">
        <v>303</v>
      </c>
      <c r="AM137">
        <v>0</v>
      </c>
      <c r="AN137">
        <v>0</v>
      </c>
      <c r="AO137">
        <f>1-AM137/AN137</f>
        <v>0</v>
      </c>
      <c r="AP137">
        <v>0</v>
      </c>
      <c r="AQ137" t="s">
        <v>303</v>
      </c>
      <c r="AR137" t="s">
        <v>303</v>
      </c>
      <c r="AS137">
        <v>0</v>
      </c>
      <c r="AT137">
        <v>0</v>
      </c>
      <c r="AU137">
        <f>1-AS137/AT137</f>
        <v>0</v>
      </c>
      <c r="AV137">
        <v>0.5</v>
      </c>
      <c r="AW137">
        <f>BV137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303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f>$B$11*CS137+$C$11*CT137+$F$11*CU137*(1-CX137)</f>
        <v>0</v>
      </c>
      <c r="BV137">
        <f>BU137*BW137</f>
        <v>0</v>
      </c>
      <c r="BW137">
        <f>($B$11*$D$9+$C$11*$D$9+$F$11*((DH137+CZ137)/MAX(DH137+CZ137+DI137, 0.1)*$I$9+DI137/MAX(DH137+CZ137+DI137, 0.1)*$J$9))/($B$11+$C$11+$F$11)</f>
        <v>0</v>
      </c>
      <c r="BX137">
        <f>($B$11*$K$9+$C$11*$K$9+$F$11*((DH137+CZ137)/MAX(DH137+CZ137+DI137, 0.1)*$P$9+DI137/MAX(DH137+CZ137+DI137, 0.1)*$Q$9))/($B$11+$C$11+$F$11)</f>
        <v>0</v>
      </c>
      <c r="BY137">
        <v>6</v>
      </c>
      <c r="BZ137">
        <v>0.5</v>
      </c>
      <c r="CA137" t="s">
        <v>304</v>
      </c>
      <c r="CB137">
        <v>2</v>
      </c>
      <c r="CC137">
        <v>1625677455.1</v>
      </c>
      <c r="CD137">
        <v>408.759</v>
      </c>
      <c r="CE137">
        <v>419.989666666667</v>
      </c>
      <c r="CF137">
        <v>6.83094</v>
      </c>
      <c r="CG137">
        <v>5.82150333333333</v>
      </c>
      <c r="CH137">
        <v>423.101666666667</v>
      </c>
      <c r="CI137">
        <v>8.26212333333333</v>
      </c>
      <c r="CJ137">
        <v>500.000333333333</v>
      </c>
      <c r="CK137">
        <v>100.376333333333</v>
      </c>
      <c r="CL137">
        <v>0.0997890333333333</v>
      </c>
      <c r="CM137">
        <v>17.4167333333333</v>
      </c>
      <c r="CN137">
        <v>17.3344</v>
      </c>
      <c r="CO137">
        <v>999.9</v>
      </c>
      <c r="CP137">
        <v>0</v>
      </c>
      <c r="CQ137">
        <v>0</v>
      </c>
      <c r="CR137">
        <v>9996.25</v>
      </c>
      <c r="CS137">
        <v>0</v>
      </c>
      <c r="CT137">
        <v>5.62163666666667</v>
      </c>
      <c r="CU137">
        <v>1045.94</v>
      </c>
      <c r="CV137">
        <v>0.96199</v>
      </c>
      <c r="CW137">
        <v>0.0380099</v>
      </c>
      <c r="CX137">
        <v>0</v>
      </c>
      <c r="CY137">
        <v>1538.37333333333</v>
      </c>
      <c r="CZ137">
        <v>4.99912</v>
      </c>
      <c r="DA137">
        <v>15915.9333333333</v>
      </c>
      <c r="DB137">
        <v>6712.42</v>
      </c>
      <c r="DC137">
        <v>37.5623333333333</v>
      </c>
      <c r="DD137">
        <v>40.75</v>
      </c>
      <c r="DE137">
        <v>39.458</v>
      </c>
      <c r="DF137">
        <v>40.2706666666667</v>
      </c>
      <c r="DG137">
        <v>39.0203333333333</v>
      </c>
      <c r="DH137">
        <v>1001.37333333333</v>
      </c>
      <c r="DI137">
        <v>39.57</v>
      </c>
      <c r="DJ137">
        <v>0</v>
      </c>
      <c r="DK137">
        <v>1625677457</v>
      </c>
      <c r="DL137">
        <v>0</v>
      </c>
      <c r="DM137">
        <v>1540.0256</v>
      </c>
      <c r="DN137">
        <v>-16.9730768907015</v>
      </c>
      <c r="DO137">
        <v>-153.676922796132</v>
      </c>
      <c r="DP137">
        <v>15931.28</v>
      </c>
      <c r="DQ137">
        <v>15</v>
      </c>
      <c r="DR137">
        <v>1625677134.6</v>
      </c>
      <c r="DS137" t="s">
        <v>305</v>
      </c>
      <c r="DT137">
        <v>1625677128.6</v>
      </c>
      <c r="DU137">
        <v>1625677134.6</v>
      </c>
      <c r="DV137">
        <v>2</v>
      </c>
      <c r="DW137">
        <v>0.041</v>
      </c>
      <c r="DX137">
        <v>0.026</v>
      </c>
      <c r="DY137">
        <v>-14.347</v>
      </c>
      <c r="DZ137">
        <v>-1.389</v>
      </c>
      <c r="EA137">
        <v>420</v>
      </c>
      <c r="EB137">
        <v>5</v>
      </c>
      <c r="EC137">
        <v>0.14</v>
      </c>
      <c r="ED137">
        <v>0.08</v>
      </c>
      <c r="EE137">
        <v>-11.1313682926829</v>
      </c>
      <c r="EF137">
        <v>-0.286800000000009</v>
      </c>
      <c r="EG137">
        <v>0.0573821355689288</v>
      </c>
      <c r="EH137">
        <v>1</v>
      </c>
      <c r="EI137">
        <v>1540.97794117647</v>
      </c>
      <c r="EJ137">
        <v>-16.8385548119391</v>
      </c>
      <c r="EK137">
        <v>1.68023419133056</v>
      </c>
      <c r="EL137">
        <v>0</v>
      </c>
      <c r="EM137">
        <v>1.02475082926829</v>
      </c>
      <c r="EN137">
        <v>-0.0673453379790932</v>
      </c>
      <c r="EO137">
        <v>0.0146918215326235</v>
      </c>
      <c r="EP137">
        <v>1</v>
      </c>
      <c r="EQ137">
        <v>2</v>
      </c>
      <c r="ER137">
        <v>3</v>
      </c>
      <c r="ES137" t="s">
        <v>349</v>
      </c>
      <c r="ET137">
        <v>100</v>
      </c>
      <c r="EU137">
        <v>100</v>
      </c>
      <c r="EV137">
        <v>-14.343</v>
      </c>
      <c r="EW137">
        <v>-1.4314</v>
      </c>
      <c r="EX137">
        <v>-14.3476998515065</v>
      </c>
      <c r="EY137">
        <v>0.000485247639819423</v>
      </c>
      <c r="EZ137">
        <v>-1.36446825205216e-06</v>
      </c>
      <c r="FA137">
        <v>5.78542989185787e-10</v>
      </c>
      <c r="FB137">
        <v>-1.1099058739466</v>
      </c>
      <c r="FC137">
        <v>-0.0508365997127688</v>
      </c>
      <c r="FD137">
        <v>0.00161886503163497</v>
      </c>
      <c r="FE137">
        <v>-2.08621555845513e-05</v>
      </c>
      <c r="FF137">
        <v>0</v>
      </c>
      <c r="FG137">
        <v>2096</v>
      </c>
      <c r="FH137">
        <v>2</v>
      </c>
      <c r="FI137">
        <v>28</v>
      </c>
      <c r="FJ137">
        <v>5.5</v>
      </c>
      <c r="FK137">
        <v>5.4</v>
      </c>
      <c r="FL137">
        <v>18</v>
      </c>
      <c r="FM137">
        <v>491.766</v>
      </c>
      <c r="FN137">
        <v>509.347</v>
      </c>
      <c r="FO137">
        <v>14.324</v>
      </c>
      <c r="FP137">
        <v>26.7052</v>
      </c>
      <c r="FQ137">
        <v>29.9994</v>
      </c>
      <c r="FR137">
        <v>26.867</v>
      </c>
      <c r="FS137">
        <v>26.8496</v>
      </c>
      <c r="FT137">
        <v>21.4441</v>
      </c>
      <c r="FU137">
        <v>57.9914</v>
      </c>
      <c r="FV137">
        <v>0</v>
      </c>
      <c r="FW137">
        <v>14.38</v>
      </c>
      <c r="FX137">
        <v>420</v>
      </c>
      <c r="FY137">
        <v>5.89839</v>
      </c>
      <c r="FZ137">
        <v>101.651</v>
      </c>
      <c r="GA137">
        <v>96.17</v>
      </c>
    </row>
    <row r="138" spans="1:183">
      <c r="A138">
        <v>122</v>
      </c>
      <c r="B138">
        <v>1625677458.1</v>
      </c>
      <c r="C138">
        <v>242</v>
      </c>
      <c r="D138" t="s">
        <v>550</v>
      </c>
      <c r="E138" t="s">
        <v>551</v>
      </c>
      <c r="F138">
        <v>1</v>
      </c>
      <c r="G138" t="s">
        <v>302</v>
      </c>
      <c r="H138">
        <v>1625677457.1</v>
      </c>
      <c r="I138">
        <f>(J138)/1000</f>
        <v>0</v>
      </c>
      <c r="J138">
        <f>1000*CJ138*AH138*(CF138-CG138)/(100*BY138*(1000-AH138*CF138))</f>
        <v>0</v>
      </c>
      <c r="K138">
        <f>CJ138*AH138*(CE138-CD138*(1000-AH138*CG138)/(1000-AH138*CF138))/(100*BY138)</f>
        <v>0</v>
      </c>
      <c r="L138">
        <f>CD138 - IF(AH138&gt;1, K138*BY138*100.0/(AJ138*CR138), 0)</f>
        <v>0</v>
      </c>
      <c r="M138">
        <f>((S138-I138/2)*L138-K138)/(S138+I138/2)</f>
        <v>0</v>
      </c>
      <c r="N138">
        <f>M138*(CK138+CL138)/1000.0</f>
        <v>0</v>
      </c>
      <c r="O138">
        <f>(CD138 - IF(AH138&gt;1, K138*BY138*100.0/(AJ138*CR138), 0))*(CK138+CL138)/1000.0</f>
        <v>0</v>
      </c>
      <c r="P138">
        <f>2.0/((1/R138-1/Q138)+SIGN(R138)*SQRT((1/R138-1/Q138)*(1/R138-1/Q138) + 4*BZ138/((BZ138+1)*(BZ138+1))*(2*1/R138*1/Q138-1/Q138*1/Q138)))</f>
        <v>0</v>
      </c>
      <c r="Q138">
        <f>IF(LEFT(CA138,1)&lt;&gt;"0",IF(LEFT(CA138,1)="1",3.0,CB138),$D$5+$E$5*(CR138*CK138/($K$5*1000))+$F$5*(CR138*CK138/($K$5*1000))*MAX(MIN(BY138,$J$5),$I$5)*MAX(MIN(BY138,$J$5),$I$5)+$G$5*MAX(MIN(BY138,$J$5),$I$5)*(CR138*CK138/($K$5*1000))+$H$5*(CR138*CK138/($K$5*1000))*(CR138*CK138/($K$5*1000)))</f>
        <v>0</v>
      </c>
      <c r="R138">
        <f>I138*(1000-(1000*0.61365*exp(17.502*V138/(240.97+V138))/(CK138+CL138)+CF138)/2)/(1000*0.61365*exp(17.502*V138/(240.97+V138))/(CK138+CL138)-CF138)</f>
        <v>0</v>
      </c>
      <c r="S138">
        <f>1/((BZ138+1)/(P138/1.6)+1/(Q138/1.37)) + BZ138/((BZ138+1)/(P138/1.6) + BZ138/(Q138/1.37))</f>
        <v>0</v>
      </c>
      <c r="T138">
        <f>(BU138*BX138)</f>
        <v>0</v>
      </c>
      <c r="U138">
        <f>(CM138+(T138+2*0.95*5.67E-8*(((CM138+$B$7)+273)^4-(CM138+273)^4)-44100*I138)/(1.84*29.3*Q138+8*0.95*5.67E-8*(CM138+273)^3))</f>
        <v>0</v>
      </c>
      <c r="V138">
        <f>($C$7*CN138+$D$7*CO138+$E$7*U138)</f>
        <v>0</v>
      </c>
      <c r="W138">
        <f>0.61365*exp(17.502*V138/(240.97+V138))</f>
        <v>0</v>
      </c>
      <c r="X138">
        <f>(Y138/Z138*100)</f>
        <v>0</v>
      </c>
      <c r="Y138">
        <f>CF138*(CK138+CL138)/1000</f>
        <v>0</v>
      </c>
      <c r="Z138">
        <f>0.61365*exp(17.502*CM138/(240.97+CM138))</f>
        <v>0</v>
      </c>
      <c r="AA138">
        <f>(W138-CF138*(CK138+CL138)/1000)</f>
        <v>0</v>
      </c>
      <c r="AB138">
        <f>(-I138*44100)</f>
        <v>0</v>
      </c>
      <c r="AC138">
        <f>2*29.3*Q138*0.92*(CM138-V138)</f>
        <v>0</v>
      </c>
      <c r="AD138">
        <f>2*0.95*5.67E-8*(((CM138+$B$7)+273)^4-(V138+273)^4)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MAX(0,($B$13+$C$13*CR138)/(1+$D$13*CR138)*CK138/(CM138+273)*$E$13)</f>
        <v>0</v>
      </c>
      <c r="AK138" t="s">
        <v>303</v>
      </c>
      <c r="AL138" t="s">
        <v>303</v>
      </c>
      <c r="AM138">
        <v>0</v>
      </c>
      <c r="AN138">
        <v>0</v>
      </c>
      <c r="AO138">
        <f>1-AM138/AN138</f>
        <v>0</v>
      </c>
      <c r="AP138">
        <v>0</v>
      </c>
      <c r="AQ138" t="s">
        <v>303</v>
      </c>
      <c r="AR138" t="s">
        <v>303</v>
      </c>
      <c r="AS138">
        <v>0</v>
      </c>
      <c r="AT138">
        <v>0</v>
      </c>
      <c r="AU138">
        <f>1-AS138/AT138</f>
        <v>0</v>
      </c>
      <c r="AV138">
        <v>0.5</v>
      </c>
      <c r="AW138">
        <f>BV138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303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f>$B$11*CS138+$C$11*CT138+$F$11*CU138*(1-CX138)</f>
        <v>0</v>
      </c>
      <c r="BV138">
        <f>BU138*BW138</f>
        <v>0</v>
      </c>
      <c r="BW138">
        <f>($B$11*$D$9+$C$11*$D$9+$F$11*((DH138+CZ138)/MAX(DH138+CZ138+DI138, 0.1)*$I$9+DI138/MAX(DH138+CZ138+DI138, 0.1)*$J$9))/($B$11+$C$11+$F$11)</f>
        <v>0</v>
      </c>
      <c r="BX138">
        <f>($B$11*$K$9+$C$11*$K$9+$F$11*((DH138+CZ138)/MAX(DH138+CZ138+DI138, 0.1)*$P$9+DI138/MAX(DH138+CZ138+DI138, 0.1)*$Q$9))/($B$11+$C$11+$F$11)</f>
        <v>0</v>
      </c>
      <c r="BY138">
        <v>6</v>
      </c>
      <c r="BZ138">
        <v>0.5</v>
      </c>
      <c r="CA138" t="s">
        <v>304</v>
      </c>
      <c r="CB138">
        <v>2</v>
      </c>
      <c r="CC138">
        <v>1625677457.1</v>
      </c>
      <c r="CD138">
        <v>408.755333333333</v>
      </c>
      <c r="CE138">
        <v>420.025666666667</v>
      </c>
      <c r="CF138">
        <v>6.84379333333333</v>
      </c>
      <c r="CG138">
        <v>5.82398333333333</v>
      </c>
      <c r="CH138">
        <v>423.097666666667</v>
      </c>
      <c r="CI138">
        <v>8.27535</v>
      </c>
      <c r="CJ138">
        <v>500.004333333333</v>
      </c>
      <c r="CK138">
        <v>100.376333333333</v>
      </c>
      <c r="CL138">
        <v>0.0997767666666667</v>
      </c>
      <c r="CM138">
        <v>17.4413666666667</v>
      </c>
      <c r="CN138">
        <v>17.3598333333333</v>
      </c>
      <c r="CO138">
        <v>999.9</v>
      </c>
      <c r="CP138">
        <v>0</v>
      </c>
      <c r="CQ138">
        <v>0</v>
      </c>
      <c r="CR138">
        <v>10002.5</v>
      </c>
      <c r="CS138">
        <v>0</v>
      </c>
      <c r="CT138">
        <v>5.62439333333333</v>
      </c>
      <c r="CU138">
        <v>1046.03666666667</v>
      </c>
      <c r="CV138">
        <v>0.961994</v>
      </c>
      <c r="CW138">
        <v>0.0380062</v>
      </c>
      <c r="CX138">
        <v>0</v>
      </c>
      <c r="CY138">
        <v>1537.26333333333</v>
      </c>
      <c r="CZ138">
        <v>4.99912</v>
      </c>
      <c r="DA138">
        <v>15909.1333333333</v>
      </c>
      <c r="DB138">
        <v>6713.04333333333</v>
      </c>
      <c r="DC138">
        <v>37.708</v>
      </c>
      <c r="DD138">
        <v>40.75</v>
      </c>
      <c r="DE138">
        <v>39.4583333333333</v>
      </c>
      <c r="DF138">
        <v>40.25</v>
      </c>
      <c r="DG138">
        <v>39.0206666666667</v>
      </c>
      <c r="DH138">
        <v>1001.47333333333</v>
      </c>
      <c r="DI138">
        <v>39.57</v>
      </c>
      <c r="DJ138">
        <v>0</v>
      </c>
      <c r="DK138">
        <v>1625677458.8</v>
      </c>
      <c r="DL138">
        <v>0</v>
      </c>
      <c r="DM138">
        <v>1539.55923076923</v>
      </c>
      <c r="DN138">
        <v>-17.8632478741018</v>
      </c>
      <c r="DO138">
        <v>-155.333333346205</v>
      </c>
      <c r="DP138">
        <v>15927.2807692308</v>
      </c>
      <c r="DQ138">
        <v>15</v>
      </c>
      <c r="DR138">
        <v>1625677134.6</v>
      </c>
      <c r="DS138" t="s">
        <v>305</v>
      </c>
      <c r="DT138">
        <v>1625677128.6</v>
      </c>
      <c r="DU138">
        <v>1625677134.6</v>
      </c>
      <c r="DV138">
        <v>2</v>
      </c>
      <c r="DW138">
        <v>0.041</v>
      </c>
      <c r="DX138">
        <v>0.026</v>
      </c>
      <c r="DY138">
        <v>-14.347</v>
      </c>
      <c r="DZ138">
        <v>-1.389</v>
      </c>
      <c r="EA138">
        <v>420</v>
      </c>
      <c r="EB138">
        <v>5</v>
      </c>
      <c r="EC138">
        <v>0.14</v>
      </c>
      <c r="ED138">
        <v>0.08</v>
      </c>
      <c r="EE138">
        <v>-11.1422024390244</v>
      </c>
      <c r="EF138">
        <v>-0.5403825783972</v>
      </c>
      <c r="EG138">
        <v>0.0699798350321314</v>
      </c>
      <c r="EH138">
        <v>0</v>
      </c>
      <c r="EI138">
        <v>1540.522</v>
      </c>
      <c r="EJ138">
        <v>-17.3029680795616</v>
      </c>
      <c r="EK138">
        <v>1.7691576688195</v>
      </c>
      <c r="EL138">
        <v>0</v>
      </c>
      <c r="EM138">
        <v>1.02456497560976</v>
      </c>
      <c r="EN138">
        <v>-0.0850007247386749</v>
      </c>
      <c r="EO138">
        <v>0.0147752742131094</v>
      </c>
      <c r="EP138">
        <v>1</v>
      </c>
      <c r="EQ138">
        <v>1</v>
      </c>
      <c r="ER138">
        <v>3</v>
      </c>
      <c r="ES138" t="s">
        <v>427</v>
      </c>
      <c r="ET138">
        <v>100</v>
      </c>
      <c r="EU138">
        <v>100</v>
      </c>
      <c r="EV138">
        <v>-14.343</v>
      </c>
      <c r="EW138">
        <v>-1.4317</v>
      </c>
      <c r="EX138">
        <v>-14.3476998515065</v>
      </c>
      <c r="EY138">
        <v>0.000485247639819423</v>
      </c>
      <c r="EZ138">
        <v>-1.36446825205216e-06</v>
      </c>
      <c r="FA138">
        <v>5.78542989185787e-10</v>
      </c>
      <c r="FB138">
        <v>-1.1099058739466</v>
      </c>
      <c r="FC138">
        <v>-0.0508365997127688</v>
      </c>
      <c r="FD138">
        <v>0.00161886503163497</v>
      </c>
      <c r="FE138">
        <v>-2.08621555845513e-05</v>
      </c>
      <c r="FF138">
        <v>0</v>
      </c>
      <c r="FG138">
        <v>2096</v>
      </c>
      <c r="FH138">
        <v>2</v>
      </c>
      <c r="FI138">
        <v>28</v>
      </c>
      <c r="FJ138">
        <v>5.5</v>
      </c>
      <c r="FK138">
        <v>5.4</v>
      </c>
      <c r="FL138">
        <v>18</v>
      </c>
      <c r="FM138">
        <v>491.612</v>
      </c>
      <c r="FN138">
        <v>509.514</v>
      </c>
      <c r="FO138">
        <v>14.3679</v>
      </c>
      <c r="FP138">
        <v>26.7023</v>
      </c>
      <c r="FQ138">
        <v>29.9995</v>
      </c>
      <c r="FR138">
        <v>26.8659</v>
      </c>
      <c r="FS138">
        <v>26.8482</v>
      </c>
      <c r="FT138">
        <v>21.4435</v>
      </c>
      <c r="FU138">
        <v>57.9914</v>
      </c>
      <c r="FV138">
        <v>0</v>
      </c>
      <c r="FW138">
        <v>14.45</v>
      </c>
      <c r="FX138">
        <v>420</v>
      </c>
      <c r="FY138">
        <v>5.89943</v>
      </c>
      <c r="FZ138">
        <v>101.652</v>
      </c>
      <c r="GA138">
        <v>96.1704</v>
      </c>
    </row>
    <row r="139" spans="1:183">
      <c r="A139">
        <v>123</v>
      </c>
      <c r="B139">
        <v>1625677460.1</v>
      </c>
      <c r="C139">
        <v>244</v>
      </c>
      <c r="D139" t="s">
        <v>552</v>
      </c>
      <c r="E139" t="s">
        <v>553</v>
      </c>
      <c r="F139">
        <v>1</v>
      </c>
      <c r="G139" t="s">
        <v>302</v>
      </c>
      <c r="H139">
        <v>1625677459.1</v>
      </c>
      <c r="I139">
        <f>(J139)/1000</f>
        <v>0</v>
      </c>
      <c r="J139">
        <f>1000*CJ139*AH139*(CF139-CG139)/(100*BY139*(1000-AH139*CF139))</f>
        <v>0</v>
      </c>
      <c r="K139">
        <f>CJ139*AH139*(CE139-CD139*(1000-AH139*CG139)/(1000-AH139*CF139))/(100*BY139)</f>
        <v>0</v>
      </c>
      <c r="L139">
        <f>CD139 - IF(AH139&gt;1, K139*BY139*100.0/(AJ139*CR139), 0)</f>
        <v>0</v>
      </c>
      <c r="M139">
        <f>((S139-I139/2)*L139-K139)/(S139+I139/2)</f>
        <v>0</v>
      </c>
      <c r="N139">
        <f>M139*(CK139+CL139)/1000.0</f>
        <v>0</v>
      </c>
      <c r="O139">
        <f>(CD139 - IF(AH139&gt;1, K139*BY139*100.0/(AJ139*CR139), 0))*(CK139+CL139)/1000.0</f>
        <v>0</v>
      </c>
      <c r="P139">
        <f>2.0/((1/R139-1/Q139)+SIGN(R139)*SQRT((1/R139-1/Q139)*(1/R139-1/Q139) + 4*BZ139/((BZ139+1)*(BZ139+1))*(2*1/R139*1/Q139-1/Q139*1/Q139)))</f>
        <v>0</v>
      </c>
      <c r="Q139">
        <f>IF(LEFT(CA139,1)&lt;&gt;"0",IF(LEFT(CA139,1)="1",3.0,CB139),$D$5+$E$5*(CR139*CK139/($K$5*1000))+$F$5*(CR139*CK139/($K$5*1000))*MAX(MIN(BY139,$J$5),$I$5)*MAX(MIN(BY139,$J$5),$I$5)+$G$5*MAX(MIN(BY139,$J$5),$I$5)*(CR139*CK139/($K$5*1000))+$H$5*(CR139*CK139/($K$5*1000))*(CR139*CK139/($K$5*1000)))</f>
        <v>0</v>
      </c>
      <c r="R139">
        <f>I139*(1000-(1000*0.61365*exp(17.502*V139/(240.97+V139))/(CK139+CL139)+CF139)/2)/(1000*0.61365*exp(17.502*V139/(240.97+V139))/(CK139+CL139)-CF139)</f>
        <v>0</v>
      </c>
      <c r="S139">
        <f>1/((BZ139+1)/(P139/1.6)+1/(Q139/1.37)) + BZ139/((BZ139+1)/(P139/1.6) + BZ139/(Q139/1.37))</f>
        <v>0</v>
      </c>
      <c r="T139">
        <f>(BU139*BX139)</f>
        <v>0</v>
      </c>
      <c r="U139">
        <f>(CM139+(T139+2*0.95*5.67E-8*(((CM139+$B$7)+273)^4-(CM139+273)^4)-44100*I139)/(1.84*29.3*Q139+8*0.95*5.67E-8*(CM139+273)^3))</f>
        <v>0</v>
      </c>
      <c r="V139">
        <f>($C$7*CN139+$D$7*CO139+$E$7*U139)</f>
        <v>0</v>
      </c>
      <c r="W139">
        <f>0.61365*exp(17.502*V139/(240.97+V139))</f>
        <v>0</v>
      </c>
      <c r="X139">
        <f>(Y139/Z139*100)</f>
        <v>0</v>
      </c>
      <c r="Y139">
        <f>CF139*(CK139+CL139)/1000</f>
        <v>0</v>
      </c>
      <c r="Z139">
        <f>0.61365*exp(17.502*CM139/(240.97+CM139))</f>
        <v>0</v>
      </c>
      <c r="AA139">
        <f>(W139-CF139*(CK139+CL139)/1000)</f>
        <v>0</v>
      </c>
      <c r="AB139">
        <f>(-I139*44100)</f>
        <v>0</v>
      </c>
      <c r="AC139">
        <f>2*29.3*Q139*0.92*(CM139-V139)</f>
        <v>0</v>
      </c>
      <c r="AD139">
        <f>2*0.95*5.67E-8*(((CM139+$B$7)+273)^4-(V139+273)^4)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MAX(0,($B$13+$C$13*CR139)/(1+$D$13*CR139)*CK139/(CM139+273)*$E$13)</f>
        <v>0</v>
      </c>
      <c r="AK139" t="s">
        <v>303</v>
      </c>
      <c r="AL139" t="s">
        <v>303</v>
      </c>
      <c r="AM139">
        <v>0</v>
      </c>
      <c r="AN139">
        <v>0</v>
      </c>
      <c r="AO139">
        <f>1-AM139/AN139</f>
        <v>0</v>
      </c>
      <c r="AP139">
        <v>0</v>
      </c>
      <c r="AQ139" t="s">
        <v>303</v>
      </c>
      <c r="AR139" t="s">
        <v>303</v>
      </c>
      <c r="AS139">
        <v>0</v>
      </c>
      <c r="AT139">
        <v>0</v>
      </c>
      <c r="AU139">
        <f>1-AS139/AT139</f>
        <v>0</v>
      </c>
      <c r="AV139">
        <v>0.5</v>
      </c>
      <c r="AW139">
        <f>BV139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303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f>$B$11*CS139+$C$11*CT139+$F$11*CU139*(1-CX139)</f>
        <v>0</v>
      </c>
      <c r="BV139">
        <f>BU139*BW139</f>
        <v>0</v>
      </c>
      <c r="BW139">
        <f>($B$11*$D$9+$C$11*$D$9+$F$11*((DH139+CZ139)/MAX(DH139+CZ139+DI139, 0.1)*$I$9+DI139/MAX(DH139+CZ139+DI139, 0.1)*$J$9))/($B$11+$C$11+$F$11)</f>
        <v>0</v>
      </c>
      <c r="BX139">
        <f>($B$11*$K$9+$C$11*$K$9+$F$11*((DH139+CZ139)/MAX(DH139+CZ139+DI139, 0.1)*$P$9+DI139/MAX(DH139+CZ139+DI139, 0.1)*$Q$9))/($B$11+$C$11+$F$11)</f>
        <v>0</v>
      </c>
      <c r="BY139">
        <v>6</v>
      </c>
      <c r="BZ139">
        <v>0.5</v>
      </c>
      <c r="CA139" t="s">
        <v>304</v>
      </c>
      <c r="CB139">
        <v>2</v>
      </c>
      <c r="CC139">
        <v>1625677459.1</v>
      </c>
      <c r="CD139">
        <v>408.777333333333</v>
      </c>
      <c r="CE139">
        <v>420.008</v>
      </c>
      <c r="CF139">
        <v>6.85477333333333</v>
      </c>
      <c r="CG139">
        <v>5.82429</v>
      </c>
      <c r="CH139">
        <v>423.120333333333</v>
      </c>
      <c r="CI139">
        <v>8.28665</v>
      </c>
      <c r="CJ139">
        <v>500.022</v>
      </c>
      <c r="CK139">
        <v>100.376666666667</v>
      </c>
      <c r="CL139">
        <v>0.1001246</v>
      </c>
      <c r="CM139">
        <v>17.4647666666667</v>
      </c>
      <c r="CN139">
        <v>17.3859</v>
      </c>
      <c r="CO139">
        <v>999.9</v>
      </c>
      <c r="CP139">
        <v>0</v>
      </c>
      <c r="CQ139">
        <v>0</v>
      </c>
      <c r="CR139">
        <v>10001.8866666667</v>
      </c>
      <c r="CS139">
        <v>0</v>
      </c>
      <c r="CT139">
        <v>5.57614333333333</v>
      </c>
      <c r="CU139">
        <v>1045.93</v>
      </c>
      <c r="CV139">
        <v>0.96199</v>
      </c>
      <c r="CW139">
        <v>0.0380099</v>
      </c>
      <c r="CX139">
        <v>0</v>
      </c>
      <c r="CY139">
        <v>1537.10666666667</v>
      </c>
      <c r="CZ139">
        <v>4.99912</v>
      </c>
      <c r="DA139">
        <v>15903.5333333333</v>
      </c>
      <c r="DB139">
        <v>6712.34666666667</v>
      </c>
      <c r="DC139">
        <v>37.5623333333333</v>
      </c>
      <c r="DD139">
        <v>40.729</v>
      </c>
      <c r="DE139">
        <v>39.3746666666667</v>
      </c>
      <c r="DF139">
        <v>40.2286666666667</v>
      </c>
      <c r="DG139">
        <v>38.979</v>
      </c>
      <c r="DH139">
        <v>1001.36333333333</v>
      </c>
      <c r="DI139">
        <v>39.57</v>
      </c>
      <c r="DJ139">
        <v>0</v>
      </c>
      <c r="DK139">
        <v>1625677461.2</v>
      </c>
      <c r="DL139">
        <v>0</v>
      </c>
      <c r="DM139">
        <v>1538.88769230769</v>
      </c>
      <c r="DN139">
        <v>-17.862564116657</v>
      </c>
      <c r="DO139">
        <v>-162.071794967923</v>
      </c>
      <c r="DP139">
        <v>15920.8692307692</v>
      </c>
      <c r="DQ139">
        <v>15</v>
      </c>
      <c r="DR139">
        <v>1625677134.6</v>
      </c>
      <c r="DS139" t="s">
        <v>305</v>
      </c>
      <c r="DT139">
        <v>1625677128.6</v>
      </c>
      <c r="DU139">
        <v>1625677134.6</v>
      </c>
      <c r="DV139">
        <v>2</v>
      </c>
      <c r="DW139">
        <v>0.041</v>
      </c>
      <c r="DX139">
        <v>0.026</v>
      </c>
      <c r="DY139">
        <v>-14.347</v>
      </c>
      <c r="DZ139">
        <v>-1.389</v>
      </c>
      <c r="EA139">
        <v>420</v>
      </c>
      <c r="EB139">
        <v>5</v>
      </c>
      <c r="EC139">
        <v>0.14</v>
      </c>
      <c r="ED139">
        <v>0.08</v>
      </c>
      <c r="EE139">
        <v>-11.151687804878</v>
      </c>
      <c r="EF139">
        <v>-0.689577700348452</v>
      </c>
      <c r="EG139">
        <v>0.075866327230047</v>
      </c>
      <c r="EH139">
        <v>0</v>
      </c>
      <c r="EI139">
        <v>1539.75147058824</v>
      </c>
      <c r="EJ139">
        <v>-17.669956388</v>
      </c>
      <c r="EK139">
        <v>1.75008425402715</v>
      </c>
      <c r="EL139">
        <v>0</v>
      </c>
      <c r="EM139">
        <v>1.02495692682927</v>
      </c>
      <c r="EN139">
        <v>-0.0766639860627175</v>
      </c>
      <c r="EO139">
        <v>0.0148604725155323</v>
      </c>
      <c r="EP139">
        <v>1</v>
      </c>
      <c r="EQ139">
        <v>1</v>
      </c>
      <c r="ER139">
        <v>3</v>
      </c>
      <c r="ES139" t="s">
        <v>427</v>
      </c>
      <c r="ET139">
        <v>100</v>
      </c>
      <c r="EU139">
        <v>100</v>
      </c>
      <c r="EV139">
        <v>-14.343</v>
      </c>
      <c r="EW139">
        <v>-1.432</v>
      </c>
      <c r="EX139">
        <v>-14.3476998515065</v>
      </c>
      <c r="EY139">
        <v>0.000485247639819423</v>
      </c>
      <c r="EZ139">
        <v>-1.36446825205216e-06</v>
      </c>
      <c r="FA139">
        <v>5.78542989185787e-10</v>
      </c>
      <c r="FB139">
        <v>-1.1099058739466</v>
      </c>
      <c r="FC139">
        <v>-0.0508365997127688</v>
      </c>
      <c r="FD139">
        <v>0.00161886503163497</v>
      </c>
      <c r="FE139">
        <v>-2.08621555845513e-05</v>
      </c>
      <c r="FF139">
        <v>0</v>
      </c>
      <c r="FG139">
        <v>2096</v>
      </c>
      <c r="FH139">
        <v>2</v>
      </c>
      <c r="FI139">
        <v>28</v>
      </c>
      <c r="FJ139">
        <v>5.5</v>
      </c>
      <c r="FK139">
        <v>5.4</v>
      </c>
      <c r="FL139">
        <v>18</v>
      </c>
      <c r="FM139">
        <v>491.893</v>
      </c>
      <c r="FN139">
        <v>509.142</v>
      </c>
      <c r="FO139">
        <v>14.4109</v>
      </c>
      <c r="FP139">
        <v>26.6995</v>
      </c>
      <c r="FQ139">
        <v>29.9992</v>
      </c>
      <c r="FR139">
        <v>26.8648</v>
      </c>
      <c r="FS139">
        <v>26.8468</v>
      </c>
      <c r="FT139">
        <v>21.4445</v>
      </c>
      <c r="FU139">
        <v>57.7051</v>
      </c>
      <c r="FV139">
        <v>0</v>
      </c>
      <c r="FW139">
        <v>14.45</v>
      </c>
      <c r="FX139">
        <v>420</v>
      </c>
      <c r="FY139">
        <v>5.90118</v>
      </c>
      <c r="FZ139">
        <v>101.652</v>
      </c>
      <c r="GA139">
        <v>96.1695</v>
      </c>
    </row>
    <row r="140" spans="1:183">
      <c r="A140">
        <v>124</v>
      </c>
      <c r="B140">
        <v>1625677462.1</v>
      </c>
      <c r="C140">
        <v>246</v>
      </c>
      <c r="D140" t="s">
        <v>554</v>
      </c>
      <c r="E140" t="s">
        <v>555</v>
      </c>
      <c r="F140">
        <v>1</v>
      </c>
      <c r="G140" t="s">
        <v>302</v>
      </c>
      <c r="H140">
        <v>1625677461.1</v>
      </c>
      <c r="I140">
        <f>(J140)/1000</f>
        <v>0</v>
      </c>
      <c r="J140">
        <f>1000*CJ140*AH140*(CF140-CG140)/(100*BY140*(1000-AH140*CF140))</f>
        <v>0</v>
      </c>
      <c r="K140">
        <f>CJ140*AH140*(CE140-CD140*(1000-AH140*CG140)/(1000-AH140*CF140))/(100*BY140)</f>
        <v>0</v>
      </c>
      <c r="L140">
        <f>CD140 - IF(AH140&gt;1, K140*BY140*100.0/(AJ140*CR140), 0)</f>
        <v>0</v>
      </c>
      <c r="M140">
        <f>((S140-I140/2)*L140-K140)/(S140+I140/2)</f>
        <v>0</v>
      </c>
      <c r="N140">
        <f>M140*(CK140+CL140)/1000.0</f>
        <v>0</v>
      </c>
      <c r="O140">
        <f>(CD140 - IF(AH140&gt;1, K140*BY140*100.0/(AJ140*CR140), 0))*(CK140+CL140)/1000.0</f>
        <v>0</v>
      </c>
      <c r="P140">
        <f>2.0/((1/R140-1/Q140)+SIGN(R140)*SQRT((1/R140-1/Q140)*(1/R140-1/Q140) + 4*BZ140/((BZ140+1)*(BZ140+1))*(2*1/R140*1/Q140-1/Q140*1/Q140)))</f>
        <v>0</v>
      </c>
      <c r="Q140">
        <f>IF(LEFT(CA140,1)&lt;&gt;"0",IF(LEFT(CA140,1)="1",3.0,CB140),$D$5+$E$5*(CR140*CK140/($K$5*1000))+$F$5*(CR140*CK140/($K$5*1000))*MAX(MIN(BY140,$J$5),$I$5)*MAX(MIN(BY140,$J$5),$I$5)+$G$5*MAX(MIN(BY140,$J$5),$I$5)*(CR140*CK140/($K$5*1000))+$H$5*(CR140*CK140/($K$5*1000))*(CR140*CK140/($K$5*1000)))</f>
        <v>0</v>
      </c>
      <c r="R140">
        <f>I140*(1000-(1000*0.61365*exp(17.502*V140/(240.97+V140))/(CK140+CL140)+CF140)/2)/(1000*0.61365*exp(17.502*V140/(240.97+V140))/(CK140+CL140)-CF140)</f>
        <v>0</v>
      </c>
      <c r="S140">
        <f>1/((BZ140+1)/(P140/1.6)+1/(Q140/1.37)) + BZ140/((BZ140+1)/(P140/1.6) + BZ140/(Q140/1.37))</f>
        <v>0</v>
      </c>
      <c r="T140">
        <f>(BU140*BX140)</f>
        <v>0</v>
      </c>
      <c r="U140">
        <f>(CM140+(T140+2*0.95*5.67E-8*(((CM140+$B$7)+273)^4-(CM140+273)^4)-44100*I140)/(1.84*29.3*Q140+8*0.95*5.67E-8*(CM140+273)^3))</f>
        <v>0</v>
      </c>
      <c r="V140">
        <f>($C$7*CN140+$D$7*CO140+$E$7*U140)</f>
        <v>0</v>
      </c>
      <c r="W140">
        <f>0.61365*exp(17.502*V140/(240.97+V140))</f>
        <v>0</v>
      </c>
      <c r="X140">
        <f>(Y140/Z140*100)</f>
        <v>0</v>
      </c>
      <c r="Y140">
        <f>CF140*(CK140+CL140)/1000</f>
        <v>0</v>
      </c>
      <c r="Z140">
        <f>0.61365*exp(17.502*CM140/(240.97+CM140))</f>
        <v>0</v>
      </c>
      <c r="AA140">
        <f>(W140-CF140*(CK140+CL140)/1000)</f>
        <v>0</v>
      </c>
      <c r="AB140">
        <f>(-I140*44100)</f>
        <v>0</v>
      </c>
      <c r="AC140">
        <f>2*29.3*Q140*0.92*(CM140-V140)</f>
        <v>0</v>
      </c>
      <c r="AD140">
        <f>2*0.95*5.67E-8*(((CM140+$B$7)+273)^4-(V140+273)^4)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MAX(0,($B$13+$C$13*CR140)/(1+$D$13*CR140)*CK140/(CM140+273)*$E$13)</f>
        <v>0</v>
      </c>
      <c r="AK140" t="s">
        <v>303</v>
      </c>
      <c r="AL140" t="s">
        <v>303</v>
      </c>
      <c r="AM140">
        <v>0</v>
      </c>
      <c r="AN140">
        <v>0</v>
      </c>
      <c r="AO140">
        <f>1-AM140/AN140</f>
        <v>0</v>
      </c>
      <c r="AP140">
        <v>0</v>
      </c>
      <c r="AQ140" t="s">
        <v>303</v>
      </c>
      <c r="AR140" t="s">
        <v>303</v>
      </c>
      <c r="AS140">
        <v>0</v>
      </c>
      <c r="AT140">
        <v>0</v>
      </c>
      <c r="AU140">
        <f>1-AS140/AT140</f>
        <v>0</v>
      </c>
      <c r="AV140">
        <v>0.5</v>
      </c>
      <c r="AW140">
        <f>BV140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303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f>$B$11*CS140+$C$11*CT140+$F$11*CU140*(1-CX140)</f>
        <v>0</v>
      </c>
      <c r="BV140">
        <f>BU140*BW140</f>
        <v>0</v>
      </c>
      <c r="BW140">
        <f>($B$11*$D$9+$C$11*$D$9+$F$11*((DH140+CZ140)/MAX(DH140+CZ140+DI140, 0.1)*$I$9+DI140/MAX(DH140+CZ140+DI140, 0.1)*$J$9))/($B$11+$C$11+$F$11)</f>
        <v>0</v>
      </c>
      <c r="BX140">
        <f>($B$11*$K$9+$C$11*$K$9+$F$11*((DH140+CZ140)/MAX(DH140+CZ140+DI140, 0.1)*$P$9+DI140/MAX(DH140+CZ140+DI140, 0.1)*$Q$9))/($B$11+$C$11+$F$11)</f>
        <v>0</v>
      </c>
      <c r="BY140">
        <v>6</v>
      </c>
      <c r="BZ140">
        <v>0.5</v>
      </c>
      <c r="CA140" t="s">
        <v>304</v>
      </c>
      <c r="CB140">
        <v>2</v>
      </c>
      <c r="CC140">
        <v>1625677461.1</v>
      </c>
      <c r="CD140">
        <v>408.785333333333</v>
      </c>
      <c r="CE140">
        <v>419.976333333333</v>
      </c>
      <c r="CF140">
        <v>6.86401666666667</v>
      </c>
      <c r="CG140">
        <v>5.82468333333333</v>
      </c>
      <c r="CH140">
        <v>423.128333333333</v>
      </c>
      <c r="CI140">
        <v>8.29616333333333</v>
      </c>
      <c r="CJ140">
        <v>500.031333333333</v>
      </c>
      <c r="CK140">
        <v>100.376666666667</v>
      </c>
      <c r="CL140">
        <v>0.0998663666666667</v>
      </c>
      <c r="CM140">
        <v>17.4873333333333</v>
      </c>
      <c r="CN140">
        <v>17.411</v>
      </c>
      <c r="CO140">
        <v>999.9</v>
      </c>
      <c r="CP140">
        <v>0</v>
      </c>
      <c r="CQ140">
        <v>0</v>
      </c>
      <c r="CR140">
        <v>10015</v>
      </c>
      <c r="CS140">
        <v>0</v>
      </c>
      <c r="CT140">
        <v>5.58303666666667</v>
      </c>
      <c r="CU140">
        <v>1046.02666666667</v>
      </c>
      <c r="CV140">
        <v>0.96199</v>
      </c>
      <c r="CW140">
        <v>0.0380099</v>
      </c>
      <c r="CX140">
        <v>0</v>
      </c>
      <c r="CY140">
        <v>1536.49333333333</v>
      </c>
      <c r="CZ140">
        <v>4.99912</v>
      </c>
      <c r="DA140">
        <v>15899.6333333333</v>
      </c>
      <c r="DB140">
        <v>6712.96333333333</v>
      </c>
      <c r="DC140">
        <v>37.3123333333333</v>
      </c>
      <c r="DD140">
        <v>40.75</v>
      </c>
      <c r="DE140">
        <v>39.125</v>
      </c>
      <c r="DF140">
        <v>40.0203333333333</v>
      </c>
      <c r="DG140">
        <v>38.7083333333333</v>
      </c>
      <c r="DH140">
        <v>1001.46</v>
      </c>
      <c r="DI140">
        <v>39.5733333333333</v>
      </c>
      <c r="DJ140">
        <v>0</v>
      </c>
      <c r="DK140">
        <v>1625677463</v>
      </c>
      <c r="DL140">
        <v>0</v>
      </c>
      <c r="DM140">
        <v>1538.2804</v>
      </c>
      <c r="DN140">
        <v>-18.1615384384933</v>
      </c>
      <c r="DO140">
        <v>-162.538461309453</v>
      </c>
      <c r="DP140">
        <v>15915.292</v>
      </c>
      <c r="DQ140">
        <v>15</v>
      </c>
      <c r="DR140">
        <v>1625677134.6</v>
      </c>
      <c r="DS140" t="s">
        <v>305</v>
      </c>
      <c r="DT140">
        <v>1625677128.6</v>
      </c>
      <c r="DU140">
        <v>1625677134.6</v>
      </c>
      <c r="DV140">
        <v>2</v>
      </c>
      <c r="DW140">
        <v>0.041</v>
      </c>
      <c r="DX140">
        <v>0.026</v>
      </c>
      <c r="DY140">
        <v>-14.347</v>
      </c>
      <c r="DZ140">
        <v>-1.389</v>
      </c>
      <c r="EA140">
        <v>420</v>
      </c>
      <c r="EB140">
        <v>5</v>
      </c>
      <c r="EC140">
        <v>0.14</v>
      </c>
      <c r="ED140">
        <v>0.08</v>
      </c>
      <c r="EE140">
        <v>-11.1648268292683</v>
      </c>
      <c r="EF140">
        <v>-0.579643902439032</v>
      </c>
      <c r="EG140">
        <v>0.0699731587019405</v>
      </c>
      <c r="EH140">
        <v>0</v>
      </c>
      <c r="EI140">
        <v>1539.21470588235</v>
      </c>
      <c r="EJ140">
        <v>-17.4422604209801</v>
      </c>
      <c r="EK140">
        <v>1.73400630179689</v>
      </c>
      <c r="EL140">
        <v>0</v>
      </c>
      <c r="EM140">
        <v>1.02585546341463</v>
      </c>
      <c r="EN140">
        <v>-0.0480878048780483</v>
      </c>
      <c r="EO140">
        <v>0.0153638458426896</v>
      </c>
      <c r="EP140">
        <v>1</v>
      </c>
      <c r="EQ140">
        <v>1</v>
      </c>
      <c r="ER140">
        <v>3</v>
      </c>
      <c r="ES140" t="s">
        <v>427</v>
      </c>
      <c r="ET140">
        <v>100</v>
      </c>
      <c r="EU140">
        <v>100</v>
      </c>
      <c r="EV140">
        <v>-14.343</v>
      </c>
      <c r="EW140">
        <v>-1.4322</v>
      </c>
      <c r="EX140">
        <v>-14.3476998515065</v>
      </c>
      <c r="EY140">
        <v>0.000485247639819423</v>
      </c>
      <c r="EZ140">
        <v>-1.36446825205216e-06</v>
      </c>
      <c r="FA140">
        <v>5.78542989185787e-10</v>
      </c>
      <c r="FB140">
        <v>-1.1099058739466</v>
      </c>
      <c r="FC140">
        <v>-0.0508365997127688</v>
      </c>
      <c r="FD140">
        <v>0.00161886503163497</v>
      </c>
      <c r="FE140">
        <v>-2.08621555845513e-05</v>
      </c>
      <c r="FF140">
        <v>0</v>
      </c>
      <c r="FG140">
        <v>2096</v>
      </c>
      <c r="FH140">
        <v>2</v>
      </c>
      <c r="FI140">
        <v>28</v>
      </c>
      <c r="FJ140">
        <v>5.6</v>
      </c>
      <c r="FK140">
        <v>5.5</v>
      </c>
      <c r="FL140">
        <v>18</v>
      </c>
      <c r="FM140">
        <v>491.808</v>
      </c>
      <c r="FN140">
        <v>509.15</v>
      </c>
      <c r="FO140">
        <v>14.455</v>
      </c>
      <c r="FP140">
        <v>26.6973</v>
      </c>
      <c r="FQ140">
        <v>29.9989</v>
      </c>
      <c r="FR140">
        <v>26.8632</v>
      </c>
      <c r="FS140">
        <v>26.8456</v>
      </c>
      <c r="FT140">
        <v>21.4439</v>
      </c>
      <c r="FU140">
        <v>57.7051</v>
      </c>
      <c r="FV140">
        <v>0</v>
      </c>
      <c r="FW140">
        <v>14.52</v>
      </c>
      <c r="FX140">
        <v>420</v>
      </c>
      <c r="FY140">
        <v>5.9041</v>
      </c>
      <c r="FZ140">
        <v>101.652</v>
      </c>
      <c r="GA140">
        <v>96.1691</v>
      </c>
    </row>
    <row r="141" spans="1:183">
      <c r="A141">
        <v>125</v>
      </c>
      <c r="B141">
        <v>1625677464.1</v>
      </c>
      <c r="C141">
        <v>248</v>
      </c>
      <c r="D141" t="s">
        <v>556</v>
      </c>
      <c r="E141" t="s">
        <v>557</v>
      </c>
      <c r="F141">
        <v>1</v>
      </c>
      <c r="G141" t="s">
        <v>302</v>
      </c>
      <c r="H141">
        <v>1625677463.1</v>
      </c>
      <c r="I141">
        <f>(J141)/1000</f>
        <v>0</v>
      </c>
      <c r="J141">
        <f>1000*CJ141*AH141*(CF141-CG141)/(100*BY141*(1000-AH141*CF141))</f>
        <v>0</v>
      </c>
      <c r="K141">
        <f>CJ141*AH141*(CE141-CD141*(1000-AH141*CG141)/(1000-AH141*CF141))/(100*BY141)</f>
        <v>0</v>
      </c>
      <c r="L141">
        <f>CD141 - IF(AH141&gt;1, K141*BY141*100.0/(AJ141*CR141), 0)</f>
        <v>0</v>
      </c>
      <c r="M141">
        <f>((S141-I141/2)*L141-K141)/(S141+I141/2)</f>
        <v>0</v>
      </c>
      <c r="N141">
        <f>M141*(CK141+CL141)/1000.0</f>
        <v>0</v>
      </c>
      <c r="O141">
        <f>(CD141 - IF(AH141&gt;1, K141*BY141*100.0/(AJ141*CR141), 0))*(CK141+CL141)/1000.0</f>
        <v>0</v>
      </c>
      <c r="P141">
        <f>2.0/((1/R141-1/Q141)+SIGN(R141)*SQRT((1/R141-1/Q141)*(1/R141-1/Q141) + 4*BZ141/((BZ141+1)*(BZ141+1))*(2*1/R141*1/Q141-1/Q141*1/Q141)))</f>
        <v>0</v>
      </c>
      <c r="Q141">
        <f>IF(LEFT(CA141,1)&lt;&gt;"0",IF(LEFT(CA141,1)="1",3.0,CB141),$D$5+$E$5*(CR141*CK141/($K$5*1000))+$F$5*(CR141*CK141/($K$5*1000))*MAX(MIN(BY141,$J$5),$I$5)*MAX(MIN(BY141,$J$5),$I$5)+$G$5*MAX(MIN(BY141,$J$5),$I$5)*(CR141*CK141/($K$5*1000))+$H$5*(CR141*CK141/($K$5*1000))*(CR141*CK141/($K$5*1000)))</f>
        <v>0</v>
      </c>
      <c r="R141">
        <f>I141*(1000-(1000*0.61365*exp(17.502*V141/(240.97+V141))/(CK141+CL141)+CF141)/2)/(1000*0.61365*exp(17.502*V141/(240.97+V141))/(CK141+CL141)-CF141)</f>
        <v>0</v>
      </c>
      <c r="S141">
        <f>1/((BZ141+1)/(P141/1.6)+1/(Q141/1.37)) + BZ141/((BZ141+1)/(P141/1.6) + BZ141/(Q141/1.37))</f>
        <v>0</v>
      </c>
      <c r="T141">
        <f>(BU141*BX141)</f>
        <v>0</v>
      </c>
      <c r="U141">
        <f>(CM141+(T141+2*0.95*5.67E-8*(((CM141+$B$7)+273)^4-(CM141+273)^4)-44100*I141)/(1.84*29.3*Q141+8*0.95*5.67E-8*(CM141+273)^3))</f>
        <v>0</v>
      </c>
      <c r="V141">
        <f>($C$7*CN141+$D$7*CO141+$E$7*U141)</f>
        <v>0</v>
      </c>
      <c r="W141">
        <f>0.61365*exp(17.502*V141/(240.97+V141))</f>
        <v>0</v>
      </c>
      <c r="X141">
        <f>(Y141/Z141*100)</f>
        <v>0</v>
      </c>
      <c r="Y141">
        <f>CF141*(CK141+CL141)/1000</f>
        <v>0</v>
      </c>
      <c r="Z141">
        <f>0.61365*exp(17.502*CM141/(240.97+CM141))</f>
        <v>0</v>
      </c>
      <c r="AA141">
        <f>(W141-CF141*(CK141+CL141)/1000)</f>
        <v>0</v>
      </c>
      <c r="AB141">
        <f>(-I141*44100)</f>
        <v>0</v>
      </c>
      <c r="AC141">
        <f>2*29.3*Q141*0.92*(CM141-V141)</f>
        <v>0</v>
      </c>
      <c r="AD141">
        <f>2*0.95*5.67E-8*(((CM141+$B$7)+273)^4-(V141+273)^4)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MAX(0,($B$13+$C$13*CR141)/(1+$D$13*CR141)*CK141/(CM141+273)*$E$13)</f>
        <v>0</v>
      </c>
      <c r="AK141" t="s">
        <v>303</v>
      </c>
      <c r="AL141" t="s">
        <v>303</v>
      </c>
      <c r="AM141">
        <v>0</v>
      </c>
      <c r="AN141">
        <v>0</v>
      </c>
      <c r="AO141">
        <f>1-AM141/AN141</f>
        <v>0</v>
      </c>
      <c r="AP141">
        <v>0</v>
      </c>
      <c r="AQ141" t="s">
        <v>303</v>
      </c>
      <c r="AR141" t="s">
        <v>303</v>
      </c>
      <c r="AS141">
        <v>0</v>
      </c>
      <c r="AT141">
        <v>0</v>
      </c>
      <c r="AU141">
        <f>1-AS141/AT141</f>
        <v>0</v>
      </c>
      <c r="AV141">
        <v>0.5</v>
      </c>
      <c r="AW141">
        <f>BV141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303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f>$B$11*CS141+$C$11*CT141+$F$11*CU141*(1-CX141)</f>
        <v>0</v>
      </c>
      <c r="BV141">
        <f>BU141*BW141</f>
        <v>0</v>
      </c>
      <c r="BW141">
        <f>($B$11*$D$9+$C$11*$D$9+$F$11*((DH141+CZ141)/MAX(DH141+CZ141+DI141, 0.1)*$I$9+DI141/MAX(DH141+CZ141+DI141, 0.1)*$J$9))/($B$11+$C$11+$F$11)</f>
        <v>0</v>
      </c>
      <c r="BX141">
        <f>($B$11*$K$9+$C$11*$K$9+$F$11*((DH141+CZ141)/MAX(DH141+CZ141+DI141, 0.1)*$P$9+DI141/MAX(DH141+CZ141+DI141, 0.1)*$Q$9))/($B$11+$C$11+$F$11)</f>
        <v>0</v>
      </c>
      <c r="BY141">
        <v>6</v>
      </c>
      <c r="BZ141">
        <v>0.5</v>
      </c>
      <c r="CA141" t="s">
        <v>304</v>
      </c>
      <c r="CB141">
        <v>2</v>
      </c>
      <c r="CC141">
        <v>1625677463.1</v>
      </c>
      <c r="CD141">
        <v>408.760666666667</v>
      </c>
      <c r="CE141">
        <v>419.983666666667</v>
      </c>
      <c r="CF141">
        <v>6.87094</v>
      </c>
      <c r="CG141">
        <v>5.83525</v>
      </c>
      <c r="CH141">
        <v>423.103333333333</v>
      </c>
      <c r="CI141">
        <v>8.30328666666667</v>
      </c>
      <c r="CJ141">
        <v>500.063666666667</v>
      </c>
      <c r="CK141">
        <v>100.377666666667</v>
      </c>
      <c r="CL141">
        <v>0.0999991666666667</v>
      </c>
      <c r="CM141">
        <v>17.5118666666667</v>
      </c>
      <c r="CN141">
        <v>17.4298333333333</v>
      </c>
      <c r="CO141">
        <v>999.9</v>
      </c>
      <c r="CP141">
        <v>0</v>
      </c>
      <c r="CQ141">
        <v>0</v>
      </c>
      <c r="CR141">
        <v>10025.0333333333</v>
      </c>
      <c r="CS141">
        <v>0</v>
      </c>
      <c r="CT141">
        <v>5.62439</v>
      </c>
      <c r="CU141">
        <v>1046.13333333333</v>
      </c>
      <c r="CV141">
        <v>0.961998</v>
      </c>
      <c r="CW141">
        <v>0.0380025</v>
      </c>
      <c r="CX141">
        <v>0</v>
      </c>
      <c r="CY141">
        <v>1535.74</v>
      </c>
      <c r="CZ141">
        <v>4.99912</v>
      </c>
      <c r="DA141">
        <v>15894.5333333333</v>
      </c>
      <c r="DB141">
        <v>6713.65</v>
      </c>
      <c r="DC141">
        <v>37.6456666666667</v>
      </c>
      <c r="DD141">
        <v>40.75</v>
      </c>
      <c r="DE141">
        <v>39.437</v>
      </c>
      <c r="DF141">
        <v>40.1663333333333</v>
      </c>
      <c r="DG141">
        <v>39.0413333333333</v>
      </c>
      <c r="DH141">
        <v>1001.57333333333</v>
      </c>
      <c r="DI141">
        <v>39.57</v>
      </c>
      <c r="DJ141">
        <v>0</v>
      </c>
      <c r="DK141">
        <v>1625677464.8</v>
      </c>
      <c r="DL141">
        <v>0</v>
      </c>
      <c r="DM141">
        <v>1537.82615384615</v>
      </c>
      <c r="DN141">
        <v>-18.1579487384625</v>
      </c>
      <c r="DO141">
        <v>-159.049572845623</v>
      </c>
      <c r="DP141">
        <v>15911.5</v>
      </c>
      <c r="DQ141">
        <v>15</v>
      </c>
      <c r="DR141">
        <v>1625677134.6</v>
      </c>
      <c r="DS141" t="s">
        <v>305</v>
      </c>
      <c r="DT141">
        <v>1625677128.6</v>
      </c>
      <c r="DU141">
        <v>1625677134.6</v>
      </c>
      <c r="DV141">
        <v>2</v>
      </c>
      <c r="DW141">
        <v>0.041</v>
      </c>
      <c r="DX141">
        <v>0.026</v>
      </c>
      <c r="DY141">
        <v>-14.347</v>
      </c>
      <c r="DZ141">
        <v>-1.389</v>
      </c>
      <c r="EA141">
        <v>420</v>
      </c>
      <c r="EB141">
        <v>5</v>
      </c>
      <c r="EC141">
        <v>0.14</v>
      </c>
      <c r="ED141">
        <v>0.08</v>
      </c>
      <c r="EE141">
        <v>-11.1830707317073</v>
      </c>
      <c r="EF141">
        <v>-0.405324041811832</v>
      </c>
      <c r="EG141">
        <v>0.0548023510440237</v>
      </c>
      <c r="EH141">
        <v>1</v>
      </c>
      <c r="EI141">
        <v>1538.52617647059</v>
      </c>
      <c r="EJ141">
        <v>-17.7718305116451</v>
      </c>
      <c r="EK141">
        <v>1.7590873547949</v>
      </c>
      <c r="EL141">
        <v>0</v>
      </c>
      <c r="EM141">
        <v>1.02609717073171</v>
      </c>
      <c r="EN141">
        <v>-0.0159532264808367</v>
      </c>
      <c r="EO141">
        <v>0.0155241385745891</v>
      </c>
      <c r="EP141">
        <v>1</v>
      </c>
      <c r="EQ141">
        <v>2</v>
      </c>
      <c r="ER141">
        <v>3</v>
      </c>
      <c r="ES141" t="s">
        <v>349</v>
      </c>
      <c r="ET141">
        <v>100</v>
      </c>
      <c r="EU141">
        <v>100</v>
      </c>
      <c r="EV141">
        <v>-14.343</v>
      </c>
      <c r="EW141">
        <v>-1.4324</v>
      </c>
      <c r="EX141">
        <v>-14.3476998515065</v>
      </c>
      <c r="EY141">
        <v>0.000485247639819423</v>
      </c>
      <c r="EZ141">
        <v>-1.36446825205216e-06</v>
      </c>
      <c r="FA141">
        <v>5.78542989185787e-10</v>
      </c>
      <c r="FB141">
        <v>-1.1099058739466</v>
      </c>
      <c r="FC141">
        <v>-0.0508365997127688</v>
      </c>
      <c r="FD141">
        <v>0.00161886503163497</v>
      </c>
      <c r="FE141">
        <v>-2.08621555845513e-05</v>
      </c>
      <c r="FF141">
        <v>0</v>
      </c>
      <c r="FG141">
        <v>2096</v>
      </c>
      <c r="FH141">
        <v>2</v>
      </c>
      <c r="FI141">
        <v>28</v>
      </c>
      <c r="FJ141">
        <v>5.6</v>
      </c>
      <c r="FK141">
        <v>5.5</v>
      </c>
      <c r="FL141">
        <v>18</v>
      </c>
      <c r="FM141">
        <v>491.608</v>
      </c>
      <c r="FN141">
        <v>509.354</v>
      </c>
      <c r="FO141">
        <v>14.5014</v>
      </c>
      <c r="FP141">
        <v>26.695</v>
      </c>
      <c r="FQ141">
        <v>29.9992</v>
      </c>
      <c r="FR141">
        <v>26.8619</v>
      </c>
      <c r="FS141">
        <v>26.8445</v>
      </c>
      <c r="FT141">
        <v>21.4447</v>
      </c>
      <c r="FU141">
        <v>57.7051</v>
      </c>
      <c r="FV141">
        <v>0</v>
      </c>
      <c r="FW141">
        <v>14.59</v>
      </c>
      <c r="FX141">
        <v>420</v>
      </c>
      <c r="FY141">
        <v>5.93859</v>
      </c>
      <c r="FZ141">
        <v>101.652</v>
      </c>
      <c r="GA141">
        <v>96.1693</v>
      </c>
    </row>
    <row r="142" spans="1:183">
      <c r="A142">
        <v>126</v>
      </c>
      <c r="B142">
        <v>1625677466.1</v>
      </c>
      <c r="C142">
        <v>250</v>
      </c>
      <c r="D142" t="s">
        <v>558</v>
      </c>
      <c r="E142" t="s">
        <v>559</v>
      </c>
      <c r="F142">
        <v>1</v>
      </c>
      <c r="G142" t="s">
        <v>302</v>
      </c>
      <c r="H142">
        <v>1625677465.1</v>
      </c>
      <c r="I142">
        <f>(J142)/1000</f>
        <v>0</v>
      </c>
      <c r="J142">
        <f>1000*CJ142*AH142*(CF142-CG142)/(100*BY142*(1000-AH142*CF142))</f>
        <v>0</v>
      </c>
      <c r="K142">
        <f>CJ142*AH142*(CE142-CD142*(1000-AH142*CG142)/(1000-AH142*CF142))/(100*BY142)</f>
        <v>0</v>
      </c>
      <c r="L142">
        <f>CD142 - IF(AH142&gt;1, K142*BY142*100.0/(AJ142*CR142), 0)</f>
        <v>0</v>
      </c>
      <c r="M142">
        <f>((S142-I142/2)*L142-K142)/(S142+I142/2)</f>
        <v>0</v>
      </c>
      <c r="N142">
        <f>M142*(CK142+CL142)/1000.0</f>
        <v>0</v>
      </c>
      <c r="O142">
        <f>(CD142 - IF(AH142&gt;1, K142*BY142*100.0/(AJ142*CR142), 0))*(CK142+CL142)/1000.0</f>
        <v>0</v>
      </c>
      <c r="P142">
        <f>2.0/((1/R142-1/Q142)+SIGN(R142)*SQRT((1/R142-1/Q142)*(1/R142-1/Q142) + 4*BZ142/((BZ142+1)*(BZ142+1))*(2*1/R142*1/Q142-1/Q142*1/Q142)))</f>
        <v>0</v>
      </c>
      <c r="Q142">
        <f>IF(LEFT(CA142,1)&lt;&gt;"0",IF(LEFT(CA142,1)="1",3.0,CB142),$D$5+$E$5*(CR142*CK142/($K$5*1000))+$F$5*(CR142*CK142/($K$5*1000))*MAX(MIN(BY142,$J$5),$I$5)*MAX(MIN(BY142,$J$5),$I$5)+$G$5*MAX(MIN(BY142,$J$5),$I$5)*(CR142*CK142/($K$5*1000))+$H$5*(CR142*CK142/($K$5*1000))*(CR142*CK142/($K$5*1000)))</f>
        <v>0</v>
      </c>
      <c r="R142">
        <f>I142*(1000-(1000*0.61365*exp(17.502*V142/(240.97+V142))/(CK142+CL142)+CF142)/2)/(1000*0.61365*exp(17.502*V142/(240.97+V142))/(CK142+CL142)-CF142)</f>
        <v>0</v>
      </c>
      <c r="S142">
        <f>1/((BZ142+1)/(P142/1.6)+1/(Q142/1.37)) + BZ142/((BZ142+1)/(P142/1.6) + BZ142/(Q142/1.37))</f>
        <v>0</v>
      </c>
      <c r="T142">
        <f>(BU142*BX142)</f>
        <v>0</v>
      </c>
      <c r="U142">
        <f>(CM142+(T142+2*0.95*5.67E-8*(((CM142+$B$7)+273)^4-(CM142+273)^4)-44100*I142)/(1.84*29.3*Q142+8*0.95*5.67E-8*(CM142+273)^3))</f>
        <v>0</v>
      </c>
      <c r="V142">
        <f>($C$7*CN142+$D$7*CO142+$E$7*U142)</f>
        <v>0</v>
      </c>
      <c r="W142">
        <f>0.61365*exp(17.502*V142/(240.97+V142))</f>
        <v>0</v>
      </c>
      <c r="X142">
        <f>(Y142/Z142*100)</f>
        <v>0</v>
      </c>
      <c r="Y142">
        <f>CF142*(CK142+CL142)/1000</f>
        <v>0</v>
      </c>
      <c r="Z142">
        <f>0.61365*exp(17.502*CM142/(240.97+CM142))</f>
        <v>0</v>
      </c>
      <c r="AA142">
        <f>(W142-CF142*(CK142+CL142)/1000)</f>
        <v>0</v>
      </c>
      <c r="AB142">
        <f>(-I142*44100)</f>
        <v>0</v>
      </c>
      <c r="AC142">
        <f>2*29.3*Q142*0.92*(CM142-V142)</f>
        <v>0</v>
      </c>
      <c r="AD142">
        <f>2*0.95*5.67E-8*(((CM142+$B$7)+273)^4-(V142+273)^4)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MAX(0,($B$13+$C$13*CR142)/(1+$D$13*CR142)*CK142/(CM142+273)*$E$13)</f>
        <v>0</v>
      </c>
      <c r="AK142" t="s">
        <v>303</v>
      </c>
      <c r="AL142" t="s">
        <v>303</v>
      </c>
      <c r="AM142">
        <v>0</v>
      </c>
      <c r="AN142">
        <v>0</v>
      </c>
      <c r="AO142">
        <f>1-AM142/AN142</f>
        <v>0</v>
      </c>
      <c r="AP142">
        <v>0</v>
      </c>
      <c r="AQ142" t="s">
        <v>303</v>
      </c>
      <c r="AR142" t="s">
        <v>303</v>
      </c>
      <c r="AS142">
        <v>0</v>
      </c>
      <c r="AT142">
        <v>0</v>
      </c>
      <c r="AU142">
        <f>1-AS142/AT142</f>
        <v>0</v>
      </c>
      <c r="AV142">
        <v>0.5</v>
      </c>
      <c r="AW142">
        <f>BV142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303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f>$B$11*CS142+$C$11*CT142+$F$11*CU142*(1-CX142)</f>
        <v>0</v>
      </c>
      <c r="BV142">
        <f>BU142*BW142</f>
        <v>0</v>
      </c>
      <c r="BW142">
        <f>($B$11*$D$9+$C$11*$D$9+$F$11*((DH142+CZ142)/MAX(DH142+CZ142+DI142, 0.1)*$I$9+DI142/MAX(DH142+CZ142+DI142, 0.1)*$J$9))/($B$11+$C$11+$F$11)</f>
        <v>0</v>
      </c>
      <c r="BX142">
        <f>($B$11*$K$9+$C$11*$K$9+$F$11*((DH142+CZ142)/MAX(DH142+CZ142+DI142, 0.1)*$P$9+DI142/MAX(DH142+CZ142+DI142, 0.1)*$Q$9))/($B$11+$C$11+$F$11)</f>
        <v>0</v>
      </c>
      <c r="BY142">
        <v>6</v>
      </c>
      <c r="BZ142">
        <v>0.5</v>
      </c>
      <c r="CA142" t="s">
        <v>304</v>
      </c>
      <c r="CB142">
        <v>2</v>
      </c>
      <c r="CC142">
        <v>1625677465.1</v>
      </c>
      <c r="CD142">
        <v>408.726</v>
      </c>
      <c r="CE142">
        <v>420.005666666667</v>
      </c>
      <c r="CF142">
        <v>6.87897666666667</v>
      </c>
      <c r="CG142">
        <v>5.85227333333333</v>
      </c>
      <c r="CH142">
        <v>423.069</v>
      </c>
      <c r="CI142">
        <v>8.31155666666667</v>
      </c>
      <c r="CJ142">
        <v>500.014333333333</v>
      </c>
      <c r="CK142">
        <v>100.379666666667</v>
      </c>
      <c r="CL142">
        <v>0.0999250666666667</v>
      </c>
      <c r="CM142">
        <v>17.5388333333333</v>
      </c>
      <c r="CN142">
        <v>17.4441333333333</v>
      </c>
      <c r="CO142">
        <v>999.9</v>
      </c>
      <c r="CP142">
        <v>0</v>
      </c>
      <c r="CQ142">
        <v>0</v>
      </c>
      <c r="CR142">
        <v>10008.14</v>
      </c>
      <c r="CS142">
        <v>0</v>
      </c>
      <c r="CT142">
        <v>5.62439</v>
      </c>
      <c r="CU142">
        <v>1045.92666666667</v>
      </c>
      <c r="CV142">
        <v>0.96199</v>
      </c>
      <c r="CW142">
        <v>0.0380099</v>
      </c>
      <c r="CX142">
        <v>0</v>
      </c>
      <c r="CY142">
        <v>1535.21333333333</v>
      </c>
      <c r="CZ142">
        <v>4.99912</v>
      </c>
      <c r="DA142">
        <v>15885.5666666667</v>
      </c>
      <c r="DB142">
        <v>6712.32</v>
      </c>
      <c r="DC142">
        <v>37.6036666666667</v>
      </c>
      <c r="DD142">
        <v>40.75</v>
      </c>
      <c r="DE142">
        <v>39.6036666666667</v>
      </c>
      <c r="DF142">
        <v>40.2706666666667</v>
      </c>
      <c r="DG142">
        <v>39.1036666666667</v>
      </c>
      <c r="DH142">
        <v>1001.36333333333</v>
      </c>
      <c r="DI142">
        <v>39.57</v>
      </c>
      <c r="DJ142">
        <v>0</v>
      </c>
      <c r="DK142">
        <v>1625677467.2</v>
      </c>
      <c r="DL142">
        <v>0</v>
      </c>
      <c r="DM142">
        <v>1537.09115384615</v>
      </c>
      <c r="DN142">
        <v>-17.9340171200179</v>
      </c>
      <c r="DO142">
        <v>-175.494017334466</v>
      </c>
      <c r="DP142">
        <v>15904.7769230769</v>
      </c>
      <c r="DQ142">
        <v>15</v>
      </c>
      <c r="DR142">
        <v>1625677134.6</v>
      </c>
      <c r="DS142" t="s">
        <v>305</v>
      </c>
      <c r="DT142">
        <v>1625677128.6</v>
      </c>
      <c r="DU142">
        <v>1625677134.6</v>
      </c>
      <c r="DV142">
        <v>2</v>
      </c>
      <c r="DW142">
        <v>0.041</v>
      </c>
      <c r="DX142">
        <v>0.026</v>
      </c>
      <c r="DY142">
        <v>-14.347</v>
      </c>
      <c r="DZ142">
        <v>-1.389</v>
      </c>
      <c r="EA142">
        <v>420</v>
      </c>
      <c r="EB142">
        <v>5</v>
      </c>
      <c r="EC142">
        <v>0.14</v>
      </c>
      <c r="ED142">
        <v>0.08</v>
      </c>
      <c r="EE142">
        <v>-11.2001</v>
      </c>
      <c r="EF142">
        <v>-0.38514355400697</v>
      </c>
      <c r="EG142">
        <v>0.0519760169834456</v>
      </c>
      <c r="EH142">
        <v>1</v>
      </c>
      <c r="EI142">
        <v>1537.90666666667</v>
      </c>
      <c r="EJ142">
        <v>-17.9601178420167</v>
      </c>
      <c r="EK142">
        <v>1.71961705861592</v>
      </c>
      <c r="EL142">
        <v>0</v>
      </c>
      <c r="EM142">
        <v>1.02499619512195</v>
      </c>
      <c r="EN142">
        <v>0.0104617003484313</v>
      </c>
      <c r="EO142">
        <v>0.0149682823626747</v>
      </c>
      <c r="EP142">
        <v>1</v>
      </c>
      <c r="EQ142">
        <v>2</v>
      </c>
      <c r="ER142">
        <v>3</v>
      </c>
      <c r="ES142" t="s">
        <v>349</v>
      </c>
      <c r="ET142">
        <v>100</v>
      </c>
      <c r="EU142">
        <v>100</v>
      </c>
      <c r="EV142">
        <v>-14.343</v>
      </c>
      <c r="EW142">
        <v>-1.4327</v>
      </c>
      <c r="EX142">
        <v>-14.3476998515065</v>
      </c>
      <c r="EY142">
        <v>0.000485247639819423</v>
      </c>
      <c r="EZ142">
        <v>-1.36446825205216e-06</v>
      </c>
      <c r="FA142">
        <v>5.78542989185787e-10</v>
      </c>
      <c r="FB142">
        <v>-1.1099058739466</v>
      </c>
      <c r="FC142">
        <v>-0.0508365997127688</v>
      </c>
      <c r="FD142">
        <v>0.00161886503163497</v>
      </c>
      <c r="FE142">
        <v>-2.08621555845513e-05</v>
      </c>
      <c r="FF142">
        <v>0</v>
      </c>
      <c r="FG142">
        <v>2096</v>
      </c>
      <c r="FH142">
        <v>2</v>
      </c>
      <c r="FI142">
        <v>28</v>
      </c>
      <c r="FJ142">
        <v>5.6</v>
      </c>
      <c r="FK142">
        <v>5.5</v>
      </c>
      <c r="FL142">
        <v>18</v>
      </c>
      <c r="FM142">
        <v>491.855</v>
      </c>
      <c r="FN142">
        <v>509.326</v>
      </c>
      <c r="FO142">
        <v>14.5459</v>
      </c>
      <c r="FP142">
        <v>26.6924</v>
      </c>
      <c r="FQ142">
        <v>29.9994</v>
      </c>
      <c r="FR142">
        <v>26.8602</v>
      </c>
      <c r="FS142">
        <v>26.8433</v>
      </c>
      <c r="FT142">
        <v>21.443</v>
      </c>
      <c r="FU142">
        <v>57.7051</v>
      </c>
      <c r="FV142">
        <v>0</v>
      </c>
      <c r="FW142">
        <v>14.59</v>
      </c>
      <c r="FX142">
        <v>420</v>
      </c>
      <c r="FY142">
        <v>5.93991</v>
      </c>
      <c r="FZ142">
        <v>101.653</v>
      </c>
      <c r="GA142">
        <v>96.1689</v>
      </c>
    </row>
    <row r="143" spans="1:183">
      <c r="A143">
        <v>127</v>
      </c>
      <c r="B143">
        <v>1625677468.1</v>
      </c>
      <c r="C143">
        <v>252</v>
      </c>
      <c r="D143" t="s">
        <v>560</v>
      </c>
      <c r="E143" t="s">
        <v>561</v>
      </c>
      <c r="F143">
        <v>1</v>
      </c>
      <c r="G143" t="s">
        <v>302</v>
      </c>
      <c r="H143">
        <v>1625677467.1</v>
      </c>
      <c r="I143">
        <f>(J143)/1000</f>
        <v>0</v>
      </c>
      <c r="J143">
        <f>1000*CJ143*AH143*(CF143-CG143)/(100*BY143*(1000-AH143*CF143))</f>
        <v>0</v>
      </c>
      <c r="K143">
        <f>CJ143*AH143*(CE143-CD143*(1000-AH143*CG143)/(1000-AH143*CF143))/(100*BY143)</f>
        <v>0</v>
      </c>
      <c r="L143">
        <f>CD143 - IF(AH143&gt;1, K143*BY143*100.0/(AJ143*CR143), 0)</f>
        <v>0</v>
      </c>
      <c r="M143">
        <f>((S143-I143/2)*L143-K143)/(S143+I143/2)</f>
        <v>0</v>
      </c>
      <c r="N143">
        <f>M143*(CK143+CL143)/1000.0</f>
        <v>0</v>
      </c>
      <c r="O143">
        <f>(CD143 - IF(AH143&gt;1, K143*BY143*100.0/(AJ143*CR143), 0))*(CK143+CL143)/1000.0</f>
        <v>0</v>
      </c>
      <c r="P143">
        <f>2.0/((1/R143-1/Q143)+SIGN(R143)*SQRT((1/R143-1/Q143)*(1/R143-1/Q143) + 4*BZ143/((BZ143+1)*(BZ143+1))*(2*1/R143*1/Q143-1/Q143*1/Q143)))</f>
        <v>0</v>
      </c>
      <c r="Q143">
        <f>IF(LEFT(CA143,1)&lt;&gt;"0",IF(LEFT(CA143,1)="1",3.0,CB143),$D$5+$E$5*(CR143*CK143/($K$5*1000))+$F$5*(CR143*CK143/($K$5*1000))*MAX(MIN(BY143,$J$5),$I$5)*MAX(MIN(BY143,$J$5),$I$5)+$G$5*MAX(MIN(BY143,$J$5),$I$5)*(CR143*CK143/($K$5*1000))+$H$5*(CR143*CK143/($K$5*1000))*(CR143*CK143/($K$5*1000)))</f>
        <v>0</v>
      </c>
      <c r="R143">
        <f>I143*(1000-(1000*0.61365*exp(17.502*V143/(240.97+V143))/(CK143+CL143)+CF143)/2)/(1000*0.61365*exp(17.502*V143/(240.97+V143))/(CK143+CL143)-CF143)</f>
        <v>0</v>
      </c>
      <c r="S143">
        <f>1/((BZ143+1)/(P143/1.6)+1/(Q143/1.37)) + BZ143/((BZ143+1)/(P143/1.6) + BZ143/(Q143/1.37))</f>
        <v>0</v>
      </c>
      <c r="T143">
        <f>(BU143*BX143)</f>
        <v>0</v>
      </c>
      <c r="U143">
        <f>(CM143+(T143+2*0.95*5.67E-8*(((CM143+$B$7)+273)^4-(CM143+273)^4)-44100*I143)/(1.84*29.3*Q143+8*0.95*5.67E-8*(CM143+273)^3))</f>
        <v>0</v>
      </c>
      <c r="V143">
        <f>($C$7*CN143+$D$7*CO143+$E$7*U143)</f>
        <v>0</v>
      </c>
      <c r="W143">
        <f>0.61365*exp(17.502*V143/(240.97+V143))</f>
        <v>0</v>
      </c>
      <c r="X143">
        <f>(Y143/Z143*100)</f>
        <v>0</v>
      </c>
      <c r="Y143">
        <f>CF143*(CK143+CL143)/1000</f>
        <v>0</v>
      </c>
      <c r="Z143">
        <f>0.61365*exp(17.502*CM143/(240.97+CM143))</f>
        <v>0</v>
      </c>
      <c r="AA143">
        <f>(W143-CF143*(CK143+CL143)/1000)</f>
        <v>0</v>
      </c>
      <c r="AB143">
        <f>(-I143*44100)</f>
        <v>0</v>
      </c>
      <c r="AC143">
        <f>2*29.3*Q143*0.92*(CM143-V143)</f>
        <v>0</v>
      </c>
      <c r="AD143">
        <f>2*0.95*5.67E-8*(((CM143+$B$7)+273)^4-(V143+273)^4)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MAX(0,($B$13+$C$13*CR143)/(1+$D$13*CR143)*CK143/(CM143+273)*$E$13)</f>
        <v>0</v>
      </c>
      <c r="AK143" t="s">
        <v>303</v>
      </c>
      <c r="AL143" t="s">
        <v>303</v>
      </c>
      <c r="AM143">
        <v>0</v>
      </c>
      <c r="AN143">
        <v>0</v>
      </c>
      <c r="AO143">
        <f>1-AM143/AN143</f>
        <v>0</v>
      </c>
      <c r="AP143">
        <v>0</v>
      </c>
      <c r="AQ143" t="s">
        <v>303</v>
      </c>
      <c r="AR143" t="s">
        <v>303</v>
      </c>
      <c r="AS143">
        <v>0</v>
      </c>
      <c r="AT143">
        <v>0</v>
      </c>
      <c r="AU143">
        <f>1-AS143/AT143</f>
        <v>0</v>
      </c>
      <c r="AV143">
        <v>0.5</v>
      </c>
      <c r="AW143">
        <f>BV143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303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f>$B$11*CS143+$C$11*CT143+$F$11*CU143*(1-CX143)</f>
        <v>0</v>
      </c>
      <c r="BV143">
        <f>BU143*BW143</f>
        <v>0</v>
      </c>
      <c r="BW143">
        <f>($B$11*$D$9+$C$11*$D$9+$F$11*((DH143+CZ143)/MAX(DH143+CZ143+DI143, 0.1)*$I$9+DI143/MAX(DH143+CZ143+DI143, 0.1)*$J$9))/($B$11+$C$11+$F$11)</f>
        <v>0</v>
      </c>
      <c r="BX143">
        <f>($B$11*$K$9+$C$11*$K$9+$F$11*((DH143+CZ143)/MAX(DH143+CZ143+DI143, 0.1)*$P$9+DI143/MAX(DH143+CZ143+DI143, 0.1)*$Q$9))/($B$11+$C$11+$F$11)</f>
        <v>0</v>
      </c>
      <c r="BY143">
        <v>6</v>
      </c>
      <c r="BZ143">
        <v>0.5</v>
      </c>
      <c r="CA143" t="s">
        <v>304</v>
      </c>
      <c r="CB143">
        <v>2</v>
      </c>
      <c r="CC143">
        <v>1625677467.1</v>
      </c>
      <c r="CD143">
        <v>408.746333333333</v>
      </c>
      <c r="CE143">
        <v>419.986666666667</v>
      </c>
      <c r="CF143">
        <v>6.89101333333333</v>
      </c>
      <c r="CG143">
        <v>5.86135</v>
      </c>
      <c r="CH143">
        <v>423.089333333333</v>
      </c>
      <c r="CI143">
        <v>8.32394333333333</v>
      </c>
      <c r="CJ143">
        <v>500.017333333333</v>
      </c>
      <c r="CK143">
        <v>100.379333333333</v>
      </c>
      <c r="CL143">
        <v>0.0999772333333333</v>
      </c>
      <c r="CM143">
        <v>17.5611666666667</v>
      </c>
      <c r="CN143">
        <v>17.4640666666667</v>
      </c>
      <c r="CO143">
        <v>999.9</v>
      </c>
      <c r="CP143">
        <v>0</v>
      </c>
      <c r="CQ143">
        <v>0</v>
      </c>
      <c r="CR143">
        <v>9981.25</v>
      </c>
      <c r="CS143">
        <v>0</v>
      </c>
      <c r="CT143">
        <v>5.62439</v>
      </c>
      <c r="CU143">
        <v>1045.92333333333</v>
      </c>
      <c r="CV143">
        <v>0.96199</v>
      </c>
      <c r="CW143">
        <v>0.0380099</v>
      </c>
      <c r="CX143">
        <v>0</v>
      </c>
      <c r="CY143">
        <v>1534.66666666667</v>
      </c>
      <c r="CZ143">
        <v>4.99912</v>
      </c>
      <c r="DA143">
        <v>15879.4333333333</v>
      </c>
      <c r="DB143">
        <v>6712.29</v>
      </c>
      <c r="DC143">
        <v>37.4373333333333</v>
      </c>
      <c r="DD143">
        <v>40.75</v>
      </c>
      <c r="DE143">
        <v>39.458</v>
      </c>
      <c r="DF143">
        <v>40.312</v>
      </c>
      <c r="DG143">
        <v>39.0416666666667</v>
      </c>
      <c r="DH143">
        <v>1001.36</v>
      </c>
      <c r="DI143">
        <v>39.57</v>
      </c>
      <c r="DJ143">
        <v>0</v>
      </c>
      <c r="DK143">
        <v>1625677469</v>
      </c>
      <c r="DL143">
        <v>0</v>
      </c>
      <c r="DM143">
        <v>1536.4716</v>
      </c>
      <c r="DN143">
        <v>-17.492307685247</v>
      </c>
      <c r="DO143">
        <v>-171.169230663043</v>
      </c>
      <c r="DP143">
        <v>15898.444</v>
      </c>
      <c r="DQ143">
        <v>15</v>
      </c>
      <c r="DR143">
        <v>1625677134.6</v>
      </c>
      <c r="DS143" t="s">
        <v>305</v>
      </c>
      <c r="DT143">
        <v>1625677128.6</v>
      </c>
      <c r="DU143">
        <v>1625677134.6</v>
      </c>
      <c r="DV143">
        <v>2</v>
      </c>
      <c r="DW143">
        <v>0.041</v>
      </c>
      <c r="DX143">
        <v>0.026</v>
      </c>
      <c r="DY143">
        <v>-14.347</v>
      </c>
      <c r="DZ143">
        <v>-1.389</v>
      </c>
      <c r="EA143">
        <v>420</v>
      </c>
      <c r="EB143">
        <v>5</v>
      </c>
      <c r="EC143">
        <v>0.14</v>
      </c>
      <c r="ED143">
        <v>0.08</v>
      </c>
      <c r="EE143">
        <v>-11.208887804878</v>
      </c>
      <c r="EF143">
        <v>-0.385528222996518</v>
      </c>
      <c r="EG143">
        <v>0.0526843855940767</v>
      </c>
      <c r="EH143">
        <v>1</v>
      </c>
      <c r="EI143">
        <v>1537.46676470588</v>
      </c>
      <c r="EJ143">
        <v>-18.0945231415246</v>
      </c>
      <c r="EK143">
        <v>1.78745583341278</v>
      </c>
      <c r="EL143">
        <v>0</v>
      </c>
      <c r="EM143">
        <v>1.0235283902439</v>
      </c>
      <c r="EN143">
        <v>0.0512983693379786</v>
      </c>
      <c r="EO143">
        <v>0.0137673173430164</v>
      </c>
      <c r="EP143">
        <v>1</v>
      </c>
      <c r="EQ143">
        <v>2</v>
      </c>
      <c r="ER143">
        <v>3</v>
      </c>
      <c r="ES143" t="s">
        <v>349</v>
      </c>
      <c r="ET143">
        <v>100</v>
      </c>
      <c r="EU143">
        <v>100</v>
      </c>
      <c r="EV143">
        <v>-14.343</v>
      </c>
      <c r="EW143">
        <v>-1.4331</v>
      </c>
      <c r="EX143">
        <v>-14.3476998515065</v>
      </c>
      <c r="EY143">
        <v>0.000485247639819423</v>
      </c>
      <c r="EZ143">
        <v>-1.36446825205216e-06</v>
      </c>
      <c r="FA143">
        <v>5.78542989185787e-10</v>
      </c>
      <c r="FB143">
        <v>-1.1099058739466</v>
      </c>
      <c r="FC143">
        <v>-0.0508365997127688</v>
      </c>
      <c r="FD143">
        <v>0.00161886503163497</v>
      </c>
      <c r="FE143">
        <v>-2.08621555845513e-05</v>
      </c>
      <c r="FF143">
        <v>0</v>
      </c>
      <c r="FG143">
        <v>2096</v>
      </c>
      <c r="FH143">
        <v>2</v>
      </c>
      <c r="FI143">
        <v>28</v>
      </c>
      <c r="FJ143">
        <v>5.7</v>
      </c>
      <c r="FK143">
        <v>5.6</v>
      </c>
      <c r="FL143">
        <v>18</v>
      </c>
      <c r="FM143">
        <v>491.785</v>
      </c>
      <c r="FN143">
        <v>509.423</v>
      </c>
      <c r="FO143">
        <v>14.589</v>
      </c>
      <c r="FP143">
        <v>26.6896</v>
      </c>
      <c r="FQ143">
        <v>29.9996</v>
      </c>
      <c r="FR143">
        <v>26.8587</v>
      </c>
      <c r="FS143">
        <v>26.8422</v>
      </c>
      <c r="FT143">
        <v>21.4445</v>
      </c>
      <c r="FU143">
        <v>57.7051</v>
      </c>
      <c r="FV143">
        <v>0</v>
      </c>
      <c r="FW143">
        <v>14.65</v>
      </c>
      <c r="FX143">
        <v>420</v>
      </c>
      <c r="FY143">
        <v>5.94232</v>
      </c>
      <c r="FZ143">
        <v>101.654</v>
      </c>
      <c r="GA143">
        <v>96.1693</v>
      </c>
    </row>
    <row r="144" spans="1:183">
      <c r="A144">
        <v>128</v>
      </c>
      <c r="B144">
        <v>1625677470.1</v>
      </c>
      <c r="C144">
        <v>254</v>
      </c>
      <c r="D144" t="s">
        <v>562</v>
      </c>
      <c r="E144" t="s">
        <v>563</v>
      </c>
      <c r="F144">
        <v>1</v>
      </c>
      <c r="G144" t="s">
        <v>302</v>
      </c>
      <c r="H144">
        <v>1625677469.1</v>
      </c>
      <c r="I144">
        <f>(J144)/1000</f>
        <v>0</v>
      </c>
      <c r="J144">
        <f>1000*CJ144*AH144*(CF144-CG144)/(100*BY144*(1000-AH144*CF144))</f>
        <v>0</v>
      </c>
      <c r="K144">
        <f>CJ144*AH144*(CE144-CD144*(1000-AH144*CG144)/(1000-AH144*CF144))/(100*BY144)</f>
        <v>0</v>
      </c>
      <c r="L144">
        <f>CD144 - IF(AH144&gt;1, K144*BY144*100.0/(AJ144*CR144), 0)</f>
        <v>0</v>
      </c>
      <c r="M144">
        <f>((S144-I144/2)*L144-K144)/(S144+I144/2)</f>
        <v>0</v>
      </c>
      <c r="N144">
        <f>M144*(CK144+CL144)/1000.0</f>
        <v>0</v>
      </c>
      <c r="O144">
        <f>(CD144 - IF(AH144&gt;1, K144*BY144*100.0/(AJ144*CR144), 0))*(CK144+CL144)/1000.0</f>
        <v>0</v>
      </c>
      <c r="P144">
        <f>2.0/((1/R144-1/Q144)+SIGN(R144)*SQRT((1/R144-1/Q144)*(1/R144-1/Q144) + 4*BZ144/((BZ144+1)*(BZ144+1))*(2*1/R144*1/Q144-1/Q144*1/Q144)))</f>
        <v>0</v>
      </c>
      <c r="Q144">
        <f>IF(LEFT(CA144,1)&lt;&gt;"0",IF(LEFT(CA144,1)="1",3.0,CB144),$D$5+$E$5*(CR144*CK144/($K$5*1000))+$F$5*(CR144*CK144/($K$5*1000))*MAX(MIN(BY144,$J$5),$I$5)*MAX(MIN(BY144,$J$5),$I$5)+$G$5*MAX(MIN(BY144,$J$5),$I$5)*(CR144*CK144/($K$5*1000))+$H$5*(CR144*CK144/($K$5*1000))*(CR144*CK144/($K$5*1000)))</f>
        <v>0</v>
      </c>
      <c r="R144">
        <f>I144*(1000-(1000*0.61365*exp(17.502*V144/(240.97+V144))/(CK144+CL144)+CF144)/2)/(1000*0.61365*exp(17.502*V144/(240.97+V144))/(CK144+CL144)-CF144)</f>
        <v>0</v>
      </c>
      <c r="S144">
        <f>1/((BZ144+1)/(P144/1.6)+1/(Q144/1.37)) + BZ144/((BZ144+1)/(P144/1.6) + BZ144/(Q144/1.37))</f>
        <v>0</v>
      </c>
      <c r="T144">
        <f>(BU144*BX144)</f>
        <v>0</v>
      </c>
      <c r="U144">
        <f>(CM144+(T144+2*0.95*5.67E-8*(((CM144+$B$7)+273)^4-(CM144+273)^4)-44100*I144)/(1.84*29.3*Q144+8*0.95*5.67E-8*(CM144+273)^3))</f>
        <v>0</v>
      </c>
      <c r="V144">
        <f>($C$7*CN144+$D$7*CO144+$E$7*U144)</f>
        <v>0</v>
      </c>
      <c r="W144">
        <f>0.61365*exp(17.502*V144/(240.97+V144))</f>
        <v>0</v>
      </c>
      <c r="X144">
        <f>(Y144/Z144*100)</f>
        <v>0</v>
      </c>
      <c r="Y144">
        <f>CF144*(CK144+CL144)/1000</f>
        <v>0</v>
      </c>
      <c r="Z144">
        <f>0.61365*exp(17.502*CM144/(240.97+CM144))</f>
        <v>0</v>
      </c>
      <c r="AA144">
        <f>(W144-CF144*(CK144+CL144)/1000)</f>
        <v>0</v>
      </c>
      <c r="AB144">
        <f>(-I144*44100)</f>
        <v>0</v>
      </c>
      <c r="AC144">
        <f>2*29.3*Q144*0.92*(CM144-V144)</f>
        <v>0</v>
      </c>
      <c r="AD144">
        <f>2*0.95*5.67E-8*(((CM144+$B$7)+273)^4-(V144+273)^4)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MAX(0,($B$13+$C$13*CR144)/(1+$D$13*CR144)*CK144/(CM144+273)*$E$13)</f>
        <v>0</v>
      </c>
      <c r="AK144" t="s">
        <v>303</v>
      </c>
      <c r="AL144" t="s">
        <v>303</v>
      </c>
      <c r="AM144">
        <v>0</v>
      </c>
      <c r="AN144">
        <v>0</v>
      </c>
      <c r="AO144">
        <f>1-AM144/AN144</f>
        <v>0</v>
      </c>
      <c r="AP144">
        <v>0</v>
      </c>
      <c r="AQ144" t="s">
        <v>303</v>
      </c>
      <c r="AR144" t="s">
        <v>303</v>
      </c>
      <c r="AS144">
        <v>0</v>
      </c>
      <c r="AT144">
        <v>0</v>
      </c>
      <c r="AU144">
        <f>1-AS144/AT144</f>
        <v>0</v>
      </c>
      <c r="AV144">
        <v>0.5</v>
      </c>
      <c r="AW144">
        <f>BV144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303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f>$B$11*CS144+$C$11*CT144+$F$11*CU144*(1-CX144)</f>
        <v>0</v>
      </c>
      <c r="BV144">
        <f>BU144*BW144</f>
        <v>0</v>
      </c>
      <c r="BW144">
        <f>($B$11*$D$9+$C$11*$D$9+$F$11*((DH144+CZ144)/MAX(DH144+CZ144+DI144, 0.1)*$I$9+DI144/MAX(DH144+CZ144+DI144, 0.1)*$J$9))/($B$11+$C$11+$F$11)</f>
        <v>0</v>
      </c>
      <c r="BX144">
        <f>($B$11*$K$9+$C$11*$K$9+$F$11*((DH144+CZ144)/MAX(DH144+CZ144+DI144, 0.1)*$P$9+DI144/MAX(DH144+CZ144+DI144, 0.1)*$Q$9))/($B$11+$C$11+$F$11)</f>
        <v>0</v>
      </c>
      <c r="BY144">
        <v>6</v>
      </c>
      <c r="BZ144">
        <v>0.5</v>
      </c>
      <c r="CA144" t="s">
        <v>304</v>
      </c>
      <c r="CB144">
        <v>2</v>
      </c>
      <c r="CC144">
        <v>1625677469.1</v>
      </c>
      <c r="CD144">
        <v>408.737</v>
      </c>
      <c r="CE144">
        <v>419.967</v>
      </c>
      <c r="CF144">
        <v>6.90232666666667</v>
      </c>
      <c r="CG144">
        <v>5.86300333333333</v>
      </c>
      <c r="CH144">
        <v>423.08</v>
      </c>
      <c r="CI144">
        <v>8.33558333333333</v>
      </c>
      <c r="CJ144">
        <v>500.048666666667</v>
      </c>
      <c r="CK144">
        <v>100.380333333333</v>
      </c>
      <c r="CL144">
        <v>0.100209333333333</v>
      </c>
      <c r="CM144">
        <v>17.5833666666667</v>
      </c>
      <c r="CN144">
        <v>17.4938333333333</v>
      </c>
      <c r="CO144">
        <v>999.9</v>
      </c>
      <c r="CP144">
        <v>0</v>
      </c>
      <c r="CQ144">
        <v>0</v>
      </c>
      <c r="CR144">
        <v>9991.25</v>
      </c>
      <c r="CS144">
        <v>0</v>
      </c>
      <c r="CT144">
        <v>5.62439</v>
      </c>
      <c r="CU144">
        <v>1046.11333333333</v>
      </c>
      <c r="CV144">
        <v>0.961998</v>
      </c>
      <c r="CW144">
        <v>0.0380025</v>
      </c>
      <c r="CX144">
        <v>0</v>
      </c>
      <c r="CY144">
        <v>1533.85</v>
      </c>
      <c r="CZ144">
        <v>4.99912</v>
      </c>
      <c r="DA144">
        <v>15876.8333333333</v>
      </c>
      <c r="DB144">
        <v>6713.54333333333</v>
      </c>
      <c r="DC144">
        <v>37.687</v>
      </c>
      <c r="DD144">
        <v>40.7703333333333</v>
      </c>
      <c r="DE144">
        <v>39.458</v>
      </c>
      <c r="DF144">
        <v>40.1246666666667</v>
      </c>
      <c r="DG144">
        <v>38.9996666666667</v>
      </c>
      <c r="DH144">
        <v>1001.55333333333</v>
      </c>
      <c r="DI144">
        <v>39.5633333333333</v>
      </c>
      <c r="DJ144">
        <v>0</v>
      </c>
      <c r="DK144">
        <v>1625677470.8</v>
      </c>
      <c r="DL144">
        <v>0</v>
      </c>
      <c r="DM144">
        <v>1536.00692307692</v>
      </c>
      <c r="DN144">
        <v>-17.6335043044922</v>
      </c>
      <c r="DO144">
        <v>-173.647863500288</v>
      </c>
      <c r="DP144">
        <v>15894.2692307692</v>
      </c>
      <c r="DQ144">
        <v>15</v>
      </c>
      <c r="DR144">
        <v>1625677134.6</v>
      </c>
      <c r="DS144" t="s">
        <v>305</v>
      </c>
      <c r="DT144">
        <v>1625677128.6</v>
      </c>
      <c r="DU144">
        <v>1625677134.6</v>
      </c>
      <c r="DV144">
        <v>2</v>
      </c>
      <c r="DW144">
        <v>0.041</v>
      </c>
      <c r="DX144">
        <v>0.026</v>
      </c>
      <c r="DY144">
        <v>-14.347</v>
      </c>
      <c r="DZ144">
        <v>-1.389</v>
      </c>
      <c r="EA144">
        <v>420</v>
      </c>
      <c r="EB144">
        <v>5</v>
      </c>
      <c r="EC144">
        <v>0.14</v>
      </c>
      <c r="ED144">
        <v>0.08</v>
      </c>
      <c r="EE144">
        <v>-11.2179097560976</v>
      </c>
      <c r="EF144">
        <v>-0.283917073170734</v>
      </c>
      <c r="EG144">
        <v>0.0464192758787904</v>
      </c>
      <c r="EH144">
        <v>1</v>
      </c>
      <c r="EI144">
        <v>1537.01428571429</v>
      </c>
      <c r="EJ144">
        <v>-18.1642908454199</v>
      </c>
      <c r="EK144">
        <v>1.83889452150592</v>
      </c>
      <c r="EL144">
        <v>0</v>
      </c>
      <c r="EM144">
        <v>1.02336814634146</v>
      </c>
      <c r="EN144">
        <v>0.105024167247386</v>
      </c>
      <c r="EO144">
        <v>0.0135244674798208</v>
      </c>
      <c r="EP144">
        <v>0</v>
      </c>
      <c r="EQ144">
        <v>1</v>
      </c>
      <c r="ER144">
        <v>3</v>
      </c>
      <c r="ES144" t="s">
        <v>427</v>
      </c>
      <c r="ET144">
        <v>100</v>
      </c>
      <c r="EU144">
        <v>100</v>
      </c>
      <c r="EV144">
        <v>-14.342</v>
      </c>
      <c r="EW144">
        <v>-1.4334</v>
      </c>
      <c r="EX144">
        <v>-14.3476998515065</v>
      </c>
      <c r="EY144">
        <v>0.000485247639819423</v>
      </c>
      <c r="EZ144">
        <v>-1.36446825205216e-06</v>
      </c>
      <c r="FA144">
        <v>5.78542989185787e-10</v>
      </c>
      <c r="FB144">
        <v>-1.1099058739466</v>
      </c>
      <c r="FC144">
        <v>-0.0508365997127688</v>
      </c>
      <c r="FD144">
        <v>0.00161886503163497</v>
      </c>
      <c r="FE144">
        <v>-2.08621555845513e-05</v>
      </c>
      <c r="FF144">
        <v>0</v>
      </c>
      <c r="FG144">
        <v>2096</v>
      </c>
      <c r="FH144">
        <v>2</v>
      </c>
      <c r="FI144">
        <v>28</v>
      </c>
      <c r="FJ144">
        <v>5.7</v>
      </c>
      <c r="FK144">
        <v>5.6</v>
      </c>
      <c r="FL144">
        <v>18</v>
      </c>
      <c r="FM144">
        <v>491.628</v>
      </c>
      <c r="FN144">
        <v>509.407</v>
      </c>
      <c r="FO144">
        <v>14.6314</v>
      </c>
      <c r="FP144">
        <v>26.6871</v>
      </c>
      <c r="FQ144">
        <v>29.9997</v>
      </c>
      <c r="FR144">
        <v>26.8574</v>
      </c>
      <c r="FS144">
        <v>26.8405</v>
      </c>
      <c r="FT144">
        <v>21.4432</v>
      </c>
      <c r="FU144">
        <v>57.4327</v>
      </c>
      <c r="FV144">
        <v>0</v>
      </c>
      <c r="FW144">
        <v>14.72</v>
      </c>
      <c r="FX144">
        <v>420</v>
      </c>
      <c r="FY144">
        <v>5.943</v>
      </c>
      <c r="FZ144">
        <v>101.654</v>
      </c>
      <c r="GA144">
        <v>96.1694</v>
      </c>
    </row>
    <row r="145" spans="1:183">
      <c r="A145">
        <v>129</v>
      </c>
      <c r="B145">
        <v>1625677472.1</v>
      </c>
      <c r="C145">
        <v>256</v>
      </c>
      <c r="D145" t="s">
        <v>564</v>
      </c>
      <c r="E145" t="s">
        <v>565</v>
      </c>
      <c r="F145">
        <v>1</v>
      </c>
      <c r="G145" t="s">
        <v>302</v>
      </c>
      <c r="H145">
        <v>1625677471.1</v>
      </c>
      <c r="I145">
        <f>(J145)/1000</f>
        <v>0</v>
      </c>
      <c r="J145">
        <f>1000*CJ145*AH145*(CF145-CG145)/(100*BY145*(1000-AH145*CF145))</f>
        <v>0</v>
      </c>
      <c r="K145">
        <f>CJ145*AH145*(CE145-CD145*(1000-AH145*CG145)/(1000-AH145*CF145))/(100*BY145)</f>
        <v>0</v>
      </c>
      <c r="L145">
        <f>CD145 - IF(AH145&gt;1, K145*BY145*100.0/(AJ145*CR145), 0)</f>
        <v>0</v>
      </c>
      <c r="M145">
        <f>((S145-I145/2)*L145-K145)/(S145+I145/2)</f>
        <v>0</v>
      </c>
      <c r="N145">
        <f>M145*(CK145+CL145)/1000.0</f>
        <v>0</v>
      </c>
      <c r="O145">
        <f>(CD145 - IF(AH145&gt;1, K145*BY145*100.0/(AJ145*CR145), 0))*(CK145+CL145)/1000.0</f>
        <v>0</v>
      </c>
      <c r="P145">
        <f>2.0/((1/R145-1/Q145)+SIGN(R145)*SQRT((1/R145-1/Q145)*(1/R145-1/Q145) + 4*BZ145/((BZ145+1)*(BZ145+1))*(2*1/R145*1/Q145-1/Q145*1/Q145)))</f>
        <v>0</v>
      </c>
      <c r="Q145">
        <f>IF(LEFT(CA145,1)&lt;&gt;"0",IF(LEFT(CA145,1)="1",3.0,CB145),$D$5+$E$5*(CR145*CK145/($K$5*1000))+$F$5*(CR145*CK145/($K$5*1000))*MAX(MIN(BY145,$J$5),$I$5)*MAX(MIN(BY145,$J$5),$I$5)+$G$5*MAX(MIN(BY145,$J$5),$I$5)*(CR145*CK145/($K$5*1000))+$H$5*(CR145*CK145/($K$5*1000))*(CR145*CK145/($K$5*1000)))</f>
        <v>0</v>
      </c>
      <c r="R145">
        <f>I145*(1000-(1000*0.61365*exp(17.502*V145/(240.97+V145))/(CK145+CL145)+CF145)/2)/(1000*0.61365*exp(17.502*V145/(240.97+V145))/(CK145+CL145)-CF145)</f>
        <v>0</v>
      </c>
      <c r="S145">
        <f>1/((BZ145+1)/(P145/1.6)+1/(Q145/1.37)) + BZ145/((BZ145+1)/(P145/1.6) + BZ145/(Q145/1.37))</f>
        <v>0</v>
      </c>
      <c r="T145">
        <f>(BU145*BX145)</f>
        <v>0</v>
      </c>
      <c r="U145">
        <f>(CM145+(T145+2*0.95*5.67E-8*(((CM145+$B$7)+273)^4-(CM145+273)^4)-44100*I145)/(1.84*29.3*Q145+8*0.95*5.67E-8*(CM145+273)^3))</f>
        <v>0</v>
      </c>
      <c r="V145">
        <f>($C$7*CN145+$D$7*CO145+$E$7*U145)</f>
        <v>0</v>
      </c>
      <c r="W145">
        <f>0.61365*exp(17.502*V145/(240.97+V145))</f>
        <v>0</v>
      </c>
      <c r="X145">
        <f>(Y145/Z145*100)</f>
        <v>0</v>
      </c>
      <c r="Y145">
        <f>CF145*(CK145+CL145)/1000</f>
        <v>0</v>
      </c>
      <c r="Z145">
        <f>0.61365*exp(17.502*CM145/(240.97+CM145))</f>
        <v>0</v>
      </c>
      <c r="AA145">
        <f>(W145-CF145*(CK145+CL145)/1000)</f>
        <v>0</v>
      </c>
      <c r="AB145">
        <f>(-I145*44100)</f>
        <v>0</v>
      </c>
      <c r="AC145">
        <f>2*29.3*Q145*0.92*(CM145-V145)</f>
        <v>0</v>
      </c>
      <c r="AD145">
        <f>2*0.95*5.67E-8*(((CM145+$B$7)+273)^4-(V145+273)^4)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MAX(0,($B$13+$C$13*CR145)/(1+$D$13*CR145)*CK145/(CM145+273)*$E$13)</f>
        <v>0</v>
      </c>
      <c r="AK145" t="s">
        <v>303</v>
      </c>
      <c r="AL145" t="s">
        <v>303</v>
      </c>
      <c r="AM145">
        <v>0</v>
      </c>
      <c r="AN145">
        <v>0</v>
      </c>
      <c r="AO145">
        <f>1-AM145/AN145</f>
        <v>0</v>
      </c>
      <c r="AP145">
        <v>0</v>
      </c>
      <c r="AQ145" t="s">
        <v>303</v>
      </c>
      <c r="AR145" t="s">
        <v>303</v>
      </c>
      <c r="AS145">
        <v>0</v>
      </c>
      <c r="AT145">
        <v>0</v>
      </c>
      <c r="AU145">
        <f>1-AS145/AT145</f>
        <v>0</v>
      </c>
      <c r="AV145">
        <v>0.5</v>
      </c>
      <c r="AW145">
        <f>BV145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303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f>$B$11*CS145+$C$11*CT145+$F$11*CU145*(1-CX145)</f>
        <v>0</v>
      </c>
      <c r="BV145">
        <f>BU145*BW145</f>
        <v>0</v>
      </c>
      <c r="BW145">
        <f>($B$11*$D$9+$C$11*$D$9+$F$11*((DH145+CZ145)/MAX(DH145+CZ145+DI145, 0.1)*$I$9+DI145/MAX(DH145+CZ145+DI145, 0.1)*$J$9))/($B$11+$C$11+$F$11)</f>
        <v>0</v>
      </c>
      <c r="BX145">
        <f>($B$11*$K$9+$C$11*$K$9+$F$11*((DH145+CZ145)/MAX(DH145+CZ145+DI145, 0.1)*$P$9+DI145/MAX(DH145+CZ145+DI145, 0.1)*$Q$9))/($B$11+$C$11+$F$11)</f>
        <v>0</v>
      </c>
      <c r="BY145">
        <v>6</v>
      </c>
      <c r="BZ145">
        <v>0.5</v>
      </c>
      <c r="CA145" t="s">
        <v>304</v>
      </c>
      <c r="CB145">
        <v>2</v>
      </c>
      <c r="CC145">
        <v>1625677471.1</v>
      </c>
      <c r="CD145">
        <v>408.727666666667</v>
      </c>
      <c r="CE145">
        <v>420.018333333333</v>
      </c>
      <c r="CF145">
        <v>6.91169666666667</v>
      </c>
      <c r="CG145">
        <v>5.86315333333333</v>
      </c>
      <c r="CH145">
        <v>423.070333333333</v>
      </c>
      <c r="CI145">
        <v>8.34522666666667</v>
      </c>
      <c r="CJ145">
        <v>500.050333333333</v>
      </c>
      <c r="CK145">
        <v>100.381</v>
      </c>
      <c r="CL145">
        <v>0.0998714333333333</v>
      </c>
      <c r="CM145">
        <v>17.6060333333333</v>
      </c>
      <c r="CN145">
        <v>17.5187666666667</v>
      </c>
      <c r="CO145">
        <v>999.9</v>
      </c>
      <c r="CP145">
        <v>0</v>
      </c>
      <c r="CQ145">
        <v>0</v>
      </c>
      <c r="CR145">
        <v>10008.7833333333</v>
      </c>
      <c r="CS145">
        <v>0</v>
      </c>
      <c r="CT145">
        <v>5.62439</v>
      </c>
      <c r="CU145">
        <v>1046.11333333333</v>
      </c>
      <c r="CV145">
        <v>0.961994</v>
      </c>
      <c r="CW145">
        <v>0.0380062</v>
      </c>
      <c r="CX145">
        <v>0</v>
      </c>
      <c r="CY145">
        <v>1533.35666666667</v>
      </c>
      <c r="CZ145">
        <v>4.99912</v>
      </c>
      <c r="DA145">
        <v>15871.4</v>
      </c>
      <c r="DB145">
        <v>6713.53</v>
      </c>
      <c r="DC145">
        <v>37.5623333333333</v>
      </c>
      <c r="DD145">
        <v>40.75</v>
      </c>
      <c r="DE145">
        <v>39.4996666666667</v>
      </c>
      <c r="DF145">
        <v>40.2706666666667</v>
      </c>
      <c r="DG145">
        <v>39.062</v>
      </c>
      <c r="DH145">
        <v>1001.54666666667</v>
      </c>
      <c r="DI145">
        <v>39.57</v>
      </c>
      <c r="DJ145">
        <v>0</v>
      </c>
      <c r="DK145">
        <v>1625677473.2</v>
      </c>
      <c r="DL145">
        <v>0</v>
      </c>
      <c r="DM145">
        <v>1535.28615384615</v>
      </c>
      <c r="DN145">
        <v>-17.5329914700545</v>
      </c>
      <c r="DO145">
        <v>-175.241025925496</v>
      </c>
      <c r="DP145">
        <v>15887.6461538462</v>
      </c>
      <c r="DQ145">
        <v>15</v>
      </c>
      <c r="DR145">
        <v>1625677134.6</v>
      </c>
      <c r="DS145" t="s">
        <v>305</v>
      </c>
      <c r="DT145">
        <v>1625677128.6</v>
      </c>
      <c r="DU145">
        <v>1625677134.6</v>
      </c>
      <c r="DV145">
        <v>2</v>
      </c>
      <c r="DW145">
        <v>0.041</v>
      </c>
      <c r="DX145">
        <v>0.026</v>
      </c>
      <c r="DY145">
        <v>-14.347</v>
      </c>
      <c r="DZ145">
        <v>-1.389</v>
      </c>
      <c r="EA145">
        <v>420</v>
      </c>
      <c r="EB145">
        <v>5</v>
      </c>
      <c r="EC145">
        <v>0.14</v>
      </c>
      <c r="ED145">
        <v>0.08</v>
      </c>
      <c r="EE145">
        <v>-11.2329853658537</v>
      </c>
      <c r="EF145">
        <v>-0.206795121951248</v>
      </c>
      <c r="EG145">
        <v>0.0392032076896628</v>
      </c>
      <c r="EH145">
        <v>1</v>
      </c>
      <c r="EI145">
        <v>1536.195</v>
      </c>
      <c r="EJ145">
        <v>-18.1374129097382</v>
      </c>
      <c r="EK145">
        <v>1.79231242352704</v>
      </c>
      <c r="EL145">
        <v>0</v>
      </c>
      <c r="EM145">
        <v>1.02647619512195</v>
      </c>
      <c r="EN145">
        <v>0.128690383275263</v>
      </c>
      <c r="EO145">
        <v>0.0147835039184988</v>
      </c>
      <c r="EP145">
        <v>0</v>
      </c>
      <c r="EQ145">
        <v>1</v>
      </c>
      <c r="ER145">
        <v>3</v>
      </c>
      <c r="ES145" t="s">
        <v>427</v>
      </c>
      <c r="ET145">
        <v>100</v>
      </c>
      <c r="EU145">
        <v>100</v>
      </c>
      <c r="EV145">
        <v>-14.342</v>
      </c>
      <c r="EW145">
        <v>-1.4337</v>
      </c>
      <c r="EX145">
        <v>-14.3476998515065</v>
      </c>
      <c r="EY145">
        <v>0.000485247639819423</v>
      </c>
      <c r="EZ145">
        <v>-1.36446825205216e-06</v>
      </c>
      <c r="FA145">
        <v>5.78542989185787e-10</v>
      </c>
      <c r="FB145">
        <v>-1.1099058739466</v>
      </c>
      <c r="FC145">
        <v>-0.0508365997127688</v>
      </c>
      <c r="FD145">
        <v>0.00161886503163497</v>
      </c>
      <c r="FE145">
        <v>-2.08621555845513e-05</v>
      </c>
      <c r="FF145">
        <v>0</v>
      </c>
      <c r="FG145">
        <v>2096</v>
      </c>
      <c r="FH145">
        <v>2</v>
      </c>
      <c r="FI145">
        <v>28</v>
      </c>
      <c r="FJ145">
        <v>5.7</v>
      </c>
      <c r="FK145">
        <v>5.6</v>
      </c>
      <c r="FL145">
        <v>18</v>
      </c>
      <c r="FM145">
        <v>491.866</v>
      </c>
      <c r="FN145">
        <v>509.341</v>
      </c>
      <c r="FO145">
        <v>14.675</v>
      </c>
      <c r="FP145">
        <v>26.6849</v>
      </c>
      <c r="FQ145">
        <v>29.9996</v>
      </c>
      <c r="FR145">
        <v>26.8563</v>
      </c>
      <c r="FS145">
        <v>26.8391</v>
      </c>
      <c r="FT145">
        <v>21.4418</v>
      </c>
      <c r="FU145">
        <v>57.4327</v>
      </c>
      <c r="FV145">
        <v>0</v>
      </c>
      <c r="FW145">
        <v>14.72</v>
      </c>
      <c r="FX145">
        <v>420</v>
      </c>
      <c r="FY145">
        <v>5.94143</v>
      </c>
      <c r="FZ145">
        <v>101.654</v>
      </c>
      <c r="GA145">
        <v>96.1697</v>
      </c>
    </row>
    <row r="146" spans="1:183">
      <c r="A146">
        <v>130</v>
      </c>
      <c r="B146">
        <v>1625677474.1</v>
      </c>
      <c r="C146">
        <v>258</v>
      </c>
      <c r="D146" t="s">
        <v>566</v>
      </c>
      <c r="E146" t="s">
        <v>567</v>
      </c>
      <c r="F146">
        <v>1</v>
      </c>
      <c r="G146" t="s">
        <v>302</v>
      </c>
      <c r="H146">
        <v>1625677473.1</v>
      </c>
      <c r="I146">
        <f>(J146)/1000</f>
        <v>0</v>
      </c>
      <c r="J146">
        <f>1000*CJ146*AH146*(CF146-CG146)/(100*BY146*(1000-AH146*CF146))</f>
        <v>0</v>
      </c>
      <c r="K146">
        <f>CJ146*AH146*(CE146-CD146*(1000-AH146*CG146)/(1000-AH146*CF146))/(100*BY146)</f>
        <v>0</v>
      </c>
      <c r="L146">
        <f>CD146 - IF(AH146&gt;1, K146*BY146*100.0/(AJ146*CR146), 0)</f>
        <v>0</v>
      </c>
      <c r="M146">
        <f>((S146-I146/2)*L146-K146)/(S146+I146/2)</f>
        <v>0</v>
      </c>
      <c r="N146">
        <f>M146*(CK146+CL146)/1000.0</f>
        <v>0</v>
      </c>
      <c r="O146">
        <f>(CD146 - IF(AH146&gt;1, K146*BY146*100.0/(AJ146*CR146), 0))*(CK146+CL146)/1000.0</f>
        <v>0</v>
      </c>
      <c r="P146">
        <f>2.0/((1/R146-1/Q146)+SIGN(R146)*SQRT((1/R146-1/Q146)*(1/R146-1/Q146) + 4*BZ146/((BZ146+1)*(BZ146+1))*(2*1/R146*1/Q146-1/Q146*1/Q146)))</f>
        <v>0</v>
      </c>
      <c r="Q146">
        <f>IF(LEFT(CA146,1)&lt;&gt;"0",IF(LEFT(CA146,1)="1",3.0,CB146),$D$5+$E$5*(CR146*CK146/($K$5*1000))+$F$5*(CR146*CK146/($K$5*1000))*MAX(MIN(BY146,$J$5),$I$5)*MAX(MIN(BY146,$J$5),$I$5)+$G$5*MAX(MIN(BY146,$J$5),$I$5)*(CR146*CK146/($K$5*1000))+$H$5*(CR146*CK146/($K$5*1000))*(CR146*CK146/($K$5*1000)))</f>
        <v>0</v>
      </c>
      <c r="R146">
        <f>I146*(1000-(1000*0.61365*exp(17.502*V146/(240.97+V146))/(CK146+CL146)+CF146)/2)/(1000*0.61365*exp(17.502*V146/(240.97+V146))/(CK146+CL146)-CF146)</f>
        <v>0</v>
      </c>
      <c r="S146">
        <f>1/((BZ146+1)/(P146/1.6)+1/(Q146/1.37)) + BZ146/((BZ146+1)/(P146/1.6) + BZ146/(Q146/1.37))</f>
        <v>0</v>
      </c>
      <c r="T146">
        <f>(BU146*BX146)</f>
        <v>0</v>
      </c>
      <c r="U146">
        <f>(CM146+(T146+2*0.95*5.67E-8*(((CM146+$B$7)+273)^4-(CM146+273)^4)-44100*I146)/(1.84*29.3*Q146+8*0.95*5.67E-8*(CM146+273)^3))</f>
        <v>0</v>
      </c>
      <c r="V146">
        <f>($C$7*CN146+$D$7*CO146+$E$7*U146)</f>
        <v>0</v>
      </c>
      <c r="W146">
        <f>0.61365*exp(17.502*V146/(240.97+V146))</f>
        <v>0</v>
      </c>
      <c r="X146">
        <f>(Y146/Z146*100)</f>
        <v>0</v>
      </c>
      <c r="Y146">
        <f>CF146*(CK146+CL146)/1000</f>
        <v>0</v>
      </c>
      <c r="Z146">
        <f>0.61365*exp(17.502*CM146/(240.97+CM146))</f>
        <v>0</v>
      </c>
      <c r="AA146">
        <f>(W146-CF146*(CK146+CL146)/1000)</f>
        <v>0</v>
      </c>
      <c r="AB146">
        <f>(-I146*44100)</f>
        <v>0</v>
      </c>
      <c r="AC146">
        <f>2*29.3*Q146*0.92*(CM146-V146)</f>
        <v>0</v>
      </c>
      <c r="AD146">
        <f>2*0.95*5.67E-8*(((CM146+$B$7)+273)^4-(V146+273)^4)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MAX(0,($B$13+$C$13*CR146)/(1+$D$13*CR146)*CK146/(CM146+273)*$E$13)</f>
        <v>0</v>
      </c>
      <c r="AK146" t="s">
        <v>303</v>
      </c>
      <c r="AL146" t="s">
        <v>303</v>
      </c>
      <c r="AM146">
        <v>0</v>
      </c>
      <c r="AN146">
        <v>0</v>
      </c>
      <c r="AO146">
        <f>1-AM146/AN146</f>
        <v>0</v>
      </c>
      <c r="AP146">
        <v>0</v>
      </c>
      <c r="AQ146" t="s">
        <v>303</v>
      </c>
      <c r="AR146" t="s">
        <v>303</v>
      </c>
      <c r="AS146">
        <v>0</v>
      </c>
      <c r="AT146">
        <v>0</v>
      </c>
      <c r="AU146">
        <f>1-AS146/AT146</f>
        <v>0</v>
      </c>
      <c r="AV146">
        <v>0.5</v>
      </c>
      <c r="AW146">
        <f>BV146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303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f>$B$11*CS146+$C$11*CT146+$F$11*CU146*(1-CX146)</f>
        <v>0</v>
      </c>
      <c r="BV146">
        <f>BU146*BW146</f>
        <v>0</v>
      </c>
      <c r="BW146">
        <f>($B$11*$D$9+$C$11*$D$9+$F$11*((DH146+CZ146)/MAX(DH146+CZ146+DI146, 0.1)*$I$9+DI146/MAX(DH146+CZ146+DI146, 0.1)*$J$9))/($B$11+$C$11+$F$11)</f>
        <v>0</v>
      </c>
      <c r="BX146">
        <f>($B$11*$K$9+$C$11*$K$9+$F$11*((DH146+CZ146)/MAX(DH146+CZ146+DI146, 0.1)*$P$9+DI146/MAX(DH146+CZ146+DI146, 0.1)*$Q$9))/($B$11+$C$11+$F$11)</f>
        <v>0</v>
      </c>
      <c r="BY146">
        <v>6</v>
      </c>
      <c r="BZ146">
        <v>0.5</v>
      </c>
      <c r="CA146" t="s">
        <v>304</v>
      </c>
      <c r="CB146">
        <v>2</v>
      </c>
      <c r="CC146">
        <v>1625677473.1</v>
      </c>
      <c r="CD146">
        <v>408.732333333333</v>
      </c>
      <c r="CE146">
        <v>420.030666666667</v>
      </c>
      <c r="CF146">
        <v>6.92083</v>
      </c>
      <c r="CG146">
        <v>5.87648</v>
      </c>
      <c r="CH146">
        <v>423.075</v>
      </c>
      <c r="CI146">
        <v>8.35462333333333</v>
      </c>
      <c r="CJ146">
        <v>500.004</v>
      </c>
      <c r="CK146">
        <v>100.38</v>
      </c>
      <c r="CL146">
        <v>0.0998717333333333</v>
      </c>
      <c r="CM146">
        <v>17.6296</v>
      </c>
      <c r="CN146">
        <v>17.5372</v>
      </c>
      <c r="CO146">
        <v>999.9</v>
      </c>
      <c r="CP146">
        <v>0</v>
      </c>
      <c r="CQ146">
        <v>0</v>
      </c>
      <c r="CR146">
        <v>9985</v>
      </c>
      <c r="CS146">
        <v>0</v>
      </c>
      <c r="CT146">
        <v>5.62439</v>
      </c>
      <c r="CU146">
        <v>1046</v>
      </c>
      <c r="CV146">
        <v>0.961994</v>
      </c>
      <c r="CW146">
        <v>0.0380062</v>
      </c>
      <c r="CX146">
        <v>0</v>
      </c>
      <c r="CY146">
        <v>1532.78666666667</v>
      </c>
      <c r="CZ146">
        <v>4.99912</v>
      </c>
      <c r="DA146">
        <v>15863.7666666667</v>
      </c>
      <c r="DB146">
        <v>6712.77333333333</v>
      </c>
      <c r="DC146">
        <v>37.2703333333333</v>
      </c>
      <c r="DD146">
        <v>40.75</v>
      </c>
      <c r="DE146">
        <v>39.5203333333333</v>
      </c>
      <c r="DF146">
        <v>40.104</v>
      </c>
      <c r="DG146">
        <v>39.0623333333333</v>
      </c>
      <c r="DH146">
        <v>1001.44</v>
      </c>
      <c r="DI146">
        <v>39.56</v>
      </c>
      <c r="DJ146">
        <v>0</v>
      </c>
      <c r="DK146">
        <v>1625677475</v>
      </c>
      <c r="DL146">
        <v>0</v>
      </c>
      <c r="DM146">
        <v>1534.7032</v>
      </c>
      <c r="DN146">
        <v>-18.2507692062294</v>
      </c>
      <c r="DO146">
        <v>-174.261538333693</v>
      </c>
      <c r="DP146">
        <v>15881.86</v>
      </c>
      <c r="DQ146">
        <v>15</v>
      </c>
      <c r="DR146">
        <v>1625677134.6</v>
      </c>
      <c r="DS146" t="s">
        <v>305</v>
      </c>
      <c r="DT146">
        <v>1625677128.6</v>
      </c>
      <c r="DU146">
        <v>1625677134.6</v>
      </c>
      <c r="DV146">
        <v>2</v>
      </c>
      <c r="DW146">
        <v>0.041</v>
      </c>
      <c r="DX146">
        <v>0.026</v>
      </c>
      <c r="DY146">
        <v>-14.347</v>
      </c>
      <c r="DZ146">
        <v>-1.389</v>
      </c>
      <c r="EA146">
        <v>420</v>
      </c>
      <c r="EB146">
        <v>5</v>
      </c>
      <c r="EC146">
        <v>0.14</v>
      </c>
      <c r="ED146">
        <v>0.08</v>
      </c>
      <c r="EE146">
        <v>-11.2467536585366</v>
      </c>
      <c r="EF146">
        <v>-0.184858536585382</v>
      </c>
      <c r="EG146">
        <v>0.037167918880833</v>
      </c>
      <c r="EH146">
        <v>1</v>
      </c>
      <c r="EI146">
        <v>1535.65588235294</v>
      </c>
      <c r="EJ146">
        <v>-17.893753917906</v>
      </c>
      <c r="EK146">
        <v>1.76893972505142</v>
      </c>
      <c r="EL146">
        <v>0</v>
      </c>
      <c r="EM146">
        <v>1.03110463414634</v>
      </c>
      <c r="EN146">
        <v>0.106261254355403</v>
      </c>
      <c r="EO146">
        <v>0.012694490085257</v>
      </c>
      <c r="EP146">
        <v>0</v>
      </c>
      <c r="EQ146">
        <v>1</v>
      </c>
      <c r="ER146">
        <v>3</v>
      </c>
      <c r="ES146" t="s">
        <v>427</v>
      </c>
      <c r="ET146">
        <v>100</v>
      </c>
      <c r="EU146">
        <v>100</v>
      </c>
      <c r="EV146">
        <v>-14.343</v>
      </c>
      <c r="EW146">
        <v>-1.4339</v>
      </c>
      <c r="EX146">
        <v>-14.3476998515065</v>
      </c>
      <c r="EY146">
        <v>0.000485247639819423</v>
      </c>
      <c r="EZ146">
        <v>-1.36446825205216e-06</v>
      </c>
      <c r="FA146">
        <v>5.78542989185787e-10</v>
      </c>
      <c r="FB146">
        <v>-1.1099058739466</v>
      </c>
      <c r="FC146">
        <v>-0.0508365997127688</v>
      </c>
      <c r="FD146">
        <v>0.00161886503163497</v>
      </c>
      <c r="FE146">
        <v>-2.08621555845513e-05</v>
      </c>
      <c r="FF146">
        <v>0</v>
      </c>
      <c r="FG146">
        <v>2096</v>
      </c>
      <c r="FH146">
        <v>2</v>
      </c>
      <c r="FI146">
        <v>28</v>
      </c>
      <c r="FJ146">
        <v>5.8</v>
      </c>
      <c r="FK146">
        <v>5.7</v>
      </c>
      <c r="FL146">
        <v>18</v>
      </c>
      <c r="FM146">
        <v>491.74</v>
      </c>
      <c r="FN146">
        <v>509.632</v>
      </c>
      <c r="FO146">
        <v>14.7206</v>
      </c>
      <c r="FP146">
        <v>26.6826</v>
      </c>
      <c r="FQ146">
        <v>29.9995</v>
      </c>
      <c r="FR146">
        <v>26.8551</v>
      </c>
      <c r="FS146">
        <v>26.8377</v>
      </c>
      <c r="FT146">
        <v>21.444</v>
      </c>
      <c r="FU146">
        <v>57.4327</v>
      </c>
      <c r="FV146">
        <v>0</v>
      </c>
      <c r="FW146">
        <v>14.79</v>
      </c>
      <c r="FX146">
        <v>420</v>
      </c>
      <c r="FY146">
        <v>5.97848</v>
      </c>
      <c r="FZ146">
        <v>101.655</v>
      </c>
      <c r="GA146">
        <v>96.1702</v>
      </c>
    </row>
    <row r="147" spans="1:183">
      <c r="A147">
        <v>131</v>
      </c>
      <c r="B147">
        <v>1625677476.1</v>
      </c>
      <c r="C147">
        <v>260</v>
      </c>
      <c r="D147" t="s">
        <v>568</v>
      </c>
      <c r="E147" t="s">
        <v>569</v>
      </c>
      <c r="F147">
        <v>1</v>
      </c>
      <c r="G147" t="s">
        <v>302</v>
      </c>
      <c r="H147">
        <v>1625677475.1</v>
      </c>
      <c r="I147">
        <f>(J147)/1000</f>
        <v>0</v>
      </c>
      <c r="J147">
        <f>1000*CJ147*AH147*(CF147-CG147)/(100*BY147*(1000-AH147*CF147))</f>
        <v>0</v>
      </c>
      <c r="K147">
        <f>CJ147*AH147*(CE147-CD147*(1000-AH147*CG147)/(1000-AH147*CF147))/(100*BY147)</f>
        <v>0</v>
      </c>
      <c r="L147">
        <f>CD147 - IF(AH147&gt;1, K147*BY147*100.0/(AJ147*CR147), 0)</f>
        <v>0</v>
      </c>
      <c r="M147">
        <f>((S147-I147/2)*L147-K147)/(S147+I147/2)</f>
        <v>0</v>
      </c>
      <c r="N147">
        <f>M147*(CK147+CL147)/1000.0</f>
        <v>0</v>
      </c>
      <c r="O147">
        <f>(CD147 - IF(AH147&gt;1, K147*BY147*100.0/(AJ147*CR147), 0))*(CK147+CL147)/1000.0</f>
        <v>0</v>
      </c>
      <c r="P147">
        <f>2.0/((1/R147-1/Q147)+SIGN(R147)*SQRT((1/R147-1/Q147)*(1/R147-1/Q147) + 4*BZ147/((BZ147+1)*(BZ147+1))*(2*1/R147*1/Q147-1/Q147*1/Q147)))</f>
        <v>0</v>
      </c>
      <c r="Q147">
        <f>IF(LEFT(CA147,1)&lt;&gt;"0",IF(LEFT(CA147,1)="1",3.0,CB147),$D$5+$E$5*(CR147*CK147/($K$5*1000))+$F$5*(CR147*CK147/($K$5*1000))*MAX(MIN(BY147,$J$5),$I$5)*MAX(MIN(BY147,$J$5),$I$5)+$G$5*MAX(MIN(BY147,$J$5),$I$5)*(CR147*CK147/($K$5*1000))+$H$5*(CR147*CK147/($K$5*1000))*(CR147*CK147/($K$5*1000)))</f>
        <v>0</v>
      </c>
      <c r="R147">
        <f>I147*(1000-(1000*0.61365*exp(17.502*V147/(240.97+V147))/(CK147+CL147)+CF147)/2)/(1000*0.61365*exp(17.502*V147/(240.97+V147))/(CK147+CL147)-CF147)</f>
        <v>0</v>
      </c>
      <c r="S147">
        <f>1/((BZ147+1)/(P147/1.6)+1/(Q147/1.37)) + BZ147/((BZ147+1)/(P147/1.6) + BZ147/(Q147/1.37))</f>
        <v>0</v>
      </c>
      <c r="T147">
        <f>(BU147*BX147)</f>
        <v>0</v>
      </c>
      <c r="U147">
        <f>(CM147+(T147+2*0.95*5.67E-8*(((CM147+$B$7)+273)^4-(CM147+273)^4)-44100*I147)/(1.84*29.3*Q147+8*0.95*5.67E-8*(CM147+273)^3))</f>
        <v>0</v>
      </c>
      <c r="V147">
        <f>($C$7*CN147+$D$7*CO147+$E$7*U147)</f>
        <v>0</v>
      </c>
      <c r="W147">
        <f>0.61365*exp(17.502*V147/(240.97+V147))</f>
        <v>0</v>
      </c>
      <c r="X147">
        <f>(Y147/Z147*100)</f>
        <v>0</v>
      </c>
      <c r="Y147">
        <f>CF147*(CK147+CL147)/1000</f>
        <v>0</v>
      </c>
      <c r="Z147">
        <f>0.61365*exp(17.502*CM147/(240.97+CM147))</f>
        <v>0</v>
      </c>
      <c r="AA147">
        <f>(W147-CF147*(CK147+CL147)/1000)</f>
        <v>0</v>
      </c>
      <c r="AB147">
        <f>(-I147*44100)</f>
        <v>0</v>
      </c>
      <c r="AC147">
        <f>2*29.3*Q147*0.92*(CM147-V147)</f>
        <v>0</v>
      </c>
      <c r="AD147">
        <f>2*0.95*5.67E-8*(((CM147+$B$7)+273)^4-(V147+273)^4)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MAX(0,($B$13+$C$13*CR147)/(1+$D$13*CR147)*CK147/(CM147+273)*$E$13)</f>
        <v>0</v>
      </c>
      <c r="AK147" t="s">
        <v>303</v>
      </c>
      <c r="AL147" t="s">
        <v>303</v>
      </c>
      <c r="AM147">
        <v>0</v>
      </c>
      <c r="AN147">
        <v>0</v>
      </c>
      <c r="AO147">
        <f>1-AM147/AN147</f>
        <v>0</v>
      </c>
      <c r="AP147">
        <v>0</v>
      </c>
      <c r="AQ147" t="s">
        <v>303</v>
      </c>
      <c r="AR147" t="s">
        <v>303</v>
      </c>
      <c r="AS147">
        <v>0</v>
      </c>
      <c r="AT147">
        <v>0</v>
      </c>
      <c r="AU147">
        <f>1-AS147/AT147</f>
        <v>0</v>
      </c>
      <c r="AV147">
        <v>0.5</v>
      </c>
      <c r="AW147">
        <f>BV147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303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f>$B$11*CS147+$C$11*CT147+$F$11*CU147*(1-CX147)</f>
        <v>0</v>
      </c>
      <c r="BV147">
        <f>BU147*BW147</f>
        <v>0</v>
      </c>
      <c r="BW147">
        <f>($B$11*$D$9+$C$11*$D$9+$F$11*((DH147+CZ147)/MAX(DH147+CZ147+DI147, 0.1)*$I$9+DI147/MAX(DH147+CZ147+DI147, 0.1)*$J$9))/($B$11+$C$11+$F$11)</f>
        <v>0</v>
      </c>
      <c r="BX147">
        <f>($B$11*$K$9+$C$11*$K$9+$F$11*((DH147+CZ147)/MAX(DH147+CZ147+DI147, 0.1)*$P$9+DI147/MAX(DH147+CZ147+DI147, 0.1)*$Q$9))/($B$11+$C$11+$F$11)</f>
        <v>0</v>
      </c>
      <c r="BY147">
        <v>6</v>
      </c>
      <c r="BZ147">
        <v>0.5</v>
      </c>
      <c r="CA147" t="s">
        <v>304</v>
      </c>
      <c r="CB147">
        <v>2</v>
      </c>
      <c r="CC147">
        <v>1625677475.1</v>
      </c>
      <c r="CD147">
        <v>408.710333333333</v>
      </c>
      <c r="CE147">
        <v>419.995333333333</v>
      </c>
      <c r="CF147">
        <v>6.93014333333333</v>
      </c>
      <c r="CG147">
        <v>5.90999</v>
      </c>
      <c r="CH147">
        <v>423.053333333333</v>
      </c>
      <c r="CI147">
        <v>8.36420666666667</v>
      </c>
      <c r="CJ147">
        <v>499.951666666667</v>
      </c>
      <c r="CK147">
        <v>100.379333333333</v>
      </c>
      <c r="CL147">
        <v>0.100135</v>
      </c>
      <c r="CM147">
        <v>17.6552</v>
      </c>
      <c r="CN147">
        <v>17.5543</v>
      </c>
      <c r="CO147">
        <v>999.9</v>
      </c>
      <c r="CP147">
        <v>0</v>
      </c>
      <c r="CQ147">
        <v>0</v>
      </c>
      <c r="CR147">
        <v>9986.25</v>
      </c>
      <c r="CS147">
        <v>0</v>
      </c>
      <c r="CT147">
        <v>5.62439</v>
      </c>
      <c r="CU147">
        <v>1045.99333333333</v>
      </c>
      <c r="CV147">
        <v>0.961986</v>
      </c>
      <c r="CW147">
        <v>0.0380136</v>
      </c>
      <c r="CX147">
        <v>0</v>
      </c>
      <c r="CY147">
        <v>1532.06333333333</v>
      </c>
      <c r="CZ147">
        <v>4.99912</v>
      </c>
      <c r="DA147">
        <v>15857.2</v>
      </c>
      <c r="DB147">
        <v>6712.74333333333</v>
      </c>
      <c r="DC147">
        <v>37.5413333333333</v>
      </c>
      <c r="DD147">
        <v>40.729</v>
      </c>
      <c r="DE147">
        <v>39.3746666666667</v>
      </c>
      <c r="DF147">
        <v>40.2286666666667</v>
      </c>
      <c r="DG147">
        <v>39.0623333333333</v>
      </c>
      <c r="DH147">
        <v>1001.42</v>
      </c>
      <c r="DI147">
        <v>39.5733333333333</v>
      </c>
      <c r="DJ147">
        <v>0</v>
      </c>
      <c r="DK147">
        <v>1625677476.8</v>
      </c>
      <c r="DL147">
        <v>0</v>
      </c>
      <c r="DM147">
        <v>1534.21038461539</v>
      </c>
      <c r="DN147">
        <v>-18.3237606925742</v>
      </c>
      <c r="DO147">
        <v>-175.92478648323</v>
      </c>
      <c r="DP147">
        <v>15877.4384615385</v>
      </c>
      <c r="DQ147">
        <v>15</v>
      </c>
      <c r="DR147">
        <v>1625677134.6</v>
      </c>
      <c r="DS147" t="s">
        <v>305</v>
      </c>
      <c r="DT147">
        <v>1625677128.6</v>
      </c>
      <c r="DU147">
        <v>1625677134.6</v>
      </c>
      <c r="DV147">
        <v>2</v>
      </c>
      <c r="DW147">
        <v>0.041</v>
      </c>
      <c r="DX147">
        <v>0.026</v>
      </c>
      <c r="DY147">
        <v>-14.347</v>
      </c>
      <c r="DZ147">
        <v>-1.389</v>
      </c>
      <c r="EA147">
        <v>420</v>
      </c>
      <c r="EB147">
        <v>5</v>
      </c>
      <c r="EC147">
        <v>0.14</v>
      </c>
      <c r="ED147">
        <v>0.08</v>
      </c>
      <c r="EE147">
        <v>-11.2536585365854</v>
      </c>
      <c r="EF147">
        <v>-0.184714285714278</v>
      </c>
      <c r="EG147">
        <v>0.037073552308691</v>
      </c>
      <c r="EH147">
        <v>1</v>
      </c>
      <c r="EI147">
        <v>1535.19685714286</v>
      </c>
      <c r="EJ147">
        <v>-17.9849684594021</v>
      </c>
      <c r="EK147">
        <v>1.82379630978677</v>
      </c>
      <c r="EL147">
        <v>0</v>
      </c>
      <c r="EM147">
        <v>1.03289463414634</v>
      </c>
      <c r="EN147">
        <v>0.0444305226480859</v>
      </c>
      <c r="EO147">
        <v>0.0100876365037607</v>
      </c>
      <c r="EP147">
        <v>1</v>
      </c>
      <c r="EQ147">
        <v>2</v>
      </c>
      <c r="ER147">
        <v>3</v>
      </c>
      <c r="ES147" t="s">
        <v>349</v>
      </c>
      <c r="ET147">
        <v>100</v>
      </c>
      <c r="EU147">
        <v>100</v>
      </c>
      <c r="EV147">
        <v>-14.343</v>
      </c>
      <c r="EW147">
        <v>-1.4342</v>
      </c>
      <c r="EX147">
        <v>-14.3476998515065</v>
      </c>
      <c r="EY147">
        <v>0.000485247639819423</v>
      </c>
      <c r="EZ147">
        <v>-1.36446825205216e-06</v>
      </c>
      <c r="FA147">
        <v>5.78542989185787e-10</v>
      </c>
      <c r="FB147">
        <v>-1.1099058739466</v>
      </c>
      <c r="FC147">
        <v>-0.0508365997127688</v>
      </c>
      <c r="FD147">
        <v>0.00161886503163497</v>
      </c>
      <c r="FE147">
        <v>-2.08621555845513e-05</v>
      </c>
      <c r="FF147">
        <v>0</v>
      </c>
      <c r="FG147">
        <v>2096</v>
      </c>
      <c r="FH147">
        <v>2</v>
      </c>
      <c r="FI147">
        <v>28</v>
      </c>
      <c r="FJ147">
        <v>5.8</v>
      </c>
      <c r="FK147">
        <v>5.7</v>
      </c>
      <c r="FL147">
        <v>18</v>
      </c>
      <c r="FM147">
        <v>491.682</v>
      </c>
      <c r="FN147">
        <v>509.693</v>
      </c>
      <c r="FO147">
        <v>14.7631</v>
      </c>
      <c r="FP147">
        <v>26.6798</v>
      </c>
      <c r="FQ147">
        <v>29.9993</v>
      </c>
      <c r="FR147">
        <v>26.8534</v>
      </c>
      <c r="FS147">
        <v>26.8366</v>
      </c>
      <c r="FT147">
        <v>21.4454</v>
      </c>
      <c r="FU147">
        <v>57.4327</v>
      </c>
      <c r="FV147">
        <v>0</v>
      </c>
      <c r="FW147">
        <v>14.86</v>
      </c>
      <c r="FX147">
        <v>420</v>
      </c>
      <c r="FY147">
        <v>5.97477</v>
      </c>
      <c r="FZ147">
        <v>101.655</v>
      </c>
      <c r="GA147">
        <v>96.1708</v>
      </c>
    </row>
    <row r="148" spans="1:183">
      <c r="A148">
        <v>132</v>
      </c>
      <c r="B148">
        <v>1625677478.1</v>
      </c>
      <c r="C148">
        <v>262</v>
      </c>
      <c r="D148" t="s">
        <v>570</v>
      </c>
      <c r="E148" t="s">
        <v>571</v>
      </c>
      <c r="F148">
        <v>1</v>
      </c>
      <c r="G148" t="s">
        <v>302</v>
      </c>
      <c r="H148">
        <v>1625677477.1</v>
      </c>
      <c r="I148">
        <f>(J148)/1000</f>
        <v>0</v>
      </c>
      <c r="J148">
        <f>1000*CJ148*AH148*(CF148-CG148)/(100*BY148*(1000-AH148*CF148))</f>
        <v>0</v>
      </c>
      <c r="K148">
        <f>CJ148*AH148*(CE148-CD148*(1000-AH148*CG148)/(1000-AH148*CF148))/(100*BY148)</f>
        <v>0</v>
      </c>
      <c r="L148">
        <f>CD148 - IF(AH148&gt;1, K148*BY148*100.0/(AJ148*CR148), 0)</f>
        <v>0</v>
      </c>
      <c r="M148">
        <f>((S148-I148/2)*L148-K148)/(S148+I148/2)</f>
        <v>0</v>
      </c>
      <c r="N148">
        <f>M148*(CK148+CL148)/1000.0</f>
        <v>0</v>
      </c>
      <c r="O148">
        <f>(CD148 - IF(AH148&gt;1, K148*BY148*100.0/(AJ148*CR148), 0))*(CK148+CL148)/1000.0</f>
        <v>0</v>
      </c>
      <c r="P148">
        <f>2.0/((1/R148-1/Q148)+SIGN(R148)*SQRT((1/R148-1/Q148)*(1/R148-1/Q148) + 4*BZ148/((BZ148+1)*(BZ148+1))*(2*1/R148*1/Q148-1/Q148*1/Q148)))</f>
        <v>0</v>
      </c>
      <c r="Q148">
        <f>IF(LEFT(CA148,1)&lt;&gt;"0",IF(LEFT(CA148,1)="1",3.0,CB148),$D$5+$E$5*(CR148*CK148/($K$5*1000))+$F$5*(CR148*CK148/($K$5*1000))*MAX(MIN(BY148,$J$5),$I$5)*MAX(MIN(BY148,$J$5),$I$5)+$G$5*MAX(MIN(BY148,$J$5),$I$5)*(CR148*CK148/($K$5*1000))+$H$5*(CR148*CK148/($K$5*1000))*(CR148*CK148/($K$5*1000)))</f>
        <v>0</v>
      </c>
      <c r="R148">
        <f>I148*(1000-(1000*0.61365*exp(17.502*V148/(240.97+V148))/(CK148+CL148)+CF148)/2)/(1000*0.61365*exp(17.502*V148/(240.97+V148))/(CK148+CL148)-CF148)</f>
        <v>0</v>
      </c>
      <c r="S148">
        <f>1/((BZ148+1)/(P148/1.6)+1/(Q148/1.37)) + BZ148/((BZ148+1)/(P148/1.6) + BZ148/(Q148/1.37))</f>
        <v>0</v>
      </c>
      <c r="T148">
        <f>(BU148*BX148)</f>
        <v>0</v>
      </c>
      <c r="U148">
        <f>(CM148+(T148+2*0.95*5.67E-8*(((CM148+$B$7)+273)^4-(CM148+273)^4)-44100*I148)/(1.84*29.3*Q148+8*0.95*5.67E-8*(CM148+273)^3))</f>
        <v>0</v>
      </c>
      <c r="V148">
        <f>($C$7*CN148+$D$7*CO148+$E$7*U148)</f>
        <v>0</v>
      </c>
      <c r="W148">
        <f>0.61365*exp(17.502*V148/(240.97+V148))</f>
        <v>0</v>
      </c>
      <c r="X148">
        <f>(Y148/Z148*100)</f>
        <v>0</v>
      </c>
      <c r="Y148">
        <f>CF148*(CK148+CL148)/1000</f>
        <v>0</v>
      </c>
      <c r="Z148">
        <f>0.61365*exp(17.502*CM148/(240.97+CM148))</f>
        <v>0</v>
      </c>
      <c r="AA148">
        <f>(W148-CF148*(CK148+CL148)/1000)</f>
        <v>0</v>
      </c>
      <c r="AB148">
        <f>(-I148*44100)</f>
        <v>0</v>
      </c>
      <c r="AC148">
        <f>2*29.3*Q148*0.92*(CM148-V148)</f>
        <v>0</v>
      </c>
      <c r="AD148">
        <f>2*0.95*5.67E-8*(((CM148+$B$7)+273)^4-(V148+273)^4)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MAX(0,($B$13+$C$13*CR148)/(1+$D$13*CR148)*CK148/(CM148+273)*$E$13)</f>
        <v>0</v>
      </c>
      <c r="AK148" t="s">
        <v>303</v>
      </c>
      <c r="AL148" t="s">
        <v>303</v>
      </c>
      <c r="AM148">
        <v>0</v>
      </c>
      <c r="AN148">
        <v>0</v>
      </c>
      <c r="AO148">
        <f>1-AM148/AN148</f>
        <v>0</v>
      </c>
      <c r="AP148">
        <v>0</v>
      </c>
      <c r="AQ148" t="s">
        <v>303</v>
      </c>
      <c r="AR148" t="s">
        <v>303</v>
      </c>
      <c r="AS148">
        <v>0</v>
      </c>
      <c r="AT148">
        <v>0</v>
      </c>
      <c r="AU148">
        <f>1-AS148/AT148</f>
        <v>0</v>
      </c>
      <c r="AV148">
        <v>0.5</v>
      </c>
      <c r="AW148">
        <f>BV148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303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f>$B$11*CS148+$C$11*CT148+$F$11*CU148*(1-CX148)</f>
        <v>0</v>
      </c>
      <c r="BV148">
        <f>BU148*BW148</f>
        <v>0</v>
      </c>
      <c r="BW148">
        <f>($B$11*$D$9+$C$11*$D$9+$F$11*((DH148+CZ148)/MAX(DH148+CZ148+DI148, 0.1)*$I$9+DI148/MAX(DH148+CZ148+DI148, 0.1)*$J$9))/($B$11+$C$11+$F$11)</f>
        <v>0</v>
      </c>
      <c r="BX148">
        <f>($B$11*$K$9+$C$11*$K$9+$F$11*((DH148+CZ148)/MAX(DH148+CZ148+DI148, 0.1)*$P$9+DI148/MAX(DH148+CZ148+DI148, 0.1)*$Q$9))/($B$11+$C$11+$F$11)</f>
        <v>0</v>
      </c>
      <c r="BY148">
        <v>6</v>
      </c>
      <c r="BZ148">
        <v>0.5</v>
      </c>
      <c r="CA148" t="s">
        <v>304</v>
      </c>
      <c r="CB148">
        <v>2</v>
      </c>
      <c r="CC148">
        <v>1625677477.1</v>
      </c>
      <c r="CD148">
        <v>408.701666666667</v>
      </c>
      <c r="CE148">
        <v>419.978666666667</v>
      </c>
      <c r="CF148">
        <v>6.94378666666667</v>
      </c>
      <c r="CG148">
        <v>5.9348</v>
      </c>
      <c r="CH148">
        <v>423.044666666667</v>
      </c>
      <c r="CI148">
        <v>8.37824666666667</v>
      </c>
      <c r="CJ148">
        <v>500.017333333333</v>
      </c>
      <c r="CK148">
        <v>100.377666666667</v>
      </c>
      <c r="CL148">
        <v>0.100060566666667</v>
      </c>
      <c r="CM148">
        <v>17.6753333333333</v>
      </c>
      <c r="CN148">
        <v>17.5727333333333</v>
      </c>
      <c r="CO148">
        <v>999.9</v>
      </c>
      <c r="CP148">
        <v>0</v>
      </c>
      <c r="CQ148">
        <v>0</v>
      </c>
      <c r="CR148">
        <v>10009.3733333333</v>
      </c>
      <c r="CS148">
        <v>0</v>
      </c>
      <c r="CT148">
        <v>5.62439</v>
      </c>
      <c r="CU148">
        <v>1045.99666666667</v>
      </c>
      <c r="CV148">
        <v>0.96199</v>
      </c>
      <c r="CW148">
        <v>0.0380099</v>
      </c>
      <c r="CX148">
        <v>0</v>
      </c>
      <c r="CY148">
        <v>1531.41</v>
      </c>
      <c r="CZ148">
        <v>4.99912</v>
      </c>
      <c r="DA148">
        <v>15851.2666666667</v>
      </c>
      <c r="DB148">
        <v>6712.76333333333</v>
      </c>
      <c r="DC148">
        <v>37.5623333333333</v>
      </c>
      <c r="DD148">
        <v>40.75</v>
      </c>
      <c r="DE148">
        <v>39.4373333333333</v>
      </c>
      <c r="DF148">
        <v>40.2703333333333</v>
      </c>
      <c r="DG148">
        <v>39.083</v>
      </c>
      <c r="DH148">
        <v>1001.43</v>
      </c>
      <c r="DI148">
        <v>39.5666666666667</v>
      </c>
      <c r="DJ148">
        <v>0</v>
      </c>
      <c r="DK148">
        <v>1625677479.2</v>
      </c>
      <c r="DL148">
        <v>0</v>
      </c>
      <c r="DM148">
        <v>1533.47346153846</v>
      </c>
      <c r="DN148">
        <v>-18.3299145358693</v>
      </c>
      <c r="DO148">
        <v>-173.945299271063</v>
      </c>
      <c r="DP148">
        <v>15870.2576923077</v>
      </c>
      <c r="DQ148">
        <v>15</v>
      </c>
      <c r="DR148">
        <v>1625677134.6</v>
      </c>
      <c r="DS148" t="s">
        <v>305</v>
      </c>
      <c r="DT148">
        <v>1625677128.6</v>
      </c>
      <c r="DU148">
        <v>1625677134.6</v>
      </c>
      <c r="DV148">
        <v>2</v>
      </c>
      <c r="DW148">
        <v>0.041</v>
      </c>
      <c r="DX148">
        <v>0.026</v>
      </c>
      <c r="DY148">
        <v>-14.347</v>
      </c>
      <c r="DZ148">
        <v>-1.389</v>
      </c>
      <c r="EA148">
        <v>420</v>
      </c>
      <c r="EB148">
        <v>5</v>
      </c>
      <c r="EC148">
        <v>0.14</v>
      </c>
      <c r="ED148">
        <v>0.08</v>
      </c>
      <c r="EE148">
        <v>-11.2554195121951</v>
      </c>
      <c r="EF148">
        <v>-0.229833449477349</v>
      </c>
      <c r="EG148">
        <v>0.0374938903609134</v>
      </c>
      <c r="EH148">
        <v>1</v>
      </c>
      <c r="EI148">
        <v>1534.37970588235</v>
      </c>
      <c r="EJ148">
        <v>-18.4987913741213</v>
      </c>
      <c r="EK148">
        <v>1.82587527003629</v>
      </c>
      <c r="EL148">
        <v>0</v>
      </c>
      <c r="EM148">
        <v>1.03222414634146</v>
      </c>
      <c r="EN148">
        <v>-0.0243091986062711</v>
      </c>
      <c r="EO148">
        <v>0.0113091598910794</v>
      </c>
      <c r="EP148">
        <v>1</v>
      </c>
      <c r="EQ148">
        <v>2</v>
      </c>
      <c r="ER148">
        <v>3</v>
      </c>
      <c r="ES148" t="s">
        <v>349</v>
      </c>
      <c r="ET148">
        <v>100</v>
      </c>
      <c r="EU148">
        <v>100</v>
      </c>
      <c r="EV148">
        <v>-14.343</v>
      </c>
      <c r="EW148">
        <v>-1.4347</v>
      </c>
      <c r="EX148">
        <v>-14.3476998515065</v>
      </c>
      <c r="EY148">
        <v>0.000485247639819423</v>
      </c>
      <c r="EZ148">
        <v>-1.36446825205216e-06</v>
      </c>
      <c r="FA148">
        <v>5.78542989185787e-10</v>
      </c>
      <c r="FB148">
        <v>-1.1099058739466</v>
      </c>
      <c r="FC148">
        <v>-0.0508365997127688</v>
      </c>
      <c r="FD148">
        <v>0.00161886503163497</v>
      </c>
      <c r="FE148">
        <v>-2.08621555845513e-05</v>
      </c>
      <c r="FF148">
        <v>0</v>
      </c>
      <c r="FG148">
        <v>2096</v>
      </c>
      <c r="FH148">
        <v>2</v>
      </c>
      <c r="FI148">
        <v>28</v>
      </c>
      <c r="FJ148">
        <v>5.8</v>
      </c>
      <c r="FK148">
        <v>5.7</v>
      </c>
      <c r="FL148">
        <v>18</v>
      </c>
      <c r="FM148">
        <v>491.961</v>
      </c>
      <c r="FN148">
        <v>509.468</v>
      </c>
      <c r="FO148">
        <v>14.8098</v>
      </c>
      <c r="FP148">
        <v>26.677</v>
      </c>
      <c r="FQ148">
        <v>29.9992</v>
      </c>
      <c r="FR148">
        <v>26.8519</v>
      </c>
      <c r="FS148">
        <v>26.8355</v>
      </c>
      <c r="FT148">
        <v>21.4444</v>
      </c>
      <c r="FU148">
        <v>57.4327</v>
      </c>
      <c r="FV148">
        <v>0</v>
      </c>
      <c r="FW148">
        <v>14.86</v>
      </c>
      <c r="FX148">
        <v>420</v>
      </c>
      <c r="FY148">
        <v>5.9709</v>
      </c>
      <c r="FZ148">
        <v>101.655</v>
      </c>
      <c r="GA148">
        <v>96.1717</v>
      </c>
    </row>
    <row r="149" spans="1:183">
      <c r="A149">
        <v>133</v>
      </c>
      <c r="B149">
        <v>1625677480.1</v>
      </c>
      <c r="C149">
        <v>264</v>
      </c>
      <c r="D149" t="s">
        <v>572</v>
      </c>
      <c r="E149" t="s">
        <v>573</v>
      </c>
      <c r="F149">
        <v>1</v>
      </c>
      <c r="G149" t="s">
        <v>302</v>
      </c>
      <c r="H149">
        <v>1625677479.1</v>
      </c>
      <c r="I149">
        <f>(J149)/1000</f>
        <v>0</v>
      </c>
      <c r="J149">
        <f>1000*CJ149*AH149*(CF149-CG149)/(100*BY149*(1000-AH149*CF149))</f>
        <v>0</v>
      </c>
      <c r="K149">
        <f>CJ149*AH149*(CE149-CD149*(1000-AH149*CG149)/(1000-AH149*CF149))/(100*BY149)</f>
        <v>0</v>
      </c>
      <c r="L149">
        <f>CD149 - IF(AH149&gt;1, K149*BY149*100.0/(AJ149*CR149), 0)</f>
        <v>0</v>
      </c>
      <c r="M149">
        <f>((S149-I149/2)*L149-K149)/(S149+I149/2)</f>
        <v>0</v>
      </c>
      <c r="N149">
        <f>M149*(CK149+CL149)/1000.0</f>
        <v>0</v>
      </c>
      <c r="O149">
        <f>(CD149 - IF(AH149&gt;1, K149*BY149*100.0/(AJ149*CR149), 0))*(CK149+CL149)/1000.0</f>
        <v>0</v>
      </c>
      <c r="P149">
        <f>2.0/((1/R149-1/Q149)+SIGN(R149)*SQRT((1/R149-1/Q149)*(1/R149-1/Q149) + 4*BZ149/((BZ149+1)*(BZ149+1))*(2*1/R149*1/Q149-1/Q149*1/Q149)))</f>
        <v>0</v>
      </c>
      <c r="Q149">
        <f>IF(LEFT(CA149,1)&lt;&gt;"0",IF(LEFT(CA149,1)="1",3.0,CB149),$D$5+$E$5*(CR149*CK149/($K$5*1000))+$F$5*(CR149*CK149/($K$5*1000))*MAX(MIN(BY149,$J$5),$I$5)*MAX(MIN(BY149,$J$5),$I$5)+$G$5*MAX(MIN(BY149,$J$5),$I$5)*(CR149*CK149/($K$5*1000))+$H$5*(CR149*CK149/($K$5*1000))*(CR149*CK149/($K$5*1000)))</f>
        <v>0</v>
      </c>
      <c r="R149">
        <f>I149*(1000-(1000*0.61365*exp(17.502*V149/(240.97+V149))/(CK149+CL149)+CF149)/2)/(1000*0.61365*exp(17.502*V149/(240.97+V149))/(CK149+CL149)-CF149)</f>
        <v>0</v>
      </c>
      <c r="S149">
        <f>1/((BZ149+1)/(P149/1.6)+1/(Q149/1.37)) + BZ149/((BZ149+1)/(P149/1.6) + BZ149/(Q149/1.37))</f>
        <v>0</v>
      </c>
      <c r="T149">
        <f>(BU149*BX149)</f>
        <v>0</v>
      </c>
      <c r="U149">
        <f>(CM149+(T149+2*0.95*5.67E-8*(((CM149+$B$7)+273)^4-(CM149+273)^4)-44100*I149)/(1.84*29.3*Q149+8*0.95*5.67E-8*(CM149+273)^3))</f>
        <v>0</v>
      </c>
      <c r="V149">
        <f>($C$7*CN149+$D$7*CO149+$E$7*U149)</f>
        <v>0</v>
      </c>
      <c r="W149">
        <f>0.61365*exp(17.502*V149/(240.97+V149))</f>
        <v>0</v>
      </c>
      <c r="X149">
        <f>(Y149/Z149*100)</f>
        <v>0</v>
      </c>
      <c r="Y149">
        <f>CF149*(CK149+CL149)/1000</f>
        <v>0</v>
      </c>
      <c r="Z149">
        <f>0.61365*exp(17.502*CM149/(240.97+CM149))</f>
        <v>0</v>
      </c>
      <c r="AA149">
        <f>(W149-CF149*(CK149+CL149)/1000)</f>
        <v>0</v>
      </c>
      <c r="AB149">
        <f>(-I149*44100)</f>
        <v>0</v>
      </c>
      <c r="AC149">
        <f>2*29.3*Q149*0.92*(CM149-V149)</f>
        <v>0</v>
      </c>
      <c r="AD149">
        <f>2*0.95*5.67E-8*(((CM149+$B$7)+273)^4-(V149+273)^4)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MAX(0,($B$13+$C$13*CR149)/(1+$D$13*CR149)*CK149/(CM149+273)*$E$13)</f>
        <v>0</v>
      </c>
      <c r="AK149" t="s">
        <v>303</v>
      </c>
      <c r="AL149" t="s">
        <v>303</v>
      </c>
      <c r="AM149">
        <v>0</v>
      </c>
      <c r="AN149">
        <v>0</v>
      </c>
      <c r="AO149">
        <f>1-AM149/AN149</f>
        <v>0</v>
      </c>
      <c r="AP149">
        <v>0</v>
      </c>
      <c r="AQ149" t="s">
        <v>303</v>
      </c>
      <c r="AR149" t="s">
        <v>303</v>
      </c>
      <c r="AS149">
        <v>0</v>
      </c>
      <c r="AT149">
        <v>0</v>
      </c>
      <c r="AU149">
        <f>1-AS149/AT149</f>
        <v>0</v>
      </c>
      <c r="AV149">
        <v>0.5</v>
      </c>
      <c r="AW149">
        <f>BV149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303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f>$B$11*CS149+$C$11*CT149+$F$11*CU149*(1-CX149)</f>
        <v>0</v>
      </c>
      <c r="BV149">
        <f>BU149*BW149</f>
        <v>0</v>
      </c>
      <c r="BW149">
        <f>($B$11*$D$9+$C$11*$D$9+$F$11*((DH149+CZ149)/MAX(DH149+CZ149+DI149, 0.1)*$I$9+DI149/MAX(DH149+CZ149+DI149, 0.1)*$J$9))/($B$11+$C$11+$F$11)</f>
        <v>0</v>
      </c>
      <c r="BX149">
        <f>($B$11*$K$9+$C$11*$K$9+$F$11*((DH149+CZ149)/MAX(DH149+CZ149+DI149, 0.1)*$P$9+DI149/MAX(DH149+CZ149+DI149, 0.1)*$Q$9))/($B$11+$C$11+$F$11)</f>
        <v>0</v>
      </c>
      <c r="BY149">
        <v>6</v>
      </c>
      <c r="BZ149">
        <v>0.5</v>
      </c>
      <c r="CA149" t="s">
        <v>304</v>
      </c>
      <c r="CB149">
        <v>2</v>
      </c>
      <c r="CC149">
        <v>1625677479.1</v>
      </c>
      <c r="CD149">
        <v>408.709</v>
      </c>
      <c r="CE149">
        <v>419.993</v>
      </c>
      <c r="CF149">
        <v>6.96061666666667</v>
      </c>
      <c r="CG149">
        <v>5.94009666666667</v>
      </c>
      <c r="CH149">
        <v>423.052</v>
      </c>
      <c r="CI149">
        <v>8.39557</v>
      </c>
      <c r="CJ149">
        <v>500.033333333333</v>
      </c>
      <c r="CK149">
        <v>100.377</v>
      </c>
      <c r="CL149">
        <v>0.0999342</v>
      </c>
      <c r="CM149">
        <v>17.6963666666667</v>
      </c>
      <c r="CN149">
        <v>17.5908666666667</v>
      </c>
      <c r="CO149">
        <v>999.9</v>
      </c>
      <c r="CP149">
        <v>0</v>
      </c>
      <c r="CQ149">
        <v>0</v>
      </c>
      <c r="CR149">
        <v>10010.1733333333</v>
      </c>
      <c r="CS149">
        <v>0</v>
      </c>
      <c r="CT149">
        <v>5.62439</v>
      </c>
      <c r="CU149">
        <v>1045.99666666667</v>
      </c>
      <c r="CV149">
        <v>0.961994</v>
      </c>
      <c r="CW149">
        <v>0.0380062</v>
      </c>
      <c r="CX149">
        <v>0</v>
      </c>
      <c r="CY149">
        <v>1530.94</v>
      </c>
      <c r="CZ149">
        <v>4.99912</v>
      </c>
      <c r="DA149">
        <v>15845.3</v>
      </c>
      <c r="DB149">
        <v>6712.76666666667</v>
      </c>
      <c r="DC149">
        <v>37.6453333333333</v>
      </c>
      <c r="DD149">
        <v>40.75</v>
      </c>
      <c r="DE149">
        <v>39.5413333333333</v>
      </c>
      <c r="DF149">
        <v>40.2496666666667</v>
      </c>
      <c r="DG149">
        <v>39.0206666666667</v>
      </c>
      <c r="DH149">
        <v>1001.43666666667</v>
      </c>
      <c r="DI149">
        <v>39.56</v>
      </c>
      <c r="DJ149">
        <v>0</v>
      </c>
      <c r="DK149">
        <v>1625677481</v>
      </c>
      <c r="DL149">
        <v>0</v>
      </c>
      <c r="DM149">
        <v>1532.8364</v>
      </c>
      <c r="DN149">
        <v>-19.2984614972111</v>
      </c>
      <c r="DO149">
        <v>-172.99230746866</v>
      </c>
      <c r="DP149">
        <v>15863.748</v>
      </c>
      <c r="DQ149">
        <v>15</v>
      </c>
      <c r="DR149">
        <v>1625677134.6</v>
      </c>
      <c r="DS149" t="s">
        <v>305</v>
      </c>
      <c r="DT149">
        <v>1625677128.6</v>
      </c>
      <c r="DU149">
        <v>1625677134.6</v>
      </c>
      <c r="DV149">
        <v>2</v>
      </c>
      <c r="DW149">
        <v>0.041</v>
      </c>
      <c r="DX149">
        <v>0.026</v>
      </c>
      <c r="DY149">
        <v>-14.347</v>
      </c>
      <c r="DZ149">
        <v>-1.389</v>
      </c>
      <c r="EA149">
        <v>420</v>
      </c>
      <c r="EB149">
        <v>5</v>
      </c>
      <c r="EC149">
        <v>0.14</v>
      </c>
      <c r="ED149">
        <v>0.08</v>
      </c>
      <c r="EE149">
        <v>-11.2580146341463</v>
      </c>
      <c r="EF149">
        <v>-0.268446689895483</v>
      </c>
      <c r="EG149">
        <v>0.0379224212009756</v>
      </c>
      <c r="EH149">
        <v>1</v>
      </c>
      <c r="EI149">
        <v>1533.83823529412</v>
      </c>
      <c r="EJ149">
        <v>-18.7539725483376</v>
      </c>
      <c r="EK149">
        <v>1.85933807100369</v>
      </c>
      <c r="EL149">
        <v>0</v>
      </c>
      <c r="EM149">
        <v>1.03146780487805</v>
      </c>
      <c r="EN149">
        <v>-0.0557067595818813</v>
      </c>
      <c r="EO149">
        <v>0.0119330178368104</v>
      </c>
      <c r="EP149">
        <v>1</v>
      </c>
      <c r="EQ149">
        <v>2</v>
      </c>
      <c r="ER149">
        <v>3</v>
      </c>
      <c r="ES149" t="s">
        <v>349</v>
      </c>
      <c r="ET149">
        <v>100</v>
      </c>
      <c r="EU149">
        <v>100</v>
      </c>
      <c r="EV149">
        <v>-14.343</v>
      </c>
      <c r="EW149">
        <v>-1.4352</v>
      </c>
      <c r="EX149">
        <v>-14.3476998515065</v>
      </c>
      <c r="EY149">
        <v>0.000485247639819423</v>
      </c>
      <c r="EZ149">
        <v>-1.36446825205216e-06</v>
      </c>
      <c r="FA149">
        <v>5.78542989185787e-10</v>
      </c>
      <c r="FB149">
        <v>-1.1099058739466</v>
      </c>
      <c r="FC149">
        <v>-0.0508365997127688</v>
      </c>
      <c r="FD149">
        <v>0.00161886503163497</v>
      </c>
      <c r="FE149">
        <v>-2.08621555845513e-05</v>
      </c>
      <c r="FF149">
        <v>0</v>
      </c>
      <c r="FG149">
        <v>2096</v>
      </c>
      <c r="FH149">
        <v>2</v>
      </c>
      <c r="FI149">
        <v>28</v>
      </c>
      <c r="FJ149">
        <v>5.9</v>
      </c>
      <c r="FK149">
        <v>5.8</v>
      </c>
      <c r="FL149">
        <v>18</v>
      </c>
      <c r="FM149">
        <v>491.804</v>
      </c>
      <c r="FN149">
        <v>509.583</v>
      </c>
      <c r="FO149">
        <v>14.8592</v>
      </c>
      <c r="FP149">
        <v>26.6747</v>
      </c>
      <c r="FQ149">
        <v>29.9994</v>
      </c>
      <c r="FR149">
        <v>26.8506</v>
      </c>
      <c r="FS149">
        <v>26.8343</v>
      </c>
      <c r="FT149">
        <v>21.4437</v>
      </c>
      <c r="FU149">
        <v>57.4327</v>
      </c>
      <c r="FV149">
        <v>0</v>
      </c>
      <c r="FW149">
        <v>14.92</v>
      </c>
      <c r="FX149">
        <v>420</v>
      </c>
      <c r="FY149">
        <v>5.96657</v>
      </c>
      <c r="FZ149">
        <v>101.655</v>
      </c>
      <c r="GA149">
        <v>96.1717</v>
      </c>
    </row>
    <row r="150" spans="1:183">
      <c r="A150">
        <v>134</v>
      </c>
      <c r="B150">
        <v>1625677482.1</v>
      </c>
      <c r="C150">
        <v>266</v>
      </c>
      <c r="D150" t="s">
        <v>574</v>
      </c>
      <c r="E150" t="s">
        <v>575</v>
      </c>
      <c r="F150">
        <v>1</v>
      </c>
      <c r="G150" t="s">
        <v>302</v>
      </c>
      <c r="H150">
        <v>1625677481.1</v>
      </c>
      <c r="I150">
        <f>(J150)/1000</f>
        <v>0</v>
      </c>
      <c r="J150">
        <f>1000*CJ150*AH150*(CF150-CG150)/(100*BY150*(1000-AH150*CF150))</f>
        <v>0</v>
      </c>
      <c r="K150">
        <f>CJ150*AH150*(CE150-CD150*(1000-AH150*CG150)/(1000-AH150*CF150))/(100*BY150)</f>
        <v>0</v>
      </c>
      <c r="L150">
        <f>CD150 - IF(AH150&gt;1, K150*BY150*100.0/(AJ150*CR150), 0)</f>
        <v>0</v>
      </c>
      <c r="M150">
        <f>((S150-I150/2)*L150-K150)/(S150+I150/2)</f>
        <v>0</v>
      </c>
      <c r="N150">
        <f>M150*(CK150+CL150)/1000.0</f>
        <v>0</v>
      </c>
      <c r="O150">
        <f>(CD150 - IF(AH150&gt;1, K150*BY150*100.0/(AJ150*CR150), 0))*(CK150+CL150)/1000.0</f>
        <v>0</v>
      </c>
      <c r="P150">
        <f>2.0/((1/R150-1/Q150)+SIGN(R150)*SQRT((1/R150-1/Q150)*(1/R150-1/Q150) + 4*BZ150/((BZ150+1)*(BZ150+1))*(2*1/R150*1/Q150-1/Q150*1/Q150)))</f>
        <v>0</v>
      </c>
      <c r="Q150">
        <f>IF(LEFT(CA150,1)&lt;&gt;"0",IF(LEFT(CA150,1)="1",3.0,CB150),$D$5+$E$5*(CR150*CK150/($K$5*1000))+$F$5*(CR150*CK150/($K$5*1000))*MAX(MIN(BY150,$J$5),$I$5)*MAX(MIN(BY150,$J$5),$I$5)+$G$5*MAX(MIN(BY150,$J$5),$I$5)*(CR150*CK150/($K$5*1000))+$H$5*(CR150*CK150/($K$5*1000))*(CR150*CK150/($K$5*1000)))</f>
        <v>0</v>
      </c>
      <c r="R150">
        <f>I150*(1000-(1000*0.61365*exp(17.502*V150/(240.97+V150))/(CK150+CL150)+CF150)/2)/(1000*0.61365*exp(17.502*V150/(240.97+V150))/(CK150+CL150)-CF150)</f>
        <v>0</v>
      </c>
      <c r="S150">
        <f>1/((BZ150+1)/(P150/1.6)+1/(Q150/1.37)) + BZ150/((BZ150+1)/(P150/1.6) + BZ150/(Q150/1.37))</f>
        <v>0</v>
      </c>
      <c r="T150">
        <f>(BU150*BX150)</f>
        <v>0</v>
      </c>
      <c r="U150">
        <f>(CM150+(T150+2*0.95*5.67E-8*(((CM150+$B$7)+273)^4-(CM150+273)^4)-44100*I150)/(1.84*29.3*Q150+8*0.95*5.67E-8*(CM150+273)^3))</f>
        <v>0</v>
      </c>
      <c r="V150">
        <f>($C$7*CN150+$D$7*CO150+$E$7*U150)</f>
        <v>0</v>
      </c>
      <c r="W150">
        <f>0.61365*exp(17.502*V150/(240.97+V150))</f>
        <v>0</v>
      </c>
      <c r="X150">
        <f>(Y150/Z150*100)</f>
        <v>0</v>
      </c>
      <c r="Y150">
        <f>CF150*(CK150+CL150)/1000</f>
        <v>0</v>
      </c>
      <c r="Z150">
        <f>0.61365*exp(17.502*CM150/(240.97+CM150))</f>
        <v>0</v>
      </c>
      <c r="AA150">
        <f>(W150-CF150*(CK150+CL150)/1000)</f>
        <v>0</v>
      </c>
      <c r="AB150">
        <f>(-I150*44100)</f>
        <v>0</v>
      </c>
      <c r="AC150">
        <f>2*29.3*Q150*0.92*(CM150-V150)</f>
        <v>0</v>
      </c>
      <c r="AD150">
        <f>2*0.95*5.67E-8*(((CM150+$B$7)+273)^4-(V150+273)^4)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MAX(0,($B$13+$C$13*CR150)/(1+$D$13*CR150)*CK150/(CM150+273)*$E$13)</f>
        <v>0</v>
      </c>
      <c r="AK150" t="s">
        <v>303</v>
      </c>
      <c r="AL150" t="s">
        <v>303</v>
      </c>
      <c r="AM150">
        <v>0</v>
      </c>
      <c r="AN150">
        <v>0</v>
      </c>
      <c r="AO150">
        <f>1-AM150/AN150</f>
        <v>0</v>
      </c>
      <c r="AP150">
        <v>0</v>
      </c>
      <c r="AQ150" t="s">
        <v>303</v>
      </c>
      <c r="AR150" t="s">
        <v>303</v>
      </c>
      <c r="AS150">
        <v>0</v>
      </c>
      <c r="AT150">
        <v>0</v>
      </c>
      <c r="AU150">
        <f>1-AS150/AT150</f>
        <v>0</v>
      </c>
      <c r="AV150">
        <v>0.5</v>
      </c>
      <c r="AW150">
        <f>BV150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303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f>$B$11*CS150+$C$11*CT150+$F$11*CU150*(1-CX150)</f>
        <v>0</v>
      </c>
      <c r="BV150">
        <f>BU150*BW150</f>
        <v>0</v>
      </c>
      <c r="BW150">
        <f>($B$11*$D$9+$C$11*$D$9+$F$11*((DH150+CZ150)/MAX(DH150+CZ150+DI150, 0.1)*$I$9+DI150/MAX(DH150+CZ150+DI150, 0.1)*$J$9))/($B$11+$C$11+$F$11)</f>
        <v>0</v>
      </c>
      <c r="BX150">
        <f>($B$11*$K$9+$C$11*$K$9+$F$11*((DH150+CZ150)/MAX(DH150+CZ150+DI150, 0.1)*$P$9+DI150/MAX(DH150+CZ150+DI150, 0.1)*$Q$9))/($B$11+$C$11+$F$11)</f>
        <v>0</v>
      </c>
      <c r="BY150">
        <v>6</v>
      </c>
      <c r="BZ150">
        <v>0.5</v>
      </c>
      <c r="CA150" t="s">
        <v>304</v>
      </c>
      <c r="CB150">
        <v>2</v>
      </c>
      <c r="CC150">
        <v>1625677481.1</v>
      </c>
      <c r="CD150">
        <v>408.692666666667</v>
      </c>
      <c r="CE150">
        <v>420.007</v>
      </c>
      <c r="CF150">
        <v>6.97627333333333</v>
      </c>
      <c r="CG150">
        <v>5.94112333333333</v>
      </c>
      <c r="CH150">
        <v>423.035666666667</v>
      </c>
      <c r="CI150">
        <v>8.41167333333333</v>
      </c>
      <c r="CJ150">
        <v>500.033333333333</v>
      </c>
      <c r="CK150">
        <v>100.377333333333</v>
      </c>
      <c r="CL150">
        <v>0.100039266666667</v>
      </c>
      <c r="CM150">
        <v>17.7213333333333</v>
      </c>
      <c r="CN150">
        <v>17.6145333333333</v>
      </c>
      <c r="CO150">
        <v>999.9</v>
      </c>
      <c r="CP150">
        <v>0</v>
      </c>
      <c r="CQ150">
        <v>0</v>
      </c>
      <c r="CR150">
        <v>10006.8933333333</v>
      </c>
      <c r="CS150">
        <v>0</v>
      </c>
      <c r="CT150">
        <v>5.61796</v>
      </c>
      <c r="CU150">
        <v>1045.99333333333</v>
      </c>
      <c r="CV150">
        <v>0.961994</v>
      </c>
      <c r="CW150">
        <v>0.0380062</v>
      </c>
      <c r="CX150">
        <v>0</v>
      </c>
      <c r="CY150">
        <v>1530.17</v>
      </c>
      <c r="CZ150">
        <v>4.99912</v>
      </c>
      <c r="DA150">
        <v>15837.4</v>
      </c>
      <c r="DB150">
        <v>6712.73666666667</v>
      </c>
      <c r="DC150">
        <v>37.4996666666667</v>
      </c>
      <c r="DD150">
        <v>40.75</v>
      </c>
      <c r="DE150">
        <v>39.4163333333333</v>
      </c>
      <c r="DF150">
        <v>40.208</v>
      </c>
      <c r="DG150">
        <v>39.0206666666667</v>
      </c>
      <c r="DH150">
        <v>1001.43333333333</v>
      </c>
      <c r="DI150">
        <v>39.56</v>
      </c>
      <c r="DJ150">
        <v>0</v>
      </c>
      <c r="DK150">
        <v>1625677482.8</v>
      </c>
      <c r="DL150">
        <v>0</v>
      </c>
      <c r="DM150">
        <v>1532.35384615385</v>
      </c>
      <c r="DN150">
        <v>-19.1022222183277</v>
      </c>
      <c r="DO150">
        <v>-184.222222373606</v>
      </c>
      <c r="DP150">
        <v>15859.4115384615</v>
      </c>
      <c r="DQ150">
        <v>15</v>
      </c>
      <c r="DR150">
        <v>1625677134.6</v>
      </c>
      <c r="DS150" t="s">
        <v>305</v>
      </c>
      <c r="DT150">
        <v>1625677128.6</v>
      </c>
      <c r="DU150">
        <v>1625677134.6</v>
      </c>
      <c r="DV150">
        <v>2</v>
      </c>
      <c r="DW150">
        <v>0.041</v>
      </c>
      <c r="DX150">
        <v>0.026</v>
      </c>
      <c r="DY150">
        <v>-14.347</v>
      </c>
      <c r="DZ150">
        <v>-1.389</v>
      </c>
      <c r="EA150">
        <v>420</v>
      </c>
      <c r="EB150">
        <v>5</v>
      </c>
      <c r="EC150">
        <v>0.14</v>
      </c>
      <c r="ED150">
        <v>0.08</v>
      </c>
      <c r="EE150">
        <v>-11.2683414634146</v>
      </c>
      <c r="EF150">
        <v>-0.24374006968643</v>
      </c>
      <c r="EG150">
        <v>0.0357193735476829</v>
      </c>
      <c r="EH150">
        <v>1</v>
      </c>
      <c r="EI150">
        <v>1533.09147058824</v>
      </c>
      <c r="EJ150">
        <v>-18.7340125861535</v>
      </c>
      <c r="EK150">
        <v>1.8520547132576</v>
      </c>
      <c r="EL150">
        <v>0</v>
      </c>
      <c r="EM150">
        <v>1.03116634146341</v>
      </c>
      <c r="EN150">
        <v>-0.0433829268292672</v>
      </c>
      <c r="EO150">
        <v>0.0118819955530385</v>
      </c>
      <c r="EP150">
        <v>1</v>
      </c>
      <c r="EQ150">
        <v>2</v>
      </c>
      <c r="ER150">
        <v>3</v>
      </c>
      <c r="ES150" t="s">
        <v>349</v>
      </c>
      <c r="ET150">
        <v>100</v>
      </c>
      <c r="EU150">
        <v>100</v>
      </c>
      <c r="EV150">
        <v>-14.342</v>
      </c>
      <c r="EW150">
        <v>-1.4356</v>
      </c>
      <c r="EX150">
        <v>-14.3476998515065</v>
      </c>
      <c r="EY150">
        <v>0.000485247639819423</v>
      </c>
      <c r="EZ150">
        <v>-1.36446825205216e-06</v>
      </c>
      <c r="FA150">
        <v>5.78542989185787e-10</v>
      </c>
      <c r="FB150">
        <v>-1.1099058739466</v>
      </c>
      <c r="FC150">
        <v>-0.0508365997127688</v>
      </c>
      <c r="FD150">
        <v>0.00161886503163497</v>
      </c>
      <c r="FE150">
        <v>-2.08621555845513e-05</v>
      </c>
      <c r="FF150">
        <v>0</v>
      </c>
      <c r="FG150">
        <v>2096</v>
      </c>
      <c r="FH150">
        <v>2</v>
      </c>
      <c r="FI150">
        <v>28</v>
      </c>
      <c r="FJ150">
        <v>5.9</v>
      </c>
      <c r="FK150">
        <v>5.8</v>
      </c>
      <c r="FL150">
        <v>18</v>
      </c>
      <c r="FM150">
        <v>491.601</v>
      </c>
      <c r="FN150">
        <v>509.698</v>
      </c>
      <c r="FO150">
        <v>14.9024</v>
      </c>
      <c r="FP150">
        <v>26.6724</v>
      </c>
      <c r="FQ150">
        <v>29.9997</v>
      </c>
      <c r="FR150">
        <v>26.8489</v>
      </c>
      <c r="FS150">
        <v>26.8332</v>
      </c>
      <c r="FT150">
        <v>21.4452</v>
      </c>
      <c r="FU150">
        <v>57.4327</v>
      </c>
      <c r="FV150">
        <v>0</v>
      </c>
      <c r="FW150">
        <v>14.99</v>
      </c>
      <c r="FX150">
        <v>420</v>
      </c>
      <c r="FY150">
        <v>5.996</v>
      </c>
      <c r="FZ150">
        <v>101.654</v>
      </c>
      <c r="GA150">
        <v>96.1719</v>
      </c>
    </row>
    <row r="151" spans="1:183">
      <c r="A151">
        <v>135</v>
      </c>
      <c r="B151">
        <v>1625677484.1</v>
      </c>
      <c r="C151">
        <v>268</v>
      </c>
      <c r="D151" t="s">
        <v>576</v>
      </c>
      <c r="E151" t="s">
        <v>577</v>
      </c>
      <c r="F151">
        <v>1</v>
      </c>
      <c r="G151" t="s">
        <v>302</v>
      </c>
      <c r="H151">
        <v>1625677483.1</v>
      </c>
      <c r="I151">
        <f>(J151)/1000</f>
        <v>0</v>
      </c>
      <c r="J151">
        <f>1000*CJ151*AH151*(CF151-CG151)/(100*BY151*(1000-AH151*CF151))</f>
        <v>0</v>
      </c>
      <c r="K151">
        <f>CJ151*AH151*(CE151-CD151*(1000-AH151*CG151)/(1000-AH151*CF151))/(100*BY151)</f>
        <v>0</v>
      </c>
      <c r="L151">
        <f>CD151 - IF(AH151&gt;1, K151*BY151*100.0/(AJ151*CR151), 0)</f>
        <v>0</v>
      </c>
      <c r="M151">
        <f>((S151-I151/2)*L151-K151)/(S151+I151/2)</f>
        <v>0</v>
      </c>
      <c r="N151">
        <f>M151*(CK151+CL151)/1000.0</f>
        <v>0</v>
      </c>
      <c r="O151">
        <f>(CD151 - IF(AH151&gt;1, K151*BY151*100.0/(AJ151*CR151), 0))*(CK151+CL151)/1000.0</f>
        <v>0</v>
      </c>
      <c r="P151">
        <f>2.0/((1/R151-1/Q151)+SIGN(R151)*SQRT((1/R151-1/Q151)*(1/R151-1/Q151) + 4*BZ151/((BZ151+1)*(BZ151+1))*(2*1/R151*1/Q151-1/Q151*1/Q151)))</f>
        <v>0</v>
      </c>
      <c r="Q151">
        <f>IF(LEFT(CA151,1)&lt;&gt;"0",IF(LEFT(CA151,1)="1",3.0,CB151),$D$5+$E$5*(CR151*CK151/($K$5*1000))+$F$5*(CR151*CK151/($K$5*1000))*MAX(MIN(BY151,$J$5),$I$5)*MAX(MIN(BY151,$J$5),$I$5)+$G$5*MAX(MIN(BY151,$J$5),$I$5)*(CR151*CK151/($K$5*1000))+$H$5*(CR151*CK151/($K$5*1000))*(CR151*CK151/($K$5*1000)))</f>
        <v>0</v>
      </c>
      <c r="R151">
        <f>I151*(1000-(1000*0.61365*exp(17.502*V151/(240.97+V151))/(CK151+CL151)+CF151)/2)/(1000*0.61365*exp(17.502*V151/(240.97+V151))/(CK151+CL151)-CF151)</f>
        <v>0</v>
      </c>
      <c r="S151">
        <f>1/((BZ151+1)/(P151/1.6)+1/(Q151/1.37)) + BZ151/((BZ151+1)/(P151/1.6) + BZ151/(Q151/1.37))</f>
        <v>0</v>
      </c>
      <c r="T151">
        <f>(BU151*BX151)</f>
        <v>0</v>
      </c>
      <c r="U151">
        <f>(CM151+(T151+2*0.95*5.67E-8*(((CM151+$B$7)+273)^4-(CM151+273)^4)-44100*I151)/(1.84*29.3*Q151+8*0.95*5.67E-8*(CM151+273)^3))</f>
        <v>0</v>
      </c>
      <c r="V151">
        <f>($C$7*CN151+$D$7*CO151+$E$7*U151)</f>
        <v>0</v>
      </c>
      <c r="W151">
        <f>0.61365*exp(17.502*V151/(240.97+V151))</f>
        <v>0</v>
      </c>
      <c r="X151">
        <f>(Y151/Z151*100)</f>
        <v>0</v>
      </c>
      <c r="Y151">
        <f>CF151*(CK151+CL151)/1000</f>
        <v>0</v>
      </c>
      <c r="Z151">
        <f>0.61365*exp(17.502*CM151/(240.97+CM151))</f>
        <v>0</v>
      </c>
      <c r="AA151">
        <f>(W151-CF151*(CK151+CL151)/1000)</f>
        <v>0</v>
      </c>
      <c r="AB151">
        <f>(-I151*44100)</f>
        <v>0</v>
      </c>
      <c r="AC151">
        <f>2*29.3*Q151*0.92*(CM151-V151)</f>
        <v>0</v>
      </c>
      <c r="AD151">
        <f>2*0.95*5.67E-8*(((CM151+$B$7)+273)^4-(V151+273)^4)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MAX(0,($B$13+$C$13*CR151)/(1+$D$13*CR151)*CK151/(CM151+273)*$E$13)</f>
        <v>0</v>
      </c>
      <c r="AK151" t="s">
        <v>303</v>
      </c>
      <c r="AL151" t="s">
        <v>303</v>
      </c>
      <c r="AM151">
        <v>0</v>
      </c>
      <c r="AN151">
        <v>0</v>
      </c>
      <c r="AO151">
        <f>1-AM151/AN151</f>
        <v>0</v>
      </c>
      <c r="AP151">
        <v>0</v>
      </c>
      <c r="AQ151" t="s">
        <v>303</v>
      </c>
      <c r="AR151" t="s">
        <v>303</v>
      </c>
      <c r="AS151">
        <v>0</v>
      </c>
      <c r="AT151">
        <v>0</v>
      </c>
      <c r="AU151">
        <f>1-AS151/AT151</f>
        <v>0</v>
      </c>
      <c r="AV151">
        <v>0.5</v>
      </c>
      <c r="AW151">
        <f>BV151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303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f>$B$11*CS151+$C$11*CT151+$F$11*CU151*(1-CX151)</f>
        <v>0</v>
      </c>
      <c r="BV151">
        <f>BU151*BW151</f>
        <v>0</v>
      </c>
      <c r="BW151">
        <f>($B$11*$D$9+$C$11*$D$9+$F$11*((DH151+CZ151)/MAX(DH151+CZ151+DI151, 0.1)*$I$9+DI151/MAX(DH151+CZ151+DI151, 0.1)*$J$9))/($B$11+$C$11+$F$11)</f>
        <v>0</v>
      </c>
      <c r="BX151">
        <f>($B$11*$K$9+$C$11*$K$9+$F$11*((DH151+CZ151)/MAX(DH151+CZ151+DI151, 0.1)*$P$9+DI151/MAX(DH151+CZ151+DI151, 0.1)*$Q$9))/($B$11+$C$11+$F$11)</f>
        <v>0</v>
      </c>
      <c r="BY151">
        <v>6</v>
      </c>
      <c r="BZ151">
        <v>0.5</v>
      </c>
      <c r="CA151" t="s">
        <v>304</v>
      </c>
      <c r="CB151">
        <v>2</v>
      </c>
      <c r="CC151">
        <v>1625677483.1</v>
      </c>
      <c r="CD151">
        <v>408.665333333333</v>
      </c>
      <c r="CE151">
        <v>419.990333333333</v>
      </c>
      <c r="CF151">
        <v>6.98967333333333</v>
      </c>
      <c r="CG151">
        <v>5.94202</v>
      </c>
      <c r="CH151">
        <v>423.007333333333</v>
      </c>
      <c r="CI151">
        <v>8.42546333333333</v>
      </c>
      <c r="CJ151">
        <v>500.009666666667</v>
      </c>
      <c r="CK151">
        <v>100.378333333333</v>
      </c>
      <c r="CL151">
        <v>0.100102633333333</v>
      </c>
      <c r="CM151">
        <v>17.748</v>
      </c>
      <c r="CN151">
        <v>17.6382333333333</v>
      </c>
      <c r="CO151">
        <v>999.9</v>
      </c>
      <c r="CP151">
        <v>0</v>
      </c>
      <c r="CQ151">
        <v>0</v>
      </c>
      <c r="CR151">
        <v>9987.29333333333</v>
      </c>
      <c r="CS151">
        <v>0</v>
      </c>
      <c r="CT151">
        <v>5.60371333333333</v>
      </c>
      <c r="CU151">
        <v>1046.08333333333</v>
      </c>
      <c r="CV151">
        <v>0.961994</v>
      </c>
      <c r="CW151">
        <v>0.0380062</v>
      </c>
      <c r="CX151">
        <v>0</v>
      </c>
      <c r="CY151">
        <v>1529.52666666667</v>
      </c>
      <c r="CZ151">
        <v>4.99912</v>
      </c>
      <c r="DA151">
        <v>15832.2333333333</v>
      </c>
      <c r="DB151">
        <v>6713.35</v>
      </c>
      <c r="DC151">
        <v>37.5833333333333</v>
      </c>
      <c r="DD151">
        <v>40.75</v>
      </c>
      <c r="DE151">
        <v>39.479</v>
      </c>
      <c r="DF151">
        <v>40.2703333333333</v>
      </c>
      <c r="DG151">
        <v>39.0833333333333</v>
      </c>
      <c r="DH151">
        <v>1001.52</v>
      </c>
      <c r="DI151">
        <v>39.5666666666667</v>
      </c>
      <c r="DJ151">
        <v>0</v>
      </c>
      <c r="DK151">
        <v>1625677485.2</v>
      </c>
      <c r="DL151">
        <v>0</v>
      </c>
      <c r="DM151">
        <v>1531.58692307692</v>
      </c>
      <c r="DN151">
        <v>-18.9456410196853</v>
      </c>
      <c r="DO151">
        <v>-189.124786421438</v>
      </c>
      <c r="DP151">
        <v>15852.1038461538</v>
      </c>
      <c r="DQ151">
        <v>15</v>
      </c>
      <c r="DR151">
        <v>1625677134.6</v>
      </c>
      <c r="DS151" t="s">
        <v>305</v>
      </c>
      <c r="DT151">
        <v>1625677128.6</v>
      </c>
      <c r="DU151">
        <v>1625677134.6</v>
      </c>
      <c r="DV151">
        <v>2</v>
      </c>
      <c r="DW151">
        <v>0.041</v>
      </c>
      <c r="DX151">
        <v>0.026</v>
      </c>
      <c r="DY151">
        <v>-14.347</v>
      </c>
      <c r="DZ151">
        <v>-1.389</v>
      </c>
      <c r="EA151">
        <v>420</v>
      </c>
      <c r="EB151">
        <v>5</v>
      </c>
      <c r="EC151">
        <v>0.14</v>
      </c>
      <c r="ED151">
        <v>0.08</v>
      </c>
      <c r="EE151">
        <v>-11.2803243902439</v>
      </c>
      <c r="EF151">
        <v>-0.202448780487804</v>
      </c>
      <c r="EG151">
        <v>0.0312849982009442</v>
      </c>
      <c r="EH151">
        <v>1</v>
      </c>
      <c r="EI151">
        <v>1532.42909090909</v>
      </c>
      <c r="EJ151">
        <v>-18.9780753280273</v>
      </c>
      <c r="EK151">
        <v>1.81780147536984</v>
      </c>
      <c r="EL151">
        <v>0</v>
      </c>
      <c r="EM151">
        <v>1.0319143902439</v>
      </c>
      <c r="EN151">
        <v>-0.00601526132404156</v>
      </c>
      <c r="EO151">
        <v>0.01257160525846</v>
      </c>
      <c r="EP151">
        <v>1</v>
      </c>
      <c r="EQ151">
        <v>2</v>
      </c>
      <c r="ER151">
        <v>3</v>
      </c>
      <c r="ES151" t="s">
        <v>349</v>
      </c>
      <c r="ET151">
        <v>100</v>
      </c>
      <c r="EU151">
        <v>100</v>
      </c>
      <c r="EV151">
        <v>-14.343</v>
      </c>
      <c r="EW151">
        <v>-1.436</v>
      </c>
      <c r="EX151">
        <v>-14.3476998515065</v>
      </c>
      <c r="EY151">
        <v>0.000485247639819423</v>
      </c>
      <c r="EZ151">
        <v>-1.36446825205216e-06</v>
      </c>
      <c r="FA151">
        <v>5.78542989185787e-10</v>
      </c>
      <c r="FB151">
        <v>-1.1099058739466</v>
      </c>
      <c r="FC151">
        <v>-0.0508365997127688</v>
      </c>
      <c r="FD151">
        <v>0.00161886503163497</v>
      </c>
      <c r="FE151">
        <v>-2.08621555845513e-05</v>
      </c>
      <c r="FF151">
        <v>0</v>
      </c>
      <c r="FG151">
        <v>2096</v>
      </c>
      <c r="FH151">
        <v>2</v>
      </c>
      <c r="FI151">
        <v>28</v>
      </c>
      <c r="FJ151">
        <v>5.9</v>
      </c>
      <c r="FK151">
        <v>5.8</v>
      </c>
      <c r="FL151">
        <v>18</v>
      </c>
      <c r="FM151">
        <v>491.851</v>
      </c>
      <c r="FN151">
        <v>509.467</v>
      </c>
      <c r="FO151">
        <v>14.9444</v>
      </c>
      <c r="FP151">
        <v>26.6698</v>
      </c>
      <c r="FQ151">
        <v>29.9998</v>
      </c>
      <c r="FR151">
        <v>26.8474</v>
      </c>
      <c r="FS151">
        <v>26.8315</v>
      </c>
      <c r="FT151">
        <v>21.4429</v>
      </c>
      <c r="FU151">
        <v>57.4327</v>
      </c>
      <c r="FV151">
        <v>0</v>
      </c>
      <c r="FW151">
        <v>14.99</v>
      </c>
      <c r="FX151">
        <v>420</v>
      </c>
      <c r="FY151">
        <v>5.99836</v>
      </c>
      <c r="FZ151">
        <v>101.654</v>
      </c>
      <c r="GA151">
        <v>96.1715</v>
      </c>
    </row>
    <row r="152" spans="1:183">
      <c r="A152">
        <v>136</v>
      </c>
      <c r="B152">
        <v>1625677486.1</v>
      </c>
      <c r="C152">
        <v>270</v>
      </c>
      <c r="D152" t="s">
        <v>578</v>
      </c>
      <c r="E152" t="s">
        <v>579</v>
      </c>
      <c r="F152">
        <v>1</v>
      </c>
      <c r="G152" t="s">
        <v>302</v>
      </c>
      <c r="H152">
        <v>1625677485.1</v>
      </c>
      <c r="I152">
        <f>(J152)/1000</f>
        <v>0</v>
      </c>
      <c r="J152">
        <f>1000*CJ152*AH152*(CF152-CG152)/(100*BY152*(1000-AH152*CF152))</f>
        <v>0</v>
      </c>
      <c r="K152">
        <f>CJ152*AH152*(CE152-CD152*(1000-AH152*CG152)/(1000-AH152*CF152))/(100*BY152)</f>
        <v>0</v>
      </c>
      <c r="L152">
        <f>CD152 - IF(AH152&gt;1, K152*BY152*100.0/(AJ152*CR152), 0)</f>
        <v>0</v>
      </c>
      <c r="M152">
        <f>((S152-I152/2)*L152-K152)/(S152+I152/2)</f>
        <v>0</v>
      </c>
      <c r="N152">
        <f>M152*(CK152+CL152)/1000.0</f>
        <v>0</v>
      </c>
      <c r="O152">
        <f>(CD152 - IF(AH152&gt;1, K152*BY152*100.0/(AJ152*CR152), 0))*(CK152+CL152)/1000.0</f>
        <v>0</v>
      </c>
      <c r="P152">
        <f>2.0/((1/R152-1/Q152)+SIGN(R152)*SQRT((1/R152-1/Q152)*(1/R152-1/Q152) + 4*BZ152/((BZ152+1)*(BZ152+1))*(2*1/R152*1/Q152-1/Q152*1/Q152)))</f>
        <v>0</v>
      </c>
      <c r="Q152">
        <f>IF(LEFT(CA152,1)&lt;&gt;"0",IF(LEFT(CA152,1)="1",3.0,CB152),$D$5+$E$5*(CR152*CK152/($K$5*1000))+$F$5*(CR152*CK152/($K$5*1000))*MAX(MIN(BY152,$J$5),$I$5)*MAX(MIN(BY152,$J$5),$I$5)+$G$5*MAX(MIN(BY152,$J$5),$I$5)*(CR152*CK152/($K$5*1000))+$H$5*(CR152*CK152/($K$5*1000))*(CR152*CK152/($K$5*1000)))</f>
        <v>0</v>
      </c>
      <c r="R152">
        <f>I152*(1000-(1000*0.61365*exp(17.502*V152/(240.97+V152))/(CK152+CL152)+CF152)/2)/(1000*0.61365*exp(17.502*V152/(240.97+V152))/(CK152+CL152)-CF152)</f>
        <v>0</v>
      </c>
      <c r="S152">
        <f>1/((BZ152+1)/(P152/1.6)+1/(Q152/1.37)) + BZ152/((BZ152+1)/(P152/1.6) + BZ152/(Q152/1.37))</f>
        <v>0</v>
      </c>
      <c r="T152">
        <f>(BU152*BX152)</f>
        <v>0</v>
      </c>
      <c r="U152">
        <f>(CM152+(T152+2*0.95*5.67E-8*(((CM152+$B$7)+273)^4-(CM152+273)^4)-44100*I152)/(1.84*29.3*Q152+8*0.95*5.67E-8*(CM152+273)^3))</f>
        <v>0</v>
      </c>
      <c r="V152">
        <f>($C$7*CN152+$D$7*CO152+$E$7*U152)</f>
        <v>0</v>
      </c>
      <c r="W152">
        <f>0.61365*exp(17.502*V152/(240.97+V152))</f>
        <v>0</v>
      </c>
      <c r="X152">
        <f>(Y152/Z152*100)</f>
        <v>0</v>
      </c>
      <c r="Y152">
        <f>CF152*(CK152+CL152)/1000</f>
        <v>0</v>
      </c>
      <c r="Z152">
        <f>0.61365*exp(17.502*CM152/(240.97+CM152))</f>
        <v>0</v>
      </c>
      <c r="AA152">
        <f>(W152-CF152*(CK152+CL152)/1000)</f>
        <v>0</v>
      </c>
      <c r="AB152">
        <f>(-I152*44100)</f>
        <v>0</v>
      </c>
      <c r="AC152">
        <f>2*29.3*Q152*0.92*(CM152-V152)</f>
        <v>0</v>
      </c>
      <c r="AD152">
        <f>2*0.95*5.67E-8*(((CM152+$B$7)+273)^4-(V152+273)^4)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MAX(0,($B$13+$C$13*CR152)/(1+$D$13*CR152)*CK152/(CM152+273)*$E$13)</f>
        <v>0</v>
      </c>
      <c r="AK152" t="s">
        <v>303</v>
      </c>
      <c r="AL152" t="s">
        <v>303</v>
      </c>
      <c r="AM152">
        <v>0</v>
      </c>
      <c r="AN152">
        <v>0</v>
      </c>
      <c r="AO152">
        <f>1-AM152/AN152</f>
        <v>0</v>
      </c>
      <c r="AP152">
        <v>0</v>
      </c>
      <c r="AQ152" t="s">
        <v>303</v>
      </c>
      <c r="AR152" t="s">
        <v>303</v>
      </c>
      <c r="AS152">
        <v>0</v>
      </c>
      <c r="AT152">
        <v>0</v>
      </c>
      <c r="AU152">
        <f>1-AS152/AT152</f>
        <v>0</v>
      </c>
      <c r="AV152">
        <v>0.5</v>
      </c>
      <c r="AW152">
        <f>BV152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303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f>$B$11*CS152+$C$11*CT152+$F$11*CU152*(1-CX152)</f>
        <v>0</v>
      </c>
      <c r="BV152">
        <f>BU152*BW152</f>
        <v>0</v>
      </c>
      <c r="BW152">
        <f>($B$11*$D$9+$C$11*$D$9+$F$11*((DH152+CZ152)/MAX(DH152+CZ152+DI152, 0.1)*$I$9+DI152/MAX(DH152+CZ152+DI152, 0.1)*$J$9))/($B$11+$C$11+$F$11)</f>
        <v>0</v>
      </c>
      <c r="BX152">
        <f>($B$11*$K$9+$C$11*$K$9+$F$11*((DH152+CZ152)/MAX(DH152+CZ152+DI152, 0.1)*$P$9+DI152/MAX(DH152+CZ152+DI152, 0.1)*$Q$9))/($B$11+$C$11+$F$11)</f>
        <v>0</v>
      </c>
      <c r="BY152">
        <v>6</v>
      </c>
      <c r="BZ152">
        <v>0.5</v>
      </c>
      <c r="CA152" t="s">
        <v>304</v>
      </c>
      <c r="CB152">
        <v>2</v>
      </c>
      <c r="CC152">
        <v>1625677485.1</v>
      </c>
      <c r="CD152">
        <v>408.669666666667</v>
      </c>
      <c r="CE152">
        <v>420.000666666667</v>
      </c>
      <c r="CF152">
        <v>6.99984666666667</v>
      </c>
      <c r="CG152">
        <v>5.94305</v>
      </c>
      <c r="CH152">
        <v>423.012333333333</v>
      </c>
      <c r="CI152">
        <v>8.43592333333333</v>
      </c>
      <c r="CJ152">
        <v>500.058666666667</v>
      </c>
      <c r="CK152">
        <v>100.379</v>
      </c>
      <c r="CL152">
        <v>0.100284</v>
      </c>
      <c r="CM152">
        <v>17.7707333333333</v>
      </c>
      <c r="CN152">
        <v>17.6598666666667</v>
      </c>
      <c r="CO152">
        <v>999.9</v>
      </c>
      <c r="CP152">
        <v>0</v>
      </c>
      <c r="CQ152">
        <v>0</v>
      </c>
      <c r="CR152">
        <v>9997.1</v>
      </c>
      <c r="CS152">
        <v>0</v>
      </c>
      <c r="CT152">
        <v>5.58304</v>
      </c>
      <c r="CU152">
        <v>1045.87</v>
      </c>
      <c r="CV152">
        <v>0.96199</v>
      </c>
      <c r="CW152">
        <v>0.0380099</v>
      </c>
      <c r="CX152">
        <v>0</v>
      </c>
      <c r="CY152">
        <v>1529.06</v>
      </c>
      <c r="CZ152">
        <v>4.99912</v>
      </c>
      <c r="DA152">
        <v>15823.2666666667</v>
      </c>
      <c r="DB152">
        <v>6711.96</v>
      </c>
      <c r="DC152">
        <v>37.7913333333333</v>
      </c>
      <c r="DD152">
        <v>40.75</v>
      </c>
      <c r="DE152">
        <v>39.229</v>
      </c>
      <c r="DF152">
        <v>40.0413333333333</v>
      </c>
      <c r="DG152">
        <v>39.0416666666667</v>
      </c>
      <c r="DH152">
        <v>1001.31</v>
      </c>
      <c r="DI152">
        <v>39.56</v>
      </c>
      <c r="DJ152">
        <v>0</v>
      </c>
      <c r="DK152">
        <v>1625677487</v>
      </c>
      <c r="DL152">
        <v>0</v>
      </c>
      <c r="DM152">
        <v>1530.9092</v>
      </c>
      <c r="DN152">
        <v>-18.9192307241221</v>
      </c>
      <c r="DO152">
        <v>-199.230768946494</v>
      </c>
      <c r="DP152">
        <v>15845.144</v>
      </c>
      <c r="DQ152">
        <v>15</v>
      </c>
      <c r="DR152">
        <v>1625677134.6</v>
      </c>
      <c r="DS152" t="s">
        <v>305</v>
      </c>
      <c r="DT152">
        <v>1625677128.6</v>
      </c>
      <c r="DU152">
        <v>1625677134.6</v>
      </c>
      <c r="DV152">
        <v>2</v>
      </c>
      <c r="DW152">
        <v>0.041</v>
      </c>
      <c r="DX152">
        <v>0.026</v>
      </c>
      <c r="DY152">
        <v>-14.347</v>
      </c>
      <c r="DZ152">
        <v>-1.389</v>
      </c>
      <c r="EA152">
        <v>420</v>
      </c>
      <c r="EB152">
        <v>5</v>
      </c>
      <c r="EC152">
        <v>0.14</v>
      </c>
      <c r="ED152">
        <v>0.08</v>
      </c>
      <c r="EE152">
        <v>-11.2872707317073</v>
      </c>
      <c r="EF152">
        <v>-0.249794425087102</v>
      </c>
      <c r="EG152">
        <v>0.0339363194455937</v>
      </c>
      <c r="EH152">
        <v>1</v>
      </c>
      <c r="EI152">
        <v>1531.97588235294</v>
      </c>
      <c r="EJ152">
        <v>-19.1777872021951</v>
      </c>
      <c r="EK152">
        <v>1.89624880107303</v>
      </c>
      <c r="EL152">
        <v>0</v>
      </c>
      <c r="EM152">
        <v>1.03445048780488</v>
      </c>
      <c r="EN152">
        <v>0.0270280139372816</v>
      </c>
      <c r="EO152">
        <v>0.0143598748128281</v>
      </c>
      <c r="EP152">
        <v>1</v>
      </c>
      <c r="EQ152">
        <v>2</v>
      </c>
      <c r="ER152">
        <v>3</v>
      </c>
      <c r="ES152" t="s">
        <v>349</v>
      </c>
      <c r="ET152">
        <v>100</v>
      </c>
      <c r="EU152">
        <v>100</v>
      </c>
      <c r="EV152">
        <v>-14.343</v>
      </c>
      <c r="EW152">
        <v>-1.4362</v>
      </c>
      <c r="EX152">
        <v>-14.3476998515065</v>
      </c>
      <c r="EY152">
        <v>0.000485247639819423</v>
      </c>
      <c r="EZ152">
        <v>-1.36446825205216e-06</v>
      </c>
      <c r="FA152">
        <v>5.78542989185787e-10</v>
      </c>
      <c r="FB152">
        <v>-1.1099058739466</v>
      </c>
      <c r="FC152">
        <v>-0.0508365997127688</v>
      </c>
      <c r="FD152">
        <v>0.00161886503163497</v>
      </c>
      <c r="FE152">
        <v>-2.08621555845513e-05</v>
      </c>
      <c r="FF152">
        <v>0</v>
      </c>
      <c r="FG152">
        <v>2096</v>
      </c>
      <c r="FH152">
        <v>2</v>
      </c>
      <c r="FI152">
        <v>28</v>
      </c>
      <c r="FJ152">
        <v>6</v>
      </c>
      <c r="FK152">
        <v>5.9</v>
      </c>
      <c r="FL152">
        <v>18</v>
      </c>
      <c r="FM152">
        <v>491.81</v>
      </c>
      <c r="FN152">
        <v>509.472</v>
      </c>
      <c r="FO152">
        <v>14.989</v>
      </c>
      <c r="FP152">
        <v>26.667</v>
      </c>
      <c r="FQ152">
        <v>29.9996</v>
      </c>
      <c r="FR152">
        <v>26.846</v>
      </c>
      <c r="FS152">
        <v>26.8301</v>
      </c>
      <c r="FT152">
        <v>21.4456</v>
      </c>
      <c r="FU152">
        <v>57.4327</v>
      </c>
      <c r="FV152">
        <v>0</v>
      </c>
      <c r="FW152">
        <v>15.06</v>
      </c>
      <c r="FX152">
        <v>420</v>
      </c>
      <c r="FY152">
        <v>5.99715</v>
      </c>
      <c r="FZ152">
        <v>101.653</v>
      </c>
      <c r="GA152">
        <v>96.1708</v>
      </c>
    </row>
    <row r="153" spans="1:183">
      <c r="A153">
        <v>137</v>
      </c>
      <c r="B153">
        <v>1625677488.1</v>
      </c>
      <c r="C153">
        <v>272</v>
      </c>
      <c r="D153" t="s">
        <v>580</v>
      </c>
      <c r="E153" t="s">
        <v>581</v>
      </c>
      <c r="F153">
        <v>1</v>
      </c>
      <c r="G153" t="s">
        <v>302</v>
      </c>
      <c r="H153">
        <v>1625677487.1</v>
      </c>
      <c r="I153">
        <f>(J153)/1000</f>
        <v>0</v>
      </c>
      <c r="J153">
        <f>1000*CJ153*AH153*(CF153-CG153)/(100*BY153*(1000-AH153*CF153))</f>
        <v>0</v>
      </c>
      <c r="K153">
        <f>CJ153*AH153*(CE153-CD153*(1000-AH153*CG153)/(1000-AH153*CF153))/(100*BY153)</f>
        <v>0</v>
      </c>
      <c r="L153">
        <f>CD153 - IF(AH153&gt;1, K153*BY153*100.0/(AJ153*CR153), 0)</f>
        <v>0</v>
      </c>
      <c r="M153">
        <f>((S153-I153/2)*L153-K153)/(S153+I153/2)</f>
        <v>0</v>
      </c>
      <c r="N153">
        <f>M153*(CK153+CL153)/1000.0</f>
        <v>0</v>
      </c>
      <c r="O153">
        <f>(CD153 - IF(AH153&gt;1, K153*BY153*100.0/(AJ153*CR153), 0))*(CK153+CL153)/1000.0</f>
        <v>0</v>
      </c>
      <c r="P153">
        <f>2.0/((1/R153-1/Q153)+SIGN(R153)*SQRT((1/R153-1/Q153)*(1/R153-1/Q153) + 4*BZ153/((BZ153+1)*(BZ153+1))*(2*1/R153*1/Q153-1/Q153*1/Q153)))</f>
        <v>0</v>
      </c>
      <c r="Q153">
        <f>IF(LEFT(CA153,1)&lt;&gt;"0",IF(LEFT(CA153,1)="1",3.0,CB153),$D$5+$E$5*(CR153*CK153/($K$5*1000))+$F$5*(CR153*CK153/($K$5*1000))*MAX(MIN(BY153,$J$5),$I$5)*MAX(MIN(BY153,$J$5),$I$5)+$G$5*MAX(MIN(BY153,$J$5),$I$5)*(CR153*CK153/($K$5*1000))+$H$5*(CR153*CK153/($K$5*1000))*(CR153*CK153/($K$5*1000)))</f>
        <v>0</v>
      </c>
      <c r="R153">
        <f>I153*(1000-(1000*0.61365*exp(17.502*V153/(240.97+V153))/(CK153+CL153)+CF153)/2)/(1000*0.61365*exp(17.502*V153/(240.97+V153))/(CK153+CL153)-CF153)</f>
        <v>0</v>
      </c>
      <c r="S153">
        <f>1/((BZ153+1)/(P153/1.6)+1/(Q153/1.37)) + BZ153/((BZ153+1)/(P153/1.6) + BZ153/(Q153/1.37))</f>
        <v>0</v>
      </c>
      <c r="T153">
        <f>(BU153*BX153)</f>
        <v>0</v>
      </c>
      <c r="U153">
        <f>(CM153+(T153+2*0.95*5.67E-8*(((CM153+$B$7)+273)^4-(CM153+273)^4)-44100*I153)/(1.84*29.3*Q153+8*0.95*5.67E-8*(CM153+273)^3))</f>
        <v>0</v>
      </c>
      <c r="V153">
        <f>($C$7*CN153+$D$7*CO153+$E$7*U153)</f>
        <v>0</v>
      </c>
      <c r="W153">
        <f>0.61365*exp(17.502*V153/(240.97+V153))</f>
        <v>0</v>
      </c>
      <c r="X153">
        <f>(Y153/Z153*100)</f>
        <v>0</v>
      </c>
      <c r="Y153">
        <f>CF153*(CK153+CL153)/1000</f>
        <v>0</v>
      </c>
      <c r="Z153">
        <f>0.61365*exp(17.502*CM153/(240.97+CM153))</f>
        <v>0</v>
      </c>
      <c r="AA153">
        <f>(W153-CF153*(CK153+CL153)/1000)</f>
        <v>0</v>
      </c>
      <c r="AB153">
        <f>(-I153*44100)</f>
        <v>0</v>
      </c>
      <c r="AC153">
        <f>2*29.3*Q153*0.92*(CM153-V153)</f>
        <v>0</v>
      </c>
      <c r="AD153">
        <f>2*0.95*5.67E-8*(((CM153+$B$7)+273)^4-(V153+273)^4)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MAX(0,($B$13+$C$13*CR153)/(1+$D$13*CR153)*CK153/(CM153+273)*$E$13)</f>
        <v>0</v>
      </c>
      <c r="AK153" t="s">
        <v>303</v>
      </c>
      <c r="AL153" t="s">
        <v>303</v>
      </c>
      <c r="AM153">
        <v>0</v>
      </c>
      <c r="AN153">
        <v>0</v>
      </c>
      <c r="AO153">
        <f>1-AM153/AN153</f>
        <v>0</v>
      </c>
      <c r="AP153">
        <v>0</v>
      </c>
      <c r="AQ153" t="s">
        <v>303</v>
      </c>
      <c r="AR153" t="s">
        <v>303</v>
      </c>
      <c r="AS153">
        <v>0</v>
      </c>
      <c r="AT153">
        <v>0</v>
      </c>
      <c r="AU153">
        <f>1-AS153/AT153</f>
        <v>0</v>
      </c>
      <c r="AV153">
        <v>0.5</v>
      </c>
      <c r="AW153">
        <f>BV153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303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f>$B$11*CS153+$C$11*CT153+$F$11*CU153*(1-CX153)</f>
        <v>0</v>
      </c>
      <c r="BV153">
        <f>BU153*BW153</f>
        <v>0</v>
      </c>
      <c r="BW153">
        <f>($B$11*$D$9+$C$11*$D$9+$F$11*((DH153+CZ153)/MAX(DH153+CZ153+DI153, 0.1)*$I$9+DI153/MAX(DH153+CZ153+DI153, 0.1)*$J$9))/($B$11+$C$11+$F$11)</f>
        <v>0</v>
      </c>
      <c r="BX153">
        <f>($B$11*$K$9+$C$11*$K$9+$F$11*((DH153+CZ153)/MAX(DH153+CZ153+DI153, 0.1)*$P$9+DI153/MAX(DH153+CZ153+DI153, 0.1)*$Q$9))/($B$11+$C$11+$F$11)</f>
        <v>0</v>
      </c>
      <c r="BY153">
        <v>6</v>
      </c>
      <c r="BZ153">
        <v>0.5</v>
      </c>
      <c r="CA153" t="s">
        <v>304</v>
      </c>
      <c r="CB153">
        <v>2</v>
      </c>
      <c r="CC153">
        <v>1625677487.1</v>
      </c>
      <c r="CD153">
        <v>408.671666666667</v>
      </c>
      <c r="CE153">
        <v>420.001333333333</v>
      </c>
      <c r="CF153">
        <v>7.00875</v>
      </c>
      <c r="CG153">
        <v>5.94379</v>
      </c>
      <c r="CH153">
        <v>423.014333333333</v>
      </c>
      <c r="CI153">
        <v>8.44508</v>
      </c>
      <c r="CJ153">
        <v>500.063333333333</v>
      </c>
      <c r="CK153">
        <v>100.380666666667</v>
      </c>
      <c r="CL153">
        <v>0.0998714666666667</v>
      </c>
      <c r="CM153">
        <v>17.793</v>
      </c>
      <c r="CN153">
        <v>17.6788666666667</v>
      </c>
      <c r="CO153">
        <v>999.9</v>
      </c>
      <c r="CP153">
        <v>0</v>
      </c>
      <c r="CQ153">
        <v>0</v>
      </c>
      <c r="CR153">
        <v>10042.9</v>
      </c>
      <c r="CS153">
        <v>0</v>
      </c>
      <c r="CT153">
        <v>5.56327666666667</v>
      </c>
      <c r="CU153">
        <v>1046.07333333333</v>
      </c>
      <c r="CV153">
        <v>0.961998</v>
      </c>
      <c r="CW153">
        <v>0.0380025</v>
      </c>
      <c r="CX153">
        <v>0</v>
      </c>
      <c r="CY153">
        <v>1528.32333333333</v>
      </c>
      <c r="CZ153">
        <v>4.99912</v>
      </c>
      <c r="DA153">
        <v>15818.8666666667</v>
      </c>
      <c r="DB153">
        <v>6713.27666666667</v>
      </c>
      <c r="DC153">
        <v>37.3333333333333</v>
      </c>
      <c r="DD153">
        <v>40.75</v>
      </c>
      <c r="DE153">
        <v>39.2083333333333</v>
      </c>
      <c r="DF153">
        <v>39.9996666666667</v>
      </c>
      <c r="DG153">
        <v>38.812</v>
      </c>
      <c r="DH153">
        <v>1001.51333333333</v>
      </c>
      <c r="DI153">
        <v>39.56</v>
      </c>
      <c r="DJ153">
        <v>0</v>
      </c>
      <c r="DK153">
        <v>1625677488.8</v>
      </c>
      <c r="DL153">
        <v>0</v>
      </c>
      <c r="DM153">
        <v>1530.45384615385</v>
      </c>
      <c r="DN153">
        <v>-19.046153849733</v>
      </c>
      <c r="DO153">
        <v>-198.776068510904</v>
      </c>
      <c r="DP153">
        <v>15840.4923076923</v>
      </c>
      <c r="DQ153">
        <v>15</v>
      </c>
      <c r="DR153">
        <v>1625677134.6</v>
      </c>
      <c r="DS153" t="s">
        <v>305</v>
      </c>
      <c r="DT153">
        <v>1625677128.6</v>
      </c>
      <c r="DU153">
        <v>1625677134.6</v>
      </c>
      <c r="DV153">
        <v>2</v>
      </c>
      <c r="DW153">
        <v>0.041</v>
      </c>
      <c r="DX153">
        <v>0.026</v>
      </c>
      <c r="DY153">
        <v>-14.347</v>
      </c>
      <c r="DZ153">
        <v>-1.389</v>
      </c>
      <c r="EA153">
        <v>420</v>
      </c>
      <c r="EB153">
        <v>5</v>
      </c>
      <c r="EC153">
        <v>0.14</v>
      </c>
      <c r="ED153">
        <v>0.08</v>
      </c>
      <c r="EE153">
        <v>-11.293412195122</v>
      </c>
      <c r="EF153">
        <v>-0.278013240418106</v>
      </c>
      <c r="EG153">
        <v>0.0345695495156941</v>
      </c>
      <c r="EH153">
        <v>1</v>
      </c>
      <c r="EI153">
        <v>1531.21294117647</v>
      </c>
      <c r="EJ153">
        <v>-19.0740662650619</v>
      </c>
      <c r="EK153">
        <v>1.87913079000679</v>
      </c>
      <c r="EL153">
        <v>0</v>
      </c>
      <c r="EM153">
        <v>1.03807170731707</v>
      </c>
      <c r="EN153">
        <v>0.058737909407665</v>
      </c>
      <c r="EO153">
        <v>0.0165287000805678</v>
      </c>
      <c r="EP153">
        <v>1</v>
      </c>
      <c r="EQ153">
        <v>2</v>
      </c>
      <c r="ER153">
        <v>3</v>
      </c>
      <c r="ES153" t="s">
        <v>349</v>
      </c>
      <c r="ET153">
        <v>100</v>
      </c>
      <c r="EU153">
        <v>100</v>
      </c>
      <c r="EV153">
        <v>-14.343</v>
      </c>
      <c r="EW153">
        <v>-1.4365</v>
      </c>
      <c r="EX153">
        <v>-14.3476998515065</v>
      </c>
      <c r="EY153">
        <v>0.000485247639819423</v>
      </c>
      <c r="EZ153">
        <v>-1.36446825205216e-06</v>
      </c>
      <c r="FA153">
        <v>5.78542989185787e-10</v>
      </c>
      <c r="FB153">
        <v>-1.1099058739466</v>
      </c>
      <c r="FC153">
        <v>-0.0508365997127688</v>
      </c>
      <c r="FD153">
        <v>0.00161886503163497</v>
      </c>
      <c r="FE153">
        <v>-2.08621555845513e-05</v>
      </c>
      <c r="FF153">
        <v>0</v>
      </c>
      <c r="FG153">
        <v>2096</v>
      </c>
      <c r="FH153">
        <v>2</v>
      </c>
      <c r="FI153">
        <v>28</v>
      </c>
      <c r="FJ153">
        <v>6</v>
      </c>
      <c r="FK153">
        <v>5.9</v>
      </c>
      <c r="FL153">
        <v>18</v>
      </c>
      <c r="FM153">
        <v>491.728</v>
      </c>
      <c r="FN153">
        <v>509.459</v>
      </c>
      <c r="FO153">
        <v>15.0331</v>
      </c>
      <c r="FP153">
        <v>26.6646</v>
      </c>
      <c r="FQ153">
        <v>29.9994</v>
      </c>
      <c r="FR153">
        <v>26.8449</v>
      </c>
      <c r="FS153">
        <v>26.8287</v>
      </c>
      <c r="FT153">
        <v>21.4436</v>
      </c>
      <c r="FU153">
        <v>57.4327</v>
      </c>
      <c r="FV153">
        <v>0</v>
      </c>
      <c r="FW153">
        <v>15.13</v>
      </c>
      <c r="FX153">
        <v>420</v>
      </c>
      <c r="FY153">
        <v>5.99919</v>
      </c>
      <c r="FZ153">
        <v>101.653</v>
      </c>
      <c r="GA153">
        <v>96.1724</v>
      </c>
    </row>
    <row r="154" spans="1:183">
      <c r="A154">
        <v>138</v>
      </c>
      <c r="B154">
        <v>1625677490.1</v>
      </c>
      <c r="C154">
        <v>274</v>
      </c>
      <c r="D154" t="s">
        <v>582</v>
      </c>
      <c r="E154" t="s">
        <v>583</v>
      </c>
      <c r="F154">
        <v>1</v>
      </c>
      <c r="G154" t="s">
        <v>302</v>
      </c>
      <c r="H154">
        <v>1625677489.1</v>
      </c>
      <c r="I154">
        <f>(J154)/1000</f>
        <v>0</v>
      </c>
      <c r="J154">
        <f>1000*CJ154*AH154*(CF154-CG154)/(100*BY154*(1000-AH154*CF154))</f>
        <v>0</v>
      </c>
      <c r="K154">
        <f>CJ154*AH154*(CE154-CD154*(1000-AH154*CG154)/(1000-AH154*CF154))/(100*BY154)</f>
        <v>0</v>
      </c>
      <c r="L154">
        <f>CD154 - IF(AH154&gt;1, K154*BY154*100.0/(AJ154*CR154), 0)</f>
        <v>0</v>
      </c>
      <c r="M154">
        <f>((S154-I154/2)*L154-K154)/(S154+I154/2)</f>
        <v>0</v>
      </c>
      <c r="N154">
        <f>M154*(CK154+CL154)/1000.0</f>
        <v>0</v>
      </c>
      <c r="O154">
        <f>(CD154 - IF(AH154&gt;1, K154*BY154*100.0/(AJ154*CR154), 0))*(CK154+CL154)/1000.0</f>
        <v>0</v>
      </c>
      <c r="P154">
        <f>2.0/((1/R154-1/Q154)+SIGN(R154)*SQRT((1/R154-1/Q154)*(1/R154-1/Q154) + 4*BZ154/((BZ154+1)*(BZ154+1))*(2*1/R154*1/Q154-1/Q154*1/Q154)))</f>
        <v>0</v>
      </c>
      <c r="Q154">
        <f>IF(LEFT(CA154,1)&lt;&gt;"0",IF(LEFT(CA154,1)="1",3.0,CB154),$D$5+$E$5*(CR154*CK154/($K$5*1000))+$F$5*(CR154*CK154/($K$5*1000))*MAX(MIN(BY154,$J$5),$I$5)*MAX(MIN(BY154,$J$5),$I$5)+$G$5*MAX(MIN(BY154,$J$5),$I$5)*(CR154*CK154/($K$5*1000))+$H$5*(CR154*CK154/($K$5*1000))*(CR154*CK154/($K$5*1000)))</f>
        <v>0</v>
      </c>
      <c r="R154">
        <f>I154*(1000-(1000*0.61365*exp(17.502*V154/(240.97+V154))/(CK154+CL154)+CF154)/2)/(1000*0.61365*exp(17.502*V154/(240.97+V154))/(CK154+CL154)-CF154)</f>
        <v>0</v>
      </c>
      <c r="S154">
        <f>1/((BZ154+1)/(P154/1.6)+1/(Q154/1.37)) + BZ154/((BZ154+1)/(P154/1.6) + BZ154/(Q154/1.37))</f>
        <v>0</v>
      </c>
      <c r="T154">
        <f>(BU154*BX154)</f>
        <v>0</v>
      </c>
      <c r="U154">
        <f>(CM154+(T154+2*0.95*5.67E-8*(((CM154+$B$7)+273)^4-(CM154+273)^4)-44100*I154)/(1.84*29.3*Q154+8*0.95*5.67E-8*(CM154+273)^3))</f>
        <v>0</v>
      </c>
      <c r="V154">
        <f>($C$7*CN154+$D$7*CO154+$E$7*U154)</f>
        <v>0</v>
      </c>
      <c r="W154">
        <f>0.61365*exp(17.502*V154/(240.97+V154))</f>
        <v>0</v>
      </c>
      <c r="X154">
        <f>(Y154/Z154*100)</f>
        <v>0</v>
      </c>
      <c r="Y154">
        <f>CF154*(CK154+CL154)/1000</f>
        <v>0</v>
      </c>
      <c r="Z154">
        <f>0.61365*exp(17.502*CM154/(240.97+CM154))</f>
        <v>0</v>
      </c>
      <c r="AA154">
        <f>(W154-CF154*(CK154+CL154)/1000)</f>
        <v>0</v>
      </c>
      <c r="AB154">
        <f>(-I154*44100)</f>
        <v>0</v>
      </c>
      <c r="AC154">
        <f>2*29.3*Q154*0.92*(CM154-V154)</f>
        <v>0</v>
      </c>
      <c r="AD154">
        <f>2*0.95*5.67E-8*(((CM154+$B$7)+273)^4-(V154+273)^4)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MAX(0,($B$13+$C$13*CR154)/(1+$D$13*CR154)*CK154/(CM154+273)*$E$13)</f>
        <v>0</v>
      </c>
      <c r="AK154" t="s">
        <v>303</v>
      </c>
      <c r="AL154" t="s">
        <v>303</v>
      </c>
      <c r="AM154">
        <v>0</v>
      </c>
      <c r="AN154">
        <v>0</v>
      </c>
      <c r="AO154">
        <f>1-AM154/AN154</f>
        <v>0</v>
      </c>
      <c r="AP154">
        <v>0</v>
      </c>
      <c r="AQ154" t="s">
        <v>303</v>
      </c>
      <c r="AR154" t="s">
        <v>303</v>
      </c>
      <c r="AS154">
        <v>0</v>
      </c>
      <c r="AT154">
        <v>0</v>
      </c>
      <c r="AU154">
        <f>1-AS154/AT154</f>
        <v>0</v>
      </c>
      <c r="AV154">
        <v>0.5</v>
      </c>
      <c r="AW154">
        <f>BV154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303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f>$B$11*CS154+$C$11*CT154+$F$11*CU154*(1-CX154)</f>
        <v>0</v>
      </c>
      <c r="BV154">
        <f>BU154*BW154</f>
        <v>0</v>
      </c>
      <c r="BW154">
        <f>($B$11*$D$9+$C$11*$D$9+$F$11*((DH154+CZ154)/MAX(DH154+CZ154+DI154, 0.1)*$I$9+DI154/MAX(DH154+CZ154+DI154, 0.1)*$J$9))/($B$11+$C$11+$F$11)</f>
        <v>0</v>
      </c>
      <c r="BX154">
        <f>($B$11*$K$9+$C$11*$K$9+$F$11*((DH154+CZ154)/MAX(DH154+CZ154+DI154, 0.1)*$P$9+DI154/MAX(DH154+CZ154+DI154, 0.1)*$Q$9))/($B$11+$C$11+$F$11)</f>
        <v>0</v>
      </c>
      <c r="BY154">
        <v>6</v>
      </c>
      <c r="BZ154">
        <v>0.5</v>
      </c>
      <c r="CA154" t="s">
        <v>304</v>
      </c>
      <c r="CB154">
        <v>2</v>
      </c>
      <c r="CC154">
        <v>1625677489.1</v>
      </c>
      <c r="CD154">
        <v>408.661</v>
      </c>
      <c r="CE154">
        <v>419.978666666667</v>
      </c>
      <c r="CF154">
        <v>7.01663</v>
      </c>
      <c r="CG154">
        <v>5.94473666666667</v>
      </c>
      <c r="CH154">
        <v>423.004</v>
      </c>
      <c r="CI154">
        <v>8.45319</v>
      </c>
      <c r="CJ154">
        <v>499.998666666667</v>
      </c>
      <c r="CK154">
        <v>100.381333333333</v>
      </c>
      <c r="CL154">
        <v>0.0994642333333333</v>
      </c>
      <c r="CM154">
        <v>17.8183</v>
      </c>
      <c r="CN154">
        <v>17.7032666666667</v>
      </c>
      <c r="CO154">
        <v>999.9</v>
      </c>
      <c r="CP154">
        <v>0</v>
      </c>
      <c r="CQ154">
        <v>0</v>
      </c>
      <c r="CR154">
        <v>10063.9666666667</v>
      </c>
      <c r="CS154">
        <v>0</v>
      </c>
      <c r="CT154">
        <v>5.55547</v>
      </c>
      <c r="CU154">
        <v>1045.95666666667</v>
      </c>
      <c r="CV154">
        <v>0.961994</v>
      </c>
      <c r="CW154">
        <v>0.0380062</v>
      </c>
      <c r="CX154">
        <v>0</v>
      </c>
      <c r="CY154">
        <v>1527.75</v>
      </c>
      <c r="CZ154">
        <v>4.99912</v>
      </c>
      <c r="DA154">
        <v>15811.1333333333</v>
      </c>
      <c r="DB154">
        <v>6712.51666666667</v>
      </c>
      <c r="DC154">
        <v>37.4166666666667</v>
      </c>
      <c r="DD154">
        <v>40.75</v>
      </c>
      <c r="DE154">
        <v>39.4583333333333</v>
      </c>
      <c r="DF154">
        <v>40.2496666666667</v>
      </c>
      <c r="DG154">
        <v>39.1453333333333</v>
      </c>
      <c r="DH154">
        <v>1001.39666666667</v>
      </c>
      <c r="DI154">
        <v>39.56</v>
      </c>
      <c r="DJ154">
        <v>0</v>
      </c>
      <c r="DK154">
        <v>1625677491.2</v>
      </c>
      <c r="DL154">
        <v>0</v>
      </c>
      <c r="DM154">
        <v>1529.69307692308</v>
      </c>
      <c r="DN154">
        <v>-18.8034188089825</v>
      </c>
      <c r="DO154">
        <v>-201.531624175356</v>
      </c>
      <c r="DP154">
        <v>15832.5692307692</v>
      </c>
      <c r="DQ154">
        <v>15</v>
      </c>
      <c r="DR154">
        <v>1625677134.6</v>
      </c>
      <c r="DS154" t="s">
        <v>305</v>
      </c>
      <c r="DT154">
        <v>1625677128.6</v>
      </c>
      <c r="DU154">
        <v>1625677134.6</v>
      </c>
      <c r="DV154">
        <v>2</v>
      </c>
      <c r="DW154">
        <v>0.041</v>
      </c>
      <c r="DX154">
        <v>0.026</v>
      </c>
      <c r="DY154">
        <v>-14.347</v>
      </c>
      <c r="DZ154">
        <v>-1.389</v>
      </c>
      <c r="EA154">
        <v>420</v>
      </c>
      <c r="EB154">
        <v>5</v>
      </c>
      <c r="EC154">
        <v>0.14</v>
      </c>
      <c r="ED154">
        <v>0.08</v>
      </c>
      <c r="EE154">
        <v>-11.3027634146341</v>
      </c>
      <c r="EF154">
        <v>-0.186173519163746</v>
      </c>
      <c r="EG154">
        <v>0.0266328950836253</v>
      </c>
      <c r="EH154">
        <v>1</v>
      </c>
      <c r="EI154">
        <v>1530.65029411765</v>
      </c>
      <c r="EJ154">
        <v>-19.0473595960722</v>
      </c>
      <c r="EK154">
        <v>1.87549442154849</v>
      </c>
      <c r="EL154">
        <v>0</v>
      </c>
      <c r="EM154">
        <v>1.04153048780488</v>
      </c>
      <c r="EN154">
        <v>0.105173728222996</v>
      </c>
      <c r="EO154">
        <v>0.0191480515408442</v>
      </c>
      <c r="EP154">
        <v>0</v>
      </c>
      <c r="EQ154">
        <v>1</v>
      </c>
      <c r="ER154">
        <v>3</v>
      </c>
      <c r="ES154" t="s">
        <v>427</v>
      </c>
      <c r="ET154">
        <v>100</v>
      </c>
      <c r="EU154">
        <v>100</v>
      </c>
      <c r="EV154">
        <v>-14.343</v>
      </c>
      <c r="EW154">
        <v>-1.4367</v>
      </c>
      <c r="EX154">
        <v>-14.3476998515065</v>
      </c>
      <c r="EY154">
        <v>0.000485247639819423</v>
      </c>
      <c r="EZ154">
        <v>-1.36446825205216e-06</v>
      </c>
      <c r="FA154">
        <v>5.78542989185787e-10</v>
      </c>
      <c r="FB154">
        <v>-1.1099058739466</v>
      </c>
      <c r="FC154">
        <v>-0.0508365997127688</v>
      </c>
      <c r="FD154">
        <v>0.00161886503163497</v>
      </c>
      <c r="FE154">
        <v>-2.08621555845513e-05</v>
      </c>
      <c r="FF154">
        <v>0</v>
      </c>
      <c r="FG154">
        <v>2096</v>
      </c>
      <c r="FH154">
        <v>2</v>
      </c>
      <c r="FI154">
        <v>28</v>
      </c>
      <c r="FJ154">
        <v>6</v>
      </c>
      <c r="FK154">
        <v>5.9</v>
      </c>
      <c r="FL154">
        <v>18</v>
      </c>
      <c r="FM154">
        <v>491.893</v>
      </c>
      <c r="FN154">
        <v>509.484</v>
      </c>
      <c r="FO154">
        <v>15.0796</v>
      </c>
      <c r="FP154">
        <v>26.6623</v>
      </c>
      <c r="FQ154">
        <v>29.9993</v>
      </c>
      <c r="FR154">
        <v>26.8438</v>
      </c>
      <c r="FS154">
        <v>26.8276</v>
      </c>
      <c r="FT154">
        <v>21.4465</v>
      </c>
      <c r="FU154">
        <v>57.4327</v>
      </c>
      <c r="FV154">
        <v>0</v>
      </c>
      <c r="FW154">
        <v>15.13</v>
      </c>
      <c r="FX154">
        <v>420</v>
      </c>
      <c r="FY154">
        <v>5.99834</v>
      </c>
      <c r="FZ154">
        <v>101.654</v>
      </c>
      <c r="GA154">
        <v>96.1735</v>
      </c>
    </row>
    <row r="155" spans="1:183">
      <c r="A155">
        <v>139</v>
      </c>
      <c r="B155">
        <v>1625677492.1</v>
      </c>
      <c r="C155">
        <v>276</v>
      </c>
      <c r="D155" t="s">
        <v>584</v>
      </c>
      <c r="E155" t="s">
        <v>585</v>
      </c>
      <c r="F155">
        <v>1</v>
      </c>
      <c r="G155" t="s">
        <v>302</v>
      </c>
      <c r="H155">
        <v>1625677491.1</v>
      </c>
      <c r="I155">
        <f>(J155)/1000</f>
        <v>0</v>
      </c>
      <c r="J155">
        <f>1000*CJ155*AH155*(CF155-CG155)/(100*BY155*(1000-AH155*CF155))</f>
        <v>0</v>
      </c>
      <c r="K155">
        <f>CJ155*AH155*(CE155-CD155*(1000-AH155*CG155)/(1000-AH155*CF155))/(100*BY155)</f>
        <v>0</v>
      </c>
      <c r="L155">
        <f>CD155 - IF(AH155&gt;1, K155*BY155*100.0/(AJ155*CR155), 0)</f>
        <v>0</v>
      </c>
      <c r="M155">
        <f>((S155-I155/2)*L155-K155)/(S155+I155/2)</f>
        <v>0</v>
      </c>
      <c r="N155">
        <f>M155*(CK155+CL155)/1000.0</f>
        <v>0</v>
      </c>
      <c r="O155">
        <f>(CD155 - IF(AH155&gt;1, K155*BY155*100.0/(AJ155*CR155), 0))*(CK155+CL155)/1000.0</f>
        <v>0</v>
      </c>
      <c r="P155">
        <f>2.0/((1/R155-1/Q155)+SIGN(R155)*SQRT((1/R155-1/Q155)*(1/R155-1/Q155) + 4*BZ155/((BZ155+1)*(BZ155+1))*(2*1/R155*1/Q155-1/Q155*1/Q155)))</f>
        <v>0</v>
      </c>
      <c r="Q155">
        <f>IF(LEFT(CA155,1)&lt;&gt;"0",IF(LEFT(CA155,1)="1",3.0,CB155),$D$5+$E$5*(CR155*CK155/($K$5*1000))+$F$5*(CR155*CK155/($K$5*1000))*MAX(MIN(BY155,$J$5),$I$5)*MAX(MIN(BY155,$J$5),$I$5)+$G$5*MAX(MIN(BY155,$J$5),$I$5)*(CR155*CK155/($K$5*1000))+$H$5*(CR155*CK155/($K$5*1000))*(CR155*CK155/($K$5*1000)))</f>
        <v>0</v>
      </c>
      <c r="R155">
        <f>I155*(1000-(1000*0.61365*exp(17.502*V155/(240.97+V155))/(CK155+CL155)+CF155)/2)/(1000*0.61365*exp(17.502*V155/(240.97+V155))/(CK155+CL155)-CF155)</f>
        <v>0</v>
      </c>
      <c r="S155">
        <f>1/((BZ155+1)/(P155/1.6)+1/(Q155/1.37)) + BZ155/((BZ155+1)/(P155/1.6) + BZ155/(Q155/1.37))</f>
        <v>0</v>
      </c>
      <c r="T155">
        <f>(BU155*BX155)</f>
        <v>0</v>
      </c>
      <c r="U155">
        <f>(CM155+(T155+2*0.95*5.67E-8*(((CM155+$B$7)+273)^4-(CM155+273)^4)-44100*I155)/(1.84*29.3*Q155+8*0.95*5.67E-8*(CM155+273)^3))</f>
        <v>0</v>
      </c>
      <c r="V155">
        <f>($C$7*CN155+$D$7*CO155+$E$7*U155)</f>
        <v>0</v>
      </c>
      <c r="W155">
        <f>0.61365*exp(17.502*V155/(240.97+V155))</f>
        <v>0</v>
      </c>
      <c r="X155">
        <f>(Y155/Z155*100)</f>
        <v>0</v>
      </c>
      <c r="Y155">
        <f>CF155*(CK155+CL155)/1000</f>
        <v>0</v>
      </c>
      <c r="Z155">
        <f>0.61365*exp(17.502*CM155/(240.97+CM155))</f>
        <v>0</v>
      </c>
      <c r="AA155">
        <f>(W155-CF155*(CK155+CL155)/1000)</f>
        <v>0</v>
      </c>
      <c r="AB155">
        <f>(-I155*44100)</f>
        <v>0</v>
      </c>
      <c r="AC155">
        <f>2*29.3*Q155*0.92*(CM155-V155)</f>
        <v>0</v>
      </c>
      <c r="AD155">
        <f>2*0.95*5.67E-8*(((CM155+$B$7)+273)^4-(V155+273)^4)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MAX(0,($B$13+$C$13*CR155)/(1+$D$13*CR155)*CK155/(CM155+273)*$E$13)</f>
        <v>0</v>
      </c>
      <c r="AK155" t="s">
        <v>303</v>
      </c>
      <c r="AL155" t="s">
        <v>303</v>
      </c>
      <c r="AM155">
        <v>0</v>
      </c>
      <c r="AN155">
        <v>0</v>
      </c>
      <c r="AO155">
        <f>1-AM155/AN155</f>
        <v>0</v>
      </c>
      <c r="AP155">
        <v>0</v>
      </c>
      <c r="AQ155" t="s">
        <v>303</v>
      </c>
      <c r="AR155" t="s">
        <v>303</v>
      </c>
      <c r="AS155">
        <v>0</v>
      </c>
      <c r="AT155">
        <v>0</v>
      </c>
      <c r="AU155">
        <f>1-AS155/AT155</f>
        <v>0</v>
      </c>
      <c r="AV155">
        <v>0.5</v>
      </c>
      <c r="AW155">
        <f>BV155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303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f>$B$11*CS155+$C$11*CT155+$F$11*CU155*(1-CX155)</f>
        <v>0</v>
      </c>
      <c r="BV155">
        <f>BU155*BW155</f>
        <v>0</v>
      </c>
      <c r="BW155">
        <f>($B$11*$D$9+$C$11*$D$9+$F$11*((DH155+CZ155)/MAX(DH155+CZ155+DI155, 0.1)*$I$9+DI155/MAX(DH155+CZ155+DI155, 0.1)*$J$9))/($B$11+$C$11+$F$11)</f>
        <v>0</v>
      </c>
      <c r="BX155">
        <f>($B$11*$K$9+$C$11*$K$9+$F$11*((DH155+CZ155)/MAX(DH155+CZ155+DI155, 0.1)*$P$9+DI155/MAX(DH155+CZ155+DI155, 0.1)*$Q$9))/($B$11+$C$11+$F$11)</f>
        <v>0</v>
      </c>
      <c r="BY155">
        <v>6</v>
      </c>
      <c r="BZ155">
        <v>0.5</v>
      </c>
      <c r="CA155" t="s">
        <v>304</v>
      </c>
      <c r="CB155">
        <v>2</v>
      </c>
      <c r="CC155">
        <v>1625677491.1</v>
      </c>
      <c r="CD155">
        <v>408.662333333333</v>
      </c>
      <c r="CE155">
        <v>419.959333333333</v>
      </c>
      <c r="CF155">
        <v>7.02333</v>
      </c>
      <c r="CG155">
        <v>5.94523666666667</v>
      </c>
      <c r="CH155">
        <v>423.005333333333</v>
      </c>
      <c r="CI155">
        <v>8.46008333333334</v>
      </c>
      <c r="CJ155">
        <v>499.966</v>
      </c>
      <c r="CK155">
        <v>100.381333333333</v>
      </c>
      <c r="CL155">
        <v>0.100087</v>
      </c>
      <c r="CM155">
        <v>17.8416333333333</v>
      </c>
      <c r="CN155">
        <v>17.7297333333333</v>
      </c>
      <c r="CO155">
        <v>999.9</v>
      </c>
      <c r="CP155">
        <v>0</v>
      </c>
      <c r="CQ155">
        <v>0</v>
      </c>
      <c r="CR155">
        <v>10011.8666666667</v>
      </c>
      <c r="CS155">
        <v>0</v>
      </c>
      <c r="CT155">
        <v>5.55547</v>
      </c>
      <c r="CU155">
        <v>1046.05666666667</v>
      </c>
      <c r="CV155">
        <v>0.961998</v>
      </c>
      <c r="CW155">
        <v>0.0380025</v>
      </c>
      <c r="CX155">
        <v>0</v>
      </c>
      <c r="CY155">
        <v>1527.06666666667</v>
      </c>
      <c r="CZ155">
        <v>4.99912</v>
      </c>
      <c r="DA155">
        <v>15804.5333333333</v>
      </c>
      <c r="DB155">
        <v>6713.16666666667</v>
      </c>
      <c r="DC155">
        <v>37.3333333333333</v>
      </c>
      <c r="DD155">
        <v>40.75</v>
      </c>
      <c r="DE155">
        <v>39.229</v>
      </c>
      <c r="DF155">
        <v>39.9996666666667</v>
      </c>
      <c r="DG155">
        <v>38.7703333333333</v>
      </c>
      <c r="DH155">
        <v>1001.49666666667</v>
      </c>
      <c r="DI155">
        <v>39.56</v>
      </c>
      <c r="DJ155">
        <v>0</v>
      </c>
      <c r="DK155">
        <v>1625677493</v>
      </c>
      <c r="DL155">
        <v>0</v>
      </c>
      <c r="DM155">
        <v>1529.0324</v>
      </c>
      <c r="DN155">
        <v>-18.8230768873111</v>
      </c>
      <c r="DO155">
        <v>-211.47692289518</v>
      </c>
      <c r="DP155">
        <v>15825.136</v>
      </c>
      <c r="DQ155">
        <v>15</v>
      </c>
      <c r="DR155">
        <v>1625677134.6</v>
      </c>
      <c r="DS155" t="s">
        <v>305</v>
      </c>
      <c r="DT155">
        <v>1625677128.6</v>
      </c>
      <c r="DU155">
        <v>1625677134.6</v>
      </c>
      <c r="DV155">
        <v>2</v>
      </c>
      <c r="DW155">
        <v>0.041</v>
      </c>
      <c r="DX155">
        <v>0.026</v>
      </c>
      <c r="DY155">
        <v>-14.347</v>
      </c>
      <c r="DZ155">
        <v>-1.389</v>
      </c>
      <c r="EA155">
        <v>420</v>
      </c>
      <c r="EB155">
        <v>5</v>
      </c>
      <c r="EC155">
        <v>0.14</v>
      </c>
      <c r="ED155">
        <v>0.08</v>
      </c>
      <c r="EE155">
        <v>-11.306443902439</v>
      </c>
      <c r="EF155">
        <v>-0.0990773519163729</v>
      </c>
      <c r="EG155">
        <v>0.0217260442650086</v>
      </c>
      <c r="EH155">
        <v>1</v>
      </c>
      <c r="EI155">
        <v>1530.06323529412</v>
      </c>
      <c r="EJ155">
        <v>-18.8262964181282</v>
      </c>
      <c r="EK155">
        <v>1.86302050853577</v>
      </c>
      <c r="EL155">
        <v>0</v>
      </c>
      <c r="EM155">
        <v>1.0446543902439</v>
      </c>
      <c r="EN155">
        <v>0.167518745644601</v>
      </c>
      <c r="EO155">
        <v>0.0219111461833292</v>
      </c>
      <c r="EP155">
        <v>0</v>
      </c>
      <c r="EQ155">
        <v>1</v>
      </c>
      <c r="ER155">
        <v>3</v>
      </c>
      <c r="ES155" t="s">
        <v>427</v>
      </c>
      <c r="ET155">
        <v>100</v>
      </c>
      <c r="EU155">
        <v>100</v>
      </c>
      <c r="EV155">
        <v>-14.343</v>
      </c>
      <c r="EW155">
        <v>-1.4368</v>
      </c>
      <c r="EX155">
        <v>-14.3476998515065</v>
      </c>
      <c r="EY155">
        <v>0.000485247639819423</v>
      </c>
      <c r="EZ155">
        <v>-1.36446825205216e-06</v>
      </c>
      <c r="FA155">
        <v>5.78542989185787e-10</v>
      </c>
      <c r="FB155">
        <v>-1.1099058739466</v>
      </c>
      <c r="FC155">
        <v>-0.0508365997127688</v>
      </c>
      <c r="FD155">
        <v>0.00161886503163497</v>
      </c>
      <c r="FE155">
        <v>-2.08621555845513e-05</v>
      </c>
      <c r="FF155">
        <v>0</v>
      </c>
      <c r="FG155">
        <v>2096</v>
      </c>
      <c r="FH155">
        <v>2</v>
      </c>
      <c r="FI155">
        <v>28</v>
      </c>
      <c r="FJ155">
        <v>6.1</v>
      </c>
      <c r="FK155">
        <v>6</v>
      </c>
      <c r="FL155">
        <v>18</v>
      </c>
      <c r="FM155">
        <v>491.835</v>
      </c>
      <c r="FN155">
        <v>509.689</v>
      </c>
      <c r="FO155">
        <v>15.1284</v>
      </c>
      <c r="FP155">
        <v>26.6601</v>
      </c>
      <c r="FQ155">
        <v>29.9994</v>
      </c>
      <c r="FR155">
        <v>26.8421</v>
      </c>
      <c r="FS155">
        <v>26.8265</v>
      </c>
      <c r="FT155">
        <v>21.4455</v>
      </c>
      <c r="FU155">
        <v>57.4327</v>
      </c>
      <c r="FV155">
        <v>0</v>
      </c>
      <c r="FW155">
        <v>15.19</v>
      </c>
      <c r="FX155">
        <v>420</v>
      </c>
      <c r="FY155">
        <v>6.03707</v>
      </c>
      <c r="FZ155">
        <v>101.655</v>
      </c>
      <c r="GA155">
        <v>96.1728</v>
      </c>
    </row>
    <row r="156" spans="1:183">
      <c r="A156">
        <v>140</v>
      </c>
      <c r="B156">
        <v>1625677494.1</v>
      </c>
      <c r="C156">
        <v>278</v>
      </c>
      <c r="D156" t="s">
        <v>586</v>
      </c>
      <c r="E156" t="s">
        <v>587</v>
      </c>
      <c r="F156">
        <v>1</v>
      </c>
      <c r="G156" t="s">
        <v>302</v>
      </c>
      <c r="H156">
        <v>1625677493.1</v>
      </c>
      <c r="I156">
        <f>(J156)/1000</f>
        <v>0</v>
      </c>
      <c r="J156">
        <f>1000*CJ156*AH156*(CF156-CG156)/(100*BY156*(1000-AH156*CF156))</f>
        <v>0</v>
      </c>
      <c r="K156">
        <f>CJ156*AH156*(CE156-CD156*(1000-AH156*CG156)/(1000-AH156*CF156))/(100*BY156)</f>
        <v>0</v>
      </c>
      <c r="L156">
        <f>CD156 - IF(AH156&gt;1, K156*BY156*100.0/(AJ156*CR156), 0)</f>
        <v>0</v>
      </c>
      <c r="M156">
        <f>((S156-I156/2)*L156-K156)/(S156+I156/2)</f>
        <v>0</v>
      </c>
      <c r="N156">
        <f>M156*(CK156+CL156)/1000.0</f>
        <v>0</v>
      </c>
      <c r="O156">
        <f>(CD156 - IF(AH156&gt;1, K156*BY156*100.0/(AJ156*CR156), 0))*(CK156+CL156)/1000.0</f>
        <v>0</v>
      </c>
      <c r="P156">
        <f>2.0/((1/R156-1/Q156)+SIGN(R156)*SQRT((1/R156-1/Q156)*(1/R156-1/Q156) + 4*BZ156/((BZ156+1)*(BZ156+1))*(2*1/R156*1/Q156-1/Q156*1/Q156)))</f>
        <v>0</v>
      </c>
      <c r="Q156">
        <f>IF(LEFT(CA156,1)&lt;&gt;"0",IF(LEFT(CA156,1)="1",3.0,CB156),$D$5+$E$5*(CR156*CK156/($K$5*1000))+$F$5*(CR156*CK156/($K$5*1000))*MAX(MIN(BY156,$J$5),$I$5)*MAX(MIN(BY156,$J$5),$I$5)+$G$5*MAX(MIN(BY156,$J$5),$I$5)*(CR156*CK156/($K$5*1000))+$H$5*(CR156*CK156/($K$5*1000))*(CR156*CK156/($K$5*1000)))</f>
        <v>0</v>
      </c>
      <c r="R156">
        <f>I156*(1000-(1000*0.61365*exp(17.502*V156/(240.97+V156))/(CK156+CL156)+CF156)/2)/(1000*0.61365*exp(17.502*V156/(240.97+V156))/(CK156+CL156)-CF156)</f>
        <v>0</v>
      </c>
      <c r="S156">
        <f>1/((BZ156+1)/(P156/1.6)+1/(Q156/1.37)) + BZ156/((BZ156+1)/(P156/1.6) + BZ156/(Q156/1.37))</f>
        <v>0</v>
      </c>
      <c r="T156">
        <f>(BU156*BX156)</f>
        <v>0</v>
      </c>
      <c r="U156">
        <f>(CM156+(T156+2*0.95*5.67E-8*(((CM156+$B$7)+273)^4-(CM156+273)^4)-44100*I156)/(1.84*29.3*Q156+8*0.95*5.67E-8*(CM156+273)^3))</f>
        <v>0</v>
      </c>
      <c r="V156">
        <f>($C$7*CN156+$D$7*CO156+$E$7*U156)</f>
        <v>0</v>
      </c>
      <c r="W156">
        <f>0.61365*exp(17.502*V156/(240.97+V156))</f>
        <v>0</v>
      </c>
      <c r="X156">
        <f>(Y156/Z156*100)</f>
        <v>0</v>
      </c>
      <c r="Y156">
        <f>CF156*(CK156+CL156)/1000</f>
        <v>0</v>
      </c>
      <c r="Z156">
        <f>0.61365*exp(17.502*CM156/(240.97+CM156))</f>
        <v>0</v>
      </c>
      <c r="AA156">
        <f>(W156-CF156*(CK156+CL156)/1000)</f>
        <v>0</v>
      </c>
      <c r="AB156">
        <f>(-I156*44100)</f>
        <v>0</v>
      </c>
      <c r="AC156">
        <f>2*29.3*Q156*0.92*(CM156-V156)</f>
        <v>0</v>
      </c>
      <c r="AD156">
        <f>2*0.95*5.67E-8*(((CM156+$B$7)+273)^4-(V156+273)^4)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MAX(0,($B$13+$C$13*CR156)/(1+$D$13*CR156)*CK156/(CM156+273)*$E$13)</f>
        <v>0</v>
      </c>
      <c r="AK156" t="s">
        <v>303</v>
      </c>
      <c r="AL156" t="s">
        <v>303</v>
      </c>
      <c r="AM156">
        <v>0</v>
      </c>
      <c r="AN156">
        <v>0</v>
      </c>
      <c r="AO156">
        <f>1-AM156/AN156</f>
        <v>0</v>
      </c>
      <c r="AP156">
        <v>0</v>
      </c>
      <c r="AQ156" t="s">
        <v>303</v>
      </c>
      <c r="AR156" t="s">
        <v>303</v>
      </c>
      <c r="AS156">
        <v>0</v>
      </c>
      <c r="AT156">
        <v>0</v>
      </c>
      <c r="AU156">
        <f>1-AS156/AT156</f>
        <v>0</v>
      </c>
      <c r="AV156">
        <v>0.5</v>
      </c>
      <c r="AW156">
        <f>BV156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303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f>$B$11*CS156+$C$11*CT156+$F$11*CU156*(1-CX156)</f>
        <v>0</v>
      </c>
      <c r="BV156">
        <f>BU156*BW156</f>
        <v>0</v>
      </c>
      <c r="BW156">
        <f>($B$11*$D$9+$C$11*$D$9+$F$11*((DH156+CZ156)/MAX(DH156+CZ156+DI156, 0.1)*$I$9+DI156/MAX(DH156+CZ156+DI156, 0.1)*$J$9))/($B$11+$C$11+$F$11)</f>
        <v>0</v>
      </c>
      <c r="BX156">
        <f>($B$11*$K$9+$C$11*$K$9+$F$11*((DH156+CZ156)/MAX(DH156+CZ156+DI156, 0.1)*$P$9+DI156/MAX(DH156+CZ156+DI156, 0.1)*$Q$9))/($B$11+$C$11+$F$11)</f>
        <v>0</v>
      </c>
      <c r="BY156">
        <v>6</v>
      </c>
      <c r="BZ156">
        <v>0.5</v>
      </c>
      <c r="CA156" t="s">
        <v>304</v>
      </c>
      <c r="CB156">
        <v>2</v>
      </c>
      <c r="CC156">
        <v>1625677493.1</v>
      </c>
      <c r="CD156">
        <v>408.65</v>
      </c>
      <c r="CE156">
        <v>419.956</v>
      </c>
      <c r="CF156">
        <v>7.03015</v>
      </c>
      <c r="CG156">
        <v>5.94534</v>
      </c>
      <c r="CH156">
        <v>422.992666666667</v>
      </c>
      <c r="CI156">
        <v>8.46709333333333</v>
      </c>
      <c r="CJ156">
        <v>500.023</v>
      </c>
      <c r="CK156">
        <v>100.382</v>
      </c>
      <c r="CL156">
        <v>0.100206866666667</v>
      </c>
      <c r="CM156">
        <v>17.8644666666667</v>
      </c>
      <c r="CN156">
        <v>17.7466666666667</v>
      </c>
      <c r="CO156">
        <v>999.9</v>
      </c>
      <c r="CP156">
        <v>0</v>
      </c>
      <c r="CQ156">
        <v>0</v>
      </c>
      <c r="CR156">
        <v>10001.46</v>
      </c>
      <c r="CS156">
        <v>0</v>
      </c>
      <c r="CT156">
        <v>5.5086</v>
      </c>
      <c r="CU156">
        <v>1045.95666666667</v>
      </c>
      <c r="CV156">
        <v>0.961994</v>
      </c>
      <c r="CW156">
        <v>0.0380062</v>
      </c>
      <c r="CX156">
        <v>0</v>
      </c>
      <c r="CY156">
        <v>1526.28666666667</v>
      </c>
      <c r="CZ156">
        <v>4.99912</v>
      </c>
      <c r="DA156">
        <v>15791.0666666667</v>
      </c>
      <c r="DB156">
        <v>6712.51333333333</v>
      </c>
      <c r="DC156">
        <v>37.2916666666667</v>
      </c>
      <c r="DD156">
        <v>40.75</v>
      </c>
      <c r="DE156">
        <v>39.229</v>
      </c>
      <c r="DF156">
        <v>39.9996666666667</v>
      </c>
      <c r="DG156">
        <v>38.7703333333333</v>
      </c>
      <c r="DH156">
        <v>1001.39666666667</v>
      </c>
      <c r="DI156">
        <v>39.56</v>
      </c>
      <c r="DJ156">
        <v>0</v>
      </c>
      <c r="DK156">
        <v>1625677494.8</v>
      </c>
      <c r="DL156">
        <v>0</v>
      </c>
      <c r="DM156">
        <v>1528.53923076923</v>
      </c>
      <c r="DN156">
        <v>-18.8588034265525</v>
      </c>
      <c r="DO156">
        <v>-220.697436101696</v>
      </c>
      <c r="DP156">
        <v>15819.2923076923</v>
      </c>
      <c r="DQ156">
        <v>15</v>
      </c>
      <c r="DR156">
        <v>1625677134.6</v>
      </c>
      <c r="DS156" t="s">
        <v>305</v>
      </c>
      <c r="DT156">
        <v>1625677128.6</v>
      </c>
      <c r="DU156">
        <v>1625677134.6</v>
      </c>
      <c r="DV156">
        <v>2</v>
      </c>
      <c r="DW156">
        <v>0.041</v>
      </c>
      <c r="DX156">
        <v>0.026</v>
      </c>
      <c r="DY156">
        <v>-14.347</v>
      </c>
      <c r="DZ156">
        <v>-1.389</v>
      </c>
      <c r="EA156">
        <v>420</v>
      </c>
      <c r="EB156">
        <v>5</v>
      </c>
      <c r="EC156">
        <v>0.14</v>
      </c>
      <c r="ED156">
        <v>0.08</v>
      </c>
      <c r="EE156">
        <v>-11.3053829268293</v>
      </c>
      <c r="EF156">
        <v>-0.105079442508705</v>
      </c>
      <c r="EG156">
        <v>0.0218055028011114</v>
      </c>
      <c r="EH156">
        <v>1</v>
      </c>
      <c r="EI156">
        <v>1529.30588235294</v>
      </c>
      <c r="EJ156">
        <v>-19.0815092441205</v>
      </c>
      <c r="EK156">
        <v>1.87335200933113</v>
      </c>
      <c r="EL156">
        <v>0</v>
      </c>
      <c r="EM156">
        <v>1.04806658536585</v>
      </c>
      <c r="EN156">
        <v>0.236845923344948</v>
      </c>
      <c r="EO156">
        <v>0.0248399362366877</v>
      </c>
      <c r="EP156">
        <v>0</v>
      </c>
      <c r="EQ156">
        <v>1</v>
      </c>
      <c r="ER156">
        <v>3</v>
      </c>
      <c r="ES156" t="s">
        <v>427</v>
      </c>
      <c r="ET156">
        <v>100</v>
      </c>
      <c r="EU156">
        <v>100</v>
      </c>
      <c r="EV156">
        <v>-14.343</v>
      </c>
      <c r="EW156">
        <v>-1.437</v>
      </c>
      <c r="EX156">
        <v>-14.3476998515065</v>
      </c>
      <c r="EY156">
        <v>0.000485247639819423</v>
      </c>
      <c r="EZ156">
        <v>-1.36446825205216e-06</v>
      </c>
      <c r="FA156">
        <v>5.78542989185787e-10</v>
      </c>
      <c r="FB156">
        <v>-1.1099058739466</v>
      </c>
      <c r="FC156">
        <v>-0.0508365997127688</v>
      </c>
      <c r="FD156">
        <v>0.00161886503163497</v>
      </c>
      <c r="FE156">
        <v>-2.08621555845513e-05</v>
      </c>
      <c r="FF156">
        <v>0</v>
      </c>
      <c r="FG156">
        <v>2096</v>
      </c>
      <c r="FH156">
        <v>2</v>
      </c>
      <c r="FI156">
        <v>28</v>
      </c>
      <c r="FJ156">
        <v>6.1</v>
      </c>
      <c r="FK156">
        <v>6</v>
      </c>
      <c r="FL156">
        <v>18</v>
      </c>
      <c r="FM156">
        <v>491.867</v>
      </c>
      <c r="FN156">
        <v>509.655</v>
      </c>
      <c r="FO156">
        <v>15.1689</v>
      </c>
      <c r="FP156">
        <v>26.6572</v>
      </c>
      <c r="FQ156">
        <v>29.9996</v>
      </c>
      <c r="FR156">
        <v>26.8406</v>
      </c>
      <c r="FS156">
        <v>26.8248</v>
      </c>
      <c r="FT156">
        <v>21.4474</v>
      </c>
      <c r="FU156">
        <v>57.1581</v>
      </c>
      <c r="FV156">
        <v>0</v>
      </c>
      <c r="FW156">
        <v>15.26</v>
      </c>
      <c r="FX156">
        <v>420</v>
      </c>
      <c r="FY156">
        <v>6.04304</v>
      </c>
      <c r="FZ156">
        <v>101.656</v>
      </c>
      <c r="GA156">
        <v>96.1726</v>
      </c>
    </row>
    <row r="157" spans="1:183">
      <c r="A157">
        <v>141</v>
      </c>
      <c r="B157">
        <v>1625677496.1</v>
      </c>
      <c r="C157">
        <v>280</v>
      </c>
      <c r="D157" t="s">
        <v>588</v>
      </c>
      <c r="E157" t="s">
        <v>589</v>
      </c>
      <c r="F157">
        <v>1</v>
      </c>
      <c r="G157" t="s">
        <v>302</v>
      </c>
      <c r="H157">
        <v>1625677495.1</v>
      </c>
      <c r="I157">
        <f>(J157)/1000</f>
        <v>0</v>
      </c>
      <c r="J157">
        <f>1000*CJ157*AH157*(CF157-CG157)/(100*BY157*(1000-AH157*CF157))</f>
        <v>0</v>
      </c>
      <c r="K157">
        <f>CJ157*AH157*(CE157-CD157*(1000-AH157*CG157)/(1000-AH157*CF157))/(100*BY157)</f>
        <v>0</v>
      </c>
      <c r="L157">
        <f>CD157 - IF(AH157&gt;1, K157*BY157*100.0/(AJ157*CR157), 0)</f>
        <v>0</v>
      </c>
      <c r="M157">
        <f>((S157-I157/2)*L157-K157)/(S157+I157/2)</f>
        <v>0</v>
      </c>
      <c r="N157">
        <f>M157*(CK157+CL157)/1000.0</f>
        <v>0</v>
      </c>
      <c r="O157">
        <f>(CD157 - IF(AH157&gt;1, K157*BY157*100.0/(AJ157*CR157), 0))*(CK157+CL157)/1000.0</f>
        <v>0</v>
      </c>
      <c r="P157">
        <f>2.0/((1/R157-1/Q157)+SIGN(R157)*SQRT((1/R157-1/Q157)*(1/R157-1/Q157) + 4*BZ157/((BZ157+1)*(BZ157+1))*(2*1/R157*1/Q157-1/Q157*1/Q157)))</f>
        <v>0</v>
      </c>
      <c r="Q157">
        <f>IF(LEFT(CA157,1)&lt;&gt;"0",IF(LEFT(CA157,1)="1",3.0,CB157),$D$5+$E$5*(CR157*CK157/($K$5*1000))+$F$5*(CR157*CK157/($K$5*1000))*MAX(MIN(BY157,$J$5),$I$5)*MAX(MIN(BY157,$J$5),$I$5)+$G$5*MAX(MIN(BY157,$J$5),$I$5)*(CR157*CK157/($K$5*1000))+$H$5*(CR157*CK157/($K$5*1000))*(CR157*CK157/($K$5*1000)))</f>
        <v>0</v>
      </c>
      <c r="R157">
        <f>I157*(1000-(1000*0.61365*exp(17.502*V157/(240.97+V157))/(CK157+CL157)+CF157)/2)/(1000*0.61365*exp(17.502*V157/(240.97+V157))/(CK157+CL157)-CF157)</f>
        <v>0</v>
      </c>
      <c r="S157">
        <f>1/((BZ157+1)/(P157/1.6)+1/(Q157/1.37)) + BZ157/((BZ157+1)/(P157/1.6) + BZ157/(Q157/1.37))</f>
        <v>0</v>
      </c>
      <c r="T157">
        <f>(BU157*BX157)</f>
        <v>0</v>
      </c>
      <c r="U157">
        <f>(CM157+(T157+2*0.95*5.67E-8*(((CM157+$B$7)+273)^4-(CM157+273)^4)-44100*I157)/(1.84*29.3*Q157+8*0.95*5.67E-8*(CM157+273)^3))</f>
        <v>0</v>
      </c>
      <c r="V157">
        <f>($C$7*CN157+$D$7*CO157+$E$7*U157)</f>
        <v>0</v>
      </c>
      <c r="W157">
        <f>0.61365*exp(17.502*V157/(240.97+V157))</f>
        <v>0</v>
      </c>
      <c r="X157">
        <f>(Y157/Z157*100)</f>
        <v>0</v>
      </c>
      <c r="Y157">
        <f>CF157*(CK157+CL157)/1000</f>
        <v>0</v>
      </c>
      <c r="Z157">
        <f>0.61365*exp(17.502*CM157/(240.97+CM157))</f>
        <v>0</v>
      </c>
      <c r="AA157">
        <f>(W157-CF157*(CK157+CL157)/1000)</f>
        <v>0</v>
      </c>
      <c r="AB157">
        <f>(-I157*44100)</f>
        <v>0</v>
      </c>
      <c r="AC157">
        <f>2*29.3*Q157*0.92*(CM157-V157)</f>
        <v>0</v>
      </c>
      <c r="AD157">
        <f>2*0.95*5.67E-8*(((CM157+$B$7)+273)^4-(V157+273)^4)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MAX(0,($B$13+$C$13*CR157)/(1+$D$13*CR157)*CK157/(CM157+273)*$E$13)</f>
        <v>0</v>
      </c>
      <c r="AK157" t="s">
        <v>303</v>
      </c>
      <c r="AL157" t="s">
        <v>303</v>
      </c>
      <c r="AM157">
        <v>0</v>
      </c>
      <c r="AN157">
        <v>0</v>
      </c>
      <c r="AO157">
        <f>1-AM157/AN157</f>
        <v>0</v>
      </c>
      <c r="AP157">
        <v>0</v>
      </c>
      <c r="AQ157" t="s">
        <v>303</v>
      </c>
      <c r="AR157" t="s">
        <v>303</v>
      </c>
      <c r="AS157">
        <v>0</v>
      </c>
      <c r="AT157">
        <v>0</v>
      </c>
      <c r="AU157">
        <f>1-AS157/AT157</f>
        <v>0</v>
      </c>
      <c r="AV157">
        <v>0.5</v>
      </c>
      <c r="AW157">
        <f>BV157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303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f>$B$11*CS157+$C$11*CT157+$F$11*CU157*(1-CX157)</f>
        <v>0</v>
      </c>
      <c r="BV157">
        <f>BU157*BW157</f>
        <v>0</v>
      </c>
      <c r="BW157">
        <f>($B$11*$D$9+$C$11*$D$9+$F$11*((DH157+CZ157)/MAX(DH157+CZ157+DI157, 0.1)*$I$9+DI157/MAX(DH157+CZ157+DI157, 0.1)*$J$9))/($B$11+$C$11+$F$11)</f>
        <v>0</v>
      </c>
      <c r="BX157">
        <f>($B$11*$K$9+$C$11*$K$9+$F$11*((DH157+CZ157)/MAX(DH157+CZ157+DI157, 0.1)*$P$9+DI157/MAX(DH157+CZ157+DI157, 0.1)*$Q$9))/($B$11+$C$11+$F$11)</f>
        <v>0</v>
      </c>
      <c r="BY157">
        <v>6</v>
      </c>
      <c r="BZ157">
        <v>0.5</v>
      </c>
      <c r="CA157" t="s">
        <v>304</v>
      </c>
      <c r="CB157">
        <v>2</v>
      </c>
      <c r="CC157">
        <v>1625677495.1</v>
      </c>
      <c r="CD157">
        <v>408.617</v>
      </c>
      <c r="CE157">
        <v>419.973666666667</v>
      </c>
      <c r="CF157">
        <v>7.03623333333333</v>
      </c>
      <c r="CG157">
        <v>5.94492333333333</v>
      </c>
      <c r="CH157">
        <v>422.959333333333</v>
      </c>
      <c r="CI157">
        <v>8.47336</v>
      </c>
      <c r="CJ157">
        <v>500.008333333333</v>
      </c>
      <c r="CK157">
        <v>100.382</v>
      </c>
      <c r="CL157">
        <v>0.0998474</v>
      </c>
      <c r="CM157">
        <v>17.8903333333333</v>
      </c>
      <c r="CN157">
        <v>17.7681333333333</v>
      </c>
      <c r="CO157">
        <v>999.9</v>
      </c>
      <c r="CP157">
        <v>0</v>
      </c>
      <c r="CQ157">
        <v>0</v>
      </c>
      <c r="CR157">
        <v>10019.6</v>
      </c>
      <c r="CS157">
        <v>0</v>
      </c>
      <c r="CT157">
        <v>5.41072</v>
      </c>
      <c r="CU157">
        <v>1046.05666666667</v>
      </c>
      <c r="CV157">
        <v>0.961998</v>
      </c>
      <c r="CW157">
        <v>0.0380025</v>
      </c>
      <c r="CX157">
        <v>0</v>
      </c>
      <c r="CY157">
        <v>1525.52</v>
      </c>
      <c r="CZ157">
        <v>4.99912</v>
      </c>
      <c r="DA157">
        <v>15787.0333333333</v>
      </c>
      <c r="DB157">
        <v>6713.17333333333</v>
      </c>
      <c r="DC157">
        <v>37.2916666666667</v>
      </c>
      <c r="DD157">
        <v>40.75</v>
      </c>
      <c r="DE157">
        <v>39.6036666666667</v>
      </c>
      <c r="DF157">
        <v>40.2496666666667</v>
      </c>
      <c r="DG157">
        <v>38.7703333333333</v>
      </c>
      <c r="DH157">
        <v>1001.49666666667</v>
      </c>
      <c r="DI157">
        <v>39.56</v>
      </c>
      <c r="DJ157">
        <v>0</v>
      </c>
      <c r="DK157">
        <v>1625677497.2</v>
      </c>
      <c r="DL157">
        <v>0</v>
      </c>
      <c r="DM157">
        <v>1527.75269230769</v>
      </c>
      <c r="DN157">
        <v>-19.6837606968233</v>
      </c>
      <c r="DO157">
        <v>-229.056410443641</v>
      </c>
      <c r="DP157">
        <v>15810.3961538462</v>
      </c>
      <c r="DQ157">
        <v>15</v>
      </c>
      <c r="DR157">
        <v>1625677134.6</v>
      </c>
      <c r="DS157" t="s">
        <v>305</v>
      </c>
      <c r="DT157">
        <v>1625677128.6</v>
      </c>
      <c r="DU157">
        <v>1625677134.6</v>
      </c>
      <c r="DV157">
        <v>2</v>
      </c>
      <c r="DW157">
        <v>0.041</v>
      </c>
      <c r="DX157">
        <v>0.026</v>
      </c>
      <c r="DY157">
        <v>-14.347</v>
      </c>
      <c r="DZ157">
        <v>-1.389</v>
      </c>
      <c r="EA157">
        <v>420</v>
      </c>
      <c r="EB157">
        <v>5</v>
      </c>
      <c r="EC157">
        <v>0.14</v>
      </c>
      <c r="ED157">
        <v>0.08</v>
      </c>
      <c r="EE157">
        <v>-11.3118585365854</v>
      </c>
      <c r="EF157">
        <v>-0.132535191637646</v>
      </c>
      <c r="EG157">
        <v>0.0245847957734912</v>
      </c>
      <c r="EH157">
        <v>1</v>
      </c>
      <c r="EI157">
        <v>1528.71058823529</v>
      </c>
      <c r="EJ157">
        <v>-19.4361227713521</v>
      </c>
      <c r="EK157">
        <v>1.90753450539519</v>
      </c>
      <c r="EL157">
        <v>0</v>
      </c>
      <c r="EM157">
        <v>1.05399609756098</v>
      </c>
      <c r="EN157">
        <v>0.268976445993033</v>
      </c>
      <c r="EO157">
        <v>0.0268463834034333</v>
      </c>
      <c r="EP157">
        <v>0</v>
      </c>
      <c r="EQ157">
        <v>1</v>
      </c>
      <c r="ER157">
        <v>3</v>
      </c>
      <c r="ES157" t="s">
        <v>427</v>
      </c>
      <c r="ET157">
        <v>100</v>
      </c>
      <c r="EU157">
        <v>100</v>
      </c>
      <c r="EV157">
        <v>-14.342</v>
      </c>
      <c r="EW157">
        <v>-1.4372</v>
      </c>
      <c r="EX157">
        <v>-14.3476998515065</v>
      </c>
      <c r="EY157">
        <v>0.000485247639819423</v>
      </c>
      <c r="EZ157">
        <v>-1.36446825205216e-06</v>
      </c>
      <c r="FA157">
        <v>5.78542989185787e-10</v>
      </c>
      <c r="FB157">
        <v>-1.1099058739466</v>
      </c>
      <c r="FC157">
        <v>-0.0508365997127688</v>
      </c>
      <c r="FD157">
        <v>0.00161886503163497</v>
      </c>
      <c r="FE157">
        <v>-2.08621555845513e-05</v>
      </c>
      <c r="FF157">
        <v>0</v>
      </c>
      <c r="FG157">
        <v>2096</v>
      </c>
      <c r="FH157">
        <v>2</v>
      </c>
      <c r="FI157">
        <v>28</v>
      </c>
      <c r="FJ157">
        <v>6.1</v>
      </c>
      <c r="FK157">
        <v>6</v>
      </c>
      <c r="FL157">
        <v>18</v>
      </c>
      <c r="FM157">
        <v>491.87</v>
      </c>
      <c r="FN157">
        <v>509.696</v>
      </c>
      <c r="FO157">
        <v>15.2094</v>
      </c>
      <c r="FP157">
        <v>26.6544</v>
      </c>
      <c r="FQ157">
        <v>29.9994</v>
      </c>
      <c r="FR157">
        <v>26.8393</v>
      </c>
      <c r="FS157">
        <v>26.8233</v>
      </c>
      <c r="FT157">
        <v>21.4458</v>
      </c>
      <c r="FU157">
        <v>57.1581</v>
      </c>
      <c r="FV157">
        <v>0</v>
      </c>
      <c r="FW157">
        <v>15.26</v>
      </c>
      <c r="FX157">
        <v>420</v>
      </c>
      <c r="FY157">
        <v>6.04882</v>
      </c>
      <c r="FZ157">
        <v>101.655</v>
      </c>
      <c r="GA157">
        <v>96.1734</v>
      </c>
    </row>
    <row r="158" spans="1:183">
      <c r="A158">
        <v>142</v>
      </c>
      <c r="B158">
        <v>1625677498.1</v>
      </c>
      <c r="C158">
        <v>282</v>
      </c>
      <c r="D158" t="s">
        <v>590</v>
      </c>
      <c r="E158" t="s">
        <v>591</v>
      </c>
      <c r="F158">
        <v>1</v>
      </c>
      <c r="G158" t="s">
        <v>302</v>
      </c>
      <c r="H158">
        <v>1625677497.1</v>
      </c>
      <c r="I158">
        <f>(J158)/1000</f>
        <v>0</v>
      </c>
      <c r="J158">
        <f>1000*CJ158*AH158*(CF158-CG158)/(100*BY158*(1000-AH158*CF158))</f>
        <v>0</v>
      </c>
      <c r="K158">
        <f>CJ158*AH158*(CE158-CD158*(1000-AH158*CG158)/(1000-AH158*CF158))/(100*BY158)</f>
        <v>0</v>
      </c>
      <c r="L158">
        <f>CD158 - IF(AH158&gt;1, K158*BY158*100.0/(AJ158*CR158), 0)</f>
        <v>0</v>
      </c>
      <c r="M158">
        <f>((S158-I158/2)*L158-K158)/(S158+I158/2)</f>
        <v>0</v>
      </c>
      <c r="N158">
        <f>M158*(CK158+CL158)/1000.0</f>
        <v>0</v>
      </c>
      <c r="O158">
        <f>(CD158 - IF(AH158&gt;1, K158*BY158*100.0/(AJ158*CR158), 0))*(CK158+CL158)/1000.0</f>
        <v>0</v>
      </c>
      <c r="P158">
        <f>2.0/((1/R158-1/Q158)+SIGN(R158)*SQRT((1/R158-1/Q158)*(1/R158-1/Q158) + 4*BZ158/((BZ158+1)*(BZ158+1))*(2*1/R158*1/Q158-1/Q158*1/Q158)))</f>
        <v>0</v>
      </c>
      <c r="Q158">
        <f>IF(LEFT(CA158,1)&lt;&gt;"0",IF(LEFT(CA158,1)="1",3.0,CB158),$D$5+$E$5*(CR158*CK158/($K$5*1000))+$F$5*(CR158*CK158/($K$5*1000))*MAX(MIN(BY158,$J$5),$I$5)*MAX(MIN(BY158,$J$5),$I$5)+$G$5*MAX(MIN(BY158,$J$5),$I$5)*(CR158*CK158/($K$5*1000))+$H$5*(CR158*CK158/($K$5*1000))*(CR158*CK158/($K$5*1000)))</f>
        <v>0</v>
      </c>
      <c r="R158">
        <f>I158*(1000-(1000*0.61365*exp(17.502*V158/(240.97+V158))/(CK158+CL158)+CF158)/2)/(1000*0.61365*exp(17.502*V158/(240.97+V158))/(CK158+CL158)-CF158)</f>
        <v>0</v>
      </c>
      <c r="S158">
        <f>1/((BZ158+1)/(P158/1.6)+1/(Q158/1.37)) + BZ158/((BZ158+1)/(P158/1.6) + BZ158/(Q158/1.37))</f>
        <v>0</v>
      </c>
      <c r="T158">
        <f>(BU158*BX158)</f>
        <v>0</v>
      </c>
      <c r="U158">
        <f>(CM158+(T158+2*0.95*5.67E-8*(((CM158+$B$7)+273)^4-(CM158+273)^4)-44100*I158)/(1.84*29.3*Q158+8*0.95*5.67E-8*(CM158+273)^3))</f>
        <v>0</v>
      </c>
      <c r="V158">
        <f>($C$7*CN158+$D$7*CO158+$E$7*U158)</f>
        <v>0</v>
      </c>
      <c r="W158">
        <f>0.61365*exp(17.502*V158/(240.97+V158))</f>
        <v>0</v>
      </c>
      <c r="X158">
        <f>(Y158/Z158*100)</f>
        <v>0</v>
      </c>
      <c r="Y158">
        <f>CF158*(CK158+CL158)/1000</f>
        <v>0</v>
      </c>
      <c r="Z158">
        <f>0.61365*exp(17.502*CM158/(240.97+CM158))</f>
        <v>0</v>
      </c>
      <c r="AA158">
        <f>(W158-CF158*(CK158+CL158)/1000)</f>
        <v>0</v>
      </c>
      <c r="AB158">
        <f>(-I158*44100)</f>
        <v>0</v>
      </c>
      <c r="AC158">
        <f>2*29.3*Q158*0.92*(CM158-V158)</f>
        <v>0</v>
      </c>
      <c r="AD158">
        <f>2*0.95*5.67E-8*(((CM158+$B$7)+273)^4-(V158+273)^4)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MAX(0,($B$13+$C$13*CR158)/(1+$D$13*CR158)*CK158/(CM158+273)*$E$13)</f>
        <v>0</v>
      </c>
      <c r="AK158" t="s">
        <v>303</v>
      </c>
      <c r="AL158" t="s">
        <v>303</v>
      </c>
      <c r="AM158">
        <v>0</v>
      </c>
      <c r="AN158">
        <v>0</v>
      </c>
      <c r="AO158">
        <f>1-AM158/AN158</f>
        <v>0</v>
      </c>
      <c r="AP158">
        <v>0</v>
      </c>
      <c r="AQ158" t="s">
        <v>303</v>
      </c>
      <c r="AR158" t="s">
        <v>303</v>
      </c>
      <c r="AS158">
        <v>0</v>
      </c>
      <c r="AT158">
        <v>0</v>
      </c>
      <c r="AU158">
        <f>1-AS158/AT158</f>
        <v>0</v>
      </c>
      <c r="AV158">
        <v>0.5</v>
      </c>
      <c r="AW158">
        <f>BV158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303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f>$B$11*CS158+$C$11*CT158+$F$11*CU158*(1-CX158)</f>
        <v>0</v>
      </c>
      <c r="BV158">
        <f>BU158*BW158</f>
        <v>0</v>
      </c>
      <c r="BW158">
        <f>($B$11*$D$9+$C$11*$D$9+$F$11*((DH158+CZ158)/MAX(DH158+CZ158+DI158, 0.1)*$I$9+DI158/MAX(DH158+CZ158+DI158, 0.1)*$J$9))/($B$11+$C$11+$F$11)</f>
        <v>0</v>
      </c>
      <c r="BX158">
        <f>($B$11*$K$9+$C$11*$K$9+$F$11*((DH158+CZ158)/MAX(DH158+CZ158+DI158, 0.1)*$P$9+DI158/MAX(DH158+CZ158+DI158, 0.1)*$Q$9))/($B$11+$C$11+$F$11)</f>
        <v>0</v>
      </c>
      <c r="BY158">
        <v>6</v>
      </c>
      <c r="BZ158">
        <v>0.5</v>
      </c>
      <c r="CA158" t="s">
        <v>304</v>
      </c>
      <c r="CB158">
        <v>2</v>
      </c>
      <c r="CC158">
        <v>1625677497.1</v>
      </c>
      <c r="CD158">
        <v>408.625333333333</v>
      </c>
      <c r="CE158">
        <v>419.968333333333</v>
      </c>
      <c r="CF158">
        <v>7.04118333333333</v>
      </c>
      <c r="CG158">
        <v>5.95506</v>
      </c>
      <c r="CH158">
        <v>422.968</v>
      </c>
      <c r="CI158">
        <v>8.47844666666666</v>
      </c>
      <c r="CJ158">
        <v>500.031</v>
      </c>
      <c r="CK158">
        <v>100.381666666667</v>
      </c>
      <c r="CL158">
        <v>0.100135</v>
      </c>
      <c r="CM158">
        <v>17.916</v>
      </c>
      <c r="CN158">
        <v>17.7976666666667</v>
      </c>
      <c r="CO158">
        <v>999.9</v>
      </c>
      <c r="CP158">
        <v>0</v>
      </c>
      <c r="CQ158">
        <v>0</v>
      </c>
      <c r="CR158">
        <v>10017.4833333333</v>
      </c>
      <c r="CS158">
        <v>0</v>
      </c>
      <c r="CT158">
        <v>5.37626</v>
      </c>
      <c r="CU158">
        <v>1045.96</v>
      </c>
      <c r="CV158">
        <v>0.96199</v>
      </c>
      <c r="CW158">
        <v>0.0380099</v>
      </c>
      <c r="CX158">
        <v>0</v>
      </c>
      <c r="CY158">
        <v>1525.04666666667</v>
      </c>
      <c r="CZ158">
        <v>4.99912</v>
      </c>
      <c r="DA158">
        <v>15779.9333333333</v>
      </c>
      <c r="DB158">
        <v>6712.54333333333</v>
      </c>
      <c r="DC158">
        <v>37.3333333333333</v>
      </c>
      <c r="DD158">
        <v>40.75</v>
      </c>
      <c r="DE158">
        <v>39.375</v>
      </c>
      <c r="DF158">
        <v>40.187</v>
      </c>
      <c r="DG158">
        <v>39.0203333333333</v>
      </c>
      <c r="DH158">
        <v>1001.39666666667</v>
      </c>
      <c r="DI158">
        <v>39.5633333333333</v>
      </c>
      <c r="DJ158">
        <v>0</v>
      </c>
      <c r="DK158">
        <v>1625677499</v>
      </c>
      <c r="DL158">
        <v>0</v>
      </c>
      <c r="DM158">
        <v>1527.0516</v>
      </c>
      <c r="DN158">
        <v>-20.1638461205248</v>
      </c>
      <c r="DO158">
        <v>-228.146153541978</v>
      </c>
      <c r="DP158">
        <v>15802.904</v>
      </c>
      <c r="DQ158">
        <v>15</v>
      </c>
      <c r="DR158">
        <v>1625677134.6</v>
      </c>
      <c r="DS158" t="s">
        <v>305</v>
      </c>
      <c r="DT158">
        <v>1625677128.6</v>
      </c>
      <c r="DU158">
        <v>1625677134.6</v>
      </c>
      <c r="DV158">
        <v>2</v>
      </c>
      <c r="DW158">
        <v>0.041</v>
      </c>
      <c r="DX158">
        <v>0.026</v>
      </c>
      <c r="DY158">
        <v>-14.347</v>
      </c>
      <c r="DZ158">
        <v>-1.389</v>
      </c>
      <c r="EA158">
        <v>420</v>
      </c>
      <c r="EB158">
        <v>5</v>
      </c>
      <c r="EC158">
        <v>0.14</v>
      </c>
      <c r="ED158">
        <v>0.08</v>
      </c>
      <c r="EE158">
        <v>-11.3187634146341</v>
      </c>
      <c r="EF158">
        <v>-0.128673867595825</v>
      </c>
      <c r="EG158">
        <v>0.024403266035888</v>
      </c>
      <c r="EH158">
        <v>1</v>
      </c>
      <c r="EI158">
        <v>1528.12852941176</v>
      </c>
      <c r="EJ158">
        <v>-19.5600141811362</v>
      </c>
      <c r="EK158">
        <v>1.93078791041824</v>
      </c>
      <c r="EL158">
        <v>0</v>
      </c>
      <c r="EM158">
        <v>1.06153390243902</v>
      </c>
      <c r="EN158">
        <v>0.237500069686412</v>
      </c>
      <c r="EO158">
        <v>0.0241444611512282</v>
      </c>
      <c r="EP158">
        <v>0</v>
      </c>
      <c r="EQ158">
        <v>1</v>
      </c>
      <c r="ER158">
        <v>3</v>
      </c>
      <c r="ES158" t="s">
        <v>427</v>
      </c>
      <c r="ET158">
        <v>100</v>
      </c>
      <c r="EU158">
        <v>100</v>
      </c>
      <c r="EV158">
        <v>-14.343</v>
      </c>
      <c r="EW158">
        <v>-1.4373</v>
      </c>
      <c r="EX158">
        <v>-14.3476998515065</v>
      </c>
      <c r="EY158">
        <v>0.000485247639819423</v>
      </c>
      <c r="EZ158">
        <v>-1.36446825205216e-06</v>
      </c>
      <c r="FA158">
        <v>5.78542989185787e-10</v>
      </c>
      <c r="FB158">
        <v>-1.1099058739466</v>
      </c>
      <c r="FC158">
        <v>-0.0508365997127688</v>
      </c>
      <c r="FD158">
        <v>0.00161886503163497</v>
      </c>
      <c r="FE158">
        <v>-2.08621555845513e-05</v>
      </c>
      <c r="FF158">
        <v>0</v>
      </c>
      <c r="FG158">
        <v>2096</v>
      </c>
      <c r="FH158">
        <v>2</v>
      </c>
      <c r="FI158">
        <v>28</v>
      </c>
      <c r="FJ158">
        <v>6.2</v>
      </c>
      <c r="FK158">
        <v>6.1</v>
      </c>
      <c r="FL158">
        <v>18</v>
      </c>
      <c r="FM158">
        <v>491.667</v>
      </c>
      <c r="FN158">
        <v>509.826</v>
      </c>
      <c r="FO158">
        <v>15.2568</v>
      </c>
      <c r="FP158">
        <v>26.6522</v>
      </c>
      <c r="FQ158">
        <v>29.9993</v>
      </c>
      <c r="FR158">
        <v>26.8376</v>
      </c>
      <c r="FS158">
        <v>26.8219</v>
      </c>
      <c r="FT158">
        <v>21.4481</v>
      </c>
      <c r="FU158">
        <v>57.1581</v>
      </c>
      <c r="FV158">
        <v>0</v>
      </c>
      <c r="FW158">
        <v>15.33</v>
      </c>
      <c r="FX158">
        <v>420</v>
      </c>
      <c r="FY158">
        <v>6.05139</v>
      </c>
      <c r="FZ158">
        <v>101.654</v>
      </c>
      <c r="GA158">
        <v>96.1737</v>
      </c>
    </row>
    <row r="159" spans="1:183">
      <c r="A159">
        <v>143</v>
      </c>
      <c r="B159">
        <v>1625677500.1</v>
      </c>
      <c r="C159">
        <v>284</v>
      </c>
      <c r="D159" t="s">
        <v>592</v>
      </c>
      <c r="E159" t="s">
        <v>593</v>
      </c>
      <c r="F159">
        <v>1</v>
      </c>
      <c r="G159" t="s">
        <v>302</v>
      </c>
      <c r="H159">
        <v>1625677499.1</v>
      </c>
      <c r="I159">
        <f>(J159)/1000</f>
        <v>0</v>
      </c>
      <c r="J159">
        <f>1000*CJ159*AH159*(CF159-CG159)/(100*BY159*(1000-AH159*CF159))</f>
        <v>0</v>
      </c>
      <c r="K159">
        <f>CJ159*AH159*(CE159-CD159*(1000-AH159*CG159)/(1000-AH159*CF159))/(100*BY159)</f>
        <v>0</v>
      </c>
      <c r="L159">
        <f>CD159 - IF(AH159&gt;1, K159*BY159*100.0/(AJ159*CR159), 0)</f>
        <v>0</v>
      </c>
      <c r="M159">
        <f>((S159-I159/2)*L159-K159)/(S159+I159/2)</f>
        <v>0</v>
      </c>
      <c r="N159">
        <f>M159*(CK159+CL159)/1000.0</f>
        <v>0</v>
      </c>
      <c r="O159">
        <f>(CD159 - IF(AH159&gt;1, K159*BY159*100.0/(AJ159*CR159), 0))*(CK159+CL159)/1000.0</f>
        <v>0</v>
      </c>
      <c r="P159">
        <f>2.0/((1/R159-1/Q159)+SIGN(R159)*SQRT((1/R159-1/Q159)*(1/R159-1/Q159) + 4*BZ159/((BZ159+1)*(BZ159+1))*(2*1/R159*1/Q159-1/Q159*1/Q159)))</f>
        <v>0</v>
      </c>
      <c r="Q159">
        <f>IF(LEFT(CA159,1)&lt;&gt;"0",IF(LEFT(CA159,1)="1",3.0,CB159),$D$5+$E$5*(CR159*CK159/($K$5*1000))+$F$5*(CR159*CK159/($K$5*1000))*MAX(MIN(BY159,$J$5),$I$5)*MAX(MIN(BY159,$J$5),$I$5)+$G$5*MAX(MIN(BY159,$J$5),$I$5)*(CR159*CK159/($K$5*1000))+$H$5*(CR159*CK159/($K$5*1000))*(CR159*CK159/($K$5*1000)))</f>
        <v>0</v>
      </c>
      <c r="R159">
        <f>I159*(1000-(1000*0.61365*exp(17.502*V159/(240.97+V159))/(CK159+CL159)+CF159)/2)/(1000*0.61365*exp(17.502*V159/(240.97+V159))/(CK159+CL159)-CF159)</f>
        <v>0</v>
      </c>
      <c r="S159">
        <f>1/((BZ159+1)/(P159/1.6)+1/(Q159/1.37)) + BZ159/((BZ159+1)/(P159/1.6) + BZ159/(Q159/1.37))</f>
        <v>0</v>
      </c>
      <c r="T159">
        <f>(BU159*BX159)</f>
        <v>0</v>
      </c>
      <c r="U159">
        <f>(CM159+(T159+2*0.95*5.67E-8*(((CM159+$B$7)+273)^4-(CM159+273)^4)-44100*I159)/(1.84*29.3*Q159+8*0.95*5.67E-8*(CM159+273)^3))</f>
        <v>0</v>
      </c>
      <c r="V159">
        <f>($C$7*CN159+$D$7*CO159+$E$7*U159)</f>
        <v>0</v>
      </c>
      <c r="W159">
        <f>0.61365*exp(17.502*V159/(240.97+V159))</f>
        <v>0</v>
      </c>
      <c r="X159">
        <f>(Y159/Z159*100)</f>
        <v>0</v>
      </c>
      <c r="Y159">
        <f>CF159*(CK159+CL159)/1000</f>
        <v>0</v>
      </c>
      <c r="Z159">
        <f>0.61365*exp(17.502*CM159/(240.97+CM159))</f>
        <v>0</v>
      </c>
      <c r="AA159">
        <f>(W159-CF159*(CK159+CL159)/1000)</f>
        <v>0</v>
      </c>
      <c r="AB159">
        <f>(-I159*44100)</f>
        <v>0</v>
      </c>
      <c r="AC159">
        <f>2*29.3*Q159*0.92*(CM159-V159)</f>
        <v>0</v>
      </c>
      <c r="AD159">
        <f>2*0.95*5.67E-8*(((CM159+$B$7)+273)^4-(V159+273)^4)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MAX(0,($B$13+$C$13*CR159)/(1+$D$13*CR159)*CK159/(CM159+273)*$E$13)</f>
        <v>0</v>
      </c>
      <c r="AK159" t="s">
        <v>303</v>
      </c>
      <c r="AL159" t="s">
        <v>303</v>
      </c>
      <c r="AM159">
        <v>0</v>
      </c>
      <c r="AN159">
        <v>0</v>
      </c>
      <c r="AO159">
        <f>1-AM159/AN159</f>
        <v>0</v>
      </c>
      <c r="AP159">
        <v>0</v>
      </c>
      <c r="AQ159" t="s">
        <v>303</v>
      </c>
      <c r="AR159" t="s">
        <v>303</v>
      </c>
      <c r="AS159">
        <v>0</v>
      </c>
      <c r="AT159">
        <v>0</v>
      </c>
      <c r="AU159">
        <f>1-AS159/AT159</f>
        <v>0</v>
      </c>
      <c r="AV159">
        <v>0.5</v>
      </c>
      <c r="AW159">
        <f>BV159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303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f>$B$11*CS159+$C$11*CT159+$F$11*CU159*(1-CX159)</f>
        <v>0</v>
      </c>
      <c r="BV159">
        <f>BU159*BW159</f>
        <v>0</v>
      </c>
      <c r="BW159">
        <f>($B$11*$D$9+$C$11*$D$9+$F$11*((DH159+CZ159)/MAX(DH159+CZ159+DI159, 0.1)*$I$9+DI159/MAX(DH159+CZ159+DI159, 0.1)*$J$9))/($B$11+$C$11+$F$11)</f>
        <v>0</v>
      </c>
      <c r="BX159">
        <f>($B$11*$K$9+$C$11*$K$9+$F$11*((DH159+CZ159)/MAX(DH159+CZ159+DI159, 0.1)*$P$9+DI159/MAX(DH159+CZ159+DI159, 0.1)*$Q$9))/($B$11+$C$11+$F$11)</f>
        <v>0</v>
      </c>
      <c r="BY159">
        <v>6</v>
      </c>
      <c r="BZ159">
        <v>0.5</v>
      </c>
      <c r="CA159" t="s">
        <v>304</v>
      </c>
      <c r="CB159">
        <v>2</v>
      </c>
      <c r="CC159">
        <v>1625677499.1</v>
      </c>
      <c r="CD159">
        <v>408.612333333333</v>
      </c>
      <c r="CE159">
        <v>419.964333333333</v>
      </c>
      <c r="CF159">
        <v>7.04720666666667</v>
      </c>
      <c r="CG159">
        <v>5.97181</v>
      </c>
      <c r="CH159">
        <v>422.955</v>
      </c>
      <c r="CI159">
        <v>8.48464333333333</v>
      </c>
      <c r="CJ159">
        <v>500.052</v>
      </c>
      <c r="CK159">
        <v>100.383666666667</v>
      </c>
      <c r="CL159">
        <v>0.1001931</v>
      </c>
      <c r="CM159">
        <v>17.9399333333333</v>
      </c>
      <c r="CN159">
        <v>17.8239</v>
      </c>
      <c r="CO159">
        <v>999.9</v>
      </c>
      <c r="CP159">
        <v>0</v>
      </c>
      <c r="CQ159">
        <v>0</v>
      </c>
      <c r="CR159">
        <v>10005.3933333333</v>
      </c>
      <c r="CS159">
        <v>0</v>
      </c>
      <c r="CT159">
        <v>5.41026</v>
      </c>
      <c r="CU159">
        <v>1046.05333333333</v>
      </c>
      <c r="CV159">
        <v>0.961998</v>
      </c>
      <c r="CW159">
        <v>0.0380025</v>
      </c>
      <c r="CX159">
        <v>0</v>
      </c>
      <c r="CY159">
        <v>1524.04333333333</v>
      </c>
      <c r="CZ159">
        <v>4.99912</v>
      </c>
      <c r="DA159">
        <v>15774.7666666667</v>
      </c>
      <c r="DB159">
        <v>6713.14</v>
      </c>
      <c r="DC159">
        <v>37.3536666666667</v>
      </c>
      <c r="DD159">
        <v>40.7706666666667</v>
      </c>
      <c r="DE159">
        <v>39.375</v>
      </c>
      <c r="DF159">
        <v>40.2496666666667</v>
      </c>
      <c r="DG159">
        <v>39.083</v>
      </c>
      <c r="DH159">
        <v>1001.49333333333</v>
      </c>
      <c r="DI159">
        <v>39.56</v>
      </c>
      <c r="DJ159">
        <v>0</v>
      </c>
      <c r="DK159">
        <v>1625677500.8</v>
      </c>
      <c r="DL159">
        <v>0</v>
      </c>
      <c r="DM159">
        <v>1526.53269230769</v>
      </c>
      <c r="DN159">
        <v>-20.7442735147855</v>
      </c>
      <c r="DO159">
        <v>-218.280342103021</v>
      </c>
      <c r="DP159">
        <v>15797.6038461538</v>
      </c>
      <c r="DQ159">
        <v>15</v>
      </c>
      <c r="DR159">
        <v>1625677134.6</v>
      </c>
      <c r="DS159" t="s">
        <v>305</v>
      </c>
      <c r="DT159">
        <v>1625677128.6</v>
      </c>
      <c r="DU159">
        <v>1625677134.6</v>
      </c>
      <c r="DV159">
        <v>2</v>
      </c>
      <c r="DW159">
        <v>0.041</v>
      </c>
      <c r="DX159">
        <v>0.026</v>
      </c>
      <c r="DY159">
        <v>-14.347</v>
      </c>
      <c r="DZ159">
        <v>-1.389</v>
      </c>
      <c r="EA159">
        <v>420</v>
      </c>
      <c r="EB159">
        <v>5</v>
      </c>
      <c r="EC159">
        <v>0.14</v>
      </c>
      <c r="ED159">
        <v>0.08</v>
      </c>
      <c r="EE159">
        <v>-11.3251951219512</v>
      </c>
      <c r="EF159">
        <v>-0.11582717770035</v>
      </c>
      <c r="EG159">
        <v>0.0233327671951943</v>
      </c>
      <c r="EH159">
        <v>1</v>
      </c>
      <c r="EI159">
        <v>1527.32529411765</v>
      </c>
      <c r="EJ159">
        <v>-20.2386245401871</v>
      </c>
      <c r="EK159">
        <v>1.99367711601115</v>
      </c>
      <c r="EL159">
        <v>0</v>
      </c>
      <c r="EM159">
        <v>1.06751463414634</v>
      </c>
      <c r="EN159">
        <v>0.173329128919861</v>
      </c>
      <c r="EO159">
        <v>0.0189837802523899</v>
      </c>
      <c r="EP159">
        <v>0</v>
      </c>
      <c r="EQ159">
        <v>1</v>
      </c>
      <c r="ER159">
        <v>3</v>
      </c>
      <c r="ES159" t="s">
        <v>427</v>
      </c>
      <c r="ET159">
        <v>100</v>
      </c>
      <c r="EU159">
        <v>100</v>
      </c>
      <c r="EV159">
        <v>-14.343</v>
      </c>
      <c r="EW159">
        <v>-1.4376</v>
      </c>
      <c r="EX159">
        <v>-14.3476998515065</v>
      </c>
      <c r="EY159">
        <v>0.000485247639819423</v>
      </c>
      <c r="EZ159">
        <v>-1.36446825205216e-06</v>
      </c>
      <c r="FA159">
        <v>5.78542989185787e-10</v>
      </c>
      <c r="FB159">
        <v>-1.1099058739466</v>
      </c>
      <c r="FC159">
        <v>-0.0508365997127688</v>
      </c>
      <c r="FD159">
        <v>0.00161886503163497</v>
      </c>
      <c r="FE159">
        <v>-2.08621555845513e-05</v>
      </c>
      <c r="FF159">
        <v>0</v>
      </c>
      <c r="FG159">
        <v>2096</v>
      </c>
      <c r="FH159">
        <v>2</v>
      </c>
      <c r="FI159">
        <v>28</v>
      </c>
      <c r="FJ159">
        <v>6.2</v>
      </c>
      <c r="FK159">
        <v>6.1</v>
      </c>
      <c r="FL159">
        <v>18</v>
      </c>
      <c r="FM159">
        <v>491.694</v>
      </c>
      <c r="FN159">
        <v>509.816</v>
      </c>
      <c r="FO159">
        <v>15.3023</v>
      </c>
      <c r="FP159">
        <v>26.6499</v>
      </c>
      <c r="FQ159">
        <v>29.9994</v>
      </c>
      <c r="FR159">
        <v>26.8355</v>
      </c>
      <c r="FS159">
        <v>26.8208</v>
      </c>
      <c r="FT159">
        <v>21.4462</v>
      </c>
      <c r="FU159">
        <v>56.8719</v>
      </c>
      <c r="FV159">
        <v>0</v>
      </c>
      <c r="FW159">
        <v>15.39</v>
      </c>
      <c r="FX159">
        <v>420</v>
      </c>
      <c r="FY159">
        <v>6.08933</v>
      </c>
      <c r="FZ159">
        <v>101.655</v>
      </c>
      <c r="GA159">
        <v>96.1733</v>
      </c>
    </row>
    <row r="160" spans="1:183">
      <c r="A160">
        <v>144</v>
      </c>
      <c r="B160">
        <v>1625677502.1</v>
      </c>
      <c r="C160">
        <v>286</v>
      </c>
      <c r="D160" t="s">
        <v>594</v>
      </c>
      <c r="E160" t="s">
        <v>595</v>
      </c>
      <c r="F160">
        <v>1</v>
      </c>
      <c r="G160" t="s">
        <v>302</v>
      </c>
      <c r="H160">
        <v>1625677501.1</v>
      </c>
      <c r="I160">
        <f>(J160)/1000</f>
        <v>0</v>
      </c>
      <c r="J160">
        <f>1000*CJ160*AH160*(CF160-CG160)/(100*BY160*(1000-AH160*CF160))</f>
        <v>0</v>
      </c>
      <c r="K160">
        <f>CJ160*AH160*(CE160-CD160*(1000-AH160*CG160)/(1000-AH160*CF160))/(100*BY160)</f>
        <v>0</v>
      </c>
      <c r="L160">
        <f>CD160 - IF(AH160&gt;1, K160*BY160*100.0/(AJ160*CR160), 0)</f>
        <v>0</v>
      </c>
      <c r="M160">
        <f>((S160-I160/2)*L160-K160)/(S160+I160/2)</f>
        <v>0</v>
      </c>
      <c r="N160">
        <f>M160*(CK160+CL160)/1000.0</f>
        <v>0</v>
      </c>
      <c r="O160">
        <f>(CD160 - IF(AH160&gt;1, K160*BY160*100.0/(AJ160*CR160), 0))*(CK160+CL160)/1000.0</f>
        <v>0</v>
      </c>
      <c r="P160">
        <f>2.0/((1/R160-1/Q160)+SIGN(R160)*SQRT((1/R160-1/Q160)*(1/R160-1/Q160) + 4*BZ160/((BZ160+1)*(BZ160+1))*(2*1/R160*1/Q160-1/Q160*1/Q160)))</f>
        <v>0</v>
      </c>
      <c r="Q160">
        <f>IF(LEFT(CA160,1)&lt;&gt;"0",IF(LEFT(CA160,1)="1",3.0,CB160),$D$5+$E$5*(CR160*CK160/($K$5*1000))+$F$5*(CR160*CK160/($K$5*1000))*MAX(MIN(BY160,$J$5),$I$5)*MAX(MIN(BY160,$J$5),$I$5)+$G$5*MAX(MIN(BY160,$J$5),$I$5)*(CR160*CK160/($K$5*1000))+$H$5*(CR160*CK160/($K$5*1000))*(CR160*CK160/($K$5*1000)))</f>
        <v>0</v>
      </c>
      <c r="R160">
        <f>I160*(1000-(1000*0.61365*exp(17.502*V160/(240.97+V160))/(CK160+CL160)+CF160)/2)/(1000*0.61365*exp(17.502*V160/(240.97+V160))/(CK160+CL160)-CF160)</f>
        <v>0</v>
      </c>
      <c r="S160">
        <f>1/((BZ160+1)/(P160/1.6)+1/(Q160/1.37)) + BZ160/((BZ160+1)/(P160/1.6) + BZ160/(Q160/1.37))</f>
        <v>0</v>
      </c>
      <c r="T160">
        <f>(BU160*BX160)</f>
        <v>0</v>
      </c>
      <c r="U160">
        <f>(CM160+(T160+2*0.95*5.67E-8*(((CM160+$B$7)+273)^4-(CM160+273)^4)-44100*I160)/(1.84*29.3*Q160+8*0.95*5.67E-8*(CM160+273)^3))</f>
        <v>0</v>
      </c>
      <c r="V160">
        <f>($C$7*CN160+$D$7*CO160+$E$7*U160)</f>
        <v>0</v>
      </c>
      <c r="W160">
        <f>0.61365*exp(17.502*V160/(240.97+V160))</f>
        <v>0</v>
      </c>
      <c r="X160">
        <f>(Y160/Z160*100)</f>
        <v>0</v>
      </c>
      <c r="Y160">
        <f>CF160*(CK160+CL160)/1000</f>
        <v>0</v>
      </c>
      <c r="Z160">
        <f>0.61365*exp(17.502*CM160/(240.97+CM160))</f>
        <v>0</v>
      </c>
      <c r="AA160">
        <f>(W160-CF160*(CK160+CL160)/1000)</f>
        <v>0</v>
      </c>
      <c r="AB160">
        <f>(-I160*44100)</f>
        <v>0</v>
      </c>
      <c r="AC160">
        <f>2*29.3*Q160*0.92*(CM160-V160)</f>
        <v>0</v>
      </c>
      <c r="AD160">
        <f>2*0.95*5.67E-8*(((CM160+$B$7)+273)^4-(V160+273)^4)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MAX(0,($B$13+$C$13*CR160)/(1+$D$13*CR160)*CK160/(CM160+273)*$E$13)</f>
        <v>0</v>
      </c>
      <c r="AK160" t="s">
        <v>303</v>
      </c>
      <c r="AL160" t="s">
        <v>303</v>
      </c>
      <c r="AM160">
        <v>0</v>
      </c>
      <c r="AN160">
        <v>0</v>
      </c>
      <c r="AO160">
        <f>1-AM160/AN160</f>
        <v>0</v>
      </c>
      <c r="AP160">
        <v>0</v>
      </c>
      <c r="AQ160" t="s">
        <v>303</v>
      </c>
      <c r="AR160" t="s">
        <v>303</v>
      </c>
      <c r="AS160">
        <v>0</v>
      </c>
      <c r="AT160">
        <v>0</v>
      </c>
      <c r="AU160">
        <f>1-AS160/AT160</f>
        <v>0</v>
      </c>
      <c r="AV160">
        <v>0.5</v>
      </c>
      <c r="AW160">
        <f>BV160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303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f>$B$11*CS160+$C$11*CT160+$F$11*CU160*(1-CX160)</f>
        <v>0</v>
      </c>
      <c r="BV160">
        <f>BU160*BW160</f>
        <v>0</v>
      </c>
      <c r="BW160">
        <f>($B$11*$D$9+$C$11*$D$9+$F$11*((DH160+CZ160)/MAX(DH160+CZ160+DI160, 0.1)*$I$9+DI160/MAX(DH160+CZ160+DI160, 0.1)*$J$9))/($B$11+$C$11+$F$11)</f>
        <v>0</v>
      </c>
      <c r="BX160">
        <f>($B$11*$K$9+$C$11*$K$9+$F$11*((DH160+CZ160)/MAX(DH160+CZ160+DI160, 0.1)*$P$9+DI160/MAX(DH160+CZ160+DI160, 0.1)*$Q$9))/($B$11+$C$11+$F$11)</f>
        <v>0</v>
      </c>
      <c r="BY160">
        <v>6</v>
      </c>
      <c r="BZ160">
        <v>0.5</v>
      </c>
      <c r="CA160" t="s">
        <v>304</v>
      </c>
      <c r="CB160">
        <v>2</v>
      </c>
      <c r="CC160">
        <v>1625677501.1</v>
      </c>
      <c r="CD160">
        <v>408.587333333333</v>
      </c>
      <c r="CE160">
        <v>420.012666666667</v>
      </c>
      <c r="CF160">
        <v>7.05654666666667</v>
      </c>
      <c r="CG160">
        <v>5.97982</v>
      </c>
      <c r="CH160">
        <v>422.930333333333</v>
      </c>
      <c r="CI160">
        <v>8.49425333333333</v>
      </c>
      <c r="CJ160">
        <v>499.979</v>
      </c>
      <c r="CK160">
        <v>100.385</v>
      </c>
      <c r="CL160">
        <v>0.0998434333333333</v>
      </c>
      <c r="CM160">
        <v>17.9638666666667</v>
      </c>
      <c r="CN160">
        <v>17.8442666666667</v>
      </c>
      <c r="CO160">
        <v>999.9</v>
      </c>
      <c r="CP160">
        <v>0</v>
      </c>
      <c r="CQ160">
        <v>0</v>
      </c>
      <c r="CR160">
        <v>9982.91666666667</v>
      </c>
      <c r="CS160">
        <v>0</v>
      </c>
      <c r="CT160">
        <v>5.43829</v>
      </c>
      <c r="CU160">
        <v>1045.95</v>
      </c>
      <c r="CV160">
        <v>0.961994</v>
      </c>
      <c r="CW160">
        <v>0.0380062</v>
      </c>
      <c r="CX160">
        <v>0</v>
      </c>
      <c r="CY160">
        <v>1523.48</v>
      </c>
      <c r="CZ160">
        <v>4.99912</v>
      </c>
      <c r="DA160">
        <v>15767.5666666667</v>
      </c>
      <c r="DB160">
        <v>6712.48</v>
      </c>
      <c r="DC160">
        <v>37.687</v>
      </c>
      <c r="DD160">
        <v>40.812</v>
      </c>
      <c r="DE160">
        <v>39.5</v>
      </c>
      <c r="DF160">
        <v>40.2703333333333</v>
      </c>
      <c r="DG160">
        <v>39.0413333333333</v>
      </c>
      <c r="DH160">
        <v>1001.39</v>
      </c>
      <c r="DI160">
        <v>39.56</v>
      </c>
      <c r="DJ160">
        <v>0</v>
      </c>
      <c r="DK160">
        <v>1625677503.2</v>
      </c>
      <c r="DL160">
        <v>0</v>
      </c>
      <c r="DM160">
        <v>1525.72</v>
      </c>
      <c r="DN160">
        <v>-21.3155555702191</v>
      </c>
      <c r="DO160">
        <v>-213.377777995286</v>
      </c>
      <c r="DP160">
        <v>15789.2807692308</v>
      </c>
      <c r="DQ160">
        <v>15</v>
      </c>
      <c r="DR160">
        <v>1625677134.6</v>
      </c>
      <c r="DS160" t="s">
        <v>305</v>
      </c>
      <c r="DT160">
        <v>1625677128.6</v>
      </c>
      <c r="DU160">
        <v>1625677134.6</v>
      </c>
      <c r="DV160">
        <v>2</v>
      </c>
      <c r="DW160">
        <v>0.041</v>
      </c>
      <c r="DX160">
        <v>0.026</v>
      </c>
      <c r="DY160">
        <v>-14.347</v>
      </c>
      <c r="DZ160">
        <v>-1.389</v>
      </c>
      <c r="EA160">
        <v>420</v>
      </c>
      <c r="EB160">
        <v>5</v>
      </c>
      <c r="EC160">
        <v>0.14</v>
      </c>
      <c r="ED160">
        <v>0.08</v>
      </c>
      <c r="EE160">
        <v>-11.3364609756098</v>
      </c>
      <c r="EF160">
        <v>-0.196923344947761</v>
      </c>
      <c r="EG160">
        <v>0.0333168226609159</v>
      </c>
      <c r="EH160">
        <v>1</v>
      </c>
      <c r="EI160">
        <v>1526.61424242424</v>
      </c>
      <c r="EJ160">
        <v>-20.5483974902453</v>
      </c>
      <c r="EK160">
        <v>1.96049009071098</v>
      </c>
      <c r="EL160">
        <v>0</v>
      </c>
      <c r="EM160">
        <v>1.07204268292683</v>
      </c>
      <c r="EN160">
        <v>0.115234076655055</v>
      </c>
      <c r="EO160">
        <v>0.0143581896447663</v>
      </c>
      <c r="EP160">
        <v>0</v>
      </c>
      <c r="EQ160">
        <v>1</v>
      </c>
      <c r="ER160">
        <v>3</v>
      </c>
      <c r="ES160" t="s">
        <v>427</v>
      </c>
      <c r="ET160">
        <v>100</v>
      </c>
      <c r="EU160">
        <v>100</v>
      </c>
      <c r="EV160">
        <v>-14.343</v>
      </c>
      <c r="EW160">
        <v>-1.4379</v>
      </c>
      <c r="EX160">
        <v>-14.3476998515065</v>
      </c>
      <c r="EY160">
        <v>0.000485247639819423</v>
      </c>
      <c r="EZ160">
        <v>-1.36446825205216e-06</v>
      </c>
      <c r="FA160">
        <v>5.78542989185787e-10</v>
      </c>
      <c r="FB160">
        <v>-1.1099058739466</v>
      </c>
      <c r="FC160">
        <v>-0.0508365997127688</v>
      </c>
      <c r="FD160">
        <v>0.00161886503163497</v>
      </c>
      <c r="FE160">
        <v>-2.08621555845513e-05</v>
      </c>
      <c r="FF160">
        <v>0</v>
      </c>
      <c r="FG160">
        <v>2096</v>
      </c>
      <c r="FH160">
        <v>2</v>
      </c>
      <c r="FI160">
        <v>28</v>
      </c>
      <c r="FJ160">
        <v>6.2</v>
      </c>
      <c r="FK160">
        <v>6.1</v>
      </c>
      <c r="FL160">
        <v>18</v>
      </c>
      <c r="FM160">
        <v>491.842</v>
      </c>
      <c r="FN160">
        <v>509.644</v>
      </c>
      <c r="FO160">
        <v>15.3476</v>
      </c>
      <c r="FP160">
        <v>26.6473</v>
      </c>
      <c r="FQ160">
        <v>29.9994</v>
      </c>
      <c r="FR160">
        <v>26.8342</v>
      </c>
      <c r="FS160">
        <v>26.8197</v>
      </c>
      <c r="FT160">
        <v>21.4452</v>
      </c>
      <c r="FU160">
        <v>56.8719</v>
      </c>
      <c r="FV160">
        <v>0</v>
      </c>
      <c r="FW160">
        <v>15.39</v>
      </c>
      <c r="FX160">
        <v>420</v>
      </c>
      <c r="FY160">
        <v>6.09551</v>
      </c>
      <c r="FZ160">
        <v>101.656</v>
      </c>
      <c r="GA160">
        <v>96.1732</v>
      </c>
    </row>
    <row r="161" spans="1:183">
      <c r="A161">
        <v>145</v>
      </c>
      <c r="B161">
        <v>1625677504.1</v>
      </c>
      <c r="C161">
        <v>288</v>
      </c>
      <c r="D161" t="s">
        <v>596</v>
      </c>
      <c r="E161" t="s">
        <v>597</v>
      </c>
      <c r="F161">
        <v>1</v>
      </c>
      <c r="G161" t="s">
        <v>302</v>
      </c>
      <c r="H161">
        <v>1625677503.1</v>
      </c>
      <c r="I161">
        <f>(J161)/1000</f>
        <v>0</v>
      </c>
      <c r="J161">
        <f>1000*CJ161*AH161*(CF161-CG161)/(100*BY161*(1000-AH161*CF161))</f>
        <v>0</v>
      </c>
      <c r="K161">
        <f>CJ161*AH161*(CE161-CD161*(1000-AH161*CG161)/(1000-AH161*CF161))/(100*BY161)</f>
        <v>0</v>
      </c>
      <c r="L161">
        <f>CD161 - IF(AH161&gt;1, K161*BY161*100.0/(AJ161*CR161), 0)</f>
        <v>0</v>
      </c>
      <c r="M161">
        <f>((S161-I161/2)*L161-K161)/(S161+I161/2)</f>
        <v>0</v>
      </c>
      <c r="N161">
        <f>M161*(CK161+CL161)/1000.0</f>
        <v>0</v>
      </c>
      <c r="O161">
        <f>(CD161 - IF(AH161&gt;1, K161*BY161*100.0/(AJ161*CR161), 0))*(CK161+CL161)/1000.0</f>
        <v>0</v>
      </c>
      <c r="P161">
        <f>2.0/((1/R161-1/Q161)+SIGN(R161)*SQRT((1/R161-1/Q161)*(1/R161-1/Q161) + 4*BZ161/((BZ161+1)*(BZ161+1))*(2*1/R161*1/Q161-1/Q161*1/Q161)))</f>
        <v>0</v>
      </c>
      <c r="Q161">
        <f>IF(LEFT(CA161,1)&lt;&gt;"0",IF(LEFT(CA161,1)="1",3.0,CB161),$D$5+$E$5*(CR161*CK161/($K$5*1000))+$F$5*(CR161*CK161/($K$5*1000))*MAX(MIN(BY161,$J$5),$I$5)*MAX(MIN(BY161,$J$5),$I$5)+$G$5*MAX(MIN(BY161,$J$5),$I$5)*(CR161*CK161/($K$5*1000))+$H$5*(CR161*CK161/($K$5*1000))*(CR161*CK161/($K$5*1000)))</f>
        <v>0</v>
      </c>
      <c r="R161">
        <f>I161*(1000-(1000*0.61365*exp(17.502*V161/(240.97+V161))/(CK161+CL161)+CF161)/2)/(1000*0.61365*exp(17.502*V161/(240.97+V161))/(CK161+CL161)-CF161)</f>
        <v>0</v>
      </c>
      <c r="S161">
        <f>1/((BZ161+1)/(P161/1.6)+1/(Q161/1.37)) + BZ161/((BZ161+1)/(P161/1.6) + BZ161/(Q161/1.37))</f>
        <v>0</v>
      </c>
      <c r="T161">
        <f>(BU161*BX161)</f>
        <v>0</v>
      </c>
      <c r="U161">
        <f>(CM161+(T161+2*0.95*5.67E-8*(((CM161+$B$7)+273)^4-(CM161+273)^4)-44100*I161)/(1.84*29.3*Q161+8*0.95*5.67E-8*(CM161+273)^3))</f>
        <v>0</v>
      </c>
      <c r="V161">
        <f>($C$7*CN161+$D$7*CO161+$E$7*U161)</f>
        <v>0</v>
      </c>
      <c r="W161">
        <f>0.61365*exp(17.502*V161/(240.97+V161))</f>
        <v>0</v>
      </c>
      <c r="X161">
        <f>(Y161/Z161*100)</f>
        <v>0</v>
      </c>
      <c r="Y161">
        <f>CF161*(CK161+CL161)/1000</f>
        <v>0</v>
      </c>
      <c r="Z161">
        <f>0.61365*exp(17.502*CM161/(240.97+CM161))</f>
        <v>0</v>
      </c>
      <c r="AA161">
        <f>(W161-CF161*(CK161+CL161)/1000)</f>
        <v>0</v>
      </c>
      <c r="AB161">
        <f>(-I161*44100)</f>
        <v>0</v>
      </c>
      <c r="AC161">
        <f>2*29.3*Q161*0.92*(CM161-V161)</f>
        <v>0</v>
      </c>
      <c r="AD161">
        <f>2*0.95*5.67E-8*(((CM161+$B$7)+273)^4-(V161+273)^4)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MAX(0,($B$13+$C$13*CR161)/(1+$D$13*CR161)*CK161/(CM161+273)*$E$13)</f>
        <v>0</v>
      </c>
      <c r="AK161" t="s">
        <v>303</v>
      </c>
      <c r="AL161" t="s">
        <v>303</v>
      </c>
      <c r="AM161">
        <v>0</v>
      </c>
      <c r="AN161">
        <v>0</v>
      </c>
      <c r="AO161">
        <f>1-AM161/AN161</f>
        <v>0</v>
      </c>
      <c r="AP161">
        <v>0</v>
      </c>
      <c r="AQ161" t="s">
        <v>303</v>
      </c>
      <c r="AR161" t="s">
        <v>303</v>
      </c>
      <c r="AS161">
        <v>0</v>
      </c>
      <c r="AT161">
        <v>0</v>
      </c>
      <c r="AU161">
        <f>1-AS161/AT161</f>
        <v>0</v>
      </c>
      <c r="AV161">
        <v>0.5</v>
      </c>
      <c r="AW161">
        <f>BV161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303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f>$B$11*CS161+$C$11*CT161+$F$11*CU161*(1-CX161)</f>
        <v>0</v>
      </c>
      <c r="BV161">
        <f>BU161*BW161</f>
        <v>0</v>
      </c>
      <c r="BW161">
        <f>($B$11*$D$9+$C$11*$D$9+$F$11*((DH161+CZ161)/MAX(DH161+CZ161+DI161, 0.1)*$I$9+DI161/MAX(DH161+CZ161+DI161, 0.1)*$J$9))/($B$11+$C$11+$F$11)</f>
        <v>0</v>
      </c>
      <c r="BX161">
        <f>($B$11*$K$9+$C$11*$K$9+$F$11*((DH161+CZ161)/MAX(DH161+CZ161+DI161, 0.1)*$P$9+DI161/MAX(DH161+CZ161+DI161, 0.1)*$Q$9))/($B$11+$C$11+$F$11)</f>
        <v>0</v>
      </c>
      <c r="BY161">
        <v>6</v>
      </c>
      <c r="BZ161">
        <v>0.5</v>
      </c>
      <c r="CA161" t="s">
        <v>304</v>
      </c>
      <c r="CB161">
        <v>2</v>
      </c>
      <c r="CC161">
        <v>1625677503.1</v>
      </c>
      <c r="CD161">
        <v>408.592666666667</v>
      </c>
      <c r="CE161">
        <v>420.035</v>
      </c>
      <c r="CF161">
        <v>7.06688666666667</v>
      </c>
      <c r="CG161">
        <v>5.98864666666667</v>
      </c>
      <c r="CH161">
        <v>422.935666666667</v>
      </c>
      <c r="CI161">
        <v>8.50488333333333</v>
      </c>
      <c r="CJ161">
        <v>500.028666666667</v>
      </c>
      <c r="CK161">
        <v>100.385</v>
      </c>
      <c r="CL161">
        <v>0.100272</v>
      </c>
      <c r="CM161">
        <v>17.9896666666667</v>
      </c>
      <c r="CN161">
        <v>17.8708</v>
      </c>
      <c r="CO161">
        <v>999.9</v>
      </c>
      <c r="CP161">
        <v>0</v>
      </c>
      <c r="CQ161">
        <v>0</v>
      </c>
      <c r="CR161">
        <v>9954.37333333333</v>
      </c>
      <c r="CS161">
        <v>0</v>
      </c>
      <c r="CT161">
        <v>5.47275333333333</v>
      </c>
      <c r="CU161">
        <v>1046.04666666667</v>
      </c>
      <c r="CV161">
        <v>0.961998</v>
      </c>
      <c r="CW161">
        <v>0.0380025</v>
      </c>
      <c r="CX161">
        <v>0</v>
      </c>
      <c r="CY161">
        <v>1522.91666666667</v>
      </c>
      <c r="CZ161">
        <v>4.99912</v>
      </c>
      <c r="DA161">
        <v>15763.2333333333</v>
      </c>
      <c r="DB161">
        <v>6713.09666666667</v>
      </c>
      <c r="DC161">
        <v>37.5203333333333</v>
      </c>
      <c r="DD161">
        <v>40.75</v>
      </c>
      <c r="DE161">
        <v>39.4373333333333</v>
      </c>
      <c r="DF161">
        <v>40.2286666666667</v>
      </c>
      <c r="DG161">
        <v>39.0206666666667</v>
      </c>
      <c r="DH161">
        <v>1001.48666666667</v>
      </c>
      <c r="DI161">
        <v>39.56</v>
      </c>
      <c r="DJ161">
        <v>0</v>
      </c>
      <c r="DK161">
        <v>1625677505</v>
      </c>
      <c r="DL161">
        <v>0</v>
      </c>
      <c r="DM161">
        <v>1524.9664</v>
      </c>
      <c r="DN161">
        <v>-21.2815384254736</v>
      </c>
      <c r="DO161">
        <v>-198.484615152746</v>
      </c>
      <c r="DP161">
        <v>15781.816</v>
      </c>
      <c r="DQ161">
        <v>15</v>
      </c>
      <c r="DR161">
        <v>1625677134.6</v>
      </c>
      <c r="DS161" t="s">
        <v>305</v>
      </c>
      <c r="DT161">
        <v>1625677128.6</v>
      </c>
      <c r="DU161">
        <v>1625677134.6</v>
      </c>
      <c r="DV161">
        <v>2</v>
      </c>
      <c r="DW161">
        <v>0.041</v>
      </c>
      <c r="DX161">
        <v>0.026</v>
      </c>
      <c r="DY161">
        <v>-14.347</v>
      </c>
      <c r="DZ161">
        <v>-1.389</v>
      </c>
      <c r="EA161">
        <v>420</v>
      </c>
      <c r="EB161">
        <v>5</v>
      </c>
      <c r="EC161">
        <v>0.14</v>
      </c>
      <c r="ED161">
        <v>0.08</v>
      </c>
      <c r="EE161">
        <v>-11.3493512195122</v>
      </c>
      <c r="EF161">
        <v>-0.331971428571454</v>
      </c>
      <c r="EG161">
        <v>0.046524554869766</v>
      </c>
      <c r="EH161">
        <v>1</v>
      </c>
      <c r="EI161">
        <v>1526.10617647059</v>
      </c>
      <c r="EJ161">
        <v>-20.5772940159349</v>
      </c>
      <c r="EK161">
        <v>2.02902180822925</v>
      </c>
      <c r="EL161">
        <v>0</v>
      </c>
      <c r="EM161">
        <v>1.07548512195122</v>
      </c>
      <c r="EN161">
        <v>0.0706156097560988</v>
      </c>
      <c r="EO161">
        <v>0.0107831813763325</v>
      </c>
      <c r="EP161">
        <v>1</v>
      </c>
      <c r="EQ161">
        <v>2</v>
      </c>
      <c r="ER161">
        <v>3</v>
      </c>
      <c r="ES161" t="s">
        <v>349</v>
      </c>
      <c r="ET161">
        <v>100</v>
      </c>
      <c r="EU161">
        <v>100</v>
      </c>
      <c r="EV161">
        <v>-14.342</v>
      </c>
      <c r="EW161">
        <v>-1.4381</v>
      </c>
      <c r="EX161">
        <v>-14.3476998515065</v>
      </c>
      <c r="EY161">
        <v>0.000485247639819423</v>
      </c>
      <c r="EZ161">
        <v>-1.36446825205216e-06</v>
      </c>
      <c r="FA161">
        <v>5.78542989185787e-10</v>
      </c>
      <c r="FB161">
        <v>-1.1099058739466</v>
      </c>
      <c r="FC161">
        <v>-0.0508365997127688</v>
      </c>
      <c r="FD161">
        <v>0.00161886503163497</v>
      </c>
      <c r="FE161">
        <v>-2.08621555845513e-05</v>
      </c>
      <c r="FF161">
        <v>0</v>
      </c>
      <c r="FG161">
        <v>2096</v>
      </c>
      <c r="FH161">
        <v>2</v>
      </c>
      <c r="FI161">
        <v>28</v>
      </c>
      <c r="FJ161">
        <v>6.3</v>
      </c>
      <c r="FK161">
        <v>6.2</v>
      </c>
      <c r="FL161">
        <v>18</v>
      </c>
      <c r="FM161">
        <v>491.789</v>
      </c>
      <c r="FN161">
        <v>509.789</v>
      </c>
      <c r="FO161">
        <v>15.3921</v>
      </c>
      <c r="FP161">
        <v>26.6445</v>
      </c>
      <c r="FQ161">
        <v>29.9995</v>
      </c>
      <c r="FR161">
        <v>26.833</v>
      </c>
      <c r="FS161">
        <v>26.818</v>
      </c>
      <c r="FT161">
        <v>21.4461</v>
      </c>
      <c r="FU161">
        <v>56.8719</v>
      </c>
      <c r="FV161">
        <v>0</v>
      </c>
      <c r="FW161">
        <v>15.46</v>
      </c>
      <c r="FX161">
        <v>420</v>
      </c>
      <c r="FY161">
        <v>6.09789</v>
      </c>
      <c r="FZ161">
        <v>101.656</v>
      </c>
      <c r="GA161">
        <v>96.1736</v>
      </c>
    </row>
    <row r="162" spans="1:183">
      <c r="A162">
        <v>146</v>
      </c>
      <c r="B162">
        <v>1625677506.1</v>
      </c>
      <c r="C162">
        <v>290</v>
      </c>
      <c r="D162" t="s">
        <v>598</v>
      </c>
      <c r="E162" t="s">
        <v>599</v>
      </c>
      <c r="F162">
        <v>1</v>
      </c>
      <c r="G162" t="s">
        <v>302</v>
      </c>
      <c r="H162">
        <v>1625677505.1</v>
      </c>
      <c r="I162">
        <f>(J162)/1000</f>
        <v>0</v>
      </c>
      <c r="J162">
        <f>1000*CJ162*AH162*(CF162-CG162)/(100*BY162*(1000-AH162*CF162))</f>
        <v>0</v>
      </c>
      <c r="K162">
        <f>CJ162*AH162*(CE162-CD162*(1000-AH162*CG162)/(1000-AH162*CF162))/(100*BY162)</f>
        <v>0</v>
      </c>
      <c r="L162">
        <f>CD162 - IF(AH162&gt;1, K162*BY162*100.0/(AJ162*CR162), 0)</f>
        <v>0</v>
      </c>
      <c r="M162">
        <f>((S162-I162/2)*L162-K162)/(S162+I162/2)</f>
        <v>0</v>
      </c>
      <c r="N162">
        <f>M162*(CK162+CL162)/1000.0</f>
        <v>0</v>
      </c>
      <c r="O162">
        <f>(CD162 - IF(AH162&gt;1, K162*BY162*100.0/(AJ162*CR162), 0))*(CK162+CL162)/1000.0</f>
        <v>0</v>
      </c>
      <c r="P162">
        <f>2.0/((1/R162-1/Q162)+SIGN(R162)*SQRT((1/R162-1/Q162)*(1/R162-1/Q162) + 4*BZ162/((BZ162+1)*(BZ162+1))*(2*1/R162*1/Q162-1/Q162*1/Q162)))</f>
        <v>0</v>
      </c>
      <c r="Q162">
        <f>IF(LEFT(CA162,1)&lt;&gt;"0",IF(LEFT(CA162,1)="1",3.0,CB162),$D$5+$E$5*(CR162*CK162/($K$5*1000))+$F$5*(CR162*CK162/($K$5*1000))*MAX(MIN(BY162,$J$5),$I$5)*MAX(MIN(BY162,$J$5),$I$5)+$G$5*MAX(MIN(BY162,$J$5),$I$5)*(CR162*CK162/($K$5*1000))+$H$5*(CR162*CK162/($K$5*1000))*(CR162*CK162/($K$5*1000)))</f>
        <v>0</v>
      </c>
      <c r="R162">
        <f>I162*(1000-(1000*0.61365*exp(17.502*V162/(240.97+V162))/(CK162+CL162)+CF162)/2)/(1000*0.61365*exp(17.502*V162/(240.97+V162))/(CK162+CL162)-CF162)</f>
        <v>0</v>
      </c>
      <c r="S162">
        <f>1/((BZ162+1)/(P162/1.6)+1/(Q162/1.37)) + BZ162/((BZ162+1)/(P162/1.6) + BZ162/(Q162/1.37))</f>
        <v>0</v>
      </c>
      <c r="T162">
        <f>(BU162*BX162)</f>
        <v>0</v>
      </c>
      <c r="U162">
        <f>(CM162+(T162+2*0.95*5.67E-8*(((CM162+$B$7)+273)^4-(CM162+273)^4)-44100*I162)/(1.84*29.3*Q162+8*0.95*5.67E-8*(CM162+273)^3))</f>
        <v>0</v>
      </c>
      <c r="V162">
        <f>($C$7*CN162+$D$7*CO162+$E$7*U162)</f>
        <v>0</v>
      </c>
      <c r="W162">
        <f>0.61365*exp(17.502*V162/(240.97+V162))</f>
        <v>0</v>
      </c>
      <c r="X162">
        <f>(Y162/Z162*100)</f>
        <v>0</v>
      </c>
      <c r="Y162">
        <f>CF162*(CK162+CL162)/1000</f>
        <v>0</v>
      </c>
      <c r="Z162">
        <f>0.61365*exp(17.502*CM162/(240.97+CM162))</f>
        <v>0</v>
      </c>
      <c r="AA162">
        <f>(W162-CF162*(CK162+CL162)/1000)</f>
        <v>0</v>
      </c>
      <c r="AB162">
        <f>(-I162*44100)</f>
        <v>0</v>
      </c>
      <c r="AC162">
        <f>2*29.3*Q162*0.92*(CM162-V162)</f>
        <v>0</v>
      </c>
      <c r="AD162">
        <f>2*0.95*5.67E-8*(((CM162+$B$7)+273)^4-(V162+273)^4)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MAX(0,($B$13+$C$13*CR162)/(1+$D$13*CR162)*CK162/(CM162+273)*$E$13)</f>
        <v>0</v>
      </c>
      <c r="AK162" t="s">
        <v>303</v>
      </c>
      <c r="AL162" t="s">
        <v>303</v>
      </c>
      <c r="AM162">
        <v>0</v>
      </c>
      <c r="AN162">
        <v>0</v>
      </c>
      <c r="AO162">
        <f>1-AM162/AN162</f>
        <v>0</v>
      </c>
      <c r="AP162">
        <v>0</v>
      </c>
      <c r="AQ162" t="s">
        <v>303</v>
      </c>
      <c r="AR162" t="s">
        <v>303</v>
      </c>
      <c r="AS162">
        <v>0</v>
      </c>
      <c r="AT162">
        <v>0</v>
      </c>
      <c r="AU162">
        <f>1-AS162/AT162</f>
        <v>0</v>
      </c>
      <c r="AV162">
        <v>0.5</v>
      </c>
      <c r="AW162">
        <f>BV162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303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f>$B$11*CS162+$C$11*CT162+$F$11*CU162*(1-CX162)</f>
        <v>0</v>
      </c>
      <c r="BV162">
        <f>BU162*BW162</f>
        <v>0</v>
      </c>
      <c r="BW162">
        <f>($B$11*$D$9+$C$11*$D$9+$F$11*((DH162+CZ162)/MAX(DH162+CZ162+DI162, 0.1)*$I$9+DI162/MAX(DH162+CZ162+DI162, 0.1)*$J$9))/($B$11+$C$11+$F$11)</f>
        <v>0</v>
      </c>
      <c r="BX162">
        <f>($B$11*$K$9+$C$11*$K$9+$F$11*((DH162+CZ162)/MAX(DH162+CZ162+DI162, 0.1)*$P$9+DI162/MAX(DH162+CZ162+DI162, 0.1)*$Q$9))/($B$11+$C$11+$F$11)</f>
        <v>0</v>
      </c>
      <c r="BY162">
        <v>6</v>
      </c>
      <c r="BZ162">
        <v>0.5</v>
      </c>
      <c r="CA162" t="s">
        <v>304</v>
      </c>
      <c r="CB162">
        <v>2</v>
      </c>
      <c r="CC162">
        <v>1625677505.1</v>
      </c>
      <c r="CD162">
        <v>408.595666666667</v>
      </c>
      <c r="CE162">
        <v>420.012</v>
      </c>
      <c r="CF162">
        <v>7.07720333333333</v>
      </c>
      <c r="CG162">
        <v>6.00545666666667</v>
      </c>
      <c r="CH162">
        <v>422.938666666667</v>
      </c>
      <c r="CI162">
        <v>8.5155</v>
      </c>
      <c r="CJ162">
        <v>500.063333333333</v>
      </c>
      <c r="CK162">
        <v>100.384</v>
      </c>
      <c r="CL162">
        <v>0.100469666666667</v>
      </c>
      <c r="CM162">
        <v>18.0140333333333</v>
      </c>
      <c r="CN162">
        <v>17.8944333333333</v>
      </c>
      <c r="CO162">
        <v>999.9</v>
      </c>
      <c r="CP162">
        <v>0</v>
      </c>
      <c r="CQ162">
        <v>0</v>
      </c>
      <c r="CR162">
        <v>9952.92</v>
      </c>
      <c r="CS162">
        <v>0</v>
      </c>
      <c r="CT162">
        <v>5.48654</v>
      </c>
      <c r="CU162">
        <v>1046.03</v>
      </c>
      <c r="CV162">
        <v>0.961998</v>
      </c>
      <c r="CW162">
        <v>0.0380025</v>
      </c>
      <c r="CX162">
        <v>0</v>
      </c>
      <c r="CY162">
        <v>1522.22</v>
      </c>
      <c r="CZ162">
        <v>4.99912</v>
      </c>
      <c r="DA162">
        <v>15755.1666666667</v>
      </c>
      <c r="DB162">
        <v>6712.99666666667</v>
      </c>
      <c r="DC162">
        <v>37.3956666666667</v>
      </c>
      <c r="DD162">
        <v>40.75</v>
      </c>
      <c r="DE162">
        <v>39.5206666666667</v>
      </c>
      <c r="DF162">
        <v>40.333</v>
      </c>
      <c r="DG162">
        <v>39.0623333333333</v>
      </c>
      <c r="DH162">
        <v>1001.47</v>
      </c>
      <c r="DI162">
        <v>39.56</v>
      </c>
      <c r="DJ162">
        <v>0</v>
      </c>
      <c r="DK162">
        <v>1625677506.8</v>
      </c>
      <c r="DL162">
        <v>0</v>
      </c>
      <c r="DM162">
        <v>1524.44269230769</v>
      </c>
      <c r="DN162">
        <v>-21.2803418908738</v>
      </c>
      <c r="DO162">
        <v>-192.181196720653</v>
      </c>
      <c r="DP162">
        <v>15776.3961538462</v>
      </c>
      <c r="DQ162">
        <v>15</v>
      </c>
      <c r="DR162">
        <v>1625677134.6</v>
      </c>
      <c r="DS162" t="s">
        <v>305</v>
      </c>
      <c r="DT162">
        <v>1625677128.6</v>
      </c>
      <c r="DU162">
        <v>1625677134.6</v>
      </c>
      <c r="DV162">
        <v>2</v>
      </c>
      <c r="DW162">
        <v>0.041</v>
      </c>
      <c r="DX162">
        <v>0.026</v>
      </c>
      <c r="DY162">
        <v>-14.347</v>
      </c>
      <c r="DZ162">
        <v>-1.389</v>
      </c>
      <c r="EA162">
        <v>420</v>
      </c>
      <c r="EB162">
        <v>5</v>
      </c>
      <c r="EC162">
        <v>0.14</v>
      </c>
      <c r="ED162">
        <v>0.08</v>
      </c>
      <c r="EE162">
        <v>-11.3569512195122</v>
      </c>
      <c r="EF162">
        <v>-0.414827874564456</v>
      </c>
      <c r="EG162">
        <v>0.0503334836036959</v>
      </c>
      <c r="EH162">
        <v>1</v>
      </c>
      <c r="EI162">
        <v>1525.59228571429</v>
      </c>
      <c r="EJ162">
        <v>-20.8506807310159</v>
      </c>
      <c r="EK162">
        <v>2.10831562521132</v>
      </c>
      <c r="EL162">
        <v>0</v>
      </c>
      <c r="EM162">
        <v>1.07735707317073</v>
      </c>
      <c r="EN162">
        <v>0.0242408362369321</v>
      </c>
      <c r="EO162">
        <v>0.0081173524591375</v>
      </c>
      <c r="EP162">
        <v>1</v>
      </c>
      <c r="EQ162">
        <v>2</v>
      </c>
      <c r="ER162">
        <v>3</v>
      </c>
      <c r="ES162" t="s">
        <v>349</v>
      </c>
      <c r="ET162">
        <v>100</v>
      </c>
      <c r="EU162">
        <v>100</v>
      </c>
      <c r="EV162">
        <v>-14.343</v>
      </c>
      <c r="EW162">
        <v>-1.4385</v>
      </c>
      <c r="EX162">
        <v>-14.3476998515065</v>
      </c>
      <c r="EY162">
        <v>0.000485247639819423</v>
      </c>
      <c r="EZ162">
        <v>-1.36446825205216e-06</v>
      </c>
      <c r="FA162">
        <v>5.78542989185787e-10</v>
      </c>
      <c r="FB162">
        <v>-1.1099058739466</v>
      </c>
      <c r="FC162">
        <v>-0.0508365997127688</v>
      </c>
      <c r="FD162">
        <v>0.00161886503163497</v>
      </c>
      <c r="FE162">
        <v>-2.08621555845513e-05</v>
      </c>
      <c r="FF162">
        <v>0</v>
      </c>
      <c r="FG162">
        <v>2096</v>
      </c>
      <c r="FH162">
        <v>2</v>
      </c>
      <c r="FI162">
        <v>28</v>
      </c>
      <c r="FJ162">
        <v>6.3</v>
      </c>
      <c r="FK162">
        <v>6.2</v>
      </c>
      <c r="FL162">
        <v>18</v>
      </c>
      <c r="FM162">
        <v>491.849</v>
      </c>
      <c r="FN162">
        <v>509.92</v>
      </c>
      <c r="FO162">
        <v>15.4303</v>
      </c>
      <c r="FP162">
        <v>26.642</v>
      </c>
      <c r="FQ162">
        <v>29.9997</v>
      </c>
      <c r="FR162">
        <v>26.8315</v>
      </c>
      <c r="FS162">
        <v>26.8166</v>
      </c>
      <c r="FT162">
        <v>21.4465</v>
      </c>
      <c r="FU162">
        <v>56.8719</v>
      </c>
      <c r="FV162">
        <v>0</v>
      </c>
      <c r="FW162">
        <v>15.53</v>
      </c>
      <c r="FX162">
        <v>420</v>
      </c>
      <c r="FY162">
        <v>6.09926</v>
      </c>
      <c r="FZ162">
        <v>101.655</v>
      </c>
      <c r="GA162">
        <v>96.1741</v>
      </c>
    </row>
    <row r="163" spans="1:183">
      <c r="A163">
        <v>147</v>
      </c>
      <c r="B163">
        <v>1625677508.1</v>
      </c>
      <c r="C163">
        <v>292</v>
      </c>
      <c r="D163" t="s">
        <v>600</v>
      </c>
      <c r="E163" t="s">
        <v>601</v>
      </c>
      <c r="F163">
        <v>1</v>
      </c>
      <c r="G163" t="s">
        <v>302</v>
      </c>
      <c r="H163">
        <v>1625677507.1</v>
      </c>
      <c r="I163">
        <f>(J163)/1000</f>
        <v>0</v>
      </c>
      <c r="J163">
        <f>1000*CJ163*AH163*(CF163-CG163)/(100*BY163*(1000-AH163*CF163))</f>
        <v>0</v>
      </c>
      <c r="K163">
        <f>CJ163*AH163*(CE163-CD163*(1000-AH163*CG163)/(1000-AH163*CF163))/(100*BY163)</f>
        <v>0</v>
      </c>
      <c r="L163">
        <f>CD163 - IF(AH163&gt;1, K163*BY163*100.0/(AJ163*CR163), 0)</f>
        <v>0</v>
      </c>
      <c r="M163">
        <f>((S163-I163/2)*L163-K163)/(S163+I163/2)</f>
        <v>0</v>
      </c>
      <c r="N163">
        <f>M163*(CK163+CL163)/1000.0</f>
        <v>0</v>
      </c>
      <c r="O163">
        <f>(CD163 - IF(AH163&gt;1, K163*BY163*100.0/(AJ163*CR163), 0))*(CK163+CL163)/1000.0</f>
        <v>0</v>
      </c>
      <c r="P163">
        <f>2.0/((1/R163-1/Q163)+SIGN(R163)*SQRT((1/R163-1/Q163)*(1/R163-1/Q163) + 4*BZ163/((BZ163+1)*(BZ163+1))*(2*1/R163*1/Q163-1/Q163*1/Q163)))</f>
        <v>0</v>
      </c>
      <c r="Q163">
        <f>IF(LEFT(CA163,1)&lt;&gt;"0",IF(LEFT(CA163,1)="1",3.0,CB163),$D$5+$E$5*(CR163*CK163/($K$5*1000))+$F$5*(CR163*CK163/($K$5*1000))*MAX(MIN(BY163,$J$5),$I$5)*MAX(MIN(BY163,$J$5),$I$5)+$G$5*MAX(MIN(BY163,$J$5),$I$5)*(CR163*CK163/($K$5*1000))+$H$5*(CR163*CK163/($K$5*1000))*(CR163*CK163/($K$5*1000)))</f>
        <v>0</v>
      </c>
      <c r="R163">
        <f>I163*(1000-(1000*0.61365*exp(17.502*V163/(240.97+V163))/(CK163+CL163)+CF163)/2)/(1000*0.61365*exp(17.502*V163/(240.97+V163))/(CK163+CL163)-CF163)</f>
        <v>0</v>
      </c>
      <c r="S163">
        <f>1/((BZ163+1)/(P163/1.6)+1/(Q163/1.37)) + BZ163/((BZ163+1)/(P163/1.6) + BZ163/(Q163/1.37))</f>
        <v>0</v>
      </c>
      <c r="T163">
        <f>(BU163*BX163)</f>
        <v>0</v>
      </c>
      <c r="U163">
        <f>(CM163+(T163+2*0.95*5.67E-8*(((CM163+$B$7)+273)^4-(CM163+273)^4)-44100*I163)/(1.84*29.3*Q163+8*0.95*5.67E-8*(CM163+273)^3))</f>
        <v>0</v>
      </c>
      <c r="V163">
        <f>($C$7*CN163+$D$7*CO163+$E$7*U163)</f>
        <v>0</v>
      </c>
      <c r="W163">
        <f>0.61365*exp(17.502*V163/(240.97+V163))</f>
        <v>0</v>
      </c>
      <c r="X163">
        <f>(Y163/Z163*100)</f>
        <v>0</v>
      </c>
      <c r="Y163">
        <f>CF163*(CK163+CL163)/1000</f>
        <v>0</v>
      </c>
      <c r="Z163">
        <f>0.61365*exp(17.502*CM163/(240.97+CM163))</f>
        <v>0</v>
      </c>
      <c r="AA163">
        <f>(W163-CF163*(CK163+CL163)/1000)</f>
        <v>0</v>
      </c>
      <c r="AB163">
        <f>(-I163*44100)</f>
        <v>0</v>
      </c>
      <c r="AC163">
        <f>2*29.3*Q163*0.92*(CM163-V163)</f>
        <v>0</v>
      </c>
      <c r="AD163">
        <f>2*0.95*5.67E-8*(((CM163+$B$7)+273)^4-(V163+273)^4)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MAX(0,($B$13+$C$13*CR163)/(1+$D$13*CR163)*CK163/(CM163+273)*$E$13)</f>
        <v>0</v>
      </c>
      <c r="AK163" t="s">
        <v>303</v>
      </c>
      <c r="AL163" t="s">
        <v>303</v>
      </c>
      <c r="AM163">
        <v>0</v>
      </c>
      <c r="AN163">
        <v>0</v>
      </c>
      <c r="AO163">
        <f>1-AM163/AN163</f>
        <v>0</v>
      </c>
      <c r="AP163">
        <v>0</v>
      </c>
      <c r="AQ163" t="s">
        <v>303</v>
      </c>
      <c r="AR163" t="s">
        <v>303</v>
      </c>
      <c r="AS163">
        <v>0</v>
      </c>
      <c r="AT163">
        <v>0</v>
      </c>
      <c r="AU163">
        <f>1-AS163/AT163</f>
        <v>0</v>
      </c>
      <c r="AV163">
        <v>0.5</v>
      </c>
      <c r="AW163">
        <f>BV163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303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f>$B$11*CS163+$C$11*CT163+$F$11*CU163*(1-CX163)</f>
        <v>0</v>
      </c>
      <c r="BV163">
        <f>BU163*BW163</f>
        <v>0</v>
      </c>
      <c r="BW163">
        <f>($B$11*$D$9+$C$11*$D$9+$F$11*((DH163+CZ163)/MAX(DH163+CZ163+DI163, 0.1)*$I$9+DI163/MAX(DH163+CZ163+DI163, 0.1)*$J$9))/($B$11+$C$11+$F$11)</f>
        <v>0</v>
      </c>
      <c r="BX163">
        <f>($B$11*$K$9+$C$11*$K$9+$F$11*((DH163+CZ163)/MAX(DH163+CZ163+DI163, 0.1)*$P$9+DI163/MAX(DH163+CZ163+DI163, 0.1)*$Q$9))/($B$11+$C$11+$F$11)</f>
        <v>0</v>
      </c>
      <c r="BY163">
        <v>6</v>
      </c>
      <c r="BZ163">
        <v>0.5</v>
      </c>
      <c r="CA163" t="s">
        <v>304</v>
      </c>
      <c r="CB163">
        <v>2</v>
      </c>
      <c r="CC163">
        <v>1625677507.1</v>
      </c>
      <c r="CD163">
        <v>408.588333333333</v>
      </c>
      <c r="CE163">
        <v>419.986333333333</v>
      </c>
      <c r="CF163">
        <v>7.08875</v>
      </c>
      <c r="CG163">
        <v>6.01667</v>
      </c>
      <c r="CH163">
        <v>422.931</v>
      </c>
      <c r="CI163">
        <v>8.52737666666667</v>
      </c>
      <c r="CJ163">
        <v>499.984</v>
      </c>
      <c r="CK163">
        <v>100.384</v>
      </c>
      <c r="CL163">
        <v>0.099709</v>
      </c>
      <c r="CM163">
        <v>18.0375333333333</v>
      </c>
      <c r="CN163">
        <v>17.9167666666667</v>
      </c>
      <c r="CO163">
        <v>999.9</v>
      </c>
      <c r="CP163">
        <v>0</v>
      </c>
      <c r="CQ163">
        <v>0</v>
      </c>
      <c r="CR163">
        <v>10000.64</v>
      </c>
      <c r="CS163">
        <v>0</v>
      </c>
      <c r="CT163">
        <v>5.47275</v>
      </c>
      <c r="CU163">
        <v>1046.02666666667</v>
      </c>
      <c r="CV163">
        <v>0.961994</v>
      </c>
      <c r="CW163">
        <v>0.0380062</v>
      </c>
      <c r="CX163">
        <v>0</v>
      </c>
      <c r="CY163">
        <v>1521.48</v>
      </c>
      <c r="CZ163">
        <v>4.99912</v>
      </c>
      <c r="DA163">
        <v>15749.8</v>
      </c>
      <c r="DB163">
        <v>6712.98333333333</v>
      </c>
      <c r="DC163">
        <v>37.5623333333333</v>
      </c>
      <c r="DD163">
        <v>40.75</v>
      </c>
      <c r="DE163">
        <v>39.5</v>
      </c>
      <c r="DF163">
        <v>40.104</v>
      </c>
      <c r="DG163">
        <v>39.0413333333333</v>
      </c>
      <c r="DH163">
        <v>1001.46333333333</v>
      </c>
      <c r="DI163">
        <v>39.5633333333333</v>
      </c>
      <c r="DJ163">
        <v>0</v>
      </c>
      <c r="DK163">
        <v>1625677509.2</v>
      </c>
      <c r="DL163">
        <v>0</v>
      </c>
      <c r="DM163">
        <v>1523.60153846154</v>
      </c>
      <c r="DN163">
        <v>-20.9435897560714</v>
      </c>
      <c r="DO163">
        <v>-187.685470264393</v>
      </c>
      <c r="DP163">
        <v>15768.9076923077</v>
      </c>
      <c r="DQ163">
        <v>15</v>
      </c>
      <c r="DR163">
        <v>1625677134.6</v>
      </c>
      <c r="DS163" t="s">
        <v>305</v>
      </c>
      <c r="DT163">
        <v>1625677128.6</v>
      </c>
      <c r="DU163">
        <v>1625677134.6</v>
      </c>
      <c r="DV163">
        <v>2</v>
      </c>
      <c r="DW163">
        <v>0.041</v>
      </c>
      <c r="DX163">
        <v>0.026</v>
      </c>
      <c r="DY163">
        <v>-14.347</v>
      </c>
      <c r="DZ163">
        <v>-1.389</v>
      </c>
      <c r="EA163">
        <v>420</v>
      </c>
      <c r="EB163">
        <v>5</v>
      </c>
      <c r="EC163">
        <v>0.14</v>
      </c>
      <c r="ED163">
        <v>0.08</v>
      </c>
      <c r="EE163">
        <v>-11.3634219512195</v>
      </c>
      <c r="EF163">
        <v>-0.42756794425087</v>
      </c>
      <c r="EG163">
        <v>0.0508504671163288</v>
      </c>
      <c r="EH163">
        <v>1</v>
      </c>
      <c r="EI163">
        <v>1524.66441176471</v>
      </c>
      <c r="EJ163">
        <v>-21.0016771514466</v>
      </c>
      <c r="EK163">
        <v>2.07376496367536</v>
      </c>
      <c r="EL163">
        <v>0</v>
      </c>
      <c r="EM163">
        <v>1.07825853658537</v>
      </c>
      <c r="EN163">
        <v>-0.0132167247386757</v>
      </c>
      <c r="EO163">
        <v>0.00678547967676448</v>
      </c>
      <c r="EP163">
        <v>1</v>
      </c>
      <c r="EQ163">
        <v>2</v>
      </c>
      <c r="ER163">
        <v>3</v>
      </c>
      <c r="ES163" t="s">
        <v>349</v>
      </c>
      <c r="ET163">
        <v>100</v>
      </c>
      <c r="EU163">
        <v>100</v>
      </c>
      <c r="EV163">
        <v>-14.343</v>
      </c>
      <c r="EW163">
        <v>-1.4388</v>
      </c>
      <c r="EX163">
        <v>-14.3476998515065</v>
      </c>
      <c r="EY163">
        <v>0.000485247639819423</v>
      </c>
      <c r="EZ163">
        <v>-1.36446825205216e-06</v>
      </c>
      <c r="FA163">
        <v>5.78542989185787e-10</v>
      </c>
      <c r="FB163">
        <v>-1.1099058739466</v>
      </c>
      <c r="FC163">
        <v>-0.0508365997127688</v>
      </c>
      <c r="FD163">
        <v>0.00161886503163497</v>
      </c>
      <c r="FE163">
        <v>-2.08621555845513e-05</v>
      </c>
      <c r="FF163">
        <v>0</v>
      </c>
      <c r="FG163">
        <v>2096</v>
      </c>
      <c r="FH163">
        <v>2</v>
      </c>
      <c r="FI163">
        <v>28</v>
      </c>
      <c r="FJ163">
        <v>6.3</v>
      </c>
      <c r="FK163">
        <v>6.2</v>
      </c>
      <c r="FL163">
        <v>18</v>
      </c>
      <c r="FM163">
        <v>491.838</v>
      </c>
      <c r="FN163">
        <v>509.853</v>
      </c>
      <c r="FO163">
        <v>15.4715</v>
      </c>
      <c r="FP163">
        <v>26.6398</v>
      </c>
      <c r="FQ163">
        <v>29.9995</v>
      </c>
      <c r="FR163">
        <v>26.8302</v>
      </c>
      <c r="FS163">
        <v>26.8152</v>
      </c>
      <c r="FT163">
        <v>21.4475</v>
      </c>
      <c r="FU163">
        <v>56.5915</v>
      </c>
      <c r="FV163">
        <v>0</v>
      </c>
      <c r="FW163">
        <v>15.53</v>
      </c>
      <c r="FX163">
        <v>420</v>
      </c>
      <c r="FY163">
        <v>6.09924</v>
      </c>
      <c r="FZ163">
        <v>101.654</v>
      </c>
      <c r="GA163">
        <v>96.1744</v>
      </c>
    </row>
    <row r="164" spans="1:183">
      <c r="A164">
        <v>148</v>
      </c>
      <c r="B164">
        <v>1625677510.1</v>
      </c>
      <c r="C164">
        <v>294</v>
      </c>
      <c r="D164" t="s">
        <v>602</v>
      </c>
      <c r="E164" t="s">
        <v>603</v>
      </c>
      <c r="F164">
        <v>1</v>
      </c>
      <c r="G164" t="s">
        <v>302</v>
      </c>
      <c r="H164">
        <v>1625677509.1</v>
      </c>
      <c r="I164">
        <f>(J164)/1000</f>
        <v>0</v>
      </c>
      <c r="J164">
        <f>1000*CJ164*AH164*(CF164-CG164)/(100*BY164*(1000-AH164*CF164))</f>
        <v>0</v>
      </c>
      <c r="K164">
        <f>CJ164*AH164*(CE164-CD164*(1000-AH164*CG164)/(1000-AH164*CF164))/(100*BY164)</f>
        <v>0</v>
      </c>
      <c r="L164">
        <f>CD164 - IF(AH164&gt;1, K164*BY164*100.0/(AJ164*CR164), 0)</f>
        <v>0</v>
      </c>
      <c r="M164">
        <f>((S164-I164/2)*L164-K164)/(S164+I164/2)</f>
        <v>0</v>
      </c>
      <c r="N164">
        <f>M164*(CK164+CL164)/1000.0</f>
        <v>0</v>
      </c>
      <c r="O164">
        <f>(CD164 - IF(AH164&gt;1, K164*BY164*100.0/(AJ164*CR164), 0))*(CK164+CL164)/1000.0</f>
        <v>0</v>
      </c>
      <c r="P164">
        <f>2.0/((1/R164-1/Q164)+SIGN(R164)*SQRT((1/R164-1/Q164)*(1/R164-1/Q164) + 4*BZ164/((BZ164+1)*(BZ164+1))*(2*1/R164*1/Q164-1/Q164*1/Q164)))</f>
        <v>0</v>
      </c>
      <c r="Q164">
        <f>IF(LEFT(CA164,1)&lt;&gt;"0",IF(LEFT(CA164,1)="1",3.0,CB164),$D$5+$E$5*(CR164*CK164/($K$5*1000))+$F$5*(CR164*CK164/($K$5*1000))*MAX(MIN(BY164,$J$5),$I$5)*MAX(MIN(BY164,$J$5),$I$5)+$G$5*MAX(MIN(BY164,$J$5),$I$5)*(CR164*CK164/($K$5*1000))+$H$5*(CR164*CK164/($K$5*1000))*(CR164*CK164/($K$5*1000)))</f>
        <v>0</v>
      </c>
      <c r="R164">
        <f>I164*(1000-(1000*0.61365*exp(17.502*V164/(240.97+V164))/(CK164+CL164)+CF164)/2)/(1000*0.61365*exp(17.502*V164/(240.97+V164))/(CK164+CL164)-CF164)</f>
        <v>0</v>
      </c>
      <c r="S164">
        <f>1/((BZ164+1)/(P164/1.6)+1/(Q164/1.37)) + BZ164/((BZ164+1)/(P164/1.6) + BZ164/(Q164/1.37))</f>
        <v>0</v>
      </c>
      <c r="T164">
        <f>(BU164*BX164)</f>
        <v>0</v>
      </c>
      <c r="U164">
        <f>(CM164+(T164+2*0.95*5.67E-8*(((CM164+$B$7)+273)^4-(CM164+273)^4)-44100*I164)/(1.84*29.3*Q164+8*0.95*5.67E-8*(CM164+273)^3))</f>
        <v>0</v>
      </c>
      <c r="V164">
        <f>($C$7*CN164+$D$7*CO164+$E$7*U164)</f>
        <v>0</v>
      </c>
      <c r="W164">
        <f>0.61365*exp(17.502*V164/(240.97+V164))</f>
        <v>0</v>
      </c>
      <c r="X164">
        <f>(Y164/Z164*100)</f>
        <v>0</v>
      </c>
      <c r="Y164">
        <f>CF164*(CK164+CL164)/1000</f>
        <v>0</v>
      </c>
      <c r="Z164">
        <f>0.61365*exp(17.502*CM164/(240.97+CM164))</f>
        <v>0</v>
      </c>
      <c r="AA164">
        <f>(W164-CF164*(CK164+CL164)/1000)</f>
        <v>0</v>
      </c>
      <c r="AB164">
        <f>(-I164*44100)</f>
        <v>0</v>
      </c>
      <c r="AC164">
        <f>2*29.3*Q164*0.92*(CM164-V164)</f>
        <v>0</v>
      </c>
      <c r="AD164">
        <f>2*0.95*5.67E-8*(((CM164+$B$7)+273)^4-(V164+273)^4)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MAX(0,($B$13+$C$13*CR164)/(1+$D$13*CR164)*CK164/(CM164+273)*$E$13)</f>
        <v>0</v>
      </c>
      <c r="AK164" t="s">
        <v>303</v>
      </c>
      <c r="AL164" t="s">
        <v>303</v>
      </c>
      <c r="AM164">
        <v>0</v>
      </c>
      <c r="AN164">
        <v>0</v>
      </c>
      <c r="AO164">
        <f>1-AM164/AN164</f>
        <v>0</v>
      </c>
      <c r="AP164">
        <v>0</v>
      </c>
      <c r="AQ164" t="s">
        <v>303</v>
      </c>
      <c r="AR164" t="s">
        <v>303</v>
      </c>
      <c r="AS164">
        <v>0</v>
      </c>
      <c r="AT164">
        <v>0</v>
      </c>
      <c r="AU164">
        <f>1-AS164/AT164</f>
        <v>0</v>
      </c>
      <c r="AV164">
        <v>0.5</v>
      </c>
      <c r="AW164">
        <f>BV164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303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f>$B$11*CS164+$C$11*CT164+$F$11*CU164*(1-CX164)</f>
        <v>0</v>
      </c>
      <c r="BV164">
        <f>BU164*BW164</f>
        <v>0</v>
      </c>
      <c r="BW164">
        <f>($B$11*$D$9+$C$11*$D$9+$F$11*((DH164+CZ164)/MAX(DH164+CZ164+DI164, 0.1)*$I$9+DI164/MAX(DH164+CZ164+DI164, 0.1)*$J$9))/($B$11+$C$11+$F$11)</f>
        <v>0</v>
      </c>
      <c r="BX164">
        <f>($B$11*$K$9+$C$11*$K$9+$F$11*((DH164+CZ164)/MAX(DH164+CZ164+DI164, 0.1)*$P$9+DI164/MAX(DH164+CZ164+DI164, 0.1)*$Q$9))/($B$11+$C$11+$F$11)</f>
        <v>0</v>
      </c>
      <c r="BY164">
        <v>6</v>
      </c>
      <c r="BZ164">
        <v>0.5</v>
      </c>
      <c r="CA164" t="s">
        <v>304</v>
      </c>
      <c r="CB164">
        <v>2</v>
      </c>
      <c r="CC164">
        <v>1625677509.1</v>
      </c>
      <c r="CD164">
        <v>408.566333333333</v>
      </c>
      <c r="CE164">
        <v>419.998</v>
      </c>
      <c r="CF164">
        <v>7.10065666666667</v>
      </c>
      <c r="CG164">
        <v>6.01906333333333</v>
      </c>
      <c r="CH164">
        <v>422.909</v>
      </c>
      <c r="CI164">
        <v>8.53962333333333</v>
      </c>
      <c r="CJ164">
        <v>500.013</v>
      </c>
      <c r="CK164">
        <v>100.384666666667</v>
      </c>
      <c r="CL164">
        <v>0.0996447</v>
      </c>
      <c r="CM164">
        <v>18.0607</v>
      </c>
      <c r="CN164">
        <v>17.9391</v>
      </c>
      <c r="CO164">
        <v>999.9</v>
      </c>
      <c r="CP164">
        <v>0</v>
      </c>
      <c r="CQ164">
        <v>0</v>
      </c>
      <c r="CR164">
        <v>10033.3666666667</v>
      </c>
      <c r="CS164">
        <v>0</v>
      </c>
      <c r="CT164">
        <v>5.48654</v>
      </c>
      <c r="CU164">
        <v>1046.04</v>
      </c>
      <c r="CV164">
        <v>0.961998</v>
      </c>
      <c r="CW164">
        <v>0.0380025</v>
      </c>
      <c r="CX164">
        <v>0</v>
      </c>
      <c r="CY164">
        <v>1520.96333333333</v>
      </c>
      <c r="CZ164">
        <v>4.99912</v>
      </c>
      <c r="DA164">
        <v>15742.6</v>
      </c>
      <c r="DB164">
        <v>6713.04333333333</v>
      </c>
      <c r="DC164">
        <v>37.5623333333333</v>
      </c>
      <c r="DD164">
        <v>40.7706666666667</v>
      </c>
      <c r="DE164">
        <v>39.3536666666667</v>
      </c>
      <c r="DF164">
        <v>40.2913333333333</v>
      </c>
      <c r="DG164">
        <v>39.1036666666667</v>
      </c>
      <c r="DH164">
        <v>1001.48</v>
      </c>
      <c r="DI164">
        <v>39.56</v>
      </c>
      <c r="DJ164">
        <v>0</v>
      </c>
      <c r="DK164">
        <v>1625677511</v>
      </c>
      <c r="DL164">
        <v>0</v>
      </c>
      <c r="DM164">
        <v>1522.8996</v>
      </c>
      <c r="DN164">
        <v>-20.2461538108068</v>
      </c>
      <c r="DO164">
        <v>-192.807692094405</v>
      </c>
      <c r="DP164">
        <v>15762.06</v>
      </c>
      <c r="DQ164">
        <v>15</v>
      </c>
      <c r="DR164">
        <v>1625677134.6</v>
      </c>
      <c r="DS164" t="s">
        <v>305</v>
      </c>
      <c r="DT164">
        <v>1625677128.6</v>
      </c>
      <c r="DU164">
        <v>1625677134.6</v>
      </c>
      <c r="DV164">
        <v>2</v>
      </c>
      <c r="DW164">
        <v>0.041</v>
      </c>
      <c r="DX164">
        <v>0.026</v>
      </c>
      <c r="DY164">
        <v>-14.347</v>
      </c>
      <c r="DZ164">
        <v>-1.389</v>
      </c>
      <c r="EA164">
        <v>420</v>
      </c>
      <c r="EB164">
        <v>5</v>
      </c>
      <c r="EC164">
        <v>0.14</v>
      </c>
      <c r="ED164">
        <v>0.08</v>
      </c>
      <c r="EE164">
        <v>-11.3733365853659</v>
      </c>
      <c r="EF164">
        <v>-0.452931010452942</v>
      </c>
      <c r="EG164">
        <v>0.0524527929740571</v>
      </c>
      <c r="EH164">
        <v>1</v>
      </c>
      <c r="EI164">
        <v>1524.04647058824</v>
      </c>
      <c r="EJ164">
        <v>-20.637205503858</v>
      </c>
      <c r="EK164">
        <v>2.04112552911514</v>
      </c>
      <c r="EL164">
        <v>0</v>
      </c>
      <c r="EM164">
        <v>1.07932487804878</v>
      </c>
      <c r="EN164">
        <v>-0.0264275958188138</v>
      </c>
      <c r="EO164">
        <v>0.00617627290008688</v>
      </c>
      <c r="EP164">
        <v>1</v>
      </c>
      <c r="EQ164">
        <v>2</v>
      </c>
      <c r="ER164">
        <v>3</v>
      </c>
      <c r="ES164" t="s">
        <v>349</v>
      </c>
      <c r="ET164">
        <v>100</v>
      </c>
      <c r="EU164">
        <v>100</v>
      </c>
      <c r="EV164">
        <v>-14.343</v>
      </c>
      <c r="EW164">
        <v>-1.4391</v>
      </c>
      <c r="EX164">
        <v>-14.3476998515065</v>
      </c>
      <c r="EY164">
        <v>0.000485247639819423</v>
      </c>
      <c r="EZ164">
        <v>-1.36446825205216e-06</v>
      </c>
      <c r="FA164">
        <v>5.78542989185787e-10</v>
      </c>
      <c r="FB164">
        <v>-1.1099058739466</v>
      </c>
      <c r="FC164">
        <v>-0.0508365997127688</v>
      </c>
      <c r="FD164">
        <v>0.00161886503163497</v>
      </c>
      <c r="FE164">
        <v>-2.08621555845513e-05</v>
      </c>
      <c r="FF164">
        <v>0</v>
      </c>
      <c r="FG164">
        <v>2096</v>
      </c>
      <c r="FH164">
        <v>2</v>
      </c>
      <c r="FI164">
        <v>28</v>
      </c>
      <c r="FJ164">
        <v>6.4</v>
      </c>
      <c r="FK164">
        <v>6.3</v>
      </c>
      <c r="FL164">
        <v>18</v>
      </c>
      <c r="FM164">
        <v>491.708</v>
      </c>
      <c r="FN164">
        <v>509.981</v>
      </c>
      <c r="FO164">
        <v>15.5204</v>
      </c>
      <c r="FP164">
        <v>26.6375</v>
      </c>
      <c r="FQ164">
        <v>29.9993</v>
      </c>
      <c r="FR164">
        <v>26.8285</v>
      </c>
      <c r="FS164">
        <v>26.8135</v>
      </c>
      <c r="FT164">
        <v>21.4474</v>
      </c>
      <c r="FU164">
        <v>56.5915</v>
      </c>
      <c r="FV164">
        <v>0</v>
      </c>
      <c r="FW164">
        <v>15.6</v>
      </c>
      <c r="FX164">
        <v>420</v>
      </c>
      <c r="FY164">
        <v>6.13577</v>
      </c>
      <c r="FZ164">
        <v>101.654</v>
      </c>
      <c r="GA164">
        <v>96.1752</v>
      </c>
    </row>
    <row r="165" spans="1:183">
      <c r="A165">
        <v>149</v>
      </c>
      <c r="B165">
        <v>1625677512.1</v>
      </c>
      <c r="C165">
        <v>296</v>
      </c>
      <c r="D165" t="s">
        <v>604</v>
      </c>
      <c r="E165" t="s">
        <v>605</v>
      </c>
      <c r="F165">
        <v>1</v>
      </c>
      <c r="G165" t="s">
        <v>302</v>
      </c>
      <c r="H165">
        <v>1625677511.1</v>
      </c>
      <c r="I165">
        <f>(J165)/1000</f>
        <v>0</v>
      </c>
      <c r="J165">
        <f>1000*CJ165*AH165*(CF165-CG165)/(100*BY165*(1000-AH165*CF165))</f>
        <v>0</v>
      </c>
      <c r="K165">
        <f>CJ165*AH165*(CE165-CD165*(1000-AH165*CG165)/(1000-AH165*CF165))/(100*BY165)</f>
        <v>0</v>
      </c>
      <c r="L165">
        <f>CD165 - IF(AH165&gt;1, K165*BY165*100.0/(AJ165*CR165), 0)</f>
        <v>0</v>
      </c>
      <c r="M165">
        <f>((S165-I165/2)*L165-K165)/(S165+I165/2)</f>
        <v>0</v>
      </c>
      <c r="N165">
        <f>M165*(CK165+CL165)/1000.0</f>
        <v>0</v>
      </c>
      <c r="O165">
        <f>(CD165 - IF(AH165&gt;1, K165*BY165*100.0/(AJ165*CR165), 0))*(CK165+CL165)/1000.0</f>
        <v>0</v>
      </c>
      <c r="P165">
        <f>2.0/((1/R165-1/Q165)+SIGN(R165)*SQRT((1/R165-1/Q165)*(1/R165-1/Q165) + 4*BZ165/((BZ165+1)*(BZ165+1))*(2*1/R165*1/Q165-1/Q165*1/Q165)))</f>
        <v>0</v>
      </c>
      <c r="Q165">
        <f>IF(LEFT(CA165,1)&lt;&gt;"0",IF(LEFT(CA165,1)="1",3.0,CB165),$D$5+$E$5*(CR165*CK165/($K$5*1000))+$F$5*(CR165*CK165/($K$5*1000))*MAX(MIN(BY165,$J$5),$I$5)*MAX(MIN(BY165,$J$5),$I$5)+$G$5*MAX(MIN(BY165,$J$5),$I$5)*(CR165*CK165/($K$5*1000))+$H$5*(CR165*CK165/($K$5*1000))*(CR165*CK165/($K$5*1000)))</f>
        <v>0</v>
      </c>
      <c r="R165">
        <f>I165*(1000-(1000*0.61365*exp(17.502*V165/(240.97+V165))/(CK165+CL165)+CF165)/2)/(1000*0.61365*exp(17.502*V165/(240.97+V165))/(CK165+CL165)-CF165)</f>
        <v>0</v>
      </c>
      <c r="S165">
        <f>1/((BZ165+1)/(P165/1.6)+1/(Q165/1.37)) + BZ165/((BZ165+1)/(P165/1.6) + BZ165/(Q165/1.37))</f>
        <v>0</v>
      </c>
      <c r="T165">
        <f>(BU165*BX165)</f>
        <v>0</v>
      </c>
      <c r="U165">
        <f>(CM165+(T165+2*0.95*5.67E-8*(((CM165+$B$7)+273)^4-(CM165+273)^4)-44100*I165)/(1.84*29.3*Q165+8*0.95*5.67E-8*(CM165+273)^3))</f>
        <v>0</v>
      </c>
      <c r="V165">
        <f>($C$7*CN165+$D$7*CO165+$E$7*U165)</f>
        <v>0</v>
      </c>
      <c r="W165">
        <f>0.61365*exp(17.502*V165/(240.97+V165))</f>
        <v>0</v>
      </c>
      <c r="X165">
        <f>(Y165/Z165*100)</f>
        <v>0</v>
      </c>
      <c r="Y165">
        <f>CF165*(CK165+CL165)/1000</f>
        <v>0</v>
      </c>
      <c r="Z165">
        <f>0.61365*exp(17.502*CM165/(240.97+CM165))</f>
        <v>0</v>
      </c>
      <c r="AA165">
        <f>(W165-CF165*(CK165+CL165)/1000)</f>
        <v>0</v>
      </c>
      <c r="AB165">
        <f>(-I165*44100)</f>
        <v>0</v>
      </c>
      <c r="AC165">
        <f>2*29.3*Q165*0.92*(CM165-V165)</f>
        <v>0</v>
      </c>
      <c r="AD165">
        <f>2*0.95*5.67E-8*(((CM165+$B$7)+273)^4-(V165+273)^4)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MAX(0,($B$13+$C$13*CR165)/(1+$D$13*CR165)*CK165/(CM165+273)*$E$13)</f>
        <v>0</v>
      </c>
      <c r="AK165" t="s">
        <v>303</v>
      </c>
      <c r="AL165" t="s">
        <v>303</v>
      </c>
      <c r="AM165">
        <v>0</v>
      </c>
      <c r="AN165">
        <v>0</v>
      </c>
      <c r="AO165">
        <f>1-AM165/AN165</f>
        <v>0</v>
      </c>
      <c r="AP165">
        <v>0</v>
      </c>
      <c r="AQ165" t="s">
        <v>303</v>
      </c>
      <c r="AR165" t="s">
        <v>303</v>
      </c>
      <c r="AS165">
        <v>0</v>
      </c>
      <c r="AT165">
        <v>0</v>
      </c>
      <c r="AU165">
        <f>1-AS165/AT165</f>
        <v>0</v>
      </c>
      <c r="AV165">
        <v>0.5</v>
      </c>
      <c r="AW165">
        <f>BV165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303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f>$B$11*CS165+$C$11*CT165+$F$11*CU165*(1-CX165)</f>
        <v>0</v>
      </c>
      <c r="BV165">
        <f>BU165*BW165</f>
        <v>0</v>
      </c>
      <c r="BW165">
        <f>($B$11*$D$9+$C$11*$D$9+$F$11*((DH165+CZ165)/MAX(DH165+CZ165+DI165, 0.1)*$I$9+DI165/MAX(DH165+CZ165+DI165, 0.1)*$J$9))/($B$11+$C$11+$F$11)</f>
        <v>0</v>
      </c>
      <c r="BX165">
        <f>($B$11*$K$9+$C$11*$K$9+$F$11*((DH165+CZ165)/MAX(DH165+CZ165+DI165, 0.1)*$P$9+DI165/MAX(DH165+CZ165+DI165, 0.1)*$Q$9))/($B$11+$C$11+$F$11)</f>
        <v>0</v>
      </c>
      <c r="BY165">
        <v>6</v>
      </c>
      <c r="BZ165">
        <v>0.5</v>
      </c>
      <c r="CA165" t="s">
        <v>304</v>
      </c>
      <c r="CB165">
        <v>2</v>
      </c>
      <c r="CC165">
        <v>1625677511.1</v>
      </c>
      <c r="CD165">
        <v>408.545333333333</v>
      </c>
      <c r="CE165">
        <v>419.979666666667</v>
      </c>
      <c r="CF165">
        <v>7.11176666666667</v>
      </c>
      <c r="CG165">
        <v>6.03233</v>
      </c>
      <c r="CH165">
        <v>422.888</v>
      </c>
      <c r="CI165">
        <v>8.55105</v>
      </c>
      <c r="CJ165">
        <v>500.041666666667</v>
      </c>
      <c r="CK165">
        <v>100.383333333333</v>
      </c>
      <c r="CL165">
        <v>0.0998391333333333</v>
      </c>
      <c r="CM165">
        <v>18.0831666666667</v>
      </c>
      <c r="CN165">
        <v>17.9550666666667</v>
      </c>
      <c r="CO165">
        <v>999.9</v>
      </c>
      <c r="CP165">
        <v>0</v>
      </c>
      <c r="CQ165">
        <v>0</v>
      </c>
      <c r="CR165">
        <v>10025.0333333333</v>
      </c>
      <c r="CS165">
        <v>0</v>
      </c>
      <c r="CT165">
        <v>5.45207666666667</v>
      </c>
      <c r="CU165">
        <v>1046.02</v>
      </c>
      <c r="CV165">
        <v>0.961998</v>
      </c>
      <c r="CW165">
        <v>0.0380025</v>
      </c>
      <c r="CX165">
        <v>0</v>
      </c>
      <c r="CY165">
        <v>1520.00333333333</v>
      </c>
      <c r="CZ165">
        <v>4.99912</v>
      </c>
      <c r="DA165">
        <v>15732.0333333333</v>
      </c>
      <c r="DB165">
        <v>6712.95</v>
      </c>
      <c r="DC165">
        <v>37.7496666666667</v>
      </c>
      <c r="DD165">
        <v>40.7913333333333</v>
      </c>
      <c r="DE165">
        <v>39.4996666666667</v>
      </c>
      <c r="DF165">
        <v>40.3123333333333</v>
      </c>
      <c r="DG165">
        <v>39.0623333333333</v>
      </c>
      <c r="DH165">
        <v>1001.46</v>
      </c>
      <c r="DI165">
        <v>39.56</v>
      </c>
      <c r="DJ165">
        <v>0</v>
      </c>
      <c r="DK165">
        <v>1625677512.8</v>
      </c>
      <c r="DL165">
        <v>0</v>
      </c>
      <c r="DM165">
        <v>1522.38230769231</v>
      </c>
      <c r="DN165">
        <v>-19.9883760803086</v>
      </c>
      <c r="DO165">
        <v>-206.451282203062</v>
      </c>
      <c r="DP165">
        <v>15756.9807692308</v>
      </c>
      <c r="DQ165">
        <v>15</v>
      </c>
      <c r="DR165">
        <v>1625677134.6</v>
      </c>
      <c r="DS165" t="s">
        <v>305</v>
      </c>
      <c r="DT165">
        <v>1625677128.6</v>
      </c>
      <c r="DU165">
        <v>1625677134.6</v>
      </c>
      <c r="DV165">
        <v>2</v>
      </c>
      <c r="DW165">
        <v>0.041</v>
      </c>
      <c r="DX165">
        <v>0.026</v>
      </c>
      <c r="DY165">
        <v>-14.347</v>
      </c>
      <c r="DZ165">
        <v>-1.389</v>
      </c>
      <c r="EA165">
        <v>420</v>
      </c>
      <c r="EB165">
        <v>5</v>
      </c>
      <c r="EC165">
        <v>0.14</v>
      </c>
      <c r="ED165">
        <v>0.08</v>
      </c>
      <c r="EE165">
        <v>-11.3860536585366</v>
      </c>
      <c r="EF165">
        <v>-0.411593728223009</v>
      </c>
      <c r="EG165">
        <v>0.0494348751071447</v>
      </c>
      <c r="EH165">
        <v>1</v>
      </c>
      <c r="EI165">
        <v>1523.52828571429</v>
      </c>
      <c r="EJ165">
        <v>-20.7129040858487</v>
      </c>
      <c r="EK165">
        <v>2.1000142662295</v>
      </c>
      <c r="EL165">
        <v>0</v>
      </c>
      <c r="EM165">
        <v>1.07983268292683</v>
      </c>
      <c r="EN165">
        <v>-0.0315374216027883</v>
      </c>
      <c r="EO165">
        <v>0.00616545965860647</v>
      </c>
      <c r="EP165">
        <v>1</v>
      </c>
      <c r="EQ165">
        <v>2</v>
      </c>
      <c r="ER165">
        <v>3</v>
      </c>
      <c r="ES165" t="s">
        <v>349</v>
      </c>
      <c r="ET165">
        <v>100</v>
      </c>
      <c r="EU165">
        <v>100</v>
      </c>
      <c r="EV165">
        <v>-14.342</v>
      </c>
      <c r="EW165">
        <v>-1.4394</v>
      </c>
      <c r="EX165">
        <v>-14.3476998515065</v>
      </c>
      <c r="EY165">
        <v>0.000485247639819423</v>
      </c>
      <c r="EZ165">
        <v>-1.36446825205216e-06</v>
      </c>
      <c r="FA165">
        <v>5.78542989185787e-10</v>
      </c>
      <c r="FB165">
        <v>-1.1099058739466</v>
      </c>
      <c r="FC165">
        <v>-0.0508365997127688</v>
      </c>
      <c r="FD165">
        <v>0.00161886503163497</v>
      </c>
      <c r="FE165">
        <v>-2.08621555845513e-05</v>
      </c>
      <c r="FF165">
        <v>0</v>
      </c>
      <c r="FG165">
        <v>2096</v>
      </c>
      <c r="FH165">
        <v>2</v>
      </c>
      <c r="FI165">
        <v>28</v>
      </c>
      <c r="FJ165">
        <v>6.4</v>
      </c>
      <c r="FK165">
        <v>6.3</v>
      </c>
      <c r="FL165">
        <v>18</v>
      </c>
      <c r="FM165">
        <v>491.916</v>
      </c>
      <c r="FN165">
        <v>509.954</v>
      </c>
      <c r="FO165">
        <v>15.56</v>
      </c>
      <c r="FP165">
        <v>26.6351</v>
      </c>
      <c r="FQ165">
        <v>29.9993</v>
      </c>
      <c r="FR165">
        <v>26.8273</v>
      </c>
      <c r="FS165">
        <v>26.8125</v>
      </c>
      <c r="FT165">
        <v>21.4482</v>
      </c>
      <c r="FU165">
        <v>56.5915</v>
      </c>
      <c r="FV165">
        <v>0</v>
      </c>
      <c r="FW165">
        <v>15.67</v>
      </c>
      <c r="FX165">
        <v>420</v>
      </c>
      <c r="FY165">
        <v>6.13951</v>
      </c>
      <c r="FZ165">
        <v>101.654</v>
      </c>
      <c r="GA165">
        <v>96.1762</v>
      </c>
    </row>
    <row r="166" spans="1:183">
      <c r="A166">
        <v>150</v>
      </c>
      <c r="B166">
        <v>1625677514.1</v>
      </c>
      <c r="C166">
        <v>298</v>
      </c>
      <c r="D166" t="s">
        <v>606</v>
      </c>
      <c r="E166" t="s">
        <v>607</v>
      </c>
      <c r="F166">
        <v>1</v>
      </c>
      <c r="G166" t="s">
        <v>302</v>
      </c>
      <c r="H166">
        <v>1625677513.1</v>
      </c>
      <c r="I166">
        <f>(J166)/1000</f>
        <v>0</v>
      </c>
      <c r="J166">
        <f>1000*CJ166*AH166*(CF166-CG166)/(100*BY166*(1000-AH166*CF166))</f>
        <v>0</v>
      </c>
      <c r="K166">
        <f>CJ166*AH166*(CE166-CD166*(1000-AH166*CG166)/(1000-AH166*CF166))/(100*BY166)</f>
        <v>0</v>
      </c>
      <c r="L166">
        <f>CD166 - IF(AH166&gt;1, K166*BY166*100.0/(AJ166*CR166), 0)</f>
        <v>0</v>
      </c>
      <c r="M166">
        <f>((S166-I166/2)*L166-K166)/(S166+I166/2)</f>
        <v>0</v>
      </c>
      <c r="N166">
        <f>M166*(CK166+CL166)/1000.0</f>
        <v>0</v>
      </c>
      <c r="O166">
        <f>(CD166 - IF(AH166&gt;1, K166*BY166*100.0/(AJ166*CR166), 0))*(CK166+CL166)/1000.0</f>
        <v>0</v>
      </c>
      <c r="P166">
        <f>2.0/((1/R166-1/Q166)+SIGN(R166)*SQRT((1/R166-1/Q166)*(1/R166-1/Q166) + 4*BZ166/((BZ166+1)*(BZ166+1))*(2*1/R166*1/Q166-1/Q166*1/Q166)))</f>
        <v>0</v>
      </c>
      <c r="Q166">
        <f>IF(LEFT(CA166,1)&lt;&gt;"0",IF(LEFT(CA166,1)="1",3.0,CB166),$D$5+$E$5*(CR166*CK166/($K$5*1000))+$F$5*(CR166*CK166/($K$5*1000))*MAX(MIN(BY166,$J$5),$I$5)*MAX(MIN(BY166,$J$5),$I$5)+$G$5*MAX(MIN(BY166,$J$5),$I$5)*(CR166*CK166/($K$5*1000))+$H$5*(CR166*CK166/($K$5*1000))*(CR166*CK166/($K$5*1000)))</f>
        <v>0</v>
      </c>
      <c r="R166">
        <f>I166*(1000-(1000*0.61365*exp(17.502*V166/(240.97+V166))/(CK166+CL166)+CF166)/2)/(1000*0.61365*exp(17.502*V166/(240.97+V166))/(CK166+CL166)-CF166)</f>
        <v>0</v>
      </c>
      <c r="S166">
        <f>1/((BZ166+1)/(P166/1.6)+1/(Q166/1.37)) + BZ166/((BZ166+1)/(P166/1.6) + BZ166/(Q166/1.37))</f>
        <v>0</v>
      </c>
      <c r="T166">
        <f>(BU166*BX166)</f>
        <v>0</v>
      </c>
      <c r="U166">
        <f>(CM166+(T166+2*0.95*5.67E-8*(((CM166+$B$7)+273)^4-(CM166+273)^4)-44100*I166)/(1.84*29.3*Q166+8*0.95*5.67E-8*(CM166+273)^3))</f>
        <v>0</v>
      </c>
      <c r="V166">
        <f>($C$7*CN166+$D$7*CO166+$E$7*U166)</f>
        <v>0</v>
      </c>
      <c r="W166">
        <f>0.61365*exp(17.502*V166/(240.97+V166))</f>
        <v>0</v>
      </c>
      <c r="X166">
        <f>(Y166/Z166*100)</f>
        <v>0</v>
      </c>
      <c r="Y166">
        <f>CF166*(CK166+CL166)/1000</f>
        <v>0</v>
      </c>
      <c r="Z166">
        <f>0.61365*exp(17.502*CM166/(240.97+CM166))</f>
        <v>0</v>
      </c>
      <c r="AA166">
        <f>(W166-CF166*(CK166+CL166)/1000)</f>
        <v>0</v>
      </c>
      <c r="AB166">
        <f>(-I166*44100)</f>
        <v>0</v>
      </c>
      <c r="AC166">
        <f>2*29.3*Q166*0.92*(CM166-V166)</f>
        <v>0</v>
      </c>
      <c r="AD166">
        <f>2*0.95*5.67E-8*(((CM166+$B$7)+273)^4-(V166+273)^4)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MAX(0,($B$13+$C$13*CR166)/(1+$D$13*CR166)*CK166/(CM166+273)*$E$13)</f>
        <v>0</v>
      </c>
      <c r="AK166" t="s">
        <v>303</v>
      </c>
      <c r="AL166" t="s">
        <v>303</v>
      </c>
      <c r="AM166">
        <v>0</v>
      </c>
      <c r="AN166">
        <v>0</v>
      </c>
      <c r="AO166">
        <f>1-AM166/AN166</f>
        <v>0</v>
      </c>
      <c r="AP166">
        <v>0</v>
      </c>
      <c r="AQ166" t="s">
        <v>303</v>
      </c>
      <c r="AR166" t="s">
        <v>303</v>
      </c>
      <c r="AS166">
        <v>0</v>
      </c>
      <c r="AT166">
        <v>0</v>
      </c>
      <c r="AU166">
        <f>1-AS166/AT166</f>
        <v>0</v>
      </c>
      <c r="AV166">
        <v>0.5</v>
      </c>
      <c r="AW166">
        <f>BV166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303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f>$B$11*CS166+$C$11*CT166+$F$11*CU166*(1-CX166)</f>
        <v>0</v>
      </c>
      <c r="BV166">
        <f>BU166*BW166</f>
        <v>0</v>
      </c>
      <c r="BW166">
        <f>($B$11*$D$9+$C$11*$D$9+$F$11*((DH166+CZ166)/MAX(DH166+CZ166+DI166, 0.1)*$I$9+DI166/MAX(DH166+CZ166+DI166, 0.1)*$J$9))/($B$11+$C$11+$F$11)</f>
        <v>0</v>
      </c>
      <c r="BX166">
        <f>($B$11*$K$9+$C$11*$K$9+$F$11*((DH166+CZ166)/MAX(DH166+CZ166+DI166, 0.1)*$P$9+DI166/MAX(DH166+CZ166+DI166, 0.1)*$Q$9))/($B$11+$C$11+$F$11)</f>
        <v>0</v>
      </c>
      <c r="BY166">
        <v>6</v>
      </c>
      <c r="BZ166">
        <v>0.5</v>
      </c>
      <c r="CA166" t="s">
        <v>304</v>
      </c>
      <c r="CB166">
        <v>2</v>
      </c>
      <c r="CC166">
        <v>1625677513.1</v>
      </c>
      <c r="CD166">
        <v>408.548333333333</v>
      </c>
      <c r="CE166">
        <v>419.959666666667</v>
      </c>
      <c r="CF166">
        <v>7.12407</v>
      </c>
      <c r="CG166">
        <v>6.0652</v>
      </c>
      <c r="CH166">
        <v>422.891</v>
      </c>
      <c r="CI166">
        <v>8.56370333333333</v>
      </c>
      <c r="CJ166">
        <v>499.960333333333</v>
      </c>
      <c r="CK166">
        <v>100.383333333333</v>
      </c>
      <c r="CL166">
        <v>0.0997306</v>
      </c>
      <c r="CM166">
        <v>18.1072333333333</v>
      </c>
      <c r="CN166">
        <v>17.9731666666667</v>
      </c>
      <c r="CO166">
        <v>999.9</v>
      </c>
      <c r="CP166">
        <v>0</v>
      </c>
      <c r="CQ166">
        <v>0</v>
      </c>
      <c r="CR166">
        <v>10003.7666666667</v>
      </c>
      <c r="CS166">
        <v>0</v>
      </c>
      <c r="CT166">
        <v>5.36247333333333</v>
      </c>
      <c r="CU166">
        <v>1046.02333333333</v>
      </c>
      <c r="CV166">
        <v>0.961998</v>
      </c>
      <c r="CW166">
        <v>0.0380025</v>
      </c>
      <c r="CX166">
        <v>0</v>
      </c>
      <c r="CY166">
        <v>1519.42</v>
      </c>
      <c r="CZ166">
        <v>4.99912</v>
      </c>
      <c r="DA166">
        <v>15725.6666666667</v>
      </c>
      <c r="DB166">
        <v>6712.94666666667</v>
      </c>
      <c r="DC166">
        <v>37.562</v>
      </c>
      <c r="DD166">
        <v>40.75</v>
      </c>
      <c r="DE166">
        <v>39.3953333333333</v>
      </c>
      <c r="DF166">
        <v>40.3536666666667</v>
      </c>
      <c r="DG166">
        <v>39.0833333333333</v>
      </c>
      <c r="DH166">
        <v>1001.46333333333</v>
      </c>
      <c r="DI166">
        <v>39.56</v>
      </c>
      <c r="DJ166">
        <v>0</v>
      </c>
      <c r="DK166">
        <v>1625677515.2</v>
      </c>
      <c r="DL166">
        <v>0</v>
      </c>
      <c r="DM166">
        <v>1521.57307692308</v>
      </c>
      <c r="DN166">
        <v>-20.417777789234</v>
      </c>
      <c r="DO166">
        <v>-211.98290615813</v>
      </c>
      <c r="DP166">
        <v>15748.65</v>
      </c>
      <c r="DQ166">
        <v>15</v>
      </c>
      <c r="DR166">
        <v>1625677134.6</v>
      </c>
      <c r="DS166" t="s">
        <v>305</v>
      </c>
      <c r="DT166">
        <v>1625677128.6</v>
      </c>
      <c r="DU166">
        <v>1625677134.6</v>
      </c>
      <c r="DV166">
        <v>2</v>
      </c>
      <c r="DW166">
        <v>0.041</v>
      </c>
      <c r="DX166">
        <v>0.026</v>
      </c>
      <c r="DY166">
        <v>-14.347</v>
      </c>
      <c r="DZ166">
        <v>-1.389</v>
      </c>
      <c r="EA166">
        <v>420</v>
      </c>
      <c r="EB166">
        <v>5</v>
      </c>
      <c r="EC166">
        <v>0.14</v>
      </c>
      <c r="ED166">
        <v>0.08</v>
      </c>
      <c r="EE166">
        <v>-11.3975536585366</v>
      </c>
      <c r="EF166">
        <v>-0.280898257839718</v>
      </c>
      <c r="EG166">
        <v>0.0398665034379891</v>
      </c>
      <c r="EH166">
        <v>1</v>
      </c>
      <c r="EI166">
        <v>1522.59176470588</v>
      </c>
      <c r="EJ166">
        <v>-20.2144925384209</v>
      </c>
      <c r="EK166">
        <v>2.00098574323674</v>
      </c>
      <c r="EL166">
        <v>0</v>
      </c>
      <c r="EM166">
        <v>1.07781463414634</v>
      </c>
      <c r="EN166">
        <v>-0.0560868292682939</v>
      </c>
      <c r="EO166">
        <v>0.00831617410203874</v>
      </c>
      <c r="EP166">
        <v>1</v>
      </c>
      <c r="EQ166">
        <v>2</v>
      </c>
      <c r="ER166">
        <v>3</v>
      </c>
      <c r="ES166" t="s">
        <v>349</v>
      </c>
      <c r="ET166">
        <v>100</v>
      </c>
      <c r="EU166">
        <v>100</v>
      </c>
      <c r="EV166">
        <v>-14.343</v>
      </c>
      <c r="EW166">
        <v>-1.4399</v>
      </c>
      <c r="EX166">
        <v>-14.3476998515065</v>
      </c>
      <c r="EY166">
        <v>0.000485247639819423</v>
      </c>
      <c r="EZ166">
        <v>-1.36446825205216e-06</v>
      </c>
      <c r="FA166">
        <v>5.78542989185787e-10</v>
      </c>
      <c r="FB166">
        <v>-1.1099058739466</v>
      </c>
      <c r="FC166">
        <v>-0.0508365997127688</v>
      </c>
      <c r="FD166">
        <v>0.00161886503163497</v>
      </c>
      <c r="FE166">
        <v>-2.08621555845513e-05</v>
      </c>
      <c r="FF166">
        <v>0</v>
      </c>
      <c r="FG166">
        <v>2096</v>
      </c>
      <c r="FH166">
        <v>2</v>
      </c>
      <c r="FI166">
        <v>28</v>
      </c>
      <c r="FJ166">
        <v>6.4</v>
      </c>
      <c r="FK166">
        <v>6.3</v>
      </c>
      <c r="FL166">
        <v>18</v>
      </c>
      <c r="FM166">
        <v>491.917</v>
      </c>
      <c r="FN166">
        <v>509.852</v>
      </c>
      <c r="FO166">
        <v>15.609</v>
      </c>
      <c r="FP166">
        <v>26.6319</v>
      </c>
      <c r="FQ166">
        <v>29.999</v>
      </c>
      <c r="FR166">
        <v>26.8257</v>
      </c>
      <c r="FS166">
        <v>26.8112</v>
      </c>
      <c r="FT166">
        <v>21.4485</v>
      </c>
      <c r="FU166">
        <v>56.5915</v>
      </c>
      <c r="FV166">
        <v>0</v>
      </c>
      <c r="FW166">
        <v>15.67</v>
      </c>
      <c r="FX166">
        <v>420</v>
      </c>
      <c r="FY166">
        <v>6.13444</v>
      </c>
      <c r="FZ166">
        <v>101.655</v>
      </c>
      <c r="GA166">
        <v>96.1771</v>
      </c>
    </row>
    <row r="167" spans="1:183">
      <c r="A167">
        <v>151</v>
      </c>
      <c r="B167">
        <v>1625677516.1</v>
      </c>
      <c r="C167">
        <v>300</v>
      </c>
      <c r="D167" t="s">
        <v>608</v>
      </c>
      <c r="E167" t="s">
        <v>609</v>
      </c>
      <c r="F167">
        <v>1</v>
      </c>
      <c r="G167" t="s">
        <v>302</v>
      </c>
      <c r="H167">
        <v>1625677515.1</v>
      </c>
      <c r="I167">
        <f>(J167)/1000</f>
        <v>0</v>
      </c>
      <c r="J167">
        <f>1000*CJ167*AH167*(CF167-CG167)/(100*BY167*(1000-AH167*CF167))</f>
        <v>0</v>
      </c>
      <c r="K167">
        <f>CJ167*AH167*(CE167-CD167*(1000-AH167*CG167)/(1000-AH167*CF167))/(100*BY167)</f>
        <v>0</v>
      </c>
      <c r="L167">
        <f>CD167 - IF(AH167&gt;1, K167*BY167*100.0/(AJ167*CR167), 0)</f>
        <v>0</v>
      </c>
      <c r="M167">
        <f>((S167-I167/2)*L167-K167)/(S167+I167/2)</f>
        <v>0</v>
      </c>
      <c r="N167">
        <f>M167*(CK167+CL167)/1000.0</f>
        <v>0</v>
      </c>
      <c r="O167">
        <f>(CD167 - IF(AH167&gt;1, K167*BY167*100.0/(AJ167*CR167), 0))*(CK167+CL167)/1000.0</f>
        <v>0</v>
      </c>
      <c r="P167">
        <f>2.0/((1/R167-1/Q167)+SIGN(R167)*SQRT((1/R167-1/Q167)*(1/R167-1/Q167) + 4*BZ167/((BZ167+1)*(BZ167+1))*(2*1/R167*1/Q167-1/Q167*1/Q167)))</f>
        <v>0</v>
      </c>
      <c r="Q167">
        <f>IF(LEFT(CA167,1)&lt;&gt;"0",IF(LEFT(CA167,1)="1",3.0,CB167),$D$5+$E$5*(CR167*CK167/($K$5*1000))+$F$5*(CR167*CK167/($K$5*1000))*MAX(MIN(BY167,$J$5),$I$5)*MAX(MIN(BY167,$J$5),$I$5)+$G$5*MAX(MIN(BY167,$J$5),$I$5)*(CR167*CK167/($K$5*1000))+$H$5*(CR167*CK167/($K$5*1000))*(CR167*CK167/($K$5*1000)))</f>
        <v>0</v>
      </c>
      <c r="R167">
        <f>I167*(1000-(1000*0.61365*exp(17.502*V167/(240.97+V167))/(CK167+CL167)+CF167)/2)/(1000*0.61365*exp(17.502*V167/(240.97+V167))/(CK167+CL167)-CF167)</f>
        <v>0</v>
      </c>
      <c r="S167">
        <f>1/((BZ167+1)/(P167/1.6)+1/(Q167/1.37)) + BZ167/((BZ167+1)/(P167/1.6) + BZ167/(Q167/1.37))</f>
        <v>0</v>
      </c>
      <c r="T167">
        <f>(BU167*BX167)</f>
        <v>0</v>
      </c>
      <c r="U167">
        <f>(CM167+(T167+2*0.95*5.67E-8*(((CM167+$B$7)+273)^4-(CM167+273)^4)-44100*I167)/(1.84*29.3*Q167+8*0.95*5.67E-8*(CM167+273)^3))</f>
        <v>0</v>
      </c>
      <c r="V167">
        <f>($C$7*CN167+$D$7*CO167+$E$7*U167)</f>
        <v>0</v>
      </c>
      <c r="W167">
        <f>0.61365*exp(17.502*V167/(240.97+V167))</f>
        <v>0</v>
      </c>
      <c r="X167">
        <f>(Y167/Z167*100)</f>
        <v>0</v>
      </c>
      <c r="Y167">
        <f>CF167*(CK167+CL167)/1000</f>
        <v>0</v>
      </c>
      <c r="Z167">
        <f>0.61365*exp(17.502*CM167/(240.97+CM167))</f>
        <v>0</v>
      </c>
      <c r="AA167">
        <f>(W167-CF167*(CK167+CL167)/1000)</f>
        <v>0</v>
      </c>
      <c r="AB167">
        <f>(-I167*44100)</f>
        <v>0</v>
      </c>
      <c r="AC167">
        <f>2*29.3*Q167*0.92*(CM167-V167)</f>
        <v>0</v>
      </c>
      <c r="AD167">
        <f>2*0.95*5.67E-8*(((CM167+$B$7)+273)^4-(V167+273)^4)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MAX(0,($B$13+$C$13*CR167)/(1+$D$13*CR167)*CK167/(CM167+273)*$E$13)</f>
        <v>0</v>
      </c>
      <c r="AK167" t="s">
        <v>303</v>
      </c>
      <c r="AL167" t="s">
        <v>303</v>
      </c>
      <c r="AM167">
        <v>0</v>
      </c>
      <c r="AN167">
        <v>0</v>
      </c>
      <c r="AO167">
        <f>1-AM167/AN167</f>
        <v>0</v>
      </c>
      <c r="AP167">
        <v>0</v>
      </c>
      <c r="AQ167" t="s">
        <v>303</v>
      </c>
      <c r="AR167" t="s">
        <v>303</v>
      </c>
      <c r="AS167">
        <v>0</v>
      </c>
      <c r="AT167">
        <v>0</v>
      </c>
      <c r="AU167">
        <f>1-AS167/AT167</f>
        <v>0</v>
      </c>
      <c r="AV167">
        <v>0.5</v>
      </c>
      <c r="AW167">
        <f>BV167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303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f>$B$11*CS167+$C$11*CT167+$F$11*CU167*(1-CX167)</f>
        <v>0</v>
      </c>
      <c r="BV167">
        <f>BU167*BW167</f>
        <v>0</v>
      </c>
      <c r="BW167">
        <f>($B$11*$D$9+$C$11*$D$9+$F$11*((DH167+CZ167)/MAX(DH167+CZ167+DI167, 0.1)*$I$9+DI167/MAX(DH167+CZ167+DI167, 0.1)*$J$9))/($B$11+$C$11+$F$11)</f>
        <v>0</v>
      </c>
      <c r="BX167">
        <f>($B$11*$K$9+$C$11*$K$9+$F$11*((DH167+CZ167)/MAX(DH167+CZ167+DI167, 0.1)*$P$9+DI167/MAX(DH167+CZ167+DI167, 0.1)*$Q$9))/($B$11+$C$11+$F$11)</f>
        <v>0</v>
      </c>
      <c r="BY167">
        <v>6</v>
      </c>
      <c r="BZ167">
        <v>0.5</v>
      </c>
      <c r="CA167" t="s">
        <v>304</v>
      </c>
      <c r="CB167">
        <v>2</v>
      </c>
      <c r="CC167">
        <v>1625677515.1</v>
      </c>
      <c r="CD167">
        <v>408.547666666667</v>
      </c>
      <c r="CE167">
        <v>420.000333333333</v>
      </c>
      <c r="CF167">
        <v>7.14071666666667</v>
      </c>
      <c r="CG167">
        <v>6.09025</v>
      </c>
      <c r="CH167">
        <v>422.89</v>
      </c>
      <c r="CI167">
        <v>8.58082</v>
      </c>
      <c r="CJ167">
        <v>500.025</v>
      </c>
      <c r="CK167">
        <v>100.383</v>
      </c>
      <c r="CL167">
        <v>0.0998567</v>
      </c>
      <c r="CM167">
        <v>18.1332666666667</v>
      </c>
      <c r="CN167">
        <v>17.9989666666667</v>
      </c>
      <c r="CO167">
        <v>999.9</v>
      </c>
      <c r="CP167">
        <v>0</v>
      </c>
      <c r="CQ167">
        <v>0</v>
      </c>
      <c r="CR167">
        <v>10013.56</v>
      </c>
      <c r="CS167">
        <v>0</v>
      </c>
      <c r="CT167">
        <v>5.37533666666667</v>
      </c>
      <c r="CU167">
        <v>1046.01666666667</v>
      </c>
      <c r="CV167">
        <v>0.961998</v>
      </c>
      <c r="CW167">
        <v>0.0380025</v>
      </c>
      <c r="CX167">
        <v>0</v>
      </c>
      <c r="CY167">
        <v>1518.57</v>
      </c>
      <c r="CZ167">
        <v>4.99912</v>
      </c>
      <c r="DA167">
        <v>15720.6666666667</v>
      </c>
      <c r="DB167">
        <v>6712.91666666667</v>
      </c>
      <c r="DC167">
        <v>37.5</v>
      </c>
      <c r="DD167">
        <v>40.75</v>
      </c>
      <c r="DE167">
        <v>39.458</v>
      </c>
      <c r="DF167">
        <v>40.3123333333333</v>
      </c>
      <c r="DG167">
        <v>39.1036666666667</v>
      </c>
      <c r="DH167">
        <v>1001.45666666667</v>
      </c>
      <c r="DI167">
        <v>39.56</v>
      </c>
      <c r="DJ167">
        <v>0</v>
      </c>
      <c r="DK167">
        <v>1625677517</v>
      </c>
      <c r="DL167">
        <v>0</v>
      </c>
      <c r="DM167">
        <v>1520.8692</v>
      </c>
      <c r="DN167">
        <v>-20.236153812974</v>
      </c>
      <c r="DO167">
        <v>-217.938461121148</v>
      </c>
      <c r="DP167">
        <v>15741.404</v>
      </c>
      <c r="DQ167">
        <v>15</v>
      </c>
      <c r="DR167">
        <v>1625677134.6</v>
      </c>
      <c r="DS167" t="s">
        <v>305</v>
      </c>
      <c r="DT167">
        <v>1625677128.6</v>
      </c>
      <c r="DU167">
        <v>1625677134.6</v>
      </c>
      <c r="DV167">
        <v>2</v>
      </c>
      <c r="DW167">
        <v>0.041</v>
      </c>
      <c r="DX167">
        <v>0.026</v>
      </c>
      <c r="DY167">
        <v>-14.347</v>
      </c>
      <c r="DZ167">
        <v>-1.389</v>
      </c>
      <c r="EA167">
        <v>420</v>
      </c>
      <c r="EB167">
        <v>5</v>
      </c>
      <c r="EC167">
        <v>0.14</v>
      </c>
      <c r="ED167">
        <v>0.08</v>
      </c>
      <c r="EE167">
        <v>-11.408387804878</v>
      </c>
      <c r="EF167">
        <v>-0.234917770034821</v>
      </c>
      <c r="EG167">
        <v>0.0366897353567354</v>
      </c>
      <c r="EH167">
        <v>1</v>
      </c>
      <c r="EI167">
        <v>1521.97117647059</v>
      </c>
      <c r="EJ167">
        <v>-20.5045228888634</v>
      </c>
      <c r="EK167">
        <v>2.02153809337735</v>
      </c>
      <c r="EL167">
        <v>0</v>
      </c>
      <c r="EM167">
        <v>1.07401609756098</v>
      </c>
      <c r="EN167">
        <v>-0.0774073170731682</v>
      </c>
      <c r="EO167">
        <v>0.0107745107699582</v>
      </c>
      <c r="EP167">
        <v>1</v>
      </c>
      <c r="EQ167">
        <v>2</v>
      </c>
      <c r="ER167">
        <v>3</v>
      </c>
      <c r="ES167" t="s">
        <v>349</v>
      </c>
      <c r="ET167">
        <v>100</v>
      </c>
      <c r="EU167">
        <v>100</v>
      </c>
      <c r="EV167">
        <v>-14.343</v>
      </c>
      <c r="EW167">
        <v>-1.4404</v>
      </c>
      <c r="EX167">
        <v>-14.3476998515065</v>
      </c>
      <c r="EY167">
        <v>0.000485247639819423</v>
      </c>
      <c r="EZ167">
        <v>-1.36446825205216e-06</v>
      </c>
      <c r="FA167">
        <v>5.78542989185787e-10</v>
      </c>
      <c r="FB167">
        <v>-1.1099058739466</v>
      </c>
      <c r="FC167">
        <v>-0.0508365997127688</v>
      </c>
      <c r="FD167">
        <v>0.00161886503163497</v>
      </c>
      <c r="FE167">
        <v>-2.08621555845513e-05</v>
      </c>
      <c r="FF167">
        <v>0</v>
      </c>
      <c r="FG167">
        <v>2096</v>
      </c>
      <c r="FH167">
        <v>2</v>
      </c>
      <c r="FI167">
        <v>28</v>
      </c>
      <c r="FJ167">
        <v>6.5</v>
      </c>
      <c r="FK167">
        <v>6.4</v>
      </c>
      <c r="FL167">
        <v>18</v>
      </c>
      <c r="FM167">
        <v>491.67</v>
      </c>
      <c r="FN167">
        <v>509.911</v>
      </c>
      <c r="FO167">
        <v>15.6589</v>
      </c>
      <c r="FP167">
        <v>26.6297</v>
      </c>
      <c r="FQ167">
        <v>29.9991</v>
      </c>
      <c r="FR167">
        <v>26.824</v>
      </c>
      <c r="FS167">
        <v>26.8098</v>
      </c>
      <c r="FT167">
        <v>21.4435</v>
      </c>
      <c r="FU167">
        <v>56.5915</v>
      </c>
      <c r="FV167">
        <v>0</v>
      </c>
      <c r="FW167">
        <v>15.74</v>
      </c>
      <c r="FX167">
        <v>420</v>
      </c>
      <c r="FY167">
        <v>6.12882</v>
      </c>
      <c r="FZ167">
        <v>101.655</v>
      </c>
      <c r="GA167">
        <v>96.1776</v>
      </c>
    </row>
    <row r="168" spans="1:183">
      <c r="A168">
        <v>152</v>
      </c>
      <c r="B168">
        <v>1625677518.1</v>
      </c>
      <c r="C168">
        <v>302</v>
      </c>
      <c r="D168" t="s">
        <v>610</v>
      </c>
      <c r="E168" t="s">
        <v>611</v>
      </c>
      <c r="F168">
        <v>1</v>
      </c>
      <c r="G168" t="s">
        <v>302</v>
      </c>
      <c r="H168">
        <v>1625677517.1</v>
      </c>
      <c r="I168">
        <f>(J168)/1000</f>
        <v>0</v>
      </c>
      <c r="J168">
        <f>1000*CJ168*AH168*(CF168-CG168)/(100*BY168*(1000-AH168*CF168))</f>
        <v>0</v>
      </c>
      <c r="K168">
        <f>CJ168*AH168*(CE168-CD168*(1000-AH168*CG168)/(1000-AH168*CF168))/(100*BY168)</f>
        <v>0</v>
      </c>
      <c r="L168">
        <f>CD168 - IF(AH168&gt;1, K168*BY168*100.0/(AJ168*CR168), 0)</f>
        <v>0</v>
      </c>
      <c r="M168">
        <f>((S168-I168/2)*L168-K168)/(S168+I168/2)</f>
        <v>0</v>
      </c>
      <c r="N168">
        <f>M168*(CK168+CL168)/1000.0</f>
        <v>0</v>
      </c>
      <c r="O168">
        <f>(CD168 - IF(AH168&gt;1, K168*BY168*100.0/(AJ168*CR168), 0))*(CK168+CL168)/1000.0</f>
        <v>0</v>
      </c>
      <c r="P168">
        <f>2.0/((1/R168-1/Q168)+SIGN(R168)*SQRT((1/R168-1/Q168)*(1/R168-1/Q168) + 4*BZ168/((BZ168+1)*(BZ168+1))*(2*1/R168*1/Q168-1/Q168*1/Q168)))</f>
        <v>0</v>
      </c>
      <c r="Q168">
        <f>IF(LEFT(CA168,1)&lt;&gt;"0",IF(LEFT(CA168,1)="1",3.0,CB168),$D$5+$E$5*(CR168*CK168/($K$5*1000))+$F$5*(CR168*CK168/($K$5*1000))*MAX(MIN(BY168,$J$5),$I$5)*MAX(MIN(BY168,$J$5),$I$5)+$G$5*MAX(MIN(BY168,$J$5),$I$5)*(CR168*CK168/($K$5*1000))+$H$5*(CR168*CK168/($K$5*1000))*(CR168*CK168/($K$5*1000)))</f>
        <v>0</v>
      </c>
      <c r="R168">
        <f>I168*(1000-(1000*0.61365*exp(17.502*V168/(240.97+V168))/(CK168+CL168)+CF168)/2)/(1000*0.61365*exp(17.502*V168/(240.97+V168))/(CK168+CL168)-CF168)</f>
        <v>0</v>
      </c>
      <c r="S168">
        <f>1/((BZ168+1)/(P168/1.6)+1/(Q168/1.37)) + BZ168/((BZ168+1)/(P168/1.6) + BZ168/(Q168/1.37))</f>
        <v>0</v>
      </c>
      <c r="T168">
        <f>(BU168*BX168)</f>
        <v>0</v>
      </c>
      <c r="U168">
        <f>(CM168+(T168+2*0.95*5.67E-8*(((CM168+$B$7)+273)^4-(CM168+273)^4)-44100*I168)/(1.84*29.3*Q168+8*0.95*5.67E-8*(CM168+273)^3))</f>
        <v>0</v>
      </c>
      <c r="V168">
        <f>($C$7*CN168+$D$7*CO168+$E$7*U168)</f>
        <v>0</v>
      </c>
      <c r="W168">
        <f>0.61365*exp(17.502*V168/(240.97+V168))</f>
        <v>0</v>
      </c>
      <c r="X168">
        <f>(Y168/Z168*100)</f>
        <v>0</v>
      </c>
      <c r="Y168">
        <f>CF168*(CK168+CL168)/1000</f>
        <v>0</v>
      </c>
      <c r="Z168">
        <f>0.61365*exp(17.502*CM168/(240.97+CM168))</f>
        <v>0</v>
      </c>
      <c r="AA168">
        <f>(W168-CF168*(CK168+CL168)/1000)</f>
        <v>0</v>
      </c>
      <c r="AB168">
        <f>(-I168*44100)</f>
        <v>0</v>
      </c>
      <c r="AC168">
        <f>2*29.3*Q168*0.92*(CM168-V168)</f>
        <v>0</v>
      </c>
      <c r="AD168">
        <f>2*0.95*5.67E-8*(((CM168+$B$7)+273)^4-(V168+273)^4)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MAX(0,($B$13+$C$13*CR168)/(1+$D$13*CR168)*CK168/(CM168+273)*$E$13)</f>
        <v>0</v>
      </c>
      <c r="AK168" t="s">
        <v>303</v>
      </c>
      <c r="AL168" t="s">
        <v>303</v>
      </c>
      <c r="AM168">
        <v>0</v>
      </c>
      <c r="AN168">
        <v>0</v>
      </c>
      <c r="AO168">
        <f>1-AM168/AN168</f>
        <v>0</v>
      </c>
      <c r="AP168">
        <v>0</v>
      </c>
      <c r="AQ168" t="s">
        <v>303</v>
      </c>
      <c r="AR168" t="s">
        <v>303</v>
      </c>
      <c r="AS168">
        <v>0</v>
      </c>
      <c r="AT168">
        <v>0</v>
      </c>
      <c r="AU168">
        <f>1-AS168/AT168</f>
        <v>0</v>
      </c>
      <c r="AV168">
        <v>0.5</v>
      </c>
      <c r="AW168">
        <f>BV168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303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f>$B$11*CS168+$C$11*CT168+$F$11*CU168*(1-CX168)</f>
        <v>0</v>
      </c>
      <c r="BV168">
        <f>BU168*BW168</f>
        <v>0</v>
      </c>
      <c r="BW168">
        <f>($B$11*$D$9+$C$11*$D$9+$F$11*((DH168+CZ168)/MAX(DH168+CZ168+DI168, 0.1)*$I$9+DI168/MAX(DH168+CZ168+DI168, 0.1)*$J$9))/($B$11+$C$11+$F$11)</f>
        <v>0</v>
      </c>
      <c r="BX168">
        <f>($B$11*$K$9+$C$11*$K$9+$F$11*((DH168+CZ168)/MAX(DH168+CZ168+DI168, 0.1)*$P$9+DI168/MAX(DH168+CZ168+DI168, 0.1)*$Q$9))/($B$11+$C$11+$F$11)</f>
        <v>0</v>
      </c>
      <c r="BY168">
        <v>6</v>
      </c>
      <c r="BZ168">
        <v>0.5</v>
      </c>
      <c r="CA168" t="s">
        <v>304</v>
      </c>
      <c r="CB168">
        <v>2</v>
      </c>
      <c r="CC168">
        <v>1625677517.1</v>
      </c>
      <c r="CD168">
        <v>408.533666666667</v>
      </c>
      <c r="CE168">
        <v>420.079333333333</v>
      </c>
      <c r="CF168">
        <v>7.15858666666667</v>
      </c>
      <c r="CG168">
        <v>6.09658333333333</v>
      </c>
      <c r="CH168">
        <v>422.876333333333</v>
      </c>
      <c r="CI168">
        <v>8.59920333333333</v>
      </c>
      <c r="CJ168">
        <v>500.034</v>
      </c>
      <c r="CK168">
        <v>100.382666666667</v>
      </c>
      <c r="CL168">
        <v>0.100001533333333</v>
      </c>
      <c r="CM168">
        <v>18.1596333333333</v>
      </c>
      <c r="CN168">
        <v>18.0226</v>
      </c>
      <c r="CO168">
        <v>999.9</v>
      </c>
      <c r="CP168">
        <v>0</v>
      </c>
      <c r="CQ168">
        <v>0</v>
      </c>
      <c r="CR168">
        <v>10004.3666666667</v>
      </c>
      <c r="CS168">
        <v>0</v>
      </c>
      <c r="CT168">
        <v>5.44518333333333</v>
      </c>
      <c r="CU168">
        <v>1046</v>
      </c>
      <c r="CV168">
        <v>0.961998</v>
      </c>
      <c r="CW168">
        <v>0.0380025</v>
      </c>
      <c r="CX168">
        <v>0</v>
      </c>
      <c r="CY168">
        <v>1518.12</v>
      </c>
      <c r="CZ168">
        <v>4.99912</v>
      </c>
      <c r="DA168">
        <v>15714.8333333333</v>
      </c>
      <c r="DB168">
        <v>6712.81</v>
      </c>
      <c r="DC168">
        <v>37.708</v>
      </c>
      <c r="DD168">
        <v>40.7913333333333</v>
      </c>
      <c r="DE168">
        <v>39.458</v>
      </c>
      <c r="DF168">
        <v>40.2083333333333</v>
      </c>
      <c r="DG168">
        <v>39.0833333333333</v>
      </c>
      <c r="DH168">
        <v>1001.44</v>
      </c>
      <c r="DI168">
        <v>39.56</v>
      </c>
      <c r="DJ168">
        <v>0</v>
      </c>
      <c r="DK168">
        <v>1625677518.8</v>
      </c>
      <c r="DL168">
        <v>0</v>
      </c>
      <c r="DM168">
        <v>1520.36653846154</v>
      </c>
      <c r="DN168">
        <v>-19.7548718045062</v>
      </c>
      <c r="DO168">
        <v>-210.533333426507</v>
      </c>
      <c r="DP168">
        <v>15736.3038461538</v>
      </c>
      <c r="DQ168">
        <v>15</v>
      </c>
      <c r="DR168">
        <v>1625677134.6</v>
      </c>
      <c r="DS168" t="s">
        <v>305</v>
      </c>
      <c r="DT168">
        <v>1625677128.6</v>
      </c>
      <c r="DU168">
        <v>1625677134.6</v>
      </c>
      <c r="DV168">
        <v>2</v>
      </c>
      <c r="DW168">
        <v>0.041</v>
      </c>
      <c r="DX168">
        <v>0.026</v>
      </c>
      <c r="DY168">
        <v>-14.347</v>
      </c>
      <c r="DZ168">
        <v>-1.389</v>
      </c>
      <c r="EA168">
        <v>420</v>
      </c>
      <c r="EB168">
        <v>5</v>
      </c>
      <c r="EC168">
        <v>0.14</v>
      </c>
      <c r="ED168">
        <v>0.08</v>
      </c>
      <c r="EE168">
        <v>-11.426687804878</v>
      </c>
      <c r="EF168">
        <v>-0.345622996515668</v>
      </c>
      <c r="EG168">
        <v>0.0498787123815359</v>
      </c>
      <c r="EH168">
        <v>1</v>
      </c>
      <c r="EI168">
        <v>1521.46771428571</v>
      </c>
      <c r="EJ168">
        <v>-20.2264120958433</v>
      </c>
      <c r="EK168">
        <v>2.04602204388946</v>
      </c>
      <c r="EL168">
        <v>0</v>
      </c>
      <c r="EM168">
        <v>1.0711756097561</v>
      </c>
      <c r="EN168">
        <v>-0.0689611149825781</v>
      </c>
      <c r="EO168">
        <v>0.0101863696706541</v>
      </c>
      <c r="EP168">
        <v>1</v>
      </c>
      <c r="EQ168">
        <v>2</v>
      </c>
      <c r="ER168">
        <v>3</v>
      </c>
      <c r="ES168" t="s">
        <v>349</v>
      </c>
      <c r="ET168">
        <v>100</v>
      </c>
      <c r="EU168">
        <v>100</v>
      </c>
      <c r="EV168">
        <v>-14.343</v>
      </c>
      <c r="EW168">
        <v>-1.4408</v>
      </c>
      <c r="EX168">
        <v>-14.3476998515065</v>
      </c>
      <c r="EY168">
        <v>0.000485247639819423</v>
      </c>
      <c r="EZ168">
        <v>-1.36446825205216e-06</v>
      </c>
      <c r="FA168">
        <v>5.78542989185787e-10</v>
      </c>
      <c r="FB168">
        <v>-1.1099058739466</v>
      </c>
      <c r="FC168">
        <v>-0.0508365997127688</v>
      </c>
      <c r="FD168">
        <v>0.00161886503163497</v>
      </c>
      <c r="FE168">
        <v>-2.08621555845513e-05</v>
      </c>
      <c r="FF168">
        <v>0</v>
      </c>
      <c r="FG168">
        <v>2096</v>
      </c>
      <c r="FH168">
        <v>2</v>
      </c>
      <c r="FI168">
        <v>28</v>
      </c>
      <c r="FJ168">
        <v>6.5</v>
      </c>
      <c r="FK168">
        <v>6.4</v>
      </c>
      <c r="FL168">
        <v>18</v>
      </c>
      <c r="FM168">
        <v>491.761</v>
      </c>
      <c r="FN168">
        <v>509.988</v>
      </c>
      <c r="FO168">
        <v>15.71</v>
      </c>
      <c r="FP168">
        <v>26.6276</v>
      </c>
      <c r="FQ168">
        <v>29.9993</v>
      </c>
      <c r="FR168">
        <v>26.8226</v>
      </c>
      <c r="FS168">
        <v>26.8085</v>
      </c>
      <c r="FT168">
        <v>21.4498</v>
      </c>
      <c r="FU168">
        <v>56.5915</v>
      </c>
      <c r="FV168">
        <v>0</v>
      </c>
      <c r="FW168">
        <v>15.8</v>
      </c>
      <c r="FX168">
        <v>420</v>
      </c>
      <c r="FY168">
        <v>6.16277</v>
      </c>
      <c r="FZ168">
        <v>101.656</v>
      </c>
      <c r="GA168">
        <v>96.1778</v>
      </c>
    </row>
    <row r="169" spans="1:183">
      <c r="A169">
        <v>153</v>
      </c>
      <c r="B169">
        <v>1625677520.1</v>
      </c>
      <c r="C169">
        <v>304</v>
      </c>
      <c r="D169" t="s">
        <v>612</v>
      </c>
      <c r="E169" t="s">
        <v>613</v>
      </c>
      <c r="F169">
        <v>1</v>
      </c>
      <c r="G169" t="s">
        <v>302</v>
      </c>
      <c r="H169">
        <v>1625677519.1</v>
      </c>
      <c r="I169">
        <f>(J169)/1000</f>
        <v>0</v>
      </c>
      <c r="J169">
        <f>1000*CJ169*AH169*(CF169-CG169)/(100*BY169*(1000-AH169*CF169))</f>
        <v>0</v>
      </c>
      <c r="K169">
        <f>CJ169*AH169*(CE169-CD169*(1000-AH169*CG169)/(1000-AH169*CF169))/(100*BY169)</f>
        <v>0</v>
      </c>
      <c r="L169">
        <f>CD169 - IF(AH169&gt;1, K169*BY169*100.0/(AJ169*CR169), 0)</f>
        <v>0</v>
      </c>
      <c r="M169">
        <f>((S169-I169/2)*L169-K169)/(S169+I169/2)</f>
        <v>0</v>
      </c>
      <c r="N169">
        <f>M169*(CK169+CL169)/1000.0</f>
        <v>0</v>
      </c>
      <c r="O169">
        <f>(CD169 - IF(AH169&gt;1, K169*BY169*100.0/(AJ169*CR169), 0))*(CK169+CL169)/1000.0</f>
        <v>0</v>
      </c>
      <c r="P169">
        <f>2.0/((1/R169-1/Q169)+SIGN(R169)*SQRT((1/R169-1/Q169)*(1/R169-1/Q169) + 4*BZ169/((BZ169+1)*(BZ169+1))*(2*1/R169*1/Q169-1/Q169*1/Q169)))</f>
        <v>0</v>
      </c>
      <c r="Q169">
        <f>IF(LEFT(CA169,1)&lt;&gt;"0",IF(LEFT(CA169,1)="1",3.0,CB169),$D$5+$E$5*(CR169*CK169/($K$5*1000))+$F$5*(CR169*CK169/($K$5*1000))*MAX(MIN(BY169,$J$5),$I$5)*MAX(MIN(BY169,$J$5),$I$5)+$G$5*MAX(MIN(BY169,$J$5),$I$5)*(CR169*CK169/($K$5*1000))+$H$5*(CR169*CK169/($K$5*1000))*(CR169*CK169/($K$5*1000)))</f>
        <v>0</v>
      </c>
      <c r="R169">
        <f>I169*(1000-(1000*0.61365*exp(17.502*V169/(240.97+V169))/(CK169+CL169)+CF169)/2)/(1000*0.61365*exp(17.502*V169/(240.97+V169))/(CK169+CL169)-CF169)</f>
        <v>0</v>
      </c>
      <c r="S169">
        <f>1/((BZ169+1)/(P169/1.6)+1/(Q169/1.37)) + BZ169/((BZ169+1)/(P169/1.6) + BZ169/(Q169/1.37))</f>
        <v>0</v>
      </c>
      <c r="T169">
        <f>(BU169*BX169)</f>
        <v>0</v>
      </c>
      <c r="U169">
        <f>(CM169+(T169+2*0.95*5.67E-8*(((CM169+$B$7)+273)^4-(CM169+273)^4)-44100*I169)/(1.84*29.3*Q169+8*0.95*5.67E-8*(CM169+273)^3))</f>
        <v>0</v>
      </c>
      <c r="V169">
        <f>($C$7*CN169+$D$7*CO169+$E$7*U169)</f>
        <v>0</v>
      </c>
      <c r="W169">
        <f>0.61365*exp(17.502*V169/(240.97+V169))</f>
        <v>0</v>
      </c>
      <c r="X169">
        <f>(Y169/Z169*100)</f>
        <v>0</v>
      </c>
      <c r="Y169">
        <f>CF169*(CK169+CL169)/1000</f>
        <v>0</v>
      </c>
      <c r="Z169">
        <f>0.61365*exp(17.502*CM169/(240.97+CM169))</f>
        <v>0</v>
      </c>
      <c r="AA169">
        <f>(W169-CF169*(CK169+CL169)/1000)</f>
        <v>0</v>
      </c>
      <c r="AB169">
        <f>(-I169*44100)</f>
        <v>0</v>
      </c>
      <c r="AC169">
        <f>2*29.3*Q169*0.92*(CM169-V169)</f>
        <v>0</v>
      </c>
      <c r="AD169">
        <f>2*0.95*5.67E-8*(((CM169+$B$7)+273)^4-(V169+273)^4)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MAX(0,($B$13+$C$13*CR169)/(1+$D$13*CR169)*CK169/(CM169+273)*$E$13)</f>
        <v>0</v>
      </c>
      <c r="AK169" t="s">
        <v>303</v>
      </c>
      <c r="AL169" t="s">
        <v>303</v>
      </c>
      <c r="AM169">
        <v>0</v>
      </c>
      <c r="AN169">
        <v>0</v>
      </c>
      <c r="AO169">
        <f>1-AM169/AN169</f>
        <v>0</v>
      </c>
      <c r="AP169">
        <v>0</v>
      </c>
      <c r="AQ169" t="s">
        <v>303</v>
      </c>
      <c r="AR169" t="s">
        <v>303</v>
      </c>
      <c r="AS169">
        <v>0</v>
      </c>
      <c r="AT169">
        <v>0</v>
      </c>
      <c r="AU169">
        <f>1-AS169/AT169</f>
        <v>0</v>
      </c>
      <c r="AV169">
        <v>0.5</v>
      </c>
      <c r="AW169">
        <f>BV169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303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f>$B$11*CS169+$C$11*CT169+$F$11*CU169*(1-CX169)</f>
        <v>0</v>
      </c>
      <c r="BV169">
        <f>BU169*BW169</f>
        <v>0</v>
      </c>
      <c r="BW169">
        <f>($B$11*$D$9+$C$11*$D$9+$F$11*((DH169+CZ169)/MAX(DH169+CZ169+DI169, 0.1)*$I$9+DI169/MAX(DH169+CZ169+DI169, 0.1)*$J$9))/($B$11+$C$11+$F$11)</f>
        <v>0</v>
      </c>
      <c r="BX169">
        <f>($B$11*$K$9+$C$11*$K$9+$F$11*((DH169+CZ169)/MAX(DH169+CZ169+DI169, 0.1)*$P$9+DI169/MAX(DH169+CZ169+DI169, 0.1)*$Q$9))/($B$11+$C$11+$F$11)</f>
        <v>0</v>
      </c>
      <c r="BY169">
        <v>6</v>
      </c>
      <c r="BZ169">
        <v>0.5</v>
      </c>
      <c r="CA169" t="s">
        <v>304</v>
      </c>
      <c r="CB169">
        <v>2</v>
      </c>
      <c r="CC169">
        <v>1625677519.1</v>
      </c>
      <c r="CD169">
        <v>408.532333333333</v>
      </c>
      <c r="CE169">
        <v>420.002</v>
      </c>
      <c r="CF169">
        <v>7.17352</v>
      </c>
      <c r="CG169">
        <v>6.09857333333333</v>
      </c>
      <c r="CH169">
        <v>422.875</v>
      </c>
      <c r="CI169">
        <v>8.61456</v>
      </c>
      <c r="CJ169">
        <v>499.951</v>
      </c>
      <c r="CK169">
        <v>100.384</v>
      </c>
      <c r="CL169">
        <v>0.0996965</v>
      </c>
      <c r="CM169">
        <v>18.1861666666667</v>
      </c>
      <c r="CN169">
        <v>18.0474666666667</v>
      </c>
      <c r="CO169">
        <v>999.9</v>
      </c>
      <c r="CP169">
        <v>0</v>
      </c>
      <c r="CQ169">
        <v>0</v>
      </c>
      <c r="CR169">
        <v>9976.26666666667</v>
      </c>
      <c r="CS169">
        <v>0</v>
      </c>
      <c r="CT169">
        <v>5.47275</v>
      </c>
      <c r="CU169">
        <v>1046.00333333333</v>
      </c>
      <c r="CV169">
        <v>0.961998</v>
      </c>
      <c r="CW169">
        <v>0.0380025</v>
      </c>
      <c r="CX169">
        <v>0</v>
      </c>
      <c r="CY169">
        <v>1517.24666666667</v>
      </c>
      <c r="CZ169">
        <v>4.99912</v>
      </c>
      <c r="DA169">
        <v>15706.6333333333</v>
      </c>
      <c r="DB169">
        <v>6712.82333333333</v>
      </c>
      <c r="DC169">
        <v>37.6456666666667</v>
      </c>
      <c r="DD169">
        <v>40.75</v>
      </c>
      <c r="DE169">
        <v>39.4166666666667</v>
      </c>
      <c r="DF169">
        <v>40.2496666666667</v>
      </c>
      <c r="DG169">
        <v>39.0413333333333</v>
      </c>
      <c r="DH169">
        <v>1001.44333333333</v>
      </c>
      <c r="DI169">
        <v>39.56</v>
      </c>
      <c r="DJ169">
        <v>0</v>
      </c>
      <c r="DK169">
        <v>1625677521.2</v>
      </c>
      <c r="DL169">
        <v>0</v>
      </c>
      <c r="DM169">
        <v>1519.52576923077</v>
      </c>
      <c r="DN169">
        <v>-20.9158974491806</v>
      </c>
      <c r="DO169">
        <v>-207.052991528163</v>
      </c>
      <c r="DP169">
        <v>15727.9653846154</v>
      </c>
      <c r="DQ169">
        <v>15</v>
      </c>
      <c r="DR169">
        <v>1625677134.6</v>
      </c>
      <c r="DS169" t="s">
        <v>305</v>
      </c>
      <c r="DT169">
        <v>1625677128.6</v>
      </c>
      <c r="DU169">
        <v>1625677134.6</v>
      </c>
      <c r="DV169">
        <v>2</v>
      </c>
      <c r="DW169">
        <v>0.041</v>
      </c>
      <c r="DX169">
        <v>0.026</v>
      </c>
      <c r="DY169">
        <v>-14.347</v>
      </c>
      <c r="DZ169">
        <v>-1.389</v>
      </c>
      <c r="EA169">
        <v>420</v>
      </c>
      <c r="EB169">
        <v>5</v>
      </c>
      <c r="EC169">
        <v>0.14</v>
      </c>
      <c r="ED169">
        <v>0.08</v>
      </c>
      <c r="EE169">
        <v>-11.4386780487805</v>
      </c>
      <c r="EF169">
        <v>-0.278684320557503</v>
      </c>
      <c r="EG169">
        <v>0.0458147197146748</v>
      </c>
      <c r="EH169">
        <v>1</v>
      </c>
      <c r="EI169">
        <v>1520.55529411765</v>
      </c>
      <c r="EJ169">
        <v>-20.298558028144</v>
      </c>
      <c r="EK169">
        <v>2.00391563062701</v>
      </c>
      <c r="EL169">
        <v>0</v>
      </c>
      <c r="EM169">
        <v>1.07062073170732</v>
      </c>
      <c r="EN169">
        <v>-0.0502678745644618</v>
      </c>
      <c r="EO169">
        <v>0.00990513992963151</v>
      </c>
      <c r="EP169">
        <v>1</v>
      </c>
      <c r="EQ169">
        <v>2</v>
      </c>
      <c r="ER169">
        <v>3</v>
      </c>
      <c r="ES169" t="s">
        <v>349</v>
      </c>
      <c r="ET169">
        <v>100</v>
      </c>
      <c r="EU169">
        <v>100</v>
      </c>
      <c r="EV169">
        <v>-14.343</v>
      </c>
      <c r="EW169">
        <v>-1.4412</v>
      </c>
      <c r="EX169">
        <v>-14.3476998515065</v>
      </c>
      <c r="EY169">
        <v>0.000485247639819423</v>
      </c>
      <c r="EZ169">
        <v>-1.36446825205216e-06</v>
      </c>
      <c r="FA169">
        <v>5.78542989185787e-10</v>
      </c>
      <c r="FB169">
        <v>-1.1099058739466</v>
      </c>
      <c r="FC169">
        <v>-0.0508365997127688</v>
      </c>
      <c r="FD169">
        <v>0.00161886503163497</v>
      </c>
      <c r="FE169">
        <v>-2.08621555845513e-05</v>
      </c>
      <c r="FF169">
        <v>0</v>
      </c>
      <c r="FG169">
        <v>2096</v>
      </c>
      <c r="FH169">
        <v>2</v>
      </c>
      <c r="FI169">
        <v>28</v>
      </c>
      <c r="FJ169">
        <v>6.5</v>
      </c>
      <c r="FK169">
        <v>6.4</v>
      </c>
      <c r="FL169">
        <v>18</v>
      </c>
      <c r="FM169">
        <v>491.966</v>
      </c>
      <c r="FN169">
        <v>509.954</v>
      </c>
      <c r="FO169">
        <v>15.7528</v>
      </c>
      <c r="FP169">
        <v>26.6251</v>
      </c>
      <c r="FQ169">
        <v>29.9992</v>
      </c>
      <c r="FR169">
        <v>26.8211</v>
      </c>
      <c r="FS169">
        <v>26.8067</v>
      </c>
      <c r="FT169">
        <v>21.4476</v>
      </c>
      <c r="FU169">
        <v>56.5915</v>
      </c>
      <c r="FV169">
        <v>0</v>
      </c>
      <c r="FW169">
        <v>15.8</v>
      </c>
      <c r="FX169">
        <v>420</v>
      </c>
      <c r="FY169">
        <v>6.16292</v>
      </c>
      <c r="FZ169">
        <v>101.657</v>
      </c>
      <c r="GA169">
        <v>96.1791</v>
      </c>
    </row>
    <row r="170" spans="1:183">
      <c r="A170">
        <v>154</v>
      </c>
      <c r="B170">
        <v>1625677522.1</v>
      </c>
      <c r="C170">
        <v>306</v>
      </c>
      <c r="D170" t="s">
        <v>614</v>
      </c>
      <c r="E170" t="s">
        <v>615</v>
      </c>
      <c r="F170">
        <v>1</v>
      </c>
      <c r="G170" t="s">
        <v>302</v>
      </c>
      <c r="H170">
        <v>1625677521.1</v>
      </c>
      <c r="I170">
        <f>(J170)/1000</f>
        <v>0</v>
      </c>
      <c r="J170">
        <f>1000*CJ170*AH170*(CF170-CG170)/(100*BY170*(1000-AH170*CF170))</f>
        <v>0</v>
      </c>
      <c r="K170">
        <f>CJ170*AH170*(CE170-CD170*(1000-AH170*CG170)/(1000-AH170*CF170))/(100*BY170)</f>
        <v>0</v>
      </c>
      <c r="L170">
        <f>CD170 - IF(AH170&gt;1, K170*BY170*100.0/(AJ170*CR170), 0)</f>
        <v>0</v>
      </c>
      <c r="M170">
        <f>((S170-I170/2)*L170-K170)/(S170+I170/2)</f>
        <v>0</v>
      </c>
      <c r="N170">
        <f>M170*(CK170+CL170)/1000.0</f>
        <v>0</v>
      </c>
      <c r="O170">
        <f>(CD170 - IF(AH170&gt;1, K170*BY170*100.0/(AJ170*CR170), 0))*(CK170+CL170)/1000.0</f>
        <v>0</v>
      </c>
      <c r="P170">
        <f>2.0/((1/R170-1/Q170)+SIGN(R170)*SQRT((1/R170-1/Q170)*(1/R170-1/Q170) + 4*BZ170/((BZ170+1)*(BZ170+1))*(2*1/R170*1/Q170-1/Q170*1/Q170)))</f>
        <v>0</v>
      </c>
      <c r="Q170">
        <f>IF(LEFT(CA170,1)&lt;&gt;"0",IF(LEFT(CA170,1)="1",3.0,CB170),$D$5+$E$5*(CR170*CK170/($K$5*1000))+$F$5*(CR170*CK170/($K$5*1000))*MAX(MIN(BY170,$J$5),$I$5)*MAX(MIN(BY170,$J$5),$I$5)+$G$5*MAX(MIN(BY170,$J$5),$I$5)*(CR170*CK170/($K$5*1000))+$H$5*(CR170*CK170/($K$5*1000))*(CR170*CK170/($K$5*1000)))</f>
        <v>0</v>
      </c>
      <c r="R170">
        <f>I170*(1000-(1000*0.61365*exp(17.502*V170/(240.97+V170))/(CK170+CL170)+CF170)/2)/(1000*0.61365*exp(17.502*V170/(240.97+V170))/(CK170+CL170)-CF170)</f>
        <v>0</v>
      </c>
      <c r="S170">
        <f>1/((BZ170+1)/(P170/1.6)+1/(Q170/1.37)) + BZ170/((BZ170+1)/(P170/1.6) + BZ170/(Q170/1.37))</f>
        <v>0</v>
      </c>
      <c r="T170">
        <f>(BU170*BX170)</f>
        <v>0</v>
      </c>
      <c r="U170">
        <f>(CM170+(T170+2*0.95*5.67E-8*(((CM170+$B$7)+273)^4-(CM170+273)^4)-44100*I170)/(1.84*29.3*Q170+8*0.95*5.67E-8*(CM170+273)^3))</f>
        <v>0</v>
      </c>
      <c r="V170">
        <f>($C$7*CN170+$D$7*CO170+$E$7*U170)</f>
        <v>0</v>
      </c>
      <c r="W170">
        <f>0.61365*exp(17.502*V170/(240.97+V170))</f>
        <v>0</v>
      </c>
      <c r="X170">
        <f>(Y170/Z170*100)</f>
        <v>0</v>
      </c>
      <c r="Y170">
        <f>CF170*(CK170+CL170)/1000</f>
        <v>0</v>
      </c>
      <c r="Z170">
        <f>0.61365*exp(17.502*CM170/(240.97+CM170))</f>
        <v>0</v>
      </c>
      <c r="AA170">
        <f>(W170-CF170*(CK170+CL170)/1000)</f>
        <v>0</v>
      </c>
      <c r="AB170">
        <f>(-I170*44100)</f>
        <v>0</v>
      </c>
      <c r="AC170">
        <f>2*29.3*Q170*0.92*(CM170-V170)</f>
        <v>0</v>
      </c>
      <c r="AD170">
        <f>2*0.95*5.67E-8*(((CM170+$B$7)+273)^4-(V170+273)^4)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MAX(0,($B$13+$C$13*CR170)/(1+$D$13*CR170)*CK170/(CM170+273)*$E$13)</f>
        <v>0</v>
      </c>
      <c r="AK170" t="s">
        <v>303</v>
      </c>
      <c r="AL170" t="s">
        <v>303</v>
      </c>
      <c r="AM170">
        <v>0</v>
      </c>
      <c r="AN170">
        <v>0</v>
      </c>
      <c r="AO170">
        <f>1-AM170/AN170</f>
        <v>0</v>
      </c>
      <c r="AP170">
        <v>0</v>
      </c>
      <c r="AQ170" t="s">
        <v>303</v>
      </c>
      <c r="AR170" t="s">
        <v>303</v>
      </c>
      <c r="AS170">
        <v>0</v>
      </c>
      <c r="AT170">
        <v>0</v>
      </c>
      <c r="AU170">
        <f>1-AS170/AT170</f>
        <v>0</v>
      </c>
      <c r="AV170">
        <v>0.5</v>
      </c>
      <c r="AW170">
        <f>BV170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303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>$B$11*CS170+$C$11*CT170+$F$11*CU170*(1-CX170)</f>
        <v>0</v>
      </c>
      <c r="BV170">
        <f>BU170*BW170</f>
        <v>0</v>
      </c>
      <c r="BW170">
        <f>($B$11*$D$9+$C$11*$D$9+$F$11*((DH170+CZ170)/MAX(DH170+CZ170+DI170, 0.1)*$I$9+DI170/MAX(DH170+CZ170+DI170, 0.1)*$J$9))/($B$11+$C$11+$F$11)</f>
        <v>0</v>
      </c>
      <c r="BX170">
        <f>($B$11*$K$9+$C$11*$K$9+$F$11*((DH170+CZ170)/MAX(DH170+CZ170+DI170, 0.1)*$P$9+DI170/MAX(DH170+CZ170+DI170, 0.1)*$Q$9))/($B$11+$C$11+$F$11)</f>
        <v>0</v>
      </c>
      <c r="BY170">
        <v>6</v>
      </c>
      <c r="BZ170">
        <v>0.5</v>
      </c>
      <c r="CA170" t="s">
        <v>304</v>
      </c>
      <c r="CB170">
        <v>2</v>
      </c>
      <c r="CC170">
        <v>1625677521.1</v>
      </c>
      <c r="CD170">
        <v>408.523</v>
      </c>
      <c r="CE170">
        <v>419.949333333333</v>
      </c>
      <c r="CF170">
        <v>7.18654333333333</v>
      </c>
      <c r="CG170">
        <v>6.09949</v>
      </c>
      <c r="CH170">
        <v>422.865666666667</v>
      </c>
      <c r="CI170">
        <v>8.62795333333333</v>
      </c>
      <c r="CJ170">
        <v>500.054666666667</v>
      </c>
      <c r="CK170">
        <v>100.384666666667</v>
      </c>
      <c r="CL170">
        <v>0.0999414333333333</v>
      </c>
      <c r="CM170">
        <v>18.2105666666667</v>
      </c>
      <c r="CN170">
        <v>18.0751666666667</v>
      </c>
      <c r="CO170">
        <v>999.9</v>
      </c>
      <c r="CP170">
        <v>0</v>
      </c>
      <c r="CQ170">
        <v>0</v>
      </c>
      <c r="CR170">
        <v>9994.39333333333</v>
      </c>
      <c r="CS170">
        <v>0</v>
      </c>
      <c r="CT170">
        <v>5.47275</v>
      </c>
      <c r="CU170">
        <v>1046.00333333333</v>
      </c>
      <c r="CV170">
        <v>0.961998</v>
      </c>
      <c r="CW170">
        <v>0.0380025</v>
      </c>
      <c r="CX170">
        <v>0</v>
      </c>
      <c r="CY170">
        <v>1516.35</v>
      </c>
      <c r="CZ170">
        <v>4.99912</v>
      </c>
      <c r="DA170">
        <v>15698.7333333333</v>
      </c>
      <c r="DB170">
        <v>6712.83</v>
      </c>
      <c r="DC170">
        <v>37.5623333333333</v>
      </c>
      <c r="DD170">
        <v>40.75</v>
      </c>
      <c r="DE170">
        <v>39.4373333333333</v>
      </c>
      <c r="DF170">
        <v>40.2703333333333</v>
      </c>
      <c r="DG170">
        <v>39.1453333333333</v>
      </c>
      <c r="DH170">
        <v>1001.44333333333</v>
      </c>
      <c r="DI170">
        <v>39.56</v>
      </c>
      <c r="DJ170">
        <v>0</v>
      </c>
      <c r="DK170">
        <v>1625677523</v>
      </c>
      <c r="DL170">
        <v>0</v>
      </c>
      <c r="DM170">
        <v>1518.7792</v>
      </c>
      <c r="DN170">
        <v>-21.7738461191481</v>
      </c>
      <c r="DO170">
        <v>-207.392307361059</v>
      </c>
      <c r="DP170">
        <v>15720.568</v>
      </c>
      <c r="DQ170">
        <v>15</v>
      </c>
      <c r="DR170">
        <v>1625677134.6</v>
      </c>
      <c r="DS170" t="s">
        <v>305</v>
      </c>
      <c r="DT170">
        <v>1625677128.6</v>
      </c>
      <c r="DU170">
        <v>1625677134.6</v>
      </c>
      <c r="DV170">
        <v>2</v>
      </c>
      <c r="DW170">
        <v>0.041</v>
      </c>
      <c r="DX170">
        <v>0.026</v>
      </c>
      <c r="DY170">
        <v>-14.347</v>
      </c>
      <c r="DZ170">
        <v>-1.389</v>
      </c>
      <c r="EA170">
        <v>420</v>
      </c>
      <c r="EB170">
        <v>5</v>
      </c>
      <c r="EC170">
        <v>0.14</v>
      </c>
      <c r="ED170">
        <v>0.08</v>
      </c>
      <c r="EE170">
        <v>-11.4421390243902</v>
      </c>
      <c r="EF170">
        <v>-0.153635540069671</v>
      </c>
      <c r="EG170">
        <v>0.0422433997041004</v>
      </c>
      <c r="EH170">
        <v>1</v>
      </c>
      <c r="EI170">
        <v>1519.91411764706</v>
      </c>
      <c r="EJ170">
        <v>-20.9923645691844</v>
      </c>
      <c r="EK170">
        <v>2.06622292181404</v>
      </c>
      <c r="EL170">
        <v>0</v>
      </c>
      <c r="EM170">
        <v>1.07165121951219</v>
      </c>
      <c r="EN170">
        <v>-0.0189418118466901</v>
      </c>
      <c r="EO170">
        <v>0.0108623402219851</v>
      </c>
      <c r="EP170">
        <v>1</v>
      </c>
      <c r="EQ170">
        <v>2</v>
      </c>
      <c r="ER170">
        <v>3</v>
      </c>
      <c r="ES170" t="s">
        <v>349</v>
      </c>
      <c r="ET170">
        <v>100</v>
      </c>
      <c r="EU170">
        <v>100</v>
      </c>
      <c r="EV170">
        <v>-14.343</v>
      </c>
      <c r="EW170">
        <v>-1.4416</v>
      </c>
      <c r="EX170">
        <v>-14.3476998515065</v>
      </c>
      <c r="EY170">
        <v>0.000485247639819423</v>
      </c>
      <c r="EZ170">
        <v>-1.36446825205216e-06</v>
      </c>
      <c r="FA170">
        <v>5.78542989185787e-10</v>
      </c>
      <c r="FB170">
        <v>-1.1099058739466</v>
      </c>
      <c r="FC170">
        <v>-0.0508365997127688</v>
      </c>
      <c r="FD170">
        <v>0.00161886503163497</v>
      </c>
      <c r="FE170">
        <v>-2.08621555845513e-05</v>
      </c>
      <c r="FF170">
        <v>0</v>
      </c>
      <c r="FG170">
        <v>2096</v>
      </c>
      <c r="FH170">
        <v>2</v>
      </c>
      <c r="FI170">
        <v>28</v>
      </c>
      <c r="FJ170">
        <v>6.6</v>
      </c>
      <c r="FK170">
        <v>6.5</v>
      </c>
      <c r="FL170">
        <v>18</v>
      </c>
      <c r="FM170">
        <v>491.966</v>
      </c>
      <c r="FN170">
        <v>509.906</v>
      </c>
      <c r="FO170">
        <v>15.7976</v>
      </c>
      <c r="FP170">
        <v>26.6225</v>
      </c>
      <c r="FQ170">
        <v>29.9994</v>
      </c>
      <c r="FR170">
        <v>26.8194</v>
      </c>
      <c r="FS170">
        <v>26.8053</v>
      </c>
      <c r="FT170">
        <v>21.4497</v>
      </c>
      <c r="FU170">
        <v>56.5915</v>
      </c>
      <c r="FV170">
        <v>0</v>
      </c>
      <c r="FW170">
        <v>15.87</v>
      </c>
      <c r="FX170">
        <v>420</v>
      </c>
      <c r="FY170">
        <v>6.1627</v>
      </c>
      <c r="FZ170">
        <v>101.656</v>
      </c>
      <c r="GA170">
        <v>96.1794</v>
      </c>
    </row>
    <row r="171" spans="1:183">
      <c r="A171">
        <v>155</v>
      </c>
      <c r="B171">
        <v>1625677524.1</v>
      </c>
      <c r="C171">
        <v>308</v>
      </c>
      <c r="D171" t="s">
        <v>616</v>
      </c>
      <c r="E171" t="s">
        <v>617</v>
      </c>
      <c r="F171">
        <v>1</v>
      </c>
      <c r="G171" t="s">
        <v>302</v>
      </c>
      <c r="H171">
        <v>1625677523.1</v>
      </c>
      <c r="I171">
        <f>(J171)/1000</f>
        <v>0</v>
      </c>
      <c r="J171">
        <f>1000*CJ171*AH171*(CF171-CG171)/(100*BY171*(1000-AH171*CF171))</f>
        <v>0</v>
      </c>
      <c r="K171">
        <f>CJ171*AH171*(CE171-CD171*(1000-AH171*CG171)/(1000-AH171*CF171))/(100*BY171)</f>
        <v>0</v>
      </c>
      <c r="L171">
        <f>CD171 - IF(AH171&gt;1, K171*BY171*100.0/(AJ171*CR171), 0)</f>
        <v>0</v>
      </c>
      <c r="M171">
        <f>((S171-I171/2)*L171-K171)/(S171+I171/2)</f>
        <v>0</v>
      </c>
      <c r="N171">
        <f>M171*(CK171+CL171)/1000.0</f>
        <v>0</v>
      </c>
      <c r="O171">
        <f>(CD171 - IF(AH171&gt;1, K171*BY171*100.0/(AJ171*CR171), 0))*(CK171+CL171)/1000.0</f>
        <v>0</v>
      </c>
      <c r="P171">
        <f>2.0/((1/R171-1/Q171)+SIGN(R171)*SQRT((1/R171-1/Q171)*(1/R171-1/Q171) + 4*BZ171/((BZ171+1)*(BZ171+1))*(2*1/R171*1/Q171-1/Q171*1/Q171)))</f>
        <v>0</v>
      </c>
      <c r="Q171">
        <f>IF(LEFT(CA171,1)&lt;&gt;"0",IF(LEFT(CA171,1)="1",3.0,CB171),$D$5+$E$5*(CR171*CK171/($K$5*1000))+$F$5*(CR171*CK171/($K$5*1000))*MAX(MIN(BY171,$J$5),$I$5)*MAX(MIN(BY171,$J$5),$I$5)+$G$5*MAX(MIN(BY171,$J$5),$I$5)*(CR171*CK171/($K$5*1000))+$H$5*(CR171*CK171/($K$5*1000))*(CR171*CK171/($K$5*1000)))</f>
        <v>0</v>
      </c>
      <c r="R171">
        <f>I171*(1000-(1000*0.61365*exp(17.502*V171/(240.97+V171))/(CK171+CL171)+CF171)/2)/(1000*0.61365*exp(17.502*V171/(240.97+V171))/(CK171+CL171)-CF171)</f>
        <v>0</v>
      </c>
      <c r="S171">
        <f>1/((BZ171+1)/(P171/1.6)+1/(Q171/1.37)) + BZ171/((BZ171+1)/(P171/1.6) + BZ171/(Q171/1.37))</f>
        <v>0</v>
      </c>
      <c r="T171">
        <f>(BU171*BX171)</f>
        <v>0</v>
      </c>
      <c r="U171">
        <f>(CM171+(T171+2*0.95*5.67E-8*(((CM171+$B$7)+273)^4-(CM171+273)^4)-44100*I171)/(1.84*29.3*Q171+8*0.95*5.67E-8*(CM171+273)^3))</f>
        <v>0</v>
      </c>
      <c r="V171">
        <f>($C$7*CN171+$D$7*CO171+$E$7*U171)</f>
        <v>0</v>
      </c>
      <c r="W171">
        <f>0.61365*exp(17.502*V171/(240.97+V171))</f>
        <v>0</v>
      </c>
      <c r="X171">
        <f>(Y171/Z171*100)</f>
        <v>0</v>
      </c>
      <c r="Y171">
        <f>CF171*(CK171+CL171)/1000</f>
        <v>0</v>
      </c>
      <c r="Z171">
        <f>0.61365*exp(17.502*CM171/(240.97+CM171))</f>
        <v>0</v>
      </c>
      <c r="AA171">
        <f>(W171-CF171*(CK171+CL171)/1000)</f>
        <v>0</v>
      </c>
      <c r="AB171">
        <f>(-I171*44100)</f>
        <v>0</v>
      </c>
      <c r="AC171">
        <f>2*29.3*Q171*0.92*(CM171-V171)</f>
        <v>0</v>
      </c>
      <c r="AD171">
        <f>2*0.95*5.67E-8*(((CM171+$B$7)+273)^4-(V171+273)^4)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MAX(0,($B$13+$C$13*CR171)/(1+$D$13*CR171)*CK171/(CM171+273)*$E$13)</f>
        <v>0</v>
      </c>
      <c r="AK171" t="s">
        <v>303</v>
      </c>
      <c r="AL171" t="s">
        <v>303</v>
      </c>
      <c r="AM171">
        <v>0</v>
      </c>
      <c r="AN171">
        <v>0</v>
      </c>
      <c r="AO171">
        <f>1-AM171/AN171</f>
        <v>0</v>
      </c>
      <c r="AP171">
        <v>0</v>
      </c>
      <c r="AQ171" t="s">
        <v>303</v>
      </c>
      <c r="AR171" t="s">
        <v>303</v>
      </c>
      <c r="AS171">
        <v>0</v>
      </c>
      <c r="AT171">
        <v>0</v>
      </c>
      <c r="AU171">
        <f>1-AS171/AT171</f>
        <v>0</v>
      </c>
      <c r="AV171">
        <v>0.5</v>
      </c>
      <c r="AW171">
        <f>BV171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303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f>$B$11*CS171+$C$11*CT171+$F$11*CU171*(1-CX171)</f>
        <v>0</v>
      </c>
      <c r="BV171">
        <f>BU171*BW171</f>
        <v>0</v>
      </c>
      <c r="BW171">
        <f>($B$11*$D$9+$C$11*$D$9+$F$11*((DH171+CZ171)/MAX(DH171+CZ171+DI171, 0.1)*$I$9+DI171/MAX(DH171+CZ171+DI171, 0.1)*$J$9))/($B$11+$C$11+$F$11)</f>
        <v>0</v>
      </c>
      <c r="BX171">
        <f>($B$11*$K$9+$C$11*$K$9+$F$11*((DH171+CZ171)/MAX(DH171+CZ171+DI171, 0.1)*$P$9+DI171/MAX(DH171+CZ171+DI171, 0.1)*$Q$9))/($B$11+$C$11+$F$11)</f>
        <v>0</v>
      </c>
      <c r="BY171">
        <v>6</v>
      </c>
      <c r="BZ171">
        <v>0.5</v>
      </c>
      <c r="CA171" t="s">
        <v>304</v>
      </c>
      <c r="CB171">
        <v>2</v>
      </c>
      <c r="CC171">
        <v>1625677523.1</v>
      </c>
      <c r="CD171">
        <v>408.509</v>
      </c>
      <c r="CE171">
        <v>420.014</v>
      </c>
      <c r="CF171">
        <v>7.19869333333333</v>
      </c>
      <c r="CG171">
        <v>6.09972666666667</v>
      </c>
      <c r="CH171">
        <v>422.852</v>
      </c>
      <c r="CI171">
        <v>8.64044666666667</v>
      </c>
      <c r="CJ171">
        <v>500.08</v>
      </c>
      <c r="CK171">
        <v>100.386</v>
      </c>
      <c r="CL171">
        <v>0.100102666666667</v>
      </c>
      <c r="CM171">
        <v>18.2360333333333</v>
      </c>
      <c r="CN171">
        <v>18.0964</v>
      </c>
      <c r="CO171">
        <v>999.9</v>
      </c>
      <c r="CP171">
        <v>0</v>
      </c>
      <c r="CQ171">
        <v>0</v>
      </c>
      <c r="CR171">
        <v>10005</v>
      </c>
      <c r="CS171">
        <v>0</v>
      </c>
      <c r="CT171">
        <v>5.45897</v>
      </c>
      <c r="CU171">
        <v>1045.99</v>
      </c>
      <c r="CV171">
        <v>0.961998</v>
      </c>
      <c r="CW171">
        <v>0.0380025</v>
      </c>
      <c r="CX171">
        <v>0</v>
      </c>
      <c r="CY171">
        <v>1515.82333333333</v>
      </c>
      <c r="CZ171">
        <v>4.99912</v>
      </c>
      <c r="DA171">
        <v>15690.8666666667</v>
      </c>
      <c r="DB171">
        <v>6712.72666666667</v>
      </c>
      <c r="DC171">
        <v>37.6246666666667</v>
      </c>
      <c r="DD171">
        <v>40.75</v>
      </c>
      <c r="DE171">
        <v>39.4373333333333</v>
      </c>
      <c r="DF171">
        <v>40.2916666666667</v>
      </c>
      <c r="DG171">
        <v>39.083</v>
      </c>
      <c r="DH171">
        <v>1001.43</v>
      </c>
      <c r="DI171">
        <v>39.56</v>
      </c>
      <c r="DJ171">
        <v>0</v>
      </c>
      <c r="DK171">
        <v>1625677525.4</v>
      </c>
      <c r="DL171">
        <v>0</v>
      </c>
      <c r="DM171">
        <v>1517.8968</v>
      </c>
      <c r="DN171">
        <v>-22.3684615015702</v>
      </c>
      <c r="DO171">
        <v>-204.523076580316</v>
      </c>
      <c r="DP171">
        <v>15711.808</v>
      </c>
      <c r="DQ171">
        <v>15</v>
      </c>
      <c r="DR171">
        <v>1625677134.6</v>
      </c>
      <c r="DS171" t="s">
        <v>305</v>
      </c>
      <c r="DT171">
        <v>1625677128.6</v>
      </c>
      <c r="DU171">
        <v>1625677134.6</v>
      </c>
      <c r="DV171">
        <v>2</v>
      </c>
      <c r="DW171">
        <v>0.041</v>
      </c>
      <c r="DX171">
        <v>0.026</v>
      </c>
      <c r="DY171">
        <v>-14.347</v>
      </c>
      <c r="DZ171">
        <v>-1.389</v>
      </c>
      <c r="EA171">
        <v>420</v>
      </c>
      <c r="EB171">
        <v>5</v>
      </c>
      <c r="EC171">
        <v>0.14</v>
      </c>
      <c r="ED171">
        <v>0.08</v>
      </c>
      <c r="EE171">
        <v>-11.4457414634146</v>
      </c>
      <c r="EF171">
        <v>-0.261060627177717</v>
      </c>
      <c r="EG171">
        <v>0.0459687060870963</v>
      </c>
      <c r="EH171">
        <v>1</v>
      </c>
      <c r="EI171">
        <v>1519.37914285714</v>
      </c>
      <c r="EJ171">
        <v>-21.1662637560864</v>
      </c>
      <c r="EK171">
        <v>2.13608904499865</v>
      </c>
      <c r="EL171">
        <v>0</v>
      </c>
      <c r="EM171">
        <v>1.07348414634146</v>
      </c>
      <c r="EN171">
        <v>0.0351710801393733</v>
      </c>
      <c r="EO171">
        <v>0.0132818232614847</v>
      </c>
      <c r="EP171">
        <v>1</v>
      </c>
      <c r="EQ171">
        <v>2</v>
      </c>
      <c r="ER171">
        <v>3</v>
      </c>
      <c r="ES171" t="s">
        <v>349</v>
      </c>
      <c r="ET171">
        <v>100</v>
      </c>
      <c r="EU171">
        <v>100</v>
      </c>
      <c r="EV171">
        <v>-14.343</v>
      </c>
      <c r="EW171">
        <v>-1.4419</v>
      </c>
      <c r="EX171">
        <v>-14.3476998515065</v>
      </c>
      <c r="EY171">
        <v>0.000485247639819423</v>
      </c>
      <c r="EZ171">
        <v>-1.36446825205216e-06</v>
      </c>
      <c r="FA171">
        <v>5.78542989185787e-10</v>
      </c>
      <c r="FB171">
        <v>-1.1099058739466</v>
      </c>
      <c r="FC171">
        <v>-0.0508365997127688</v>
      </c>
      <c r="FD171">
        <v>0.00161886503163497</v>
      </c>
      <c r="FE171">
        <v>-2.08621555845513e-05</v>
      </c>
      <c r="FF171">
        <v>0</v>
      </c>
      <c r="FG171">
        <v>2096</v>
      </c>
      <c r="FH171">
        <v>2</v>
      </c>
      <c r="FI171">
        <v>28</v>
      </c>
      <c r="FJ171">
        <v>6.6</v>
      </c>
      <c r="FK171">
        <v>6.5</v>
      </c>
      <c r="FL171">
        <v>18</v>
      </c>
      <c r="FM171">
        <v>491.781</v>
      </c>
      <c r="FN171">
        <v>509.91</v>
      </c>
      <c r="FO171">
        <v>15.8472</v>
      </c>
      <c r="FP171">
        <v>26.6199</v>
      </c>
      <c r="FQ171">
        <v>29.9995</v>
      </c>
      <c r="FR171">
        <v>26.818</v>
      </c>
      <c r="FS171">
        <v>26.8039</v>
      </c>
      <c r="FT171">
        <v>21.4456</v>
      </c>
      <c r="FU171">
        <v>56.5915</v>
      </c>
      <c r="FV171">
        <v>0</v>
      </c>
      <c r="FW171">
        <v>15.94</v>
      </c>
      <c r="FX171">
        <v>420</v>
      </c>
      <c r="FY171">
        <v>6.16228</v>
      </c>
      <c r="FZ171">
        <v>101.655</v>
      </c>
      <c r="GA171">
        <v>96.1783</v>
      </c>
    </row>
    <row r="172" spans="1:183">
      <c r="A172">
        <v>156</v>
      </c>
      <c r="B172">
        <v>1625677526.1</v>
      </c>
      <c r="C172">
        <v>310</v>
      </c>
      <c r="D172" t="s">
        <v>618</v>
      </c>
      <c r="E172" t="s">
        <v>619</v>
      </c>
      <c r="F172">
        <v>1</v>
      </c>
      <c r="G172" t="s">
        <v>302</v>
      </c>
      <c r="H172">
        <v>1625677525.1</v>
      </c>
      <c r="I172">
        <f>(J172)/1000</f>
        <v>0</v>
      </c>
      <c r="J172">
        <f>1000*CJ172*AH172*(CF172-CG172)/(100*BY172*(1000-AH172*CF172))</f>
        <v>0</v>
      </c>
      <c r="K172">
        <f>CJ172*AH172*(CE172-CD172*(1000-AH172*CG172)/(1000-AH172*CF172))/(100*BY172)</f>
        <v>0</v>
      </c>
      <c r="L172">
        <f>CD172 - IF(AH172&gt;1, K172*BY172*100.0/(AJ172*CR172), 0)</f>
        <v>0</v>
      </c>
      <c r="M172">
        <f>((S172-I172/2)*L172-K172)/(S172+I172/2)</f>
        <v>0</v>
      </c>
      <c r="N172">
        <f>M172*(CK172+CL172)/1000.0</f>
        <v>0</v>
      </c>
      <c r="O172">
        <f>(CD172 - IF(AH172&gt;1, K172*BY172*100.0/(AJ172*CR172), 0))*(CK172+CL172)/1000.0</f>
        <v>0</v>
      </c>
      <c r="P172">
        <f>2.0/((1/R172-1/Q172)+SIGN(R172)*SQRT((1/R172-1/Q172)*(1/R172-1/Q172) + 4*BZ172/((BZ172+1)*(BZ172+1))*(2*1/R172*1/Q172-1/Q172*1/Q172)))</f>
        <v>0</v>
      </c>
      <c r="Q172">
        <f>IF(LEFT(CA172,1)&lt;&gt;"0",IF(LEFT(CA172,1)="1",3.0,CB172),$D$5+$E$5*(CR172*CK172/($K$5*1000))+$F$5*(CR172*CK172/($K$5*1000))*MAX(MIN(BY172,$J$5),$I$5)*MAX(MIN(BY172,$J$5),$I$5)+$G$5*MAX(MIN(BY172,$J$5),$I$5)*(CR172*CK172/($K$5*1000))+$H$5*(CR172*CK172/($K$5*1000))*(CR172*CK172/($K$5*1000)))</f>
        <v>0</v>
      </c>
      <c r="R172">
        <f>I172*(1000-(1000*0.61365*exp(17.502*V172/(240.97+V172))/(CK172+CL172)+CF172)/2)/(1000*0.61365*exp(17.502*V172/(240.97+V172))/(CK172+CL172)-CF172)</f>
        <v>0</v>
      </c>
      <c r="S172">
        <f>1/((BZ172+1)/(P172/1.6)+1/(Q172/1.37)) + BZ172/((BZ172+1)/(P172/1.6) + BZ172/(Q172/1.37))</f>
        <v>0</v>
      </c>
      <c r="T172">
        <f>(BU172*BX172)</f>
        <v>0</v>
      </c>
      <c r="U172">
        <f>(CM172+(T172+2*0.95*5.67E-8*(((CM172+$B$7)+273)^4-(CM172+273)^4)-44100*I172)/(1.84*29.3*Q172+8*0.95*5.67E-8*(CM172+273)^3))</f>
        <v>0</v>
      </c>
      <c r="V172">
        <f>($C$7*CN172+$D$7*CO172+$E$7*U172)</f>
        <v>0</v>
      </c>
      <c r="W172">
        <f>0.61365*exp(17.502*V172/(240.97+V172))</f>
        <v>0</v>
      </c>
      <c r="X172">
        <f>(Y172/Z172*100)</f>
        <v>0</v>
      </c>
      <c r="Y172">
        <f>CF172*(CK172+CL172)/1000</f>
        <v>0</v>
      </c>
      <c r="Z172">
        <f>0.61365*exp(17.502*CM172/(240.97+CM172))</f>
        <v>0</v>
      </c>
      <c r="AA172">
        <f>(W172-CF172*(CK172+CL172)/1000)</f>
        <v>0</v>
      </c>
      <c r="AB172">
        <f>(-I172*44100)</f>
        <v>0</v>
      </c>
      <c r="AC172">
        <f>2*29.3*Q172*0.92*(CM172-V172)</f>
        <v>0</v>
      </c>
      <c r="AD172">
        <f>2*0.95*5.67E-8*(((CM172+$B$7)+273)^4-(V172+273)^4)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MAX(0,($B$13+$C$13*CR172)/(1+$D$13*CR172)*CK172/(CM172+273)*$E$13)</f>
        <v>0</v>
      </c>
      <c r="AK172" t="s">
        <v>303</v>
      </c>
      <c r="AL172" t="s">
        <v>303</v>
      </c>
      <c r="AM172">
        <v>0</v>
      </c>
      <c r="AN172">
        <v>0</v>
      </c>
      <c r="AO172">
        <f>1-AM172/AN172</f>
        <v>0</v>
      </c>
      <c r="AP172">
        <v>0</v>
      </c>
      <c r="AQ172" t="s">
        <v>303</v>
      </c>
      <c r="AR172" t="s">
        <v>303</v>
      </c>
      <c r="AS172">
        <v>0</v>
      </c>
      <c r="AT172">
        <v>0</v>
      </c>
      <c r="AU172">
        <f>1-AS172/AT172</f>
        <v>0</v>
      </c>
      <c r="AV172">
        <v>0.5</v>
      </c>
      <c r="AW172">
        <f>BV172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303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f>$B$11*CS172+$C$11*CT172+$F$11*CU172*(1-CX172)</f>
        <v>0</v>
      </c>
      <c r="BV172">
        <f>BU172*BW172</f>
        <v>0</v>
      </c>
      <c r="BW172">
        <f>($B$11*$D$9+$C$11*$D$9+$F$11*((DH172+CZ172)/MAX(DH172+CZ172+DI172, 0.1)*$I$9+DI172/MAX(DH172+CZ172+DI172, 0.1)*$J$9))/($B$11+$C$11+$F$11)</f>
        <v>0</v>
      </c>
      <c r="BX172">
        <f>($B$11*$K$9+$C$11*$K$9+$F$11*((DH172+CZ172)/MAX(DH172+CZ172+DI172, 0.1)*$P$9+DI172/MAX(DH172+CZ172+DI172, 0.1)*$Q$9))/($B$11+$C$11+$F$11)</f>
        <v>0</v>
      </c>
      <c r="BY172">
        <v>6</v>
      </c>
      <c r="BZ172">
        <v>0.5</v>
      </c>
      <c r="CA172" t="s">
        <v>304</v>
      </c>
      <c r="CB172">
        <v>2</v>
      </c>
      <c r="CC172">
        <v>1625677525.1</v>
      </c>
      <c r="CD172">
        <v>408.506333333333</v>
      </c>
      <c r="CE172">
        <v>420.019</v>
      </c>
      <c r="CF172">
        <v>7.20846333333333</v>
      </c>
      <c r="CG172">
        <v>6.09969666666667</v>
      </c>
      <c r="CH172">
        <v>422.848666666667</v>
      </c>
      <c r="CI172">
        <v>8.6505</v>
      </c>
      <c r="CJ172">
        <v>500.011333333333</v>
      </c>
      <c r="CK172">
        <v>100.387</v>
      </c>
      <c r="CL172">
        <v>0.0998174666666667</v>
      </c>
      <c r="CM172">
        <v>18.2616333333333</v>
      </c>
      <c r="CN172">
        <v>18.1151333333333</v>
      </c>
      <c r="CO172">
        <v>999.9</v>
      </c>
      <c r="CP172">
        <v>0</v>
      </c>
      <c r="CQ172">
        <v>0</v>
      </c>
      <c r="CR172">
        <v>9981.23333333333</v>
      </c>
      <c r="CS172">
        <v>0</v>
      </c>
      <c r="CT172">
        <v>5.46586</v>
      </c>
      <c r="CU172">
        <v>1045.99</v>
      </c>
      <c r="CV172">
        <v>0.961998</v>
      </c>
      <c r="CW172">
        <v>0.0380025</v>
      </c>
      <c r="CX172">
        <v>0</v>
      </c>
      <c r="CY172">
        <v>1514.93333333333</v>
      </c>
      <c r="CZ172">
        <v>4.99912</v>
      </c>
      <c r="DA172">
        <v>15684.0333333333</v>
      </c>
      <c r="DB172">
        <v>6712.74333333333</v>
      </c>
      <c r="DC172">
        <v>37.604</v>
      </c>
      <c r="DD172">
        <v>40.7913333333333</v>
      </c>
      <c r="DE172">
        <v>39.5413333333333</v>
      </c>
      <c r="DF172">
        <v>40.3746666666667</v>
      </c>
      <c r="DG172">
        <v>39.083</v>
      </c>
      <c r="DH172">
        <v>1001.43</v>
      </c>
      <c r="DI172">
        <v>39.56</v>
      </c>
      <c r="DJ172">
        <v>0</v>
      </c>
      <c r="DK172">
        <v>1625677527.2</v>
      </c>
      <c r="DL172">
        <v>0</v>
      </c>
      <c r="DM172">
        <v>1517.33230769231</v>
      </c>
      <c r="DN172">
        <v>-22.7664957425995</v>
      </c>
      <c r="DO172">
        <v>-207.96239328129</v>
      </c>
      <c r="DP172">
        <v>15706.5884615385</v>
      </c>
      <c r="DQ172">
        <v>15</v>
      </c>
      <c r="DR172">
        <v>1625677134.6</v>
      </c>
      <c r="DS172" t="s">
        <v>305</v>
      </c>
      <c r="DT172">
        <v>1625677128.6</v>
      </c>
      <c r="DU172">
        <v>1625677134.6</v>
      </c>
      <c r="DV172">
        <v>2</v>
      </c>
      <c r="DW172">
        <v>0.041</v>
      </c>
      <c r="DX172">
        <v>0.026</v>
      </c>
      <c r="DY172">
        <v>-14.347</v>
      </c>
      <c r="DZ172">
        <v>-1.389</v>
      </c>
      <c r="EA172">
        <v>420</v>
      </c>
      <c r="EB172">
        <v>5</v>
      </c>
      <c r="EC172">
        <v>0.14</v>
      </c>
      <c r="ED172">
        <v>0.08</v>
      </c>
      <c r="EE172">
        <v>-11.455456097561</v>
      </c>
      <c r="EF172">
        <v>-0.330510104529616</v>
      </c>
      <c r="EG172">
        <v>0.0503176352190688</v>
      </c>
      <c r="EH172">
        <v>1</v>
      </c>
      <c r="EI172">
        <v>1518.41470588235</v>
      </c>
      <c r="EJ172">
        <v>-21.8706360014436</v>
      </c>
      <c r="EK172">
        <v>2.14368461696777</v>
      </c>
      <c r="EL172">
        <v>0</v>
      </c>
      <c r="EM172">
        <v>1.07673902439024</v>
      </c>
      <c r="EN172">
        <v>0.0901202090592348</v>
      </c>
      <c r="EO172">
        <v>0.0167368583765436</v>
      </c>
      <c r="EP172">
        <v>1</v>
      </c>
      <c r="EQ172">
        <v>2</v>
      </c>
      <c r="ER172">
        <v>3</v>
      </c>
      <c r="ES172" t="s">
        <v>349</v>
      </c>
      <c r="ET172">
        <v>100</v>
      </c>
      <c r="EU172">
        <v>100</v>
      </c>
      <c r="EV172">
        <v>-14.343</v>
      </c>
      <c r="EW172">
        <v>-1.4421</v>
      </c>
      <c r="EX172">
        <v>-14.3476998515065</v>
      </c>
      <c r="EY172">
        <v>0.000485247639819423</v>
      </c>
      <c r="EZ172">
        <v>-1.36446825205216e-06</v>
      </c>
      <c r="FA172">
        <v>5.78542989185787e-10</v>
      </c>
      <c r="FB172">
        <v>-1.1099058739466</v>
      </c>
      <c r="FC172">
        <v>-0.0508365997127688</v>
      </c>
      <c r="FD172">
        <v>0.00161886503163497</v>
      </c>
      <c r="FE172">
        <v>-2.08621555845513e-05</v>
      </c>
      <c r="FF172">
        <v>0</v>
      </c>
      <c r="FG172">
        <v>2096</v>
      </c>
      <c r="FH172">
        <v>2</v>
      </c>
      <c r="FI172">
        <v>28</v>
      </c>
      <c r="FJ172">
        <v>6.6</v>
      </c>
      <c r="FK172">
        <v>6.5</v>
      </c>
      <c r="FL172">
        <v>18</v>
      </c>
      <c r="FM172">
        <v>491.769</v>
      </c>
      <c r="FN172">
        <v>509.845</v>
      </c>
      <c r="FO172">
        <v>15.8866</v>
      </c>
      <c r="FP172">
        <v>26.6173</v>
      </c>
      <c r="FQ172">
        <v>29.9995</v>
      </c>
      <c r="FR172">
        <v>26.8166</v>
      </c>
      <c r="FS172">
        <v>26.8028</v>
      </c>
      <c r="FT172">
        <v>21.446</v>
      </c>
      <c r="FU172">
        <v>56.5915</v>
      </c>
      <c r="FV172">
        <v>0</v>
      </c>
      <c r="FW172">
        <v>15.94</v>
      </c>
      <c r="FX172">
        <v>420</v>
      </c>
      <c r="FY172">
        <v>6.16197</v>
      </c>
      <c r="FZ172">
        <v>101.654</v>
      </c>
      <c r="GA172">
        <v>96.1776</v>
      </c>
    </row>
    <row r="173" spans="1:183">
      <c r="A173">
        <v>157</v>
      </c>
      <c r="B173">
        <v>1625677528.1</v>
      </c>
      <c r="C173">
        <v>312</v>
      </c>
      <c r="D173" t="s">
        <v>620</v>
      </c>
      <c r="E173" t="s">
        <v>621</v>
      </c>
      <c r="F173">
        <v>1</v>
      </c>
      <c r="G173" t="s">
        <v>302</v>
      </c>
      <c r="H173">
        <v>1625677527.1</v>
      </c>
      <c r="I173">
        <f>(J173)/1000</f>
        <v>0</v>
      </c>
      <c r="J173">
        <f>1000*CJ173*AH173*(CF173-CG173)/(100*BY173*(1000-AH173*CF173))</f>
        <v>0</v>
      </c>
      <c r="K173">
        <f>CJ173*AH173*(CE173-CD173*(1000-AH173*CG173)/(1000-AH173*CF173))/(100*BY173)</f>
        <v>0</v>
      </c>
      <c r="L173">
        <f>CD173 - IF(AH173&gt;1, K173*BY173*100.0/(AJ173*CR173), 0)</f>
        <v>0</v>
      </c>
      <c r="M173">
        <f>((S173-I173/2)*L173-K173)/(S173+I173/2)</f>
        <v>0</v>
      </c>
      <c r="N173">
        <f>M173*(CK173+CL173)/1000.0</f>
        <v>0</v>
      </c>
      <c r="O173">
        <f>(CD173 - IF(AH173&gt;1, K173*BY173*100.0/(AJ173*CR173), 0))*(CK173+CL173)/1000.0</f>
        <v>0</v>
      </c>
      <c r="P173">
        <f>2.0/((1/R173-1/Q173)+SIGN(R173)*SQRT((1/R173-1/Q173)*(1/R173-1/Q173) + 4*BZ173/((BZ173+1)*(BZ173+1))*(2*1/R173*1/Q173-1/Q173*1/Q173)))</f>
        <v>0</v>
      </c>
      <c r="Q173">
        <f>IF(LEFT(CA173,1)&lt;&gt;"0",IF(LEFT(CA173,1)="1",3.0,CB173),$D$5+$E$5*(CR173*CK173/($K$5*1000))+$F$5*(CR173*CK173/($K$5*1000))*MAX(MIN(BY173,$J$5),$I$5)*MAX(MIN(BY173,$J$5),$I$5)+$G$5*MAX(MIN(BY173,$J$5),$I$5)*(CR173*CK173/($K$5*1000))+$H$5*(CR173*CK173/($K$5*1000))*(CR173*CK173/($K$5*1000)))</f>
        <v>0</v>
      </c>
      <c r="R173">
        <f>I173*(1000-(1000*0.61365*exp(17.502*V173/(240.97+V173))/(CK173+CL173)+CF173)/2)/(1000*0.61365*exp(17.502*V173/(240.97+V173))/(CK173+CL173)-CF173)</f>
        <v>0</v>
      </c>
      <c r="S173">
        <f>1/((BZ173+1)/(P173/1.6)+1/(Q173/1.37)) + BZ173/((BZ173+1)/(P173/1.6) + BZ173/(Q173/1.37))</f>
        <v>0</v>
      </c>
      <c r="T173">
        <f>(BU173*BX173)</f>
        <v>0</v>
      </c>
      <c r="U173">
        <f>(CM173+(T173+2*0.95*5.67E-8*(((CM173+$B$7)+273)^4-(CM173+273)^4)-44100*I173)/(1.84*29.3*Q173+8*0.95*5.67E-8*(CM173+273)^3))</f>
        <v>0</v>
      </c>
      <c r="V173">
        <f>($C$7*CN173+$D$7*CO173+$E$7*U173)</f>
        <v>0</v>
      </c>
      <c r="W173">
        <f>0.61365*exp(17.502*V173/(240.97+V173))</f>
        <v>0</v>
      </c>
      <c r="X173">
        <f>(Y173/Z173*100)</f>
        <v>0</v>
      </c>
      <c r="Y173">
        <f>CF173*(CK173+CL173)/1000</f>
        <v>0</v>
      </c>
      <c r="Z173">
        <f>0.61365*exp(17.502*CM173/(240.97+CM173))</f>
        <v>0</v>
      </c>
      <c r="AA173">
        <f>(W173-CF173*(CK173+CL173)/1000)</f>
        <v>0</v>
      </c>
      <c r="AB173">
        <f>(-I173*44100)</f>
        <v>0</v>
      </c>
      <c r="AC173">
        <f>2*29.3*Q173*0.92*(CM173-V173)</f>
        <v>0</v>
      </c>
      <c r="AD173">
        <f>2*0.95*5.67E-8*(((CM173+$B$7)+273)^4-(V173+273)^4)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MAX(0,($B$13+$C$13*CR173)/(1+$D$13*CR173)*CK173/(CM173+273)*$E$13)</f>
        <v>0</v>
      </c>
      <c r="AK173" t="s">
        <v>303</v>
      </c>
      <c r="AL173" t="s">
        <v>303</v>
      </c>
      <c r="AM173">
        <v>0</v>
      </c>
      <c r="AN173">
        <v>0</v>
      </c>
      <c r="AO173">
        <f>1-AM173/AN173</f>
        <v>0</v>
      </c>
      <c r="AP173">
        <v>0</v>
      </c>
      <c r="AQ173" t="s">
        <v>303</v>
      </c>
      <c r="AR173" t="s">
        <v>303</v>
      </c>
      <c r="AS173">
        <v>0</v>
      </c>
      <c r="AT173">
        <v>0</v>
      </c>
      <c r="AU173">
        <f>1-AS173/AT173</f>
        <v>0</v>
      </c>
      <c r="AV173">
        <v>0.5</v>
      </c>
      <c r="AW173">
        <f>BV173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303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f>$B$11*CS173+$C$11*CT173+$F$11*CU173*(1-CX173)</f>
        <v>0</v>
      </c>
      <c r="BV173">
        <f>BU173*BW173</f>
        <v>0</v>
      </c>
      <c r="BW173">
        <f>($B$11*$D$9+$C$11*$D$9+$F$11*((DH173+CZ173)/MAX(DH173+CZ173+DI173, 0.1)*$I$9+DI173/MAX(DH173+CZ173+DI173, 0.1)*$J$9))/($B$11+$C$11+$F$11)</f>
        <v>0</v>
      </c>
      <c r="BX173">
        <f>($B$11*$K$9+$C$11*$K$9+$F$11*((DH173+CZ173)/MAX(DH173+CZ173+DI173, 0.1)*$P$9+DI173/MAX(DH173+CZ173+DI173, 0.1)*$Q$9))/($B$11+$C$11+$F$11)</f>
        <v>0</v>
      </c>
      <c r="BY173">
        <v>6</v>
      </c>
      <c r="BZ173">
        <v>0.5</v>
      </c>
      <c r="CA173" t="s">
        <v>304</v>
      </c>
      <c r="CB173">
        <v>2</v>
      </c>
      <c r="CC173">
        <v>1625677527.1</v>
      </c>
      <c r="CD173">
        <v>408.498333333333</v>
      </c>
      <c r="CE173">
        <v>419.976666666667</v>
      </c>
      <c r="CF173">
        <v>7.2165</v>
      </c>
      <c r="CG173">
        <v>6.09981</v>
      </c>
      <c r="CH173">
        <v>422.841333333333</v>
      </c>
      <c r="CI173">
        <v>8.65876</v>
      </c>
      <c r="CJ173">
        <v>500.002</v>
      </c>
      <c r="CK173">
        <v>100.386666666667</v>
      </c>
      <c r="CL173">
        <v>0.100225766666667</v>
      </c>
      <c r="CM173">
        <v>18.2854666666667</v>
      </c>
      <c r="CN173">
        <v>18.1365</v>
      </c>
      <c r="CO173">
        <v>999.9</v>
      </c>
      <c r="CP173">
        <v>0</v>
      </c>
      <c r="CQ173">
        <v>0</v>
      </c>
      <c r="CR173">
        <v>9943.95666666667</v>
      </c>
      <c r="CS173">
        <v>0</v>
      </c>
      <c r="CT173">
        <v>5.49297333333333</v>
      </c>
      <c r="CU173">
        <v>1045.98666666667</v>
      </c>
      <c r="CV173">
        <v>0.961998</v>
      </c>
      <c r="CW173">
        <v>0.0380025</v>
      </c>
      <c r="CX173">
        <v>0</v>
      </c>
      <c r="CY173">
        <v>1513.94333333333</v>
      </c>
      <c r="CZ173">
        <v>4.99912</v>
      </c>
      <c r="DA173">
        <v>15677.5</v>
      </c>
      <c r="DB173">
        <v>6712.72666666667</v>
      </c>
      <c r="DC173">
        <v>37.5203333333333</v>
      </c>
      <c r="DD173">
        <v>40.75</v>
      </c>
      <c r="DE173">
        <v>39.458</v>
      </c>
      <c r="DF173">
        <v>40.1873333333333</v>
      </c>
      <c r="DG173">
        <v>39.0833333333333</v>
      </c>
      <c r="DH173">
        <v>1001.42666666667</v>
      </c>
      <c r="DI173">
        <v>39.56</v>
      </c>
      <c r="DJ173">
        <v>0</v>
      </c>
      <c r="DK173">
        <v>1625677529</v>
      </c>
      <c r="DL173">
        <v>0</v>
      </c>
      <c r="DM173">
        <v>1516.5236</v>
      </c>
      <c r="DN173">
        <v>-23.1815384290171</v>
      </c>
      <c r="DO173">
        <v>-214.8769226959</v>
      </c>
      <c r="DP173">
        <v>15699.456</v>
      </c>
      <c r="DQ173">
        <v>15</v>
      </c>
      <c r="DR173">
        <v>1625677134.6</v>
      </c>
      <c r="DS173" t="s">
        <v>305</v>
      </c>
      <c r="DT173">
        <v>1625677128.6</v>
      </c>
      <c r="DU173">
        <v>1625677134.6</v>
      </c>
      <c r="DV173">
        <v>2</v>
      </c>
      <c r="DW173">
        <v>0.041</v>
      </c>
      <c r="DX173">
        <v>0.026</v>
      </c>
      <c r="DY173">
        <v>-14.347</v>
      </c>
      <c r="DZ173">
        <v>-1.389</v>
      </c>
      <c r="EA173">
        <v>420</v>
      </c>
      <c r="EB173">
        <v>5</v>
      </c>
      <c r="EC173">
        <v>0.14</v>
      </c>
      <c r="ED173">
        <v>0.08</v>
      </c>
      <c r="EE173">
        <v>-11.4653414634146</v>
      </c>
      <c r="EF173">
        <v>-0.275761672473866</v>
      </c>
      <c r="EG173">
        <v>0.0494990365789948</v>
      </c>
      <c r="EH173">
        <v>1</v>
      </c>
      <c r="EI173">
        <v>1517.75029411765</v>
      </c>
      <c r="EJ173">
        <v>-22.5730646871693</v>
      </c>
      <c r="EK173">
        <v>2.21594022707415</v>
      </c>
      <c r="EL173">
        <v>0</v>
      </c>
      <c r="EM173">
        <v>1.08114317073171</v>
      </c>
      <c r="EN173">
        <v>0.138750940766551</v>
      </c>
      <c r="EO173">
        <v>0.0201271457803518</v>
      </c>
      <c r="EP173">
        <v>0</v>
      </c>
      <c r="EQ173">
        <v>1</v>
      </c>
      <c r="ER173">
        <v>3</v>
      </c>
      <c r="ES173" t="s">
        <v>427</v>
      </c>
      <c r="ET173">
        <v>100</v>
      </c>
      <c r="EU173">
        <v>100</v>
      </c>
      <c r="EV173">
        <v>-14.342</v>
      </c>
      <c r="EW173">
        <v>-1.4424</v>
      </c>
      <c r="EX173">
        <v>-14.3476998515065</v>
      </c>
      <c r="EY173">
        <v>0.000485247639819423</v>
      </c>
      <c r="EZ173">
        <v>-1.36446825205216e-06</v>
      </c>
      <c r="FA173">
        <v>5.78542989185787e-10</v>
      </c>
      <c r="FB173">
        <v>-1.1099058739466</v>
      </c>
      <c r="FC173">
        <v>-0.0508365997127688</v>
      </c>
      <c r="FD173">
        <v>0.00161886503163497</v>
      </c>
      <c r="FE173">
        <v>-2.08621555845513e-05</v>
      </c>
      <c r="FF173">
        <v>0</v>
      </c>
      <c r="FG173">
        <v>2096</v>
      </c>
      <c r="FH173">
        <v>2</v>
      </c>
      <c r="FI173">
        <v>28</v>
      </c>
      <c r="FJ173">
        <v>6.7</v>
      </c>
      <c r="FK173">
        <v>6.6</v>
      </c>
      <c r="FL173">
        <v>18</v>
      </c>
      <c r="FM173">
        <v>491.798</v>
      </c>
      <c r="FN173">
        <v>509.977</v>
      </c>
      <c r="FO173">
        <v>15.9314</v>
      </c>
      <c r="FP173">
        <v>26.615</v>
      </c>
      <c r="FQ173">
        <v>29.9994</v>
      </c>
      <c r="FR173">
        <v>26.8149</v>
      </c>
      <c r="FS173">
        <v>26.8014</v>
      </c>
      <c r="FT173">
        <v>21.4473</v>
      </c>
      <c r="FU173">
        <v>56.2344</v>
      </c>
      <c r="FV173">
        <v>0</v>
      </c>
      <c r="FW173">
        <v>16.01</v>
      </c>
      <c r="FX173">
        <v>420</v>
      </c>
      <c r="FY173">
        <v>6.20573</v>
      </c>
      <c r="FZ173">
        <v>101.654</v>
      </c>
      <c r="GA173">
        <v>96.1779</v>
      </c>
    </row>
    <row r="174" spans="1:183">
      <c r="A174">
        <v>158</v>
      </c>
      <c r="B174">
        <v>1625677530.1</v>
      </c>
      <c r="C174">
        <v>314</v>
      </c>
      <c r="D174" t="s">
        <v>622</v>
      </c>
      <c r="E174" t="s">
        <v>623</v>
      </c>
      <c r="F174">
        <v>1</v>
      </c>
      <c r="G174" t="s">
        <v>302</v>
      </c>
      <c r="H174">
        <v>1625677529.1</v>
      </c>
      <c r="I174">
        <f>(J174)/1000</f>
        <v>0</v>
      </c>
      <c r="J174">
        <f>1000*CJ174*AH174*(CF174-CG174)/(100*BY174*(1000-AH174*CF174))</f>
        <v>0</v>
      </c>
      <c r="K174">
        <f>CJ174*AH174*(CE174-CD174*(1000-AH174*CG174)/(1000-AH174*CF174))/(100*BY174)</f>
        <v>0</v>
      </c>
      <c r="L174">
        <f>CD174 - IF(AH174&gt;1, K174*BY174*100.0/(AJ174*CR174), 0)</f>
        <v>0</v>
      </c>
      <c r="M174">
        <f>((S174-I174/2)*L174-K174)/(S174+I174/2)</f>
        <v>0</v>
      </c>
      <c r="N174">
        <f>M174*(CK174+CL174)/1000.0</f>
        <v>0</v>
      </c>
      <c r="O174">
        <f>(CD174 - IF(AH174&gt;1, K174*BY174*100.0/(AJ174*CR174), 0))*(CK174+CL174)/1000.0</f>
        <v>0</v>
      </c>
      <c r="P174">
        <f>2.0/((1/R174-1/Q174)+SIGN(R174)*SQRT((1/R174-1/Q174)*(1/R174-1/Q174) + 4*BZ174/((BZ174+1)*(BZ174+1))*(2*1/R174*1/Q174-1/Q174*1/Q174)))</f>
        <v>0</v>
      </c>
      <c r="Q174">
        <f>IF(LEFT(CA174,1)&lt;&gt;"0",IF(LEFT(CA174,1)="1",3.0,CB174),$D$5+$E$5*(CR174*CK174/($K$5*1000))+$F$5*(CR174*CK174/($K$5*1000))*MAX(MIN(BY174,$J$5),$I$5)*MAX(MIN(BY174,$J$5),$I$5)+$G$5*MAX(MIN(BY174,$J$5),$I$5)*(CR174*CK174/($K$5*1000))+$H$5*(CR174*CK174/($K$5*1000))*(CR174*CK174/($K$5*1000)))</f>
        <v>0</v>
      </c>
      <c r="R174">
        <f>I174*(1000-(1000*0.61365*exp(17.502*V174/(240.97+V174))/(CK174+CL174)+CF174)/2)/(1000*0.61365*exp(17.502*V174/(240.97+V174))/(CK174+CL174)-CF174)</f>
        <v>0</v>
      </c>
      <c r="S174">
        <f>1/((BZ174+1)/(P174/1.6)+1/(Q174/1.37)) + BZ174/((BZ174+1)/(P174/1.6) + BZ174/(Q174/1.37))</f>
        <v>0</v>
      </c>
      <c r="T174">
        <f>(BU174*BX174)</f>
        <v>0</v>
      </c>
      <c r="U174">
        <f>(CM174+(T174+2*0.95*5.67E-8*(((CM174+$B$7)+273)^4-(CM174+273)^4)-44100*I174)/(1.84*29.3*Q174+8*0.95*5.67E-8*(CM174+273)^3))</f>
        <v>0</v>
      </c>
      <c r="V174">
        <f>($C$7*CN174+$D$7*CO174+$E$7*U174)</f>
        <v>0</v>
      </c>
      <c r="W174">
        <f>0.61365*exp(17.502*V174/(240.97+V174))</f>
        <v>0</v>
      </c>
      <c r="X174">
        <f>(Y174/Z174*100)</f>
        <v>0</v>
      </c>
      <c r="Y174">
        <f>CF174*(CK174+CL174)/1000</f>
        <v>0</v>
      </c>
      <c r="Z174">
        <f>0.61365*exp(17.502*CM174/(240.97+CM174))</f>
        <v>0</v>
      </c>
      <c r="AA174">
        <f>(W174-CF174*(CK174+CL174)/1000)</f>
        <v>0</v>
      </c>
      <c r="AB174">
        <f>(-I174*44100)</f>
        <v>0</v>
      </c>
      <c r="AC174">
        <f>2*29.3*Q174*0.92*(CM174-V174)</f>
        <v>0</v>
      </c>
      <c r="AD174">
        <f>2*0.95*5.67E-8*(((CM174+$B$7)+273)^4-(V174+273)^4)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MAX(0,($B$13+$C$13*CR174)/(1+$D$13*CR174)*CK174/(CM174+273)*$E$13)</f>
        <v>0</v>
      </c>
      <c r="AK174" t="s">
        <v>303</v>
      </c>
      <c r="AL174" t="s">
        <v>303</v>
      </c>
      <c r="AM174">
        <v>0</v>
      </c>
      <c r="AN174">
        <v>0</v>
      </c>
      <c r="AO174">
        <f>1-AM174/AN174</f>
        <v>0</v>
      </c>
      <c r="AP174">
        <v>0</v>
      </c>
      <c r="AQ174" t="s">
        <v>303</v>
      </c>
      <c r="AR174" t="s">
        <v>303</v>
      </c>
      <c r="AS174">
        <v>0</v>
      </c>
      <c r="AT174">
        <v>0</v>
      </c>
      <c r="AU174">
        <f>1-AS174/AT174</f>
        <v>0</v>
      </c>
      <c r="AV174">
        <v>0.5</v>
      </c>
      <c r="AW174">
        <f>BV174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303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f>$B$11*CS174+$C$11*CT174+$F$11*CU174*(1-CX174)</f>
        <v>0</v>
      </c>
      <c r="BV174">
        <f>BU174*BW174</f>
        <v>0</v>
      </c>
      <c r="BW174">
        <f>($B$11*$D$9+$C$11*$D$9+$F$11*((DH174+CZ174)/MAX(DH174+CZ174+DI174, 0.1)*$I$9+DI174/MAX(DH174+CZ174+DI174, 0.1)*$J$9))/($B$11+$C$11+$F$11)</f>
        <v>0</v>
      </c>
      <c r="BX174">
        <f>($B$11*$K$9+$C$11*$K$9+$F$11*((DH174+CZ174)/MAX(DH174+CZ174+DI174, 0.1)*$P$9+DI174/MAX(DH174+CZ174+DI174, 0.1)*$Q$9))/($B$11+$C$11+$F$11)</f>
        <v>0</v>
      </c>
      <c r="BY174">
        <v>6</v>
      </c>
      <c r="BZ174">
        <v>0.5</v>
      </c>
      <c r="CA174" t="s">
        <v>304</v>
      </c>
      <c r="CB174">
        <v>2</v>
      </c>
      <c r="CC174">
        <v>1625677529.1</v>
      </c>
      <c r="CD174">
        <v>408.469</v>
      </c>
      <c r="CE174">
        <v>419.971666666667</v>
      </c>
      <c r="CF174">
        <v>7.22417</v>
      </c>
      <c r="CG174">
        <v>6.10263</v>
      </c>
      <c r="CH174">
        <v>422.811333333333</v>
      </c>
      <c r="CI174">
        <v>8.66664333333333</v>
      </c>
      <c r="CJ174">
        <v>500.009</v>
      </c>
      <c r="CK174">
        <v>100.385333333333</v>
      </c>
      <c r="CL174">
        <v>0.100143</v>
      </c>
      <c r="CM174">
        <v>18.3107</v>
      </c>
      <c r="CN174">
        <v>18.1655333333333</v>
      </c>
      <c r="CO174">
        <v>999.9</v>
      </c>
      <c r="CP174">
        <v>0</v>
      </c>
      <c r="CQ174">
        <v>0</v>
      </c>
      <c r="CR174">
        <v>9977.5</v>
      </c>
      <c r="CS174">
        <v>0</v>
      </c>
      <c r="CT174">
        <v>5.5279</v>
      </c>
      <c r="CU174">
        <v>1045.98333333333</v>
      </c>
      <c r="CV174">
        <v>0.961998</v>
      </c>
      <c r="CW174">
        <v>0.0380025</v>
      </c>
      <c r="CX174">
        <v>0</v>
      </c>
      <c r="CY174">
        <v>1513.28666666667</v>
      </c>
      <c r="CZ174">
        <v>4.99912</v>
      </c>
      <c r="DA174">
        <v>15670.2666666667</v>
      </c>
      <c r="DB174">
        <v>6712.70333333333</v>
      </c>
      <c r="DC174">
        <v>37.625</v>
      </c>
      <c r="DD174">
        <v>40.7913333333333</v>
      </c>
      <c r="DE174">
        <v>39.3953333333333</v>
      </c>
      <c r="DF174">
        <v>40.2496666666667</v>
      </c>
      <c r="DG174">
        <v>39.1246666666667</v>
      </c>
      <c r="DH174">
        <v>1001.42333333333</v>
      </c>
      <c r="DI174">
        <v>39.56</v>
      </c>
      <c r="DJ174">
        <v>0</v>
      </c>
      <c r="DK174">
        <v>1625677530.8</v>
      </c>
      <c r="DL174">
        <v>0</v>
      </c>
      <c r="DM174">
        <v>1515.98615384615</v>
      </c>
      <c r="DN174">
        <v>-23.3394872058929</v>
      </c>
      <c r="DO174">
        <v>-216.287179592457</v>
      </c>
      <c r="DP174">
        <v>15694.1076923077</v>
      </c>
      <c r="DQ174">
        <v>15</v>
      </c>
      <c r="DR174">
        <v>1625677134.6</v>
      </c>
      <c r="DS174" t="s">
        <v>305</v>
      </c>
      <c r="DT174">
        <v>1625677128.6</v>
      </c>
      <c r="DU174">
        <v>1625677134.6</v>
      </c>
      <c r="DV174">
        <v>2</v>
      </c>
      <c r="DW174">
        <v>0.041</v>
      </c>
      <c r="DX174">
        <v>0.026</v>
      </c>
      <c r="DY174">
        <v>-14.347</v>
      </c>
      <c r="DZ174">
        <v>-1.389</v>
      </c>
      <c r="EA174">
        <v>420</v>
      </c>
      <c r="EB174">
        <v>5</v>
      </c>
      <c r="EC174">
        <v>0.14</v>
      </c>
      <c r="ED174">
        <v>0.08</v>
      </c>
      <c r="EE174">
        <v>-11.4715146341463</v>
      </c>
      <c r="EF174">
        <v>-0.2388355400697</v>
      </c>
      <c r="EG174">
        <v>0.0485736080150307</v>
      </c>
      <c r="EH174">
        <v>1</v>
      </c>
      <c r="EI174">
        <v>1517.19571428571</v>
      </c>
      <c r="EJ174">
        <v>-23.0644411077328</v>
      </c>
      <c r="EK174">
        <v>2.32265031586676</v>
      </c>
      <c r="EL174">
        <v>0</v>
      </c>
      <c r="EM174">
        <v>1.0853656097561</v>
      </c>
      <c r="EN174">
        <v>0.194261602787455</v>
      </c>
      <c r="EO174">
        <v>0.0232761034213602</v>
      </c>
      <c r="EP174">
        <v>0</v>
      </c>
      <c r="EQ174">
        <v>1</v>
      </c>
      <c r="ER174">
        <v>3</v>
      </c>
      <c r="ES174" t="s">
        <v>427</v>
      </c>
      <c r="ET174">
        <v>100</v>
      </c>
      <c r="EU174">
        <v>100</v>
      </c>
      <c r="EV174">
        <v>-14.343</v>
      </c>
      <c r="EW174">
        <v>-1.4426</v>
      </c>
      <c r="EX174">
        <v>-14.3476998515065</v>
      </c>
      <c r="EY174">
        <v>0.000485247639819423</v>
      </c>
      <c r="EZ174">
        <v>-1.36446825205216e-06</v>
      </c>
      <c r="FA174">
        <v>5.78542989185787e-10</v>
      </c>
      <c r="FB174">
        <v>-1.1099058739466</v>
      </c>
      <c r="FC174">
        <v>-0.0508365997127688</v>
      </c>
      <c r="FD174">
        <v>0.00161886503163497</v>
      </c>
      <c r="FE174">
        <v>-2.08621555845513e-05</v>
      </c>
      <c r="FF174">
        <v>0</v>
      </c>
      <c r="FG174">
        <v>2096</v>
      </c>
      <c r="FH174">
        <v>2</v>
      </c>
      <c r="FI174">
        <v>28</v>
      </c>
      <c r="FJ174">
        <v>6.7</v>
      </c>
      <c r="FK174">
        <v>6.6</v>
      </c>
      <c r="FL174">
        <v>18</v>
      </c>
      <c r="FM174">
        <v>491.854</v>
      </c>
      <c r="FN174">
        <v>509.958</v>
      </c>
      <c r="FO174">
        <v>15.9779</v>
      </c>
      <c r="FP174">
        <v>26.6128</v>
      </c>
      <c r="FQ174">
        <v>29.9992</v>
      </c>
      <c r="FR174">
        <v>26.8128</v>
      </c>
      <c r="FS174">
        <v>26.7994</v>
      </c>
      <c r="FT174">
        <v>21.4481</v>
      </c>
      <c r="FU174">
        <v>56.2344</v>
      </c>
      <c r="FV174">
        <v>0</v>
      </c>
      <c r="FW174">
        <v>16.01</v>
      </c>
      <c r="FX174">
        <v>420</v>
      </c>
      <c r="FY174">
        <v>6.2091</v>
      </c>
      <c r="FZ174">
        <v>101.655</v>
      </c>
      <c r="GA174">
        <v>96.1777</v>
      </c>
    </row>
    <row r="175" spans="1:183">
      <c r="A175">
        <v>159</v>
      </c>
      <c r="B175">
        <v>1625677532.1</v>
      </c>
      <c r="C175">
        <v>316</v>
      </c>
      <c r="D175" t="s">
        <v>624</v>
      </c>
      <c r="E175" t="s">
        <v>625</v>
      </c>
      <c r="F175">
        <v>1</v>
      </c>
      <c r="G175" t="s">
        <v>302</v>
      </c>
      <c r="H175">
        <v>1625677531.1</v>
      </c>
      <c r="I175">
        <f>(J175)/1000</f>
        <v>0</v>
      </c>
      <c r="J175">
        <f>1000*CJ175*AH175*(CF175-CG175)/(100*BY175*(1000-AH175*CF175))</f>
        <v>0</v>
      </c>
      <c r="K175">
        <f>CJ175*AH175*(CE175-CD175*(1000-AH175*CG175)/(1000-AH175*CF175))/(100*BY175)</f>
        <v>0</v>
      </c>
      <c r="L175">
        <f>CD175 - IF(AH175&gt;1, K175*BY175*100.0/(AJ175*CR175), 0)</f>
        <v>0</v>
      </c>
      <c r="M175">
        <f>((S175-I175/2)*L175-K175)/(S175+I175/2)</f>
        <v>0</v>
      </c>
      <c r="N175">
        <f>M175*(CK175+CL175)/1000.0</f>
        <v>0</v>
      </c>
      <c r="O175">
        <f>(CD175 - IF(AH175&gt;1, K175*BY175*100.0/(AJ175*CR175), 0))*(CK175+CL175)/1000.0</f>
        <v>0</v>
      </c>
      <c r="P175">
        <f>2.0/((1/R175-1/Q175)+SIGN(R175)*SQRT((1/R175-1/Q175)*(1/R175-1/Q175) + 4*BZ175/((BZ175+1)*(BZ175+1))*(2*1/R175*1/Q175-1/Q175*1/Q175)))</f>
        <v>0</v>
      </c>
      <c r="Q175">
        <f>IF(LEFT(CA175,1)&lt;&gt;"0",IF(LEFT(CA175,1)="1",3.0,CB175),$D$5+$E$5*(CR175*CK175/($K$5*1000))+$F$5*(CR175*CK175/($K$5*1000))*MAX(MIN(BY175,$J$5),$I$5)*MAX(MIN(BY175,$J$5),$I$5)+$G$5*MAX(MIN(BY175,$J$5),$I$5)*(CR175*CK175/($K$5*1000))+$H$5*(CR175*CK175/($K$5*1000))*(CR175*CK175/($K$5*1000)))</f>
        <v>0</v>
      </c>
      <c r="R175">
        <f>I175*(1000-(1000*0.61365*exp(17.502*V175/(240.97+V175))/(CK175+CL175)+CF175)/2)/(1000*0.61365*exp(17.502*V175/(240.97+V175))/(CK175+CL175)-CF175)</f>
        <v>0</v>
      </c>
      <c r="S175">
        <f>1/((BZ175+1)/(P175/1.6)+1/(Q175/1.37)) + BZ175/((BZ175+1)/(P175/1.6) + BZ175/(Q175/1.37))</f>
        <v>0</v>
      </c>
      <c r="T175">
        <f>(BU175*BX175)</f>
        <v>0</v>
      </c>
      <c r="U175">
        <f>(CM175+(T175+2*0.95*5.67E-8*(((CM175+$B$7)+273)^4-(CM175+273)^4)-44100*I175)/(1.84*29.3*Q175+8*0.95*5.67E-8*(CM175+273)^3))</f>
        <v>0</v>
      </c>
      <c r="V175">
        <f>($C$7*CN175+$D$7*CO175+$E$7*U175)</f>
        <v>0</v>
      </c>
      <c r="W175">
        <f>0.61365*exp(17.502*V175/(240.97+V175))</f>
        <v>0</v>
      </c>
      <c r="X175">
        <f>(Y175/Z175*100)</f>
        <v>0</v>
      </c>
      <c r="Y175">
        <f>CF175*(CK175+CL175)/1000</f>
        <v>0</v>
      </c>
      <c r="Z175">
        <f>0.61365*exp(17.502*CM175/(240.97+CM175))</f>
        <v>0</v>
      </c>
      <c r="AA175">
        <f>(W175-CF175*(CK175+CL175)/1000)</f>
        <v>0</v>
      </c>
      <c r="AB175">
        <f>(-I175*44100)</f>
        <v>0</v>
      </c>
      <c r="AC175">
        <f>2*29.3*Q175*0.92*(CM175-V175)</f>
        <v>0</v>
      </c>
      <c r="AD175">
        <f>2*0.95*5.67E-8*(((CM175+$B$7)+273)^4-(V175+273)^4)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MAX(0,($B$13+$C$13*CR175)/(1+$D$13*CR175)*CK175/(CM175+273)*$E$13)</f>
        <v>0</v>
      </c>
      <c r="AK175" t="s">
        <v>303</v>
      </c>
      <c r="AL175" t="s">
        <v>303</v>
      </c>
      <c r="AM175">
        <v>0</v>
      </c>
      <c r="AN175">
        <v>0</v>
      </c>
      <c r="AO175">
        <f>1-AM175/AN175</f>
        <v>0</v>
      </c>
      <c r="AP175">
        <v>0</v>
      </c>
      <c r="AQ175" t="s">
        <v>303</v>
      </c>
      <c r="AR175" t="s">
        <v>303</v>
      </c>
      <c r="AS175">
        <v>0</v>
      </c>
      <c r="AT175">
        <v>0</v>
      </c>
      <c r="AU175">
        <f>1-AS175/AT175</f>
        <v>0</v>
      </c>
      <c r="AV175">
        <v>0.5</v>
      </c>
      <c r="AW175">
        <f>BV175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303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f>$B$11*CS175+$C$11*CT175+$F$11*CU175*(1-CX175)</f>
        <v>0</v>
      </c>
      <c r="BV175">
        <f>BU175*BW175</f>
        <v>0</v>
      </c>
      <c r="BW175">
        <f>($B$11*$D$9+$C$11*$D$9+$F$11*((DH175+CZ175)/MAX(DH175+CZ175+DI175, 0.1)*$I$9+DI175/MAX(DH175+CZ175+DI175, 0.1)*$J$9))/($B$11+$C$11+$F$11)</f>
        <v>0</v>
      </c>
      <c r="BX175">
        <f>($B$11*$K$9+$C$11*$K$9+$F$11*((DH175+CZ175)/MAX(DH175+CZ175+DI175, 0.1)*$P$9+DI175/MAX(DH175+CZ175+DI175, 0.1)*$Q$9))/($B$11+$C$11+$F$11)</f>
        <v>0</v>
      </c>
      <c r="BY175">
        <v>6</v>
      </c>
      <c r="BZ175">
        <v>0.5</v>
      </c>
      <c r="CA175" t="s">
        <v>304</v>
      </c>
      <c r="CB175">
        <v>2</v>
      </c>
      <c r="CC175">
        <v>1625677531.1</v>
      </c>
      <c r="CD175">
        <v>408.445</v>
      </c>
      <c r="CE175">
        <v>420.032666666667</v>
      </c>
      <c r="CF175">
        <v>7.23192333333333</v>
      </c>
      <c r="CG175">
        <v>6.12727666666667</v>
      </c>
      <c r="CH175">
        <v>422.787666666667</v>
      </c>
      <c r="CI175">
        <v>8.67461666666667</v>
      </c>
      <c r="CJ175">
        <v>500.016333333333</v>
      </c>
      <c r="CK175">
        <v>100.387333333333</v>
      </c>
      <c r="CL175">
        <v>0.0999135333333333</v>
      </c>
      <c r="CM175">
        <v>18.3331333333333</v>
      </c>
      <c r="CN175">
        <v>18.189</v>
      </c>
      <c r="CO175">
        <v>999.9</v>
      </c>
      <c r="CP175">
        <v>0</v>
      </c>
      <c r="CQ175">
        <v>0</v>
      </c>
      <c r="CR175">
        <v>10000</v>
      </c>
      <c r="CS175">
        <v>0</v>
      </c>
      <c r="CT175">
        <v>5.5279</v>
      </c>
      <c r="CU175">
        <v>1045.98666666667</v>
      </c>
      <c r="CV175">
        <v>0.961998</v>
      </c>
      <c r="CW175">
        <v>0.0380025</v>
      </c>
      <c r="CX175">
        <v>0</v>
      </c>
      <c r="CY175">
        <v>1512.68</v>
      </c>
      <c r="CZ175">
        <v>4.99912</v>
      </c>
      <c r="DA175">
        <v>15661.9</v>
      </c>
      <c r="DB175">
        <v>6712.69333333333</v>
      </c>
      <c r="DC175">
        <v>37.5203333333333</v>
      </c>
      <c r="DD175">
        <v>40.75</v>
      </c>
      <c r="DE175">
        <v>39.4166666666667</v>
      </c>
      <c r="DF175">
        <v>40.1663333333333</v>
      </c>
      <c r="DG175">
        <v>39.125</v>
      </c>
      <c r="DH175">
        <v>1001.42666666667</v>
      </c>
      <c r="DI175">
        <v>39.56</v>
      </c>
      <c r="DJ175">
        <v>0</v>
      </c>
      <c r="DK175">
        <v>1625677533.2</v>
      </c>
      <c r="DL175">
        <v>0</v>
      </c>
      <c r="DM175">
        <v>1515.06115384615</v>
      </c>
      <c r="DN175">
        <v>-23.3480342101962</v>
      </c>
      <c r="DO175">
        <v>-222.78974373492</v>
      </c>
      <c r="DP175">
        <v>15685.4153846154</v>
      </c>
      <c r="DQ175">
        <v>15</v>
      </c>
      <c r="DR175">
        <v>1625677134.6</v>
      </c>
      <c r="DS175" t="s">
        <v>305</v>
      </c>
      <c r="DT175">
        <v>1625677128.6</v>
      </c>
      <c r="DU175">
        <v>1625677134.6</v>
      </c>
      <c r="DV175">
        <v>2</v>
      </c>
      <c r="DW175">
        <v>0.041</v>
      </c>
      <c r="DX175">
        <v>0.026</v>
      </c>
      <c r="DY175">
        <v>-14.347</v>
      </c>
      <c r="DZ175">
        <v>-1.389</v>
      </c>
      <c r="EA175">
        <v>420</v>
      </c>
      <c r="EB175">
        <v>5</v>
      </c>
      <c r="EC175">
        <v>0.14</v>
      </c>
      <c r="ED175">
        <v>0.08</v>
      </c>
      <c r="EE175">
        <v>-11.485187804878</v>
      </c>
      <c r="EF175">
        <v>-0.312533101045287</v>
      </c>
      <c r="EG175">
        <v>0.0559688554296786</v>
      </c>
      <c r="EH175">
        <v>1</v>
      </c>
      <c r="EI175">
        <v>1516.20205882353</v>
      </c>
      <c r="EJ175">
        <v>-22.9081446942847</v>
      </c>
      <c r="EK175">
        <v>2.25654704909407</v>
      </c>
      <c r="EL175">
        <v>0</v>
      </c>
      <c r="EM175">
        <v>1.08775341463415</v>
      </c>
      <c r="EN175">
        <v>0.224148292682928</v>
      </c>
      <c r="EO175">
        <v>0.0242524268445958</v>
      </c>
      <c r="EP175">
        <v>0</v>
      </c>
      <c r="EQ175">
        <v>1</v>
      </c>
      <c r="ER175">
        <v>3</v>
      </c>
      <c r="ES175" t="s">
        <v>427</v>
      </c>
      <c r="ET175">
        <v>100</v>
      </c>
      <c r="EU175">
        <v>100</v>
      </c>
      <c r="EV175">
        <v>-14.343</v>
      </c>
      <c r="EW175">
        <v>-1.4428</v>
      </c>
      <c r="EX175">
        <v>-14.3476998515065</v>
      </c>
      <c r="EY175">
        <v>0.000485247639819423</v>
      </c>
      <c r="EZ175">
        <v>-1.36446825205216e-06</v>
      </c>
      <c r="FA175">
        <v>5.78542989185787e-10</v>
      </c>
      <c r="FB175">
        <v>-1.1099058739466</v>
      </c>
      <c r="FC175">
        <v>-0.0508365997127688</v>
      </c>
      <c r="FD175">
        <v>0.00161886503163497</v>
      </c>
      <c r="FE175">
        <v>-2.08621555845513e-05</v>
      </c>
      <c r="FF175">
        <v>0</v>
      </c>
      <c r="FG175">
        <v>2096</v>
      </c>
      <c r="FH175">
        <v>2</v>
      </c>
      <c r="FI175">
        <v>28</v>
      </c>
      <c r="FJ175">
        <v>6.7</v>
      </c>
      <c r="FK175">
        <v>6.6</v>
      </c>
      <c r="FL175">
        <v>18</v>
      </c>
      <c r="FM175">
        <v>491.84</v>
      </c>
      <c r="FN175">
        <v>509.965</v>
      </c>
      <c r="FO175">
        <v>16.0217</v>
      </c>
      <c r="FP175">
        <v>26.6105</v>
      </c>
      <c r="FQ175">
        <v>29.9996</v>
      </c>
      <c r="FR175">
        <v>26.8111</v>
      </c>
      <c r="FS175">
        <v>26.7983</v>
      </c>
      <c r="FT175">
        <v>21.4449</v>
      </c>
      <c r="FU175">
        <v>56.2344</v>
      </c>
      <c r="FV175">
        <v>0</v>
      </c>
      <c r="FW175">
        <v>16.07</v>
      </c>
      <c r="FX175">
        <v>420</v>
      </c>
      <c r="FY175">
        <v>6.20942</v>
      </c>
      <c r="FZ175">
        <v>101.656</v>
      </c>
      <c r="GA175">
        <v>96.1774</v>
      </c>
    </row>
    <row r="176" spans="1:183">
      <c r="A176">
        <v>160</v>
      </c>
      <c r="B176">
        <v>1625677534.1</v>
      </c>
      <c r="C176">
        <v>318</v>
      </c>
      <c r="D176" t="s">
        <v>626</v>
      </c>
      <c r="E176" t="s">
        <v>627</v>
      </c>
      <c r="F176">
        <v>1</v>
      </c>
      <c r="G176" t="s">
        <v>302</v>
      </c>
      <c r="H176">
        <v>1625677533.1</v>
      </c>
      <c r="I176">
        <f>(J176)/1000</f>
        <v>0</v>
      </c>
      <c r="J176">
        <f>1000*CJ176*AH176*(CF176-CG176)/(100*BY176*(1000-AH176*CF176))</f>
        <v>0</v>
      </c>
      <c r="K176">
        <f>CJ176*AH176*(CE176-CD176*(1000-AH176*CG176)/(1000-AH176*CF176))/(100*BY176)</f>
        <v>0</v>
      </c>
      <c r="L176">
        <f>CD176 - IF(AH176&gt;1, K176*BY176*100.0/(AJ176*CR176), 0)</f>
        <v>0</v>
      </c>
      <c r="M176">
        <f>((S176-I176/2)*L176-K176)/(S176+I176/2)</f>
        <v>0</v>
      </c>
      <c r="N176">
        <f>M176*(CK176+CL176)/1000.0</f>
        <v>0</v>
      </c>
      <c r="O176">
        <f>(CD176 - IF(AH176&gt;1, K176*BY176*100.0/(AJ176*CR176), 0))*(CK176+CL176)/1000.0</f>
        <v>0</v>
      </c>
      <c r="P176">
        <f>2.0/((1/R176-1/Q176)+SIGN(R176)*SQRT((1/R176-1/Q176)*(1/R176-1/Q176) + 4*BZ176/((BZ176+1)*(BZ176+1))*(2*1/R176*1/Q176-1/Q176*1/Q176)))</f>
        <v>0</v>
      </c>
      <c r="Q176">
        <f>IF(LEFT(CA176,1)&lt;&gt;"0",IF(LEFT(CA176,1)="1",3.0,CB176),$D$5+$E$5*(CR176*CK176/($K$5*1000))+$F$5*(CR176*CK176/($K$5*1000))*MAX(MIN(BY176,$J$5),$I$5)*MAX(MIN(BY176,$J$5),$I$5)+$G$5*MAX(MIN(BY176,$J$5),$I$5)*(CR176*CK176/($K$5*1000))+$H$5*(CR176*CK176/($K$5*1000))*(CR176*CK176/($K$5*1000)))</f>
        <v>0</v>
      </c>
      <c r="R176">
        <f>I176*(1000-(1000*0.61365*exp(17.502*V176/(240.97+V176))/(CK176+CL176)+CF176)/2)/(1000*0.61365*exp(17.502*V176/(240.97+V176))/(CK176+CL176)-CF176)</f>
        <v>0</v>
      </c>
      <c r="S176">
        <f>1/((BZ176+1)/(P176/1.6)+1/(Q176/1.37)) + BZ176/((BZ176+1)/(P176/1.6) + BZ176/(Q176/1.37))</f>
        <v>0</v>
      </c>
      <c r="T176">
        <f>(BU176*BX176)</f>
        <v>0</v>
      </c>
      <c r="U176">
        <f>(CM176+(T176+2*0.95*5.67E-8*(((CM176+$B$7)+273)^4-(CM176+273)^4)-44100*I176)/(1.84*29.3*Q176+8*0.95*5.67E-8*(CM176+273)^3))</f>
        <v>0</v>
      </c>
      <c r="V176">
        <f>($C$7*CN176+$D$7*CO176+$E$7*U176)</f>
        <v>0</v>
      </c>
      <c r="W176">
        <f>0.61365*exp(17.502*V176/(240.97+V176))</f>
        <v>0</v>
      </c>
      <c r="X176">
        <f>(Y176/Z176*100)</f>
        <v>0</v>
      </c>
      <c r="Y176">
        <f>CF176*(CK176+CL176)/1000</f>
        <v>0</v>
      </c>
      <c r="Z176">
        <f>0.61365*exp(17.502*CM176/(240.97+CM176))</f>
        <v>0</v>
      </c>
      <c r="AA176">
        <f>(W176-CF176*(CK176+CL176)/1000)</f>
        <v>0</v>
      </c>
      <c r="AB176">
        <f>(-I176*44100)</f>
        <v>0</v>
      </c>
      <c r="AC176">
        <f>2*29.3*Q176*0.92*(CM176-V176)</f>
        <v>0</v>
      </c>
      <c r="AD176">
        <f>2*0.95*5.67E-8*(((CM176+$B$7)+273)^4-(V176+273)^4)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MAX(0,($B$13+$C$13*CR176)/(1+$D$13*CR176)*CK176/(CM176+273)*$E$13)</f>
        <v>0</v>
      </c>
      <c r="AK176" t="s">
        <v>303</v>
      </c>
      <c r="AL176" t="s">
        <v>303</v>
      </c>
      <c r="AM176">
        <v>0</v>
      </c>
      <c r="AN176">
        <v>0</v>
      </c>
      <c r="AO176">
        <f>1-AM176/AN176</f>
        <v>0</v>
      </c>
      <c r="AP176">
        <v>0</v>
      </c>
      <c r="AQ176" t="s">
        <v>303</v>
      </c>
      <c r="AR176" t="s">
        <v>303</v>
      </c>
      <c r="AS176">
        <v>0</v>
      </c>
      <c r="AT176">
        <v>0</v>
      </c>
      <c r="AU176">
        <f>1-AS176/AT176</f>
        <v>0</v>
      </c>
      <c r="AV176">
        <v>0.5</v>
      </c>
      <c r="AW176">
        <f>BV176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303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f>$B$11*CS176+$C$11*CT176+$F$11*CU176*(1-CX176)</f>
        <v>0</v>
      </c>
      <c r="BV176">
        <f>BU176*BW176</f>
        <v>0</v>
      </c>
      <c r="BW176">
        <f>($B$11*$D$9+$C$11*$D$9+$F$11*((DH176+CZ176)/MAX(DH176+CZ176+DI176, 0.1)*$I$9+DI176/MAX(DH176+CZ176+DI176, 0.1)*$J$9))/($B$11+$C$11+$F$11)</f>
        <v>0</v>
      </c>
      <c r="BX176">
        <f>($B$11*$K$9+$C$11*$K$9+$F$11*((DH176+CZ176)/MAX(DH176+CZ176+DI176, 0.1)*$P$9+DI176/MAX(DH176+CZ176+DI176, 0.1)*$Q$9))/($B$11+$C$11+$F$11)</f>
        <v>0</v>
      </c>
      <c r="BY176">
        <v>6</v>
      </c>
      <c r="BZ176">
        <v>0.5</v>
      </c>
      <c r="CA176" t="s">
        <v>304</v>
      </c>
      <c r="CB176">
        <v>2</v>
      </c>
      <c r="CC176">
        <v>1625677533.1</v>
      </c>
      <c r="CD176">
        <v>408.451</v>
      </c>
      <c r="CE176">
        <v>420.001</v>
      </c>
      <c r="CF176">
        <v>7.24328333333333</v>
      </c>
      <c r="CG176">
        <v>6.15887</v>
      </c>
      <c r="CH176">
        <v>422.794</v>
      </c>
      <c r="CI176">
        <v>8.68629666666667</v>
      </c>
      <c r="CJ176">
        <v>500.026666666667</v>
      </c>
      <c r="CK176">
        <v>100.388666666667</v>
      </c>
      <c r="CL176">
        <v>0.100297666666667</v>
      </c>
      <c r="CM176">
        <v>18.3582666666667</v>
      </c>
      <c r="CN176">
        <v>18.2167333333333</v>
      </c>
      <c r="CO176">
        <v>999.9</v>
      </c>
      <c r="CP176">
        <v>0</v>
      </c>
      <c r="CQ176">
        <v>0</v>
      </c>
      <c r="CR176">
        <v>9978.75</v>
      </c>
      <c r="CS176">
        <v>0</v>
      </c>
      <c r="CT176">
        <v>5.51411</v>
      </c>
      <c r="CU176">
        <v>1045.97333333333</v>
      </c>
      <c r="CV176">
        <v>0.961998</v>
      </c>
      <c r="CW176">
        <v>0.0380025</v>
      </c>
      <c r="CX176">
        <v>0</v>
      </c>
      <c r="CY176">
        <v>1511.96333333333</v>
      </c>
      <c r="CZ176">
        <v>4.99912</v>
      </c>
      <c r="DA176">
        <v>15655</v>
      </c>
      <c r="DB176">
        <v>6712.63666666667</v>
      </c>
      <c r="DC176">
        <v>37.6036666666667</v>
      </c>
      <c r="DD176">
        <v>40.812</v>
      </c>
      <c r="DE176">
        <v>39.4373333333333</v>
      </c>
      <c r="DF176">
        <v>40.2913333333333</v>
      </c>
      <c r="DG176">
        <v>39.1246666666667</v>
      </c>
      <c r="DH176">
        <v>1001.41333333333</v>
      </c>
      <c r="DI176">
        <v>39.56</v>
      </c>
      <c r="DJ176">
        <v>0</v>
      </c>
      <c r="DK176">
        <v>1625677535</v>
      </c>
      <c r="DL176">
        <v>0</v>
      </c>
      <c r="DM176">
        <v>1514.2328</v>
      </c>
      <c r="DN176">
        <v>-22.1553845848391</v>
      </c>
      <c r="DO176">
        <v>-220.576922746976</v>
      </c>
      <c r="DP176">
        <v>15677.512</v>
      </c>
      <c r="DQ176">
        <v>15</v>
      </c>
      <c r="DR176">
        <v>1625677134.6</v>
      </c>
      <c r="DS176" t="s">
        <v>305</v>
      </c>
      <c r="DT176">
        <v>1625677128.6</v>
      </c>
      <c r="DU176">
        <v>1625677134.6</v>
      </c>
      <c r="DV176">
        <v>2</v>
      </c>
      <c r="DW176">
        <v>0.041</v>
      </c>
      <c r="DX176">
        <v>0.026</v>
      </c>
      <c r="DY176">
        <v>-14.347</v>
      </c>
      <c r="DZ176">
        <v>-1.389</v>
      </c>
      <c r="EA176">
        <v>420</v>
      </c>
      <c r="EB176">
        <v>5</v>
      </c>
      <c r="EC176">
        <v>0.14</v>
      </c>
      <c r="ED176">
        <v>0.08</v>
      </c>
      <c r="EE176">
        <v>-11.5003707317073</v>
      </c>
      <c r="EF176">
        <v>-0.300186062717772</v>
      </c>
      <c r="EG176">
        <v>0.0558043981302919</v>
      </c>
      <c r="EH176">
        <v>1</v>
      </c>
      <c r="EI176">
        <v>1515.51029411765</v>
      </c>
      <c r="EJ176">
        <v>-22.6594032952358</v>
      </c>
      <c r="EK176">
        <v>2.24697114473229</v>
      </c>
      <c r="EL176">
        <v>0</v>
      </c>
      <c r="EM176">
        <v>1.08967292682927</v>
      </c>
      <c r="EN176">
        <v>0.183086132404182</v>
      </c>
      <c r="EO176">
        <v>0.0232416412715334</v>
      </c>
      <c r="EP176">
        <v>0</v>
      </c>
      <c r="EQ176">
        <v>1</v>
      </c>
      <c r="ER176">
        <v>3</v>
      </c>
      <c r="ES176" t="s">
        <v>427</v>
      </c>
      <c r="ET176">
        <v>100</v>
      </c>
      <c r="EU176">
        <v>100</v>
      </c>
      <c r="EV176">
        <v>-14.343</v>
      </c>
      <c r="EW176">
        <v>-1.4432</v>
      </c>
      <c r="EX176">
        <v>-14.3476998515065</v>
      </c>
      <c r="EY176">
        <v>0.000485247639819423</v>
      </c>
      <c r="EZ176">
        <v>-1.36446825205216e-06</v>
      </c>
      <c r="FA176">
        <v>5.78542989185787e-10</v>
      </c>
      <c r="FB176">
        <v>-1.1099058739466</v>
      </c>
      <c r="FC176">
        <v>-0.0508365997127688</v>
      </c>
      <c r="FD176">
        <v>0.00161886503163497</v>
      </c>
      <c r="FE176">
        <v>-2.08621555845513e-05</v>
      </c>
      <c r="FF176">
        <v>0</v>
      </c>
      <c r="FG176">
        <v>2096</v>
      </c>
      <c r="FH176">
        <v>2</v>
      </c>
      <c r="FI176">
        <v>28</v>
      </c>
      <c r="FJ176">
        <v>6.8</v>
      </c>
      <c r="FK176">
        <v>6.7</v>
      </c>
      <c r="FL176">
        <v>18</v>
      </c>
      <c r="FM176">
        <v>491.741</v>
      </c>
      <c r="FN176">
        <v>510.134</v>
      </c>
      <c r="FO176">
        <v>16.0634</v>
      </c>
      <c r="FP176">
        <v>26.6077</v>
      </c>
      <c r="FQ176">
        <v>29.9999</v>
      </c>
      <c r="FR176">
        <v>26.8098</v>
      </c>
      <c r="FS176">
        <v>26.7971</v>
      </c>
      <c r="FT176">
        <v>21.4475</v>
      </c>
      <c r="FU176">
        <v>56.2344</v>
      </c>
      <c r="FV176">
        <v>0</v>
      </c>
      <c r="FW176">
        <v>16.14</v>
      </c>
      <c r="FX176">
        <v>420</v>
      </c>
      <c r="FY176">
        <v>6.2043</v>
      </c>
      <c r="FZ176">
        <v>101.656</v>
      </c>
      <c r="GA176">
        <v>96.178</v>
      </c>
    </row>
    <row r="177" spans="1:183">
      <c r="A177">
        <v>161</v>
      </c>
      <c r="B177">
        <v>1625677536.1</v>
      </c>
      <c r="C177">
        <v>320</v>
      </c>
      <c r="D177" t="s">
        <v>628</v>
      </c>
      <c r="E177" t="s">
        <v>629</v>
      </c>
      <c r="F177">
        <v>1</v>
      </c>
      <c r="G177" t="s">
        <v>302</v>
      </c>
      <c r="H177">
        <v>1625677535.1</v>
      </c>
      <c r="I177">
        <f>(J177)/1000</f>
        <v>0</v>
      </c>
      <c r="J177">
        <f>1000*CJ177*AH177*(CF177-CG177)/(100*BY177*(1000-AH177*CF177))</f>
        <v>0</v>
      </c>
      <c r="K177">
        <f>CJ177*AH177*(CE177-CD177*(1000-AH177*CG177)/(1000-AH177*CF177))/(100*BY177)</f>
        <v>0</v>
      </c>
      <c r="L177">
        <f>CD177 - IF(AH177&gt;1, K177*BY177*100.0/(AJ177*CR177), 0)</f>
        <v>0</v>
      </c>
      <c r="M177">
        <f>((S177-I177/2)*L177-K177)/(S177+I177/2)</f>
        <v>0</v>
      </c>
      <c r="N177">
        <f>M177*(CK177+CL177)/1000.0</f>
        <v>0</v>
      </c>
      <c r="O177">
        <f>(CD177 - IF(AH177&gt;1, K177*BY177*100.0/(AJ177*CR177), 0))*(CK177+CL177)/1000.0</f>
        <v>0</v>
      </c>
      <c r="P177">
        <f>2.0/((1/R177-1/Q177)+SIGN(R177)*SQRT((1/R177-1/Q177)*(1/R177-1/Q177) + 4*BZ177/((BZ177+1)*(BZ177+1))*(2*1/R177*1/Q177-1/Q177*1/Q177)))</f>
        <v>0</v>
      </c>
      <c r="Q177">
        <f>IF(LEFT(CA177,1)&lt;&gt;"0",IF(LEFT(CA177,1)="1",3.0,CB177),$D$5+$E$5*(CR177*CK177/($K$5*1000))+$F$5*(CR177*CK177/($K$5*1000))*MAX(MIN(BY177,$J$5),$I$5)*MAX(MIN(BY177,$J$5),$I$5)+$G$5*MAX(MIN(BY177,$J$5),$I$5)*(CR177*CK177/($K$5*1000))+$H$5*(CR177*CK177/($K$5*1000))*(CR177*CK177/($K$5*1000)))</f>
        <v>0</v>
      </c>
      <c r="R177">
        <f>I177*(1000-(1000*0.61365*exp(17.502*V177/(240.97+V177))/(CK177+CL177)+CF177)/2)/(1000*0.61365*exp(17.502*V177/(240.97+V177))/(CK177+CL177)-CF177)</f>
        <v>0</v>
      </c>
      <c r="S177">
        <f>1/((BZ177+1)/(P177/1.6)+1/(Q177/1.37)) + BZ177/((BZ177+1)/(P177/1.6) + BZ177/(Q177/1.37))</f>
        <v>0</v>
      </c>
      <c r="T177">
        <f>(BU177*BX177)</f>
        <v>0</v>
      </c>
      <c r="U177">
        <f>(CM177+(T177+2*0.95*5.67E-8*(((CM177+$B$7)+273)^4-(CM177+273)^4)-44100*I177)/(1.84*29.3*Q177+8*0.95*5.67E-8*(CM177+273)^3))</f>
        <v>0</v>
      </c>
      <c r="V177">
        <f>($C$7*CN177+$D$7*CO177+$E$7*U177)</f>
        <v>0</v>
      </c>
      <c r="W177">
        <f>0.61365*exp(17.502*V177/(240.97+V177))</f>
        <v>0</v>
      </c>
      <c r="X177">
        <f>(Y177/Z177*100)</f>
        <v>0</v>
      </c>
      <c r="Y177">
        <f>CF177*(CK177+CL177)/1000</f>
        <v>0</v>
      </c>
      <c r="Z177">
        <f>0.61365*exp(17.502*CM177/(240.97+CM177))</f>
        <v>0</v>
      </c>
      <c r="AA177">
        <f>(W177-CF177*(CK177+CL177)/1000)</f>
        <v>0</v>
      </c>
      <c r="AB177">
        <f>(-I177*44100)</f>
        <v>0</v>
      </c>
      <c r="AC177">
        <f>2*29.3*Q177*0.92*(CM177-V177)</f>
        <v>0</v>
      </c>
      <c r="AD177">
        <f>2*0.95*5.67E-8*(((CM177+$B$7)+273)^4-(V177+273)^4)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MAX(0,($B$13+$C$13*CR177)/(1+$D$13*CR177)*CK177/(CM177+273)*$E$13)</f>
        <v>0</v>
      </c>
      <c r="AK177" t="s">
        <v>303</v>
      </c>
      <c r="AL177" t="s">
        <v>303</v>
      </c>
      <c r="AM177">
        <v>0</v>
      </c>
      <c r="AN177">
        <v>0</v>
      </c>
      <c r="AO177">
        <f>1-AM177/AN177</f>
        <v>0</v>
      </c>
      <c r="AP177">
        <v>0</v>
      </c>
      <c r="AQ177" t="s">
        <v>303</v>
      </c>
      <c r="AR177" t="s">
        <v>303</v>
      </c>
      <c r="AS177">
        <v>0</v>
      </c>
      <c r="AT177">
        <v>0</v>
      </c>
      <c r="AU177">
        <f>1-AS177/AT177</f>
        <v>0</v>
      </c>
      <c r="AV177">
        <v>0.5</v>
      </c>
      <c r="AW177">
        <f>BV177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303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f>$B$11*CS177+$C$11*CT177+$F$11*CU177*(1-CX177)</f>
        <v>0</v>
      </c>
      <c r="BV177">
        <f>BU177*BW177</f>
        <v>0</v>
      </c>
      <c r="BW177">
        <f>($B$11*$D$9+$C$11*$D$9+$F$11*((DH177+CZ177)/MAX(DH177+CZ177+DI177, 0.1)*$I$9+DI177/MAX(DH177+CZ177+DI177, 0.1)*$J$9))/($B$11+$C$11+$F$11)</f>
        <v>0</v>
      </c>
      <c r="BX177">
        <f>($B$11*$K$9+$C$11*$K$9+$F$11*((DH177+CZ177)/MAX(DH177+CZ177+DI177, 0.1)*$P$9+DI177/MAX(DH177+CZ177+DI177, 0.1)*$Q$9))/($B$11+$C$11+$F$11)</f>
        <v>0</v>
      </c>
      <c r="BY177">
        <v>6</v>
      </c>
      <c r="BZ177">
        <v>0.5</v>
      </c>
      <c r="CA177" t="s">
        <v>304</v>
      </c>
      <c r="CB177">
        <v>2</v>
      </c>
      <c r="CC177">
        <v>1625677535.1</v>
      </c>
      <c r="CD177">
        <v>408.434333333333</v>
      </c>
      <c r="CE177">
        <v>419.931666666667</v>
      </c>
      <c r="CF177">
        <v>7.25854333333333</v>
      </c>
      <c r="CG177">
        <v>6.16968666666667</v>
      </c>
      <c r="CH177">
        <v>422.777333333333</v>
      </c>
      <c r="CI177">
        <v>8.70198666666666</v>
      </c>
      <c r="CJ177">
        <v>500.008333333333</v>
      </c>
      <c r="CK177">
        <v>100.388666666667</v>
      </c>
      <c r="CL177">
        <v>0.0999844</v>
      </c>
      <c r="CM177">
        <v>18.3860333333333</v>
      </c>
      <c r="CN177">
        <v>18.2467333333333</v>
      </c>
      <c r="CO177">
        <v>999.9</v>
      </c>
      <c r="CP177">
        <v>0</v>
      </c>
      <c r="CQ177">
        <v>0</v>
      </c>
      <c r="CR177">
        <v>10001.2</v>
      </c>
      <c r="CS177">
        <v>0</v>
      </c>
      <c r="CT177">
        <v>5.51411</v>
      </c>
      <c r="CU177">
        <v>1045.96</v>
      </c>
      <c r="CV177">
        <v>0.961998</v>
      </c>
      <c r="CW177">
        <v>0.0380025</v>
      </c>
      <c r="CX177">
        <v>0</v>
      </c>
      <c r="CY177">
        <v>1511.18666666667</v>
      </c>
      <c r="CZ177">
        <v>4.99912</v>
      </c>
      <c r="DA177">
        <v>15646.7333333333</v>
      </c>
      <c r="DB177">
        <v>6712.57</v>
      </c>
      <c r="DC177">
        <v>37.6246666666667</v>
      </c>
      <c r="DD177">
        <v>40.75</v>
      </c>
      <c r="DE177">
        <v>39.354</v>
      </c>
      <c r="DF177">
        <v>40.354</v>
      </c>
      <c r="DG177">
        <v>39.1246666666667</v>
      </c>
      <c r="DH177">
        <v>1001.4</v>
      </c>
      <c r="DI177">
        <v>39.56</v>
      </c>
      <c r="DJ177">
        <v>0</v>
      </c>
      <c r="DK177">
        <v>1625677536.8</v>
      </c>
      <c r="DL177">
        <v>0</v>
      </c>
      <c r="DM177">
        <v>1513.68153846154</v>
      </c>
      <c r="DN177">
        <v>-22.5661538658316</v>
      </c>
      <c r="DO177">
        <v>-221.952136908631</v>
      </c>
      <c r="DP177">
        <v>15671.8961538462</v>
      </c>
      <c r="DQ177">
        <v>15</v>
      </c>
      <c r="DR177">
        <v>1625677134.6</v>
      </c>
      <c r="DS177" t="s">
        <v>305</v>
      </c>
      <c r="DT177">
        <v>1625677128.6</v>
      </c>
      <c r="DU177">
        <v>1625677134.6</v>
      </c>
      <c r="DV177">
        <v>2</v>
      </c>
      <c r="DW177">
        <v>0.041</v>
      </c>
      <c r="DX177">
        <v>0.026</v>
      </c>
      <c r="DY177">
        <v>-14.347</v>
      </c>
      <c r="DZ177">
        <v>-1.389</v>
      </c>
      <c r="EA177">
        <v>420</v>
      </c>
      <c r="EB177">
        <v>5</v>
      </c>
      <c r="EC177">
        <v>0.14</v>
      </c>
      <c r="ED177">
        <v>0.08</v>
      </c>
      <c r="EE177">
        <v>-11.5083902439024</v>
      </c>
      <c r="EF177">
        <v>-0.186984668989546</v>
      </c>
      <c r="EG177">
        <v>0.0525457979331204</v>
      </c>
      <c r="EH177">
        <v>1</v>
      </c>
      <c r="EI177">
        <v>1514.96428571429</v>
      </c>
      <c r="EJ177">
        <v>-22.8797987967724</v>
      </c>
      <c r="EK177">
        <v>2.32658705982363</v>
      </c>
      <c r="EL177">
        <v>0</v>
      </c>
      <c r="EM177">
        <v>1.09328073170732</v>
      </c>
      <c r="EN177">
        <v>0.106411149825783</v>
      </c>
      <c r="EO177">
        <v>0.0194594137216781</v>
      </c>
      <c r="EP177">
        <v>0</v>
      </c>
      <c r="EQ177">
        <v>1</v>
      </c>
      <c r="ER177">
        <v>3</v>
      </c>
      <c r="ES177" t="s">
        <v>427</v>
      </c>
      <c r="ET177">
        <v>100</v>
      </c>
      <c r="EU177">
        <v>100</v>
      </c>
      <c r="EV177">
        <v>-14.342</v>
      </c>
      <c r="EW177">
        <v>-1.4437</v>
      </c>
      <c r="EX177">
        <v>-14.3476998515065</v>
      </c>
      <c r="EY177">
        <v>0.000485247639819423</v>
      </c>
      <c r="EZ177">
        <v>-1.36446825205216e-06</v>
      </c>
      <c r="FA177">
        <v>5.78542989185787e-10</v>
      </c>
      <c r="FB177">
        <v>-1.1099058739466</v>
      </c>
      <c r="FC177">
        <v>-0.0508365997127688</v>
      </c>
      <c r="FD177">
        <v>0.00161886503163497</v>
      </c>
      <c r="FE177">
        <v>-2.08621555845513e-05</v>
      </c>
      <c r="FF177">
        <v>0</v>
      </c>
      <c r="FG177">
        <v>2096</v>
      </c>
      <c r="FH177">
        <v>2</v>
      </c>
      <c r="FI177">
        <v>28</v>
      </c>
      <c r="FJ177">
        <v>6.8</v>
      </c>
      <c r="FK177">
        <v>6.7</v>
      </c>
      <c r="FL177">
        <v>18</v>
      </c>
      <c r="FM177">
        <v>491.742</v>
      </c>
      <c r="FN177">
        <v>510.118</v>
      </c>
      <c r="FO177">
        <v>16.1048</v>
      </c>
      <c r="FP177">
        <v>26.6049</v>
      </c>
      <c r="FQ177">
        <v>29.9999</v>
      </c>
      <c r="FR177">
        <v>26.8081</v>
      </c>
      <c r="FS177">
        <v>26.7954</v>
      </c>
      <c r="FT177">
        <v>21.4486</v>
      </c>
      <c r="FU177">
        <v>56.2344</v>
      </c>
      <c r="FV177">
        <v>0</v>
      </c>
      <c r="FW177">
        <v>16.14</v>
      </c>
      <c r="FX177">
        <v>420</v>
      </c>
      <c r="FY177">
        <v>6.23981</v>
      </c>
      <c r="FZ177">
        <v>101.656</v>
      </c>
      <c r="GA177">
        <v>96.1781</v>
      </c>
    </row>
    <row r="178" spans="1:183">
      <c r="A178">
        <v>162</v>
      </c>
      <c r="B178">
        <v>1625677538.1</v>
      </c>
      <c r="C178">
        <v>322</v>
      </c>
      <c r="D178" t="s">
        <v>630</v>
      </c>
      <c r="E178" t="s">
        <v>631</v>
      </c>
      <c r="F178">
        <v>1</v>
      </c>
      <c r="G178" t="s">
        <v>302</v>
      </c>
      <c r="H178">
        <v>1625677537.1</v>
      </c>
      <c r="I178">
        <f>(J178)/1000</f>
        <v>0</v>
      </c>
      <c r="J178">
        <f>1000*CJ178*AH178*(CF178-CG178)/(100*BY178*(1000-AH178*CF178))</f>
        <v>0</v>
      </c>
      <c r="K178">
        <f>CJ178*AH178*(CE178-CD178*(1000-AH178*CG178)/(1000-AH178*CF178))/(100*BY178)</f>
        <v>0</v>
      </c>
      <c r="L178">
        <f>CD178 - IF(AH178&gt;1, K178*BY178*100.0/(AJ178*CR178), 0)</f>
        <v>0</v>
      </c>
      <c r="M178">
        <f>((S178-I178/2)*L178-K178)/(S178+I178/2)</f>
        <v>0</v>
      </c>
      <c r="N178">
        <f>M178*(CK178+CL178)/1000.0</f>
        <v>0</v>
      </c>
      <c r="O178">
        <f>(CD178 - IF(AH178&gt;1, K178*BY178*100.0/(AJ178*CR178), 0))*(CK178+CL178)/1000.0</f>
        <v>0</v>
      </c>
      <c r="P178">
        <f>2.0/((1/R178-1/Q178)+SIGN(R178)*SQRT((1/R178-1/Q178)*(1/R178-1/Q178) + 4*BZ178/((BZ178+1)*(BZ178+1))*(2*1/R178*1/Q178-1/Q178*1/Q178)))</f>
        <v>0</v>
      </c>
      <c r="Q178">
        <f>IF(LEFT(CA178,1)&lt;&gt;"0",IF(LEFT(CA178,1)="1",3.0,CB178),$D$5+$E$5*(CR178*CK178/($K$5*1000))+$F$5*(CR178*CK178/($K$5*1000))*MAX(MIN(BY178,$J$5),$I$5)*MAX(MIN(BY178,$J$5),$I$5)+$G$5*MAX(MIN(BY178,$J$5),$I$5)*(CR178*CK178/($K$5*1000))+$H$5*(CR178*CK178/($K$5*1000))*(CR178*CK178/($K$5*1000)))</f>
        <v>0</v>
      </c>
      <c r="R178">
        <f>I178*(1000-(1000*0.61365*exp(17.502*V178/(240.97+V178))/(CK178+CL178)+CF178)/2)/(1000*0.61365*exp(17.502*V178/(240.97+V178))/(CK178+CL178)-CF178)</f>
        <v>0</v>
      </c>
      <c r="S178">
        <f>1/((BZ178+1)/(P178/1.6)+1/(Q178/1.37)) + BZ178/((BZ178+1)/(P178/1.6) + BZ178/(Q178/1.37))</f>
        <v>0</v>
      </c>
      <c r="T178">
        <f>(BU178*BX178)</f>
        <v>0</v>
      </c>
      <c r="U178">
        <f>(CM178+(T178+2*0.95*5.67E-8*(((CM178+$B$7)+273)^4-(CM178+273)^4)-44100*I178)/(1.84*29.3*Q178+8*0.95*5.67E-8*(CM178+273)^3))</f>
        <v>0</v>
      </c>
      <c r="V178">
        <f>($C$7*CN178+$D$7*CO178+$E$7*U178)</f>
        <v>0</v>
      </c>
      <c r="W178">
        <f>0.61365*exp(17.502*V178/(240.97+V178))</f>
        <v>0</v>
      </c>
      <c r="X178">
        <f>(Y178/Z178*100)</f>
        <v>0</v>
      </c>
      <c r="Y178">
        <f>CF178*(CK178+CL178)/1000</f>
        <v>0</v>
      </c>
      <c r="Z178">
        <f>0.61365*exp(17.502*CM178/(240.97+CM178))</f>
        <v>0</v>
      </c>
      <c r="AA178">
        <f>(W178-CF178*(CK178+CL178)/1000)</f>
        <v>0</v>
      </c>
      <c r="AB178">
        <f>(-I178*44100)</f>
        <v>0</v>
      </c>
      <c r="AC178">
        <f>2*29.3*Q178*0.92*(CM178-V178)</f>
        <v>0</v>
      </c>
      <c r="AD178">
        <f>2*0.95*5.67E-8*(((CM178+$B$7)+273)^4-(V178+273)^4)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MAX(0,($B$13+$C$13*CR178)/(1+$D$13*CR178)*CK178/(CM178+273)*$E$13)</f>
        <v>0</v>
      </c>
      <c r="AK178" t="s">
        <v>303</v>
      </c>
      <c r="AL178" t="s">
        <v>303</v>
      </c>
      <c r="AM178">
        <v>0</v>
      </c>
      <c r="AN178">
        <v>0</v>
      </c>
      <c r="AO178">
        <f>1-AM178/AN178</f>
        <v>0</v>
      </c>
      <c r="AP178">
        <v>0</v>
      </c>
      <c r="AQ178" t="s">
        <v>303</v>
      </c>
      <c r="AR178" t="s">
        <v>303</v>
      </c>
      <c r="AS178">
        <v>0</v>
      </c>
      <c r="AT178">
        <v>0</v>
      </c>
      <c r="AU178">
        <f>1-AS178/AT178</f>
        <v>0</v>
      </c>
      <c r="AV178">
        <v>0.5</v>
      </c>
      <c r="AW178">
        <f>BV178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303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f>$B$11*CS178+$C$11*CT178+$F$11*CU178*(1-CX178)</f>
        <v>0</v>
      </c>
      <c r="BV178">
        <f>BU178*BW178</f>
        <v>0</v>
      </c>
      <c r="BW178">
        <f>($B$11*$D$9+$C$11*$D$9+$F$11*((DH178+CZ178)/MAX(DH178+CZ178+DI178, 0.1)*$I$9+DI178/MAX(DH178+CZ178+DI178, 0.1)*$J$9))/($B$11+$C$11+$F$11)</f>
        <v>0</v>
      </c>
      <c r="BX178">
        <f>($B$11*$K$9+$C$11*$K$9+$F$11*((DH178+CZ178)/MAX(DH178+CZ178+DI178, 0.1)*$P$9+DI178/MAX(DH178+CZ178+DI178, 0.1)*$Q$9))/($B$11+$C$11+$F$11)</f>
        <v>0</v>
      </c>
      <c r="BY178">
        <v>6</v>
      </c>
      <c r="BZ178">
        <v>0.5</v>
      </c>
      <c r="CA178" t="s">
        <v>304</v>
      </c>
      <c r="CB178">
        <v>2</v>
      </c>
      <c r="CC178">
        <v>1625677537.1</v>
      </c>
      <c r="CD178">
        <v>408.433</v>
      </c>
      <c r="CE178">
        <v>419.965666666667</v>
      </c>
      <c r="CF178">
        <v>7.27357333333333</v>
      </c>
      <c r="CG178">
        <v>6.17193333333333</v>
      </c>
      <c r="CH178">
        <v>422.776</v>
      </c>
      <c r="CI178">
        <v>8.71744</v>
      </c>
      <c r="CJ178">
        <v>499.949</v>
      </c>
      <c r="CK178">
        <v>100.389</v>
      </c>
      <c r="CL178">
        <v>0.0994700666666667</v>
      </c>
      <c r="CM178">
        <v>18.4115333333333</v>
      </c>
      <c r="CN178">
        <v>18.2707666666667</v>
      </c>
      <c r="CO178">
        <v>999.9</v>
      </c>
      <c r="CP178">
        <v>0</v>
      </c>
      <c r="CQ178">
        <v>0</v>
      </c>
      <c r="CR178">
        <v>10007.5</v>
      </c>
      <c r="CS178">
        <v>0</v>
      </c>
      <c r="CT178">
        <v>5.51411</v>
      </c>
      <c r="CU178">
        <v>1046.05666666667</v>
      </c>
      <c r="CV178">
        <v>0.961998</v>
      </c>
      <c r="CW178">
        <v>0.0380025</v>
      </c>
      <c r="CX178">
        <v>0</v>
      </c>
      <c r="CY178">
        <v>1510.57</v>
      </c>
      <c r="CZ178">
        <v>4.99912</v>
      </c>
      <c r="DA178">
        <v>15640.2</v>
      </c>
      <c r="DB178">
        <v>6713.15666666667</v>
      </c>
      <c r="DC178">
        <v>37.729</v>
      </c>
      <c r="DD178">
        <v>40.7706666666667</v>
      </c>
      <c r="DE178">
        <v>39.4166666666667</v>
      </c>
      <c r="DF178">
        <v>40.2496666666667</v>
      </c>
      <c r="DG178">
        <v>39.1456666666667</v>
      </c>
      <c r="DH178">
        <v>1001.49333333333</v>
      </c>
      <c r="DI178">
        <v>39.5633333333333</v>
      </c>
      <c r="DJ178">
        <v>0</v>
      </c>
      <c r="DK178">
        <v>1625677539.2</v>
      </c>
      <c r="DL178">
        <v>0</v>
      </c>
      <c r="DM178">
        <v>1512.80538461538</v>
      </c>
      <c r="DN178">
        <v>-21.9261538682008</v>
      </c>
      <c r="DO178">
        <v>-218.136752315545</v>
      </c>
      <c r="DP178">
        <v>15663.2653846154</v>
      </c>
      <c r="DQ178">
        <v>15</v>
      </c>
      <c r="DR178">
        <v>1625677134.6</v>
      </c>
      <c r="DS178" t="s">
        <v>305</v>
      </c>
      <c r="DT178">
        <v>1625677128.6</v>
      </c>
      <c r="DU178">
        <v>1625677134.6</v>
      </c>
      <c r="DV178">
        <v>2</v>
      </c>
      <c r="DW178">
        <v>0.041</v>
      </c>
      <c r="DX178">
        <v>0.026</v>
      </c>
      <c r="DY178">
        <v>-14.347</v>
      </c>
      <c r="DZ178">
        <v>-1.389</v>
      </c>
      <c r="EA178">
        <v>420</v>
      </c>
      <c r="EB178">
        <v>5</v>
      </c>
      <c r="EC178">
        <v>0.14</v>
      </c>
      <c r="ED178">
        <v>0.08</v>
      </c>
      <c r="EE178">
        <v>-11.5069097560976</v>
      </c>
      <c r="EF178">
        <v>-0.244879442508725</v>
      </c>
      <c r="EG178">
        <v>0.0522620031953358</v>
      </c>
      <c r="EH178">
        <v>1</v>
      </c>
      <c r="EI178">
        <v>1513.93647058824</v>
      </c>
      <c r="EJ178">
        <v>-22.5117977423501</v>
      </c>
      <c r="EK178">
        <v>2.22711351351387</v>
      </c>
      <c r="EL178">
        <v>0</v>
      </c>
      <c r="EM178">
        <v>1.09747073170732</v>
      </c>
      <c r="EN178">
        <v>0.0492303135888487</v>
      </c>
      <c r="EO178">
        <v>0.0154523671547151</v>
      </c>
      <c r="EP178">
        <v>1</v>
      </c>
      <c r="EQ178">
        <v>2</v>
      </c>
      <c r="ER178">
        <v>3</v>
      </c>
      <c r="ES178" t="s">
        <v>349</v>
      </c>
      <c r="ET178">
        <v>100</v>
      </c>
      <c r="EU178">
        <v>100</v>
      </c>
      <c r="EV178">
        <v>-14.343</v>
      </c>
      <c r="EW178">
        <v>-1.444</v>
      </c>
      <c r="EX178">
        <v>-14.3476998515065</v>
      </c>
      <c r="EY178">
        <v>0.000485247639819423</v>
      </c>
      <c r="EZ178">
        <v>-1.36446825205216e-06</v>
      </c>
      <c r="FA178">
        <v>5.78542989185787e-10</v>
      </c>
      <c r="FB178">
        <v>-1.1099058739466</v>
      </c>
      <c r="FC178">
        <v>-0.0508365997127688</v>
      </c>
      <c r="FD178">
        <v>0.00161886503163497</v>
      </c>
      <c r="FE178">
        <v>-2.08621555845513e-05</v>
      </c>
      <c r="FF178">
        <v>0</v>
      </c>
      <c r="FG178">
        <v>2096</v>
      </c>
      <c r="FH178">
        <v>2</v>
      </c>
      <c r="FI178">
        <v>28</v>
      </c>
      <c r="FJ178">
        <v>6.8</v>
      </c>
      <c r="FK178">
        <v>6.7</v>
      </c>
      <c r="FL178">
        <v>18</v>
      </c>
      <c r="FM178">
        <v>491.747</v>
      </c>
      <c r="FN178">
        <v>510.07</v>
      </c>
      <c r="FO178">
        <v>16.1474</v>
      </c>
      <c r="FP178">
        <v>26.6027</v>
      </c>
      <c r="FQ178">
        <v>29.9998</v>
      </c>
      <c r="FR178">
        <v>26.807</v>
      </c>
      <c r="FS178">
        <v>26.794</v>
      </c>
      <c r="FT178">
        <v>21.4453</v>
      </c>
      <c r="FU178">
        <v>56.2344</v>
      </c>
      <c r="FV178">
        <v>0</v>
      </c>
      <c r="FW178">
        <v>16.21</v>
      </c>
      <c r="FX178">
        <v>420</v>
      </c>
      <c r="FY178">
        <v>6.24061</v>
      </c>
      <c r="FZ178">
        <v>101.657</v>
      </c>
      <c r="GA178">
        <v>96.1773</v>
      </c>
    </row>
    <row r="179" spans="1:183">
      <c r="A179">
        <v>163</v>
      </c>
      <c r="B179">
        <v>1625677540.1</v>
      </c>
      <c r="C179">
        <v>324</v>
      </c>
      <c r="D179" t="s">
        <v>632</v>
      </c>
      <c r="E179" t="s">
        <v>633</v>
      </c>
      <c r="F179">
        <v>1</v>
      </c>
      <c r="G179" t="s">
        <v>302</v>
      </c>
      <c r="H179">
        <v>1625677539.1</v>
      </c>
      <c r="I179">
        <f>(J179)/1000</f>
        <v>0</v>
      </c>
      <c r="J179">
        <f>1000*CJ179*AH179*(CF179-CG179)/(100*BY179*(1000-AH179*CF179))</f>
        <v>0</v>
      </c>
      <c r="K179">
        <f>CJ179*AH179*(CE179-CD179*(1000-AH179*CG179)/(1000-AH179*CF179))/(100*BY179)</f>
        <v>0</v>
      </c>
      <c r="L179">
        <f>CD179 - IF(AH179&gt;1, K179*BY179*100.0/(AJ179*CR179), 0)</f>
        <v>0</v>
      </c>
      <c r="M179">
        <f>((S179-I179/2)*L179-K179)/(S179+I179/2)</f>
        <v>0</v>
      </c>
      <c r="N179">
        <f>M179*(CK179+CL179)/1000.0</f>
        <v>0</v>
      </c>
      <c r="O179">
        <f>(CD179 - IF(AH179&gt;1, K179*BY179*100.0/(AJ179*CR179), 0))*(CK179+CL179)/1000.0</f>
        <v>0</v>
      </c>
      <c r="P179">
        <f>2.0/((1/R179-1/Q179)+SIGN(R179)*SQRT((1/R179-1/Q179)*(1/R179-1/Q179) + 4*BZ179/((BZ179+1)*(BZ179+1))*(2*1/R179*1/Q179-1/Q179*1/Q179)))</f>
        <v>0</v>
      </c>
      <c r="Q179">
        <f>IF(LEFT(CA179,1)&lt;&gt;"0",IF(LEFT(CA179,1)="1",3.0,CB179),$D$5+$E$5*(CR179*CK179/($K$5*1000))+$F$5*(CR179*CK179/($K$5*1000))*MAX(MIN(BY179,$J$5),$I$5)*MAX(MIN(BY179,$J$5),$I$5)+$G$5*MAX(MIN(BY179,$J$5),$I$5)*(CR179*CK179/($K$5*1000))+$H$5*(CR179*CK179/($K$5*1000))*(CR179*CK179/($K$5*1000)))</f>
        <v>0</v>
      </c>
      <c r="R179">
        <f>I179*(1000-(1000*0.61365*exp(17.502*V179/(240.97+V179))/(CK179+CL179)+CF179)/2)/(1000*0.61365*exp(17.502*V179/(240.97+V179))/(CK179+CL179)-CF179)</f>
        <v>0</v>
      </c>
      <c r="S179">
        <f>1/((BZ179+1)/(P179/1.6)+1/(Q179/1.37)) + BZ179/((BZ179+1)/(P179/1.6) + BZ179/(Q179/1.37))</f>
        <v>0</v>
      </c>
      <c r="T179">
        <f>(BU179*BX179)</f>
        <v>0</v>
      </c>
      <c r="U179">
        <f>(CM179+(T179+2*0.95*5.67E-8*(((CM179+$B$7)+273)^4-(CM179+273)^4)-44100*I179)/(1.84*29.3*Q179+8*0.95*5.67E-8*(CM179+273)^3))</f>
        <v>0</v>
      </c>
      <c r="V179">
        <f>($C$7*CN179+$D$7*CO179+$E$7*U179)</f>
        <v>0</v>
      </c>
      <c r="W179">
        <f>0.61365*exp(17.502*V179/(240.97+V179))</f>
        <v>0</v>
      </c>
      <c r="X179">
        <f>(Y179/Z179*100)</f>
        <v>0</v>
      </c>
      <c r="Y179">
        <f>CF179*(CK179+CL179)/1000</f>
        <v>0</v>
      </c>
      <c r="Z179">
        <f>0.61365*exp(17.502*CM179/(240.97+CM179))</f>
        <v>0</v>
      </c>
      <c r="AA179">
        <f>(W179-CF179*(CK179+CL179)/1000)</f>
        <v>0</v>
      </c>
      <c r="AB179">
        <f>(-I179*44100)</f>
        <v>0</v>
      </c>
      <c r="AC179">
        <f>2*29.3*Q179*0.92*(CM179-V179)</f>
        <v>0</v>
      </c>
      <c r="AD179">
        <f>2*0.95*5.67E-8*(((CM179+$B$7)+273)^4-(V179+273)^4)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MAX(0,($B$13+$C$13*CR179)/(1+$D$13*CR179)*CK179/(CM179+273)*$E$13)</f>
        <v>0</v>
      </c>
      <c r="AK179" t="s">
        <v>303</v>
      </c>
      <c r="AL179" t="s">
        <v>303</v>
      </c>
      <c r="AM179">
        <v>0</v>
      </c>
      <c r="AN179">
        <v>0</v>
      </c>
      <c r="AO179">
        <f>1-AM179/AN179</f>
        <v>0</v>
      </c>
      <c r="AP179">
        <v>0</v>
      </c>
      <c r="AQ179" t="s">
        <v>303</v>
      </c>
      <c r="AR179" t="s">
        <v>303</v>
      </c>
      <c r="AS179">
        <v>0</v>
      </c>
      <c r="AT179">
        <v>0</v>
      </c>
      <c r="AU179">
        <f>1-AS179/AT179</f>
        <v>0</v>
      </c>
      <c r="AV179">
        <v>0.5</v>
      </c>
      <c r="AW179">
        <f>BV179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303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f>$B$11*CS179+$C$11*CT179+$F$11*CU179*(1-CX179)</f>
        <v>0</v>
      </c>
      <c r="BV179">
        <f>BU179*BW179</f>
        <v>0</v>
      </c>
      <c r="BW179">
        <f>($B$11*$D$9+$C$11*$D$9+$F$11*((DH179+CZ179)/MAX(DH179+CZ179+DI179, 0.1)*$I$9+DI179/MAX(DH179+CZ179+DI179, 0.1)*$J$9))/($B$11+$C$11+$F$11)</f>
        <v>0</v>
      </c>
      <c r="BX179">
        <f>($B$11*$K$9+$C$11*$K$9+$F$11*((DH179+CZ179)/MAX(DH179+CZ179+DI179, 0.1)*$P$9+DI179/MAX(DH179+CZ179+DI179, 0.1)*$Q$9))/($B$11+$C$11+$F$11)</f>
        <v>0</v>
      </c>
      <c r="BY179">
        <v>6</v>
      </c>
      <c r="BZ179">
        <v>0.5</v>
      </c>
      <c r="CA179" t="s">
        <v>304</v>
      </c>
      <c r="CB179">
        <v>2</v>
      </c>
      <c r="CC179">
        <v>1625677539.1</v>
      </c>
      <c r="CD179">
        <v>408.441666666667</v>
      </c>
      <c r="CE179">
        <v>420.055666666667</v>
      </c>
      <c r="CF179">
        <v>7.28674666666667</v>
      </c>
      <c r="CG179">
        <v>6.17369</v>
      </c>
      <c r="CH179">
        <v>422.784666666667</v>
      </c>
      <c r="CI179">
        <v>8.73098333333333</v>
      </c>
      <c r="CJ179">
        <v>500.024333333333</v>
      </c>
      <c r="CK179">
        <v>100.388333333333</v>
      </c>
      <c r="CL179">
        <v>0.0999601333333333</v>
      </c>
      <c r="CM179">
        <v>18.4355666666667</v>
      </c>
      <c r="CN179">
        <v>18.2963</v>
      </c>
      <c r="CO179">
        <v>999.9</v>
      </c>
      <c r="CP179">
        <v>0</v>
      </c>
      <c r="CQ179">
        <v>0</v>
      </c>
      <c r="CR179">
        <v>10014.5666666667</v>
      </c>
      <c r="CS179">
        <v>0</v>
      </c>
      <c r="CT179">
        <v>5.50722</v>
      </c>
      <c r="CU179">
        <v>1046.04666666667</v>
      </c>
      <c r="CV179">
        <v>0.962001666666667</v>
      </c>
      <c r="CW179">
        <v>0.0379988</v>
      </c>
      <c r="CX179">
        <v>0</v>
      </c>
      <c r="CY179">
        <v>1509.82666666667</v>
      </c>
      <c r="CZ179">
        <v>4.99912</v>
      </c>
      <c r="DA179">
        <v>15632.5666666667</v>
      </c>
      <c r="DB179">
        <v>6713.12</v>
      </c>
      <c r="DC179">
        <v>37.6663333333333</v>
      </c>
      <c r="DD179">
        <v>40.75</v>
      </c>
      <c r="DE179">
        <v>39.4583333333333</v>
      </c>
      <c r="DF179">
        <v>40.1873333333333</v>
      </c>
      <c r="DG179">
        <v>39.0833333333333</v>
      </c>
      <c r="DH179">
        <v>1001.48666666667</v>
      </c>
      <c r="DI179">
        <v>39.56</v>
      </c>
      <c r="DJ179">
        <v>0</v>
      </c>
      <c r="DK179">
        <v>1625677541</v>
      </c>
      <c r="DL179">
        <v>0</v>
      </c>
      <c r="DM179">
        <v>1512.0084</v>
      </c>
      <c r="DN179">
        <v>-22.059230743198</v>
      </c>
      <c r="DO179">
        <v>-229.415384313412</v>
      </c>
      <c r="DP179">
        <v>15655.204</v>
      </c>
      <c r="DQ179">
        <v>15</v>
      </c>
      <c r="DR179">
        <v>1625677134.6</v>
      </c>
      <c r="DS179" t="s">
        <v>305</v>
      </c>
      <c r="DT179">
        <v>1625677128.6</v>
      </c>
      <c r="DU179">
        <v>1625677134.6</v>
      </c>
      <c r="DV179">
        <v>2</v>
      </c>
      <c r="DW179">
        <v>0.041</v>
      </c>
      <c r="DX179">
        <v>0.026</v>
      </c>
      <c r="DY179">
        <v>-14.347</v>
      </c>
      <c r="DZ179">
        <v>-1.389</v>
      </c>
      <c r="EA179">
        <v>420</v>
      </c>
      <c r="EB179">
        <v>5</v>
      </c>
      <c r="EC179">
        <v>0.14</v>
      </c>
      <c r="ED179">
        <v>0.08</v>
      </c>
      <c r="EE179">
        <v>-11.517056097561</v>
      </c>
      <c r="EF179">
        <v>-0.385285714285737</v>
      </c>
      <c r="EG179">
        <v>0.0595740328469461</v>
      </c>
      <c r="EH179">
        <v>1</v>
      </c>
      <c r="EI179">
        <v>1513.24176470588</v>
      </c>
      <c r="EJ179">
        <v>-21.8540875101972</v>
      </c>
      <c r="EK179">
        <v>2.17132037708181</v>
      </c>
      <c r="EL179">
        <v>0</v>
      </c>
      <c r="EM179">
        <v>1.1015</v>
      </c>
      <c r="EN179">
        <v>0.0194147038327516</v>
      </c>
      <c r="EO179">
        <v>0.012984226077409</v>
      </c>
      <c r="EP179">
        <v>1</v>
      </c>
      <c r="EQ179">
        <v>2</v>
      </c>
      <c r="ER179">
        <v>3</v>
      </c>
      <c r="ES179" t="s">
        <v>349</v>
      </c>
      <c r="ET179">
        <v>100</v>
      </c>
      <c r="EU179">
        <v>100</v>
      </c>
      <c r="EV179">
        <v>-14.343</v>
      </c>
      <c r="EW179">
        <v>-1.4444</v>
      </c>
      <c r="EX179">
        <v>-14.3476998515065</v>
      </c>
      <c r="EY179">
        <v>0.000485247639819423</v>
      </c>
      <c r="EZ179">
        <v>-1.36446825205216e-06</v>
      </c>
      <c r="FA179">
        <v>5.78542989185787e-10</v>
      </c>
      <c r="FB179">
        <v>-1.1099058739466</v>
      </c>
      <c r="FC179">
        <v>-0.0508365997127688</v>
      </c>
      <c r="FD179">
        <v>0.00161886503163497</v>
      </c>
      <c r="FE179">
        <v>-2.08621555845513e-05</v>
      </c>
      <c r="FF179">
        <v>0</v>
      </c>
      <c r="FG179">
        <v>2096</v>
      </c>
      <c r="FH179">
        <v>2</v>
      </c>
      <c r="FI179">
        <v>28</v>
      </c>
      <c r="FJ179">
        <v>6.9</v>
      </c>
      <c r="FK179">
        <v>6.8</v>
      </c>
      <c r="FL179">
        <v>18</v>
      </c>
      <c r="FM179">
        <v>491.723</v>
      </c>
      <c r="FN179">
        <v>510.146</v>
      </c>
      <c r="FO179">
        <v>16.194</v>
      </c>
      <c r="FP179">
        <v>26.6004</v>
      </c>
      <c r="FQ179">
        <v>29.9997</v>
      </c>
      <c r="FR179">
        <v>26.8059</v>
      </c>
      <c r="FS179">
        <v>26.7926</v>
      </c>
      <c r="FT179">
        <v>21.4482</v>
      </c>
      <c r="FU179">
        <v>56.2344</v>
      </c>
      <c r="FV179">
        <v>0</v>
      </c>
      <c r="FW179">
        <v>16.27</v>
      </c>
      <c r="FX179">
        <v>420</v>
      </c>
      <c r="FY179">
        <v>6.23951</v>
      </c>
      <c r="FZ179">
        <v>101.657</v>
      </c>
      <c r="GA179">
        <v>96.1768</v>
      </c>
    </row>
    <row r="180" spans="1:183">
      <c r="A180">
        <v>164</v>
      </c>
      <c r="B180">
        <v>1625677542.1</v>
      </c>
      <c r="C180">
        <v>326</v>
      </c>
      <c r="D180" t="s">
        <v>634</v>
      </c>
      <c r="E180" t="s">
        <v>635</v>
      </c>
      <c r="F180">
        <v>1</v>
      </c>
      <c r="G180" t="s">
        <v>302</v>
      </c>
      <c r="H180">
        <v>1625677541.1</v>
      </c>
      <c r="I180">
        <f>(J180)/1000</f>
        <v>0</v>
      </c>
      <c r="J180">
        <f>1000*CJ180*AH180*(CF180-CG180)/(100*BY180*(1000-AH180*CF180))</f>
        <v>0</v>
      </c>
      <c r="K180">
        <f>CJ180*AH180*(CE180-CD180*(1000-AH180*CG180)/(1000-AH180*CF180))/(100*BY180)</f>
        <v>0</v>
      </c>
      <c r="L180">
        <f>CD180 - IF(AH180&gt;1, K180*BY180*100.0/(AJ180*CR180), 0)</f>
        <v>0</v>
      </c>
      <c r="M180">
        <f>((S180-I180/2)*L180-K180)/(S180+I180/2)</f>
        <v>0</v>
      </c>
      <c r="N180">
        <f>M180*(CK180+CL180)/1000.0</f>
        <v>0</v>
      </c>
      <c r="O180">
        <f>(CD180 - IF(AH180&gt;1, K180*BY180*100.0/(AJ180*CR180), 0))*(CK180+CL180)/1000.0</f>
        <v>0</v>
      </c>
      <c r="P180">
        <f>2.0/((1/R180-1/Q180)+SIGN(R180)*SQRT((1/R180-1/Q180)*(1/R180-1/Q180) + 4*BZ180/((BZ180+1)*(BZ180+1))*(2*1/R180*1/Q180-1/Q180*1/Q180)))</f>
        <v>0</v>
      </c>
      <c r="Q180">
        <f>IF(LEFT(CA180,1)&lt;&gt;"0",IF(LEFT(CA180,1)="1",3.0,CB180),$D$5+$E$5*(CR180*CK180/($K$5*1000))+$F$5*(CR180*CK180/($K$5*1000))*MAX(MIN(BY180,$J$5),$I$5)*MAX(MIN(BY180,$J$5),$I$5)+$G$5*MAX(MIN(BY180,$J$5),$I$5)*(CR180*CK180/($K$5*1000))+$H$5*(CR180*CK180/($K$5*1000))*(CR180*CK180/($K$5*1000)))</f>
        <v>0</v>
      </c>
      <c r="R180">
        <f>I180*(1000-(1000*0.61365*exp(17.502*V180/(240.97+V180))/(CK180+CL180)+CF180)/2)/(1000*0.61365*exp(17.502*V180/(240.97+V180))/(CK180+CL180)-CF180)</f>
        <v>0</v>
      </c>
      <c r="S180">
        <f>1/((BZ180+1)/(P180/1.6)+1/(Q180/1.37)) + BZ180/((BZ180+1)/(P180/1.6) + BZ180/(Q180/1.37))</f>
        <v>0</v>
      </c>
      <c r="T180">
        <f>(BU180*BX180)</f>
        <v>0</v>
      </c>
      <c r="U180">
        <f>(CM180+(T180+2*0.95*5.67E-8*(((CM180+$B$7)+273)^4-(CM180+273)^4)-44100*I180)/(1.84*29.3*Q180+8*0.95*5.67E-8*(CM180+273)^3))</f>
        <v>0</v>
      </c>
      <c r="V180">
        <f>($C$7*CN180+$D$7*CO180+$E$7*U180)</f>
        <v>0</v>
      </c>
      <c r="W180">
        <f>0.61365*exp(17.502*V180/(240.97+V180))</f>
        <v>0</v>
      </c>
      <c r="X180">
        <f>(Y180/Z180*100)</f>
        <v>0</v>
      </c>
      <c r="Y180">
        <f>CF180*(CK180+CL180)/1000</f>
        <v>0</v>
      </c>
      <c r="Z180">
        <f>0.61365*exp(17.502*CM180/(240.97+CM180))</f>
        <v>0</v>
      </c>
      <c r="AA180">
        <f>(W180-CF180*(CK180+CL180)/1000)</f>
        <v>0</v>
      </c>
      <c r="AB180">
        <f>(-I180*44100)</f>
        <v>0</v>
      </c>
      <c r="AC180">
        <f>2*29.3*Q180*0.92*(CM180-V180)</f>
        <v>0</v>
      </c>
      <c r="AD180">
        <f>2*0.95*5.67E-8*(((CM180+$B$7)+273)^4-(V180+273)^4)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MAX(0,($B$13+$C$13*CR180)/(1+$D$13*CR180)*CK180/(CM180+273)*$E$13)</f>
        <v>0</v>
      </c>
      <c r="AK180" t="s">
        <v>303</v>
      </c>
      <c r="AL180" t="s">
        <v>303</v>
      </c>
      <c r="AM180">
        <v>0</v>
      </c>
      <c r="AN180">
        <v>0</v>
      </c>
      <c r="AO180">
        <f>1-AM180/AN180</f>
        <v>0</v>
      </c>
      <c r="AP180">
        <v>0</v>
      </c>
      <c r="AQ180" t="s">
        <v>303</v>
      </c>
      <c r="AR180" t="s">
        <v>303</v>
      </c>
      <c r="AS180">
        <v>0</v>
      </c>
      <c r="AT180">
        <v>0</v>
      </c>
      <c r="AU180">
        <f>1-AS180/AT180</f>
        <v>0</v>
      </c>
      <c r="AV180">
        <v>0.5</v>
      </c>
      <c r="AW180">
        <f>BV180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303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f>$B$11*CS180+$C$11*CT180+$F$11*CU180*(1-CX180)</f>
        <v>0</v>
      </c>
      <c r="BV180">
        <f>BU180*BW180</f>
        <v>0</v>
      </c>
      <c r="BW180">
        <f>($B$11*$D$9+$C$11*$D$9+$F$11*((DH180+CZ180)/MAX(DH180+CZ180+DI180, 0.1)*$I$9+DI180/MAX(DH180+CZ180+DI180, 0.1)*$J$9))/($B$11+$C$11+$F$11)</f>
        <v>0</v>
      </c>
      <c r="BX180">
        <f>($B$11*$K$9+$C$11*$K$9+$F$11*((DH180+CZ180)/MAX(DH180+CZ180+DI180, 0.1)*$P$9+DI180/MAX(DH180+CZ180+DI180, 0.1)*$Q$9))/($B$11+$C$11+$F$11)</f>
        <v>0</v>
      </c>
      <c r="BY180">
        <v>6</v>
      </c>
      <c r="BZ180">
        <v>0.5</v>
      </c>
      <c r="CA180" t="s">
        <v>304</v>
      </c>
      <c r="CB180">
        <v>2</v>
      </c>
      <c r="CC180">
        <v>1625677541.1</v>
      </c>
      <c r="CD180">
        <v>408.434</v>
      </c>
      <c r="CE180">
        <v>419.990666666667</v>
      </c>
      <c r="CF180">
        <v>7.29855666666667</v>
      </c>
      <c r="CG180">
        <v>6.17420666666667</v>
      </c>
      <c r="CH180">
        <v>422.777</v>
      </c>
      <c r="CI180">
        <v>8.74312333333333</v>
      </c>
      <c r="CJ180">
        <v>500.081333333333</v>
      </c>
      <c r="CK180">
        <v>100.389</v>
      </c>
      <c r="CL180">
        <v>0.100399</v>
      </c>
      <c r="CM180">
        <v>18.4605</v>
      </c>
      <c r="CN180">
        <v>18.3207666666667</v>
      </c>
      <c r="CO180">
        <v>999.9</v>
      </c>
      <c r="CP180">
        <v>0</v>
      </c>
      <c r="CQ180">
        <v>0</v>
      </c>
      <c r="CR180">
        <v>10009.3666666667</v>
      </c>
      <c r="CS180">
        <v>0</v>
      </c>
      <c r="CT180">
        <v>5.45207666666667</v>
      </c>
      <c r="CU180">
        <v>1045.94666666667</v>
      </c>
      <c r="CV180">
        <v>0.961998</v>
      </c>
      <c r="CW180">
        <v>0.0380025</v>
      </c>
      <c r="CX180">
        <v>0</v>
      </c>
      <c r="CY180">
        <v>1508.8</v>
      </c>
      <c r="CZ180">
        <v>4.99912</v>
      </c>
      <c r="DA180">
        <v>15619.3666666667</v>
      </c>
      <c r="DB180">
        <v>6712.44666666667</v>
      </c>
      <c r="DC180">
        <v>37.6246666666667</v>
      </c>
      <c r="DD180">
        <v>40.75</v>
      </c>
      <c r="DE180">
        <v>39.3746666666667</v>
      </c>
      <c r="DF180">
        <v>40.3333333333333</v>
      </c>
      <c r="DG180">
        <v>39.1453333333333</v>
      </c>
      <c r="DH180">
        <v>1001.38666666667</v>
      </c>
      <c r="DI180">
        <v>39.56</v>
      </c>
      <c r="DJ180">
        <v>0</v>
      </c>
      <c r="DK180">
        <v>1625677542.8</v>
      </c>
      <c r="DL180">
        <v>0</v>
      </c>
      <c r="DM180">
        <v>1511.44269230769</v>
      </c>
      <c r="DN180">
        <v>-22.3634188223213</v>
      </c>
      <c r="DO180">
        <v>-236.970940369127</v>
      </c>
      <c r="DP180">
        <v>15649.1846153846</v>
      </c>
      <c r="DQ180">
        <v>15</v>
      </c>
      <c r="DR180">
        <v>1625677134.6</v>
      </c>
      <c r="DS180" t="s">
        <v>305</v>
      </c>
      <c r="DT180">
        <v>1625677128.6</v>
      </c>
      <c r="DU180">
        <v>1625677134.6</v>
      </c>
      <c r="DV180">
        <v>2</v>
      </c>
      <c r="DW180">
        <v>0.041</v>
      </c>
      <c r="DX180">
        <v>0.026</v>
      </c>
      <c r="DY180">
        <v>-14.347</v>
      </c>
      <c r="DZ180">
        <v>-1.389</v>
      </c>
      <c r="EA180">
        <v>420</v>
      </c>
      <c r="EB180">
        <v>5</v>
      </c>
      <c r="EC180">
        <v>0.14</v>
      </c>
      <c r="ED180">
        <v>0.08</v>
      </c>
      <c r="EE180">
        <v>-11.5315365853659</v>
      </c>
      <c r="EF180">
        <v>-0.284627874564464</v>
      </c>
      <c r="EG180">
        <v>0.0529523520567337</v>
      </c>
      <c r="EH180">
        <v>1</v>
      </c>
      <c r="EI180">
        <v>1512.67742857143</v>
      </c>
      <c r="EJ180">
        <v>-22.3579030802078</v>
      </c>
      <c r="EK180">
        <v>2.27762325099418</v>
      </c>
      <c r="EL180">
        <v>0</v>
      </c>
      <c r="EM180">
        <v>1.10547048780488</v>
      </c>
      <c r="EN180">
        <v>0.0165491289198601</v>
      </c>
      <c r="EO180">
        <v>0.0127163253917696</v>
      </c>
      <c r="EP180">
        <v>1</v>
      </c>
      <c r="EQ180">
        <v>2</v>
      </c>
      <c r="ER180">
        <v>3</v>
      </c>
      <c r="ES180" t="s">
        <v>349</v>
      </c>
      <c r="ET180">
        <v>100</v>
      </c>
      <c r="EU180">
        <v>100</v>
      </c>
      <c r="EV180">
        <v>-14.342</v>
      </c>
      <c r="EW180">
        <v>-1.4447</v>
      </c>
      <c r="EX180">
        <v>-14.3476998515065</v>
      </c>
      <c r="EY180">
        <v>0.000485247639819423</v>
      </c>
      <c r="EZ180">
        <v>-1.36446825205216e-06</v>
      </c>
      <c r="FA180">
        <v>5.78542989185787e-10</v>
      </c>
      <c r="FB180">
        <v>-1.1099058739466</v>
      </c>
      <c r="FC180">
        <v>-0.0508365997127688</v>
      </c>
      <c r="FD180">
        <v>0.00161886503163497</v>
      </c>
      <c r="FE180">
        <v>-2.08621555845513e-05</v>
      </c>
      <c r="FF180">
        <v>0</v>
      </c>
      <c r="FG180">
        <v>2096</v>
      </c>
      <c r="FH180">
        <v>2</v>
      </c>
      <c r="FI180">
        <v>28</v>
      </c>
      <c r="FJ180">
        <v>6.9</v>
      </c>
      <c r="FK180">
        <v>6.8</v>
      </c>
      <c r="FL180">
        <v>18</v>
      </c>
      <c r="FM180">
        <v>491.837</v>
      </c>
      <c r="FN180">
        <v>510.046</v>
      </c>
      <c r="FO180">
        <v>16.2397</v>
      </c>
      <c r="FP180">
        <v>26.5982</v>
      </c>
      <c r="FQ180">
        <v>29.9994</v>
      </c>
      <c r="FR180">
        <v>26.8038</v>
      </c>
      <c r="FS180">
        <v>26.7915</v>
      </c>
      <c r="FT180">
        <v>21.4506</v>
      </c>
      <c r="FU180">
        <v>56.2344</v>
      </c>
      <c r="FV180">
        <v>0</v>
      </c>
      <c r="FW180">
        <v>16.27</v>
      </c>
      <c r="FX180">
        <v>420</v>
      </c>
      <c r="FY180">
        <v>6.2418</v>
      </c>
      <c r="FZ180">
        <v>101.657</v>
      </c>
      <c r="GA180">
        <v>96.1769</v>
      </c>
    </row>
    <row r="181" spans="1:183">
      <c r="A181">
        <v>165</v>
      </c>
      <c r="B181">
        <v>1625677544.1</v>
      </c>
      <c r="C181">
        <v>328</v>
      </c>
      <c r="D181" t="s">
        <v>636</v>
      </c>
      <c r="E181" t="s">
        <v>637</v>
      </c>
      <c r="F181">
        <v>1</v>
      </c>
      <c r="G181" t="s">
        <v>302</v>
      </c>
      <c r="H181">
        <v>1625677543.1</v>
      </c>
      <c r="I181">
        <f>(J181)/1000</f>
        <v>0</v>
      </c>
      <c r="J181">
        <f>1000*CJ181*AH181*(CF181-CG181)/(100*BY181*(1000-AH181*CF181))</f>
        <v>0</v>
      </c>
      <c r="K181">
        <f>CJ181*AH181*(CE181-CD181*(1000-AH181*CG181)/(1000-AH181*CF181))/(100*BY181)</f>
        <v>0</v>
      </c>
      <c r="L181">
        <f>CD181 - IF(AH181&gt;1, K181*BY181*100.0/(AJ181*CR181), 0)</f>
        <v>0</v>
      </c>
      <c r="M181">
        <f>((S181-I181/2)*L181-K181)/(S181+I181/2)</f>
        <v>0</v>
      </c>
      <c r="N181">
        <f>M181*(CK181+CL181)/1000.0</f>
        <v>0</v>
      </c>
      <c r="O181">
        <f>(CD181 - IF(AH181&gt;1, K181*BY181*100.0/(AJ181*CR181), 0))*(CK181+CL181)/1000.0</f>
        <v>0</v>
      </c>
      <c r="P181">
        <f>2.0/((1/R181-1/Q181)+SIGN(R181)*SQRT((1/R181-1/Q181)*(1/R181-1/Q181) + 4*BZ181/((BZ181+1)*(BZ181+1))*(2*1/R181*1/Q181-1/Q181*1/Q181)))</f>
        <v>0</v>
      </c>
      <c r="Q181">
        <f>IF(LEFT(CA181,1)&lt;&gt;"0",IF(LEFT(CA181,1)="1",3.0,CB181),$D$5+$E$5*(CR181*CK181/($K$5*1000))+$F$5*(CR181*CK181/($K$5*1000))*MAX(MIN(BY181,$J$5),$I$5)*MAX(MIN(BY181,$J$5),$I$5)+$G$5*MAX(MIN(BY181,$J$5),$I$5)*(CR181*CK181/($K$5*1000))+$H$5*(CR181*CK181/($K$5*1000))*(CR181*CK181/($K$5*1000)))</f>
        <v>0</v>
      </c>
      <c r="R181">
        <f>I181*(1000-(1000*0.61365*exp(17.502*V181/(240.97+V181))/(CK181+CL181)+CF181)/2)/(1000*0.61365*exp(17.502*V181/(240.97+V181))/(CK181+CL181)-CF181)</f>
        <v>0</v>
      </c>
      <c r="S181">
        <f>1/((BZ181+1)/(P181/1.6)+1/(Q181/1.37)) + BZ181/((BZ181+1)/(P181/1.6) + BZ181/(Q181/1.37))</f>
        <v>0</v>
      </c>
      <c r="T181">
        <f>(BU181*BX181)</f>
        <v>0</v>
      </c>
      <c r="U181">
        <f>(CM181+(T181+2*0.95*5.67E-8*(((CM181+$B$7)+273)^4-(CM181+273)^4)-44100*I181)/(1.84*29.3*Q181+8*0.95*5.67E-8*(CM181+273)^3))</f>
        <v>0</v>
      </c>
      <c r="V181">
        <f>($C$7*CN181+$D$7*CO181+$E$7*U181)</f>
        <v>0</v>
      </c>
      <c r="W181">
        <f>0.61365*exp(17.502*V181/(240.97+V181))</f>
        <v>0</v>
      </c>
      <c r="X181">
        <f>(Y181/Z181*100)</f>
        <v>0</v>
      </c>
      <c r="Y181">
        <f>CF181*(CK181+CL181)/1000</f>
        <v>0</v>
      </c>
      <c r="Z181">
        <f>0.61365*exp(17.502*CM181/(240.97+CM181))</f>
        <v>0</v>
      </c>
      <c r="AA181">
        <f>(W181-CF181*(CK181+CL181)/1000)</f>
        <v>0</v>
      </c>
      <c r="AB181">
        <f>(-I181*44100)</f>
        <v>0</v>
      </c>
      <c r="AC181">
        <f>2*29.3*Q181*0.92*(CM181-V181)</f>
        <v>0</v>
      </c>
      <c r="AD181">
        <f>2*0.95*5.67E-8*(((CM181+$B$7)+273)^4-(V181+273)^4)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MAX(0,($B$13+$C$13*CR181)/(1+$D$13*CR181)*CK181/(CM181+273)*$E$13)</f>
        <v>0</v>
      </c>
      <c r="AK181" t="s">
        <v>303</v>
      </c>
      <c r="AL181" t="s">
        <v>303</v>
      </c>
      <c r="AM181">
        <v>0</v>
      </c>
      <c r="AN181">
        <v>0</v>
      </c>
      <c r="AO181">
        <f>1-AM181/AN181</f>
        <v>0</v>
      </c>
      <c r="AP181">
        <v>0</v>
      </c>
      <c r="AQ181" t="s">
        <v>303</v>
      </c>
      <c r="AR181" t="s">
        <v>303</v>
      </c>
      <c r="AS181">
        <v>0</v>
      </c>
      <c r="AT181">
        <v>0</v>
      </c>
      <c r="AU181">
        <f>1-AS181/AT181</f>
        <v>0</v>
      </c>
      <c r="AV181">
        <v>0.5</v>
      </c>
      <c r="AW181">
        <f>BV181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303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f>$B$11*CS181+$C$11*CT181+$F$11*CU181*(1-CX181)</f>
        <v>0</v>
      </c>
      <c r="BV181">
        <f>BU181*BW181</f>
        <v>0</v>
      </c>
      <c r="BW181">
        <f>($B$11*$D$9+$C$11*$D$9+$F$11*((DH181+CZ181)/MAX(DH181+CZ181+DI181, 0.1)*$I$9+DI181/MAX(DH181+CZ181+DI181, 0.1)*$J$9))/($B$11+$C$11+$F$11)</f>
        <v>0</v>
      </c>
      <c r="BX181">
        <f>($B$11*$K$9+$C$11*$K$9+$F$11*((DH181+CZ181)/MAX(DH181+CZ181+DI181, 0.1)*$P$9+DI181/MAX(DH181+CZ181+DI181, 0.1)*$Q$9))/($B$11+$C$11+$F$11)</f>
        <v>0</v>
      </c>
      <c r="BY181">
        <v>6</v>
      </c>
      <c r="BZ181">
        <v>0.5</v>
      </c>
      <c r="CA181" t="s">
        <v>304</v>
      </c>
      <c r="CB181">
        <v>2</v>
      </c>
      <c r="CC181">
        <v>1625677543.1</v>
      </c>
      <c r="CD181">
        <v>408.413</v>
      </c>
      <c r="CE181">
        <v>419.948</v>
      </c>
      <c r="CF181">
        <v>7.30844666666667</v>
      </c>
      <c r="CG181">
        <v>6.17470333333333</v>
      </c>
      <c r="CH181">
        <v>422.755666666667</v>
      </c>
      <c r="CI181">
        <v>8.75329333333333</v>
      </c>
      <c r="CJ181">
        <v>500.061666666667</v>
      </c>
      <c r="CK181">
        <v>100.389333333333</v>
      </c>
      <c r="CL181">
        <v>0.100437666666667</v>
      </c>
      <c r="CM181">
        <v>18.4857666666667</v>
      </c>
      <c r="CN181">
        <v>18.3358</v>
      </c>
      <c r="CO181">
        <v>999.9</v>
      </c>
      <c r="CP181">
        <v>0</v>
      </c>
      <c r="CQ181">
        <v>0</v>
      </c>
      <c r="CR181">
        <v>9986.04</v>
      </c>
      <c r="CS181">
        <v>0</v>
      </c>
      <c r="CT181">
        <v>5.37901333333333</v>
      </c>
      <c r="CU181">
        <v>1045.93666666667</v>
      </c>
      <c r="CV181">
        <v>0.961998</v>
      </c>
      <c r="CW181">
        <v>0.0380025</v>
      </c>
      <c r="CX181">
        <v>0</v>
      </c>
      <c r="CY181">
        <v>1508.08666666667</v>
      </c>
      <c r="CZ181">
        <v>4.99912</v>
      </c>
      <c r="DA181">
        <v>15612.3</v>
      </c>
      <c r="DB181">
        <v>6712.41</v>
      </c>
      <c r="DC181">
        <v>37.5833333333333</v>
      </c>
      <c r="DD181">
        <v>40.7913333333333</v>
      </c>
      <c r="DE181">
        <v>39.4163333333333</v>
      </c>
      <c r="DF181">
        <v>40.2916666666667</v>
      </c>
      <c r="DG181">
        <v>39.1036666666667</v>
      </c>
      <c r="DH181">
        <v>1001.37666666667</v>
      </c>
      <c r="DI181">
        <v>39.56</v>
      </c>
      <c r="DJ181">
        <v>0</v>
      </c>
      <c r="DK181">
        <v>1625677545.2</v>
      </c>
      <c r="DL181">
        <v>0</v>
      </c>
      <c r="DM181">
        <v>1510.54269230769</v>
      </c>
      <c r="DN181">
        <v>-23.036923091386</v>
      </c>
      <c r="DO181">
        <v>-245.275213904091</v>
      </c>
      <c r="DP181">
        <v>15639.3961538462</v>
      </c>
      <c r="DQ181">
        <v>15</v>
      </c>
      <c r="DR181">
        <v>1625677134.6</v>
      </c>
      <c r="DS181" t="s">
        <v>305</v>
      </c>
      <c r="DT181">
        <v>1625677128.6</v>
      </c>
      <c r="DU181">
        <v>1625677134.6</v>
      </c>
      <c r="DV181">
        <v>2</v>
      </c>
      <c r="DW181">
        <v>0.041</v>
      </c>
      <c r="DX181">
        <v>0.026</v>
      </c>
      <c r="DY181">
        <v>-14.347</v>
      </c>
      <c r="DZ181">
        <v>-1.389</v>
      </c>
      <c r="EA181">
        <v>420</v>
      </c>
      <c r="EB181">
        <v>5</v>
      </c>
      <c r="EC181">
        <v>0.14</v>
      </c>
      <c r="ED181">
        <v>0.08</v>
      </c>
      <c r="EE181">
        <v>-11.5371487804878</v>
      </c>
      <c r="EF181">
        <v>-0.145340069686423</v>
      </c>
      <c r="EG181">
        <v>0.0491765516300208</v>
      </c>
      <c r="EH181">
        <v>1</v>
      </c>
      <c r="EI181">
        <v>1511.65147058824</v>
      </c>
      <c r="EJ181">
        <v>-22.3260333539227</v>
      </c>
      <c r="EK181">
        <v>2.21155805120298</v>
      </c>
      <c r="EL181">
        <v>0</v>
      </c>
      <c r="EM181">
        <v>1.10916780487805</v>
      </c>
      <c r="EN181">
        <v>0.0385524041811843</v>
      </c>
      <c r="EO181">
        <v>0.0144533042069456</v>
      </c>
      <c r="EP181">
        <v>1</v>
      </c>
      <c r="EQ181">
        <v>2</v>
      </c>
      <c r="ER181">
        <v>3</v>
      </c>
      <c r="ES181" t="s">
        <v>349</v>
      </c>
      <c r="ET181">
        <v>100</v>
      </c>
      <c r="EU181">
        <v>100</v>
      </c>
      <c r="EV181">
        <v>-14.343</v>
      </c>
      <c r="EW181">
        <v>-1.445</v>
      </c>
      <c r="EX181">
        <v>-14.3476998515065</v>
      </c>
      <c r="EY181">
        <v>0.000485247639819423</v>
      </c>
      <c r="EZ181">
        <v>-1.36446825205216e-06</v>
      </c>
      <c r="FA181">
        <v>5.78542989185787e-10</v>
      </c>
      <c r="FB181">
        <v>-1.1099058739466</v>
      </c>
      <c r="FC181">
        <v>-0.0508365997127688</v>
      </c>
      <c r="FD181">
        <v>0.00161886503163497</v>
      </c>
      <c r="FE181">
        <v>-2.08621555845513e-05</v>
      </c>
      <c r="FF181">
        <v>0</v>
      </c>
      <c r="FG181">
        <v>2096</v>
      </c>
      <c r="FH181">
        <v>2</v>
      </c>
      <c r="FI181">
        <v>28</v>
      </c>
      <c r="FJ181">
        <v>6.9</v>
      </c>
      <c r="FK181">
        <v>6.8</v>
      </c>
      <c r="FL181">
        <v>18</v>
      </c>
      <c r="FM181">
        <v>491.779</v>
      </c>
      <c r="FN181">
        <v>510.018</v>
      </c>
      <c r="FO181">
        <v>16.2796</v>
      </c>
      <c r="FP181">
        <v>26.5959</v>
      </c>
      <c r="FQ181">
        <v>29.9994</v>
      </c>
      <c r="FR181">
        <v>26.802</v>
      </c>
      <c r="FS181">
        <v>26.7904</v>
      </c>
      <c r="FT181">
        <v>21.4458</v>
      </c>
      <c r="FU181">
        <v>56.2344</v>
      </c>
      <c r="FV181">
        <v>0</v>
      </c>
      <c r="FW181">
        <v>16.34</v>
      </c>
      <c r="FX181">
        <v>420</v>
      </c>
      <c r="FY181">
        <v>6.24232</v>
      </c>
      <c r="FZ181">
        <v>101.656</v>
      </c>
      <c r="GA181">
        <v>96.178</v>
      </c>
    </row>
    <row r="182" spans="1:183">
      <c r="A182">
        <v>166</v>
      </c>
      <c r="B182">
        <v>1625677546.1</v>
      </c>
      <c r="C182">
        <v>330</v>
      </c>
      <c r="D182" t="s">
        <v>638</v>
      </c>
      <c r="E182" t="s">
        <v>639</v>
      </c>
      <c r="F182">
        <v>1</v>
      </c>
      <c r="G182" t="s">
        <v>302</v>
      </c>
      <c r="H182">
        <v>1625677545.1</v>
      </c>
      <c r="I182">
        <f>(J182)/1000</f>
        <v>0</v>
      </c>
      <c r="J182">
        <f>1000*CJ182*AH182*(CF182-CG182)/(100*BY182*(1000-AH182*CF182))</f>
        <v>0</v>
      </c>
      <c r="K182">
        <f>CJ182*AH182*(CE182-CD182*(1000-AH182*CG182)/(1000-AH182*CF182))/(100*BY182)</f>
        <v>0</v>
      </c>
      <c r="L182">
        <f>CD182 - IF(AH182&gt;1, K182*BY182*100.0/(AJ182*CR182), 0)</f>
        <v>0</v>
      </c>
      <c r="M182">
        <f>((S182-I182/2)*L182-K182)/(S182+I182/2)</f>
        <v>0</v>
      </c>
      <c r="N182">
        <f>M182*(CK182+CL182)/1000.0</f>
        <v>0</v>
      </c>
      <c r="O182">
        <f>(CD182 - IF(AH182&gt;1, K182*BY182*100.0/(AJ182*CR182), 0))*(CK182+CL182)/1000.0</f>
        <v>0</v>
      </c>
      <c r="P182">
        <f>2.0/((1/R182-1/Q182)+SIGN(R182)*SQRT((1/R182-1/Q182)*(1/R182-1/Q182) + 4*BZ182/((BZ182+1)*(BZ182+1))*(2*1/R182*1/Q182-1/Q182*1/Q182)))</f>
        <v>0</v>
      </c>
      <c r="Q182">
        <f>IF(LEFT(CA182,1)&lt;&gt;"0",IF(LEFT(CA182,1)="1",3.0,CB182),$D$5+$E$5*(CR182*CK182/($K$5*1000))+$F$5*(CR182*CK182/($K$5*1000))*MAX(MIN(BY182,$J$5),$I$5)*MAX(MIN(BY182,$J$5),$I$5)+$G$5*MAX(MIN(BY182,$J$5),$I$5)*(CR182*CK182/($K$5*1000))+$H$5*(CR182*CK182/($K$5*1000))*(CR182*CK182/($K$5*1000)))</f>
        <v>0</v>
      </c>
      <c r="R182">
        <f>I182*(1000-(1000*0.61365*exp(17.502*V182/(240.97+V182))/(CK182+CL182)+CF182)/2)/(1000*0.61365*exp(17.502*V182/(240.97+V182))/(CK182+CL182)-CF182)</f>
        <v>0</v>
      </c>
      <c r="S182">
        <f>1/((BZ182+1)/(P182/1.6)+1/(Q182/1.37)) + BZ182/((BZ182+1)/(P182/1.6) + BZ182/(Q182/1.37))</f>
        <v>0</v>
      </c>
      <c r="T182">
        <f>(BU182*BX182)</f>
        <v>0</v>
      </c>
      <c r="U182">
        <f>(CM182+(T182+2*0.95*5.67E-8*(((CM182+$B$7)+273)^4-(CM182+273)^4)-44100*I182)/(1.84*29.3*Q182+8*0.95*5.67E-8*(CM182+273)^3))</f>
        <v>0</v>
      </c>
      <c r="V182">
        <f>($C$7*CN182+$D$7*CO182+$E$7*U182)</f>
        <v>0</v>
      </c>
      <c r="W182">
        <f>0.61365*exp(17.502*V182/(240.97+V182))</f>
        <v>0</v>
      </c>
      <c r="X182">
        <f>(Y182/Z182*100)</f>
        <v>0</v>
      </c>
      <c r="Y182">
        <f>CF182*(CK182+CL182)/1000</f>
        <v>0</v>
      </c>
      <c r="Z182">
        <f>0.61365*exp(17.502*CM182/(240.97+CM182))</f>
        <v>0</v>
      </c>
      <c r="AA182">
        <f>(W182-CF182*(CK182+CL182)/1000)</f>
        <v>0</v>
      </c>
      <c r="AB182">
        <f>(-I182*44100)</f>
        <v>0</v>
      </c>
      <c r="AC182">
        <f>2*29.3*Q182*0.92*(CM182-V182)</f>
        <v>0</v>
      </c>
      <c r="AD182">
        <f>2*0.95*5.67E-8*(((CM182+$B$7)+273)^4-(V182+273)^4)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MAX(0,($B$13+$C$13*CR182)/(1+$D$13*CR182)*CK182/(CM182+273)*$E$13)</f>
        <v>0</v>
      </c>
      <c r="AK182" t="s">
        <v>303</v>
      </c>
      <c r="AL182" t="s">
        <v>303</v>
      </c>
      <c r="AM182">
        <v>0</v>
      </c>
      <c r="AN182">
        <v>0</v>
      </c>
      <c r="AO182">
        <f>1-AM182/AN182</f>
        <v>0</v>
      </c>
      <c r="AP182">
        <v>0</v>
      </c>
      <c r="AQ182" t="s">
        <v>303</v>
      </c>
      <c r="AR182" t="s">
        <v>303</v>
      </c>
      <c r="AS182">
        <v>0</v>
      </c>
      <c r="AT182">
        <v>0</v>
      </c>
      <c r="AU182">
        <f>1-AS182/AT182</f>
        <v>0</v>
      </c>
      <c r="AV182">
        <v>0.5</v>
      </c>
      <c r="AW182">
        <f>BV182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303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f>$B$11*CS182+$C$11*CT182+$F$11*CU182*(1-CX182)</f>
        <v>0</v>
      </c>
      <c r="BV182">
        <f>BU182*BW182</f>
        <v>0</v>
      </c>
      <c r="BW182">
        <f>($B$11*$D$9+$C$11*$D$9+$F$11*((DH182+CZ182)/MAX(DH182+CZ182+DI182, 0.1)*$I$9+DI182/MAX(DH182+CZ182+DI182, 0.1)*$J$9))/($B$11+$C$11+$F$11)</f>
        <v>0</v>
      </c>
      <c r="BX182">
        <f>($B$11*$K$9+$C$11*$K$9+$F$11*((DH182+CZ182)/MAX(DH182+CZ182+DI182, 0.1)*$P$9+DI182/MAX(DH182+CZ182+DI182, 0.1)*$Q$9))/($B$11+$C$11+$F$11)</f>
        <v>0</v>
      </c>
      <c r="BY182">
        <v>6</v>
      </c>
      <c r="BZ182">
        <v>0.5</v>
      </c>
      <c r="CA182" t="s">
        <v>304</v>
      </c>
      <c r="CB182">
        <v>2</v>
      </c>
      <c r="CC182">
        <v>1625677545.1</v>
      </c>
      <c r="CD182">
        <v>408.364</v>
      </c>
      <c r="CE182">
        <v>420.023</v>
      </c>
      <c r="CF182">
        <v>7.31631333333333</v>
      </c>
      <c r="CG182">
        <v>6.17541333333333</v>
      </c>
      <c r="CH182">
        <v>422.706</v>
      </c>
      <c r="CI182">
        <v>8.76138</v>
      </c>
      <c r="CJ182">
        <v>500.007333333333</v>
      </c>
      <c r="CK182">
        <v>100.389</v>
      </c>
      <c r="CL182">
        <v>0.0998078</v>
      </c>
      <c r="CM182">
        <v>18.5115666666667</v>
      </c>
      <c r="CN182">
        <v>18.3556333333333</v>
      </c>
      <c r="CO182">
        <v>999.9</v>
      </c>
      <c r="CP182">
        <v>0</v>
      </c>
      <c r="CQ182">
        <v>0</v>
      </c>
      <c r="CR182">
        <v>10008.7666666667</v>
      </c>
      <c r="CS182">
        <v>0</v>
      </c>
      <c r="CT182">
        <v>5.36247</v>
      </c>
      <c r="CU182">
        <v>1045.92666666667</v>
      </c>
      <c r="CV182">
        <v>0.961998</v>
      </c>
      <c r="CW182">
        <v>0.0380025</v>
      </c>
      <c r="CX182">
        <v>0</v>
      </c>
      <c r="CY182">
        <v>1507.56333333333</v>
      </c>
      <c r="CZ182">
        <v>4.99912</v>
      </c>
      <c r="DA182">
        <v>15605.1666666667</v>
      </c>
      <c r="DB182">
        <v>6712.34333333333</v>
      </c>
      <c r="DC182">
        <v>37.6453333333333</v>
      </c>
      <c r="DD182">
        <v>40.75</v>
      </c>
      <c r="DE182">
        <v>39.458</v>
      </c>
      <c r="DF182">
        <v>40.2286666666667</v>
      </c>
      <c r="DG182">
        <v>39.1456666666667</v>
      </c>
      <c r="DH182">
        <v>1001.36666666667</v>
      </c>
      <c r="DI182">
        <v>39.56</v>
      </c>
      <c r="DJ182">
        <v>0</v>
      </c>
      <c r="DK182">
        <v>1625677547</v>
      </c>
      <c r="DL182">
        <v>0</v>
      </c>
      <c r="DM182">
        <v>1509.7472</v>
      </c>
      <c r="DN182">
        <v>-22.4384615003266</v>
      </c>
      <c r="DO182">
        <v>-247.853845841949</v>
      </c>
      <c r="DP182">
        <v>15631.004</v>
      </c>
      <c r="DQ182">
        <v>15</v>
      </c>
      <c r="DR182">
        <v>1625677134.6</v>
      </c>
      <c r="DS182" t="s">
        <v>305</v>
      </c>
      <c r="DT182">
        <v>1625677128.6</v>
      </c>
      <c r="DU182">
        <v>1625677134.6</v>
      </c>
      <c r="DV182">
        <v>2</v>
      </c>
      <c r="DW182">
        <v>0.041</v>
      </c>
      <c r="DX182">
        <v>0.026</v>
      </c>
      <c r="DY182">
        <v>-14.347</v>
      </c>
      <c r="DZ182">
        <v>-1.389</v>
      </c>
      <c r="EA182">
        <v>420</v>
      </c>
      <c r="EB182">
        <v>5</v>
      </c>
      <c r="EC182">
        <v>0.14</v>
      </c>
      <c r="ED182">
        <v>0.08</v>
      </c>
      <c r="EE182">
        <v>-11.5489024390244</v>
      </c>
      <c r="EF182">
        <v>-0.300625087108007</v>
      </c>
      <c r="EG182">
        <v>0.0589020248432643</v>
      </c>
      <c r="EH182">
        <v>1</v>
      </c>
      <c r="EI182">
        <v>1510.98617647059</v>
      </c>
      <c r="EJ182">
        <v>-22.2693628131816</v>
      </c>
      <c r="EK182">
        <v>2.20707154219963</v>
      </c>
      <c r="EL182">
        <v>0</v>
      </c>
      <c r="EM182">
        <v>1.11253951219512</v>
      </c>
      <c r="EN182">
        <v>0.0791023693379817</v>
      </c>
      <c r="EO182">
        <v>0.0169869747735484</v>
      </c>
      <c r="EP182">
        <v>1</v>
      </c>
      <c r="EQ182">
        <v>2</v>
      </c>
      <c r="ER182">
        <v>3</v>
      </c>
      <c r="ES182" t="s">
        <v>349</v>
      </c>
      <c r="ET182">
        <v>100</v>
      </c>
      <c r="EU182">
        <v>100</v>
      </c>
      <c r="EV182">
        <v>-14.343</v>
      </c>
      <c r="EW182">
        <v>-1.4452</v>
      </c>
      <c r="EX182">
        <v>-14.3476998515065</v>
      </c>
      <c r="EY182">
        <v>0.000485247639819423</v>
      </c>
      <c r="EZ182">
        <v>-1.36446825205216e-06</v>
      </c>
      <c r="FA182">
        <v>5.78542989185787e-10</v>
      </c>
      <c r="FB182">
        <v>-1.1099058739466</v>
      </c>
      <c r="FC182">
        <v>-0.0508365997127688</v>
      </c>
      <c r="FD182">
        <v>0.00161886503163497</v>
      </c>
      <c r="FE182">
        <v>-2.08621555845513e-05</v>
      </c>
      <c r="FF182">
        <v>0</v>
      </c>
      <c r="FG182">
        <v>2096</v>
      </c>
      <c r="FH182">
        <v>2</v>
      </c>
      <c r="FI182">
        <v>28</v>
      </c>
      <c r="FJ182">
        <v>7</v>
      </c>
      <c r="FK182">
        <v>6.9</v>
      </c>
      <c r="FL182">
        <v>18</v>
      </c>
      <c r="FM182">
        <v>491.666</v>
      </c>
      <c r="FN182">
        <v>510.217</v>
      </c>
      <c r="FO182">
        <v>16.3183</v>
      </c>
      <c r="FP182">
        <v>26.5937</v>
      </c>
      <c r="FQ182">
        <v>29.9997</v>
      </c>
      <c r="FR182">
        <v>26.8007</v>
      </c>
      <c r="FS182">
        <v>26.7887</v>
      </c>
      <c r="FT182">
        <v>21.4494</v>
      </c>
      <c r="FU182">
        <v>55.898</v>
      </c>
      <c r="FV182">
        <v>0</v>
      </c>
      <c r="FW182">
        <v>16.41</v>
      </c>
      <c r="FX182">
        <v>420</v>
      </c>
      <c r="FY182">
        <v>6.28477</v>
      </c>
      <c r="FZ182">
        <v>101.656</v>
      </c>
      <c r="GA182">
        <v>96.1791</v>
      </c>
    </row>
    <row r="183" spans="1:183">
      <c r="A183">
        <v>167</v>
      </c>
      <c r="B183">
        <v>1625677548.1</v>
      </c>
      <c r="C183">
        <v>332</v>
      </c>
      <c r="D183" t="s">
        <v>640</v>
      </c>
      <c r="E183" t="s">
        <v>641</v>
      </c>
      <c r="F183">
        <v>1</v>
      </c>
      <c r="G183" t="s">
        <v>302</v>
      </c>
      <c r="H183">
        <v>1625677547.1</v>
      </c>
      <c r="I183">
        <f>(J183)/1000</f>
        <v>0</v>
      </c>
      <c r="J183">
        <f>1000*CJ183*AH183*(CF183-CG183)/(100*BY183*(1000-AH183*CF183))</f>
        <v>0</v>
      </c>
      <c r="K183">
        <f>CJ183*AH183*(CE183-CD183*(1000-AH183*CG183)/(1000-AH183*CF183))/(100*BY183)</f>
        <v>0</v>
      </c>
      <c r="L183">
        <f>CD183 - IF(AH183&gt;1, K183*BY183*100.0/(AJ183*CR183), 0)</f>
        <v>0</v>
      </c>
      <c r="M183">
        <f>((S183-I183/2)*L183-K183)/(S183+I183/2)</f>
        <v>0</v>
      </c>
      <c r="N183">
        <f>M183*(CK183+CL183)/1000.0</f>
        <v>0</v>
      </c>
      <c r="O183">
        <f>(CD183 - IF(AH183&gt;1, K183*BY183*100.0/(AJ183*CR183), 0))*(CK183+CL183)/1000.0</f>
        <v>0</v>
      </c>
      <c r="P183">
        <f>2.0/((1/R183-1/Q183)+SIGN(R183)*SQRT((1/R183-1/Q183)*(1/R183-1/Q183) + 4*BZ183/((BZ183+1)*(BZ183+1))*(2*1/R183*1/Q183-1/Q183*1/Q183)))</f>
        <v>0</v>
      </c>
      <c r="Q183">
        <f>IF(LEFT(CA183,1)&lt;&gt;"0",IF(LEFT(CA183,1)="1",3.0,CB183),$D$5+$E$5*(CR183*CK183/($K$5*1000))+$F$5*(CR183*CK183/($K$5*1000))*MAX(MIN(BY183,$J$5),$I$5)*MAX(MIN(BY183,$J$5),$I$5)+$G$5*MAX(MIN(BY183,$J$5),$I$5)*(CR183*CK183/($K$5*1000))+$H$5*(CR183*CK183/($K$5*1000))*(CR183*CK183/($K$5*1000)))</f>
        <v>0</v>
      </c>
      <c r="R183">
        <f>I183*(1000-(1000*0.61365*exp(17.502*V183/(240.97+V183))/(CK183+CL183)+CF183)/2)/(1000*0.61365*exp(17.502*V183/(240.97+V183))/(CK183+CL183)-CF183)</f>
        <v>0</v>
      </c>
      <c r="S183">
        <f>1/((BZ183+1)/(P183/1.6)+1/(Q183/1.37)) + BZ183/((BZ183+1)/(P183/1.6) + BZ183/(Q183/1.37))</f>
        <v>0</v>
      </c>
      <c r="T183">
        <f>(BU183*BX183)</f>
        <v>0</v>
      </c>
      <c r="U183">
        <f>(CM183+(T183+2*0.95*5.67E-8*(((CM183+$B$7)+273)^4-(CM183+273)^4)-44100*I183)/(1.84*29.3*Q183+8*0.95*5.67E-8*(CM183+273)^3))</f>
        <v>0</v>
      </c>
      <c r="V183">
        <f>($C$7*CN183+$D$7*CO183+$E$7*U183)</f>
        <v>0</v>
      </c>
      <c r="W183">
        <f>0.61365*exp(17.502*V183/(240.97+V183))</f>
        <v>0</v>
      </c>
      <c r="X183">
        <f>(Y183/Z183*100)</f>
        <v>0</v>
      </c>
      <c r="Y183">
        <f>CF183*(CK183+CL183)/1000</f>
        <v>0</v>
      </c>
      <c r="Z183">
        <f>0.61365*exp(17.502*CM183/(240.97+CM183))</f>
        <v>0</v>
      </c>
      <c r="AA183">
        <f>(W183-CF183*(CK183+CL183)/1000)</f>
        <v>0</v>
      </c>
      <c r="AB183">
        <f>(-I183*44100)</f>
        <v>0</v>
      </c>
      <c r="AC183">
        <f>2*29.3*Q183*0.92*(CM183-V183)</f>
        <v>0</v>
      </c>
      <c r="AD183">
        <f>2*0.95*5.67E-8*(((CM183+$B$7)+273)^4-(V183+273)^4)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MAX(0,($B$13+$C$13*CR183)/(1+$D$13*CR183)*CK183/(CM183+273)*$E$13)</f>
        <v>0</v>
      </c>
      <c r="AK183" t="s">
        <v>303</v>
      </c>
      <c r="AL183" t="s">
        <v>303</v>
      </c>
      <c r="AM183">
        <v>0</v>
      </c>
      <c r="AN183">
        <v>0</v>
      </c>
      <c r="AO183">
        <f>1-AM183/AN183</f>
        <v>0</v>
      </c>
      <c r="AP183">
        <v>0</v>
      </c>
      <c r="AQ183" t="s">
        <v>303</v>
      </c>
      <c r="AR183" t="s">
        <v>303</v>
      </c>
      <c r="AS183">
        <v>0</v>
      </c>
      <c r="AT183">
        <v>0</v>
      </c>
      <c r="AU183">
        <f>1-AS183/AT183</f>
        <v>0</v>
      </c>
      <c r="AV183">
        <v>0.5</v>
      </c>
      <c r="AW183">
        <f>BV183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303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f>$B$11*CS183+$C$11*CT183+$F$11*CU183*(1-CX183)</f>
        <v>0</v>
      </c>
      <c r="BV183">
        <f>BU183*BW183</f>
        <v>0</v>
      </c>
      <c r="BW183">
        <f>($B$11*$D$9+$C$11*$D$9+$F$11*((DH183+CZ183)/MAX(DH183+CZ183+DI183, 0.1)*$I$9+DI183/MAX(DH183+CZ183+DI183, 0.1)*$J$9))/($B$11+$C$11+$F$11)</f>
        <v>0</v>
      </c>
      <c r="BX183">
        <f>($B$11*$K$9+$C$11*$K$9+$F$11*((DH183+CZ183)/MAX(DH183+CZ183+DI183, 0.1)*$P$9+DI183/MAX(DH183+CZ183+DI183, 0.1)*$Q$9))/($B$11+$C$11+$F$11)</f>
        <v>0</v>
      </c>
      <c r="BY183">
        <v>6</v>
      </c>
      <c r="BZ183">
        <v>0.5</v>
      </c>
      <c r="CA183" t="s">
        <v>304</v>
      </c>
      <c r="CB183">
        <v>2</v>
      </c>
      <c r="CC183">
        <v>1625677547.1</v>
      </c>
      <c r="CD183">
        <v>408.367666666667</v>
      </c>
      <c r="CE183">
        <v>420.029</v>
      </c>
      <c r="CF183">
        <v>7.32334333333333</v>
      </c>
      <c r="CG183">
        <v>6.17764333333333</v>
      </c>
      <c r="CH183">
        <v>422.71</v>
      </c>
      <c r="CI183">
        <v>8.76861</v>
      </c>
      <c r="CJ183">
        <v>499.999666666667</v>
      </c>
      <c r="CK183">
        <v>100.388333333333</v>
      </c>
      <c r="CL183">
        <v>0.0996709666666667</v>
      </c>
      <c r="CM183">
        <v>18.5355</v>
      </c>
      <c r="CN183">
        <v>18.3856</v>
      </c>
      <c r="CO183">
        <v>999.9</v>
      </c>
      <c r="CP183">
        <v>0</v>
      </c>
      <c r="CQ183">
        <v>0</v>
      </c>
      <c r="CR183">
        <v>10005.64</v>
      </c>
      <c r="CS183">
        <v>0</v>
      </c>
      <c r="CT183">
        <v>5.36936333333333</v>
      </c>
      <c r="CU183">
        <v>1045.93</v>
      </c>
      <c r="CV183">
        <v>0.961998</v>
      </c>
      <c r="CW183">
        <v>0.0380025</v>
      </c>
      <c r="CX183">
        <v>0</v>
      </c>
      <c r="CY183">
        <v>1506.23333333333</v>
      </c>
      <c r="CZ183">
        <v>4.99912</v>
      </c>
      <c r="DA183">
        <v>15596.8666666667</v>
      </c>
      <c r="DB183">
        <v>6712.35666666667</v>
      </c>
      <c r="DC183">
        <v>37.75</v>
      </c>
      <c r="DD183">
        <v>40.812</v>
      </c>
      <c r="DE183">
        <v>39.375</v>
      </c>
      <c r="DF183">
        <v>40.187</v>
      </c>
      <c r="DG183">
        <v>39.187</v>
      </c>
      <c r="DH183">
        <v>1001.37</v>
      </c>
      <c r="DI183">
        <v>39.56</v>
      </c>
      <c r="DJ183">
        <v>0</v>
      </c>
      <c r="DK183">
        <v>1625677548.8</v>
      </c>
      <c r="DL183">
        <v>0</v>
      </c>
      <c r="DM183">
        <v>1509.16576923077</v>
      </c>
      <c r="DN183">
        <v>-23.3726495845427</v>
      </c>
      <c r="DO183">
        <v>-249.637607071891</v>
      </c>
      <c r="DP183">
        <v>15624.9038461538</v>
      </c>
      <c r="DQ183">
        <v>15</v>
      </c>
      <c r="DR183">
        <v>1625677134.6</v>
      </c>
      <c r="DS183" t="s">
        <v>305</v>
      </c>
      <c r="DT183">
        <v>1625677128.6</v>
      </c>
      <c r="DU183">
        <v>1625677134.6</v>
      </c>
      <c r="DV183">
        <v>2</v>
      </c>
      <c r="DW183">
        <v>0.041</v>
      </c>
      <c r="DX183">
        <v>0.026</v>
      </c>
      <c r="DY183">
        <v>-14.347</v>
      </c>
      <c r="DZ183">
        <v>-1.389</v>
      </c>
      <c r="EA183">
        <v>420</v>
      </c>
      <c r="EB183">
        <v>5</v>
      </c>
      <c r="EC183">
        <v>0.14</v>
      </c>
      <c r="ED183">
        <v>0.08</v>
      </c>
      <c r="EE183">
        <v>-11.5630780487805</v>
      </c>
      <c r="EF183">
        <v>-0.4270620209059</v>
      </c>
      <c r="EG183">
        <v>0.0666914574271227</v>
      </c>
      <c r="EH183">
        <v>1</v>
      </c>
      <c r="EI183">
        <v>1510.40114285714</v>
      </c>
      <c r="EJ183">
        <v>-22.8387872196389</v>
      </c>
      <c r="EK183">
        <v>2.32005390507395</v>
      </c>
      <c r="EL183">
        <v>0</v>
      </c>
      <c r="EM183">
        <v>1.11562195121951</v>
      </c>
      <c r="EN183">
        <v>0.132100348432055</v>
      </c>
      <c r="EO183">
        <v>0.019588386208198</v>
      </c>
      <c r="EP183">
        <v>0</v>
      </c>
      <c r="EQ183">
        <v>1</v>
      </c>
      <c r="ER183">
        <v>3</v>
      </c>
      <c r="ES183" t="s">
        <v>427</v>
      </c>
      <c r="ET183">
        <v>100</v>
      </c>
      <c r="EU183">
        <v>100</v>
      </c>
      <c r="EV183">
        <v>-14.342</v>
      </c>
      <c r="EW183">
        <v>-1.4454</v>
      </c>
      <c r="EX183">
        <v>-14.3476998515065</v>
      </c>
      <c r="EY183">
        <v>0.000485247639819423</v>
      </c>
      <c r="EZ183">
        <v>-1.36446825205216e-06</v>
      </c>
      <c r="FA183">
        <v>5.78542989185787e-10</v>
      </c>
      <c r="FB183">
        <v>-1.1099058739466</v>
      </c>
      <c r="FC183">
        <v>-0.0508365997127688</v>
      </c>
      <c r="FD183">
        <v>0.00161886503163497</v>
      </c>
      <c r="FE183">
        <v>-2.08621555845513e-05</v>
      </c>
      <c r="FF183">
        <v>0</v>
      </c>
      <c r="FG183">
        <v>2096</v>
      </c>
      <c r="FH183">
        <v>2</v>
      </c>
      <c r="FI183">
        <v>28</v>
      </c>
      <c r="FJ183">
        <v>7</v>
      </c>
      <c r="FK183">
        <v>6.9</v>
      </c>
      <c r="FL183">
        <v>18</v>
      </c>
      <c r="FM183">
        <v>491.768</v>
      </c>
      <c r="FN183">
        <v>510.187</v>
      </c>
      <c r="FO183">
        <v>16.3632</v>
      </c>
      <c r="FP183">
        <v>26.5914</v>
      </c>
      <c r="FQ183">
        <v>29.9995</v>
      </c>
      <c r="FR183">
        <v>26.7991</v>
      </c>
      <c r="FS183">
        <v>26.7873</v>
      </c>
      <c r="FT183">
        <v>21.4478</v>
      </c>
      <c r="FU183">
        <v>55.898</v>
      </c>
      <c r="FV183">
        <v>0</v>
      </c>
      <c r="FW183">
        <v>16.41</v>
      </c>
      <c r="FX183">
        <v>420</v>
      </c>
      <c r="FY183">
        <v>6.29213</v>
      </c>
      <c r="FZ183">
        <v>101.656</v>
      </c>
      <c r="GA183">
        <v>96.1791</v>
      </c>
    </row>
    <row r="184" spans="1:183">
      <c r="A184">
        <v>168</v>
      </c>
      <c r="B184">
        <v>1625677550.1</v>
      </c>
      <c r="C184">
        <v>334</v>
      </c>
      <c r="D184" t="s">
        <v>642</v>
      </c>
      <c r="E184" t="s">
        <v>643</v>
      </c>
      <c r="F184">
        <v>1</v>
      </c>
      <c r="G184" t="s">
        <v>302</v>
      </c>
      <c r="H184">
        <v>1625677549.1</v>
      </c>
      <c r="I184">
        <f>(J184)/1000</f>
        <v>0</v>
      </c>
      <c r="J184">
        <f>1000*CJ184*AH184*(CF184-CG184)/(100*BY184*(1000-AH184*CF184))</f>
        <v>0</v>
      </c>
      <c r="K184">
        <f>CJ184*AH184*(CE184-CD184*(1000-AH184*CG184)/(1000-AH184*CF184))/(100*BY184)</f>
        <v>0</v>
      </c>
      <c r="L184">
        <f>CD184 - IF(AH184&gt;1, K184*BY184*100.0/(AJ184*CR184), 0)</f>
        <v>0</v>
      </c>
      <c r="M184">
        <f>((S184-I184/2)*L184-K184)/(S184+I184/2)</f>
        <v>0</v>
      </c>
      <c r="N184">
        <f>M184*(CK184+CL184)/1000.0</f>
        <v>0</v>
      </c>
      <c r="O184">
        <f>(CD184 - IF(AH184&gt;1, K184*BY184*100.0/(AJ184*CR184), 0))*(CK184+CL184)/1000.0</f>
        <v>0</v>
      </c>
      <c r="P184">
        <f>2.0/((1/R184-1/Q184)+SIGN(R184)*SQRT((1/R184-1/Q184)*(1/R184-1/Q184) + 4*BZ184/((BZ184+1)*(BZ184+1))*(2*1/R184*1/Q184-1/Q184*1/Q184)))</f>
        <v>0</v>
      </c>
      <c r="Q184">
        <f>IF(LEFT(CA184,1)&lt;&gt;"0",IF(LEFT(CA184,1)="1",3.0,CB184),$D$5+$E$5*(CR184*CK184/($K$5*1000))+$F$5*(CR184*CK184/($K$5*1000))*MAX(MIN(BY184,$J$5),$I$5)*MAX(MIN(BY184,$J$5),$I$5)+$G$5*MAX(MIN(BY184,$J$5),$I$5)*(CR184*CK184/($K$5*1000))+$H$5*(CR184*CK184/($K$5*1000))*(CR184*CK184/($K$5*1000)))</f>
        <v>0</v>
      </c>
      <c r="R184">
        <f>I184*(1000-(1000*0.61365*exp(17.502*V184/(240.97+V184))/(CK184+CL184)+CF184)/2)/(1000*0.61365*exp(17.502*V184/(240.97+V184))/(CK184+CL184)-CF184)</f>
        <v>0</v>
      </c>
      <c r="S184">
        <f>1/((BZ184+1)/(P184/1.6)+1/(Q184/1.37)) + BZ184/((BZ184+1)/(P184/1.6) + BZ184/(Q184/1.37))</f>
        <v>0</v>
      </c>
      <c r="T184">
        <f>(BU184*BX184)</f>
        <v>0</v>
      </c>
      <c r="U184">
        <f>(CM184+(T184+2*0.95*5.67E-8*(((CM184+$B$7)+273)^4-(CM184+273)^4)-44100*I184)/(1.84*29.3*Q184+8*0.95*5.67E-8*(CM184+273)^3))</f>
        <v>0</v>
      </c>
      <c r="V184">
        <f>($C$7*CN184+$D$7*CO184+$E$7*U184)</f>
        <v>0</v>
      </c>
      <c r="W184">
        <f>0.61365*exp(17.502*V184/(240.97+V184))</f>
        <v>0</v>
      </c>
      <c r="X184">
        <f>(Y184/Z184*100)</f>
        <v>0</v>
      </c>
      <c r="Y184">
        <f>CF184*(CK184+CL184)/1000</f>
        <v>0</v>
      </c>
      <c r="Z184">
        <f>0.61365*exp(17.502*CM184/(240.97+CM184))</f>
        <v>0</v>
      </c>
      <c r="AA184">
        <f>(W184-CF184*(CK184+CL184)/1000)</f>
        <v>0</v>
      </c>
      <c r="AB184">
        <f>(-I184*44100)</f>
        <v>0</v>
      </c>
      <c r="AC184">
        <f>2*29.3*Q184*0.92*(CM184-V184)</f>
        <v>0</v>
      </c>
      <c r="AD184">
        <f>2*0.95*5.67E-8*(((CM184+$B$7)+273)^4-(V184+273)^4)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MAX(0,($B$13+$C$13*CR184)/(1+$D$13*CR184)*CK184/(CM184+273)*$E$13)</f>
        <v>0</v>
      </c>
      <c r="AK184" t="s">
        <v>303</v>
      </c>
      <c r="AL184" t="s">
        <v>303</v>
      </c>
      <c r="AM184">
        <v>0</v>
      </c>
      <c r="AN184">
        <v>0</v>
      </c>
      <c r="AO184">
        <f>1-AM184/AN184</f>
        <v>0</v>
      </c>
      <c r="AP184">
        <v>0</v>
      </c>
      <c r="AQ184" t="s">
        <v>303</v>
      </c>
      <c r="AR184" t="s">
        <v>303</v>
      </c>
      <c r="AS184">
        <v>0</v>
      </c>
      <c r="AT184">
        <v>0</v>
      </c>
      <c r="AU184">
        <f>1-AS184/AT184</f>
        <v>0</v>
      </c>
      <c r="AV184">
        <v>0.5</v>
      </c>
      <c r="AW184">
        <f>BV184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303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f>$B$11*CS184+$C$11*CT184+$F$11*CU184*(1-CX184)</f>
        <v>0</v>
      </c>
      <c r="BV184">
        <f>BU184*BW184</f>
        <v>0</v>
      </c>
      <c r="BW184">
        <f>($B$11*$D$9+$C$11*$D$9+$F$11*((DH184+CZ184)/MAX(DH184+CZ184+DI184, 0.1)*$I$9+DI184/MAX(DH184+CZ184+DI184, 0.1)*$J$9))/($B$11+$C$11+$F$11)</f>
        <v>0</v>
      </c>
      <c r="BX184">
        <f>($B$11*$K$9+$C$11*$K$9+$F$11*((DH184+CZ184)/MAX(DH184+CZ184+DI184, 0.1)*$P$9+DI184/MAX(DH184+CZ184+DI184, 0.1)*$Q$9))/($B$11+$C$11+$F$11)</f>
        <v>0</v>
      </c>
      <c r="BY184">
        <v>6</v>
      </c>
      <c r="BZ184">
        <v>0.5</v>
      </c>
      <c r="CA184" t="s">
        <v>304</v>
      </c>
      <c r="CB184">
        <v>2</v>
      </c>
      <c r="CC184">
        <v>1625677549.1</v>
      </c>
      <c r="CD184">
        <v>408.360333333333</v>
      </c>
      <c r="CE184">
        <v>419.995333333333</v>
      </c>
      <c r="CF184">
        <v>7.33036</v>
      </c>
      <c r="CG184">
        <v>6.19087666666667</v>
      </c>
      <c r="CH184">
        <v>422.702666666667</v>
      </c>
      <c r="CI184">
        <v>8.77582</v>
      </c>
      <c r="CJ184">
        <v>500.057333333333</v>
      </c>
      <c r="CK184">
        <v>100.389666666667</v>
      </c>
      <c r="CL184">
        <v>0.100108333333333</v>
      </c>
      <c r="CM184">
        <v>18.5602</v>
      </c>
      <c r="CN184">
        <v>18.4109666666667</v>
      </c>
      <c r="CO184">
        <v>999.9</v>
      </c>
      <c r="CP184">
        <v>0</v>
      </c>
      <c r="CQ184">
        <v>0</v>
      </c>
      <c r="CR184">
        <v>9996.88</v>
      </c>
      <c r="CS184">
        <v>0</v>
      </c>
      <c r="CT184">
        <v>5.40198666666667</v>
      </c>
      <c r="CU184">
        <v>1046.02</v>
      </c>
      <c r="CV184">
        <v>0.961998</v>
      </c>
      <c r="CW184">
        <v>0.0380025</v>
      </c>
      <c r="CX184">
        <v>0</v>
      </c>
      <c r="CY184">
        <v>1505.47666666667</v>
      </c>
      <c r="CZ184">
        <v>4.99912</v>
      </c>
      <c r="DA184">
        <v>15592.6666666667</v>
      </c>
      <c r="DB184">
        <v>6712.92666666667</v>
      </c>
      <c r="DC184">
        <v>37.604</v>
      </c>
      <c r="DD184">
        <v>40.7913333333333</v>
      </c>
      <c r="DE184">
        <v>39.4996666666667</v>
      </c>
      <c r="DF184">
        <v>40.2703333333333</v>
      </c>
      <c r="DG184">
        <v>39.1453333333333</v>
      </c>
      <c r="DH184">
        <v>1001.45666666667</v>
      </c>
      <c r="DI184">
        <v>39.5633333333333</v>
      </c>
      <c r="DJ184">
        <v>0</v>
      </c>
      <c r="DK184">
        <v>1625677551.2</v>
      </c>
      <c r="DL184">
        <v>0</v>
      </c>
      <c r="DM184">
        <v>1508.18692307692</v>
      </c>
      <c r="DN184">
        <v>-24.1244444641045</v>
      </c>
      <c r="DO184">
        <v>-236.519658342295</v>
      </c>
      <c r="DP184">
        <v>15615.7384615385</v>
      </c>
      <c r="DQ184">
        <v>15</v>
      </c>
      <c r="DR184">
        <v>1625677134.6</v>
      </c>
      <c r="DS184" t="s">
        <v>305</v>
      </c>
      <c r="DT184">
        <v>1625677128.6</v>
      </c>
      <c r="DU184">
        <v>1625677134.6</v>
      </c>
      <c r="DV184">
        <v>2</v>
      </c>
      <c r="DW184">
        <v>0.041</v>
      </c>
      <c r="DX184">
        <v>0.026</v>
      </c>
      <c r="DY184">
        <v>-14.347</v>
      </c>
      <c r="DZ184">
        <v>-1.389</v>
      </c>
      <c r="EA184">
        <v>420</v>
      </c>
      <c r="EB184">
        <v>5</v>
      </c>
      <c r="EC184">
        <v>0.14</v>
      </c>
      <c r="ED184">
        <v>0.08</v>
      </c>
      <c r="EE184">
        <v>-11.5795024390244</v>
      </c>
      <c r="EF184">
        <v>-0.35525853658535</v>
      </c>
      <c r="EG184">
        <v>0.060983466323118</v>
      </c>
      <c r="EH184">
        <v>1</v>
      </c>
      <c r="EI184">
        <v>1509.36617647059</v>
      </c>
      <c r="EJ184">
        <v>-23.7463578314777</v>
      </c>
      <c r="EK184">
        <v>2.33839816302914</v>
      </c>
      <c r="EL184">
        <v>0</v>
      </c>
      <c r="EM184">
        <v>1.11756487804878</v>
      </c>
      <c r="EN184">
        <v>0.179952961672473</v>
      </c>
      <c r="EO184">
        <v>0.0209467362987768</v>
      </c>
      <c r="EP184">
        <v>0</v>
      </c>
      <c r="EQ184">
        <v>1</v>
      </c>
      <c r="ER184">
        <v>3</v>
      </c>
      <c r="ES184" t="s">
        <v>427</v>
      </c>
      <c r="ET184">
        <v>100</v>
      </c>
      <c r="EU184">
        <v>100</v>
      </c>
      <c r="EV184">
        <v>-14.343</v>
      </c>
      <c r="EW184">
        <v>-1.4456</v>
      </c>
      <c r="EX184">
        <v>-14.3476998515065</v>
      </c>
      <c r="EY184">
        <v>0.000485247639819423</v>
      </c>
      <c r="EZ184">
        <v>-1.36446825205216e-06</v>
      </c>
      <c r="FA184">
        <v>5.78542989185787e-10</v>
      </c>
      <c r="FB184">
        <v>-1.1099058739466</v>
      </c>
      <c r="FC184">
        <v>-0.0508365997127688</v>
      </c>
      <c r="FD184">
        <v>0.00161886503163497</v>
      </c>
      <c r="FE184">
        <v>-2.08621555845513e-05</v>
      </c>
      <c r="FF184">
        <v>0</v>
      </c>
      <c r="FG184">
        <v>2096</v>
      </c>
      <c r="FH184">
        <v>2</v>
      </c>
      <c r="FI184">
        <v>28</v>
      </c>
      <c r="FJ184">
        <v>7</v>
      </c>
      <c r="FK184">
        <v>6.9</v>
      </c>
      <c r="FL184">
        <v>18</v>
      </c>
      <c r="FM184">
        <v>491.817</v>
      </c>
      <c r="FN184">
        <v>510.137</v>
      </c>
      <c r="FO184">
        <v>16.4108</v>
      </c>
      <c r="FP184">
        <v>26.5892</v>
      </c>
      <c r="FQ184">
        <v>29.9994</v>
      </c>
      <c r="FR184">
        <v>26.7979</v>
      </c>
      <c r="FS184">
        <v>26.7859</v>
      </c>
      <c r="FT184">
        <v>21.4482</v>
      </c>
      <c r="FU184">
        <v>55.898</v>
      </c>
      <c r="FV184">
        <v>0</v>
      </c>
      <c r="FW184">
        <v>16.48</v>
      </c>
      <c r="FX184">
        <v>420</v>
      </c>
      <c r="FY184">
        <v>6.29363</v>
      </c>
      <c r="FZ184">
        <v>101.656</v>
      </c>
      <c r="GA184">
        <v>96.1776</v>
      </c>
    </row>
    <row r="185" spans="1:183">
      <c r="A185">
        <v>169</v>
      </c>
      <c r="B185">
        <v>1625677552.1</v>
      </c>
      <c r="C185">
        <v>336</v>
      </c>
      <c r="D185" t="s">
        <v>644</v>
      </c>
      <c r="E185" t="s">
        <v>645</v>
      </c>
      <c r="F185">
        <v>1</v>
      </c>
      <c r="G185" t="s">
        <v>302</v>
      </c>
      <c r="H185">
        <v>1625677551.1</v>
      </c>
      <c r="I185">
        <f>(J185)/1000</f>
        <v>0</v>
      </c>
      <c r="J185">
        <f>1000*CJ185*AH185*(CF185-CG185)/(100*BY185*(1000-AH185*CF185))</f>
        <v>0</v>
      </c>
      <c r="K185">
        <f>CJ185*AH185*(CE185-CD185*(1000-AH185*CG185)/(1000-AH185*CF185))/(100*BY185)</f>
        <v>0</v>
      </c>
      <c r="L185">
        <f>CD185 - IF(AH185&gt;1, K185*BY185*100.0/(AJ185*CR185), 0)</f>
        <v>0</v>
      </c>
      <c r="M185">
        <f>((S185-I185/2)*L185-K185)/(S185+I185/2)</f>
        <v>0</v>
      </c>
      <c r="N185">
        <f>M185*(CK185+CL185)/1000.0</f>
        <v>0</v>
      </c>
      <c r="O185">
        <f>(CD185 - IF(AH185&gt;1, K185*BY185*100.0/(AJ185*CR185), 0))*(CK185+CL185)/1000.0</f>
        <v>0</v>
      </c>
      <c r="P185">
        <f>2.0/((1/R185-1/Q185)+SIGN(R185)*SQRT((1/R185-1/Q185)*(1/R185-1/Q185) + 4*BZ185/((BZ185+1)*(BZ185+1))*(2*1/R185*1/Q185-1/Q185*1/Q185)))</f>
        <v>0</v>
      </c>
      <c r="Q185">
        <f>IF(LEFT(CA185,1)&lt;&gt;"0",IF(LEFT(CA185,1)="1",3.0,CB185),$D$5+$E$5*(CR185*CK185/($K$5*1000))+$F$5*(CR185*CK185/($K$5*1000))*MAX(MIN(BY185,$J$5),$I$5)*MAX(MIN(BY185,$J$5),$I$5)+$G$5*MAX(MIN(BY185,$J$5),$I$5)*(CR185*CK185/($K$5*1000))+$H$5*(CR185*CK185/($K$5*1000))*(CR185*CK185/($K$5*1000)))</f>
        <v>0</v>
      </c>
      <c r="R185">
        <f>I185*(1000-(1000*0.61365*exp(17.502*V185/(240.97+V185))/(CK185+CL185)+CF185)/2)/(1000*0.61365*exp(17.502*V185/(240.97+V185))/(CK185+CL185)-CF185)</f>
        <v>0</v>
      </c>
      <c r="S185">
        <f>1/((BZ185+1)/(P185/1.6)+1/(Q185/1.37)) + BZ185/((BZ185+1)/(P185/1.6) + BZ185/(Q185/1.37))</f>
        <v>0</v>
      </c>
      <c r="T185">
        <f>(BU185*BX185)</f>
        <v>0</v>
      </c>
      <c r="U185">
        <f>(CM185+(T185+2*0.95*5.67E-8*(((CM185+$B$7)+273)^4-(CM185+273)^4)-44100*I185)/(1.84*29.3*Q185+8*0.95*5.67E-8*(CM185+273)^3))</f>
        <v>0</v>
      </c>
      <c r="V185">
        <f>($C$7*CN185+$D$7*CO185+$E$7*U185)</f>
        <v>0</v>
      </c>
      <c r="W185">
        <f>0.61365*exp(17.502*V185/(240.97+V185))</f>
        <v>0</v>
      </c>
      <c r="X185">
        <f>(Y185/Z185*100)</f>
        <v>0</v>
      </c>
      <c r="Y185">
        <f>CF185*(CK185+CL185)/1000</f>
        <v>0</v>
      </c>
      <c r="Z185">
        <f>0.61365*exp(17.502*CM185/(240.97+CM185))</f>
        <v>0</v>
      </c>
      <c r="AA185">
        <f>(W185-CF185*(CK185+CL185)/1000)</f>
        <v>0</v>
      </c>
      <c r="AB185">
        <f>(-I185*44100)</f>
        <v>0</v>
      </c>
      <c r="AC185">
        <f>2*29.3*Q185*0.92*(CM185-V185)</f>
        <v>0</v>
      </c>
      <c r="AD185">
        <f>2*0.95*5.67E-8*(((CM185+$B$7)+273)^4-(V185+273)^4)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MAX(0,($B$13+$C$13*CR185)/(1+$D$13*CR185)*CK185/(CM185+273)*$E$13)</f>
        <v>0</v>
      </c>
      <c r="AK185" t="s">
        <v>303</v>
      </c>
      <c r="AL185" t="s">
        <v>303</v>
      </c>
      <c r="AM185">
        <v>0</v>
      </c>
      <c r="AN185">
        <v>0</v>
      </c>
      <c r="AO185">
        <f>1-AM185/AN185</f>
        <v>0</v>
      </c>
      <c r="AP185">
        <v>0</v>
      </c>
      <c r="AQ185" t="s">
        <v>303</v>
      </c>
      <c r="AR185" t="s">
        <v>303</v>
      </c>
      <c r="AS185">
        <v>0</v>
      </c>
      <c r="AT185">
        <v>0</v>
      </c>
      <c r="AU185">
        <f>1-AS185/AT185</f>
        <v>0</v>
      </c>
      <c r="AV185">
        <v>0.5</v>
      </c>
      <c r="AW185">
        <f>BV185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303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f>$B$11*CS185+$C$11*CT185+$F$11*CU185*(1-CX185)</f>
        <v>0</v>
      </c>
      <c r="BV185">
        <f>BU185*BW185</f>
        <v>0</v>
      </c>
      <c r="BW185">
        <f>($B$11*$D$9+$C$11*$D$9+$F$11*((DH185+CZ185)/MAX(DH185+CZ185+DI185, 0.1)*$I$9+DI185/MAX(DH185+CZ185+DI185, 0.1)*$J$9))/($B$11+$C$11+$F$11)</f>
        <v>0</v>
      </c>
      <c r="BX185">
        <f>($B$11*$K$9+$C$11*$K$9+$F$11*((DH185+CZ185)/MAX(DH185+CZ185+DI185, 0.1)*$P$9+DI185/MAX(DH185+CZ185+DI185, 0.1)*$Q$9))/($B$11+$C$11+$F$11)</f>
        <v>0</v>
      </c>
      <c r="BY185">
        <v>6</v>
      </c>
      <c r="BZ185">
        <v>0.5</v>
      </c>
      <c r="CA185" t="s">
        <v>304</v>
      </c>
      <c r="CB185">
        <v>2</v>
      </c>
      <c r="CC185">
        <v>1625677551.1</v>
      </c>
      <c r="CD185">
        <v>408.331</v>
      </c>
      <c r="CE185">
        <v>419.989333333333</v>
      </c>
      <c r="CF185">
        <v>7.33959666666667</v>
      </c>
      <c r="CG185">
        <v>6.20746666666667</v>
      </c>
      <c r="CH185">
        <v>422.673</v>
      </c>
      <c r="CI185">
        <v>8.78532</v>
      </c>
      <c r="CJ185">
        <v>500.028666666667</v>
      </c>
      <c r="CK185">
        <v>100.391666666667</v>
      </c>
      <c r="CL185">
        <v>0.100197666666667</v>
      </c>
      <c r="CM185">
        <v>18.5861</v>
      </c>
      <c r="CN185">
        <v>18.4346333333333</v>
      </c>
      <c r="CO185">
        <v>999.9</v>
      </c>
      <c r="CP185">
        <v>0</v>
      </c>
      <c r="CQ185">
        <v>0</v>
      </c>
      <c r="CR185">
        <v>9984.58333333333</v>
      </c>
      <c r="CS185">
        <v>0</v>
      </c>
      <c r="CT185">
        <v>5.45069666666667</v>
      </c>
      <c r="CU185">
        <v>1046.02</v>
      </c>
      <c r="CV185">
        <v>0.962001666666667</v>
      </c>
      <c r="CW185">
        <v>0.0379988</v>
      </c>
      <c r="CX185">
        <v>0</v>
      </c>
      <c r="CY185">
        <v>1504.79666666667</v>
      </c>
      <c r="CZ185">
        <v>4.99912</v>
      </c>
      <c r="DA185">
        <v>15585.0666666667</v>
      </c>
      <c r="DB185">
        <v>6712.94</v>
      </c>
      <c r="DC185">
        <v>37.5416666666667</v>
      </c>
      <c r="DD185">
        <v>40.75</v>
      </c>
      <c r="DE185">
        <v>39.4583333333333</v>
      </c>
      <c r="DF185">
        <v>40.2703333333333</v>
      </c>
      <c r="DG185">
        <v>39.1036666666667</v>
      </c>
      <c r="DH185">
        <v>1001.46</v>
      </c>
      <c r="DI185">
        <v>39.56</v>
      </c>
      <c r="DJ185">
        <v>0</v>
      </c>
      <c r="DK185">
        <v>1625677553</v>
      </c>
      <c r="DL185">
        <v>0</v>
      </c>
      <c r="DM185">
        <v>1507.3572</v>
      </c>
      <c r="DN185">
        <v>-25.1376922748797</v>
      </c>
      <c r="DO185">
        <v>-232.784615122515</v>
      </c>
      <c r="DP185">
        <v>15607.476</v>
      </c>
      <c r="DQ185">
        <v>15</v>
      </c>
      <c r="DR185">
        <v>1625677134.6</v>
      </c>
      <c r="DS185" t="s">
        <v>305</v>
      </c>
      <c r="DT185">
        <v>1625677128.6</v>
      </c>
      <c r="DU185">
        <v>1625677134.6</v>
      </c>
      <c r="DV185">
        <v>2</v>
      </c>
      <c r="DW185">
        <v>0.041</v>
      </c>
      <c r="DX185">
        <v>0.026</v>
      </c>
      <c r="DY185">
        <v>-14.347</v>
      </c>
      <c r="DZ185">
        <v>-1.389</v>
      </c>
      <c r="EA185">
        <v>420</v>
      </c>
      <c r="EB185">
        <v>5</v>
      </c>
      <c r="EC185">
        <v>0.14</v>
      </c>
      <c r="ED185">
        <v>0.08</v>
      </c>
      <c r="EE185">
        <v>-11.5917243902439</v>
      </c>
      <c r="EF185">
        <v>-0.405729616724726</v>
      </c>
      <c r="EG185">
        <v>0.0641859333441709</v>
      </c>
      <c r="EH185">
        <v>1</v>
      </c>
      <c r="EI185">
        <v>1508.63147058824</v>
      </c>
      <c r="EJ185">
        <v>-23.7801352493653</v>
      </c>
      <c r="EK185">
        <v>2.3494005898288</v>
      </c>
      <c r="EL185">
        <v>0</v>
      </c>
      <c r="EM185">
        <v>1.11948829268293</v>
      </c>
      <c r="EN185">
        <v>0.195464320557491</v>
      </c>
      <c r="EO185">
        <v>0.0212661067684019</v>
      </c>
      <c r="EP185">
        <v>0</v>
      </c>
      <c r="EQ185">
        <v>1</v>
      </c>
      <c r="ER185">
        <v>3</v>
      </c>
      <c r="ES185" t="s">
        <v>427</v>
      </c>
      <c r="ET185">
        <v>100</v>
      </c>
      <c r="EU185">
        <v>100</v>
      </c>
      <c r="EV185">
        <v>-14.343</v>
      </c>
      <c r="EW185">
        <v>-1.4459</v>
      </c>
      <c r="EX185">
        <v>-14.3476998515065</v>
      </c>
      <c r="EY185">
        <v>0.000485247639819423</v>
      </c>
      <c r="EZ185">
        <v>-1.36446825205216e-06</v>
      </c>
      <c r="FA185">
        <v>5.78542989185787e-10</v>
      </c>
      <c r="FB185">
        <v>-1.1099058739466</v>
      </c>
      <c r="FC185">
        <v>-0.0508365997127688</v>
      </c>
      <c r="FD185">
        <v>0.00161886503163497</v>
      </c>
      <c r="FE185">
        <v>-2.08621555845513e-05</v>
      </c>
      <c r="FF185">
        <v>0</v>
      </c>
      <c r="FG185">
        <v>2096</v>
      </c>
      <c r="FH185">
        <v>2</v>
      </c>
      <c r="FI185">
        <v>28</v>
      </c>
      <c r="FJ185">
        <v>7.1</v>
      </c>
      <c r="FK185">
        <v>7</v>
      </c>
      <c r="FL185">
        <v>18</v>
      </c>
      <c r="FM185">
        <v>491.662</v>
      </c>
      <c r="FN185">
        <v>510.127</v>
      </c>
      <c r="FO185">
        <v>16.4542</v>
      </c>
      <c r="FP185">
        <v>26.5869</v>
      </c>
      <c r="FQ185">
        <v>29.9996</v>
      </c>
      <c r="FR185">
        <v>26.7968</v>
      </c>
      <c r="FS185">
        <v>26.7847</v>
      </c>
      <c r="FT185">
        <v>21.4489</v>
      </c>
      <c r="FU185">
        <v>55.898</v>
      </c>
      <c r="FV185">
        <v>0</v>
      </c>
      <c r="FW185">
        <v>16.55</v>
      </c>
      <c r="FX185">
        <v>420</v>
      </c>
      <c r="FY185">
        <v>6.29433</v>
      </c>
      <c r="FZ185">
        <v>101.657</v>
      </c>
      <c r="GA185">
        <v>96.1763</v>
      </c>
    </row>
    <row r="186" spans="1:183">
      <c r="A186">
        <v>170</v>
      </c>
      <c r="B186">
        <v>1625677554.1</v>
      </c>
      <c r="C186">
        <v>338</v>
      </c>
      <c r="D186" t="s">
        <v>646</v>
      </c>
      <c r="E186" t="s">
        <v>647</v>
      </c>
      <c r="F186">
        <v>1</v>
      </c>
      <c r="G186" t="s">
        <v>302</v>
      </c>
      <c r="H186">
        <v>1625677553.1</v>
      </c>
      <c r="I186">
        <f>(J186)/1000</f>
        <v>0</v>
      </c>
      <c r="J186">
        <f>1000*CJ186*AH186*(CF186-CG186)/(100*BY186*(1000-AH186*CF186))</f>
        <v>0</v>
      </c>
      <c r="K186">
        <f>CJ186*AH186*(CE186-CD186*(1000-AH186*CG186)/(1000-AH186*CF186))/(100*BY186)</f>
        <v>0</v>
      </c>
      <c r="L186">
        <f>CD186 - IF(AH186&gt;1, K186*BY186*100.0/(AJ186*CR186), 0)</f>
        <v>0</v>
      </c>
      <c r="M186">
        <f>((S186-I186/2)*L186-K186)/(S186+I186/2)</f>
        <v>0</v>
      </c>
      <c r="N186">
        <f>M186*(CK186+CL186)/1000.0</f>
        <v>0</v>
      </c>
      <c r="O186">
        <f>(CD186 - IF(AH186&gt;1, K186*BY186*100.0/(AJ186*CR186), 0))*(CK186+CL186)/1000.0</f>
        <v>0</v>
      </c>
      <c r="P186">
        <f>2.0/((1/R186-1/Q186)+SIGN(R186)*SQRT((1/R186-1/Q186)*(1/R186-1/Q186) + 4*BZ186/((BZ186+1)*(BZ186+1))*(2*1/R186*1/Q186-1/Q186*1/Q186)))</f>
        <v>0</v>
      </c>
      <c r="Q186">
        <f>IF(LEFT(CA186,1)&lt;&gt;"0",IF(LEFT(CA186,1)="1",3.0,CB186),$D$5+$E$5*(CR186*CK186/($K$5*1000))+$F$5*(CR186*CK186/($K$5*1000))*MAX(MIN(BY186,$J$5),$I$5)*MAX(MIN(BY186,$J$5),$I$5)+$G$5*MAX(MIN(BY186,$J$5),$I$5)*(CR186*CK186/($K$5*1000))+$H$5*(CR186*CK186/($K$5*1000))*(CR186*CK186/($K$5*1000)))</f>
        <v>0</v>
      </c>
      <c r="R186">
        <f>I186*(1000-(1000*0.61365*exp(17.502*V186/(240.97+V186))/(CK186+CL186)+CF186)/2)/(1000*0.61365*exp(17.502*V186/(240.97+V186))/(CK186+CL186)-CF186)</f>
        <v>0</v>
      </c>
      <c r="S186">
        <f>1/((BZ186+1)/(P186/1.6)+1/(Q186/1.37)) + BZ186/((BZ186+1)/(P186/1.6) + BZ186/(Q186/1.37))</f>
        <v>0</v>
      </c>
      <c r="T186">
        <f>(BU186*BX186)</f>
        <v>0</v>
      </c>
      <c r="U186">
        <f>(CM186+(T186+2*0.95*5.67E-8*(((CM186+$B$7)+273)^4-(CM186+273)^4)-44100*I186)/(1.84*29.3*Q186+8*0.95*5.67E-8*(CM186+273)^3))</f>
        <v>0</v>
      </c>
      <c r="V186">
        <f>($C$7*CN186+$D$7*CO186+$E$7*U186)</f>
        <v>0</v>
      </c>
      <c r="W186">
        <f>0.61365*exp(17.502*V186/(240.97+V186))</f>
        <v>0</v>
      </c>
      <c r="X186">
        <f>(Y186/Z186*100)</f>
        <v>0</v>
      </c>
      <c r="Y186">
        <f>CF186*(CK186+CL186)/1000</f>
        <v>0</v>
      </c>
      <c r="Z186">
        <f>0.61365*exp(17.502*CM186/(240.97+CM186))</f>
        <v>0</v>
      </c>
      <c r="AA186">
        <f>(W186-CF186*(CK186+CL186)/1000)</f>
        <v>0</v>
      </c>
      <c r="AB186">
        <f>(-I186*44100)</f>
        <v>0</v>
      </c>
      <c r="AC186">
        <f>2*29.3*Q186*0.92*(CM186-V186)</f>
        <v>0</v>
      </c>
      <c r="AD186">
        <f>2*0.95*5.67E-8*(((CM186+$B$7)+273)^4-(V186+273)^4)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MAX(0,($B$13+$C$13*CR186)/(1+$D$13*CR186)*CK186/(CM186+273)*$E$13)</f>
        <v>0</v>
      </c>
      <c r="AK186" t="s">
        <v>303</v>
      </c>
      <c r="AL186" t="s">
        <v>303</v>
      </c>
      <c r="AM186">
        <v>0</v>
      </c>
      <c r="AN186">
        <v>0</v>
      </c>
      <c r="AO186">
        <f>1-AM186/AN186</f>
        <v>0</v>
      </c>
      <c r="AP186">
        <v>0</v>
      </c>
      <c r="AQ186" t="s">
        <v>303</v>
      </c>
      <c r="AR186" t="s">
        <v>303</v>
      </c>
      <c r="AS186">
        <v>0</v>
      </c>
      <c r="AT186">
        <v>0</v>
      </c>
      <c r="AU186">
        <f>1-AS186/AT186</f>
        <v>0</v>
      </c>
      <c r="AV186">
        <v>0.5</v>
      </c>
      <c r="AW186">
        <f>BV186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303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f>$B$11*CS186+$C$11*CT186+$F$11*CU186*(1-CX186)</f>
        <v>0</v>
      </c>
      <c r="BV186">
        <f>BU186*BW186</f>
        <v>0</v>
      </c>
      <c r="BW186">
        <f>($B$11*$D$9+$C$11*$D$9+$F$11*((DH186+CZ186)/MAX(DH186+CZ186+DI186, 0.1)*$I$9+DI186/MAX(DH186+CZ186+DI186, 0.1)*$J$9))/($B$11+$C$11+$F$11)</f>
        <v>0</v>
      </c>
      <c r="BX186">
        <f>($B$11*$K$9+$C$11*$K$9+$F$11*((DH186+CZ186)/MAX(DH186+CZ186+DI186, 0.1)*$P$9+DI186/MAX(DH186+CZ186+DI186, 0.1)*$Q$9))/($B$11+$C$11+$F$11)</f>
        <v>0</v>
      </c>
      <c r="BY186">
        <v>6</v>
      </c>
      <c r="BZ186">
        <v>0.5</v>
      </c>
      <c r="CA186" t="s">
        <v>304</v>
      </c>
      <c r="CB186">
        <v>2</v>
      </c>
      <c r="CC186">
        <v>1625677553.1</v>
      </c>
      <c r="CD186">
        <v>408.342333333333</v>
      </c>
      <c r="CE186">
        <v>419.967333333333</v>
      </c>
      <c r="CF186">
        <v>7.35066</v>
      </c>
      <c r="CG186">
        <v>6.21292666666667</v>
      </c>
      <c r="CH186">
        <v>422.685</v>
      </c>
      <c r="CI186">
        <v>8.79669333333333</v>
      </c>
      <c r="CJ186">
        <v>500.022</v>
      </c>
      <c r="CK186">
        <v>100.393333333333</v>
      </c>
      <c r="CL186">
        <v>0.100086733333333</v>
      </c>
      <c r="CM186">
        <v>18.6174666666667</v>
      </c>
      <c r="CN186">
        <v>18.4592</v>
      </c>
      <c r="CO186">
        <v>999.9</v>
      </c>
      <c r="CP186">
        <v>0</v>
      </c>
      <c r="CQ186">
        <v>0</v>
      </c>
      <c r="CR186">
        <v>9956.25</v>
      </c>
      <c r="CS186">
        <v>0</v>
      </c>
      <c r="CT186">
        <v>5.43829</v>
      </c>
      <c r="CU186">
        <v>1046.01333333333</v>
      </c>
      <c r="CV186">
        <v>0.962001666666667</v>
      </c>
      <c r="CW186">
        <v>0.0379988</v>
      </c>
      <c r="CX186">
        <v>0</v>
      </c>
      <c r="CY186">
        <v>1503.88</v>
      </c>
      <c r="CZ186">
        <v>4.99912</v>
      </c>
      <c r="DA186">
        <v>15575.8333333333</v>
      </c>
      <c r="DB186">
        <v>6712.88666666667</v>
      </c>
      <c r="DC186">
        <v>37.687</v>
      </c>
      <c r="DD186">
        <v>40.75</v>
      </c>
      <c r="DE186">
        <v>39.3746666666667</v>
      </c>
      <c r="DF186">
        <v>40.3123333333333</v>
      </c>
      <c r="DG186">
        <v>39.0623333333333</v>
      </c>
      <c r="DH186">
        <v>1001.45333333333</v>
      </c>
      <c r="DI186">
        <v>39.56</v>
      </c>
      <c r="DJ186">
        <v>0</v>
      </c>
      <c r="DK186">
        <v>1625677554.8</v>
      </c>
      <c r="DL186">
        <v>0</v>
      </c>
      <c r="DM186">
        <v>1506.71884615385</v>
      </c>
      <c r="DN186">
        <v>-24.619829082362</v>
      </c>
      <c r="DO186">
        <v>-221.55213698687</v>
      </c>
      <c r="DP186">
        <v>15601.2076923077</v>
      </c>
      <c r="DQ186">
        <v>15</v>
      </c>
      <c r="DR186">
        <v>1625677134.6</v>
      </c>
      <c r="DS186" t="s">
        <v>305</v>
      </c>
      <c r="DT186">
        <v>1625677128.6</v>
      </c>
      <c r="DU186">
        <v>1625677134.6</v>
      </c>
      <c r="DV186">
        <v>2</v>
      </c>
      <c r="DW186">
        <v>0.041</v>
      </c>
      <c r="DX186">
        <v>0.026</v>
      </c>
      <c r="DY186">
        <v>-14.347</v>
      </c>
      <c r="DZ186">
        <v>-1.389</v>
      </c>
      <c r="EA186">
        <v>420</v>
      </c>
      <c r="EB186">
        <v>5</v>
      </c>
      <c r="EC186">
        <v>0.14</v>
      </c>
      <c r="ED186">
        <v>0.08</v>
      </c>
      <c r="EE186">
        <v>-11.5954243902439</v>
      </c>
      <c r="EF186">
        <v>-0.462827874564454</v>
      </c>
      <c r="EG186">
        <v>0.0643630130890133</v>
      </c>
      <c r="EH186">
        <v>1</v>
      </c>
      <c r="EI186">
        <v>1508.04571428571</v>
      </c>
      <c r="EJ186">
        <v>-24.2883757338565</v>
      </c>
      <c r="EK186">
        <v>2.45560500047695</v>
      </c>
      <c r="EL186">
        <v>0</v>
      </c>
      <c r="EM186">
        <v>1.12398170731707</v>
      </c>
      <c r="EN186">
        <v>0.168458257839723</v>
      </c>
      <c r="EO186">
        <v>0.0194129328155151</v>
      </c>
      <c r="EP186">
        <v>0</v>
      </c>
      <c r="EQ186">
        <v>1</v>
      </c>
      <c r="ER186">
        <v>3</v>
      </c>
      <c r="ES186" t="s">
        <v>427</v>
      </c>
      <c r="ET186">
        <v>100</v>
      </c>
      <c r="EU186">
        <v>100</v>
      </c>
      <c r="EV186">
        <v>-14.342</v>
      </c>
      <c r="EW186">
        <v>-1.4462</v>
      </c>
      <c r="EX186">
        <v>-14.3476998515065</v>
      </c>
      <c r="EY186">
        <v>0.000485247639819423</v>
      </c>
      <c r="EZ186">
        <v>-1.36446825205216e-06</v>
      </c>
      <c r="FA186">
        <v>5.78542989185787e-10</v>
      </c>
      <c r="FB186">
        <v>-1.1099058739466</v>
      </c>
      <c r="FC186">
        <v>-0.0508365997127688</v>
      </c>
      <c r="FD186">
        <v>0.00161886503163497</v>
      </c>
      <c r="FE186">
        <v>-2.08621555845513e-05</v>
      </c>
      <c r="FF186">
        <v>0</v>
      </c>
      <c r="FG186">
        <v>2096</v>
      </c>
      <c r="FH186">
        <v>2</v>
      </c>
      <c r="FI186">
        <v>28</v>
      </c>
      <c r="FJ186">
        <v>7.1</v>
      </c>
      <c r="FK186">
        <v>7</v>
      </c>
      <c r="FL186">
        <v>18</v>
      </c>
      <c r="FM186">
        <v>491.708</v>
      </c>
      <c r="FN186">
        <v>510.313</v>
      </c>
      <c r="FO186">
        <v>16.5011</v>
      </c>
      <c r="FP186">
        <v>26.5847</v>
      </c>
      <c r="FQ186">
        <v>29.9995</v>
      </c>
      <c r="FR186">
        <v>26.7952</v>
      </c>
      <c r="FS186">
        <v>26.7836</v>
      </c>
      <c r="FT186">
        <v>21.451</v>
      </c>
      <c r="FU186">
        <v>55.6238</v>
      </c>
      <c r="FV186">
        <v>0</v>
      </c>
      <c r="FW186">
        <v>16.55</v>
      </c>
      <c r="FX186">
        <v>420</v>
      </c>
      <c r="FY186">
        <v>6.33534</v>
      </c>
      <c r="FZ186">
        <v>101.657</v>
      </c>
      <c r="GA186">
        <v>96.1758</v>
      </c>
    </row>
    <row r="187" spans="1:183">
      <c r="A187">
        <v>171</v>
      </c>
      <c r="B187">
        <v>1625677556.1</v>
      </c>
      <c r="C187">
        <v>340</v>
      </c>
      <c r="D187" t="s">
        <v>648</v>
      </c>
      <c r="E187" t="s">
        <v>649</v>
      </c>
      <c r="F187">
        <v>1</v>
      </c>
      <c r="G187" t="s">
        <v>302</v>
      </c>
      <c r="H187">
        <v>1625677555.1</v>
      </c>
      <c r="I187">
        <f>(J187)/1000</f>
        <v>0</v>
      </c>
      <c r="J187">
        <f>1000*CJ187*AH187*(CF187-CG187)/(100*BY187*(1000-AH187*CF187))</f>
        <v>0</v>
      </c>
      <c r="K187">
        <f>CJ187*AH187*(CE187-CD187*(1000-AH187*CG187)/(1000-AH187*CF187))/(100*BY187)</f>
        <v>0</v>
      </c>
      <c r="L187">
        <f>CD187 - IF(AH187&gt;1, K187*BY187*100.0/(AJ187*CR187), 0)</f>
        <v>0</v>
      </c>
      <c r="M187">
        <f>((S187-I187/2)*L187-K187)/(S187+I187/2)</f>
        <v>0</v>
      </c>
      <c r="N187">
        <f>M187*(CK187+CL187)/1000.0</f>
        <v>0</v>
      </c>
      <c r="O187">
        <f>(CD187 - IF(AH187&gt;1, K187*BY187*100.0/(AJ187*CR187), 0))*(CK187+CL187)/1000.0</f>
        <v>0</v>
      </c>
      <c r="P187">
        <f>2.0/((1/R187-1/Q187)+SIGN(R187)*SQRT((1/R187-1/Q187)*(1/R187-1/Q187) + 4*BZ187/((BZ187+1)*(BZ187+1))*(2*1/R187*1/Q187-1/Q187*1/Q187)))</f>
        <v>0</v>
      </c>
      <c r="Q187">
        <f>IF(LEFT(CA187,1)&lt;&gt;"0",IF(LEFT(CA187,1)="1",3.0,CB187),$D$5+$E$5*(CR187*CK187/($K$5*1000))+$F$5*(CR187*CK187/($K$5*1000))*MAX(MIN(BY187,$J$5),$I$5)*MAX(MIN(BY187,$J$5),$I$5)+$G$5*MAX(MIN(BY187,$J$5),$I$5)*(CR187*CK187/($K$5*1000))+$H$5*(CR187*CK187/($K$5*1000))*(CR187*CK187/($K$5*1000)))</f>
        <v>0</v>
      </c>
      <c r="R187">
        <f>I187*(1000-(1000*0.61365*exp(17.502*V187/(240.97+V187))/(CK187+CL187)+CF187)/2)/(1000*0.61365*exp(17.502*V187/(240.97+V187))/(CK187+CL187)-CF187)</f>
        <v>0</v>
      </c>
      <c r="S187">
        <f>1/((BZ187+1)/(P187/1.6)+1/(Q187/1.37)) + BZ187/((BZ187+1)/(P187/1.6) + BZ187/(Q187/1.37))</f>
        <v>0</v>
      </c>
      <c r="T187">
        <f>(BU187*BX187)</f>
        <v>0</v>
      </c>
      <c r="U187">
        <f>(CM187+(T187+2*0.95*5.67E-8*(((CM187+$B$7)+273)^4-(CM187+273)^4)-44100*I187)/(1.84*29.3*Q187+8*0.95*5.67E-8*(CM187+273)^3))</f>
        <v>0</v>
      </c>
      <c r="V187">
        <f>($C$7*CN187+$D$7*CO187+$E$7*U187)</f>
        <v>0</v>
      </c>
      <c r="W187">
        <f>0.61365*exp(17.502*V187/(240.97+V187))</f>
        <v>0</v>
      </c>
      <c r="X187">
        <f>(Y187/Z187*100)</f>
        <v>0</v>
      </c>
      <c r="Y187">
        <f>CF187*(CK187+CL187)/1000</f>
        <v>0</v>
      </c>
      <c r="Z187">
        <f>0.61365*exp(17.502*CM187/(240.97+CM187))</f>
        <v>0</v>
      </c>
      <c r="AA187">
        <f>(W187-CF187*(CK187+CL187)/1000)</f>
        <v>0</v>
      </c>
      <c r="AB187">
        <f>(-I187*44100)</f>
        <v>0</v>
      </c>
      <c r="AC187">
        <f>2*29.3*Q187*0.92*(CM187-V187)</f>
        <v>0</v>
      </c>
      <c r="AD187">
        <f>2*0.95*5.67E-8*(((CM187+$B$7)+273)^4-(V187+273)^4)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MAX(0,($B$13+$C$13*CR187)/(1+$D$13*CR187)*CK187/(CM187+273)*$E$13)</f>
        <v>0</v>
      </c>
      <c r="AK187" t="s">
        <v>303</v>
      </c>
      <c r="AL187" t="s">
        <v>303</v>
      </c>
      <c r="AM187">
        <v>0</v>
      </c>
      <c r="AN187">
        <v>0</v>
      </c>
      <c r="AO187">
        <f>1-AM187/AN187</f>
        <v>0</v>
      </c>
      <c r="AP187">
        <v>0</v>
      </c>
      <c r="AQ187" t="s">
        <v>303</v>
      </c>
      <c r="AR187" t="s">
        <v>303</v>
      </c>
      <c r="AS187">
        <v>0</v>
      </c>
      <c r="AT187">
        <v>0</v>
      </c>
      <c r="AU187">
        <f>1-AS187/AT187</f>
        <v>0</v>
      </c>
      <c r="AV187">
        <v>0.5</v>
      </c>
      <c r="AW187">
        <f>BV187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303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f>$B$11*CS187+$C$11*CT187+$F$11*CU187*(1-CX187)</f>
        <v>0</v>
      </c>
      <c r="BV187">
        <f>BU187*BW187</f>
        <v>0</v>
      </c>
      <c r="BW187">
        <f>($B$11*$D$9+$C$11*$D$9+$F$11*((DH187+CZ187)/MAX(DH187+CZ187+DI187, 0.1)*$I$9+DI187/MAX(DH187+CZ187+DI187, 0.1)*$J$9))/($B$11+$C$11+$F$11)</f>
        <v>0</v>
      </c>
      <c r="BX187">
        <f>($B$11*$K$9+$C$11*$K$9+$F$11*((DH187+CZ187)/MAX(DH187+CZ187+DI187, 0.1)*$P$9+DI187/MAX(DH187+CZ187+DI187, 0.1)*$Q$9))/($B$11+$C$11+$F$11)</f>
        <v>0</v>
      </c>
      <c r="BY187">
        <v>6</v>
      </c>
      <c r="BZ187">
        <v>0.5</v>
      </c>
      <c r="CA187" t="s">
        <v>304</v>
      </c>
      <c r="CB187">
        <v>2</v>
      </c>
      <c r="CC187">
        <v>1625677555.1</v>
      </c>
      <c r="CD187">
        <v>408.332333333333</v>
      </c>
      <c r="CE187">
        <v>419.898666666667</v>
      </c>
      <c r="CF187">
        <v>7.36144666666667</v>
      </c>
      <c r="CG187">
        <v>6.21646</v>
      </c>
      <c r="CH187">
        <v>422.675</v>
      </c>
      <c r="CI187">
        <v>8.80777666666667</v>
      </c>
      <c r="CJ187">
        <v>499.974333333333</v>
      </c>
      <c r="CK187">
        <v>100.394</v>
      </c>
      <c r="CL187">
        <v>0.0999791</v>
      </c>
      <c r="CM187">
        <v>18.6443</v>
      </c>
      <c r="CN187">
        <v>18.4823333333333</v>
      </c>
      <c r="CO187">
        <v>999.9</v>
      </c>
      <c r="CP187">
        <v>0</v>
      </c>
      <c r="CQ187">
        <v>0</v>
      </c>
      <c r="CR187">
        <v>9959.16666666667</v>
      </c>
      <c r="CS187">
        <v>0</v>
      </c>
      <c r="CT187">
        <v>5.41485666666667</v>
      </c>
      <c r="CU187">
        <v>1046.00666666667</v>
      </c>
      <c r="CV187">
        <v>0.962001666666667</v>
      </c>
      <c r="CW187">
        <v>0.0379988</v>
      </c>
      <c r="CX187">
        <v>0</v>
      </c>
      <c r="CY187">
        <v>1503.32</v>
      </c>
      <c r="CZ187">
        <v>4.99912</v>
      </c>
      <c r="DA187">
        <v>15564.4666666667</v>
      </c>
      <c r="DB187">
        <v>6712.86333333333</v>
      </c>
      <c r="DC187">
        <v>37.5203333333333</v>
      </c>
      <c r="DD187">
        <v>40.75</v>
      </c>
      <c r="DE187">
        <v>39.437</v>
      </c>
      <c r="DF187">
        <v>40.2703333333333</v>
      </c>
      <c r="DG187">
        <v>39</v>
      </c>
      <c r="DH187">
        <v>1001.44666666667</v>
      </c>
      <c r="DI187">
        <v>39.56</v>
      </c>
      <c r="DJ187">
        <v>0</v>
      </c>
      <c r="DK187">
        <v>1625677557.2</v>
      </c>
      <c r="DL187">
        <v>0</v>
      </c>
      <c r="DM187">
        <v>1505.76769230769</v>
      </c>
      <c r="DN187">
        <v>-24.6290598552267</v>
      </c>
      <c r="DO187">
        <v>-231.4495729392</v>
      </c>
      <c r="DP187">
        <v>15591.6269230769</v>
      </c>
      <c r="DQ187">
        <v>15</v>
      </c>
      <c r="DR187">
        <v>1625677134.6</v>
      </c>
      <c r="DS187" t="s">
        <v>305</v>
      </c>
      <c r="DT187">
        <v>1625677128.6</v>
      </c>
      <c r="DU187">
        <v>1625677134.6</v>
      </c>
      <c r="DV187">
        <v>2</v>
      </c>
      <c r="DW187">
        <v>0.041</v>
      </c>
      <c r="DX187">
        <v>0.026</v>
      </c>
      <c r="DY187">
        <v>-14.347</v>
      </c>
      <c r="DZ187">
        <v>-1.389</v>
      </c>
      <c r="EA187">
        <v>420</v>
      </c>
      <c r="EB187">
        <v>5</v>
      </c>
      <c r="EC187">
        <v>0.14</v>
      </c>
      <c r="ED187">
        <v>0.08</v>
      </c>
      <c r="EE187">
        <v>-11.5988048780488</v>
      </c>
      <c r="EF187">
        <v>-0.308943554006989</v>
      </c>
      <c r="EG187">
        <v>0.0612914904817376</v>
      </c>
      <c r="EH187">
        <v>1</v>
      </c>
      <c r="EI187">
        <v>1506.97764705882</v>
      </c>
      <c r="EJ187">
        <v>-24.3167146613237</v>
      </c>
      <c r="EK187">
        <v>2.39265550090706</v>
      </c>
      <c r="EL187">
        <v>0</v>
      </c>
      <c r="EM187">
        <v>1.12978268292683</v>
      </c>
      <c r="EN187">
        <v>0.126665853658536</v>
      </c>
      <c r="EO187">
        <v>0.0153502245990385</v>
      </c>
      <c r="EP187">
        <v>0</v>
      </c>
      <c r="EQ187">
        <v>1</v>
      </c>
      <c r="ER187">
        <v>3</v>
      </c>
      <c r="ES187" t="s">
        <v>427</v>
      </c>
      <c r="ET187">
        <v>100</v>
      </c>
      <c r="EU187">
        <v>100</v>
      </c>
      <c r="EV187">
        <v>-14.343</v>
      </c>
      <c r="EW187">
        <v>-1.4465</v>
      </c>
      <c r="EX187">
        <v>-14.3476998515065</v>
      </c>
      <c r="EY187">
        <v>0.000485247639819423</v>
      </c>
      <c r="EZ187">
        <v>-1.36446825205216e-06</v>
      </c>
      <c r="FA187">
        <v>5.78542989185787e-10</v>
      </c>
      <c r="FB187">
        <v>-1.1099058739466</v>
      </c>
      <c r="FC187">
        <v>-0.0508365997127688</v>
      </c>
      <c r="FD187">
        <v>0.00161886503163497</v>
      </c>
      <c r="FE187">
        <v>-2.08621555845513e-05</v>
      </c>
      <c r="FF187">
        <v>0</v>
      </c>
      <c r="FG187">
        <v>2096</v>
      </c>
      <c r="FH187">
        <v>2</v>
      </c>
      <c r="FI187">
        <v>28</v>
      </c>
      <c r="FJ187">
        <v>7.1</v>
      </c>
      <c r="FK187">
        <v>7</v>
      </c>
      <c r="FL187">
        <v>18</v>
      </c>
      <c r="FM187">
        <v>491.813</v>
      </c>
      <c r="FN187">
        <v>510.477</v>
      </c>
      <c r="FO187">
        <v>16.5511</v>
      </c>
      <c r="FP187">
        <v>26.5824</v>
      </c>
      <c r="FQ187">
        <v>29.9998</v>
      </c>
      <c r="FR187">
        <v>26.794</v>
      </c>
      <c r="FS187">
        <v>26.7819</v>
      </c>
      <c r="FT187">
        <v>21.455</v>
      </c>
      <c r="FU187">
        <v>55.6238</v>
      </c>
      <c r="FV187">
        <v>0</v>
      </c>
      <c r="FW187">
        <v>16.61</v>
      </c>
      <c r="FX187">
        <v>420</v>
      </c>
      <c r="FY187">
        <v>6.34241</v>
      </c>
      <c r="FZ187">
        <v>101.659</v>
      </c>
      <c r="GA187">
        <v>96.1762</v>
      </c>
    </row>
    <row r="188" spans="1:183">
      <c r="A188">
        <v>172</v>
      </c>
      <c r="B188">
        <v>1625677558.1</v>
      </c>
      <c r="C188">
        <v>342</v>
      </c>
      <c r="D188" t="s">
        <v>650</v>
      </c>
      <c r="E188" t="s">
        <v>651</v>
      </c>
      <c r="F188">
        <v>1</v>
      </c>
      <c r="G188" t="s">
        <v>302</v>
      </c>
      <c r="H188">
        <v>1625677557.1</v>
      </c>
      <c r="I188">
        <f>(J188)/1000</f>
        <v>0</v>
      </c>
      <c r="J188">
        <f>1000*CJ188*AH188*(CF188-CG188)/(100*BY188*(1000-AH188*CF188))</f>
        <v>0</v>
      </c>
      <c r="K188">
        <f>CJ188*AH188*(CE188-CD188*(1000-AH188*CG188)/(1000-AH188*CF188))/(100*BY188)</f>
        <v>0</v>
      </c>
      <c r="L188">
        <f>CD188 - IF(AH188&gt;1, K188*BY188*100.0/(AJ188*CR188), 0)</f>
        <v>0</v>
      </c>
      <c r="M188">
        <f>((S188-I188/2)*L188-K188)/(S188+I188/2)</f>
        <v>0</v>
      </c>
      <c r="N188">
        <f>M188*(CK188+CL188)/1000.0</f>
        <v>0</v>
      </c>
      <c r="O188">
        <f>(CD188 - IF(AH188&gt;1, K188*BY188*100.0/(AJ188*CR188), 0))*(CK188+CL188)/1000.0</f>
        <v>0</v>
      </c>
      <c r="P188">
        <f>2.0/((1/R188-1/Q188)+SIGN(R188)*SQRT((1/R188-1/Q188)*(1/R188-1/Q188) + 4*BZ188/((BZ188+1)*(BZ188+1))*(2*1/R188*1/Q188-1/Q188*1/Q188)))</f>
        <v>0</v>
      </c>
      <c r="Q188">
        <f>IF(LEFT(CA188,1)&lt;&gt;"0",IF(LEFT(CA188,1)="1",3.0,CB188),$D$5+$E$5*(CR188*CK188/($K$5*1000))+$F$5*(CR188*CK188/($K$5*1000))*MAX(MIN(BY188,$J$5),$I$5)*MAX(MIN(BY188,$J$5),$I$5)+$G$5*MAX(MIN(BY188,$J$5),$I$5)*(CR188*CK188/($K$5*1000))+$H$5*(CR188*CK188/($K$5*1000))*(CR188*CK188/($K$5*1000)))</f>
        <v>0</v>
      </c>
      <c r="R188">
        <f>I188*(1000-(1000*0.61365*exp(17.502*V188/(240.97+V188))/(CK188+CL188)+CF188)/2)/(1000*0.61365*exp(17.502*V188/(240.97+V188))/(CK188+CL188)-CF188)</f>
        <v>0</v>
      </c>
      <c r="S188">
        <f>1/((BZ188+1)/(P188/1.6)+1/(Q188/1.37)) + BZ188/((BZ188+1)/(P188/1.6) + BZ188/(Q188/1.37))</f>
        <v>0</v>
      </c>
      <c r="T188">
        <f>(BU188*BX188)</f>
        <v>0</v>
      </c>
      <c r="U188">
        <f>(CM188+(T188+2*0.95*5.67E-8*(((CM188+$B$7)+273)^4-(CM188+273)^4)-44100*I188)/(1.84*29.3*Q188+8*0.95*5.67E-8*(CM188+273)^3))</f>
        <v>0</v>
      </c>
      <c r="V188">
        <f>($C$7*CN188+$D$7*CO188+$E$7*U188)</f>
        <v>0</v>
      </c>
      <c r="W188">
        <f>0.61365*exp(17.502*V188/(240.97+V188))</f>
        <v>0</v>
      </c>
      <c r="X188">
        <f>(Y188/Z188*100)</f>
        <v>0</v>
      </c>
      <c r="Y188">
        <f>CF188*(CK188+CL188)/1000</f>
        <v>0</v>
      </c>
      <c r="Z188">
        <f>0.61365*exp(17.502*CM188/(240.97+CM188))</f>
        <v>0</v>
      </c>
      <c r="AA188">
        <f>(W188-CF188*(CK188+CL188)/1000)</f>
        <v>0</v>
      </c>
      <c r="AB188">
        <f>(-I188*44100)</f>
        <v>0</v>
      </c>
      <c r="AC188">
        <f>2*29.3*Q188*0.92*(CM188-V188)</f>
        <v>0</v>
      </c>
      <c r="AD188">
        <f>2*0.95*5.67E-8*(((CM188+$B$7)+273)^4-(V188+273)^4)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MAX(0,($B$13+$C$13*CR188)/(1+$D$13*CR188)*CK188/(CM188+273)*$E$13)</f>
        <v>0</v>
      </c>
      <c r="AK188" t="s">
        <v>303</v>
      </c>
      <c r="AL188" t="s">
        <v>303</v>
      </c>
      <c r="AM188">
        <v>0</v>
      </c>
      <c r="AN188">
        <v>0</v>
      </c>
      <c r="AO188">
        <f>1-AM188/AN188</f>
        <v>0</v>
      </c>
      <c r="AP188">
        <v>0</v>
      </c>
      <c r="AQ188" t="s">
        <v>303</v>
      </c>
      <c r="AR188" t="s">
        <v>303</v>
      </c>
      <c r="AS188">
        <v>0</v>
      </c>
      <c r="AT188">
        <v>0</v>
      </c>
      <c r="AU188">
        <f>1-AS188/AT188</f>
        <v>0</v>
      </c>
      <c r="AV188">
        <v>0.5</v>
      </c>
      <c r="AW188">
        <f>BV188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303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f>$B$11*CS188+$C$11*CT188+$F$11*CU188*(1-CX188)</f>
        <v>0</v>
      </c>
      <c r="BV188">
        <f>BU188*BW188</f>
        <v>0</v>
      </c>
      <c r="BW188">
        <f>($B$11*$D$9+$C$11*$D$9+$F$11*((DH188+CZ188)/MAX(DH188+CZ188+DI188, 0.1)*$I$9+DI188/MAX(DH188+CZ188+DI188, 0.1)*$J$9))/($B$11+$C$11+$F$11)</f>
        <v>0</v>
      </c>
      <c r="BX188">
        <f>($B$11*$K$9+$C$11*$K$9+$F$11*((DH188+CZ188)/MAX(DH188+CZ188+DI188, 0.1)*$P$9+DI188/MAX(DH188+CZ188+DI188, 0.1)*$Q$9))/($B$11+$C$11+$F$11)</f>
        <v>0</v>
      </c>
      <c r="BY188">
        <v>6</v>
      </c>
      <c r="BZ188">
        <v>0.5</v>
      </c>
      <c r="CA188" t="s">
        <v>304</v>
      </c>
      <c r="CB188">
        <v>2</v>
      </c>
      <c r="CC188">
        <v>1625677557.1</v>
      </c>
      <c r="CD188">
        <v>408.304333333333</v>
      </c>
      <c r="CE188">
        <v>419.896333333333</v>
      </c>
      <c r="CF188">
        <v>7.37202666666667</v>
      </c>
      <c r="CG188">
        <v>6.24182</v>
      </c>
      <c r="CH188">
        <v>422.647333333333</v>
      </c>
      <c r="CI188">
        <v>8.81865333333333</v>
      </c>
      <c r="CJ188">
        <v>500.005333333333</v>
      </c>
      <c r="CK188">
        <v>100.394</v>
      </c>
      <c r="CL188">
        <v>0.0997699333333333</v>
      </c>
      <c r="CM188">
        <v>18.6694333333333</v>
      </c>
      <c r="CN188">
        <v>18.5048666666667</v>
      </c>
      <c r="CO188">
        <v>999.9</v>
      </c>
      <c r="CP188">
        <v>0</v>
      </c>
      <c r="CQ188">
        <v>0</v>
      </c>
      <c r="CR188">
        <v>10006.4666666667</v>
      </c>
      <c r="CS188">
        <v>0</v>
      </c>
      <c r="CT188">
        <v>5.31835666666667</v>
      </c>
      <c r="CU188">
        <v>1046</v>
      </c>
      <c r="CV188">
        <v>0.962001666666667</v>
      </c>
      <c r="CW188">
        <v>0.0379988</v>
      </c>
      <c r="CX188">
        <v>0</v>
      </c>
      <c r="CY188">
        <v>1502.31</v>
      </c>
      <c r="CZ188">
        <v>4.99912</v>
      </c>
      <c r="DA188">
        <v>15556.5</v>
      </c>
      <c r="DB188">
        <v>6712.81333333333</v>
      </c>
      <c r="DC188">
        <v>37.5416666666667</v>
      </c>
      <c r="DD188">
        <v>40.7913333333333</v>
      </c>
      <c r="DE188">
        <v>39.4996666666667</v>
      </c>
      <c r="DF188">
        <v>40.2496666666667</v>
      </c>
      <c r="DG188">
        <v>39.083</v>
      </c>
      <c r="DH188">
        <v>1001.44</v>
      </c>
      <c r="DI188">
        <v>39.56</v>
      </c>
      <c r="DJ188">
        <v>0</v>
      </c>
      <c r="DK188">
        <v>1625677559</v>
      </c>
      <c r="DL188">
        <v>0</v>
      </c>
      <c r="DM188">
        <v>1504.886</v>
      </c>
      <c r="DN188">
        <v>-24.8076922780277</v>
      </c>
      <c r="DO188">
        <v>-245.346153573722</v>
      </c>
      <c r="DP188">
        <v>15583.064</v>
      </c>
      <c r="DQ188">
        <v>15</v>
      </c>
      <c r="DR188">
        <v>1625677134.6</v>
      </c>
      <c r="DS188" t="s">
        <v>305</v>
      </c>
      <c r="DT188">
        <v>1625677128.6</v>
      </c>
      <c r="DU188">
        <v>1625677134.6</v>
      </c>
      <c r="DV188">
        <v>2</v>
      </c>
      <c r="DW188">
        <v>0.041</v>
      </c>
      <c r="DX188">
        <v>0.026</v>
      </c>
      <c r="DY188">
        <v>-14.347</v>
      </c>
      <c r="DZ188">
        <v>-1.389</v>
      </c>
      <c r="EA188">
        <v>420</v>
      </c>
      <c r="EB188">
        <v>5</v>
      </c>
      <c r="EC188">
        <v>0.14</v>
      </c>
      <c r="ED188">
        <v>0.08</v>
      </c>
      <c r="EE188">
        <v>-11.6068073170732</v>
      </c>
      <c r="EF188">
        <v>-0.0815289198606491</v>
      </c>
      <c r="EG188">
        <v>0.0518284195052451</v>
      </c>
      <c r="EH188">
        <v>1</v>
      </c>
      <c r="EI188">
        <v>1506.24970588235</v>
      </c>
      <c r="EJ188">
        <v>-24.7881656804737</v>
      </c>
      <c r="EK188">
        <v>2.44683527330127</v>
      </c>
      <c r="EL188">
        <v>0</v>
      </c>
      <c r="EM188">
        <v>1.13325097560976</v>
      </c>
      <c r="EN188">
        <v>0.0687443205574925</v>
      </c>
      <c r="EO188">
        <v>0.0110488751893858</v>
      </c>
      <c r="EP188">
        <v>1</v>
      </c>
      <c r="EQ188">
        <v>2</v>
      </c>
      <c r="ER188">
        <v>3</v>
      </c>
      <c r="ES188" t="s">
        <v>349</v>
      </c>
      <c r="ET188">
        <v>100</v>
      </c>
      <c r="EU188">
        <v>100</v>
      </c>
      <c r="EV188">
        <v>-14.342</v>
      </c>
      <c r="EW188">
        <v>-1.4468</v>
      </c>
      <c r="EX188">
        <v>-14.3476998515065</v>
      </c>
      <c r="EY188">
        <v>0.000485247639819423</v>
      </c>
      <c r="EZ188">
        <v>-1.36446825205216e-06</v>
      </c>
      <c r="FA188">
        <v>5.78542989185787e-10</v>
      </c>
      <c r="FB188">
        <v>-1.1099058739466</v>
      </c>
      <c r="FC188">
        <v>-0.0508365997127688</v>
      </c>
      <c r="FD188">
        <v>0.00161886503163497</v>
      </c>
      <c r="FE188">
        <v>-2.08621555845513e-05</v>
      </c>
      <c r="FF188">
        <v>0</v>
      </c>
      <c r="FG188">
        <v>2096</v>
      </c>
      <c r="FH188">
        <v>2</v>
      </c>
      <c r="FI188">
        <v>28</v>
      </c>
      <c r="FJ188">
        <v>7.2</v>
      </c>
      <c r="FK188">
        <v>7.1</v>
      </c>
      <c r="FL188">
        <v>18</v>
      </c>
      <c r="FM188">
        <v>491.712</v>
      </c>
      <c r="FN188">
        <v>510.357</v>
      </c>
      <c r="FO188">
        <v>16.5948</v>
      </c>
      <c r="FP188">
        <v>26.5802</v>
      </c>
      <c r="FQ188">
        <v>30.0002</v>
      </c>
      <c r="FR188">
        <v>26.7923</v>
      </c>
      <c r="FS188">
        <v>26.7805</v>
      </c>
      <c r="FT188">
        <v>21.4502</v>
      </c>
      <c r="FU188">
        <v>55.6238</v>
      </c>
      <c r="FV188">
        <v>0</v>
      </c>
      <c r="FW188">
        <v>16.68</v>
      </c>
      <c r="FX188">
        <v>420</v>
      </c>
      <c r="FY188">
        <v>6.34339</v>
      </c>
      <c r="FZ188">
        <v>101.658</v>
      </c>
      <c r="GA188">
        <v>96.1776</v>
      </c>
    </row>
    <row r="189" spans="1:183">
      <c r="A189">
        <v>173</v>
      </c>
      <c r="B189">
        <v>1625677560.1</v>
      </c>
      <c r="C189">
        <v>344</v>
      </c>
      <c r="D189" t="s">
        <v>652</v>
      </c>
      <c r="E189" t="s">
        <v>653</v>
      </c>
      <c r="F189">
        <v>1</v>
      </c>
      <c r="G189" t="s">
        <v>302</v>
      </c>
      <c r="H189">
        <v>1625677559.1</v>
      </c>
      <c r="I189">
        <f>(J189)/1000</f>
        <v>0</v>
      </c>
      <c r="J189">
        <f>1000*CJ189*AH189*(CF189-CG189)/(100*BY189*(1000-AH189*CF189))</f>
        <v>0</v>
      </c>
      <c r="K189">
        <f>CJ189*AH189*(CE189-CD189*(1000-AH189*CG189)/(1000-AH189*CF189))/(100*BY189)</f>
        <v>0</v>
      </c>
      <c r="L189">
        <f>CD189 - IF(AH189&gt;1, K189*BY189*100.0/(AJ189*CR189), 0)</f>
        <v>0</v>
      </c>
      <c r="M189">
        <f>((S189-I189/2)*L189-K189)/(S189+I189/2)</f>
        <v>0</v>
      </c>
      <c r="N189">
        <f>M189*(CK189+CL189)/1000.0</f>
        <v>0</v>
      </c>
      <c r="O189">
        <f>(CD189 - IF(AH189&gt;1, K189*BY189*100.0/(AJ189*CR189), 0))*(CK189+CL189)/1000.0</f>
        <v>0</v>
      </c>
      <c r="P189">
        <f>2.0/((1/R189-1/Q189)+SIGN(R189)*SQRT((1/R189-1/Q189)*(1/R189-1/Q189) + 4*BZ189/((BZ189+1)*(BZ189+1))*(2*1/R189*1/Q189-1/Q189*1/Q189)))</f>
        <v>0</v>
      </c>
      <c r="Q189">
        <f>IF(LEFT(CA189,1)&lt;&gt;"0",IF(LEFT(CA189,1)="1",3.0,CB189),$D$5+$E$5*(CR189*CK189/($K$5*1000))+$F$5*(CR189*CK189/($K$5*1000))*MAX(MIN(BY189,$J$5),$I$5)*MAX(MIN(BY189,$J$5),$I$5)+$G$5*MAX(MIN(BY189,$J$5),$I$5)*(CR189*CK189/($K$5*1000))+$H$5*(CR189*CK189/($K$5*1000))*(CR189*CK189/($K$5*1000)))</f>
        <v>0</v>
      </c>
      <c r="R189">
        <f>I189*(1000-(1000*0.61365*exp(17.502*V189/(240.97+V189))/(CK189+CL189)+CF189)/2)/(1000*0.61365*exp(17.502*V189/(240.97+V189))/(CK189+CL189)-CF189)</f>
        <v>0</v>
      </c>
      <c r="S189">
        <f>1/((BZ189+1)/(P189/1.6)+1/(Q189/1.37)) + BZ189/((BZ189+1)/(P189/1.6) + BZ189/(Q189/1.37))</f>
        <v>0</v>
      </c>
      <c r="T189">
        <f>(BU189*BX189)</f>
        <v>0</v>
      </c>
      <c r="U189">
        <f>(CM189+(T189+2*0.95*5.67E-8*(((CM189+$B$7)+273)^4-(CM189+273)^4)-44100*I189)/(1.84*29.3*Q189+8*0.95*5.67E-8*(CM189+273)^3))</f>
        <v>0</v>
      </c>
      <c r="V189">
        <f>($C$7*CN189+$D$7*CO189+$E$7*U189)</f>
        <v>0</v>
      </c>
      <c r="W189">
        <f>0.61365*exp(17.502*V189/(240.97+V189))</f>
        <v>0</v>
      </c>
      <c r="X189">
        <f>(Y189/Z189*100)</f>
        <v>0</v>
      </c>
      <c r="Y189">
        <f>CF189*(CK189+CL189)/1000</f>
        <v>0</v>
      </c>
      <c r="Z189">
        <f>0.61365*exp(17.502*CM189/(240.97+CM189))</f>
        <v>0</v>
      </c>
      <c r="AA189">
        <f>(W189-CF189*(CK189+CL189)/1000)</f>
        <v>0</v>
      </c>
      <c r="AB189">
        <f>(-I189*44100)</f>
        <v>0</v>
      </c>
      <c r="AC189">
        <f>2*29.3*Q189*0.92*(CM189-V189)</f>
        <v>0</v>
      </c>
      <c r="AD189">
        <f>2*0.95*5.67E-8*(((CM189+$B$7)+273)^4-(V189+273)^4)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MAX(0,($B$13+$C$13*CR189)/(1+$D$13*CR189)*CK189/(CM189+273)*$E$13)</f>
        <v>0</v>
      </c>
      <c r="AK189" t="s">
        <v>303</v>
      </c>
      <c r="AL189" t="s">
        <v>303</v>
      </c>
      <c r="AM189">
        <v>0</v>
      </c>
      <c r="AN189">
        <v>0</v>
      </c>
      <c r="AO189">
        <f>1-AM189/AN189</f>
        <v>0</v>
      </c>
      <c r="AP189">
        <v>0</v>
      </c>
      <c r="AQ189" t="s">
        <v>303</v>
      </c>
      <c r="AR189" t="s">
        <v>303</v>
      </c>
      <c r="AS189">
        <v>0</v>
      </c>
      <c r="AT189">
        <v>0</v>
      </c>
      <c r="AU189">
        <f>1-AS189/AT189</f>
        <v>0</v>
      </c>
      <c r="AV189">
        <v>0.5</v>
      </c>
      <c r="AW189">
        <f>BV189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303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f>$B$11*CS189+$C$11*CT189+$F$11*CU189*(1-CX189)</f>
        <v>0</v>
      </c>
      <c r="BV189">
        <f>BU189*BW189</f>
        <v>0</v>
      </c>
      <c r="BW189">
        <f>($B$11*$D$9+$C$11*$D$9+$F$11*((DH189+CZ189)/MAX(DH189+CZ189+DI189, 0.1)*$I$9+DI189/MAX(DH189+CZ189+DI189, 0.1)*$J$9))/($B$11+$C$11+$F$11)</f>
        <v>0</v>
      </c>
      <c r="BX189">
        <f>($B$11*$K$9+$C$11*$K$9+$F$11*((DH189+CZ189)/MAX(DH189+CZ189+DI189, 0.1)*$P$9+DI189/MAX(DH189+CZ189+DI189, 0.1)*$Q$9))/($B$11+$C$11+$F$11)</f>
        <v>0</v>
      </c>
      <c r="BY189">
        <v>6</v>
      </c>
      <c r="BZ189">
        <v>0.5</v>
      </c>
      <c r="CA189" t="s">
        <v>304</v>
      </c>
      <c r="CB189">
        <v>2</v>
      </c>
      <c r="CC189">
        <v>1625677559.1</v>
      </c>
      <c r="CD189">
        <v>408.271</v>
      </c>
      <c r="CE189">
        <v>419.984333333333</v>
      </c>
      <c r="CF189">
        <v>7.38505333333333</v>
      </c>
      <c r="CG189">
        <v>6.27414333333333</v>
      </c>
      <c r="CH189">
        <v>422.613666666667</v>
      </c>
      <c r="CI189">
        <v>8.83204333333333</v>
      </c>
      <c r="CJ189">
        <v>500.038</v>
      </c>
      <c r="CK189">
        <v>100.394</v>
      </c>
      <c r="CL189">
        <v>0.100114666666667</v>
      </c>
      <c r="CM189">
        <v>18.6938</v>
      </c>
      <c r="CN189">
        <v>18.5287666666667</v>
      </c>
      <c r="CO189">
        <v>999.9</v>
      </c>
      <c r="CP189">
        <v>0</v>
      </c>
      <c r="CQ189">
        <v>0</v>
      </c>
      <c r="CR189">
        <v>10010.6</v>
      </c>
      <c r="CS189">
        <v>0</v>
      </c>
      <c r="CT189">
        <v>5.28665</v>
      </c>
      <c r="CU189">
        <v>1045.9</v>
      </c>
      <c r="CV189">
        <v>0.961998</v>
      </c>
      <c r="CW189">
        <v>0.0380025</v>
      </c>
      <c r="CX189">
        <v>0</v>
      </c>
      <c r="CY189">
        <v>1501.62</v>
      </c>
      <c r="CZ189">
        <v>4.99912</v>
      </c>
      <c r="DA189">
        <v>15549.9666666667</v>
      </c>
      <c r="DB189">
        <v>6712.15666666667</v>
      </c>
      <c r="DC189">
        <v>37.6246666666667</v>
      </c>
      <c r="DD189">
        <v>40.7913333333333</v>
      </c>
      <c r="DE189">
        <v>39.4996666666667</v>
      </c>
      <c r="DF189">
        <v>40.2916666666667</v>
      </c>
      <c r="DG189">
        <v>39.0623333333333</v>
      </c>
      <c r="DH189">
        <v>1001.34</v>
      </c>
      <c r="DI189">
        <v>39.56</v>
      </c>
      <c r="DJ189">
        <v>0</v>
      </c>
      <c r="DK189">
        <v>1625677560.8</v>
      </c>
      <c r="DL189">
        <v>0</v>
      </c>
      <c r="DM189">
        <v>1504.28615384615</v>
      </c>
      <c r="DN189">
        <v>-24.7008547254672</v>
      </c>
      <c r="DO189">
        <v>-247.801709680044</v>
      </c>
      <c r="DP189">
        <v>15577.1384615385</v>
      </c>
      <c r="DQ189">
        <v>15</v>
      </c>
      <c r="DR189">
        <v>1625677134.6</v>
      </c>
      <c r="DS189" t="s">
        <v>305</v>
      </c>
      <c r="DT189">
        <v>1625677128.6</v>
      </c>
      <c r="DU189">
        <v>1625677134.6</v>
      </c>
      <c r="DV189">
        <v>2</v>
      </c>
      <c r="DW189">
        <v>0.041</v>
      </c>
      <c r="DX189">
        <v>0.026</v>
      </c>
      <c r="DY189">
        <v>-14.347</v>
      </c>
      <c r="DZ189">
        <v>-1.389</v>
      </c>
      <c r="EA189">
        <v>420</v>
      </c>
      <c r="EB189">
        <v>5</v>
      </c>
      <c r="EC189">
        <v>0.14</v>
      </c>
      <c r="ED189">
        <v>0.08</v>
      </c>
      <c r="EE189">
        <v>-11.6186487804878</v>
      </c>
      <c r="EF189">
        <v>-0.18832264808362</v>
      </c>
      <c r="EG189">
        <v>0.058196798679666</v>
      </c>
      <c r="EH189">
        <v>1</v>
      </c>
      <c r="EI189">
        <v>1505.62</v>
      </c>
      <c r="EJ189">
        <v>-24.592250489234</v>
      </c>
      <c r="EK189">
        <v>2.48547552219461</v>
      </c>
      <c r="EL189">
        <v>0</v>
      </c>
      <c r="EM189">
        <v>1.13366902439024</v>
      </c>
      <c r="EN189">
        <v>-0.00997923344947689</v>
      </c>
      <c r="EO189">
        <v>0.0101608828608345</v>
      </c>
      <c r="EP189">
        <v>1</v>
      </c>
      <c r="EQ189">
        <v>2</v>
      </c>
      <c r="ER189">
        <v>3</v>
      </c>
      <c r="ES189" t="s">
        <v>349</v>
      </c>
      <c r="ET189">
        <v>100</v>
      </c>
      <c r="EU189">
        <v>100</v>
      </c>
      <c r="EV189">
        <v>-14.343</v>
      </c>
      <c r="EW189">
        <v>-1.4472</v>
      </c>
      <c r="EX189">
        <v>-14.3476998515065</v>
      </c>
      <c r="EY189">
        <v>0.000485247639819423</v>
      </c>
      <c r="EZ189">
        <v>-1.36446825205216e-06</v>
      </c>
      <c r="FA189">
        <v>5.78542989185787e-10</v>
      </c>
      <c r="FB189">
        <v>-1.1099058739466</v>
      </c>
      <c r="FC189">
        <v>-0.0508365997127688</v>
      </c>
      <c r="FD189">
        <v>0.00161886503163497</v>
      </c>
      <c r="FE189">
        <v>-2.08621555845513e-05</v>
      </c>
      <c r="FF189">
        <v>0</v>
      </c>
      <c r="FG189">
        <v>2096</v>
      </c>
      <c r="FH189">
        <v>2</v>
      </c>
      <c r="FI189">
        <v>28</v>
      </c>
      <c r="FJ189">
        <v>7.2</v>
      </c>
      <c r="FK189">
        <v>7.1</v>
      </c>
      <c r="FL189">
        <v>18</v>
      </c>
      <c r="FM189">
        <v>491.826</v>
      </c>
      <c r="FN189">
        <v>510.308</v>
      </c>
      <c r="FO189">
        <v>16.6379</v>
      </c>
      <c r="FP189">
        <v>26.578</v>
      </c>
      <c r="FQ189">
        <v>30</v>
      </c>
      <c r="FR189">
        <v>26.7902</v>
      </c>
      <c r="FS189">
        <v>26.7791</v>
      </c>
      <c r="FT189">
        <v>21.452</v>
      </c>
      <c r="FU189">
        <v>55.6238</v>
      </c>
      <c r="FV189">
        <v>0</v>
      </c>
      <c r="FW189">
        <v>16.68</v>
      </c>
      <c r="FX189">
        <v>420</v>
      </c>
      <c r="FY189">
        <v>6.33931</v>
      </c>
      <c r="FZ189">
        <v>101.657</v>
      </c>
      <c r="GA189">
        <v>96.178</v>
      </c>
    </row>
    <row r="190" spans="1:183">
      <c r="A190">
        <v>174</v>
      </c>
      <c r="B190">
        <v>1625677562.1</v>
      </c>
      <c r="C190">
        <v>346</v>
      </c>
      <c r="D190" t="s">
        <v>654</v>
      </c>
      <c r="E190" t="s">
        <v>655</v>
      </c>
      <c r="F190">
        <v>1</v>
      </c>
      <c r="G190" t="s">
        <v>302</v>
      </c>
      <c r="H190">
        <v>1625677561.1</v>
      </c>
      <c r="I190">
        <f>(J190)/1000</f>
        <v>0</v>
      </c>
      <c r="J190">
        <f>1000*CJ190*AH190*(CF190-CG190)/(100*BY190*(1000-AH190*CF190))</f>
        <v>0</v>
      </c>
      <c r="K190">
        <f>CJ190*AH190*(CE190-CD190*(1000-AH190*CG190)/(1000-AH190*CF190))/(100*BY190)</f>
        <v>0</v>
      </c>
      <c r="L190">
        <f>CD190 - IF(AH190&gt;1, K190*BY190*100.0/(AJ190*CR190), 0)</f>
        <v>0</v>
      </c>
      <c r="M190">
        <f>((S190-I190/2)*L190-K190)/(S190+I190/2)</f>
        <v>0</v>
      </c>
      <c r="N190">
        <f>M190*(CK190+CL190)/1000.0</f>
        <v>0</v>
      </c>
      <c r="O190">
        <f>(CD190 - IF(AH190&gt;1, K190*BY190*100.0/(AJ190*CR190), 0))*(CK190+CL190)/1000.0</f>
        <v>0</v>
      </c>
      <c r="P190">
        <f>2.0/((1/R190-1/Q190)+SIGN(R190)*SQRT((1/R190-1/Q190)*(1/R190-1/Q190) + 4*BZ190/((BZ190+1)*(BZ190+1))*(2*1/R190*1/Q190-1/Q190*1/Q190)))</f>
        <v>0</v>
      </c>
      <c r="Q190">
        <f>IF(LEFT(CA190,1)&lt;&gt;"0",IF(LEFT(CA190,1)="1",3.0,CB190),$D$5+$E$5*(CR190*CK190/($K$5*1000))+$F$5*(CR190*CK190/($K$5*1000))*MAX(MIN(BY190,$J$5),$I$5)*MAX(MIN(BY190,$J$5),$I$5)+$G$5*MAX(MIN(BY190,$J$5),$I$5)*(CR190*CK190/($K$5*1000))+$H$5*(CR190*CK190/($K$5*1000))*(CR190*CK190/($K$5*1000)))</f>
        <v>0</v>
      </c>
      <c r="R190">
        <f>I190*(1000-(1000*0.61365*exp(17.502*V190/(240.97+V190))/(CK190+CL190)+CF190)/2)/(1000*0.61365*exp(17.502*V190/(240.97+V190))/(CK190+CL190)-CF190)</f>
        <v>0</v>
      </c>
      <c r="S190">
        <f>1/((BZ190+1)/(P190/1.6)+1/(Q190/1.37)) + BZ190/((BZ190+1)/(P190/1.6) + BZ190/(Q190/1.37))</f>
        <v>0</v>
      </c>
      <c r="T190">
        <f>(BU190*BX190)</f>
        <v>0</v>
      </c>
      <c r="U190">
        <f>(CM190+(T190+2*0.95*5.67E-8*(((CM190+$B$7)+273)^4-(CM190+273)^4)-44100*I190)/(1.84*29.3*Q190+8*0.95*5.67E-8*(CM190+273)^3))</f>
        <v>0</v>
      </c>
      <c r="V190">
        <f>($C$7*CN190+$D$7*CO190+$E$7*U190)</f>
        <v>0</v>
      </c>
      <c r="W190">
        <f>0.61365*exp(17.502*V190/(240.97+V190))</f>
        <v>0</v>
      </c>
      <c r="X190">
        <f>(Y190/Z190*100)</f>
        <v>0</v>
      </c>
      <c r="Y190">
        <f>CF190*(CK190+CL190)/1000</f>
        <v>0</v>
      </c>
      <c r="Z190">
        <f>0.61365*exp(17.502*CM190/(240.97+CM190))</f>
        <v>0</v>
      </c>
      <c r="AA190">
        <f>(W190-CF190*(CK190+CL190)/1000)</f>
        <v>0</v>
      </c>
      <c r="AB190">
        <f>(-I190*44100)</f>
        <v>0</v>
      </c>
      <c r="AC190">
        <f>2*29.3*Q190*0.92*(CM190-V190)</f>
        <v>0</v>
      </c>
      <c r="AD190">
        <f>2*0.95*5.67E-8*(((CM190+$B$7)+273)^4-(V190+273)^4)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MAX(0,($B$13+$C$13*CR190)/(1+$D$13*CR190)*CK190/(CM190+273)*$E$13)</f>
        <v>0</v>
      </c>
      <c r="AK190" t="s">
        <v>303</v>
      </c>
      <c r="AL190" t="s">
        <v>303</v>
      </c>
      <c r="AM190">
        <v>0</v>
      </c>
      <c r="AN190">
        <v>0</v>
      </c>
      <c r="AO190">
        <f>1-AM190/AN190</f>
        <v>0</v>
      </c>
      <c r="AP190">
        <v>0</v>
      </c>
      <c r="AQ190" t="s">
        <v>303</v>
      </c>
      <c r="AR190" t="s">
        <v>303</v>
      </c>
      <c r="AS190">
        <v>0</v>
      </c>
      <c r="AT190">
        <v>0</v>
      </c>
      <c r="AU190">
        <f>1-AS190/AT190</f>
        <v>0</v>
      </c>
      <c r="AV190">
        <v>0.5</v>
      </c>
      <c r="AW190">
        <f>BV190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303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f>$B$11*CS190+$C$11*CT190+$F$11*CU190*(1-CX190)</f>
        <v>0</v>
      </c>
      <c r="BV190">
        <f>BU190*BW190</f>
        <v>0</v>
      </c>
      <c r="BW190">
        <f>($B$11*$D$9+$C$11*$D$9+$F$11*((DH190+CZ190)/MAX(DH190+CZ190+DI190, 0.1)*$I$9+DI190/MAX(DH190+CZ190+DI190, 0.1)*$J$9))/($B$11+$C$11+$F$11)</f>
        <v>0</v>
      </c>
      <c r="BX190">
        <f>($B$11*$K$9+$C$11*$K$9+$F$11*((DH190+CZ190)/MAX(DH190+CZ190+DI190, 0.1)*$P$9+DI190/MAX(DH190+CZ190+DI190, 0.1)*$Q$9))/($B$11+$C$11+$F$11)</f>
        <v>0</v>
      </c>
      <c r="BY190">
        <v>6</v>
      </c>
      <c r="BZ190">
        <v>0.5</v>
      </c>
      <c r="CA190" t="s">
        <v>304</v>
      </c>
      <c r="CB190">
        <v>2</v>
      </c>
      <c r="CC190">
        <v>1625677561.1</v>
      </c>
      <c r="CD190">
        <v>408.269333333333</v>
      </c>
      <c r="CE190">
        <v>420.017</v>
      </c>
      <c r="CF190">
        <v>7.40194666666667</v>
      </c>
      <c r="CG190">
        <v>6.28609666666667</v>
      </c>
      <c r="CH190">
        <v>422.611666666667</v>
      </c>
      <c r="CI190">
        <v>8.84941333333333</v>
      </c>
      <c r="CJ190">
        <v>500.034</v>
      </c>
      <c r="CK190">
        <v>100.395</v>
      </c>
      <c r="CL190">
        <v>0.1002233</v>
      </c>
      <c r="CM190">
        <v>18.7144666666667</v>
      </c>
      <c r="CN190">
        <v>18.5565666666667</v>
      </c>
      <c r="CO190">
        <v>999.9</v>
      </c>
      <c r="CP190">
        <v>0</v>
      </c>
      <c r="CQ190">
        <v>0</v>
      </c>
      <c r="CR190">
        <v>9998.96666666667</v>
      </c>
      <c r="CS190">
        <v>0</v>
      </c>
      <c r="CT190">
        <v>5.40382666666667</v>
      </c>
      <c r="CU190">
        <v>1045.99333333333</v>
      </c>
      <c r="CV190">
        <v>0.962001666666667</v>
      </c>
      <c r="CW190">
        <v>0.0379988</v>
      </c>
      <c r="CX190">
        <v>0</v>
      </c>
      <c r="CY190">
        <v>1500.86</v>
      </c>
      <c r="CZ190">
        <v>4.99912</v>
      </c>
      <c r="DA190">
        <v>15544.9333333333</v>
      </c>
      <c r="DB190">
        <v>6712.78666666667</v>
      </c>
      <c r="DC190">
        <v>37.5203333333333</v>
      </c>
      <c r="DD190">
        <v>40.75</v>
      </c>
      <c r="DE190">
        <v>39.437</v>
      </c>
      <c r="DF190">
        <v>40.2083333333333</v>
      </c>
      <c r="DG190">
        <v>39.0413333333333</v>
      </c>
      <c r="DH190">
        <v>1001.43333333333</v>
      </c>
      <c r="DI190">
        <v>39.56</v>
      </c>
      <c r="DJ190">
        <v>0</v>
      </c>
      <c r="DK190">
        <v>1625677563.2</v>
      </c>
      <c r="DL190">
        <v>0</v>
      </c>
      <c r="DM190">
        <v>1503.31730769231</v>
      </c>
      <c r="DN190">
        <v>-23.4752136936122</v>
      </c>
      <c r="DO190">
        <v>-245.784615670986</v>
      </c>
      <c r="DP190">
        <v>15567.9615384615</v>
      </c>
      <c r="DQ190">
        <v>15</v>
      </c>
      <c r="DR190">
        <v>1625677134.6</v>
      </c>
      <c r="DS190" t="s">
        <v>305</v>
      </c>
      <c r="DT190">
        <v>1625677128.6</v>
      </c>
      <c r="DU190">
        <v>1625677134.6</v>
      </c>
      <c r="DV190">
        <v>2</v>
      </c>
      <c r="DW190">
        <v>0.041</v>
      </c>
      <c r="DX190">
        <v>0.026</v>
      </c>
      <c r="DY190">
        <v>-14.347</v>
      </c>
      <c r="DZ190">
        <v>-1.389</v>
      </c>
      <c r="EA190">
        <v>420</v>
      </c>
      <c r="EB190">
        <v>5</v>
      </c>
      <c r="EC190">
        <v>0.14</v>
      </c>
      <c r="ED190">
        <v>0.08</v>
      </c>
      <c r="EE190">
        <v>-11.6338731707317</v>
      </c>
      <c r="EF190">
        <v>-0.350234843205586</v>
      </c>
      <c r="EG190">
        <v>0.068907247749315</v>
      </c>
      <c r="EH190">
        <v>1</v>
      </c>
      <c r="EI190">
        <v>1504.54764705882</v>
      </c>
      <c r="EJ190">
        <v>-24.5384149242534</v>
      </c>
      <c r="EK190">
        <v>2.41478784700039</v>
      </c>
      <c r="EL190">
        <v>0</v>
      </c>
      <c r="EM190">
        <v>1.13310073170732</v>
      </c>
      <c r="EN190">
        <v>-0.0646937979094065</v>
      </c>
      <c r="EO190">
        <v>0.0110219157270355</v>
      </c>
      <c r="EP190">
        <v>1</v>
      </c>
      <c r="EQ190">
        <v>2</v>
      </c>
      <c r="ER190">
        <v>3</v>
      </c>
      <c r="ES190" t="s">
        <v>349</v>
      </c>
      <c r="ET190">
        <v>100</v>
      </c>
      <c r="EU190">
        <v>100</v>
      </c>
      <c r="EV190">
        <v>-14.343</v>
      </c>
      <c r="EW190">
        <v>-1.4477</v>
      </c>
      <c r="EX190">
        <v>-14.3476998515065</v>
      </c>
      <c r="EY190">
        <v>0.000485247639819423</v>
      </c>
      <c r="EZ190">
        <v>-1.36446825205216e-06</v>
      </c>
      <c r="FA190">
        <v>5.78542989185787e-10</v>
      </c>
      <c r="FB190">
        <v>-1.1099058739466</v>
      </c>
      <c r="FC190">
        <v>-0.0508365997127688</v>
      </c>
      <c r="FD190">
        <v>0.00161886503163497</v>
      </c>
      <c r="FE190">
        <v>-2.08621555845513e-05</v>
      </c>
      <c r="FF190">
        <v>0</v>
      </c>
      <c r="FG190">
        <v>2096</v>
      </c>
      <c r="FH190">
        <v>2</v>
      </c>
      <c r="FI190">
        <v>28</v>
      </c>
      <c r="FJ190">
        <v>7.2</v>
      </c>
      <c r="FK190">
        <v>7.1</v>
      </c>
      <c r="FL190">
        <v>18</v>
      </c>
      <c r="FM190">
        <v>491.829</v>
      </c>
      <c r="FN190">
        <v>510.298</v>
      </c>
      <c r="FO190">
        <v>16.6835</v>
      </c>
      <c r="FP190">
        <v>26.5757</v>
      </c>
      <c r="FQ190">
        <v>29.9997</v>
      </c>
      <c r="FR190">
        <v>26.7889</v>
      </c>
      <c r="FS190">
        <v>26.778</v>
      </c>
      <c r="FT190">
        <v>21.452</v>
      </c>
      <c r="FU190">
        <v>55.6238</v>
      </c>
      <c r="FV190">
        <v>0</v>
      </c>
      <c r="FW190">
        <v>16.75</v>
      </c>
      <c r="FX190">
        <v>420</v>
      </c>
      <c r="FY190">
        <v>6.33406</v>
      </c>
      <c r="FZ190">
        <v>101.655</v>
      </c>
      <c r="GA190">
        <v>96.1779</v>
      </c>
    </row>
    <row r="191" spans="1:183">
      <c r="A191">
        <v>175</v>
      </c>
      <c r="B191">
        <v>1625677564.1</v>
      </c>
      <c r="C191">
        <v>348</v>
      </c>
      <c r="D191" t="s">
        <v>656</v>
      </c>
      <c r="E191" t="s">
        <v>657</v>
      </c>
      <c r="F191">
        <v>1</v>
      </c>
      <c r="G191" t="s">
        <v>302</v>
      </c>
      <c r="H191">
        <v>1625677563.1</v>
      </c>
      <c r="I191">
        <f>(J191)/1000</f>
        <v>0</v>
      </c>
      <c r="J191">
        <f>1000*CJ191*AH191*(CF191-CG191)/(100*BY191*(1000-AH191*CF191))</f>
        <v>0</v>
      </c>
      <c r="K191">
        <f>CJ191*AH191*(CE191-CD191*(1000-AH191*CG191)/(1000-AH191*CF191))/(100*BY191)</f>
        <v>0</v>
      </c>
      <c r="L191">
        <f>CD191 - IF(AH191&gt;1, K191*BY191*100.0/(AJ191*CR191), 0)</f>
        <v>0</v>
      </c>
      <c r="M191">
        <f>((S191-I191/2)*L191-K191)/(S191+I191/2)</f>
        <v>0</v>
      </c>
      <c r="N191">
        <f>M191*(CK191+CL191)/1000.0</f>
        <v>0</v>
      </c>
      <c r="O191">
        <f>(CD191 - IF(AH191&gt;1, K191*BY191*100.0/(AJ191*CR191), 0))*(CK191+CL191)/1000.0</f>
        <v>0</v>
      </c>
      <c r="P191">
        <f>2.0/((1/R191-1/Q191)+SIGN(R191)*SQRT((1/R191-1/Q191)*(1/R191-1/Q191) + 4*BZ191/((BZ191+1)*(BZ191+1))*(2*1/R191*1/Q191-1/Q191*1/Q191)))</f>
        <v>0</v>
      </c>
      <c r="Q191">
        <f>IF(LEFT(CA191,1)&lt;&gt;"0",IF(LEFT(CA191,1)="1",3.0,CB191),$D$5+$E$5*(CR191*CK191/($K$5*1000))+$F$5*(CR191*CK191/($K$5*1000))*MAX(MIN(BY191,$J$5),$I$5)*MAX(MIN(BY191,$J$5),$I$5)+$G$5*MAX(MIN(BY191,$J$5),$I$5)*(CR191*CK191/($K$5*1000))+$H$5*(CR191*CK191/($K$5*1000))*(CR191*CK191/($K$5*1000)))</f>
        <v>0</v>
      </c>
      <c r="R191">
        <f>I191*(1000-(1000*0.61365*exp(17.502*V191/(240.97+V191))/(CK191+CL191)+CF191)/2)/(1000*0.61365*exp(17.502*V191/(240.97+V191))/(CK191+CL191)-CF191)</f>
        <v>0</v>
      </c>
      <c r="S191">
        <f>1/((BZ191+1)/(P191/1.6)+1/(Q191/1.37)) + BZ191/((BZ191+1)/(P191/1.6) + BZ191/(Q191/1.37))</f>
        <v>0</v>
      </c>
      <c r="T191">
        <f>(BU191*BX191)</f>
        <v>0</v>
      </c>
      <c r="U191">
        <f>(CM191+(T191+2*0.95*5.67E-8*(((CM191+$B$7)+273)^4-(CM191+273)^4)-44100*I191)/(1.84*29.3*Q191+8*0.95*5.67E-8*(CM191+273)^3))</f>
        <v>0</v>
      </c>
      <c r="V191">
        <f>($C$7*CN191+$D$7*CO191+$E$7*U191)</f>
        <v>0</v>
      </c>
      <c r="W191">
        <f>0.61365*exp(17.502*V191/(240.97+V191))</f>
        <v>0</v>
      </c>
      <c r="X191">
        <f>(Y191/Z191*100)</f>
        <v>0</v>
      </c>
      <c r="Y191">
        <f>CF191*(CK191+CL191)/1000</f>
        <v>0</v>
      </c>
      <c r="Z191">
        <f>0.61365*exp(17.502*CM191/(240.97+CM191))</f>
        <v>0</v>
      </c>
      <c r="AA191">
        <f>(W191-CF191*(CK191+CL191)/1000)</f>
        <v>0</v>
      </c>
      <c r="AB191">
        <f>(-I191*44100)</f>
        <v>0</v>
      </c>
      <c r="AC191">
        <f>2*29.3*Q191*0.92*(CM191-V191)</f>
        <v>0</v>
      </c>
      <c r="AD191">
        <f>2*0.95*5.67E-8*(((CM191+$B$7)+273)^4-(V191+273)^4)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MAX(0,($B$13+$C$13*CR191)/(1+$D$13*CR191)*CK191/(CM191+273)*$E$13)</f>
        <v>0</v>
      </c>
      <c r="AK191" t="s">
        <v>303</v>
      </c>
      <c r="AL191" t="s">
        <v>303</v>
      </c>
      <c r="AM191">
        <v>0</v>
      </c>
      <c r="AN191">
        <v>0</v>
      </c>
      <c r="AO191">
        <f>1-AM191/AN191</f>
        <v>0</v>
      </c>
      <c r="AP191">
        <v>0</v>
      </c>
      <c r="AQ191" t="s">
        <v>303</v>
      </c>
      <c r="AR191" t="s">
        <v>303</v>
      </c>
      <c r="AS191">
        <v>0</v>
      </c>
      <c r="AT191">
        <v>0</v>
      </c>
      <c r="AU191">
        <f>1-AS191/AT191</f>
        <v>0</v>
      </c>
      <c r="AV191">
        <v>0.5</v>
      </c>
      <c r="AW191">
        <f>BV191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303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f>$B$11*CS191+$C$11*CT191+$F$11*CU191*(1-CX191)</f>
        <v>0</v>
      </c>
      <c r="BV191">
        <f>BU191*BW191</f>
        <v>0</v>
      </c>
      <c r="BW191">
        <f>($B$11*$D$9+$C$11*$D$9+$F$11*((DH191+CZ191)/MAX(DH191+CZ191+DI191, 0.1)*$I$9+DI191/MAX(DH191+CZ191+DI191, 0.1)*$J$9))/($B$11+$C$11+$F$11)</f>
        <v>0</v>
      </c>
      <c r="BX191">
        <f>($B$11*$K$9+$C$11*$K$9+$F$11*((DH191+CZ191)/MAX(DH191+CZ191+DI191, 0.1)*$P$9+DI191/MAX(DH191+CZ191+DI191, 0.1)*$Q$9))/($B$11+$C$11+$F$11)</f>
        <v>0</v>
      </c>
      <c r="BY191">
        <v>6</v>
      </c>
      <c r="BZ191">
        <v>0.5</v>
      </c>
      <c r="CA191" t="s">
        <v>304</v>
      </c>
      <c r="CB191">
        <v>2</v>
      </c>
      <c r="CC191">
        <v>1625677563.1</v>
      </c>
      <c r="CD191">
        <v>408.288</v>
      </c>
      <c r="CE191">
        <v>420.019666666667</v>
      </c>
      <c r="CF191">
        <v>7.41859666666667</v>
      </c>
      <c r="CG191">
        <v>6.28885</v>
      </c>
      <c r="CH191">
        <v>422.630333333333</v>
      </c>
      <c r="CI191">
        <v>8.86652333333333</v>
      </c>
      <c r="CJ191">
        <v>500.024666666667</v>
      </c>
      <c r="CK191">
        <v>100.396333333333</v>
      </c>
      <c r="CL191">
        <v>0.0997442666666667</v>
      </c>
      <c r="CM191">
        <v>18.7407666666667</v>
      </c>
      <c r="CN191">
        <v>18.5796</v>
      </c>
      <c r="CO191">
        <v>999.9</v>
      </c>
      <c r="CP191">
        <v>0</v>
      </c>
      <c r="CQ191">
        <v>0</v>
      </c>
      <c r="CR191">
        <v>10010.1933333333</v>
      </c>
      <c r="CS191">
        <v>0</v>
      </c>
      <c r="CT191">
        <v>5.48654</v>
      </c>
      <c r="CU191">
        <v>1045.98666666667</v>
      </c>
      <c r="CV191">
        <v>0.962001666666667</v>
      </c>
      <c r="CW191">
        <v>0.0379988</v>
      </c>
      <c r="CX191">
        <v>0</v>
      </c>
      <c r="CY191">
        <v>1500.25</v>
      </c>
      <c r="CZ191">
        <v>4.99912</v>
      </c>
      <c r="DA191">
        <v>15536.8666666667</v>
      </c>
      <c r="DB191">
        <v>6712.73</v>
      </c>
      <c r="DC191">
        <v>37.5</v>
      </c>
      <c r="DD191">
        <v>40.75</v>
      </c>
      <c r="DE191">
        <v>39.458</v>
      </c>
      <c r="DF191">
        <v>40.208</v>
      </c>
      <c r="DG191">
        <v>38.979</v>
      </c>
      <c r="DH191">
        <v>1001.43</v>
      </c>
      <c r="DI191">
        <v>39.56</v>
      </c>
      <c r="DJ191">
        <v>0</v>
      </c>
      <c r="DK191">
        <v>1625677565</v>
      </c>
      <c r="DL191">
        <v>0</v>
      </c>
      <c r="DM191">
        <v>1502.4892</v>
      </c>
      <c r="DN191">
        <v>-23.5330768803113</v>
      </c>
      <c r="DO191">
        <v>-241.369230559706</v>
      </c>
      <c r="DP191">
        <v>15559.98</v>
      </c>
      <c r="DQ191">
        <v>15</v>
      </c>
      <c r="DR191">
        <v>1625677134.6</v>
      </c>
      <c r="DS191" t="s">
        <v>305</v>
      </c>
      <c r="DT191">
        <v>1625677128.6</v>
      </c>
      <c r="DU191">
        <v>1625677134.6</v>
      </c>
      <c r="DV191">
        <v>2</v>
      </c>
      <c r="DW191">
        <v>0.041</v>
      </c>
      <c r="DX191">
        <v>0.026</v>
      </c>
      <c r="DY191">
        <v>-14.347</v>
      </c>
      <c r="DZ191">
        <v>-1.389</v>
      </c>
      <c r="EA191">
        <v>420</v>
      </c>
      <c r="EB191">
        <v>5</v>
      </c>
      <c r="EC191">
        <v>0.14</v>
      </c>
      <c r="ED191">
        <v>0.08</v>
      </c>
      <c r="EE191">
        <v>-11.6549536585366</v>
      </c>
      <c r="EF191">
        <v>-0.263075958188174</v>
      </c>
      <c r="EG191">
        <v>0.0604347263181665</v>
      </c>
      <c r="EH191">
        <v>1</v>
      </c>
      <c r="EI191">
        <v>1503.82529411765</v>
      </c>
      <c r="EJ191">
        <v>-23.9751479289923</v>
      </c>
      <c r="EK191">
        <v>2.36856525856542</v>
      </c>
      <c r="EL191">
        <v>0</v>
      </c>
      <c r="EM191">
        <v>1.13287414634146</v>
      </c>
      <c r="EN191">
        <v>-0.0772363066202129</v>
      </c>
      <c r="EO191">
        <v>0.0111220595951074</v>
      </c>
      <c r="EP191">
        <v>1</v>
      </c>
      <c r="EQ191">
        <v>2</v>
      </c>
      <c r="ER191">
        <v>3</v>
      </c>
      <c r="ES191" t="s">
        <v>349</v>
      </c>
      <c r="ET191">
        <v>100</v>
      </c>
      <c r="EU191">
        <v>100</v>
      </c>
      <c r="EV191">
        <v>-14.343</v>
      </c>
      <c r="EW191">
        <v>-1.4481</v>
      </c>
      <c r="EX191">
        <v>-14.3476998515065</v>
      </c>
      <c r="EY191">
        <v>0.000485247639819423</v>
      </c>
      <c r="EZ191">
        <v>-1.36446825205216e-06</v>
      </c>
      <c r="FA191">
        <v>5.78542989185787e-10</v>
      </c>
      <c r="FB191">
        <v>-1.1099058739466</v>
      </c>
      <c r="FC191">
        <v>-0.0508365997127688</v>
      </c>
      <c r="FD191">
        <v>0.00161886503163497</v>
      </c>
      <c r="FE191">
        <v>-2.08621555845513e-05</v>
      </c>
      <c r="FF191">
        <v>0</v>
      </c>
      <c r="FG191">
        <v>2096</v>
      </c>
      <c r="FH191">
        <v>2</v>
      </c>
      <c r="FI191">
        <v>28</v>
      </c>
      <c r="FJ191">
        <v>7.3</v>
      </c>
      <c r="FK191">
        <v>7.2</v>
      </c>
      <c r="FL191">
        <v>18</v>
      </c>
      <c r="FM191">
        <v>491.688</v>
      </c>
      <c r="FN191">
        <v>510.392</v>
      </c>
      <c r="FO191">
        <v>16.7269</v>
      </c>
      <c r="FP191">
        <v>26.5735</v>
      </c>
      <c r="FQ191">
        <v>29.9995</v>
      </c>
      <c r="FR191">
        <v>26.7878</v>
      </c>
      <c r="FS191">
        <v>26.7766</v>
      </c>
      <c r="FT191">
        <v>21.4508</v>
      </c>
      <c r="FU191">
        <v>55.352</v>
      </c>
      <c r="FV191">
        <v>0</v>
      </c>
      <c r="FW191">
        <v>16.81</v>
      </c>
      <c r="FX191">
        <v>420</v>
      </c>
      <c r="FY191">
        <v>6.37308</v>
      </c>
      <c r="FZ191">
        <v>101.656</v>
      </c>
      <c r="GA191">
        <v>96.1779</v>
      </c>
    </row>
    <row r="192" spans="1:183">
      <c r="A192">
        <v>176</v>
      </c>
      <c r="B192">
        <v>1625677566.1</v>
      </c>
      <c r="C192">
        <v>350</v>
      </c>
      <c r="D192" t="s">
        <v>658</v>
      </c>
      <c r="E192" t="s">
        <v>659</v>
      </c>
      <c r="F192">
        <v>1</v>
      </c>
      <c r="G192" t="s">
        <v>302</v>
      </c>
      <c r="H192">
        <v>1625677565.1</v>
      </c>
      <c r="I192">
        <f>(J192)/1000</f>
        <v>0</v>
      </c>
      <c r="J192">
        <f>1000*CJ192*AH192*(CF192-CG192)/(100*BY192*(1000-AH192*CF192))</f>
        <v>0</v>
      </c>
      <c r="K192">
        <f>CJ192*AH192*(CE192-CD192*(1000-AH192*CG192)/(1000-AH192*CF192))/(100*BY192)</f>
        <v>0</v>
      </c>
      <c r="L192">
        <f>CD192 - IF(AH192&gt;1, K192*BY192*100.0/(AJ192*CR192), 0)</f>
        <v>0</v>
      </c>
      <c r="M192">
        <f>((S192-I192/2)*L192-K192)/(S192+I192/2)</f>
        <v>0</v>
      </c>
      <c r="N192">
        <f>M192*(CK192+CL192)/1000.0</f>
        <v>0</v>
      </c>
      <c r="O192">
        <f>(CD192 - IF(AH192&gt;1, K192*BY192*100.0/(AJ192*CR192), 0))*(CK192+CL192)/1000.0</f>
        <v>0</v>
      </c>
      <c r="P192">
        <f>2.0/((1/R192-1/Q192)+SIGN(R192)*SQRT((1/R192-1/Q192)*(1/R192-1/Q192) + 4*BZ192/((BZ192+1)*(BZ192+1))*(2*1/R192*1/Q192-1/Q192*1/Q192)))</f>
        <v>0</v>
      </c>
      <c r="Q192">
        <f>IF(LEFT(CA192,1)&lt;&gt;"0",IF(LEFT(CA192,1)="1",3.0,CB192),$D$5+$E$5*(CR192*CK192/($K$5*1000))+$F$5*(CR192*CK192/($K$5*1000))*MAX(MIN(BY192,$J$5),$I$5)*MAX(MIN(BY192,$J$5),$I$5)+$G$5*MAX(MIN(BY192,$J$5),$I$5)*(CR192*CK192/($K$5*1000))+$H$5*(CR192*CK192/($K$5*1000))*(CR192*CK192/($K$5*1000)))</f>
        <v>0</v>
      </c>
      <c r="R192">
        <f>I192*(1000-(1000*0.61365*exp(17.502*V192/(240.97+V192))/(CK192+CL192)+CF192)/2)/(1000*0.61365*exp(17.502*V192/(240.97+V192))/(CK192+CL192)-CF192)</f>
        <v>0</v>
      </c>
      <c r="S192">
        <f>1/((BZ192+1)/(P192/1.6)+1/(Q192/1.37)) + BZ192/((BZ192+1)/(P192/1.6) + BZ192/(Q192/1.37))</f>
        <v>0</v>
      </c>
      <c r="T192">
        <f>(BU192*BX192)</f>
        <v>0</v>
      </c>
      <c r="U192">
        <f>(CM192+(T192+2*0.95*5.67E-8*(((CM192+$B$7)+273)^4-(CM192+273)^4)-44100*I192)/(1.84*29.3*Q192+8*0.95*5.67E-8*(CM192+273)^3))</f>
        <v>0</v>
      </c>
      <c r="V192">
        <f>($C$7*CN192+$D$7*CO192+$E$7*U192)</f>
        <v>0</v>
      </c>
      <c r="W192">
        <f>0.61365*exp(17.502*V192/(240.97+V192))</f>
        <v>0</v>
      </c>
      <c r="X192">
        <f>(Y192/Z192*100)</f>
        <v>0</v>
      </c>
      <c r="Y192">
        <f>CF192*(CK192+CL192)/1000</f>
        <v>0</v>
      </c>
      <c r="Z192">
        <f>0.61365*exp(17.502*CM192/(240.97+CM192))</f>
        <v>0</v>
      </c>
      <c r="AA192">
        <f>(W192-CF192*(CK192+CL192)/1000)</f>
        <v>0</v>
      </c>
      <c r="AB192">
        <f>(-I192*44100)</f>
        <v>0</v>
      </c>
      <c r="AC192">
        <f>2*29.3*Q192*0.92*(CM192-V192)</f>
        <v>0</v>
      </c>
      <c r="AD192">
        <f>2*0.95*5.67E-8*(((CM192+$B$7)+273)^4-(V192+273)^4)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MAX(0,($B$13+$C$13*CR192)/(1+$D$13*CR192)*CK192/(CM192+273)*$E$13)</f>
        <v>0</v>
      </c>
      <c r="AK192" t="s">
        <v>303</v>
      </c>
      <c r="AL192" t="s">
        <v>303</v>
      </c>
      <c r="AM192">
        <v>0</v>
      </c>
      <c r="AN192">
        <v>0</v>
      </c>
      <c r="AO192">
        <f>1-AM192/AN192</f>
        <v>0</v>
      </c>
      <c r="AP192">
        <v>0</v>
      </c>
      <c r="AQ192" t="s">
        <v>303</v>
      </c>
      <c r="AR192" t="s">
        <v>303</v>
      </c>
      <c r="AS192">
        <v>0</v>
      </c>
      <c r="AT192">
        <v>0</v>
      </c>
      <c r="AU192">
        <f>1-AS192/AT192</f>
        <v>0</v>
      </c>
      <c r="AV192">
        <v>0.5</v>
      </c>
      <c r="AW192">
        <f>BV192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303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f>$B$11*CS192+$C$11*CT192+$F$11*CU192*(1-CX192)</f>
        <v>0</v>
      </c>
      <c r="BV192">
        <f>BU192*BW192</f>
        <v>0</v>
      </c>
      <c r="BW192">
        <f>($B$11*$D$9+$C$11*$D$9+$F$11*((DH192+CZ192)/MAX(DH192+CZ192+DI192, 0.1)*$I$9+DI192/MAX(DH192+CZ192+DI192, 0.1)*$J$9))/($B$11+$C$11+$F$11)</f>
        <v>0</v>
      </c>
      <c r="BX192">
        <f>($B$11*$K$9+$C$11*$K$9+$F$11*((DH192+CZ192)/MAX(DH192+CZ192+DI192, 0.1)*$P$9+DI192/MAX(DH192+CZ192+DI192, 0.1)*$Q$9))/($B$11+$C$11+$F$11)</f>
        <v>0</v>
      </c>
      <c r="BY192">
        <v>6</v>
      </c>
      <c r="BZ192">
        <v>0.5</v>
      </c>
      <c r="CA192" t="s">
        <v>304</v>
      </c>
      <c r="CB192">
        <v>2</v>
      </c>
      <c r="CC192">
        <v>1625677565.1</v>
      </c>
      <c r="CD192">
        <v>408.290666666667</v>
      </c>
      <c r="CE192">
        <v>420.046333333333</v>
      </c>
      <c r="CF192">
        <v>7.43244</v>
      </c>
      <c r="CG192">
        <v>6.29090333333333</v>
      </c>
      <c r="CH192">
        <v>422.633333333333</v>
      </c>
      <c r="CI192">
        <v>8.88075</v>
      </c>
      <c r="CJ192">
        <v>499.980666666667</v>
      </c>
      <c r="CK192">
        <v>100.397</v>
      </c>
      <c r="CL192">
        <v>0.0998095333333333</v>
      </c>
      <c r="CM192">
        <v>18.7693</v>
      </c>
      <c r="CN192">
        <v>18.5944</v>
      </c>
      <c r="CO192">
        <v>999.9</v>
      </c>
      <c r="CP192">
        <v>0</v>
      </c>
      <c r="CQ192">
        <v>0</v>
      </c>
      <c r="CR192">
        <v>9988.75</v>
      </c>
      <c r="CS192">
        <v>0</v>
      </c>
      <c r="CT192">
        <v>5.47964666666667</v>
      </c>
      <c r="CU192">
        <v>1045.97666666667</v>
      </c>
      <c r="CV192">
        <v>0.962001666666667</v>
      </c>
      <c r="CW192">
        <v>0.0379988</v>
      </c>
      <c r="CX192">
        <v>0</v>
      </c>
      <c r="CY192">
        <v>1499.21333333333</v>
      </c>
      <c r="CZ192">
        <v>4.99912</v>
      </c>
      <c r="DA192">
        <v>15526.5333333333</v>
      </c>
      <c r="DB192">
        <v>6712.65</v>
      </c>
      <c r="DC192">
        <v>37.5413333333333</v>
      </c>
      <c r="DD192">
        <v>40.75</v>
      </c>
      <c r="DE192">
        <v>39.5203333333333</v>
      </c>
      <c r="DF192">
        <v>40.2496666666667</v>
      </c>
      <c r="DG192">
        <v>39.1456666666667</v>
      </c>
      <c r="DH192">
        <v>1001.42333333333</v>
      </c>
      <c r="DI192">
        <v>39.56</v>
      </c>
      <c r="DJ192">
        <v>0</v>
      </c>
      <c r="DK192">
        <v>1625677566.8</v>
      </c>
      <c r="DL192">
        <v>0</v>
      </c>
      <c r="DM192">
        <v>1501.88153846154</v>
      </c>
      <c r="DN192">
        <v>-23.7531624012991</v>
      </c>
      <c r="DO192">
        <v>-233.890598598291</v>
      </c>
      <c r="DP192">
        <v>15553.5576923077</v>
      </c>
      <c r="DQ192">
        <v>15</v>
      </c>
      <c r="DR192">
        <v>1625677134.6</v>
      </c>
      <c r="DS192" t="s">
        <v>305</v>
      </c>
      <c r="DT192">
        <v>1625677128.6</v>
      </c>
      <c r="DU192">
        <v>1625677134.6</v>
      </c>
      <c r="DV192">
        <v>2</v>
      </c>
      <c r="DW192">
        <v>0.041</v>
      </c>
      <c r="DX192">
        <v>0.026</v>
      </c>
      <c r="DY192">
        <v>-14.347</v>
      </c>
      <c r="DZ192">
        <v>-1.389</v>
      </c>
      <c r="EA192">
        <v>420</v>
      </c>
      <c r="EB192">
        <v>5</v>
      </c>
      <c r="EC192">
        <v>0.14</v>
      </c>
      <c r="ED192">
        <v>0.08</v>
      </c>
      <c r="EE192">
        <v>-11.667587804878</v>
      </c>
      <c r="EF192">
        <v>-0.353314285714288</v>
      </c>
      <c r="EG192">
        <v>0.0652318199890503</v>
      </c>
      <c r="EH192">
        <v>1</v>
      </c>
      <c r="EI192">
        <v>1503.224</v>
      </c>
      <c r="EJ192">
        <v>-24.1568688845379</v>
      </c>
      <c r="EK192">
        <v>2.44311183300548</v>
      </c>
      <c r="EL192">
        <v>0</v>
      </c>
      <c r="EM192">
        <v>1.13306341463415</v>
      </c>
      <c r="EN192">
        <v>-0.0559609756097562</v>
      </c>
      <c r="EO192">
        <v>0.0112541096254757</v>
      </c>
      <c r="EP192">
        <v>1</v>
      </c>
      <c r="EQ192">
        <v>2</v>
      </c>
      <c r="ER192">
        <v>3</v>
      </c>
      <c r="ES192" t="s">
        <v>349</v>
      </c>
      <c r="ET192">
        <v>100</v>
      </c>
      <c r="EU192">
        <v>100</v>
      </c>
      <c r="EV192">
        <v>-14.342</v>
      </c>
      <c r="EW192">
        <v>-1.4485</v>
      </c>
      <c r="EX192">
        <v>-14.3476998515065</v>
      </c>
      <c r="EY192">
        <v>0.000485247639819423</v>
      </c>
      <c r="EZ192">
        <v>-1.36446825205216e-06</v>
      </c>
      <c r="FA192">
        <v>5.78542989185787e-10</v>
      </c>
      <c r="FB192">
        <v>-1.1099058739466</v>
      </c>
      <c r="FC192">
        <v>-0.0508365997127688</v>
      </c>
      <c r="FD192">
        <v>0.00161886503163497</v>
      </c>
      <c r="FE192">
        <v>-2.08621555845513e-05</v>
      </c>
      <c r="FF192">
        <v>0</v>
      </c>
      <c r="FG192">
        <v>2096</v>
      </c>
      <c r="FH192">
        <v>2</v>
      </c>
      <c r="FI192">
        <v>28</v>
      </c>
      <c r="FJ192">
        <v>7.3</v>
      </c>
      <c r="FK192">
        <v>7.2</v>
      </c>
      <c r="FL192">
        <v>18</v>
      </c>
      <c r="FM192">
        <v>491.821</v>
      </c>
      <c r="FN192">
        <v>510.409</v>
      </c>
      <c r="FO192">
        <v>16.7723</v>
      </c>
      <c r="FP192">
        <v>26.5712</v>
      </c>
      <c r="FQ192">
        <v>29.9993</v>
      </c>
      <c r="FR192">
        <v>26.7862</v>
      </c>
      <c r="FS192">
        <v>26.7746</v>
      </c>
      <c r="FT192">
        <v>21.4536</v>
      </c>
      <c r="FU192">
        <v>55.352</v>
      </c>
      <c r="FV192">
        <v>0</v>
      </c>
      <c r="FW192">
        <v>16.81</v>
      </c>
      <c r="FX192">
        <v>420</v>
      </c>
      <c r="FY192">
        <v>6.37386</v>
      </c>
      <c r="FZ192">
        <v>101.656</v>
      </c>
      <c r="GA192">
        <v>96.1782</v>
      </c>
    </row>
    <row r="193" spans="1:183">
      <c r="A193">
        <v>177</v>
      </c>
      <c r="B193">
        <v>1625677568.1</v>
      </c>
      <c r="C193">
        <v>352</v>
      </c>
      <c r="D193" t="s">
        <v>660</v>
      </c>
      <c r="E193" t="s">
        <v>661</v>
      </c>
      <c r="F193">
        <v>1</v>
      </c>
      <c r="G193" t="s">
        <v>302</v>
      </c>
      <c r="H193">
        <v>1625677567.1</v>
      </c>
      <c r="I193">
        <f>(J193)/1000</f>
        <v>0</v>
      </c>
      <c r="J193">
        <f>1000*CJ193*AH193*(CF193-CG193)/(100*BY193*(1000-AH193*CF193))</f>
        <v>0</v>
      </c>
      <c r="K193">
        <f>CJ193*AH193*(CE193-CD193*(1000-AH193*CG193)/(1000-AH193*CF193))/(100*BY193)</f>
        <v>0</v>
      </c>
      <c r="L193">
        <f>CD193 - IF(AH193&gt;1, K193*BY193*100.0/(AJ193*CR193), 0)</f>
        <v>0</v>
      </c>
      <c r="M193">
        <f>((S193-I193/2)*L193-K193)/(S193+I193/2)</f>
        <v>0</v>
      </c>
      <c r="N193">
        <f>M193*(CK193+CL193)/1000.0</f>
        <v>0</v>
      </c>
      <c r="O193">
        <f>(CD193 - IF(AH193&gt;1, K193*BY193*100.0/(AJ193*CR193), 0))*(CK193+CL193)/1000.0</f>
        <v>0</v>
      </c>
      <c r="P193">
        <f>2.0/((1/R193-1/Q193)+SIGN(R193)*SQRT((1/R193-1/Q193)*(1/R193-1/Q193) + 4*BZ193/((BZ193+1)*(BZ193+1))*(2*1/R193*1/Q193-1/Q193*1/Q193)))</f>
        <v>0</v>
      </c>
      <c r="Q193">
        <f>IF(LEFT(CA193,1)&lt;&gt;"0",IF(LEFT(CA193,1)="1",3.0,CB193),$D$5+$E$5*(CR193*CK193/($K$5*1000))+$F$5*(CR193*CK193/($K$5*1000))*MAX(MIN(BY193,$J$5),$I$5)*MAX(MIN(BY193,$J$5),$I$5)+$G$5*MAX(MIN(BY193,$J$5),$I$5)*(CR193*CK193/($K$5*1000))+$H$5*(CR193*CK193/($K$5*1000))*(CR193*CK193/($K$5*1000)))</f>
        <v>0</v>
      </c>
      <c r="R193">
        <f>I193*(1000-(1000*0.61365*exp(17.502*V193/(240.97+V193))/(CK193+CL193)+CF193)/2)/(1000*0.61365*exp(17.502*V193/(240.97+V193))/(CK193+CL193)-CF193)</f>
        <v>0</v>
      </c>
      <c r="S193">
        <f>1/((BZ193+1)/(P193/1.6)+1/(Q193/1.37)) + BZ193/((BZ193+1)/(P193/1.6) + BZ193/(Q193/1.37))</f>
        <v>0</v>
      </c>
      <c r="T193">
        <f>(BU193*BX193)</f>
        <v>0</v>
      </c>
      <c r="U193">
        <f>(CM193+(T193+2*0.95*5.67E-8*(((CM193+$B$7)+273)^4-(CM193+273)^4)-44100*I193)/(1.84*29.3*Q193+8*0.95*5.67E-8*(CM193+273)^3))</f>
        <v>0</v>
      </c>
      <c r="V193">
        <f>($C$7*CN193+$D$7*CO193+$E$7*U193)</f>
        <v>0</v>
      </c>
      <c r="W193">
        <f>0.61365*exp(17.502*V193/(240.97+V193))</f>
        <v>0</v>
      </c>
      <c r="X193">
        <f>(Y193/Z193*100)</f>
        <v>0</v>
      </c>
      <c r="Y193">
        <f>CF193*(CK193+CL193)/1000</f>
        <v>0</v>
      </c>
      <c r="Z193">
        <f>0.61365*exp(17.502*CM193/(240.97+CM193))</f>
        <v>0</v>
      </c>
      <c r="AA193">
        <f>(W193-CF193*(CK193+CL193)/1000)</f>
        <v>0</v>
      </c>
      <c r="AB193">
        <f>(-I193*44100)</f>
        <v>0</v>
      </c>
      <c r="AC193">
        <f>2*29.3*Q193*0.92*(CM193-V193)</f>
        <v>0</v>
      </c>
      <c r="AD193">
        <f>2*0.95*5.67E-8*(((CM193+$B$7)+273)^4-(V193+273)^4)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MAX(0,($B$13+$C$13*CR193)/(1+$D$13*CR193)*CK193/(CM193+273)*$E$13)</f>
        <v>0</v>
      </c>
      <c r="AK193" t="s">
        <v>303</v>
      </c>
      <c r="AL193" t="s">
        <v>303</v>
      </c>
      <c r="AM193">
        <v>0</v>
      </c>
      <c r="AN193">
        <v>0</v>
      </c>
      <c r="AO193">
        <f>1-AM193/AN193</f>
        <v>0</v>
      </c>
      <c r="AP193">
        <v>0</v>
      </c>
      <c r="AQ193" t="s">
        <v>303</v>
      </c>
      <c r="AR193" t="s">
        <v>303</v>
      </c>
      <c r="AS193">
        <v>0</v>
      </c>
      <c r="AT193">
        <v>0</v>
      </c>
      <c r="AU193">
        <f>1-AS193/AT193</f>
        <v>0</v>
      </c>
      <c r="AV193">
        <v>0.5</v>
      </c>
      <c r="AW193">
        <f>BV193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303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f>$B$11*CS193+$C$11*CT193+$F$11*CU193*(1-CX193)</f>
        <v>0</v>
      </c>
      <c r="BV193">
        <f>BU193*BW193</f>
        <v>0</v>
      </c>
      <c r="BW193">
        <f>($B$11*$D$9+$C$11*$D$9+$F$11*((DH193+CZ193)/MAX(DH193+CZ193+DI193, 0.1)*$I$9+DI193/MAX(DH193+CZ193+DI193, 0.1)*$J$9))/($B$11+$C$11+$F$11)</f>
        <v>0</v>
      </c>
      <c r="BX193">
        <f>($B$11*$K$9+$C$11*$K$9+$F$11*((DH193+CZ193)/MAX(DH193+CZ193+DI193, 0.1)*$P$9+DI193/MAX(DH193+CZ193+DI193, 0.1)*$Q$9))/($B$11+$C$11+$F$11)</f>
        <v>0</v>
      </c>
      <c r="BY193">
        <v>6</v>
      </c>
      <c r="BZ193">
        <v>0.5</v>
      </c>
      <c r="CA193" t="s">
        <v>304</v>
      </c>
      <c r="CB193">
        <v>2</v>
      </c>
      <c r="CC193">
        <v>1625677567.1</v>
      </c>
      <c r="CD193">
        <v>408.292333333333</v>
      </c>
      <c r="CE193">
        <v>419.959666666667</v>
      </c>
      <c r="CF193">
        <v>7.44477666666667</v>
      </c>
      <c r="CG193">
        <v>6.29956333333333</v>
      </c>
      <c r="CH193">
        <v>422.635</v>
      </c>
      <c r="CI193">
        <v>8.89342666666667</v>
      </c>
      <c r="CJ193">
        <v>500.036666666667</v>
      </c>
      <c r="CK193">
        <v>100.396</v>
      </c>
      <c r="CL193">
        <v>0.100319333333333</v>
      </c>
      <c r="CM193">
        <v>18.7962666666667</v>
      </c>
      <c r="CN193">
        <v>18.621</v>
      </c>
      <c r="CO193">
        <v>999.9</v>
      </c>
      <c r="CP193">
        <v>0</v>
      </c>
      <c r="CQ193">
        <v>0</v>
      </c>
      <c r="CR193">
        <v>9981.66666666667</v>
      </c>
      <c r="CS193">
        <v>0</v>
      </c>
      <c r="CT193">
        <v>5.43921</v>
      </c>
      <c r="CU193">
        <v>1046.07666666667</v>
      </c>
      <c r="CV193">
        <v>0.962001666666667</v>
      </c>
      <c r="CW193">
        <v>0.0379988</v>
      </c>
      <c r="CX193">
        <v>0</v>
      </c>
      <c r="CY193">
        <v>1498.12</v>
      </c>
      <c r="CZ193">
        <v>4.99912</v>
      </c>
      <c r="DA193">
        <v>15519.8</v>
      </c>
      <c r="DB193">
        <v>6713.29666666667</v>
      </c>
      <c r="DC193">
        <v>37.5416666666667</v>
      </c>
      <c r="DD193">
        <v>40.75</v>
      </c>
      <c r="DE193">
        <v>39.3956666666667</v>
      </c>
      <c r="DF193">
        <v>40.3123333333333</v>
      </c>
      <c r="DG193">
        <v>39.083</v>
      </c>
      <c r="DH193">
        <v>1001.52</v>
      </c>
      <c r="DI193">
        <v>39.5633333333333</v>
      </c>
      <c r="DJ193">
        <v>0</v>
      </c>
      <c r="DK193">
        <v>1625677569.2</v>
      </c>
      <c r="DL193">
        <v>0</v>
      </c>
      <c r="DM193">
        <v>1500.88423076923</v>
      </c>
      <c r="DN193">
        <v>-24.4974359048729</v>
      </c>
      <c r="DO193">
        <v>-223.155555727871</v>
      </c>
      <c r="DP193">
        <v>15543.9115384615</v>
      </c>
      <c r="DQ193">
        <v>15</v>
      </c>
      <c r="DR193">
        <v>1625677134.6</v>
      </c>
      <c r="DS193" t="s">
        <v>305</v>
      </c>
      <c r="DT193">
        <v>1625677128.6</v>
      </c>
      <c r="DU193">
        <v>1625677134.6</v>
      </c>
      <c r="DV193">
        <v>2</v>
      </c>
      <c r="DW193">
        <v>0.041</v>
      </c>
      <c r="DX193">
        <v>0.026</v>
      </c>
      <c r="DY193">
        <v>-14.347</v>
      </c>
      <c r="DZ193">
        <v>-1.389</v>
      </c>
      <c r="EA193">
        <v>420</v>
      </c>
      <c r="EB193">
        <v>5</v>
      </c>
      <c r="EC193">
        <v>0.14</v>
      </c>
      <c r="ED193">
        <v>0.08</v>
      </c>
      <c r="EE193">
        <v>-11.6688512195122</v>
      </c>
      <c r="EF193">
        <v>-0.366543554007008</v>
      </c>
      <c r="EG193">
        <v>0.065648982017821</v>
      </c>
      <c r="EH193">
        <v>1</v>
      </c>
      <c r="EI193">
        <v>1502.09588235294</v>
      </c>
      <c r="EJ193">
        <v>-24.3122524101703</v>
      </c>
      <c r="EK193">
        <v>2.39119600599791</v>
      </c>
      <c r="EL193">
        <v>0</v>
      </c>
      <c r="EM193">
        <v>1.13311487804878</v>
      </c>
      <c r="EN193">
        <v>-0.0152439721254341</v>
      </c>
      <c r="EO193">
        <v>0.0113036141688316</v>
      </c>
      <c r="EP193">
        <v>1</v>
      </c>
      <c r="EQ193">
        <v>2</v>
      </c>
      <c r="ER193">
        <v>3</v>
      </c>
      <c r="ES193" t="s">
        <v>349</v>
      </c>
      <c r="ET193">
        <v>100</v>
      </c>
      <c r="EU193">
        <v>100</v>
      </c>
      <c r="EV193">
        <v>-14.343</v>
      </c>
      <c r="EW193">
        <v>-1.4488</v>
      </c>
      <c r="EX193">
        <v>-14.3476998515065</v>
      </c>
      <c r="EY193">
        <v>0.000485247639819423</v>
      </c>
      <c r="EZ193">
        <v>-1.36446825205216e-06</v>
      </c>
      <c r="FA193">
        <v>5.78542989185787e-10</v>
      </c>
      <c r="FB193">
        <v>-1.1099058739466</v>
      </c>
      <c r="FC193">
        <v>-0.0508365997127688</v>
      </c>
      <c r="FD193">
        <v>0.00161886503163497</v>
      </c>
      <c r="FE193">
        <v>-2.08621555845513e-05</v>
      </c>
      <c r="FF193">
        <v>0</v>
      </c>
      <c r="FG193">
        <v>2096</v>
      </c>
      <c r="FH193">
        <v>2</v>
      </c>
      <c r="FI193">
        <v>28</v>
      </c>
      <c r="FJ193">
        <v>7.3</v>
      </c>
      <c r="FK193">
        <v>7.2</v>
      </c>
      <c r="FL193">
        <v>18</v>
      </c>
      <c r="FM193">
        <v>491.723</v>
      </c>
      <c r="FN193">
        <v>510.525</v>
      </c>
      <c r="FO193">
        <v>16.8169</v>
      </c>
      <c r="FP193">
        <v>26.5691</v>
      </c>
      <c r="FQ193">
        <v>29.9996</v>
      </c>
      <c r="FR193">
        <v>26.785</v>
      </c>
      <c r="FS193">
        <v>26.7736</v>
      </c>
      <c r="FT193">
        <v>21.4547</v>
      </c>
      <c r="FU193">
        <v>55.352</v>
      </c>
      <c r="FV193">
        <v>0</v>
      </c>
      <c r="FW193">
        <v>16.88</v>
      </c>
      <c r="FX193">
        <v>420</v>
      </c>
      <c r="FY193">
        <v>6.37444</v>
      </c>
      <c r="FZ193">
        <v>101.656</v>
      </c>
      <c r="GA193">
        <v>96.1791</v>
      </c>
    </row>
    <row r="194" spans="1:183">
      <c r="A194">
        <v>178</v>
      </c>
      <c r="B194">
        <v>1625677570.1</v>
      </c>
      <c r="C194">
        <v>354</v>
      </c>
      <c r="D194" t="s">
        <v>662</v>
      </c>
      <c r="E194" t="s">
        <v>663</v>
      </c>
      <c r="F194">
        <v>1</v>
      </c>
      <c r="G194" t="s">
        <v>302</v>
      </c>
      <c r="H194">
        <v>1625677569.1</v>
      </c>
      <c r="I194">
        <f>(J194)/1000</f>
        <v>0</v>
      </c>
      <c r="J194">
        <f>1000*CJ194*AH194*(CF194-CG194)/(100*BY194*(1000-AH194*CF194))</f>
        <v>0</v>
      </c>
      <c r="K194">
        <f>CJ194*AH194*(CE194-CD194*(1000-AH194*CG194)/(1000-AH194*CF194))/(100*BY194)</f>
        <v>0</v>
      </c>
      <c r="L194">
        <f>CD194 - IF(AH194&gt;1, K194*BY194*100.0/(AJ194*CR194), 0)</f>
        <v>0</v>
      </c>
      <c r="M194">
        <f>((S194-I194/2)*L194-K194)/(S194+I194/2)</f>
        <v>0</v>
      </c>
      <c r="N194">
        <f>M194*(CK194+CL194)/1000.0</f>
        <v>0</v>
      </c>
      <c r="O194">
        <f>(CD194 - IF(AH194&gt;1, K194*BY194*100.0/(AJ194*CR194), 0))*(CK194+CL194)/1000.0</f>
        <v>0</v>
      </c>
      <c r="P194">
        <f>2.0/((1/R194-1/Q194)+SIGN(R194)*SQRT((1/R194-1/Q194)*(1/R194-1/Q194) + 4*BZ194/((BZ194+1)*(BZ194+1))*(2*1/R194*1/Q194-1/Q194*1/Q194)))</f>
        <v>0</v>
      </c>
      <c r="Q194">
        <f>IF(LEFT(CA194,1)&lt;&gt;"0",IF(LEFT(CA194,1)="1",3.0,CB194),$D$5+$E$5*(CR194*CK194/($K$5*1000))+$F$5*(CR194*CK194/($K$5*1000))*MAX(MIN(BY194,$J$5),$I$5)*MAX(MIN(BY194,$J$5),$I$5)+$G$5*MAX(MIN(BY194,$J$5),$I$5)*(CR194*CK194/($K$5*1000))+$H$5*(CR194*CK194/($K$5*1000))*(CR194*CK194/($K$5*1000)))</f>
        <v>0</v>
      </c>
      <c r="R194">
        <f>I194*(1000-(1000*0.61365*exp(17.502*V194/(240.97+V194))/(CK194+CL194)+CF194)/2)/(1000*0.61365*exp(17.502*V194/(240.97+V194))/(CK194+CL194)-CF194)</f>
        <v>0</v>
      </c>
      <c r="S194">
        <f>1/((BZ194+1)/(P194/1.6)+1/(Q194/1.37)) + BZ194/((BZ194+1)/(P194/1.6) + BZ194/(Q194/1.37))</f>
        <v>0</v>
      </c>
      <c r="T194">
        <f>(BU194*BX194)</f>
        <v>0</v>
      </c>
      <c r="U194">
        <f>(CM194+(T194+2*0.95*5.67E-8*(((CM194+$B$7)+273)^4-(CM194+273)^4)-44100*I194)/(1.84*29.3*Q194+8*0.95*5.67E-8*(CM194+273)^3))</f>
        <v>0</v>
      </c>
      <c r="V194">
        <f>($C$7*CN194+$D$7*CO194+$E$7*U194)</f>
        <v>0</v>
      </c>
      <c r="W194">
        <f>0.61365*exp(17.502*V194/(240.97+V194))</f>
        <v>0</v>
      </c>
      <c r="X194">
        <f>(Y194/Z194*100)</f>
        <v>0</v>
      </c>
      <c r="Y194">
        <f>CF194*(CK194+CL194)/1000</f>
        <v>0</v>
      </c>
      <c r="Z194">
        <f>0.61365*exp(17.502*CM194/(240.97+CM194))</f>
        <v>0</v>
      </c>
      <c r="AA194">
        <f>(W194-CF194*(CK194+CL194)/1000)</f>
        <v>0</v>
      </c>
      <c r="AB194">
        <f>(-I194*44100)</f>
        <v>0</v>
      </c>
      <c r="AC194">
        <f>2*29.3*Q194*0.92*(CM194-V194)</f>
        <v>0</v>
      </c>
      <c r="AD194">
        <f>2*0.95*5.67E-8*(((CM194+$B$7)+273)^4-(V194+273)^4)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MAX(0,($B$13+$C$13*CR194)/(1+$D$13*CR194)*CK194/(CM194+273)*$E$13)</f>
        <v>0</v>
      </c>
      <c r="AK194" t="s">
        <v>303</v>
      </c>
      <c r="AL194" t="s">
        <v>303</v>
      </c>
      <c r="AM194">
        <v>0</v>
      </c>
      <c r="AN194">
        <v>0</v>
      </c>
      <c r="AO194">
        <f>1-AM194/AN194</f>
        <v>0</v>
      </c>
      <c r="AP194">
        <v>0</v>
      </c>
      <c r="AQ194" t="s">
        <v>303</v>
      </c>
      <c r="AR194" t="s">
        <v>303</v>
      </c>
      <c r="AS194">
        <v>0</v>
      </c>
      <c r="AT194">
        <v>0</v>
      </c>
      <c r="AU194">
        <f>1-AS194/AT194</f>
        <v>0</v>
      </c>
      <c r="AV194">
        <v>0.5</v>
      </c>
      <c r="AW194">
        <f>BV194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303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f>$B$11*CS194+$C$11*CT194+$F$11*CU194*(1-CX194)</f>
        <v>0</v>
      </c>
      <c r="BV194">
        <f>BU194*BW194</f>
        <v>0</v>
      </c>
      <c r="BW194">
        <f>($B$11*$D$9+$C$11*$D$9+$F$11*((DH194+CZ194)/MAX(DH194+CZ194+DI194, 0.1)*$I$9+DI194/MAX(DH194+CZ194+DI194, 0.1)*$J$9))/($B$11+$C$11+$F$11)</f>
        <v>0</v>
      </c>
      <c r="BX194">
        <f>($B$11*$K$9+$C$11*$K$9+$F$11*((DH194+CZ194)/MAX(DH194+CZ194+DI194, 0.1)*$P$9+DI194/MAX(DH194+CZ194+DI194, 0.1)*$Q$9))/($B$11+$C$11+$F$11)</f>
        <v>0</v>
      </c>
      <c r="BY194">
        <v>6</v>
      </c>
      <c r="BZ194">
        <v>0.5</v>
      </c>
      <c r="CA194" t="s">
        <v>304</v>
      </c>
      <c r="CB194">
        <v>2</v>
      </c>
      <c r="CC194">
        <v>1625677569.1</v>
      </c>
      <c r="CD194">
        <v>408.271</v>
      </c>
      <c r="CE194">
        <v>419.883333333333</v>
      </c>
      <c r="CF194">
        <v>7.45752333333333</v>
      </c>
      <c r="CG194">
        <v>6.31603666666667</v>
      </c>
      <c r="CH194">
        <v>422.613666666667</v>
      </c>
      <c r="CI194">
        <v>8.90652666666667</v>
      </c>
      <c r="CJ194">
        <v>500.084</v>
      </c>
      <c r="CK194">
        <v>100.396333333333</v>
      </c>
      <c r="CL194">
        <v>0.100091666666667</v>
      </c>
      <c r="CM194">
        <v>18.8241333333333</v>
      </c>
      <c r="CN194">
        <v>18.6522666666667</v>
      </c>
      <c r="CO194">
        <v>999.9</v>
      </c>
      <c r="CP194">
        <v>0</v>
      </c>
      <c r="CQ194">
        <v>0</v>
      </c>
      <c r="CR194">
        <v>10011.4666666667</v>
      </c>
      <c r="CS194">
        <v>0</v>
      </c>
      <c r="CT194">
        <v>5.4314</v>
      </c>
      <c r="CU194">
        <v>1045.96666666667</v>
      </c>
      <c r="CV194">
        <v>0.962001666666667</v>
      </c>
      <c r="CW194">
        <v>0.0379988</v>
      </c>
      <c r="CX194">
        <v>0</v>
      </c>
      <c r="CY194">
        <v>1497.56333333333</v>
      </c>
      <c r="CZ194">
        <v>4.99912</v>
      </c>
      <c r="DA194">
        <v>15510.9333333333</v>
      </c>
      <c r="DB194">
        <v>6712.59333333333</v>
      </c>
      <c r="DC194">
        <v>37.4996666666667</v>
      </c>
      <c r="DD194">
        <v>40.7706666666667</v>
      </c>
      <c r="DE194">
        <v>39.333</v>
      </c>
      <c r="DF194">
        <v>40.208</v>
      </c>
      <c r="DG194">
        <v>39.0413333333333</v>
      </c>
      <c r="DH194">
        <v>1001.41666666667</v>
      </c>
      <c r="DI194">
        <v>39.56</v>
      </c>
      <c r="DJ194">
        <v>0</v>
      </c>
      <c r="DK194">
        <v>1625677571</v>
      </c>
      <c r="DL194">
        <v>0</v>
      </c>
      <c r="DM194">
        <v>1500.0216</v>
      </c>
      <c r="DN194">
        <v>-24.6369230253433</v>
      </c>
      <c r="DO194">
        <v>-234.753845828227</v>
      </c>
      <c r="DP194">
        <v>15535.548</v>
      </c>
      <c r="DQ194">
        <v>15</v>
      </c>
      <c r="DR194">
        <v>1625677134.6</v>
      </c>
      <c r="DS194" t="s">
        <v>305</v>
      </c>
      <c r="DT194">
        <v>1625677128.6</v>
      </c>
      <c r="DU194">
        <v>1625677134.6</v>
      </c>
      <c r="DV194">
        <v>2</v>
      </c>
      <c r="DW194">
        <v>0.041</v>
      </c>
      <c r="DX194">
        <v>0.026</v>
      </c>
      <c r="DY194">
        <v>-14.347</v>
      </c>
      <c r="DZ194">
        <v>-1.389</v>
      </c>
      <c r="EA194">
        <v>420</v>
      </c>
      <c r="EB194">
        <v>5</v>
      </c>
      <c r="EC194">
        <v>0.14</v>
      </c>
      <c r="ED194">
        <v>0.08</v>
      </c>
      <c r="EE194">
        <v>-11.6672975609756</v>
      </c>
      <c r="EF194">
        <v>-0.227665505226511</v>
      </c>
      <c r="EG194">
        <v>0.0664836399747716</v>
      </c>
      <c r="EH194">
        <v>1</v>
      </c>
      <c r="EI194">
        <v>1501.36676470588</v>
      </c>
      <c r="EJ194">
        <v>-24.3291631445499</v>
      </c>
      <c r="EK194">
        <v>2.39895163449301</v>
      </c>
      <c r="EL194">
        <v>0</v>
      </c>
      <c r="EM194">
        <v>1.13304731707317</v>
      </c>
      <c r="EN194">
        <v>0.0166367247386746</v>
      </c>
      <c r="EO194">
        <v>0.0112310438722516</v>
      </c>
      <c r="EP194">
        <v>1</v>
      </c>
      <c r="EQ194">
        <v>2</v>
      </c>
      <c r="ER194">
        <v>3</v>
      </c>
      <c r="ES194" t="s">
        <v>349</v>
      </c>
      <c r="ET194">
        <v>100</v>
      </c>
      <c r="EU194">
        <v>100</v>
      </c>
      <c r="EV194">
        <v>-14.343</v>
      </c>
      <c r="EW194">
        <v>-1.4492</v>
      </c>
      <c r="EX194">
        <v>-14.3476998515065</v>
      </c>
      <c r="EY194">
        <v>0.000485247639819423</v>
      </c>
      <c r="EZ194">
        <v>-1.36446825205216e-06</v>
      </c>
      <c r="FA194">
        <v>5.78542989185787e-10</v>
      </c>
      <c r="FB194">
        <v>-1.1099058739466</v>
      </c>
      <c r="FC194">
        <v>-0.0508365997127688</v>
      </c>
      <c r="FD194">
        <v>0.00161886503163497</v>
      </c>
      <c r="FE194">
        <v>-2.08621555845513e-05</v>
      </c>
      <c r="FF194">
        <v>0</v>
      </c>
      <c r="FG194">
        <v>2096</v>
      </c>
      <c r="FH194">
        <v>2</v>
      </c>
      <c r="FI194">
        <v>28</v>
      </c>
      <c r="FJ194">
        <v>7.4</v>
      </c>
      <c r="FK194">
        <v>7.3</v>
      </c>
      <c r="FL194">
        <v>18</v>
      </c>
      <c r="FM194">
        <v>491.651</v>
      </c>
      <c r="FN194">
        <v>510.586</v>
      </c>
      <c r="FO194">
        <v>16.858</v>
      </c>
      <c r="FP194">
        <v>26.5667</v>
      </c>
      <c r="FQ194">
        <v>29.9997</v>
      </c>
      <c r="FR194">
        <v>26.7832</v>
      </c>
      <c r="FS194">
        <v>26.7724</v>
      </c>
      <c r="FT194">
        <v>21.454</v>
      </c>
      <c r="FU194">
        <v>55.352</v>
      </c>
      <c r="FV194">
        <v>0</v>
      </c>
      <c r="FW194">
        <v>16.95</v>
      </c>
      <c r="FX194">
        <v>420</v>
      </c>
      <c r="FY194">
        <v>6.37083</v>
      </c>
      <c r="FZ194">
        <v>101.656</v>
      </c>
      <c r="GA194">
        <v>96.1801</v>
      </c>
    </row>
    <row r="195" spans="1:183">
      <c r="A195">
        <v>179</v>
      </c>
      <c r="B195">
        <v>1625677572.1</v>
      </c>
      <c r="C195">
        <v>356</v>
      </c>
      <c r="D195" t="s">
        <v>664</v>
      </c>
      <c r="E195" t="s">
        <v>665</v>
      </c>
      <c r="F195">
        <v>1</v>
      </c>
      <c r="G195" t="s">
        <v>302</v>
      </c>
      <c r="H195">
        <v>1625677571.1</v>
      </c>
      <c r="I195">
        <f>(J195)/1000</f>
        <v>0</v>
      </c>
      <c r="J195">
        <f>1000*CJ195*AH195*(CF195-CG195)/(100*BY195*(1000-AH195*CF195))</f>
        <v>0</v>
      </c>
      <c r="K195">
        <f>CJ195*AH195*(CE195-CD195*(1000-AH195*CG195)/(1000-AH195*CF195))/(100*BY195)</f>
        <v>0</v>
      </c>
      <c r="L195">
        <f>CD195 - IF(AH195&gt;1, K195*BY195*100.0/(AJ195*CR195), 0)</f>
        <v>0</v>
      </c>
      <c r="M195">
        <f>((S195-I195/2)*L195-K195)/(S195+I195/2)</f>
        <v>0</v>
      </c>
      <c r="N195">
        <f>M195*(CK195+CL195)/1000.0</f>
        <v>0</v>
      </c>
      <c r="O195">
        <f>(CD195 - IF(AH195&gt;1, K195*BY195*100.0/(AJ195*CR195), 0))*(CK195+CL195)/1000.0</f>
        <v>0</v>
      </c>
      <c r="P195">
        <f>2.0/((1/R195-1/Q195)+SIGN(R195)*SQRT((1/R195-1/Q195)*(1/R195-1/Q195) + 4*BZ195/((BZ195+1)*(BZ195+1))*(2*1/R195*1/Q195-1/Q195*1/Q195)))</f>
        <v>0</v>
      </c>
      <c r="Q195">
        <f>IF(LEFT(CA195,1)&lt;&gt;"0",IF(LEFT(CA195,1)="1",3.0,CB195),$D$5+$E$5*(CR195*CK195/($K$5*1000))+$F$5*(CR195*CK195/($K$5*1000))*MAX(MIN(BY195,$J$5),$I$5)*MAX(MIN(BY195,$J$5),$I$5)+$G$5*MAX(MIN(BY195,$J$5),$I$5)*(CR195*CK195/($K$5*1000))+$H$5*(CR195*CK195/($K$5*1000))*(CR195*CK195/($K$5*1000)))</f>
        <v>0</v>
      </c>
      <c r="R195">
        <f>I195*(1000-(1000*0.61365*exp(17.502*V195/(240.97+V195))/(CK195+CL195)+CF195)/2)/(1000*0.61365*exp(17.502*V195/(240.97+V195))/(CK195+CL195)-CF195)</f>
        <v>0</v>
      </c>
      <c r="S195">
        <f>1/((BZ195+1)/(P195/1.6)+1/(Q195/1.37)) + BZ195/((BZ195+1)/(P195/1.6) + BZ195/(Q195/1.37))</f>
        <v>0</v>
      </c>
      <c r="T195">
        <f>(BU195*BX195)</f>
        <v>0</v>
      </c>
      <c r="U195">
        <f>(CM195+(T195+2*0.95*5.67E-8*(((CM195+$B$7)+273)^4-(CM195+273)^4)-44100*I195)/(1.84*29.3*Q195+8*0.95*5.67E-8*(CM195+273)^3))</f>
        <v>0</v>
      </c>
      <c r="V195">
        <f>($C$7*CN195+$D$7*CO195+$E$7*U195)</f>
        <v>0</v>
      </c>
      <c r="W195">
        <f>0.61365*exp(17.502*V195/(240.97+V195))</f>
        <v>0</v>
      </c>
      <c r="X195">
        <f>(Y195/Z195*100)</f>
        <v>0</v>
      </c>
      <c r="Y195">
        <f>CF195*(CK195+CL195)/1000</f>
        <v>0</v>
      </c>
      <c r="Z195">
        <f>0.61365*exp(17.502*CM195/(240.97+CM195))</f>
        <v>0</v>
      </c>
      <c r="AA195">
        <f>(W195-CF195*(CK195+CL195)/1000)</f>
        <v>0</v>
      </c>
      <c r="AB195">
        <f>(-I195*44100)</f>
        <v>0</v>
      </c>
      <c r="AC195">
        <f>2*29.3*Q195*0.92*(CM195-V195)</f>
        <v>0</v>
      </c>
      <c r="AD195">
        <f>2*0.95*5.67E-8*(((CM195+$B$7)+273)^4-(V195+273)^4)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MAX(0,($B$13+$C$13*CR195)/(1+$D$13*CR195)*CK195/(CM195+273)*$E$13)</f>
        <v>0</v>
      </c>
      <c r="AK195" t="s">
        <v>303</v>
      </c>
      <c r="AL195" t="s">
        <v>303</v>
      </c>
      <c r="AM195">
        <v>0</v>
      </c>
      <c r="AN195">
        <v>0</v>
      </c>
      <c r="AO195">
        <f>1-AM195/AN195</f>
        <v>0</v>
      </c>
      <c r="AP195">
        <v>0</v>
      </c>
      <c r="AQ195" t="s">
        <v>303</v>
      </c>
      <c r="AR195" t="s">
        <v>303</v>
      </c>
      <c r="AS195">
        <v>0</v>
      </c>
      <c r="AT195">
        <v>0</v>
      </c>
      <c r="AU195">
        <f>1-AS195/AT195</f>
        <v>0</v>
      </c>
      <c r="AV195">
        <v>0.5</v>
      </c>
      <c r="AW195">
        <f>BV195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303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f>$B$11*CS195+$C$11*CT195+$F$11*CU195*(1-CX195)</f>
        <v>0</v>
      </c>
      <c r="BV195">
        <f>BU195*BW195</f>
        <v>0</v>
      </c>
      <c r="BW195">
        <f>($B$11*$D$9+$C$11*$D$9+$F$11*((DH195+CZ195)/MAX(DH195+CZ195+DI195, 0.1)*$I$9+DI195/MAX(DH195+CZ195+DI195, 0.1)*$J$9))/($B$11+$C$11+$F$11)</f>
        <v>0</v>
      </c>
      <c r="BX195">
        <f>($B$11*$K$9+$C$11*$K$9+$F$11*((DH195+CZ195)/MAX(DH195+CZ195+DI195, 0.1)*$P$9+DI195/MAX(DH195+CZ195+DI195, 0.1)*$Q$9))/($B$11+$C$11+$F$11)</f>
        <v>0</v>
      </c>
      <c r="BY195">
        <v>6</v>
      </c>
      <c r="BZ195">
        <v>0.5</v>
      </c>
      <c r="CA195" t="s">
        <v>304</v>
      </c>
      <c r="CB195">
        <v>2</v>
      </c>
      <c r="CC195">
        <v>1625677571.1</v>
      </c>
      <c r="CD195">
        <v>408.241333333333</v>
      </c>
      <c r="CE195">
        <v>419.939666666667</v>
      </c>
      <c r="CF195">
        <v>7.47126333333333</v>
      </c>
      <c r="CG195">
        <v>6.32653666666667</v>
      </c>
      <c r="CH195">
        <v>422.584</v>
      </c>
      <c r="CI195">
        <v>8.92064666666667</v>
      </c>
      <c r="CJ195">
        <v>499.983333333333</v>
      </c>
      <c r="CK195">
        <v>100.396333333333</v>
      </c>
      <c r="CL195">
        <v>0.0993519333333334</v>
      </c>
      <c r="CM195">
        <v>18.8506333333333</v>
      </c>
      <c r="CN195">
        <v>18.6785666666667</v>
      </c>
      <c r="CO195">
        <v>999.9</v>
      </c>
      <c r="CP195">
        <v>0</v>
      </c>
      <c r="CQ195">
        <v>0</v>
      </c>
      <c r="CR195">
        <v>10045</v>
      </c>
      <c r="CS195">
        <v>0</v>
      </c>
      <c r="CT195">
        <v>5.45207666666667</v>
      </c>
      <c r="CU195">
        <v>1045.96</v>
      </c>
      <c r="CV195">
        <v>0.962001666666667</v>
      </c>
      <c r="CW195">
        <v>0.0379988</v>
      </c>
      <c r="CX195">
        <v>0</v>
      </c>
      <c r="CY195">
        <v>1496.45333333333</v>
      </c>
      <c r="CZ195">
        <v>4.99912</v>
      </c>
      <c r="DA195">
        <v>15502.2</v>
      </c>
      <c r="DB195">
        <v>6712.56333333333</v>
      </c>
      <c r="DC195">
        <v>37.4583333333333</v>
      </c>
      <c r="DD195">
        <v>40.7706666666667</v>
      </c>
      <c r="DE195">
        <v>39.4166666666667</v>
      </c>
      <c r="DF195">
        <v>40.2916666666667</v>
      </c>
      <c r="DG195">
        <v>39.1036666666667</v>
      </c>
      <c r="DH195">
        <v>1001.41</v>
      </c>
      <c r="DI195">
        <v>39.56</v>
      </c>
      <c r="DJ195">
        <v>0</v>
      </c>
      <c r="DK195">
        <v>1625677572.8</v>
      </c>
      <c r="DL195">
        <v>0</v>
      </c>
      <c r="DM195">
        <v>1499.38461538462</v>
      </c>
      <c r="DN195">
        <v>-25.2177777796826</v>
      </c>
      <c r="DO195">
        <v>-237.367521582991</v>
      </c>
      <c r="DP195">
        <v>15529.4923076923</v>
      </c>
      <c r="DQ195">
        <v>15</v>
      </c>
      <c r="DR195">
        <v>1625677134.6</v>
      </c>
      <c r="DS195" t="s">
        <v>305</v>
      </c>
      <c r="DT195">
        <v>1625677128.6</v>
      </c>
      <c r="DU195">
        <v>1625677134.6</v>
      </c>
      <c r="DV195">
        <v>2</v>
      </c>
      <c r="DW195">
        <v>0.041</v>
      </c>
      <c r="DX195">
        <v>0.026</v>
      </c>
      <c r="DY195">
        <v>-14.347</v>
      </c>
      <c r="DZ195">
        <v>-1.389</v>
      </c>
      <c r="EA195">
        <v>420</v>
      </c>
      <c r="EB195">
        <v>5</v>
      </c>
      <c r="EC195">
        <v>0.14</v>
      </c>
      <c r="ED195">
        <v>0.08</v>
      </c>
      <c r="EE195">
        <v>-11.668412195122</v>
      </c>
      <c r="EF195">
        <v>-0.280296167247409</v>
      </c>
      <c r="EG195">
        <v>0.0668307917754067</v>
      </c>
      <c r="EH195">
        <v>1</v>
      </c>
      <c r="EI195">
        <v>1500.74057142857</v>
      </c>
      <c r="EJ195">
        <v>-24.7502935420717</v>
      </c>
      <c r="EK195">
        <v>2.4996101900178</v>
      </c>
      <c r="EL195">
        <v>0</v>
      </c>
      <c r="EM195">
        <v>1.13398804878049</v>
      </c>
      <c r="EN195">
        <v>0.0353797212543561</v>
      </c>
      <c r="EO195">
        <v>0.0116780177526739</v>
      </c>
      <c r="EP195">
        <v>1</v>
      </c>
      <c r="EQ195">
        <v>2</v>
      </c>
      <c r="ER195">
        <v>3</v>
      </c>
      <c r="ES195" t="s">
        <v>349</v>
      </c>
      <c r="ET195">
        <v>100</v>
      </c>
      <c r="EU195">
        <v>100</v>
      </c>
      <c r="EV195">
        <v>-14.342</v>
      </c>
      <c r="EW195">
        <v>-1.4496</v>
      </c>
      <c r="EX195">
        <v>-14.3476998515065</v>
      </c>
      <c r="EY195">
        <v>0.000485247639819423</v>
      </c>
      <c r="EZ195">
        <v>-1.36446825205216e-06</v>
      </c>
      <c r="FA195">
        <v>5.78542989185787e-10</v>
      </c>
      <c r="FB195">
        <v>-1.1099058739466</v>
      </c>
      <c r="FC195">
        <v>-0.0508365997127688</v>
      </c>
      <c r="FD195">
        <v>0.00161886503163497</v>
      </c>
      <c r="FE195">
        <v>-2.08621555845513e-05</v>
      </c>
      <c r="FF195">
        <v>0</v>
      </c>
      <c r="FG195">
        <v>2096</v>
      </c>
      <c r="FH195">
        <v>2</v>
      </c>
      <c r="FI195">
        <v>28</v>
      </c>
      <c r="FJ195">
        <v>7.4</v>
      </c>
      <c r="FK195">
        <v>7.3</v>
      </c>
      <c r="FL195">
        <v>18</v>
      </c>
      <c r="FM195">
        <v>491.769</v>
      </c>
      <c r="FN195">
        <v>510.552</v>
      </c>
      <c r="FO195">
        <v>16.9029</v>
      </c>
      <c r="FP195">
        <v>26.5645</v>
      </c>
      <c r="FQ195">
        <v>29.9991</v>
      </c>
      <c r="FR195">
        <v>26.7817</v>
      </c>
      <c r="FS195">
        <v>26.7707</v>
      </c>
      <c r="FT195">
        <v>21.4534</v>
      </c>
      <c r="FU195">
        <v>55.352</v>
      </c>
      <c r="FV195">
        <v>0</v>
      </c>
      <c r="FW195">
        <v>16.95</v>
      </c>
      <c r="FX195">
        <v>420</v>
      </c>
      <c r="FY195">
        <v>6.41267</v>
      </c>
      <c r="FZ195">
        <v>101.655</v>
      </c>
      <c r="GA195">
        <v>96.181</v>
      </c>
    </row>
    <row r="196" spans="1:183">
      <c r="A196">
        <v>180</v>
      </c>
      <c r="B196">
        <v>1625677574.1</v>
      </c>
      <c r="C196">
        <v>358</v>
      </c>
      <c r="D196" t="s">
        <v>666</v>
      </c>
      <c r="E196" t="s">
        <v>667</v>
      </c>
      <c r="F196">
        <v>1</v>
      </c>
      <c r="G196" t="s">
        <v>302</v>
      </c>
      <c r="H196">
        <v>1625677573.1</v>
      </c>
      <c r="I196">
        <f>(J196)/1000</f>
        <v>0</v>
      </c>
      <c r="J196">
        <f>1000*CJ196*AH196*(CF196-CG196)/(100*BY196*(1000-AH196*CF196))</f>
        <v>0</v>
      </c>
      <c r="K196">
        <f>CJ196*AH196*(CE196-CD196*(1000-AH196*CG196)/(1000-AH196*CF196))/(100*BY196)</f>
        <v>0</v>
      </c>
      <c r="L196">
        <f>CD196 - IF(AH196&gt;1, K196*BY196*100.0/(AJ196*CR196), 0)</f>
        <v>0</v>
      </c>
      <c r="M196">
        <f>((S196-I196/2)*L196-K196)/(S196+I196/2)</f>
        <v>0</v>
      </c>
      <c r="N196">
        <f>M196*(CK196+CL196)/1000.0</f>
        <v>0</v>
      </c>
      <c r="O196">
        <f>(CD196 - IF(AH196&gt;1, K196*BY196*100.0/(AJ196*CR196), 0))*(CK196+CL196)/1000.0</f>
        <v>0</v>
      </c>
      <c r="P196">
        <f>2.0/((1/R196-1/Q196)+SIGN(R196)*SQRT((1/R196-1/Q196)*(1/R196-1/Q196) + 4*BZ196/((BZ196+1)*(BZ196+1))*(2*1/R196*1/Q196-1/Q196*1/Q196)))</f>
        <v>0</v>
      </c>
      <c r="Q196">
        <f>IF(LEFT(CA196,1)&lt;&gt;"0",IF(LEFT(CA196,1)="1",3.0,CB196),$D$5+$E$5*(CR196*CK196/($K$5*1000))+$F$5*(CR196*CK196/($K$5*1000))*MAX(MIN(BY196,$J$5),$I$5)*MAX(MIN(BY196,$J$5),$I$5)+$G$5*MAX(MIN(BY196,$J$5),$I$5)*(CR196*CK196/($K$5*1000))+$H$5*(CR196*CK196/($K$5*1000))*(CR196*CK196/($K$5*1000)))</f>
        <v>0</v>
      </c>
      <c r="R196">
        <f>I196*(1000-(1000*0.61365*exp(17.502*V196/(240.97+V196))/(CK196+CL196)+CF196)/2)/(1000*0.61365*exp(17.502*V196/(240.97+V196))/(CK196+CL196)-CF196)</f>
        <v>0</v>
      </c>
      <c r="S196">
        <f>1/((BZ196+1)/(P196/1.6)+1/(Q196/1.37)) + BZ196/((BZ196+1)/(P196/1.6) + BZ196/(Q196/1.37))</f>
        <v>0</v>
      </c>
      <c r="T196">
        <f>(BU196*BX196)</f>
        <v>0</v>
      </c>
      <c r="U196">
        <f>(CM196+(T196+2*0.95*5.67E-8*(((CM196+$B$7)+273)^4-(CM196+273)^4)-44100*I196)/(1.84*29.3*Q196+8*0.95*5.67E-8*(CM196+273)^3))</f>
        <v>0</v>
      </c>
      <c r="V196">
        <f>($C$7*CN196+$D$7*CO196+$E$7*U196)</f>
        <v>0</v>
      </c>
      <c r="W196">
        <f>0.61365*exp(17.502*V196/(240.97+V196))</f>
        <v>0</v>
      </c>
      <c r="X196">
        <f>(Y196/Z196*100)</f>
        <v>0</v>
      </c>
      <c r="Y196">
        <f>CF196*(CK196+CL196)/1000</f>
        <v>0</v>
      </c>
      <c r="Z196">
        <f>0.61365*exp(17.502*CM196/(240.97+CM196))</f>
        <v>0</v>
      </c>
      <c r="AA196">
        <f>(W196-CF196*(CK196+CL196)/1000)</f>
        <v>0</v>
      </c>
      <c r="AB196">
        <f>(-I196*44100)</f>
        <v>0</v>
      </c>
      <c r="AC196">
        <f>2*29.3*Q196*0.92*(CM196-V196)</f>
        <v>0</v>
      </c>
      <c r="AD196">
        <f>2*0.95*5.67E-8*(((CM196+$B$7)+273)^4-(V196+273)^4)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MAX(0,($B$13+$C$13*CR196)/(1+$D$13*CR196)*CK196/(CM196+273)*$E$13)</f>
        <v>0</v>
      </c>
      <c r="AK196" t="s">
        <v>303</v>
      </c>
      <c r="AL196" t="s">
        <v>303</v>
      </c>
      <c r="AM196">
        <v>0</v>
      </c>
      <c r="AN196">
        <v>0</v>
      </c>
      <c r="AO196">
        <f>1-AM196/AN196</f>
        <v>0</v>
      </c>
      <c r="AP196">
        <v>0</v>
      </c>
      <c r="AQ196" t="s">
        <v>303</v>
      </c>
      <c r="AR196" t="s">
        <v>303</v>
      </c>
      <c r="AS196">
        <v>0</v>
      </c>
      <c r="AT196">
        <v>0</v>
      </c>
      <c r="AU196">
        <f>1-AS196/AT196</f>
        <v>0</v>
      </c>
      <c r="AV196">
        <v>0.5</v>
      </c>
      <c r="AW196">
        <f>BV196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303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f>$B$11*CS196+$C$11*CT196+$F$11*CU196*(1-CX196)</f>
        <v>0</v>
      </c>
      <c r="BV196">
        <f>BU196*BW196</f>
        <v>0</v>
      </c>
      <c r="BW196">
        <f>($B$11*$D$9+$C$11*$D$9+$F$11*((DH196+CZ196)/MAX(DH196+CZ196+DI196, 0.1)*$I$9+DI196/MAX(DH196+CZ196+DI196, 0.1)*$J$9))/($B$11+$C$11+$F$11)</f>
        <v>0</v>
      </c>
      <c r="BX196">
        <f>($B$11*$K$9+$C$11*$K$9+$F$11*((DH196+CZ196)/MAX(DH196+CZ196+DI196, 0.1)*$P$9+DI196/MAX(DH196+CZ196+DI196, 0.1)*$Q$9))/($B$11+$C$11+$F$11)</f>
        <v>0</v>
      </c>
      <c r="BY196">
        <v>6</v>
      </c>
      <c r="BZ196">
        <v>0.5</v>
      </c>
      <c r="CA196" t="s">
        <v>304</v>
      </c>
      <c r="CB196">
        <v>2</v>
      </c>
      <c r="CC196">
        <v>1625677573.1</v>
      </c>
      <c r="CD196">
        <v>408.243666666667</v>
      </c>
      <c r="CE196">
        <v>420.073666666667</v>
      </c>
      <c r="CF196">
        <v>7.48460333333333</v>
      </c>
      <c r="CG196">
        <v>6.32950333333333</v>
      </c>
      <c r="CH196">
        <v>422.585666666667</v>
      </c>
      <c r="CI196">
        <v>8.93436</v>
      </c>
      <c r="CJ196">
        <v>499.933333333333</v>
      </c>
      <c r="CK196">
        <v>100.395</v>
      </c>
      <c r="CL196">
        <v>0.0998119666666667</v>
      </c>
      <c r="CM196">
        <v>18.8758666666667</v>
      </c>
      <c r="CN196">
        <v>18.7015333333333</v>
      </c>
      <c r="CO196">
        <v>999.9</v>
      </c>
      <c r="CP196">
        <v>0</v>
      </c>
      <c r="CQ196">
        <v>0</v>
      </c>
      <c r="CR196">
        <v>9993.33333333333</v>
      </c>
      <c r="CS196">
        <v>0</v>
      </c>
      <c r="CT196">
        <v>5.47275</v>
      </c>
      <c r="CU196">
        <v>1046.04333333333</v>
      </c>
      <c r="CV196">
        <v>0.962001666666667</v>
      </c>
      <c r="CW196">
        <v>0.0379988</v>
      </c>
      <c r="CX196">
        <v>0</v>
      </c>
      <c r="CY196">
        <v>1495.65</v>
      </c>
      <c r="CZ196">
        <v>4.99912</v>
      </c>
      <c r="DA196">
        <v>15495.7</v>
      </c>
      <c r="DB196">
        <v>6713.11333333333</v>
      </c>
      <c r="DC196">
        <v>37.5833333333333</v>
      </c>
      <c r="DD196">
        <v>40.75</v>
      </c>
      <c r="DE196">
        <v>39.458</v>
      </c>
      <c r="DF196">
        <v>40.229</v>
      </c>
      <c r="DG196">
        <v>39.0203333333333</v>
      </c>
      <c r="DH196">
        <v>1001.49</v>
      </c>
      <c r="DI196">
        <v>39.5566666666667</v>
      </c>
      <c r="DJ196">
        <v>0</v>
      </c>
      <c r="DK196">
        <v>1625677575.2</v>
      </c>
      <c r="DL196">
        <v>0</v>
      </c>
      <c r="DM196">
        <v>1498.39576923077</v>
      </c>
      <c r="DN196">
        <v>-26.4694017191478</v>
      </c>
      <c r="DO196">
        <v>-244.89230789664</v>
      </c>
      <c r="DP196">
        <v>15520.5807692308</v>
      </c>
      <c r="DQ196">
        <v>15</v>
      </c>
      <c r="DR196">
        <v>1625677134.6</v>
      </c>
      <c r="DS196" t="s">
        <v>305</v>
      </c>
      <c r="DT196">
        <v>1625677128.6</v>
      </c>
      <c r="DU196">
        <v>1625677134.6</v>
      </c>
      <c r="DV196">
        <v>2</v>
      </c>
      <c r="DW196">
        <v>0.041</v>
      </c>
      <c r="DX196">
        <v>0.026</v>
      </c>
      <c r="DY196">
        <v>-14.347</v>
      </c>
      <c r="DZ196">
        <v>-1.389</v>
      </c>
      <c r="EA196">
        <v>420</v>
      </c>
      <c r="EB196">
        <v>5</v>
      </c>
      <c r="EC196">
        <v>0.14</v>
      </c>
      <c r="ED196">
        <v>0.08</v>
      </c>
      <c r="EE196">
        <v>-11.6857658536585</v>
      </c>
      <c r="EF196">
        <v>-0.439616027874552</v>
      </c>
      <c r="EG196">
        <v>0.0785096470994864</v>
      </c>
      <c r="EH196">
        <v>1</v>
      </c>
      <c r="EI196">
        <v>1499.625</v>
      </c>
      <c r="EJ196">
        <v>-25.2883886315248</v>
      </c>
      <c r="EK196">
        <v>2.48355680663133</v>
      </c>
      <c r="EL196">
        <v>0</v>
      </c>
      <c r="EM196">
        <v>1.13583658536585</v>
      </c>
      <c r="EN196">
        <v>0.0674264111498235</v>
      </c>
      <c r="EO196">
        <v>0.0130903204994873</v>
      </c>
      <c r="EP196">
        <v>1</v>
      </c>
      <c r="EQ196">
        <v>2</v>
      </c>
      <c r="ER196">
        <v>3</v>
      </c>
      <c r="ES196" t="s">
        <v>349</v>
      </c>
      <c r="ET196">
        <v>100</v>
      </c>
      <c r="EU196">
        <v>100</v>
      </c>
      <c r="EV196">
        <v>-14.343</v>
      </c>
      <c r="EW196">
        <v>-1.4499</v>
      </c>
      <c r="EX196">
        <v>-14.3476998515065</v>
      </c>
      <c r="EY196">
        <v>0.000485247639819423</v>
      </c>
      <c r="EZ196">
        <v>-1.36446825205216e-06</v>
      </c>
      <c r="FA196">
        <v>5.78542989185787e-10</v>
      </c>
      <c r="FB196">
        <v>-1.1099058739466</v>
      </c>
      <c r="FC196">
        <v>-0.0508365997127688</v>
      </c>
      <c r="FD196">
        <v>0.00161886503163497</v>
      </c>
      <c r="FE196">
        <v>-2.08621555845513e-05</v>
      </c>
      <c r="FF196">
        <v>0</v>
      </c>
      <c r="FG196">
        <v>2096</v>
      </c>
      <c r="FH196">
        <v>2</v>
      </c>
      <c r="FI196">
        <v>28</v>
      </c>
      <c r="FJ196">
        <v>7.4</v>
      </c>
      <c r="FK196">
        <v>7.3</v>
      </c>
      <c r="FL196">
        <v>18</v>
      </c>
      <c r="FM196">
        <v>491.729</v>
      </c>
      <c r="FN196">
        <v>510.557</v>
      </c>
      <c r="FO196">
        <v>16.9505</v>
      </c>
      <c r="FP196">
        <v>26.5622</v>
      </c>
      <c r="FQ196">
        <v>29.9989</v>
      </c>
      <c r="FR196">
        <v>26.7804</v>
      </c>
      <c r="FS196">
        <v>26.7693</v>
      </c>
      <c r="FT196">
        <v>21.4528</v>
      </c>
      <c r="FU196">
        <v>55.352</v>
      </c>
      <c r="FV196">
        <v>0</v>
      </c>
      <c r="FW196">
        <v>17.02</v>
      </c>
      <c r="FX196">
        <v>420</v>
      </c>
      <c r="FY196">
        <v>6.41326</v>
      </c>
      <c r="FZ196">
        <v>101.656</v>
      </c>
      <c r="GA196">
        <v>96.1815</v>
      </c>
    </row>
    <row r="197" spans="1:183">
      <c r="A197">
        <v>181</v>
      </c>
      <c r="B197">
        <v>1625677576.1</v>
      </c>
      <c r="C197">
        <v>360</v>
      </c>
      <c r="D197" t="s">
        <v>668</v>
      </c>
      <c r="E197" t="s">
        <v>669</v>
      </c>
      <c r="F197">
        <v>1</v>
      </c>
      <c r="G197" t="s">
        <v>302</v>
      </c>
      <c r="H197">
        <v>1625677575.1</v>
      </c>
      <c r="I197">
        <f>(J197)/1000</f>
        <v>0</v>
      </c>
      <c r="J197">
        <f>1000*CJ197*AH197*(CF197-CG197)/(100*BY197*(1000-AH197*CF197))</f>
        <v>0</v>
      </c>
      <c r="K197">
        <f>CJ197*AH197*(CE197-CD197*(1000-AH197*CG197)/(1000-AH197*CF197))/(100*BY197)</f>
        <v>0</v>
      </c>
      <c r="L197">
        <f>CD197 - IF(AH197&gt;1, K197*BY197*100.0/(AJ197*CR197), 0)</f>
        <v>0</v>
      </c>
      <c r="M197">
        <f>((S197-I197/2)*L197-K197)/(S197+I197/2)</f>
        <v>0</v>
      </c>
      <c r="N197">
        <f>M197*(CK197+CL197)/1000.0</f>
        <v>0</v>
      </c>
      <c r="O197">
        <f>(CD197 - IF(AH197&gt;1, K197*BY197*100.0/(AJ197*CR197), 0))*(CK197+CL197)/1000.0</f>
        <v>0</v>
      </c>
      <c r="P197">
        <f>2.0/((1/R197-1/Q197)+SIGN(R197)*SQRT((1/R197-1/Q197)*(1/R197-1/Q197) + 4*BZ197/((BZ197+1)*(BZ197+1))*(2*1/R197*1/Q197-1/Q197*1/Q197)))</f>
        <v>0</v>
      </c>
      <c r="Q197">
        <f>IF(LEFT(CA197,1)&lt;&gt;"0",IF(LEFT(CA197,1)="1",3.0,CB197),$D$5+$E$5*(CR197*CK197/($K$5*1000))+$F$5*(CR197*CK197/($K$5*1000))*MAX(MIN(BY197,$J$5),$I$5)*MAX(MIN(BY197,$J$5),$I$5)+$G$5*MAX(MIN(BY197,$J$5),$I$5)*(CR197*CK197/($K$5*1000))+$H$5*(CR197*CK197/($K$5*1000))*(CR197*CK197/($K$5*1000)))</f>
        <v>0</v>
      </c>
      <c r="R197">
        <f>I197*(1000-(1000*0.61365*exp(17.502*V197/(240.97+V197))/(CK197+CL197)+CF197)/2)/(1000*0.61365*exp(17.502*V197/(240.97+V197))/(CK197+CL197)-CF197)</f>
        <v>0</v>
      </c>
      <c r="S197">
        <f>1/((BZ197+1)/(P197/1.6)+1/(Q197/1.37)) + BZ197/((BZ197+1)/(P197/1.6) + BZ197/(Q197/1.37))</f>
        <v>0</v>
      </c>
      <c r="T197">
        <f>(BU197*BX197)</f>
        <v>0</v>
      </c>
      <c r="U197">
        <f>(CM197+(T197+2*0.95*5.67E-8*(((CM197+$B$7)+273)^4-(CM197+273)^4)-44100*I197)/(1.84*29.3*Q197+8*0.95*5.67E-8*(CM197+273)^3))</f>
        <v>0</v>
      </c>
      <c r="V197">
        <f>($C$7*CN197+$D$7*CO197+$E$7*U197)</f>
        <v>0</v>
      </c>
      <c r="W197">
        <f>0.61365*exp(17.502*V197/(240.97+V197))</f>
        <v>0</v>
      </c>
      <c r="X197">
        <f>(Y197/Z197*100)</f>
        <v>0</v>
      </c>
      <c r="Y197">
        <f>CF197*(CK197+CL197)/1000</f>
        <v>0</v>
      </c>
      <c r="Z197">
        <f>0.61365*exp(17.502*CM197/(240.97+CM197))</f>
        <v>0</v>
      </c>
      <c r="AA197">
        <f>(W197-CF197*(CK197+CL197)/1000)</f>
        <v>0</v>
      </c>
      <c r="AB197">
        <f>(-I197*44100)</f>
        <v>0</v>
      </c>
      <c r="AC197">
        <f>2*29.3*Q197*0.92*(CM197-V197)</f>
        <v>0</v>
      </c>
      <c r="AD197">
        <f>2*0.95*5.67E-8*(((CM197+$B$7)+273)^4-(V197+273)^4)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MAX(0,($B$13+$C$13*CR197)/(1+$D$13*CR197)*CK197/(CM197+273)*$E$13)</f>
        <v>0</v>
      </c>
      <c r="AK197" t="s">
        <v>303</v>
      </c>
      <c r="AL197" t="s">
        <v>303</v>
      </c>
      <c r="AM197">
        <v>0</v>
      </c>
      <c r="AN197">
        <v>0</v>
      </c>
      <c r="AO197">
        <f>1-AM197/AN197</f>
        <v>0</v>
      </c>
      <c r="AP197">
        <v>0</v>
      </c>
      <c r="AQ197" t="s">
        <v>303</v>
      </c>
      <c r="AR197" t="s">
        <v>303</v>
      </c>
      <c r="AS197">
        <v>0</v>
      </c>
      <c r="AT197">
        <v>0</v>
      </c>
      <c r="AU197">
        <f>1-AS197/AT197</f>
        <v>0</v>
      </c>
      <c r="AV197">
        <v>0.5</v>
      </c>
      <c r="AW197">
        <f>BV197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303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f>$B$11*CS197+$C$11*CT197+$F$11*CU197*(1-CX197)</f>
        <v>0</v>
      </c>
      <c r="BV197">
        <f>BU197*BW197</f>
        <v>0</v>
      </c>
      <c r="BW197">
        <f>($B$11*$D$9+$C$11*$D$9+$F$11*((DH197+CZ197)/MAX(DH197+CZ197+DI197, 0.1)*$I$9+DI197/MAX(DH197+CZ197+DI197, 0.1)*$J$9))/($B$11+$C$11+$F$11)</f>
        <v>0</v>
      </c>
      <c r="BX197">
        <f>($B$11*$K$9+$C$11*$K$9+$F$11*((DH197+CZ197)/MAX(DH197+CZ197+DI197, 0.1)*$P$9+DI197/MAX(DH197+CZ197+DI197, 0.1)*$Q$9))/($B$11+$C$11+$F$11)</f>
        <v>0</v>
      </c>
      <c r="BY197">
        <v>6</v>
      </c>
      <c r="BZ197">
        <v>0.5</v>
      </c>
      <c r="CA197" t="s">
        <v>304</v>
      </c>
      <c r="CB197">
        <v>2</v>
      </c>
      <c r="CC197">
        <v>1625677575.1</v>
      </c>
      <c r="CD197">
        <v>408.266</v>
      </c>
      <c r="CE197">
        <v>420.087333333333</v>
      </c>
      <c r="CF197">
        <v>7.49636333333333</v>
      </c>
      <c r="CG197">
        <v>6.33005666666667</v>
      </c>
      <c r="CH197">
        <v>422.609</v>
      </c>
      <c r="CI197">
        <v>8.94644</v>
      </c>
      <c r="CJ197">
        <v>500.032333333333</v>
      </c>
      <c r="CK197">
        <v>100.394666666667</v>
      </c>
      <c r="CL197">
        <v>0.100378333333333</v>
      </c>
      <c r="CM197">
        <v>18.9015333333333</v>
      </c>
      <c r="CN197">
        <v>18.7262333333333</v>
      </c>
      <c r="CO197">
        <v>999.9</v>
      </c>
      <c r="CP197">
        <v>0</v>
      </c>
      <c r="CQ197">
        <v>0</v>
      </c>
      <c r="CR197">
        <v>9974.58333333333</v>
      </c>
      <c r="CS197">
        <v>0</v>
      </c>
      <c r="CT197">
        <v>5.49297333333333</v>
      </c>
      <c r="CU197">
        <v>1046.04666666667</v>
      </c>
      <c r="CV197">
        <v>0.962005333333333</v>
      </c>
      <c r="CW197">
        <v>0.0379951</v>
      </c>
      <c r="CX197">
        <v>0</v>
      </c>
      <c r="CY197">
        <v>1494.85333333333</v>
      </c>
      <c r="CZ197">
        <v>4.99912</v>
      </c>
      <c r="DA197">
        <v>15488.6666666667</v>
      </c>
      <c r="DB197">
        <v>6713.10666666667</v>
      </c>
      <c r="DC197">
        <v>37.5</v>
      </c>
      <c r="DD197">
        <v>40.75</v>
      </c>
      <c r="DE197">
        <v>39.354</v>
      </c>
      <c r="DF197">
        <v>40.208</v>
      </c>
      <c r="DG197">
        <v>39.1246666666667</v>
      </c>
      <c r="DH197">
        <v>1001.49666666667</v>
      </c>
      <c r="DI197">
        <v>39.5533333333333</v>
      </c>
      <c r="DJ197">
        <v>0</v>
      </c>
      <c r="DK197">
        <v>1625677577</v>
      </c>
      <c r="DL197">
        <v>0</v>
      </c>
      <c r="DM197">
        <v>1497.4648</v>
      </c>
      <c r="DN197">
        <v>-26.3607691843719</v>
      </c>
      <c r="DO197">
        <v>-247.846153446881</v>
      </c>
      <c r="DP197">
        <v>15511.924</v>
      </c>
      <c r="DQ197">
        <v>15</v>
      </c>
      <c r="DR197">
        <v>1625677134.6</v>
      </c>
      <c r="DS197" t="s">
        <v>305</v>
      </c>
      <c r="DT197">
        <v>1625677128.6</v>
      </c>
      <c r="DU197">
        <v>1625677134.6</v>
      </c>
      <c r="DV197">
        <v>2</v>
      </c>
      <c r="DW197">
        <v>0.041</v>
      </c>
      <c r="DX197">
        <v>0.026</v>
      </c>
      <c r="DY197">
        <v>-14.347</v>
      </c>
      <c r="DZ197">
        <v>-1.389</v>
      </c>
      <c r="EA197">
        <v>420</v>
      </c>
      <c r="EB197">
        <v>5</v>
      </c>
      <c r="EC197">
        <v>0.14</v>
      </c>
      <c r="ED197">
        <v>0.08</v>
      </c>
      <c r="EE197">
        <v>-11.7097170731707</v>
      </c>
      <c r="EF197">
        <v>-0.440935191637623</v>
      </c>
      <c r="EG197">
        <v>0.0784328854077478</v>
      </c>
      <c r="EH197">
        <v>1</v>
      </c>
      <c r="EI197">
        <v>1498.85676470588</v>
      </c>
      <c r="EJ197">
        <v>-25.3136094674575</v>
      </c>
      <c r="EK197">
        <v>2.49473294643907</v>
      </c>
      <c r="EL197">
        <v>0</v>
      </c>
      <c r="EM197">
        <v>1.13793634146341</v>
      </c>
      <c r="EN197">
        <v>0.127086689895472</v>
      </c>
      <c r="EO197">
        <v>0.0156391941586574</v>
      </c>
      <c r="EP197">
        <v>0</v>
      </c>
      <c r="EQ197">
        <v>1</v>
      </c>
      <c r="ER197">
        <v>3</v>
      </c>
      <c r="ES197" t="s">
        <v>427</v>
      </c>
      <c r="ET197">
        <v>100</v>
      </c>
      <c r="EU197">
        <v>100</v>
      </c>
      <c r="EV197">
        <v>-14.343</v>
      </c>
      <c r="EW197">
        <v>-1.4502</v>
      </c>
      <c r="EX197">
        <v>-14.3476998515065</v>
      </c>
      <c r="EY197">
        <v>0.000485247639819423</v>
      </c>
      <c r="EZ197">
        <v>-1.36446825205216e-06</v>
      </c>
      <c r="FA197">
        <v>5.78542989185787e-10</v>
      </c>
      <c r="FB197">
        <v>-1.1099058739466</v>
      </c>
      <c r="FC197">
        <v>-0.0508365997127688</v>
      </c>
      <c r="FD197">
        <v>0.00161886503163497</v>
      </c>
      <c r="FE197">
        <v>-2.08621555845513e-05</v>
      </c>
      <c r="FF197">
        <v>0</v>
      </c>
      <c r="FG197">
        <v>2096</v>
      </c>
      <c r="FH197">
        <v>2</v>
      </c>
      <c r="FI197">
        <v>28</v>
      </c>
      <c r="FJ197">
        <v>7.5</v>
      </c>
      <c r="FK197">
        <v>7.4</v>
      </c>
      <c r="FL197">
        <v>18</v>
      </c>
      <c r="FM197">
        <v>491.773</v>
      </c>
      <c r="FN197">
        <v>510.382</v>
      </c>
      <c r="FO197">
        <v>16.9949</v>
      </c>
      <c r="FP197">
        <v>26.56</v>
      </c>
      <c r="FQ197">
        <v>29.9994</v>
      </c>
      <c r="FR197">
        <v>26.7787</v>
      </c>
      <c r="FS197">
        <v>26.7678</v>
      </c>
      <c r="FT197">
        <v>21.4507</v>
      </c>
      <c r="FU197">
        <v>55.0669</v>
      </c>
      <c r="FV197">
        <v>0</v>
      </c>
      <c r="FW197">
        <v>17.08</v>
      </c>
      <c r="FX197">
        <v>420</v>
      </c>
      <c r="FY197">
        <v>6.41883</v>
      </c>
      <c r="FZ197">
        <v>101.657</v>
      </c>
      <c r="GA197">
        <v>96.1815</v>
      </c>
    </row>
    <row r="198" spans="1:183">
      <c r="A198">
        <v>182</v>
      </c>
      <c r="B198">
        <v>1625677578.1</v>
      </c>
      <c r="C198">
        <v>362</v>
      </c>
      <c r="D198" t="s">
        <v>670</v>
      </c>
      <c r="E198" t="s">
        <v>671</v>
      </c>
      <c r="F198">
        <v>1</v>
      </c>
      <c r="G198" t="s">
        <v>302</v>
      </c>
      <c r="H198">
        <v>1625677577.1</v>
      </c>
      <c r="I198">
        <f>(J198)/1000</f>
        <v>0</v>
      </c>
      <c r="J198">
        <f>1000*CJ198*AH198*(CF198-CG198)/(100*BY198*(1000-AH198*CF198))</f>
        <v>0</v>
      </c>
      <c r="K198">
        <f>CJ198*AH198*(CE198-CD198*(1000-AH198*CG198)/(1000-AH198*CF198))/(100*BY198)</f>
        <v>0</v>
      </c>
      <c r="L198">
        <f>CD198 - IF(AH198&gt;1, K198*BY198*100.0/(AJ198*CR198), 0)</f>
        <v>0</v>
      </c>
      <c r="M198">
        <f>((S198-I198/2)*L198-K198)/(S198+I198/2)</f>
        <v>0</v>
      </c>
      <c r="N198">
        <f>M198*(CK198+CL198)/1000.0</f>
        <v>0</v>
      </c>
      <c r="O198">
        <f>(CD198 - IF(AH198&gt;1, K198*BY198*100.0/(AJ198*CR198), 0))*(CK198+CL198)/1000.0</f>
        <v>0</v>
      </c>
      <c r="P198">
        <f>2.0/((1/R198-1/Q198)+SIGN(R198)*SQRT((1/R198-1/Q198)*(1/R198-1/Q198) + 4*BZ198/((BZ198+1)*(BZ198+1))*(2*1/R198*1/Q198-1/Q198*1/Q198)))</f>
        <v>0</v>
      </c>
      <c r="Q198">
        <f>IF(LEFT(CA198,1)&lt;&gt;"0",IF(LEFT(CA198,1)="1",3.0,CB198),$D$5+$E$5*(CR198*CK198/($K$5*1000))+$F$5*(CR198*CK198/($K$5*1000))*MAX(MIN(BY198,$J$5),$I$5)*MAX(MIN(BY198,$J$5),$I$5)+$G$5*MAX(MIN(BY198,$J$5),$I$5)*(CR198*CK198/($K$5*1000))+$H$5*(CR198*CK198/($K$5*1000))*(CR198*CK198/($K$5*1000)))</f>
        <v>0</v>
      </c>
      <c r="R198">
        <f>I198*(1000-(1000*0.61365*exp(17.502*V198/(240.97+V198))/(CK198+CL198)+CF198)/2)/(1000*0.61365*exp(17.502*V198/(240.97+V198))/(CK198+CL198)-CF198)</f>
        <v>0</v>
      </c>
      <c r="S198">
        <f>1/((BZ198+1)/(P198/1.6)+1/(Q198/1.37)) + BZ198/((BZ198+1)/(P198/1.6) + BZ198/(Q198/1.37))</f>
        <v>0</v>
      </c>
      <c r="T198">
        <f>(BU198*BX198)</f>
        <v>0</v>
      </c>
      <c r="U198">
        <f>(CM198+(T198+2*0.95*5.67E-8*(((CM198+$B$7)+273)^4-(CM198+273)^4)-44100*I198)/(1.84*29.3*Q198+8*0.95*5.67E-8*(CM198+273)^3))</f>
        <v>0</v>
      </c>
      <c r="V198">
        <f>($C$7*CN198+$D$7*CO198+$E$7*U198)</f>
        <v>0</v>
      </c>
      <c r="W198">
        <f>0.61365*exp(17.502*V198/(240.97+V198))</f>
        <v>0</v>
      </c>
      <c r="X198">
        <f>(Y198/Z198*100)</f>
        <v>0</v>
      </c>
      <c r="Y198">
        <f>CF198*(CK198+CL198)/1000</f>
        <v>0</v>
      </c>
      <c r="Z198">
        <f>0.61365*exp(17.502*CM198/(240.97+CM198))</f>
        <v>0</v>
      </c>
      <c r="AA198">
        <f>(W198-CF198*(CK198+CL198)/1000)</f>
        <v>0</v>
      </c>
      <c r="AB198">
        <f>(-I198*44100)</f>
        <v>0</v>
      </c>
      <c r="AC198">
        <f>2*29.3*Q198*0.92*(CM198-V198)</f>
        <v>0</v>
      </c>
      <c r="AD198">
        <f>2*0.95*5.67E-8*(((CM198+$B$7)+273)^4-(V198+273)^4)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MAX(0,($B$13+$C$13*CR198)/(1+$D$13*CR198)*CK198/(CM198+273)*$E$13)</f>
        <v>0</v>
      </c>
      <c r="AK198" t="s">
        <v>303</v>
      </c>
      <c r="AL198" t="s">
        <v>303</v>
      </c>
      <c r="AM198">
        <v>0</v>
      </c>
      <c r="AN198">
        <v>0</v>
      </c>
      <c r="AO198">
        <f>1-AM198/AN198</f>
        <v>0</v>
      </c>
      <c r="AP198">
        <v>0</v>
      </c>
      <c r="AQ198" t="s">
        <v>303</v>
      </c>
      <c r="AR198" t="s">
        <v>303</v>
      </c>
      <c r="AS198">
        <v>0</v>
      </c>
      <c r="AT198">
        <v>0</v>
      </c>
      <c r="AU198">
        <f>1-AS198/AT198</f>
        <v>0</v>
      </c>
      <c r="AV198">
        <v>0.5</v>
      </c>
      <c r="AW198">
        <f>BV198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303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f>$B$11*CS198+$C$11*CT198+$F$11*CU198*(1-CX198)</f>
        <v>0</v>
      </c>
      <c r="BV198">
        <f>BU198*BW198</f>
        <v>0</v>
      </c>
      <c r="BW198">
        <f>($B$11*$D$9+$C$11*$D$9+$F$11*((DH198+CZ198)/MAX(DH198+CZ198+DI198, 0.1)*$I$9+DI198/MAX(DH198+CZ198+DI198, 0.1)*$J$9))/($B$11+$C$11+$F$11)</f>
        <v>0</v>
      </c>
      <c r="BX198">
        <f>($B$11*$K$9+$C$11*$K$9+$F$11*((DH198+CZ198)/MAX(DH198+CZ198+DI198, 0.1)*$P$9+DI198/MAX(DH198+CZ198+DI198, 0.1)*$Q$9))/($B$11+$C$11+$F$11)</f>
        <v>0</v>
      </c>
      <c r="BY198">
        <v>6</v>
      </c>
      <c r="BZ198">
        <v>0.5</v>
      </c>
      <c r="CA198" t="s">
        <v>304</v>
      </c>
      <c r="CB198">
        <v>2</v>
      </c>
      <c r="CC198">
        <v>1625677577.1</v>
      </c>
      <c r="CD198">
        <v>408.256333333333</v>
      </c>
      <c r="CE198">
        <v>420.010666666667</v>
      </c>
      <c r="CF198">
        <v>7.50642666666667</v>
      </c>
      <c r="CG198">
        <v>6.33026333333333</v>
      </c>
      <c r="CH198">
        <v>422.598666666667</v>
      </c>
      <c r="CI198">
        <v>8.95678333333333</v>
      </c>
      <c r="CJ198">
        <v>500.050333333333</v>
      </c>
      <c r="CK198">
        <v>100.395333333333</v>
      </c>
      <c r="CL198">
        <v>0.100137333333333</v>
      </c>
      <c r="CM198">
        <v>18.9258666666667</v>
      </c>
      <c r="CN198">
        <v>18.7471333333333</v>
      </c>
      <c r="CO198">
        <v>999.9</v>
      </c>
      <c r="CP198">
        <v>0</v>
      </c>
      <c r="CQ198">
        <v>0</v>
      </c>
      <c r="CR198">
        <v>9990.83333333333</v>
      </c>
      <c r="CS198">
        <v>0</v>
      </c>
      <c r="CT198">
        <v>5.50722</v>
      </c>
      <c r="CU198">
        <v>1046.03</v>
      </c>
      <c r="CV198">
        <v>0.962005333333333</v>
      </c>
      <c r="CW198">
        <v>0.0379951</v>
      </c>
      <c r="CX198">
        <v>0</v>
      </c>
      <c r="CY198">
        <v>1494.16333333333</v>
      </c>
      <c r="CZ198">
        <v>4.99912</v>
      </c>
      <c r="DA198">
        <v>15478.7666666667</v>
      </c>
      <c r="DB198">
        <v>6712.99666666667</v>
      </c>
      <c r="DC198">
        <v>37.5413333333333</v>
      </c>
      <c r="DD198">
        <v>40.75</v>
      </c>
      <c r="DE198">
        <v>39.458</v>
      </c>
      <c r="DF198">
        <v>40.312</v>
      </c>
      <c r="DG198">
        <v>39.1873333333333</v>
      </c>
      <c r="DH198">
        <v>1001.48</v>
      </c>
      <c r="DI198">
        <v>39.55</v>
      </c>
      <c r="DJ198">
        <v>0</v>
      </c>
      <c r="DK198">
        <v>1625677578.8</v>
      </c>
      <c r="DL198">
        <v>0</v>
      </c>
      <c r="DM198">
        <v>1496.82730769231</v>
      </c>
      <c r="DN198">
        <v>-25.9702564306119</v>
      </c>
      <c r="DO198">
        <v>-251.822222324026</v>
      </c>
      <c r="DP198">
        <v>15505.7230769231</v>
      </c>
      <c r="DQ198">
        <v>15</v>
      </c>
      <c r="DR198">
        <v>1625677134.6</v>
      </c>
      <c r="DS198" t="s">
        <v>305</v>
      </c>
      <c r="DT198">
        <v>1625677128.6</v>
      </c>
      <c r="DU198">
        <v>1625677134.6</v>
      </c>
      <c r="DV198">
        <v>2</v>
      </c>
      <c r="DW198">
        <v>0.041</v>
      </c>
      <c r="DX198">
        <v>0.026</v>
      </c>
      <c r="DY198">
        <v>-14.347</v>
      </c>
      <c r="DZ198">
        <v>-1.389</v>
      </c>
      <c r="EA198">
        <v>420</v>
      </c>
      <c r="EB198">
        <v>5</v>
      </c>
      <c r="EC198">
        <v>0.14</v>
      </c>
      <c r="ED198">
        <v>0.08</v>
      </c>
      <c r="EE198">
        <v>-11.729643902439</v>
      </c>
      <c r="EF198">
        <v>-0.25258954703836</v>
      </c>
      <c r="EG198">
        <v>0.0640826564139133</v>
      </c>
      <c r="EH198">
        <v>1</v>
      </c>
      <c r="EI198">
        <v>1498.234</v>
      </c>
      <c r="EJ198">
        <v>-25.461839530334</v>
      </c>
      <c r="EK198">
        <v>2.57002412440041</v>
      </c>
      <c r="EL198">
        <v>0</v>
      </c>
      <c r="EM198">
        <v>1.14160317073171</v>
      </c>
      <c r="EN198">
        <v>0.183955400696866</v>
      </c>
      <c r="EO198">
        <v>0.0190504036752601</v>
      </c>
      <c r="EP198">
        <v>0</v>
      </c>
      <c r="EQ198">
        <v>1</v>
      </c>
      <c r="ER198">
        <v>3</v>
      </c>
      <c r="ES198" t="s">
        <v>427</v>
      </c>
      <c r="ET198">
        <v>100</v>
      </c>
      <c r="EU198">
        <v>100</v>
      </c>
      <c r="EV198">
        <v>-14.343</v>
      </c>
      <c r="EW198">
        <v>-1.4505</v>
      </c>
      <c r="EX198">
        <v>-14.3476998515065</v>
      </c>
      <c r="EY198">
        <v>0.000485247639819423</v>
      </c>
      <c r="EZ198">
        <v>-1.36446825205216e-06</v>
      </c>
      <c r="FA198">
        <v>5.78542989185787e-10</v>
      </c>
      <c r="FB198">
        <v>-1.1099058739466</v>
      </c>
      <c r="FC198">
        <v>-0.0508365997127688</v>
      </c>
      <c r="FD198">
        <v>0.00161886503163497</v>
      </c>
      <c r="FE198">
        <v>-2.08621555845513e-05</v>
      </c>
      <c r="FF198">
        <v>0</v>
      </c>
      <c r="FG198">
        <v>2096</v>
      </c>
      <c r="FH198">
        <v>2</v>
      </c>
      <c r="FI198">
        <v>28</v>
      </c>
      <c r="FJ198">
        <v>7.5</v>
      </c>
      <c r="FK198">
        <v>7.4</v>
      </c>
      <c r="FL198">
        <v>18</v>
      </c>
      <c r="FM198">
        <v>491.804</v>
      </c>
      <c r="FN198">
        <v>510.331</v>
      </c>
      <c r="FO198">
        <v>17.0395</v>
      </c>
      <c r="FP198">
        <v>26.5578</v>
      </c>
      <c r="FQ198">
        <v>29.9999</v>
      </c>
      <c r="FR198">
        <v>26.7772</v>
      </c>
      <c r="FS198">
        <v>26.7662</v>
      </c>
      <c r="FT198">
        <v>21.4522</v>
      </c>
      <c r="FU198">
        <v>55.0669</v>
      </c>
      <c r="FV198">
        <v>0</v>
      </c>
      <c r="FW198">
        <v>17.08</v>
      </c>
      <c r="FX198">
        <v>420</v>
      </c>
      <c r="FY198">
        <v>6.41917</v>
      </c>
      <c r="FZ198">
        <v>101.657</v>
      </c>
      <c r="GA198">
        <v>96.1812</v>
      </c>
    </row>
    <row r="199" spans="1:183">
      <c r="A199">
        <v>183</v>
      </c>
      <c r="B199">
        <v>1625677580.1</v>
      </c>
      <c r="C199">
        <v>364</v>
      </c>
      <c r="D199" t="s">
        <v>672</v>
      </c>
      <c r="E199" t="s">
        <v>673</v>
      </c>
      <c r="F199">
        <v>1</v>
      </c>
      <c r="G199" t="s">
        <v>302</v>
      </c>
      <c r="H199">
        <v>1625677579.1</v>
      </c>
      <c r="I199">
        <f>(J199)/1000</f>
        <v>0</v>
      </c>
      <c r="J199">
        <f>1000*CJ199*AH199*(CF199-CG199)/(100*BY199*(1000-AH199*CF199))</f>
        <v>0</v>
      </c>
      <c r="K199">
        <f>CJ199*AH199*(CE199-CD199*(1000-AH199*CG199)/(1000-AH199*CF199))/(100*BY199)</f>
        <v>0</v>
      </c>
      <c r="L199">
        <f>CD199 - IF(AH199&gt;1, K199*BY199*100.0/(AJ199*CR199), 0)</f>
        <v>0</v>
      </c>
      <c r="M199">
        <f>((S199-I199/2)*L199-K199)/(S199+I199/2)</f>
        <v>0</v>
      </c>
      <c r="N199">
        <f>M199*(CK199+CL199)/1000.0</f>
        <v>0</v>
      </c>
      <c r="O199">
        <f>(CD199 - IF(AH199&gt;1, K199*BY199*100.0/(AJ199*CR199), 0))*(CK199+CL199)/1000.0</f>
        <v>0</v>
      </c>
      <c r="P199">
        <f>2.0/((1/R199-1/Q199)+SIGN(R199)*SQRT((1/R199-1/Q199)*(1/R199-1/Q199) + 4*BZ199/((BZ199+1)*(BZ199+1))*(2*1/R199*1/Q199-1/Q199*1/Q199)))</f>
        <v>0</v>
      </c>
      <c r="Q199">
        <f>IF(LEFT(CA199,1)&lt;&gt;"0",IF(LEFT(CA199,1)="1",3.0,CB199),$D$5+$E$5*(CR199*CK199/($K$5*1000))+$F$5*(CR199*CK199/($K$5*1000))*MAX(MIN(BY199,$J$5),$I$5)*MAX(MIN(BY199,$J$5),$I$5)+$G$5*MAX(MIN(BY199,$J$5),$I$5)*(CR199*CK199/($K$5*1000))+$H$5*(CR199*CK199/($K$5*1000))*(CR199*CK199/($K$5*1000)))</f>
        <v>0</v>
      </c>
      <c r="R199">
        <f>I199*(1000-(1000*0.61365*exp(17.502*V199/(240.97+V199))/(CK199+CL199)+CF199)/2)/(1000*0.61365*exp(17.502*V199/(240.97+V199))/(CK199+CL199)-CF199)</f>
        <v>0</v>
      </c>
      <c r="S199">
        <f>1/((BZ199+1)/(P199/1.6)+1/(Q199/1.37)) + BZ199/((BZ199+1)/(P199/1.6) + BZ199/(Q199/1.37))</f>
        <v>0</v>
      </c>
      <c r="T199">
        <f>(BU199*BX199)</f>
        <v>0</v>
      </c>
      <c r="U199">
        <f>(CM199+(T199+2*0.95*5.67E-8*(((CM199+$B$7)+273)^4-(CM199+273)^4)-44100*I199)/(1.84*29.3*Q199+8*0.95*5.67E-8*(CM199+273)^3))</f>
        <v>0</v>
      </c>
      <c r="V199">
        <f>($C$7*CN199+$D$7*CO199+$E$7*U199)</f>
        <v>0</v>
      </c>
      <c r="W199">
        <f>0.61365*exp(17.502*V199/(240.97+V199))</f>
        <v>0</v>
      </c>
      <c r="X199">
        <f>(Y199/Z199*100)</f>
        <v>0</v>
      </c>
      <c r="Y199">
        <f>CF199*(CK199+CL199)/1000</f>
        <v>0</v>
      </c>
      <c r="Z199">
        <f>0.61365*exp(17.502*CM199/(240.97+CM199))</f>
        <v>0</v>
      </c>
      <c r="AA199">
        <f>(W199-CF199*(CK199+CL199)/1000)</f>
        <v>0</v>
      </c>
      <c r="AB199">
        <f>(-I199*44100)</f>
        <v>0</v>
      </c>
      <c r="AC199">
        <f>2*29.3*Q199*0.92*(CM199-V199)</f>
        <v>0</v>
      </c>
      <c r="AD199">
        <f>2*0.95*5.67E-8*(((CM199+$B$7)+273)^4-(V199+273)^4)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MAX(0,($B$13+$C$13*CR199)/(1+$D$13*CR199)*CK199/(CM199+273)*$E$13)</f>
        <v>0</v>
      </c>
      <c r="AK199" t="s">
        <v>303</v>
      </c>
      <c r="AL199" t="s">
        <v>303</v>
      </c>
      <c r="AM199">
        <v>0</v>
      </c>
      <c r="AN199">
        <v>0</v>
      </c>
      <c r="AO199">
        <f>1-AM199/AN199</f>
        <v>0</v>
      </c>
      <c r="AP199">
        <v>0</v>
      </c>
      <c r="AQ199" t="s">
        <v>303</v>
      </c>
      <c r="AR199" t="s">
        <v>303</v>
      </c>
      <c r="AS199">
        <v>0</v>
      </c>
      <c r="AT199">
        <v>0</v>
      </c>
      <c r="AU199">
        <f>1-AS199/AT199</f>
        <v>0</v>
      </c>
      <c r="AV199">
        <v>0.5</v>
      </c>
      <c r="AW199">
        <f>BV199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303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f>$B$11*CS199+$C$11*CT199+$F$11*CU199*(1-CX199)</f>
        <v>0</v>
      </c>
      <c r="BV199">
        <f>BU199*BW199</f>
        <v>0</v>
      </c>
      <c r="BW199">
        <f>($B$11*$D$9+$C$11*$D$9+$F$11*((DH199+CZ199)/MAX(DH199+CZ199+DI199, 0.1)*$I$9+DI199/MAX(DH199+CZ199+DI199, 0.1)*$J$9))/($B$11+$C$11+$F$11)</f>
        <v>0</v>
      </c>
      <c r="BX199">
        <f>($B$11*$K$9+$C$11*$K$9+$F$11*((DH199+CZ199)/MAX(DH199+CZ199+DI199, 0.1)*$P$9+DI199/MAX(DH199+CZ199+DI199, 0.1)*$Q$9))/($B$11+$C$11+$F$11)</f>
        <v>0</v>
      </c>
      <c r="BY199">
        <v>6</v>
      </c>
      <c r="BZ199">
        <v>0.5</v>
      </c>
      <c r="CA199" t="s">
        <v>304</v>
      </c>
      <c r="CB199">
        <v>2</v>
      </c>
      <c r="CC199">
        <v>1625677579.1</v>
      </c>
      <c r="CD199">
        <v>408.253</v>
      </c>
      <c r="CE199">
        <v>420.005666666667</v>
      </c>
      <c r="CF199">
        <v>7.51595</v>
      </c>
      <c r="CG199">
        <v>6.34389666666667</v>
      </c>
      <c r="CH199">
        <v>422.595333333333</v>
      </c>
      <c r="CI199">
        <v>8.96657</v>
      </c>
      <c r="CJ199">
        <v>500.034</v>
      </c>
      <c r="CK199">
        <v>100.396333333333</v>
      </c>
      <c r="CL199">
        <v>0.100072066666667</v>
      </c>
      <c r="CM199">
        <v>18.9511</v>
      </c>
      <c r="CN199">
        <v>18.7712666666667</v>
      </c>
      <c r="CO199">
        <v>999.9</v>
      </c>
      <c r="CP199">
        <v>0</v>
      </c>
      <c r="CQ199">
        <v>0</v>
      </c>
      <c r="CR199">
        <v>9986.04333333333</v>
      </c>
      <c r="CS199">
        <v>0</v>
      </c>
      <c r="CT199">
        <v>5.51411</v>
      </c>
      <c r="CU199">
        <v>1046.12666666667</v>
      </c>
      <c r="CV199">
        <v>0.962005333333333</v>
      </c>
      <c r="CW199">
        <v>0.0379951</v>
      </c>
      <c r="CX199">
        <v>0</v>
      </c>
      <c r="CY199">
        <v>1493.32333333333</v>
      </c>
      <c r="CZ199">
        <v>4.99912</v>
      </c>
      <c r="DA199">
        <v>15470.4666666667</v>
      </c>
      <c r="DB199">
        <v>6713.64333333333</v>
      </c>
      <c r="DC199">
        <v>37.6036666666667</v>
      </c>
      <c r="DD199">
        <v>40.7913333333333</v>
      </c>
      <c r="DE199">
        <v>39.4166666666667</v>
      </c>
      <c r="DF199">
        <v>40.3123333333333</v>
      </c>
      <c r="DG199">
        <v>39.1666666666667</v>
      </c>
      <c r="DH199">
        <v>1001.57333333333</v>
      </c>
      <c r="DI199">
        <v>39.5566666666667</v>
      </c>
      <c r="DJ199">
        <v>0</v>
      </c>
      <c r="DK199">
        <v>1625677581.2</v>
      </c>
      <c r="DL199">
        <v>0</v>
      </c>
      <c r="DM199">
        <v>1495.80730769231</v>
      </c>
      <c r="DN199">
        <v>-25.1702564294405</v>
      </c>
      <c r="DO199">
        <v>-254.875213756088</v>
      </c>
      <c r="DP199">
        <v>15495.05</v>
      </c>
      <c r="DQ199">
        <v>15</v>
      </c>
      <c r="DR199">
        <v>1625677134.6</v>
      </c>
      <c r="DS199" t="s">
        <v>305</v>
      </c>
      <c r="DT199">
        <v>1625677128.6</v>
      </c>
      <c r="DU199">
        <v>1625677134.6</v>
      </c>
      <c r="DV199">
        <v>2</v>
      </c>
      <c r="DW199">
        <v>0.041</v>
      </c>
      <c r="DX199">
        <v>0.026</v>
      </c>
      <c r="DY199">
        <v>-14.347</v>
      </c>
      <c r="DZ199">
        <v>-1.389</v>
      </c>
      <c r="EA199">
        <v>420</v>
      </c>
      <c r="EB199">
        <v>5</v>
      </c>
      <c r="EC199">
        <v>0.14</v>
      </c>
      <c r="ED199">
        <v>0.08</v>
      </c>
      <c r="EE199">
        <v>-11.7367390243902</v>
      </c>
      <c r="EF199">
        <v>-0.189361672473863</v>
      </c>
      <c r="EG199">
        <v>0.0613210339834897</v>
      </c>
      <c r="EH199">
        <v>1</v>
      </c>
      <c r="EI199">
        <v>1497.12205882353</v>
      </c>
      <c r="EJ199">
        <v>-25.814768999621</v>
      </c>
      <c r="EK199">
        <v>2.53417323727874</v>
      </c>
      <c r="EL199">
        <v>0</v>
      </c>
      <c r="EM199">
        <v>1.1471612195122</v>
      </c>
      <c r="EN199">
        <v>0.186798606271777</v>
      </c>
      <c r="EO199">
        <v>0.0192442541561107</v>
      </c>
      <c r="EP199">
        <v>0</v>
      </c>
      <c r="EQ199">
        <v>1</v>
      </c>
      <c r="ER199">
        <v>3</v>
      </c>
      <c r="ES199" t="s">
        <v>427</v>
      </c>
      <c r="ET199">
        <v>100</v>
      </c>
      <c r="EU199">
        <v>100</v>
      </c>
      <c r="EV199">
        <v>-14.343</v>
      </c>
      <c r="EW199">
        <v>-1.4508</v>
      </c>
      <c r="EX199">
        <v>-14.3476998515065</v>
      </c>
      <c r="EY199">
        <v>0.000485247639819423</v>
      </c>
      <c r="EZ199">
        <v>-1.36446825205216e-06</v>
      </c>
      <c r="FA199">
        <v>5.78542989185787e-10</v>
      </c>
      <c r="FB199">
        <v>-1.1099058739466</v>
      </c>
      <c r="FC199">
        <v>-0.0508365997127688</v>
      </c>
      <c r="FD199">
        <v>0.00161886503163497</v>
      </c>
      <c r="FE199">
        <v>-2.08621555845513e-05</v>
      </c>
      <c r="FF199">
        <v>0</v>
      </c>
      <c r="FG199">
        <v>2096</v>
      </c>
      <c r="FH199">
        <v>2</v>
      </c>
      <c r="FI199">
        <v>28</v>
      </c>
      <c r="FJ199">
        <v>7.5</v>
      </c>
      <c r="FK199">
        <v>7.4</v>
      </c>
      <c r="FL199">
        <v>18</v>
      </c>
      <c r="FM199">
        <v>491.677</v>
      </c>
      <c r="FN199">
        <v>510.533</v>
      </c>
      <c r="FO199">
        <v>17.084</v>
      </c>
      <c r="FP199">
        <v>26.5555</v>
      </c>
      <c r="FQ199">
        <v>29.9999</v>
      </c>
      <c r="FR199">
        <v>26.7759</v>
      </c>
      <c r="FS199">
        <v>26.7648</v>
      </c>
      <c r="FT199">
        <v>21.4533</v>
      </c>
      <c r="FU199">
        <v>55.0669</v>
      </c>
      <c r="FV199">
        <v>0</v>
      </c>
      <c r="FW199">
        <v>17.15</v>
      </c>
      <c r="FX199">
        <v>420</v>
      </c>
      <c r="FY199">
        <v>6.41904</v>
      </c>
      <c r="FZ199">
        <v>101.657</v>
      </c>
      <c r="GA199">
        <v>96.182</v>
      </c>
    </row>
    <row r="200" spans="1:183">
      <c r="A200">
        <v>184</v>
      </c>
      <c r="B200">
        <v>1625677582.1</v>
      </c>
      <c r="C200">
        <v>366</v>
      </c>
      <c r="D200" t="s">
        <v>674</v>
      </c>
      <c r="E200" t="s">
        <v>675</v>
      </c>
      <c r="F200">
        <v>1</v>
      </c>
      <c r="G200" t="s">
        <v>302</v>
      </c>
      <c r="H200">
        <v>1625677581.1</v>
      </c>
      <c r="I200">
        <f>(J200)/1000</f>
        <v>0</v>
      </c>
      <c r="J200">
        <f>1000*CJ200*AH200*(CF200-CG200)/(100*BY200*(1000-AH200*CF200))</f>
        <v>0</v>
      </c>
      <c r="K200">
        <f>CJ200*AH200*(CE200-CD200*(1000-AH200*CG200)/(1000-AH200*CF200))/(100*BY200)</f>
        <v>0</v>
      </c>
      <c r="L200">
        <f>CD200 - IF(AH200&gt;1, K200*BY200*100.0/(AJ200*CR200), 0)</f>
        <v>0</v>
      </c>
      <c r="M200">
        <f>((S200-I200/2)*L200-K200)/(S200+I200/2)</f>
        <v>0</v>
      </c>
      <c r="N200">
        <f>M200*(CK200+CL200)/1000.0</f>
        <v>0</v>
      </c>
      <c r="O200">
        <f>(CD200 - IF(AH200&gt;1, K200*BY200*100.0/(AJ200*CR200), 0))*(CK200+CL200)/1000.0</f>
        <v>0</v>
      </c>
      <c r="P200">
        <f>2.0/((1/R200-1/Q200)+SIGN(R200)*SQRT((1/R200-1/Q200)*(1/R200-1/Q200) + 4*BZ200/((BZ200+1)*(BZ200+1))*(2*1/R200*1/Q200-1/Q200*1/Q200)))</f>
        <v>0</v>
      </c>
      <c r="Q200">
        <f>IF(LEFT(CA200,1)&lt;&gt;"0",IF(LEFT(CA200,1)="1",3.0,CB200),$D$5+$E$5*(CR200*CK200/($K$5*1000))+$F$5*(CR200*CK200/($K$5*1000))*MAX(MIN(BY200,$J$5),$I$5)*MAX(MIN(BY200,$J$5),$I$5)+$G$5*MAX(MIN(BY200,$J$5),$I$5)*(CR200*CK200/($K$5*1000))+$H$5*(CR200*CK200/($K$5*1000))*(CR200*CK200/($K$5*1000)))</f>
        <v>0</v>
      </c>
      <c r="R200">
        <f>I200*(1000-(1000*0.61365*exp(17.502*V200/(240.97+V200))/(CK200+CL200)+CF200)/2)/(1000*0.61365*exp(17.502*V200/(240.97+V200))/(CK200+CL200)-CF200)</f>
        <v>0</v>
      </c>
      <c r="S200">
        <f>1/((BZ200+1)/(P200/1.6)+1/(Q200/1.37)) + BZ200/((BZ200+1)/(P200/1.6) + BZ200/(Q200/1.37))</f>
        <v>0</v>
      </c>
      <c r="T200">
        <f>(BU200*BX200)</f>
        <v>0</v>
      </c>
      <c r="U200">
        <f>(CM200+(T200+2*0.95*5.67E-8*(((CM200+$B$7)+273)^4-(CM200+273)^4)-44100*I200)/(1.84*29.3*Q200+8*0.95*5.67E-8*(CM200+273)^3))</f>
        <v>0</v>
      </c>
      <c r="V200">
        <f>($C$7*CN200+$D$7*CO200+$E$7*U200)</f>
        <v>0</v>
      </c>
      <c r="W200">
        <f>0.61365*exp(17.502*V200/(240.97+V200))</f>
        <v>0</v>
      </c>
      <c r="X200">
        <f>(Y200/Z200*100)</f>
        <v>0</v>
      </c>
      <c r="Y200">
        <f>CF200*(CK200+CL200)/1000</f>
        <v>0</v>
      </c>
      <c r="Z200">
        <f>0.61365*exp(17.502*CM200/(240.97+CM200))</f>
        <v>0</v>
      </c>
      <c r="AA200">
        <f>(W200-CF200*(CK200+CL200)/1000)</f>
        <v>0</v>
      </c>
      <c r="AB200">
        <f>(-I200*44100)</f>
        <v>0</v>
      </c>
      <c r="AC200">
        <f>2*29.3*Q200*0.92*(CM200-V200)</f>
        <v>0</v>
      </c>
      <c r="AD200">
        <f>2*0.95*5.67E-8*(((CM200+$B$7)+273)^4-(V200+273)^4)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MAX(0,($B$13+$C$13*CR200)/(1+$D$13*CR200)*CK200/(CM200+273)*$E$13)</f>
        <v>0</v>
      </c>
      <c r="AK200" t="s">
        <v>303</v>
      </c>
      <c r="AL200" t="s">
        <v>303</v>
      </c>
      <c r="AM200">
        <v>0</v>
      </c>
      <c r="AN200">
        <v>0</v>
      </c>
      <c r="AO200">
        <f>1-AM200/AN200</f>
        <v>0</v>
      </c>
      <c r="AP200">
        <v>0</v>
      </c>
      <c r="AQ200" t="s">
        <v>303</v>
      </c>
      <c r="AR200" t="s">
        <v>303</v>
      </c>
      <c r="AS200">
        <v>0</v>
      </c>
      <c r="AT200">
        <v>0</v>
      </c>
      <c r="AU200">
        <f>1-AS200/AT200</f>
        <v>0</v>
      </c>
      <c r="AV200">
        <v>0.5</v>
      </c>
      <c r="AW200">
        <f>BV200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303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f>$B$11*CS200+$C$11*CT200+$F$11*CU200*(1-CX200)</f>
        <v>0</v>
      </c>
      <c r="BV200">
        <f>BU200*BW200</f>
        <v>0</v>
      </c>
      <c r="BW200">
        <f>($B$11*$D$9+$C$11*$D$9+$F$11*((DH200+CZ200)/MAX(DH200+CZ200+DI200, 0.1)*$I$9+DI200/MAX(DH200+CZ200+DI200, 0.1)*$J$9))/($B$11+$C$11+$F$11)</f>
        <v>0</v>
      </c>
      <c r="BX200">
        <f>($B$11*$K$9+$C$11*$K$9+$F$11*((DH200+CZ200)/MAX(DH200+CZ200+DI200, 0.1)*$P$9+DI200/MAX(DH200+CZ200+DI200, 0.1)*$Q$9))/($B$11+$C$11+$F$11)</f>
        <v>0</v>
      </c>
      <c r="BY200">
        <v>6</v>
      </c>
      <c r="BZ200">
        <v>0.5</v>
      </c>
      <c r="CA200" t="s">
        <v>304</v>
      </c>
      <c r="CB200">
        <v>2</v>
      </c>
      <c r="CC200">
        <v>1625677581.1</v>
      </c>
      <c r="CD200">
        <v>408.251666666667</v>
      </c>
      <c r="CE200">
        <v>419.983</v>
      </c>
      <c r="CF200">
        <v>7.52681666666667</v>
      </c>
      <c r="CG200">
        <v>6.37579333333333</v>
      </c>
      <c r="CH200">
        <v>422.594333333333</v>
      </c>
      <c r="CI200">
        <v>8.97773666666667</v>
      </c>
      <c r="CJ200">
        <v>500.022333333333</v>
      </c>
      <c r="CK200">
        <v>100.396</v>
      </c>
      <c r="CL200">
        <v>0.0997965</v>
      </c>
      <c r="CM200">
        <v>18.9786</v>
      </c>
      <c r="CN200">
        <v>18.7996333333333</v>
      </c>
      <c r="CO200">
        <v>999.9</v>
      </c>
      <c r="CP200">
        <v>0</v>
      </c>
      <c r="CQ200">
        <v>0</v>
      </c>
      <c r="CR200">
        <v>10004.3733333333</v>
      </c>
      <c r="CS200">
        <v>0</v>
      </c>
      <c r="CT200">
        <v>5.50033</v>
      </c>
      <c r="CU200">
        <v>1046.01333333333</v>
      </c>
      <c r="CV200">
        <v>0.962001666666667</v>
      </c>
      <c r="CW200">
        <v>0.0379988</v>
      </c>
      <c r="CX200">
        <v>0</v>
      </c>
      <c r="CY200">
        <v>1492.37666666667</v>
      </c>
      <c r="CZ200">
        <v>4.99912</v>
      </c>
      <c r="DA200">
        <v>15464.9333333333</v>
      </c>
      <c r="DB200">
        <v>6712.91666666667</v>
      </c>
      <c r="DC200">
        <v>37.625</v>
      </c>
      <c r="DD200">
        <v>40.7913333333333</v>
      </c>
      <c r="DE200">
        <v>39.4373333333333</v>
      </c>
      <c r="DF200">
        <v>40.2286666666667</v>
      </c>
      <c r="DG200">
        <v>39.1873333333333</v>
      </c>
      <c r="DH200">
        <v>1001.46</v>
      </c>
      <c r="DI200">
        <v>39.5533333333333</v>
      </c>
      <c r="DJ200">
        <v>0</v>
      </c>
      <c r="DK200">
        <v>1625677583</v>
      </c>
      <c r="DL200">
        <v>0</v>
      </c>
      <c r="DM200">
        <v>1494.9264</v>
      </c>
      <c r="DN200">
        <v>-25.4276922711799</v>
      </c>
      <c r="DO200">
        <v>-225.569230233869</v>
      </c>
      <c r="DP200">
        <v>15487.62</v>
      </c>
      <c r="DQ200">
        <v>15</v>
      </c>
      <c r="DR200">
        <v>1625677134.6</v>
      </c>
      <c r="DS200" t="s">
        <v>305</v>
      </c>
      <c r="DT200">
        <v>1625677128.6</v>
      </c>
      <c r="DU200">
        <v>1625677134.6</v>
      </c>
      <c r="DV200">
        <v>2</v>
      </c>
      <c r="DW200">
        <v>0.041</v>
      </c>
      <c r="DX200">
        <v>0.026</v>
      </c>
      <c r="DY200">
        <v>-14.347</v>
      </c>
      <c r="DZ200">
        <v>-1.389</v>
      </c>
      <c r="EA200">
        <v>420</v>
      </c>
      <c r="EB200">
        <v>5</v>
      </c>
      <c r="EC200">
        <v>0.14</v>
      </c>
      <c r="ED200">
        <v>0.08</v>
      </c>
      <c r="EE200">
        <v>-11.7353512195122</v>
      </c>
      <c r="EF200">
        <v>-0.187273170731696</v>
      </c>
      <c r="EG200">
        <v>0.0614064830213341</v>
      </c>
      <c r="EH200">
        <v>1</v>
      </c>
      <c r="EI200">
        <v>1496.34147058824</v>
      </c>
      <c r="EJ200">
        <v>-25.5060862214704</v>
      </c>
      <c r="EK200">
        <v>2.51279564529575</v>
      </c>
      <c r="EL200">
        <v>0</v>
      </c>
      <c r="EM200">
        <v>1.15124268292683</v>
      </c>
      <c r="EN200">
        <v>0.130366411149828</v>
      </c>
      <c r="EO200">
        <v>0.0155306587463181</v>
      </c>
      <c r="EP200">
        <v>0</v>
      </c>
      <c r="EQ200">
        <v>1</v>
      </c>
      <c r="ER200">
        <v>3</v>
      </c>
      <c r="ES200" t="s">
        <v>427</v>
      </c>
      <c r="ET200">
        <v>100</v>
      </c>
      <c r="EU200">
        <v>100</v>
      </c>
      <c r="EV200">
        <v>-14.343</v>
      </c>
      <c r="EW200">
        <v>-1.4511</v>
      </c>
      <c r="EX200">
        <v>-14.3476998515065</v>
      </c>
      <c r="EY200">
        <v>0.000485247639819423</v>
      </c>
      <c r="EZ200">
        <v>-1.36446825205216e-06</v>
      </c>
      <c r="FA200">
        <v>5.78542989185787e-10</v>
      </c>
      <c r="FB200">
        <v>-1.1099058739466</v>
      </c>
      <c r="FC200">
        <v>-0.0508365997127688</v>
      </c>
      <c r="FD200">
        <v>0.00161886503163497</v>
      </c>
      <c r="FE200">
        <v>-2.08621555845513e-05</v>
      </c>
      <c r="FF200">
        <v>0</v>
      </c>
      <c r="FG200">
        <v>2096</v>
      </c>
      <c r="FH200">
        <v>2</v>
      </c>
      <c r="FI200">
        <v>28</v>
      </c>
      <c r="FJ200">
        <v>7.6</v>
      </c>
      <c r="FK200">
        <v>7.5</v>
      </c>
      <c r="FL200">
        <v>18</v>
      </c>
      <c r="FM200">
        <v>491.59</v>
      </c>
      <c r="FN200">
        <v>510.592</v>
      </c>
      <c r="FO200">
        <v>17.1253</v>
      </c>
      <c r="FP200">
        <v>26.5533</v>
      </c>
      <c r="FQ200">
        <v>29.9998</v>
      </c>
      <c r="FR200">
        <v>26.7742</v>
      </c>
      <c r="FS200">
        <v>26.7634</v>
      </c>
      <c r="FT200">
        <v>21.4524</v>
      </c>
      <c r="FU200">
        <v>55.0669</v>
      </c>
      <c r="FV200">
        <v>0</v>
      </c>
      <c r="FW200">
        <v>17.22</v>
      </c>
      <c r="FX200">
        <v>420</v>
      </c>
      <c r="FY200">
        <v>6.4557</v>
      </c>
      <c r="FZ200">
        <v>101.658</v>
      </c>
      <c r="GA200">
        <v>96.1829</v>
      </c>
    </row>
    <row r="201" spans="1:183">
      <c r="A201">
        <v>185</v>
      </c>
      <c r="B201">
        <v>1625677584.1</v>
      </c>
      <c r="C201">
        <v>368</v>
      </c>
      <c r="D201" t="s">
        <v>676</v>
      </c>
      <c r="E201" t="s">
        <v>677</v>
      </c>
      <c r="F201">
        <v>1</v>
      </c>
      <c r="G201" t="s">
        <v>302</v>
      </c>
      <c r="H201">
        <v>1625677583.1</v>
      </c>
      <c r="I201">
        <f>(J201)/1000</f>
        <v>0</v>
      </c>
      <c r="J201">
        <f>1000*CJ201*AH201*(CF201-CG201)/(100*BY201*(1000-AH201*CF201))</f>
        <v>0</v>
      </c>
      <c r="K201">
        <f>CJ201*AH201*(CE201-CD201*(1000-AH201*CG201)/(1000-AH201*CF201))/(100*BY201)</f>
        <v>0</v>
      </c>
      <c r="L201">
        <f>CD201 - IF(AH201&gt;1, K201*BY201*100.0/(AJ201*CR201), 0)</f>
        <v>0</v>
      </c>
      <c r="M201">
        <f>((S201-I201/2)*L201-K201)/(S201+I201/2)</f>
        <v>0</v>
      </c>
      <c r="N201">
        <f>M201*(CK201+CL201)/1000.0</f>
        <v>0</v>
      </c>
      <c r="O201">
        <f>(CD201 - IF(AH201&gt;1, K201*BY201*100.0/(AJ201*CR201), 0))*(CK201+CL201)/1000.0</f>
        <v>0</v>
      </c>
      <c r="P201">
        <f>2.0/((1/R201-1/Q201)+SIGN(R201)*SQRT((1/R201-1/Q201)*(1/R201-1/Q201) + 4*BZ201/((BZ201+1)*(BZ201+1))*(2*1/R201*1/Q201-1/Q201*1/Q201)))</f>
        <v>0</v>
      </c>
      <c r="Q201">
        <f>IF(LEFT(CA201,1)&lt;&gt;"0",IF(LEFT(CA201,1)="1",3.0,CB201),$D$5+$E$5*(CR201*CK201/($K$5*1000))+$F$5*(CR201*CK201/($K$5*1000))*MAX(MIN(BY201,$J$5),$I$5)*MAX(MIN(BY201,$J$5),$I$5)+$G$5*MAX(MIN(BY201,$J$5),$I$5)*(CR201*CK201/($K$5*1000))+$H$5*(CR201*CK201/($K$5*1000))*(CR201*CK201/($K$5*1000)))</f>
        <v>0</v>
      </c>
      <c r="R201">
        <f>I201*(1000-(1000*0.61365*exp(17.502*V201/(240.97+V201))/(CK201+CL201)+CF201)/2)/(1000*0.61365*exp(17.502*V201/(240.97+V201))/(CK201+CL201)-CF201)</f>
        <v>0</v>
      </c>
      <c r="S201">
        <f>1/((BZ201+1)/(P201/1.6)+1/(Q201/1.37)) + BZ201/((BZ201+1)/(P201/1.6) + BZ201/(Q201/1.37))</f>
        <v>0</v>
      </c>
      <c r="T201">
        <f>(BU201*BX201)</f>
        <v>0</v>
      </c>
      <c r="U201">
        <f>(CM201+(T201+2*0.95*5.67E-8*(((CM201+$B$7)+273)^4-(CM201+273)^4)-44100*I201)/(1.84*29.3*Q201+8*0.95*5.67E-8*(CM201+273)^3))</f>
        <v>0</v>
      </c>
      <c r="V201">
        <f>($C$7*CN201+$D$7*CO201+$E$7*U201)</f>
        <v>0</v>
      </c>
      <c r="W201">
        <f>0.61365*exp(17.502*V201/(240.97+V201))</f>
        <v>0</v>
      </c>
      <c r="X201">
        <f>(Y201/Z201*100)</f>
        <v>0</v>
      </c>
      <c r="Y201">
        <f>CF201*(CK201+CL201)/1000</f>
        <v>0</v>
      </c>
      <c r="Z201">
        <f>0.61365*exp(17.502*CM201/(240.97+CM201))</f>
        <v>0</v>
      </c>
      <c r="AA201">
        <f>(W201-CF201*(CK201+CL201)/1000)</f>
        <v>0</v>
      </c>
      <c r="AB201">
        <f>(-I201*44100)</f>
        <v>0</v>
      </c>
      <c r="AC201">
        <f>2*29.3*Q201*0.92*(CM201-V201)</f>
        <v>0</v>
      </c>
      <c r="AD201">
        <f>2*0.95*5.67E-8*(((CM201+$B$7)+273)^4-(V201+273)^4)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MAX(0,($B$13+$C$13*CR201)/(1+$D$13*CR201)*CK201/(CM201+273)*$E$13)</f>
        <v>0</v>
      </c>
      <c r="AK201" t="s">
        <v>303</v>
      </c>
      <c r="AL201" t="s">
        <v>303</v>
      </c>
      <c r="AM201">
        <v>0</v>
      </c>
      <c r="AN201">
        <v>0</v>
      </c>
      <c r="AO201">
        <f>1-AM201/AN201</f>
        <v>0</v>
      </c>
      <c r="AP201">
        <v>0</v>
      </c>
      <c r="AQ201" t="s">
        <v>303</v>
      </c>
      <c r="AR201" t="s">
        <v>303</v>
      </c>
      <c r="AS201">
        <v>0</v>
      </c>
      <c r="AT201">
        <v>0</v>
      </c>
      <c r="AU201">
        <f>1-AS201/AT201</f>
        <v>0</v>
      </c>
      <c r="AV201">
        <v>0.5</v>
      </c>
      <c r="AW201">
        <f>BV201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303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f>$B$11*CS201+$C$11*CT201+$F$11*CU201*(1-CX201)</f>
        <v>0</v>
      </c>
      <c r="BV201">
        <f>BU201*BW201</f>
        <v>0</v>
      </c>
      <c r="BW201">
        <f>($B$11*$D$9+$C$11*$D$9+$F$11*((DH201+CZ201)/MAX(DH201+CZ201+DI201, 0.1)*$I$9+DI201/MAX(DH201+CZ201+DI201, 0.1)*$J$9))/($B$11+$C$11+$F$11)</f>
        <v>0</v>
      </c>
      <c r="BX201">
        <f>($B$11*$K$9+$C$11*$K$9+$F$11*((DH201+CZ201)/MAX(DH201+CZ201+DI201, 0.1)*$P$9+DI201/MAX(DH201+CZ201+DI201, 0.1)*$Q$9))/($B$11+$C$11+$F$11)</f>
        <v>0</v>
      </c>
      <c r="BY201">
        <v>6</v>
      </c>
      <c r="BZ201">
        <v>0.5</v>
      </c>
      <c r="CA201" t="s">
        <v>304</v>
      </c>
      <c r="CB201">
        <v>2</v>
      </c>
      <c r="CC201">
        <v>1625677583.1</v>
      </c>
      <c r="CD201">
        <v>408.227333333333</v>
      </c>
      <c r="CE201">
        <v>419.998666666667</v>
      </c>
      <c r="CF201">
        <v>7.54142666666667</v>
      </c>
      <c r="CG201">
        <v>6.39864333333333</v>
      </c>
      <c r="CH201">
        <v>422.57</v>
      </c>
      <c r="CI201">
        <v>8.99274666666667</v>
      </c>
      <c r="CJ201">
        <v>499.938666666667</v>
      </c>
      <c r="CK201">
        <v>100.395666666667</v>
      </c>
      <c r="CL201">
        <v>0.099529</v>
      </c>
      <c r="CM201">
        <v>19.0058</v>
      </c>
      <c r="CN201">
        <v>18.8268666666667</v>
      </c>
      <c r="CO201">
        <v>999.9</v>
      </c>
      <c r="CP201">
        <v>0</v>
      </c>
      <c r="CQ201">
        <v>0</v>
      </c>
      <c r="CR201">
        <v>10023.3333333333</v>
      </c>
      <c r="CS201">
        <v>0</v>
      </c>
      <c r="CT201">
        <v>5.52789666666667</v>
      </c>
      <c r="CU201">
        <v>1046.12</v>
      </c>
      <c r="CV201">
        <v>0.962009</v>
      </c>
      <c r="CW201">
        <v>0.0379914</v>
      </c>
      <c r="CX201">
        <v>0</v>
      </c>
      <c r="CY201">
        <v>1491.48</v>
      </c>
      <c r="CZ201">
        <v>4.99912</v>
      </c>
      <c r="DA201">
        <v>15467.4</v>
      </c>
      <c r="DB201">
        <v>6713.6</v>
      </c>
      <c r="DC201">
        <v>37.5</v>
      </c>
      <c r="DD201">
        <v>40.75</v>
      </c>
      <c r="DE201">
        <v>39.354</v>
      </c>
      <c r="DF201">
        <v>40.3123333333333</v>
      </c>
      <c r="DG201">
        <v>39.1456666666667</v>
      </c>
      <c r="DH201">
        <v>1001.57</v>
      </c>
      <c r="DI201">
        <v>39.55</v>
      </c>
      <c r="DJ201">
        <v>0</v>
      </c>
      <c r="DK201">
        <v>1625677584.8</v>
      </c>
      <c r="DL201">
        <v>0</v>
      </c>
      <c r="DM201">
        <v>1494.28461538462</v>
      </c>
      <c r="DN201">
        <v>-25.3859829243099</v>
      </c>
      <c r="DO201">
        <v>-197.661538553149</v>
      </c>
      <c r="DP201">
        <v>15483.0615384615</v>
      </c>
      <c r="DQ201">
        <v>15</v>
      </c>
      <c r="DR201">
        <v>1625677134.6</v>
      </c>
      <c r="DS201" t="s">
        <v>305</v>
      </c>
      <c r="DT201">
        <v>1625677128.6</v>
      </c>
      <c r="DU201">
        <v>1625677134.6</v>
      </c>
      <c r="DV201">
        <v>2</v>
      </c>
      <c r="DW201">
        <v>0.041</v>
      </c>
      <c r="DX201">
        <v>0.026</v>
      </c>
      <c r="DY201">
        <v>-14.347</v>
      </c>
      <c r="DZ201">
        <v>-1.389</v>
      </c>
      <c r="EA201">
        <v>420</v>
      </c>
      <c r="EB201">
        <v>5</v>
      </c>
      <c r="EC201">
        <v>0.14</v>
      </c>
      <c r="ED201">
        <v>0.08</v>
      </c>
      <c r="EE201">
        <v>-11.7387146341463</v>
      </c>
      <c r="EF201">
        <v>-0.230661324041799</v>
      </c>
      <c r="EG201">
        <v>0.0616930741299043</v>
      </c>
      <c r="EH201">
        <v>1</v>
      </c>
      <c r="EI201">
        <v>1495.69542857143</v>
      </c>
      <c r="EJ201">
        <v>-25.614011741684</v>
      </c>
      <c r="EK201">
        <v>2.58328068588003</v>
      </c>
      <c r="EL201">
        <v>0</v>
      </c>
      <c r="EM201">
        <v>1.15298463414634</v>
      </c>
      <c r="EN201">
        <v>0.0669062717770038</v>
      </c>
      <c r="EO201">
        <v>0.013252605468187</v>
      </c>
      <c r="EP201">
        <v>1</v>
      </c>
      <c r="EQ201">
        <v>2</v>
      </c>
      <c r="ER201">
        <v>3</v>
      </c>
      <c r="ES201" t="s">
        <v>349</v>
      </c>
      <c r="ET201">
        <v>100</v>
      </c>
      <c r="EU201">
        <v>100</v>
      </c>
      <c r="EV201">
        <v>-14.343</v>
      </c>
      <c r="EW201">
        <v>-1.4516</v>
      </c>
      <c r="EX201">
        <v>-14.3476998515065</v>
      </c>
      <c r="EY201">
        <v>0.000485247639819423</v>
      </c>
      <c r="EZ201">
        <v>-1.36446825205216e-06</v>
      </c>
      <c r="FA201">
        <v>5.78542989185787e-10</v>
      </c>
      <c r="FB201">
        <v>-1.1099058739466</v>
      </c>
      <c r="FC201">
        <v>-0.0508365997127688</v>
      </c>
      <c r="FD201">
        <v>0.00161886503163497</v>
      </c>
      <c r="FE201">
        <v>-2.08621555845513e-05</v>
      </c>
      <c r="FF201">
        <v>0</v>
      </c>
      <c r="FG201">
        <v>2096</v>
      </c>
      <c r="FH201">
        <v>2</v>
      </c>
      <c r="FI201">
        <v>28</v>
      </c>
      <c r="FJ201">
        <v>7.6</v>
      </c>
      <c r="FK201">
        <v>7.5</v>
      </c>
      <c r="FL201">
        <v>18</v>
      </c>
      <c r="FM201">
        <v>491.723</v>
      </c>
      <c r="FN201">
        <v>510.415</v>
      </c>
      <c r="FO201">
        <v>17.1676</v>
      </c>
      <c r="FP201">
        <v>26.551</v>
      </c>
      <c r="FQ201">
        <v>29.9998</v>
      </c>
      <c r="FR201">
        <v>26.7727</v>
      </c>
      <c r="FS201">
        <v>26.7617</v>
      </c>
      <c r="FT201">
        <v>21.4567</v>
      </c>
      <c r="FU201">
        <v>55.0669</v>
      </c>
      <c r="FV201">
        <v>0</v>
      </c>
      <c r="FW201">
        <v>17.22</v>
      </c>
      <c r="FX201">
        <v>420</v>
      </c>
      <c r="FY201">
        <v>6.45286</v>
      </c>
      <c r="FZ201">
        <v>101.658</v>
      </c>
      <c r="GA201">
        <v>96.184</v>
      </c>
    </row>
    <row r="202" spans="1:183">
      <c r="A202">
        <v>186</v>
      </c>
      <c r="B202">
        <v>1625677586.1</v>
      </c>
      <c r="C202">
        <v>370</v>
      </c>
      <c r="D202" t="s">
        <v>678</v>
      </c>
      <c r="E202" t="s">
        <v>679</v>
      </c>
      <c r="F202">
        <v>1</v>
      </c>
      <c r="G202" t="s">
        <v>302</v>
      </c>
      <c r="H202">
        <v>1625677585.1</v>
      </c>
      <c r="I202">
        <f>(J202)/1000</f>
        <v>0</v>
      </c>
      <c r="J202">
        <f>1000*CJ202*AH202*(CF202-CG202)/(100*BY202*(1000-AH202*CF202))</f>
        <v>0</v>
      </c>
      <c r="K202">
        <f>CJ202*AH202*(CE202-CD202*(1000-AH202*CG202)/(1000-AH202*CF202))/(100*BY202)</f>
        <v>0</v>
      </c>
      <c r="L202">
        <f>CD202 - IF(AH202&gt;1, K202*BY202*100.0/(AJ202*CR202), 0)</f>
        <v>0</v>
      </c>
      <c r="M202">
        <f>((S202-I202/2)*L202-K202)/(S202+I202/2)</f>
        <v>0</v>
      </c>
      <c r="N202">
        <f>M202*(CK202+CL202)/1000.0</f>
        <v>0</v>
      </c>
      <c r="O202">
        <f>(CD202 - IF(AH202&gt;1, K202*BY202*100.0/(AJ202*CR202), 0))*(CK202+CL202)/1000.0</f>
        <v>0</v>
      </c>
      <c r="P202">
        <f>2.0/((1/R202-1/Q202)+SIGN(R202)*SQRT((1/R202-1/Q202)*(1/R202-1/Q202) + 4*BZ202/((BZ202+1)*(BZ202+1))*(2*1/R202*1/Q202-1/Q202*1/Q202)))</f>
        <v>0</v>
      </c>
      <c r="Q202">
        <f>IF(LEFT(CA202,1)&lt;&gt;"0",IF(LEFT(CA202,1)="1",3.0,CB202),$D$5+$E$5*(CR202*CK202/($K$5*1000))+$F$5*(CR202*CK202/($K$5*1000))*MAX(MIN(BY202,$J$5),$I$5)*MAX(MIN(BY202,$J$5),$I$5)+$G$5*MAX(MIN(BY202,$J$5),$I$5)*(CR202*CK202/($K$5*1000))+$H$5*(CR202*CK202/($K$5*1000))*(CR202*CK202/($K$5*1000)))</f>
        <v>0</v>
      </c>
      <c r="R202">
        <f>I202*(1000-(1000*0.61365*exp(17.502*V202/(240.97+V202))/(CK202+CL202)+CF202)/2)/(1000*0.61365*exp(17.502*V202/(240.97+V202))/(CK202+CL202)-CF202)</f>
        <v>0</v>
      </c>
      <c r="S202">
        <f>1/((BZ202+1)/(P202/1.6)+1/(Q202/1.37)) + BZ202/((BZ202+1)/(P202/1.6) + BZ202/(Q202/1.37))</f>
        <v>0</v>
      </c>
      <c r="T202">
        <f>(BU202*BX202)</f>
        <v>0</v>
      </c>
      <c r="U202">
        <f>(CM202+(T202+2*0.95*5.67E-8*(((CM202+$B$7)+273)^4-(CM202+273)^4)-44100*I202)/(1.84*29.3*Q202+8*0.95*5.67E-8*(CM202+273)^3))</f>
        <v>0</v>
      </c>
      <c r="V202">
        <f>($C$7*CN202+$D$7*CO202+$E$7*U202)</f>
        <v>0</v>
      </c>
      <c r="W202">
        <f>0.61365*exp(17.502*V202/(240.97+V202))</f>
        <v>0</v>
      </c>
      <c r="X202">
        <f>(Y202/Z202*100)</f>
        <v>0</v>
      </c>
      <c r="Y202">
        <f>CF202*(CK202+CL202)/1000</f>
        <v>0</v>
      </c>
      <c r="Z202">
        <f>0.61365*exp(17.502*CM202/(240.97+CM202))</f>
        <v>0</v>
      </c>
      <c r="AA202">
        <f>(W202-CF202*(CK202+CL202)/1000)</f>
        <v>0</v>
      </c>
      <c r="AB202">
        <f>(-I202*44100)</f>
        <v>0</v>
      </c>
      <c r="AC202">
        <f>2*29.3*Q202*0.92*(CM202-V202)</f>
        <v>0</v>
      </c>
      <c r="AD202">
        <f>2*0.95*5.67E-8*(((CM202+$B$7)+273)^4-(V202+273)^4)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MAX(0,($B$13+$C$13*CR202)/(1+$D$13*CR202)*CK202/(CM202+273)*$E$13)</f>
        <v>0</v>
      </c>
      <c r="AK202" t="s">
        <v>303</v>
      </c>
      <c r="AL202" t="s">
        <v>303</v>
      </c>
      <c r="AM202">
        <v>0</v>
      </c>
      <c r="AN202">
        <v>0</v>
      </c>
      <c r="AO202">
        <f>1-AM202/AN202</f>
        <v>0</v>
      </c>
      <c r="AP202">
        <v>0</v>
      </c>
      <c r="AQ202" t="s">
        <v>303</v>
      </c>
      <c r="AR202" t="s">
        <v>303</v>
      </c>
      <c r="AS202">
        <v>0</v>
      </c>
      <c r="AT202">
        <v>0</v>
      </c>
      <c r="AU202">
        <f>1-AS202/AT202</f>
        <v>0</v>
      </c>
      <c r="AV202">
        <v>0.5</v>
      </c>
      <c r="AW202">
        <f>BV202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303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f>$B$11*CS202+$C$11*CT202+$F$11*CU202*(1-CX202)</f>
        <v>0</v>
      </c>
      <c r="BV202">
        <f>BU202*BW202</f>
        <v>0</v>
      </c>
      <c r="BW202">
        <f>($B$11*$D$9+$C$11*$D$9+$F$11*((DH202+CZ202)/MAX(DH202+CZ202+DI202, 0.1)*$I$9+DI202/MAX(DH202+CZ202+DI202, 0.1)*$J$9))/($B$11+$C$11+$F$11)</f>
        <v>0</v>
      </c>
      <c r="BX202">
        <f>($B$11*$K$9+$C$11*$K$9+$F$11*((DH202+CZ202)/MAX(DH202+CZ202+DI202, 0.1)*$P$9+DI202/MAX(DH202+CZ202+DI202, 0.1)*$Q$9))/($B$11+$C$11+$F$11)</f>
        <v>0</v>
      </c>
      <c r="BY202">
        <v>6</v>
      </c>
      <c r="BZ202">
        <v>0.5</v>
      </c>
      <c r="CA202" t="s">
        <v>304</v>
      </c>
      <c r="CB202">
        <v>2</v>
      </c>
      <c r="CC202">
        <v>1625677585.1</v>
      </c>
      <c r="CD202">
        <v>408.196666666667</v>
      </c>
      <c r="CE202">
        <v>419.954</v>
      </c>
      <c r="CF202">
        <v>7.55858</v>
      </c>
      <c r="CG202">
        <v>6.40369333333333</v>
      </c>
      <c r="CH202">
        <v>422.539666666667</v>
      </c>
      <c r="CI202">
        <v>9.01037333333333</v>
      </c>
      <c r="CJ202">
        <v>500.050666666667</v>
      </c>
      <c r="CK202">
        <v>100.396666666667</v>
      </c>
      <c r="CL202">
        <v>0.100107866666667</v>
      </c>
      <c r="CM202">
        <v>19.0336</v>
      </c>
      <c r="CN202">
        <v>18.8539666666667</v>
      </c>
      <c r="CO202">
        <v>999.9</v>
      </c>
      <c r="CP202">
        <v>0</v>
      </c>
      <c r="CQ202">
        <v>0</v>
      </c>
      <c r="CR202">
        <v>10023.7666666667</v>
      </c>
      <c r="CS202">
        <v>0</v>
      </c>
      <c r="CT202">
        <v>5.59682333333333</v>
      </c>
      <c r="CU202">
        <v>1045.91</v>
      </c>
      <c r="CV202">
        <v>0.962001666666667</v>
      </c>
      <c r="CW202">
        <v>0.0379988</v>
      </c>
      <c r="CX202">
        <v>0</v>
      </c>
      <c r="CY202">
        <v>1490.43666666667</v>
      </c>
      <c r="CZ202">
        <v>4.99912</v>
      </c>
      <c r="DA202">
        <v>15455.1666666667</v>
      </c>
      <c r="DB202">
        <v>6712.22333333333</v>
      </c>
      <c r="DC202">
        <v>37.687</v>
      </c>
      <c r="DD202">
        <v>40.7703333333333</v>
      </c>
      <c r="DE202">
        <v>39.3333333333333</v>
      </c>
      <c r="DF202">
        <v>40.2083333333333</v>
      </c>
      <c r="DG202">
        <v>39.1036666666667</v>
      </c>
      <c r="DH202">
        <v>1001.36</v>
      </c>
      <c r="DI202">
        <v>39.55</v>
      </c>
      <c r="DJ202">
        <v>0</v>
      </c>
      <c r="DK202">
        <v>1625677587.2</v>
      </c>
      <c r="DL202">
        <v>0</v>
      </c>
      <c r="DM202">
        <v>1493.24576923077</v>
      </c>
      <c r="DN202">
        <v>-25.5483760895853</v>
      </c>
      <c r="DO202">
        <v>-189.87350429072</v>
      </c>
      <c r="DP202">
        <v>15474.8</v>
      </c>
      <c r="DQ202">
        <v>15</v>
      </c>
      <c r="DR202">
        <v>1625677134.6</v>
      </c>
      <c r="DS202" t="s">
        <v>305</v>
      </c>
      <c r="DT202">
        <v>1625677128.6</v>
      </c>
      <c r="DU202">
        <v>1625677134.6</v>
      </c>
      <c r="DV202">
        <v>2</v>
      </c>
      <c r="DW202">
        <v>0.041</v>
      </c>
      <c r="DX202">
        <v>0.026</v>
      </c>
      <c r="DY202">
        <v>-14.347</v>
      </c>
      <c r="DZ202">
        <v>-1.389</v>
      </c>
      <c r="EA202">
        <v>420</v>
      </c>
      <c r="EB202">
        <v>5</v>
      </c>
      <c r="EC202">
        <v>0.14</v>
      </c>
      <c r="ED202">
        <v>0.08</v>
      </c>
      <c r="EE202">
        <v>-11.7387926829268</v>
      </c>
      <c r="EF202">
        <v>-0.286162369337988</v>
      </c>
      <c r="EG202">
        <v>0.0615809021323662</v>
      </c>
      <c r="EH202">
        <v>1</v>
      </c>
      <c r="EI202">
        <v>1494.51588235294</v>
      </c>
      <c r="EJ202">
        <v>-25.5272618004235</v>
      </c>
      <c r="EK202">
        <v>2.50490239054521</v>
      </c>
      <c r="EL202">
        <v>0</v>
      </c>
      <c r="EM202">
        <v>1.1545387804878</v>
      </c>
      <c r="EN202">
        <v>0.0375240418118462</v>
      </c>
      <c r="EO202">
        <v>0.0122245453195155</v>
      </c>
      <c r="EP202">
        <v>1</v>
      </c>
      <c r="EQ202">
        <v>2</v>
      </c>
      <c r="ER202">
        <v>3</v>
      </c>
      <c r="ES202" t="s">
        <v>349</v>
      </c>
      <c r="ET202">
        <v>100</v>
      </c>
      <c r="EU202">
        <v>100</v>
      </c>
      <c r="EV202">
        <v>-14.343</v>
      </c>
      <c r="EW202">
        <v>-1.452</v>
      </c>
      <c r="EX202">
        <v>-14.3476998515065</v>
      </c>
      <c r="EY202">
        <v>0.000485247639819423</v>
      </c>
      <c r="EZ202">
        <v>-1.36446825205216e-06</v>
      </c>
      <c r="FA202">
        <v>5.78542989185787e-10</v>
      </c>
      <c r="FB202">
        <v>-1.1099058739466</v>
      </c>
      <c r="FC202">
        <v>-0.0508365997127688</v>
      </c>
      <c r="FD202">
        <v>0.00161886503163497</v>
      </c>
      <c r="FE202">
        <v>-2.08621555845513e-05</v>
      </c>
      <c r="FF202">
        <v>0</v>
      </c>
      <c r="FG202">
        <v>2096</v>
      </c>
      <c r="FH202">
        <v>2</v>
      </c>
      <c r="FI202">
        <v>28</v>
      </c>
      <c r="FJ202">
        <v>7.6</v>
      </c>
      <c r="FK202">
        <v>7.5</v>
      </c>
      <c r="FL202">
        <v>18</v>
      </c>
      <c r="FM202">
        <v>491.654</v>
      </c>
      <c r="FN202">
        <v>510.476</v>
      </c>
      <c r="FO202">
        <v>17.2136</v>
      </c>
      <c r="FP202">
        <v>26.5493</v>
      </c>
      <c r="FQ202">
        <v>29.9997</v>
      </c>
      <c r="FR202">
        <v>26.7713</v>
      </c>
      <c r="FS202">
        <v>26.7606</v>
      </c>
      <c r="FT202">
        <v>21.4522</v>
      </c>
      <c r="FU202">
        <v>55.0669</v>
      </c>
      <c r="FV202">
        <v>0</v>
      </c>
      <c r="FW202">
        <v>17.29</v>
      </c>
      <c r="FX202">
        <v>420</v>
      </c>
      <c r="FY202">
        <v>6.45088</v>
      </c>
      <c r="FZ202">
        <v>101.66</v>
      </c>
      <c r="GA202">
        <v>96.1848</v>
      </c>
    </row>
    <row r="203" spans="1:183">
      <c r="A203">
        <v>187</v>
      </c>
      <c r="B203">
        <v>1625677588.1</v>
      </c>
      <c r="C203">
        <v>372</v>
      </c>
      <c r="D203" t="s">
        <v>680</v>
      </c>
      <c r="E203" t="s">
        <v>681</v>
      </c>
      <c r="F203">
        <v>1</v>
      </c>
      <c r="G203" t="s">
        <v>302</v>
      </c>
      <c r="H203">
        <v>1625677587.1</v>
      </c>
      <c r="I203">
        <f>(J203)/1000</f>
        <v>0</v>
      </c>
      <c r="J203">
        <f>1000*CJ203*AH203*(CF203-CG203)/(100*BY203*(1000-AH203*CF203))</f>
        <v>0</v>
      </c>
      <c r="K203">
        <f>CJ203*AH203*(CE203-CD203*(1000-AH203*CG203)/(1000-AH203*CF203))/(100*BY203)</f>
        <v>0</v>
      </c>
      <c r="L203">
        <f>CD203 - IF(AH203&gt;1, K203*BY203*100.0/(AJ203*CR203), 0)</f>
        <v>0</v>
      </c>
      <c r="M203">
        <f>((S203-I203/2)*L203-K203)/(S203+I203/2)</f>
        <v>0</v>
      </c>
      <c r="N203">
        <f>M203*(CK203+CL203)/1000.0</f>
        <v>0</v>
      </c>
      <c r="O203">
        <f>(CD203 - IF(AH203&gt;1, K203*BY203*100.0/(AJ203*CR203), 0))*(CK203+CL203)/1000.0</f>
        <v>0</v>
      </c>
      <c r="P203">
        <f>2.0/((1/R203-1/Q203)+SIGN(R203)*SQRT((1/R203-1/Q203)*(1/R203-1/Q203) + 4*BZ203/((BZ203+1)*(BZ203+1))*(2*1/R203*1/Q203-1/Q203*1/Q203)))</f>
        <v>0</v>
      </c>
      <c r="Q203">
        <f>IF(LEFT(CA203,1)&lt;&gt;"0",IF(LEFT(CA203,1)="1",3.0,CB203),$D$5+$E$5*(CR203*CK203/($K$5*1000))+$F$5*(CR203*CK203/($K$5*1000))*MAX(MIN(BY203,$J$5),$I$5)*MAX(MIN(BY203,$J$5),$I$5)+$G$5*MAX(MIN(BY203,$J$5),$I$5)*(CR203*CK203/($K$5*1000))+$H$5*(CR203*CK203/($K$5*1000))*(CR203*CK203/($K$5*1000)))</f>
        <v>0</v>
      </c>
      <c r="R203">
        <f>I203*(1000-(1000*0.61365*exp(17.502*V203/(240.97+V203))/(CK203+CL203)+CF203)/2)/(1000*0.61365*exp(17.502*V203/(240.97+V203))/(CK203+CL203)-CF203)</f>
        <v>0</v>
      </c>
      <c r="S203">
        <f>1/((BZ203+1)/(P203/1.6)+1/(Q203/1.37)) + BZ203/((BZ203+1)/(P203/1.6) + BZ203/(Q203/1.37))</f>
        <v>0</v>
      </c>
      <c r="T203">
        <f>(BU203*BX203)</f>
        <v>0</v>
      </c>
      <c r="U203">
        <f>(CM203+(T203+2*0.95*5.67E-8*(((CM203+$B$7)+273)^4-(CM203+273)^4)-44100*I203)/(1.84*29.3*Q203+8*0.95*5.67E-8*(CM203+273)^3))</f>
        <v>0</v>
      </c>
      <c r="V203">
        <f>($C$7*CN203+$D$7*CO203+$E$7*U203)</f>
        <v>0</v>
      </c>
      <c r="W203">
        <f>0.61365*exp(17.502*V203/(240.97+V203))</f>
        <v>0</v>
      </c>
      <c r="X203">
        <f>(Y203/Z203*100)</f>
        <v>0</v>
      </c>
      <c r="Y203">
        <f>CF203*(CK203+CL203)/1000</f>
        <v>0</v>
      </c>
      <c r="Z203">
        <f>0.61365*exp(17.502*CM203/(240.97+CM203))</f>
        <v>0</v>
      </c>
      <c r="AA203">
        <f>(W203-CF203*(CK203+CL203)/1000)</f>
        <v>0</v>
      </c>
      <c r="AB203">
        <f>(-I203*44100)</f>
        <v>0</v>
      </c>
      <c r="AC203">
        <f>2*29.3*Q203*0.92*(CM203-V203)</f>
        <v>0</v>
      </c>
      <c r="AD203">
        <f>2*0.95*5.67E-8*(((CM203+$B$7)+273)^4-(V203+273)^4)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MAX(0,($B$13+$C$13*CR203)/(1+$D$13*CR203)*CK203/(CM203+273)*$E$13)</f>
        <v>0</v>
      </c>
      <c r="AK203" t="s">
        <v>303</v>
      </c>
      <c r="AL203" t="s">
        <v>303</v>
      </c>
      <c r="AM203">
        <v>0</v>
      </c>
      <c r="AN203">
        <v>0</v>
      </c>
      <c r="AO203">
        <f>1-AM203/AN203</f>
        <v>0</v>
      </c>
      <c r="AP203">
        <v>0</v>
      </c>
      <c r="AQ203" t="s">
        <v>303</v>
      </c>
      <c r="AR203" t="s">
        <v>303</v>
      </c>
      <c r="AS203">
        <v>0</v>
      </c>
      <c r="AT203">
        <v>0</v>
      </c>
      <c r="AU203">
        <f>1-AS203/AT203</f>
        <v>0</v>
      </c>
      <c r="AV203">
        <v>0.5</v>
      </c>
      <c r="AW203">
        <f>BV203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303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f>$B$11*CS203+$C$11*CT203+$F$11*CU203*(1-CX203)</f>
        <v>0</v>
      </c>
      <c r="BV203">
        <f>BU203*BW203</f>
        <v>0</v>
      </c>
      <c r="BW203">
        <f>($B$11*$D$9+$C$11*$D$9+$F$11*((DH203+CZ203)/MAX(DH203+CZ203+DI203, 0.1)*$I$9+DI203/MAX(DH203+CZ203+DI203, 0.1)*$J$9))/($B$11+$C$11+$F$11)</f>
        <v>0</v>
      </c>
      <c r="BX203">
        <f>($B$11*$K$9+$C$11*$K$9+$F$11*((DH203+CZ203)/MAX(DH203+CZ203+DI203, 0.1)*$P$9+DI203/MAX(DH203+CZ203+DI203, 0.1)*$Q$9))/($B$11+$C$11+$F$11)</f>
        <v>0</v>
      </c>
      <c r="BY203">
        <v>6</v>
      </c>
      <c r="BZ203">
        <v>0.5</v>
      </c>
      <c r="CA203" t="s">
        <v>304</v>
      </c>
      <c r="CB203">
        <v>2</v>
      </c>
      <c r="CC203">
        <v>1625677587.1</v>
      </c>
      <c r="CD203">
        <v>408.167666666667</v>
      </c>
      <c r="CE203">
        <v>419.983</v>
      </c>
      <c r="CF203">
        <v>7.5741</v>
      </c>
      <c r="CG203">
        <v>6.40617</v>
      </c>
      <c r="CH203">
        <v>422.509666666667</v>
      </c>
      <c r="CI203">
        <v>9.02631666666667</v>
      </c>
      <c r="CJ203">
        <v>500.106666666667</v>
      </c>
      <c r="CK203">
        <v>100.398333333333</v>
      </c>
      <c r="CL203">
        <v>0.100254666666667</v>
      </c>
      <c r="CM203">
        <v>19.0612333333333</v>
      </c>
      <c r="CN203">
        <v>18.8817</v>
      </c>
      <c r="CO203">
        <v>999.9</v>
      </c>
      <c r="CP203">
        <v>0</v>
      </c>
      <c r="CQ203">
        <v>0</v>
      </c>
      <c r="CR203">
        <v>10018.7666666667</v>
      </c>
      <c r="CS203">
        <v>0</v>
      </c>
      <c r="CT203">
        <v>5.62439</v>
      </c>
      <c r="CU203">
        <v>1046.01333333333</v>
      </c>
      <c r="CV203">
        <v>0.962005333333333</v>
      </c>
      <c r="CW203">
        <v>0.0379951</v>
      </c>
      <c r="CX203">
        <v>0</v>
      </c>
      <c r="CY203">
        <v>1489.77</v>
      </c>
      <c r="CZ203">
        <v>4.99912</v>
      </c>
      <c r="DA203">
        <v>15448.0333333333</v>
      </c>
      <c r="DB203">
        <v>6712.89</v>
      </c>
      <c r="DC203">
        <v>37.625</v>
      </c>
      <c r="DD203">
        <v>40.729</v>
      </c>
      <c r="DE203">
        <v>39.3746666666667</v>
      </c>
      <c r="DF203">
        <v>40.2916666666667</v>
      </c>
      <c r="DG203">
        <v>39.104</v>
      </c>
      <c r="DH203">
        <v>1001.46333333333</v>
      </c>
      <c r="DI203">
        <v>39.55</v>
      </c>
      <c r="DJ203">
        <v>0</v>
      </c>
      <c r="DK203">
        <v>1625677589</v>
      </c>
      <c r="DL203">
        <v>0</v>
      </c>
      <c r="DM203">
        <v>1492.3488</v>
      </c>
      <c r="DN203">
        <v>-26.0423076537945</v>
      </c>
      <c r="DO203">
        <v>-190.669230431014</v>
      </c>
      <c r="DP203">
        <v>15467.596</v>
      </c>
      <c r="DQ203">
        <v>15</v>
      </c>
      <c r="DR203">
        <v>1625677134.6</v>
      </c>
      <c r="DS203" t="s">
        <v>305</v>
      </c>
      <c r="DT203">
        <v>1625677128.6</v>
      </c>
      <c r="DU203">
        <v>1625677134.6</v>
      </c>
      <c r="DV203">
        <v>2</v>
      </c>
      <c r="DW203">
        <v>0.041</v>
      </c>
      <c r="DX203">
        <v>0.026</v>
      </c>
      <c r="DY203">
        <v>-14.347</v>
      </c>
      <c r="DZ203">
        <v>-1.389</v>
      </c>
      <c r="EA203">
        <v>420</v>
      </c>
      <c r="EB203">
        <v>5</v>
      </c>
      <c r="EC203">
        <v>0.14</v>
      </c>
      <c r="ED203">
        <v>0.08</v>
      </c>
      <c r="EE203">
        <v>-11.7497829268293</v>
      </c>
      <c r="EF203">
        <v>-0.313839721254357</v>
      </c>
      <c r="EG203">
        <v>0.0623136828823374</v>
      </c>
      <c r="EH203">
        <v>1</v>
      </c>
      <c r="EI203">
        <v>1493.75941176471</v>
      </c>
      <c r="EJ203">
        <v>-25.6853761622973</v>
      </c>
      <c r="EK203">
        <v>2.52910695837886</v>
      </c>
      <c r="EL203">
        <v>0</v>
      </c>
      <c r="EM203">
        <v>1.15659365853659</v>
      </c>
      <c r="EN203">
        <v>0.0385289895470412</v>
      </c>
      <c r="EO203">
        <v>0.0123100349222024</v>
      </c>
      <c r="EP203">
        <v>1</v>
      </c>
      <c r="EQ203">
        <v>2</v>
      </c>
      <c r="ER203">
        <v>3</v>
      </c>
      <c r="ES203" t="s">
        <v>349</v>
      </c>
      <c r="ET203">
        <v>100</v>
      </c>
      <c r="EU203">
        <v>100</v>
      </c>
      <c r="EV203">
        <v>-14.342</v>
      </c>
      <c r="EW203">
        <v>-1.4524</v>
      </c>
      <c r="EX203">
        <v>-14.3476998515065</v>
      </c>
      <c r="EY203">
        <v>0.000485247639819423</v>
      </c>
      <c r="EZ203">
        <v>-1.36446825205216e-06</v>
      </c>
      <c r="FA203">
        <v>5.78542989185787e-10</v>
      </c>
      <c r="FB203">
        <v>-1.1099058739466</v>
      </c>
      <c r="FC203">
        <v>-0.0508365997127688</v>
      </c>
      <c r="FD203">
        <v>0.00161886503163497</v>
      </c>
      <c r="FE203">
        <v>-2.08621555845513e-05</v>
      </c>
      <c r="FF203">
        <v>0</v>
      </c>
      <c r="FG203">
        <v>2096</v>
      </c>
      <c r="FH203">
        <v>2</v>
      </c>
      <c r="FI203">
        <v>28</v>
      </c>
      <c r="FJ203">
        <v>7.7</v>
      </c>
      <c r="FK203">
        <v>7.6</v>
      </c>
      <c r="FL203">
        <v>18</v>
      </c>
      <c r="FM203">
        <v>491.64</v>
      </c>
      <c r="FN203">
        <v>510.466</v>
      </c>
      <c r="FO203">
        <v>17.2575</v>
      </c>
      <c r="FP203">
        <v>26.5477</v>
      </c>
      <c r="FQ203">
        <v>29.9996</v>
      </c>
      <c r="FR203">
        <v>26.7696</v>
      </c>
      <c r="FS203">
        <v>26.7594</v>
      </c>
      <c r="FT203">
        <v>21.4545</v>
      </c>
      <c r="FU203">
        <v>55.0669</v>
      </c>
      <c r="FV203">
        <v>0</v>
      </c>
      <c r="FW203">
        <v>17.35</v>
      </c>
      <c r="FX203">
        <v>420</v>
      </c>
      <c r="FY203">
        <v>6.44716</v>
      </c>
      <c r="FZ203">
        <v>101.661</v>
      </c>
      <c r="GA203">
        <v>96.1854</v>
      </c>
    </row>
    <row r="204" spans="1:183">
      <c r="A204">
        <v>188</v>
      </c>
      <c r="B204">
        <v>1625677590.1</v>
      </c>
      <c r="C204">
        <v>374</v>
      </c>
      <c r="D204" t="s">
        <v>682</v>
      </c>
      <c r="E204" t="s">
        <v>683</v>
      </c>
      <c r="F204">
        <v>1</v>
      </c>
      <c r="G204" t="s">
        <v>302</v>
      </c>
      <c r="H204">
        <v>1625677589.1</v>
      </c>
      <c r="I204">
        <f>(J204)/1000</f>
        <v>0</v>
      </c>
      <c r="J204">
        <f>1000*CJ204*AH204*(CF204-CG204)/(100*BY204*(1000-AH204*CF204))</f>
        <v>0</v>
      </c>
      <c r="K204">
        <f>CJ204*AH204*(CE204-CD204*(1000-AH204*CG204)/(1000-AH204*CF204))/(100*BY204)</f>
        <v>0</v>
      </c>
      <c r="L204">
        <f>CD204 - IF(AH204&gt;1, K204*BY204*100.0/(AJ204*CR204), 0)</f>
        <v>0</v>
      </c>
      <c r="M204">
        <f>((S204-I204/2)*L204-K204)/(S204+I204/2)</f>
        <v>0</v>
      </c>
      <c r="N204">
        <f>M204*(CK204+CL204)/1000.0</f>
        <v>0</v>
      </c>
      <c r="O204">
        <f>(CD204 - IF(AH204&gt;1, K204*BY204*100.0/(AJ204*CR204), 0))*(CK204+CL204)/1000.0</f>
        <v>0</v>
      </c>
      <c r="P204">
        <f>2.0/((1/R204-1/Q204)+SIGN(R204)*SQRT((1/R204-1/Q204)*(1/R204-1/Q204) + 4*BZ204/((BZ204+1)*(BZ204+1))*(2*1/R204*1/Q204-1/Q204*1/Q204)))</f>
        <v>0</v>
      </c>
      <c r="Q204">
        <f>IF(LEFT(CA204,1)&lt;&gt;"0",IF(LEFT(CA204,1)="1",3.0,CB204),$D$5+$E$5*(CR204*CK204/($K$5*1000))+$F$5*(CR204*CK204/($K$5*1000))*MAX(MIN(BY204,$J$5),$I$5)*MAX(MIN(BY204,$J$5),$I$5)+$G$5*MAX(MIN(BY204,$J$5),$I$5)*(CR204*CK204/($K$5*1000))+$H$5*(CR204*CK204/($K$5*1000))*(CR204*CK204/($K$5*1000)))</f>
        <v>0</v>
      </c>
      <c r="R204">
        <f>I204*(1000-(1000*0.61365*exp(17.502*V204/(240.97+V204))/(CK204+CL204)+CF204)/2)/(1000*0.61365*exp(17.502*V204/(240.97+V204))/(CK204+CL204)-CF204)</f>
        <v>0</v>
      </c>
      <c r="S204">
        <f>1/((BZ204+1)/(P204/1.6)+1/(Q204/1.37)) + BZ204/((BZ204+1)/(P204/1.6) + BZ204/(Q204/1.37))</f>
        <v>0</v>
      </c>
      <c r="T204">
        <f>(BU204*BX204)</f>
        <v>0</v>
      </c>
      <c r="U204">
        <f>(CM204+(T204+2*0.95*5.67E-8*(((CM204+$B$7)+273)^4-(CM204+273)^4)-44100*I204)/(1.84*29.3*Q204+8*0.95*5.67E-8*(CM204+273)^3))</f>
        <v>0</v>
      </c>
      <c r="V204">
        <f>($C$7*CN204+$D$7*CO204+$E$7*U204)</f>
        <v>0</v>
      </c>
      <c r="W204">
        <f>0.61365*exp(17.502*V204/(240.97+V204))</f>
        <v>0</v>
      </c>
      <c r="X204">
        <f>(Y204/Z204*100)</f>
        <v>0</v>
      </c>
      <c r="Y204">
        <f>CF204*(CK204+CL204)/1000</f>
        <v>0</v>
      </c>
      <c r="Z204">
        <f>0.61365*exp(17.502*CM204/(240.97+CM204))</f>
        <v>0</v>
      </c>
      <c r="AA204">
        <f>(W204-CF204*(CK204+CL204)/1000)</f>
        <v>0</v>
      </c>
      <c r="AB204">
        <f>(-I204*44100)</f>
        <v>0</v>
      </c>
      <c r="AC204">
        <f>2*29.3*Q204*0.92*(CM204-V204)</f>
        <v>0</v>
      </c>
      <c r="AD204">
        <f>2*0.95*5.67E-8*(((CM204+$B$7)+273)^4-(V204+273)^4)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MAX(0,($B$13+$C$13*CR204)/(1+$D$13*CR204)*CK204/(CM204+273)*$E$13)</f>
        <v>0</v>
      </c>
      <c r="AK204" t="s">
        <v>303</v>
      </c>
      <c r="AL204" t="s">
        <v>303</v>
      </c>
      <c r="AM204">
        <v>0</v>
      </c>
      <c r="AN204">
        <v>0</v>
      </c>
      <c r="AO204">
        <f>1-AM204/AN204</f>
        <v>0</v>
      </c>
      <c r="AP204">
        <v>0</v>
      </c>
      <c r="AQ204" t="s">
        <v>303</v>
      </c>
      <c r="AR204" t="s">
        <v>303</v>
      </c>
      <c r="AS204">
        <v>0</v>
      </c>
      <c r="AT204">
        <v>0</v>
      </c>
      <c r="AU204">
        <f>1-AS204/AT204</f>
        <v>0</v>
      </c>
      <c r="AV204">
        <v>0.5</v>
      </c>
      <c r="AW204">
        <f>BV204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303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f>$B$11*CS204+$C$11*CT204+$F$11*CU204*(1-CX204)</f>
        <v>0</v>
      </c>
      <c r="BV204">
        <f>BU204*BW204</f>
        <v>0</v>
      </c>
      <c r="BW204">
        <f>($B$11*$D$9+$C$11*$D$9+$F$11*((DH204+CZ204)/MAX(DH204+CZ204+DI204, 0.1)*$I$9+DI204/MAX(DH204+CZ204+DI204, 0.1)*$J$9))/($B$11+$C$11+$F$11)</f>
        <v>0</v>
      </c>
      <c r="BX204">
        <f>($B$11*$K$9+$C$11*$K$9+$F$11*((DH204+CZ204)/MAX(DH204+CZ204+DI204, 0.1)*$P$9+DI204/MAX(DH204+CZ204+DI204, 0.1)*$Q$9))/($B$11+$C$11+$F$11)</f>
        <v>0</v>
      </c>
      <c r="BY204">
        <v>6</v>
      </c>
      <c r="BZ204">
        <v>0.5</v>
      </c>
      <c r="CA204" t="s">
        <v>304</v>
      </c>
      <c r="CB204">
        <v>2</v>
      </c>
      <c r="CC204">
        <v>1625677589.1</v>
      </c>
      <c r="CD204">
        <v>408.173333333333</v>
      </c>
      <c r="CE204">
        <v>420.01</v>
      </c>
      <c r="CF204">
        <v>7.58719</v>
      </c>
      <c r="CG204">
        <v>6.40708666666667</v>
      </c>
      <c r="CH204">
        <v>422.516</v>
      </c>
      <c r="CI204">
        <v>9.03977</v>
      </c>
      <c r="CJ204">
        <v>499.960666666667</v>
      </c>
      <c r="CK204">
        <v>100.399</v>
      </c>
      <c r="CL204">
        <v>0.0998965333333333</v>
      </c>
      <c r="CM204">
        <v>19.0892</v>
      </c>
      <c r="CN204">
        <v>18.9124666666667</v>
      </c>
      <c r="CO204">
        <v>999.9</v>
      </c>
      <c r="CP204">
        <v>0</v>
      </c>
      <c r="CQ204">
        <v>0</v>
      </c>
      <c r="CR204">
        <v>9990.62666666667</v>
      </c>
      <c r="CS204">
        <v>0</v>
      </c>
      <c r="CT204">
        <v>5.58993</v>
      </c>
      <c r="CU204">
        <v>1046.00333333333</v>
      </c>
      <c r="CV204">
        <v>0.962005333333333</v>
      </c>
      <c r="CW204">
        <v>0.0379951</v>
      </c>
      <c r="CX204">
        <v>0</v>
      </c>
      <c r="CY204">
        <v>1489.13333333333</v>
      </c>
      <c r="CZ204">
        <v>4.99912</v>
      </c>
      <c r="DA204">
        <v>15434.5666666667</v>
      </c>
      <c r="DB204">
        <v>6712.84</v>
      </c>
      <c r="DC204">
        <v>37.5833333333333</v>
      </c>
      <c r="DD204">
        <v>40.75</v>
      </c>
      <c r="DE204">
        <v>39.4786666666667</v>
      </c>
      <c r="DF204">
        <v>40.2916666666667</v>
      </c>
      <c r="DG204">
        <v>39.208</v>
      </c>
      <c r="DH204">
        <v>1001.45333333333</v>
      </c>
      <c r="DI204">
        <v>39.55</v>
      </c>
      <c r="DJ204">
        <v>0</v>
      </c>
      <c r="DK204">
        <v>1625677590.8</v>
      </c>
      <c r="DL204">
        <v>0</v>
      </c>
      <c r="DM204">
        <v>1491.74384615385</v>
      </c>
      <c r="DN204">
        <v>-25.3552136944809</v>
      </c>
      <c r="DO204">
        <v>-198.208546987861</v>
      </c>
      <c r="DP204">
        <v>15461.6692307692</v>
      </c>
      <c r="DQ204">
        <v>15</v>
      </c>
      <c r="DR204">
        <v>1625677134.6</v>
      </c>
      <c r="DS204" t="s">
        <v>305</v>
      </c>
      <c r="DT204">
        <v>1625677128.6</v>
      </c>
      <c r="DU204">
        <v>1625677134.6</v>
      </c>
      <c r="DV204">
        <v>2</v>
      </c>
      <c r="DW204">
        <v>0.041</v>
      </c>
      <c r="DX204">
        <v>0.026</v>
      </c>
      <c r="DY204">
        <v>-14.347</v>
      </c>
      <c r="DZ204">
        <v>-1.389</v>
      </c>
      <c r="EA204">
        <v>420</v>
      </c>
      <c r="EB204">
        <v>5</v>
      </c>
      <c r="EC204">
        <v>0.14</v>
      </c>
      <c r="ED204">
        <v>0.08</v>
      </c>
      <c r="EE204">
        <v>-11.7701317073171</v>
      </c>
      <c r="EF204">
        <v>-0.230816027874556</v>
      </c>
      <c r="EG204">
        <v>0.0529742847833228</v>
      </c>
      <c r="EH204">
        <v>1</v>
      </c>
      <c r="EI204">
        <v>1493.12742857143</v>
      </c>
      <c r="EJ204">
        <v>-25.582544031306</v>
      </c>
      <c r="EK204">
        <v>2.58025175167866</v>
      </c>
      <c r="EL204">
        <v>0</v>
      </c>
      <c r="EM204">
        <v>1.16006658536585</v>
      </c>
      <c r="EN204">
        <v>0.0474591637630658</v>
      </c>
      <c r="EO204">
        <v>0.0130277455530085</v>
      </c>
      <c r="EP204">
        <v>1</v>
      </c>
      <c r="EQ204">
        <v>2</v>
      </c>
      <c r="ER204">
        <v>3</v>
      </c>
      <c r="ES204" t="s">
        <v>349</v>
      </c>
      <c r="ET204">
        <v>100</v>
      </c>
      <c r="EU204">
        <v>100</v>
      </c>
      <c r="EV204">
        <v>-14.343</v>
      </c>
      <c r="EW204">
        <v>-1.4527</v>
      </c>
      <c r="EX204">
        <v>-14.3476998515065</v>
      </c>
      <c r="EY204">
        <v>0.000485247639819423</v>
      </c>
      <c r="EZ204">
        <v>-1.36446825205216e-06</v>
      </c>
      <c r="FA204">
        <v>5.78542989185787e-10</v>
      </c>
      <c r="FB204">
        <v>-1.1099058739466</v>
      </c>
      <c r="FC204">
        <v>-0.0508365997127688</v>
      </c>
      <c r="FD204">
        <v>0.00161886503163497</v>
      </c>
      <c r="FE204">
        <v>-2.08621555845513e-05</v>
      </c>
      <c r="FF204">
        <v>0</v>
      </c>
      <c r="FG204">
        <v>2096</v>
      </c>
      <c r="FH204">
        <v>2</v>
      </c>
      <c r="FI204">
        <v>28</v>
      </c>
      <c r="FJ204">
        <v>7.7</v>
      </c>
      <c r="FK204">
        <v>7.6</v>
      </c>
      <c r="FL204">
        <v>18</v>
      </c>
      <c r="FM204">
        <v>491.695</v>
      </c>
      <c r="FN204">
        <v>510.543</v>
      </c>
      <c r="FO204">
        <v>17.3012</v>
      </c>
      <c r="FP204">
        <v>26.5454</v>
      </c>
      <c r="FQ204">
        <v>29.9995</v>
      </c>
      <c r="FR204">
        <v>26.7676</v>
      </c>
      <c r="FS204">
        <v>26.758</v>
      </c>
      <c r="FT204">
        <v>21.4525</v>
      </c>
      <c r="FU204">
        <v>55.0669</v>
      </c>
      <c r="FV204">
        <v>0</v>
      </c>
      <c r="FW204">
        <v>17.35</v>
      </c>
      <c r="FX204">
        <v>420</v>
      </c>
      <c r="FY204">
        <v>6.49237</v>
      </c>
      <c r="FZ204">
        <v>101.662</v>
      </c>
      <c r="GA204">
        <v>96.1861</v>
      </c>
    </row>
    <row r="205" spans="1:183">
      <c r="A205">
        <v>189</v>
      </c>
      <c r="B205">
        <v>1625677592.1</v>
      </c>
      <c r="C205">
        <v>376</v>
      </c>
      <c r="D205" t="s">
        <v>684</v>
      </c>
      <c r="E205" t="s">
        <v>685</v>
      </c>
      <c r="F205">
        <v>1</v>
      </c>
      <c r="G205" t="s">
        <v>302</v>
      </c>
      <c r="H205">
        <v>1625677591.1</v>
      </c>
      <c r="I205">
        <f>(J205)/1000</f>
        <v>0</v>
      </c>
      <c r="J205">
        <f>1000*CJ205*AH205*(CF205-CG205)/(100*BY205*(1000-AH205*CF205))</f>
        <v>0</v>
      </c>
      <c r="K205">
        <f>CJ205*AH205*(CE205-CD205*(1000-AH205*CG205)/(1000-AH205*CF205))/(100*BY205)</f>
        <v>0</v>
      </c>
      <c r="L205">
        <f>CD205 - IF(AH205&gt;1, K205*BY205*100.0/(AJ205*CR205), 0)</f>
        <v>0</v>
      </c>
      <c r="M205">
        <f>((S205-I205/2)*L205-K205)/(S205+I205/2)</f>
        <v>0</v>
      </c>
      <c r="N205">
        <f>M205*(CK205+CL205)/1000.0</f>
        <v>0</v>
      </c>
      <c r="O205">
        <f>(CD205 - IF(AH205&gt;1, K205*BY205*100.0/(AJ205*CR205), 0))*(CK205+CL205)/1000.0</f>
        <v>0</v>
      </c>
      <c r="P205">
        <f>2.0/((1/R205-1/Q205)+SIGN(R205)*SQRT((1/R205-1/Q205)*(1/R205-1/Q205) + 4*BZ205/((BZ205+1)*(BZ205+1))*(2*1/R205*1/Q205-1/Q205*1/Q205)))</f>
        <v>0</v>
      </c>
      <c r="Q205">
        <f>IF(LEFT(CA205,1)&lt;&gt;"0",IF(LEFT(CA205,1)="1",3.0,CB205),$D$5+$E$5*(CR205*CK205/($K$5*1000))+$F$5*(CR205*CK205/($K$5*1000))*MAX(MIN(BY205,$J$5),$I$5)*MAX(MIN(BY205,$J$5),$I$5)+$G$5*MAX(MIN(BY205,$J$5),$I$5)*(CR205*CK205/($K$5*1000))+$H$5*(CR205*CK205/($K$5*1000))*(CR205*CK205/($K$5*1000)))</f>
        <v>0</v>
      </c>
      <c r="R205">
        <f>I205*(1000-(1000*0.61365*exp(17.502*V205/(240.97+V205))/(CK205+CL205)+CF205)/2)/(1000*0.61365*exp(17.502*V205/(240.97+V205))/(CK205+CL205)-CF205)</f>
        <v>0</v>
      </c>
      <c r="S205">
        <f>1/((BZ205+1)/(P205/1.6)+1/(Q205/1.37)) + BZ205/((BZ205+1)/(P205/1.6) + BZ205/(Q205/1.37))</f>
        <v>0</v>
      </c>
      <c r="T205">
        <f>(BU205*BX205)</f>
        <v>0</v>
      </c>
      <c r="U205">
        <f>(CM205+(T205+2*0.95*5.67E-8*(((CM205+$B$7)+273)^4-(CM205+273)^4)-44100*I205)/(1.84*29.3*Q205+8*0.95*5.67E-8*(CM205+273)^3))</f>
        <v>0</v>
      </c>
      <c r="V205">
        <f>($C$7*CN205+$D$7*CO205+$E$7*U205)</f>
        <v>0</v>
      </c>
      <c r="W205">
        <f>0.61365*exp(17.502*V205/(240.97+V205))</f>
        <v>0</v>
      </c>
      <c r="X205">
        <f>(Y205/Z205*100)</f>
        <v>0</v>
      </c>
      <c r="Y205">
        <f>CF205*(CK205+CL205)/1000</f>
        <v>0</v>
      </c>
      <c r="Z205">
        <f>0.61365*exp(17.502*CM205/(240.97+CM205))</f>
        <v>0</v>
      </c>
      <c r="AA205">
        <f>(W205-CF205*(CK205+CL205)/1000)</f>
        <v>0</v>
      </c>
      <c r="AB205">
        <f>(-I205*44100)</f>
        <v>0</v>
      </c>
      <c r="AC205">
        <f>2*29.3*Q205*0.92*(CM205-V205)</f>
        <v>0</v>
      </c>
      <c r="AD205">
        <f>2*0.95*5.67E-8*(((CM205+$B$7)+273)^4-(V205+273)^4)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MAX(0,($B$13+$C$13*CR205)/(1+$D$13*CR205)*CK205/(CM205+273)*$E$13)</f>
        <v>0</v>
      </c>
      <c r="AK205" t="s">
        <v>303</v>
      </c>
      <c r="AL205" t="s">
        <v>303</v>
      </c>
      <c r="AM205">
        <v>0</v>
      </c>
      <c r="AN205">
        <v>0</v>
      </c>
      <c r="AO205">
        <f>1-AM205/AN205</f>
        <v>0</v>
      </c>
      <c r="AP205">
        <v>0</v>
      </c>
      <c r="AQ205" t="s">
        <v>303</v>
      </c>
      <c r="AR205" t="s">
        <v>303</v>
      </c>
      <c r="AS205">
        <v>0</v>
      </c>
      <c r="AT205">
        <v>0</v>
      </c>
      <c r="AU205">
        <f>1-AS205/AT205</f>
        <v>0</v>
      </c>
      <c r="AV205">
        <v>0.5</v>
      </c>
      <c r="AW205">
        <f>BV205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303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f>$B$11*CS205+$C$11*CT205+$F$11*CU205*(1-CX205)</f>
        <v>0</v>
      </c>
      <c r="BV205">
        <f>BU205*BW205</f>
        <v>0</v>
      </c>
      <c r="BW205">
        <f>($B$11*$D$9+$C$11*$D$9+$F$11*((DH205+CZ205)/MAX(DH205+CZ205+DI205, 0.1)*$I$9+DI205/MAX(DH205+CZ205+DI205, 0.1)*$J$9))/($B$11+$C$11+$F$11)</f>
        <v>0</v>
      </c>
      <c r="BX205">
        <f>($B$11*$K$9+$C$11*$K$9+$F$11*((DH205+CZ205)/MAX(DH205+CZ205+DI205, 0.1)*$P$9+DI205/MAX(DH205+CZ205+DI205, 0.1)*$Q$9))/($B$11+$C$11+$F$11)</f>
        <v>0</v>
      </c>
      <c r="BY205">
        <v>6</v>
      </c>
      <c r="BZ205">
        <v>0.5</v>
      </c>
      <c r="CA205" t="s">
        <v>304</v>
      </c>
      <c r="CB205">
        <v>2</v>
      </c>
      <c r="CC205">
        <v>1625677591.1</v>
      </c>
      <c r="CD205">
        <v>408.161333333333</v>
      </c>
      <c r="CE205">
        <v>419.985</v>
      </c>
      <c r="CF205">
        <v>7.5986</v>
      </c>
      <c r="CG205">
        <v>6.40691333333333</v>
      </c>
      <c r="CH205">
        <v>422.504</v>
      </c>
      <c r="CI205">
        <v>9.05149</v>
      </c>
      <c r="CJ205">
        <v>499.997666666667</v>
      </c>
      <c r="CK205">
        <v>100.399</v>
      </c>
      <c r="CL205">
        <v>0.1000029</v>
      </c>
      <c r="CM205">
        <v>19.1165</v>
      </c>
      <c r="CN205">
        <v>18.9354666666667</v>
      </c>
      <c r="CO205">
        <v>999.9</v>
      </c>
      <c r="CP205">
        <v>0</v>
      </c>
      <c r="CQ205">
        <v>0</v>
      </c>
      <c r="CR205">
        <v>9983.33333333333</v>
      </c>
      <c r="CS205">
        <v>0</v>
      </c>
      <c r="CT205">
        <v>5.51503333333333</v>
      </c>
      <c r="CU205">
        <v>1045.90333333333</v>
      </c>
      <c r="CV205">
        <v>0.962001666666667</v>
      </c>
      <c r="CW205">
        <v>0.0379988</v>
      </c>
      <c r="CX205">
        <v>0</v>
      </c>
      <c r="CY205">
        <v>1488.11</v>
      </c>
      <c r="CZ205">
        <v>4.99912</v>
      </c>
      <c r="DA205">
        <v>15425.6333333333</v>
      </c>
      <c r="DB205">
        <v>6712.18666666667</v>
      </c>
      <c r="DC205">
        <v>37.6456666666667</v>
      </c>
      <c r="DD205">
        <v>40.729</v>
      </c>
      <c r="DE205">
        <v>39.458</v>
      </c>
      <c r="DF205">
        <v>40.333</v>
      </c>
      <c r="DG205">
        <v>39.1666666666667</v>
      </c>
      <c r="DH205">
        <v>1001.35333333333</v>
      </c>
      <c r="DI205">
        <v>39.55</v>
      </c>
      <c r="DJ205">
        <v>0</v>
      </c>
      <c r="DK205">
        <v>1625677593.2</v>
      </c>
      <c r="DL205">
        <v>0</v>
      </c>
      <c r="DM205">
        <v>1490.73692307692</v>
      </c>
      <c r="DN205">
        <v>-25.0741880560594</v>
      </c>
      <c r="DO205">
        <v>-221.497436058368</v>
      </c>
      <c r="DP205">
        <v>15452.8384615385</v>
      </c>
      <c r="DQ205">
        <v>15</v>
      </c>
      <c r="DR205">
        <v>1625677134.6</v>
      </c>
      <c r="DS205" t="s">
        <v>305</v>
      </c>
      <c r="DT205">
        <v>1625677128.6</v>
      </c>
      <c r="DU205">
        <v>1625677134.6</v>
      </c>
      <c r="DV205">
        <v>2</v>
      </c>
      <c r="DW205">
        <v>0.041</v>
      </c>
      <c r="DX205">
        <v>0.026</v>
      </c>
      <c r="DY205">
        <v>-14.347</v>
      </c>
      <c r="DZ205">
        <v>-1.389</v>
      </c>
      <c r="EA205">
        <v>420</v>
      </c>
      <c r="EB205">
        <v>5</v>
      </c>
      <c r="EC205">
        <v>0.14</v>
      </c>
      <c r="ED205">
        <v>0.08</v>
      </c>
      <c r="EE205">
        <v>-11.7858170731707</v>
      </c>
      <c r="EF205">
        <v>-0.122588153310119</v>
      </c>
      <c r="EG205">
        <v>0.0421990631177878</v>
      </c>
      <c r="EH205">
        <v>1</v>
      </c>
      <c r="EI205">
        <v>1491.99411764706</v>
      </c>
      <c r="EJ205">
        <v>-25.2045523976468</v>
      </c>
      <c r="EK205">
        <v>2.47544424729244</v>
      </c>
      <c r="EL205">
        <v>0</v>
      </c>
      <c r="EM205">
        <v>1.16478170731707</v>
      </c>
      <c r="EN205">
        <v>0.0603025087108025</v>
      </c>
      <c r="EO205">
        <v>0.0143299171788731</v>
      </c>
      <c r="EP205">
        <v>1</v>
      </c>
      <c r="EQ205">
        <v>2</v>
      </c>
      <c r="ER205">
        <v>3</v>
      </c>
      <c r="ES205" t="s">
        <v>349</v>
      </c>
      <c r="ET205">
        <v>100</v>
      </c>
      <c r="EU205">
        <v>100</v>
      </c>
      <c r="EV205">
        <v>-14.343</v>
      </c>
      <c r="EW205">
        <v>-1.453</v>
      </c>
      <c r="EX205">
        <v>-14.3476998515065</v>
      </c>
      <c r="EY205">
        <v>0.000485247639819423</v>
      </c>
      <c r="EZ205">
        <v>-1.36446825205216e-06</v>
      </c>
      <c r="FA205">
        <v>5.78542989185787e-10</v>
      </c>
      <c r="FB205">
        <v>-1.1099058739466</v>
      </c>
      <c r="FC205">
        <v>-0.0508365997127688</v>
      </c>
      <c r="FD205">
        <v>0.00161886503163497</v>
      </c>
      <c r="FE205">
        <v>-2.08621555845513e-05</v>
      </c>
      <c r="FF205">
        <v>0</v>
      </c>
      <c r="FG205">
        <v>2096</v>
      </c>
      <c r="FH205">
        <v>2</v>
      </c>
      <c r="FI205">
        <v>28</v>
      </c>
      <c r="FJ205">
        <v>7.7</v>
      </c>
      <c r="FK205">
        <v>7.6</v>
      </c>
      <c r="FL205">
        <v>18</v>
      </c>
      <c r="FM205">
        <v>491.728</v>
      </c>
      <c r="FN205">
        <v>510.69</v>
      </c>
      <c r="FO205">
        <v>17.3474</v>
      </c>
      <c r="FP205">
        <v>26.5432</v>
      </c>
      <c r="FQ205">
        <v>29.9995</v>
      </c>
      <c r="FR205">
        <v>26.7663</v>
      </c>
      <c r="FS205">
        <v>26.7566</v>
      </c>
      <c r="FT205">
        <v>21.455</v>
      </c>
      <c r="FU205">
        <v>55.0669</v>
      </c>
      <c r="FV205">
        <v>0</v>
      </c>
      <c r="FW205">
        <v>17.42</v>
      </c>
      <c r="FX205">
        <v>420</v>
      </c>
      <c r="FY205">
        <v>6.49584</v>
      </c>
      <c r="FZ205">
        <v>101.662</v>
      </c>
      <c r="GA205">
        <v>96.1853</v>
      </c>
    </row>
    <row r="206" spans="1:183">
      <c r="A206">
        <v>190</v>
      </c>
      <c r="B206">
        <v>1625677594.1</v>
      </c>
      <c r="C206">
        <v>378</v>
      </c>
      <c r="D206" t="s">
        <v>686</v>
      </c>
      <c r="E206" t="s">
        <v>687</v>
      </c>
      <c r="F206">
        <v>1</v>
      </c>
      <c r="G206" t="s">
        <v>302</v>
      </c>
      <c r="H206">
        <v>1625677593.1</v>
      </c>
      <c r="I206">
        <f>(J206)/1000</f>
        <v>0</v>
      </c>
      <c r="J206">
        <f>1000*CJ206*AH206*(CF206-CG206)/(100*BY206*(1000-AH206*CF206))</f>
        <v>0</v>
      </c>
      <c r="K206">
        <f>CJ206*AH206*(CE206-CD206*(1000-AH206*CG206)/(1000-AH206*CF206))/(100*BY206)</f>
        <v>0</v>
      </c>
      <c r="L206">
        <f>CD206 - IF(AH206&gt;1, K206*BY206*100.0/(AJ206*CR206), 0)</f>
        <v>0</v>
      </c>
      <c r="M206">
        <f>((S206-I206/2)*L206-K206)/(S206+I206/2)</f>
        <v>0</v>
      </c>
      <c r="N206">
        <f>M206*(CK206+CL206)/1000.0</f>
        <v>0</v>
      </c>
      <c r="O206">
        <f>(CD206 - IF(AH206&gt;1, K206*BY206*100.0/(AJ206*CR206), 0))*(CK206+CL206)/1000.0</f>
        <v>0</v>
      </c>
      <c r="P206">
        <f>2.0/((1/R206-1/Q206)+SIGN(R206)*SQRT((1/R206-1/Q206)*(1/R206-1/Q206) + 4*BZ206/((BZ206+1)*(BZ206+1))*(2*1/R206*1/Q206-1/Q206*1/Q206)))</f>
        <v>0</v>
      </c>
      <c r="Q206">
        <f>IF(LEFT(CA206,1)&lt;&gt;"0",IF(LEFT(CA206,1)="1",3.0,CB206),$D$5+$E$5*(CR206*CK206/($K$5*1000))+$F$5*(CR206*CK206/($K$5*1000))*MAX(MIN(BY206,$J$5),$I$5)*MAX(MIN(BY206,$J$5),$I$5)+$G$5*MAX(MIN(BY206,$J$5),$I$5)*(CR206*CK206/($K$5*1000))+$H$5*(CR206*CK206/($K$5*1000))*(CR206*CK206/($K$5*1000)))</f>
        <v>0</v>
      </c>
      <c r="R206">
        <f>I206*(1000-(1000*0.61365*exp(17.502*V206/(240.97+V206))/(CK206+CL206)+CF206)/2)/(1000*0.61365*exp(17.502*V206/(240.97+V206))/(CK206+CL206)-CF206)</f>
        <v>0</v>
      </c>
      <c r="S206">
        <f>1/((BZ206+1)/(P206/1.6)+1/(Q206/1.37)) + BZ206/((BZ206+1)/(P206/1.6) + BZ206/(Q206/1.37))</f>
        <v>0</v>
      </c>
      <c r="T206">
        <f>(BU206*BX206)</f>
        <v>0</v>
      </c>
      <c r="U206">
        <f>(CM206+(T206+2*0.95*5.67E-8*(((CM206+$B$7)+273)^4-(CM206+273)^4)-44100*I206)/(1.84*29.3*Q206+8*0.95*5.67E-8*(CM206+273)^3))</f>
        <v>0</v>
      </c>
      <c r="V206">
        <f>($C$7*CN206+$D$7*CO206+$E$7*U206)</f>
        <v>0</v>
      </c>
      <c r="W206">
        <f>0.61365*exp(17.502*V206/(240.97+V206))</f>
        <v>0</v>
      </c>
      <c r="X206">
        <f>(Y206/Z206*100)</f>
        <v>0</v>
      </c>
      <c r="Y206">
        <f>CF206*(CK206+CL206)/1000</f>
        <v>0</v>
      </c>
      <c r="Z206">
        <f>0.61365*exp(17.502*CM206/(240.97+CM206))</f>
        <v>0</v>
      </c>
      <c r="AA206">
        <f>(W206-CF206*(CK206+CL206)/1000)</f>
        <v>0</v>
      </c>
      <c r="AB206">
        <f>(-I206*44100)</f>
        <v>0</v>
      </c>
      <c r="AC206">
        <f>2*29.3*Q206*0.92*(CM206-V206)</f>
        <v>0</v>
      </c>
      <c r="AD206">
        <f>2*0.95*5.67E-8*(((CM206+$B$7)+273)^4-(V206+273)^4)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MAX(0,($B$13+$C$13*CR206)/(1+$D$13*CR206)*CK206/(CM206+273)*$E$13)</f>
        <v>0</v>
      </c>
      <c r="AK206" t="s">
        <v>303</v>
      </c>
      <c r="AL206" t="s">
        <v>303</v>
      </c>
      <c r="AM206">
        <v>0</v>
      </c>
      <c r="AN206">
        <v>0</v>
      </c>
      <c r="AO206">
        <f>1-AM206/AN206</f>
        <v>0</v>
      </c>
      <c r="AP206">
        <v>0</v>
      </c>
      <c r="AQ206" t="s">
        <v>303</v>
      </c>
      <c r="AR206" t="s">
        <v>303</v>
      </c>
      <c r="AS206">
        <v>0</v>
      </c>
      <c r="AT206">
        <v>0</v>
      </c>
      <c r="AU206">
        <f>1-AS206/AT206</f>
        <v>0</v>
      </c>
      <c r="AV206">
        <v>0.5</v>
      </c>
      <c r="AW206">
        <f>BV206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303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f>$B$11*CS206+$C$11*CT206+$F$11*CU206*(1-CX206)</f>
        <v>0</v>
      </c>
      <c r="BV206">
        <f>BU206*BW206</f>
        <v>0</v>
      </c>
      <c r="BW206">
        <f>($B$11*$D$9+$C$11*$D$9+$F$11*((DH206+CZ206)/MAX(DH206+CZ206+DI206, 0.1)*$I$9+DI206/MAX(DH206+CZ206+DI206, 0.1)*$J$9))/($B$11+$C$11+$F$11)</f>
        <v>0</v>
      </c>
      <c r="BX206">
        <f>($B$11*$K$9+$C$11*$K$9+$F$11*((DH206+CZ206)/MAX(DH206+CZ206+DI206, 0.1)*$P$9+DI206/MAX(DH206+CZ206+DI206, 0.1)*$Q$9))/($B$11+$C$11+$F$11)</f>
        <v>0</v>
      </c>
      <c r="BY206">
        <v>6</v>
      </c>
      <c r="BZ206">
        <v>0.5</v>
      </c>
      <c r="CA206" t="s">
        <v>304</v>
      </c>
      <c r="CB206">
        <v>2</v>
      </c>
      <c r="CC206">
        <v>1625677593.1</v>
      </c>
      <c r="CD206">
        <v>408.167333333333</v>
      </c>
      <c r="CE206">
        <v>419.971</v>
      </c>
      <c r="CF206">
        <v>7.60851</v>
      </c>
      <c r="CG206">
        <v>6.40631</v>
      </c>
      <c r="CH206">
        <v>422.51</v>
      </c>
      <c r="CI206">
        <v>9.06166666666667</v>
      </c>
      <c r="CJ206">
        <v>500.055</v>
      </c>
      <c r="CK206">
        <v>100.399</v>
      </c>
      <c r="CL206">
        <v>0.10016</v>
      </c>
      <c r="CM206">
        <v>19.143</v>
      </c>
      <c r="CN206">
        <v>18.9553</v>
      </c>
      <c r="CO206">
        <v>999.9</v>
      </c>
      <c r="CP206">
        <v>0</v>
      </c>
      <c r="CQ206">
        <v>0</v>
      </c>
      <c r="CR206">
        <v>10005.6</v>
      </c>
      <c r="CS206">
        <v>0</v>
      </c>
      <c r="CT206">
        <v>5.49343333333333</v>
      </c>
      <c r="CU206">
        <v>1045.89</v>
      </c>
      <c r="CV206">
        <v>0.962001666666667</v>
      </c>
      <c r="CW206">
        <v>0.0379988</v>
      </c>
      <c r="CX206">
        <v>0</v>
      </c>
      <c r="CY206">
        <v>1487.21333333333</v>
      </c>
      <c r="CZ206">
        <v>4.99912</v>
      </c>
      <c r="DA206">
        <v>15417.0666666667</v>
      </c>
      <c r="DB206">
        <v>6712.11</v>
      </c>
      <c r="DC206">
        <v>37.5623333333333</v>
      </c>
      <c r="DD206">
        <v>40.7913333333333</v>
      </c>
      <c r="DE206">
        <v>39.4786666666667</v>
      </c>
      <c r="DF206">
        <v>40.2706666666667</v>
      </c>
      <c r="DG206">
        <v>39.0623333333333</v>
      </c>
      <c r="DH206">
        <v>1001.34</v>
      </c>
      <c r="DI206">
        <v>39.55</v>
      </c>
      <c r="DJ206">
        <v>0</v>
      </c>
      <c r="DK206">
        <v>1625677595</v>
      </c>
      <c r="DL206">
        <v>0</v>
      </c>
      <c r="DM206">
        <v>1489.8176</v>
      </c>
      <c r="DN206">
        <v>-25.4115384403584</v>
      </c>
      <c r="DO206">
        <v>-249.984615033811</v>
      </c>
      <c r="DP206">
        <v>15444.728</v>
      </c>
      <c r="DQ206">
        <v>15</v>
      </c>
      <c r="DR206">
        <v>1625677134.6</v>
      </c>
      <c r="DS206" t="s">
        <v>305</v>
      </c>
      <c r="DT206">
        <v>1625677128.6</v>
      </c>
      <c r="DU206">
        <v>1625677134.6</v>
      </c>
      <c r="DV206">
        <v>2</v>
      </c>
      <c r="DW206">
        <v>0.041</v>
      </c>
      <c r="DX206">
        <v>0.026</v>
      </c>
      <c r="DY206">
        <v>-14.347</v>
      </c>
      <c r="DZ206">
        <v>-1.389</v>
      </c>
      <c r="EA206">
        <v>420</v>
      </c>
      <c r="EB206">
        <v>5</v>
      </c>
      <c r="EC206">
        <v>0.14</v>
      </c>
      <c r="ED206">
        <v>0.08</v>
      </c>
      <c r="EE206">
        <v>-11.788412195122</v>
      </c>
      <c r="EF206">
        <v>-0.130958885017418</v>
      </c>
      <c r="EG206">
        <v>0.0395081479408745</v>
      </c>
      <c r="EH206">
        <v>1</v>
      </c>
      <c r="EI206">
        <v>1491.23058823529</v>
      </c>
      <c r="EJ206">
        <v>-25.3602704987305</v>
      </c>
      <c r="EK206">
        <v>2.50095033840252</v>
      </c>
      <c r="EL206">
        <v>0</v>
      </c>
      <c r="EM206">
        <v>1.16966073170732</v>
      </c>
      <c r="EN206">
        <v>0.0903999303135868</v>
      </c>
      <c r="EO206">
        <v>0.017056654575803</v>
      </c>
      <c r="EP206">
        <v>1</v>
      </c>
      <c r="EQ206">
        <v>2</v>
      </c>
      <c r="ER206">
        <v>3</v>
      </c>
      <c r="ES206" t="s">
        <v>349</v>
      </c>
      <c r="ET206">
        <v>100</v>
      </c>
      <c r="EU206">
        <v>100</v>
      </c>
      <c r="EV206">
        <v>-14.343</v>
      </c>
      <c r="EW206">
        <v>-1.4533</v>
      </c>
      <c r="EX206">
        <v>-14.3476998515065</v>
      </c>
      <c r="EY206">
        <v>0.000485247639819423</v>
      </c>
      <c r="EZ206">
        <v>-1.36446825205216e-06</v>
      </c>
      <c r="FA206">
        <v>5.78542989185787e-10</v>
      </c>
      <c r="FB206">
        <v>-1.1099058739466</v>
      </c>
      <c r="FC206">
        <v>-0.0508365997127688</v>
      </c>
      <c r="FD206">
        <v>0.00161886503163497</v>
      </c>
      <c r="FE206">
        <v>-2.08621555845513e-05</v>
      </c>
      <c r="FF206">
        <v>0</v>
      </c>
      <c r="FG206">
        <v>2096</v>
      </c>
      <c r="FH206">
        <v>2</v>
      </c>
      <c r="FI206">
        <v>28</v>
      </c>
      <c r="FJ206">
        <v>7.8</v>
      </c>
      <c r="FK206">
        <v>7.7</v>
      </c>
      <c r="FL206">
        <v>18</v>
      </c>
      <c r="FM206">
        <v>491.951</v>
      </c>
      <c r="FN206">
        <v>510.55</v>
      </c>
      <c r="FO206">
        <v>17.3918</v>
      </c>
      <c r="FP206">
        <v>26.5411</v>
      </c>
      <c r="FQ206">
        <v>29.9995</v>
      </c>
      <c r="FR206">
        <v>26.7652</v>
      </c>
      <c r="FS206">
        <v>26.755</v>
      </c>
      <c r="FT206">
        <v>21.4533</v>
      </c>
      <c r="FU206">
        <v>54.789</v>
      </c>
      <c r="FV206">
        <v>0</v>
      </c>
      <c r="FW206">
        <v>17.49</v>
      </c>
      <c r="FX206">
        <v>420</v>
      </c>
      <c r="FY206">
        <v>6.50147</v>
      </c>
      <c r="FZ206">
        <v>101.662</v>
      </c>
      <c r="GA206">
        <v>96.1852</v>
      </c>
    </row>
    <row r="207" spans="1:183">
      <c r="A207">
        <v>191</v>
      </c>
      <c r="B207">
        <v>1625677596.1</v>
      </c>
      <c r="C207">
        <v>380</v>
      </c>
      <c r="D207" t="s">
        <v>688</v>
      </c>
      <c r="E207" t="s">
        <v>689</v>
      </c>
      <c r="F207">
        <v>1</v>
      </c>
      <c r="G207" t="s">
        <v>302</v>
      </c>
      <c r="H207">
        <v>1625677595.1</v>
      </c>
      <c r="I207">
        <f>(J207)/1000</f>
        <v>0</v>
      </c>
      <c r="J207">
        <f>1000*CJ207*AH207*(CF207-CG207)/(100*BY207*(1000-AH207*CF207))</f>
        <v>0</v>
      </c>
      <c r="K207">
        <f>CJ207*AH207*(CE207-CD207*(1000-AH207*CG207)/(1000-AH207*CF207))/(100*BY207)</f>
        <v>0</v>
      </c>
      <c r="L207">
        <f>CD207 - IF(AH207&gt;1, K207*BY207*100.0/(AJ207*CR207), 0)</f>
        <v>0</v>
      </c>
      <c r="M207">
        <f>((S207-I207/2)*L207-K207)/(S207+I207/2)</f>
        <v>0</v>
      </c>
      <c r="N207">
        <f>M207*(CK207+CL207)/1000.0</f>
        <v>0</v>
      </c>
      <c r="O207">
        <f>(CD207 - IF(AH207&gt;1, K207*BY207*100.0/(AJ207*CR207), 0))*(CK207+CL207)/1000.0</f>
        <v>0</v>
      </c>
      <c r="P207">
        <f>2.0/((1/R207-1/Q207)+SIGN(R207)*SQRT((1/R207-1/Q207)*(1/R207-1/Q207) + 4*BZ207/((BZ207+1)*(BZ207+1))*(2*1/R207*1/Q207-1/Q207*1/Q207)))</f>
        <v>0</v>
      </c>
      <c r="Q207">
        <f>IF(LEFT(CA207,1)&lt;&gt;"0",IF(LEFT(CA207,1)="1",3.0,CB207),$D$5+$E$5*(CR207*CK207/($K$5*1000))+$F$5*(CR207*CK207/($K$5*1000))*MAX(MIN(BY207,$J$5),$I$5)*MAX(MIN(BY207,$J$5),$I$5)+$G$5*MAX(MIN(BY207,$J$5),$I$5)*(CR207*CK207/($K$5*1000))+$H$5*(CR207*CK207/($K$5*1000))*(CR207*CK207/($K$5*1000)))</f>
        <v>0</v>
      </c>
      <c r="R207">
        <f>I207*(1000-(1000*0.61365*exp(17.502*V207/(240.97+V207))/(CK207+CL207)+CF207)/2)/(1000*0.61365*exp(17.502*V207/(240.97+V207))/(CK207+CL207)-CF207)</f>
        <v>0</v>
      </c>
      <c r="S207">
        <f>1/((BZ207+1)/(P207/1.6)+1/(Q207/1.37)) + BZ207/((BZ207+1)/(P207/1.6) + BZ207/(Q207/1.37))</f>
        <v>0</v>
      </c>
      <c r="T207">
        <f>(BU207*BX207)</f>
        <v>0</v>
      </c>
      <c r="U207">
        <f>(CM207+(T207+2*0.95*5.67E-8*(((CM207+$B$7)+273)^4-(CM207+273)^4)-44100*I207)/(1.84*29.3*Q207+8*0.95*5.67E-8*(CM207+273)^3))</f>
        <v>0</v>
      </c>
      <c r="V207">
        <f>($C$7*CN207+$D$7*CO207+$E$7*U207)</f>
        <v>0</v>
      </c>
      <c r="W207">
        <f>0.61365*exp(17.502*V207/(240.97+V207))</f>
        <v>0</v>
      </c>
      <c r="X207">
        <f>(Y207/Z207*100)</f>
        <v>0</v>
      </c>
      <c r="Y207">
        <f>CF207*(CK207+CL207)/1000</f>
        <v>0</v>
      </c>
      <c r="Z207">
        <f>0.61365*exp(17.502*CM207/(240.97+CM207))</f>
        <v>0</v>
      </c>
      <c r="AA207">
        <f>(W207-CF207*(CK207+CL207)/1000)</f>
        <v>0</v>
      </c>
      <c r="AB207">
        <f>(-I207*44100)</f>
        <v>0</v>
      </c>
      <c r="AC207">
        <f>2*29.3*Q207*0.92*(CM207-V207)</f>
        <v>0</v>
      </c>
      <c r="AD207">
        <f>2*0.95*5.67E-8*(((CM207+$B$7)+273)^4-(V207+273)^4)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MAX(0,($B$13+$C$13*CR207)/(1+$D$13*CR207)*CK207/(CM207+273)*$E$13)</f>
        <v>0</v>
      </c>
      <c r="AK207" t="s">
        <v>303</v>
      </c>
      <c r="AL207" t="s">
        <v>303</v>
      </c>
      <c r="AM207">
        <v>0</v>
      </c>
      <c r="AN207">
        <v>0</v>
      </c>
      <c r="AO207">
        <f>1-AM207/AN207</f>
        <v>0</v>
      </c>
      <c r="AP207">
        <v>0</v>
      </c>
      <c r="AQ207" t="s">
        <v>303</v>
      </c>
      <c r="AR207" t="s">
        <v>303</v>
      </c>
      <c r="AS207">
        <v>0</v>
      </c>
      <c r="AT207">
        <v>0</v>
      </c>
      <c r="AU207">
        <f>1-AS207/AT207</f>
        <v>0</v>
      </c>
      <c r="AV207">
        <v>0.5</v>
      </c>
      <c r="AW207">
        <f>BV207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303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f>$B$11*CS207+$C$11*CT207+$F$11*CU207*(1-CX207)</f>
        <v>0</v>
      </c>
      <c r="BV207">
        <f>BU207*BW207</f>
        <v>0</v>
      </c>
      <c r="BW207">
        <f>($B$11*$D$9+$C$11*$D$9+$F$11*((DH207+CZ207)/MAX(DH207+CZ207+DI207, 0.1)*$I$9+DI207/MAX(DH207+CZ207+DI207, 0.1)*$J$9))/($B$11+$C$11+$F$11)</f>
        <v>0</v>
      </c>
      <c r="BX207">
        <f>($B$11*$K$9+$C$11*$K$9+$F$11*((DH207+CZ207)/MAX(DH207+CZ207+DI207, 0.1)*$P$9+DI207/MAX(DH207+CZ207+DI207, 0.1)*$Q$9))/($B$11+$C$11+$F$11)</f>
        <v>0</v>
      </c>
      <c r="BY207">
        <v>6</v>
      </c>
      <c r="BZ207">
        <v>0.5</v>
      </c>
      <c r="CA207" t="s">
        <v>304</v>
      </c>
      <c r="CB207">
        <v>2</v>
      </c>
      <c r="CC207">
        <v>1625677595.1</v>
      </c>
      <c r="CD207">
        <v>408.165666666667</v>
      </c>
      <c r="CE207">
        <v>419.960333333333</v>
      </c>
      <c r="CF207">
        <v>7.61665</v>
      </c>
      <c r="CG207">
        <v>6.40723666666667</v>
      </c>
      <c r="CH207">
        <v>422.508</v>
      </c>
      <c r="CI207">
        <v>9.07003333333333</v>
      </c>
      <c r="CJ207">
        <v>500.009666666667</v>
      </c>
      <c r="CK207">
        <v>100.398</v>
      </c>
      <c r="CL207">
        <v>0.0998847666666667</v>
      </c>
      <c r="CM207">
        <v>19.1674333333333</v>
      </c>
      <c r="CN207">
        <v>18.9765</v>
      </c>
      <c r="CO207">
        <v>999.9</v>
      </c>
      <c r="CP207">
        <v>0</v>
      </c>
      <c r="CQ207">
        <v>0</v>
      </c>
      <c r="CR207">
        <v>10018.3333333333</v>
      </c>
      <c r="CS207">
        <v>0</v>
      </c>
      <c r="CT207">
        <v>5.49343333333333</v>
      </c>
      <c r="CU207">
        <v>1045.9</v>
      </c>
      <c r="CV207">
        <v>0.962001666666667</v>
      </c>
      <c r="CW207">
        <v>0.0379988</v>
      </c>
      <c r="CX207">
        <v>0</v>
      </c>
      <c r="CY207">
        <v>1486.05333333333</v>
      </c>
      <c r="CZ207">
        <v>4.99912</v>
      </c>
      <c r="DA207">
        <v>15407.2</v>
      </c>
      <c r="DB207">
        <v>6712.15</v>
      </c>
      <c r="DC207">
        <v>37.5</v>
      </c>
      <c r="DD207">
        <v>40.75</v>
      </c>
      <c r="DE207">
        <v>39.3333333333333</v>
      </c>
      <c r="DF207">
        <v>40.2286666666667</v>
      </c>
      <c r="DG207">
        <v>39.0623333333333</v>
      </c>
      <c r="DH207">
        <v>1001.35</v>
      </c>
      <c r="DI207">
        <v>39.55</v>
      </c>
      <c r="DJ207">
        <v>0</v>
      </c>
      <c r="DK207">
        <v>1625677596.8</v>
      </c>
      <c r="DL207">
        <v>0</v>
      </c>
      <c r="DM207">
        <v>1489.14692307692</v>
      </c>
      <c r="DN207">
        <v>-25.9623931923601</v>
      </c>
      <c r="DO207">
        <v>-287.377778005827</v>
      </c>
      <c r="DP207">
        <v>15439.2769230769</v>
      </c>
      <c r="DQ207">
        <v>15</v>
      </c>
      <c r="DR207">
        <v>1625677134.6</v>
      </c>
      <c r="DS207" t="s">
        <v>305</v>
      </c>
      <c r="DT207">
        <v>1625677128.6</v>
      </c>
      <c r="DU207">
        <v>1625677134.6</v>
      </c>
      <c r="DV207">
        <v>2</v>
      </c>
      <c r="DW207">
        <v>0.041</v>
      </c>
      <c r="DX207">
        <v>0.026</v>
      </c>
      <c r="DY207">
        <v>-14.347</v>
      </c>
      <c r="DZ207">
        <v>-1.389</v>
      </c>
      <c r="EA207">
        <v>420</v>
      </c>
      <c r="EB207">
        <v>5</v>
      </c>
      <c r="EC207">
        <v>0.14</v>
      </c>
      <c r="ED207">
        <v>0.08</v>
      </c>
      <c r="EE207">
        <v>-11.7855878048781</v>
      </c>
      <c r="EF207">
        <v>-0.215278745644617</v>
      </c>
      <c r="EG207">
        <v>0.0375556575265913</v>
      </c>
      <c r="EH207">
        <v>1</v>
      </c>
      <c r="EI207">
        <v>1490.57657142857</v>
      </c>
      <c r="EJ207">
        <v>-25.8460273972612</v>
      </c>
      <c r="EK207">
        <v>2.61067144385407</v>
      </c>
      <c r="EL207">
        <v>0</v>
      </c>
      <c r="EM207">
        <v>1.1741743902439</v>
      </c>
      <c r="EN207">
        <v>0.136804808362369</v>
      </c>
      <c r="EO207">
        <v>0.0203181049923918</v>
      </c>
      <c r="EP207">
        <v>0</v>
      </c>
      <c r="EQ207">
        <v>1</v>
      </c>
      <c r="ER207">
        <v>3</v>
      </c>
      <c r="ES207" t="s">
        <v>427</v>
      </c>
      <c r="ET207">
        <v>100</v>
      </c>
      <c r="EU207">
        <v>100</v>
      </c>
      <c r="EV207">
        <v>-14.342</v>
      </c>
      <c r="EW207">
        <v>-1.4535</v>
      </c>
      <c r="EX207">
        <v>-14.3476998515065</v>
      </c>
      <c r="EY207">
        <v>0.000485247639819423</v>
      </c>
      <c r="EZ207">
        <v>-1.36446825205216e-06</v>
      </c>
      <c r="FA207">
        <v>5.78542989185787e-10</v>
      </c>
      <c r="FB207">
        <v>-1.1099058739466</v>
      </c>
      <c r="FC207">
        <v>-0.0508365997127688</v>
      </c>
      <c r="FD207">
        <v>0.00161886503163497</v>
      </c>
      <c r="FE207">
        <v>-2.08621555845513e-05</v>
      </c>
      <c r="FF207">
        <v>0</v>
      </c>
      <c r="FG207">
        <v>2096</v>
      </c>
      <c r="FH207">
        <v>2</v>
      </c>
      <c r="FI207">
        <v>28</v>
      </c>
      <c r="FJ207">
        <v>7.8</v>
      </c>
      <c r="FK207">
        <v>7.7</v>
      </c>
      <c r="FL207">
        <v>18</v>
      </c>
      <c r="FM207">
        <v>491.89</v>
      </c>
      <c r="FN207">
        <v>510.573</v>
      </c>
      <c r="FO207">
        <v>17.4365</v>
      </c>
      <c r="FP207">
        <v>26.5387</v>
      </c>
      <c r="FQ207">
        <v>29.9995</v>
      </c>
      <c r="FR207">
        <v>26.7631</v>
      </c>
      <c r="FS207">
        <v>26.7535</v>
      </c>
      <c r="FT207">
        <v>21.4542</v>
      </c>
      <c r="FU207">
        <v>54.789</v>
      </c>
      <c r="FV207">
        <v>0</v>
      </c>
      <c r="FW207">
        <v>17.49</v>
      </c>
      <c r="FX207">
        <v>420</v>
      </c>
      <c r="FY207">
        <v>6.50673</v>
      </c>
      <c r="FZ207">
        <v>101.663</v>
      </c>
      <c r="GA207">
        <v>96.1862</v>
      </c>
    </row>
    <row r="208" spans="1:183">
      <c r="A208">
        <v>192</v>
      </c>
      <c r="B208">
        <v>1625677598.1</v>
      </c>
      <c r="C208">
        <v>382</v>
      </c>
      <c r="D208" t="s">
        <v>690</v>
      </c>
      <c r="E208" t="s">
        <v>691</v>
      </c>
      <c r="F208">
        <v>1</v>
      </c>
      <c r="G208" t="s">
        <v>302</v>
      </c>
      <c r="H208">
        <v>1625677597.1</v>
      </c>
      <c r="I208">
        <f>(J208)/1000</f>
        <v>0</v>
      </c>
      <c r="J208">
        <f>1000*CJ208*AH208*(CF208-CG208)/(100*BY208*(1000-AH208*CF208))</f>
        <v>0</v>
      </c>
      <c r="K208">
        <f>CJ208*AH208*(CE208-CD208*(1000-AH208*CG208)/(1000-AH208*CF208))/(100*BY208)</f>
        <v>0</v>
      </c>
      <c r="L208">
        <f>CD208 - IF(AH208&gt;1, K208*BY208*100.0/(AJ208*CR208), 0)</f>
        <v>0</v>
      </c>
      <c r="M208">
        <f>((S208-I208/2)*L208-K208)/(S208+I208/2)</f>
        <v>0</v>
      </c>
      <c r="N208">
        <f>M208*(CK208+CL208)/1000.0</f>
        <v>0</v>
      </c>
      <c r="O208">
        <f>(CD208 - IF(AH208&gt;1, K208*BY208*100.0/(AJ208*CR208), 0))*(CK208+CL208)/1000.0</f>
        <v>0</v>
      </c>
      <c r="P208">
        <f>2.0/((1/R208-1/Q208)+SIGN(R208)*SQRT((1/R208-1/Q208)*(1/R208-1/Q208) + 4*BZ208/((BZ208+1)*(BZ208+1))*(2*1/R208*1/Q208-1/Q208*1/Q208)))</f>
        <v>0</v>
      </c>
      <c r="Q208">
        <f>IF(LEFT(CA208,1)&lt;&gt;"0",IF(LEFT(CA208,1)="1",3.0,CB208),$D$5+$E$5*(CR208*CK208/($K$5*1000))+$F$5*(CR208*CK208/($K$5*1000))*MAX(MIN(BY208,$J$5),$I$5)*MAX(MIN(BY208,$J$5),$I$5)+$G$5*MAX(MIN(BY208,$J$5),$I$5)*(CR208*CK208/($K$5*1000))+$H$5*(CR208*CK208/($K$5*1000))*(CR208*CK208/($K$5*1000)))</f>
        <v>0</v>
      </c>
      <c r="R208">
        <f>I208*(1000-(1000*0.61365*exp(17.502*V208/(240.97+V208))/(CK208+CL208)+CF208)/2)/(1000*0.61365*exp(17.502*V208/(240.97+V208))/(CK208+CL208)-CF208)</f>
        <v>0</v>
      </c>
      <c r="S208">
        <f>1/((BZ208+1)/(P208/1.6)+1/(Q208/1.37)) + BZ208/((BZ208+1)/(P208/1.6) + BZ208/(Q208/1.37))</f>
        <v>0</v>
      </c>
      <c r="T208">
        <f>(BU208*BX208)</f>
        <v>0</v>
      </c>
      <c r="U208">
        <f>(CM208+(T208+2*0.95*5.67E-8*(((CM208+$B$7)+273)^4-(CM208+273)^4)-44100*I208)/(1.84*29.3*Q208+8*0.95*5.67E-8*(CM208+273)^3))</f>
        <v>0</v>
      </c>
      <c r="V208">
        <f>($C$7*CN208+$D$7*CO208+$E$7*U208)</f>
        <v>0</v>
      </c>
      <c r="W208">
        <f>0.61365*exp(17.502*V208/(240.97+V208))</f>
        <v>0</v>
      </c>
      <c r="X208">
        <f>(Y208/Z208*100)</f>
        <v>0</v>
      </c>
      <c r="Y208">
        <f>CF208*(CK208+CL208)/1000</f>
        <v>0</v>
      </c>
      <c r="Z208">
        <f>0.61365*exp(17.502*CM208/(240.97+CM208))</f>
        <v>0</v>
      </c>
      <c r="AA208">
        <f>(W208-CF208*(CK208+CL208)/1000)</f>
        <v>0</v>
      </c>
      <c r="AB208">
        <f>(-I208*44100)</f>
        <v>0</v>
      </c>
      <c r="AC208">
        <f>2*29.3*Q208*0.92*(CM208-V208)</f>
        <v>0</v>
      </c>
      <c r="AD208">
        <f>2*0.95*5.67E-8*(((CM208+$B$7)+273)^4-(V208+273)^4)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MAX(0,($B$13+$C$13*CR208)/(1+$D$13*CR208)*CK208/(CM208+273)*$E$13)</f>
        <v>0</v>
      </c>
      <c r="AK208" t="s">
        <v>303</v>
      </c>
      <c r="AL208" t="s">
        <v>303</v>
      </c>
      <c r="AM208">
        <v>0</v>
      </c>
      <c r="AN208">
        <v>0</v>
      </c>
      <c r="AO208">
        <f>1-AM208/AN208</f>
        <v>0</v>
      </c>
      <c r="AP208">
        <v>0</v>
      </c>
      <c r="AQ208" t="s">
        <v>303</v>
      </c>
      <c r="AR208" t="s">
        <v>303</v>
      </c>
      <c r="AS208">
        <v>0</v>
      </c>
      <c r="AT208">
        <v>0</v>
      </c>
      <c r="AU208">
        <f>1-AS208/AT208</f>
        <v>0</v>
      </c>
      <c r="AV208">
        <v>0.5</v>
      </c>
      <c r="AW208">
        <f>BV208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303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f>$B$11*CS208+$C$11*CT208+$F$11*CU208*(1-CX208)</f>
        <v>0</v>
      </c>
      <c r="BV208">
        <f>BU208*BW208</f>
        <v>0</v>
      </c>
      <c r="BW208">
        <f>($B$11*$D$9+$C$11*$D$9+$F$11*((DH208+CZ208)/MAX(DH208+CZ208+DI208, 0.1)*$I$9+DI208/MAX(DH208+CZ208+DI208, 0.1)*$J$9))/($B$11+$C$11+$F$11)</f>
        <v>0</v>
      </c>
      <c r="BX208">
        <f>($B$11*$K$9+$C$11*$K$9+$F$11*((DH208+CZ208)/MAX(DH208+CZ208+DI208, 0.1)*$P$9+DI208/MAX(DH208+CZ208+DI208, 0.1)*$Q$9))/($B$11+$C$11+$F$11)</f>
        <v>0</v>
      </c>
      <c r="BY208">
        <v>6</v>
      </c>
      <c r="BZ208">
        <v>0.5</v>
      </c>
      <c r="CA208" t="s">
        <v>304</v>
      </c>
      <c r="CB208">
        <v>2</v>
      </c>
      <c r="CC208">
        <v>1625677597.1</v>
      </c>
      <c r="CD208">
        <v>408.131666666667</v>
      </c>
      <c r="CE208">
        <v>419.993333333333</v>
      </c>
      <c r="CF208">
        <v>7.62402333333333</v>
      </c>
      <c r="CG208">
        <v>6.41900666666667</v>
      </c>
      <c r="CH208">
        <v>422.474</v>
      </c>
      <c r="CI208">
        <v>9.07761</v>
      </c>
      <c r="CJ208">
        <v>500.052666666667</v>
      </c>
      <c r="CK208">
        <v>100.399</v>
      </c>
      <c r="CL208">
        <v>0.1001531</v>
      </c>
      <c r="CM208">
        <v>19.1920333333333</v>
      </c>
      <c r="CN208">
        <v>19.0043333333333</v>
      </c>
      <c r="CO208">
        <v>999.9</v>
      </c>
      <c r="CP208">
        <v>0</v>
      </c>
      <c r="CQ208">
        <v>0</v>
      </c>
      <c r="CR208">
        <v>9997.5</v>
      </c>
      <c r="CS208">
        <v>0</v>
      </c>
      <c r="CT208">
        <v>5.48654</v>
      </c>
      <c r="CU208">
        <v>1046.09333333333</v>
      </c>
      <c r="CV208">
        <v>0.962009</v>
      </c>
      <c r="CW208">
        <v>0.0379914</v>
      </c>
      <c r="CX208">
        <v>0</v>
      </c>
      <c r="CY208">
        <v>1485.26333333333</v>
      </c>
      <c r="CZ208">
        <v>4.99912</v>
      </c>
      <c r="DA208">
        <v>15400.5666666667</v>
      </c>
      <c r="DB208">
        <v>6713.41666666667</v>
      </c>
      <c r="DC208">
        <v>37.6036666666667</v>
      </c>
      <c r="DD208">
        <v>40.75</v>
      </c>
      <c r="DE208">
        <v>39.562</v>
      </c>
      <c r="DF208">
        <v>40.0833333333333</v>
      </c>
      <c r="DG208">
        <v>39.083</v>
      </c>
      <c r="DH208">
        <v>1001.54333333333</v>
      </c>
      <c r="DI208">
        <v>39.55</v>
      </c>
      <c r="DJ208">
        <v>0</v>
      </c>
      <c r="DK208">
        <v>1625677599.2</v>
      </c>
      <c r="DL208">
        <v>0</v>
      </c>
      <c r="DM208">
        <v>1488.08769230769</v>
      </c>
      <c r="DN208">
        <v>-26.5114530231108</v>
      </c>
      <c r="DO208">
        <v>-285.863248102253</v>
      </c>
      <c r="DP208">
        <v>15428.2192307692</v>
      </c>
      <c r="DQ208">
        <v>15</v>
      </c>
      <c r="DR208">
        <v>1625677134.6</v>
      </c>
      <c r="DS208" t="s">
        <v>305</v>
      </c>
      <c r="DT208">
        <v>1625677128.6</v>
      </c>
      <c r="DU208">
        <v>1625677134.6</v>
      </c>
      <c r="DV208">
        <v>2</v>
      </c>
      <c r="DW208">
        <v>0.041</v>
      </c>
      <c r="DX208">
        <v>0.026</v>
      </c>
      <c r="DY208">
        <v>-14.347</v>
      </c>
      <c r="DZ208">
        <v>-1.389</v>
      </c>
      <c r="EA208">
        <v>420</v>
      </c>
      <c r="EB208">
        <v>5</v>
      </c>
      <c r="EC208">
        <v>0.14</v>
      </c>
      <c r="ED208">
        <v>0.08</v>
      </c>
      <c r="EE208">
        <v>-11.7918926829268</v>
      </c>
      <c r="EF208">
        <v>-0.342165156794422</v>
      </c>
      <c r="EG208">
        <v>0.0421236182533401</v>
      </c>
      <c r="EH208">
        <v>1</v>
      </c>
      <c r="EI208">
        <v>1489.39647058824</v>
      </c>
      <c r="EJ208">
        <v>-26.1736722173515</v>
      </c>
      <c r="EK208">
        <v>2.5721470573101</v>
      </c>
      <c r="EL208">
        <v>0</v>
      </c>
      <c r="EM208">
        <v>1.17743926829268</v>
      </c>
      <c r="EN208">
        <v>0.18271087108014</v>
      </c>
      <c r="EO208">
        <v>0.0223833508891225</v>
      </c>
      <c r="EP208">
        <v>0</v>
      </c>
      <c r="EQ208">
        <v>1</v>
      </c>
      <c r="ER208">
        <v>3</v>
      </c>
      <c r="ES208" t="s">
        <v>427</v>
      </c>
      <c r="ET208">
        <v>100</v>
      </c>
      <c r="EU208">
        <v>100</v>
      </c>
      <c r="EV208">
        <v>-14.342</v>
      </c>
      <c r="EW208">
        <v>-1.4537</v>
      </c>
      <c r="EX208">
        <v>-14.3476998515065</v>
      </c>
      <c r="EY208">
        <v>0.000485247639819423</v>
      </c>
      <c r="EZ208">
        <v>-1.36446825205216e-06</v>
      </c>
      <c r="FA208">
        <v>5.78542989185787e-10</v>
      </c>
      <c r="FB208">
        <v>-1.1099058739466</v>
      </c>
      <c r="FC208">
        <v>-0.0508365997127688</v>
      </c>
      <c r="FD208">
        <v>0.00161886503163497</v>
      </c>
      <c r="FE208">
        <v>-2.08621555845513e-05</v>
      </c>
      <c r="FF208">
        <v>0</v>
      </c>
      <c r="FG208">
        <v>2096</v>
      </c>
      <c r="FH208">
        <v>2</v>
      </c>
      <c r="FI208">
        <v>28</v>
      </c>
      <c r="FJ208">
        <v>7.8</v>
      </c>
      <c r="FK208">
        <v>7.7</v>
      </c>
      <c r="FL208">
        <v>18</v>
      </c>
      <c r="FM208">
        <v>491.731</v>
      </c>
      <c r="FN208">
        <v>510.649</v>
      </c>
      <c r="FO208">
        <v>17.4838</v>
      </c>
      <c r="FP208">
        <v>26.5365</v>
      </c>
      <c r="FQ208">
        <v>29.9995</v>
      </c>
      <c r="FR208">
        <v>26.7614</v>
      </c>
      <c r="FS208">
        <v>26.7521</v>
      </c>
      <c r="FT208">
        <v>21.4538</v>
      </c>
      <c r="FU208">
        <v>54.789</v>
      </c>
      <c r="FV208">
        <v>0</v>
      </c>
      <c r="FW208">
        <v>17.56</v>
      </c>
      <c r="FX208">
        <v>420</v>
      </c>
      <c r="FY208">
        <v>6.50518</v>
      </c>
      <c r="FZ208">
        <v>101.662</v>
      </c>
      <c r="GA208">
        <v>96.1865</v>
      </c>
    </row>
    <row r="209" spans="1:183">
      <c r="A209">
        <v>193</v>
      </c>
      <c r="B209">
        <v>1625677600.1</v>
      </c>
      <c r="C209">
        <v>384</v>
      </c>
      <c r="D209" t="s">
        <v>692</v>
      </c>
      <c r="E209" t="s">
        <v>693</v>
      </c>
      <c r="F209">
        <v>1</v>
      </c>
      <c r="G209" t="s">
        <v>302</v>
      </c>
      <c r="H209">
        <v>1625677599.1</v>
      </c>
      <c r="I209">
        <f>(J209)/1000</f>
        <v>0</v>
      </c>
      <c r="J209">
        <f>1000*CJ209*AH209*(CF209-CG209)/(100*BY209*(1000-AH209*CF209))</f>
        <v>0</v>
      </c>
      <c r="K209">
        <f>CJ209*AH209*(CE209-CD209*(1000-AH209*CG209)/(1000-AH209*CF209))/(100*BY209)</f>
        <v>0</v>
      </c>
      <c r="L209">
        <f>CD209 - IF(AH209&gt;1, K209*BY209*100.0/(AJ209*CR209), 0)</f>
        <v>0</v>
      </c>
      <c r="M209">
        <f>((S209-I209/2)*L209-K209)/(S209+I209/2)</f>
        <v>0</v>
      </c>
      <c r="N209">
        <f>M209*(CK209+CL209)/1000.0</f>
        <v>0</v>
      </c>
      <c r="O209">
        <f>(CD209 - IF(AH209&gt;1, K209*BY209*100.0/(AJ209*CR209), 0))*(CK209+CL209)/1000.0</f>
        <v>0</v>
      </c>
      <c r="P209">
        <f>2.0/((1/R209-1/Q209)+SIGN(R209)*SQRT((1/R209-1/Q209)*(1/R209-1/Q209) + 4*BZ209/((BZ209+1)*(BZ209+1))*(2*1/R209*1/Q209-1/Q209*1/Q209)))</f>
        <v>0</v>
      </c>
      <c r="Q209">
        <f>IF(LEFT(CA209,1)&lt;&gt;"0",IF(LEFT(CA209,1)="1",3.0,CB209),$D$5+$E$5*(CR209*CK209/($K$5*1000))+$F$5*(CR209*CK209/($K$5*1000))*MAX(MIN(BY209,$J$5),$I$5)*MAX(MIN(BY209,$J$5),$I$5)+$G$5*MAX(MIN(BY209,$J$5),$I$5)*(CR209*CK209/($K$5*1000))+$H$5*(CR209*CK209/($K$5*1000))*(CR209*CK209/($K$5*1000)))</f>
        <v>0</v>
      </c>
      <c r="R209">
        <f>I209*(1000-(1000*0.61365*exp(17.502*V209/(240.97+V209))/(CK209+CL209)+CF209)/2)/(1000*0.61365*exp(17.502*V209/(240.97+V209))/(CK209+CL209)-CF209)</f>
        <v>0</v>
      </c>
      <c r="S209">
        <f>1/((BZ209+1)/(P209/1.6)+1/(Q209/1.37)) + BZ209/((BZ209+1)/(P209/1.6) + BZ209/(Q209/1.37))</f>
        <v>0</v>
      </c>
      <c r="T209">
        <f>(BU209*BX209)</f>
        <v>0</v>
      </c>
      <c r="U209">
        <f>(CM209+(T209+2*0.95*5.67E-8*(((CM209+$B$7)+273)^4-(CM209+273)^4)-44100*I209)/(1.84*29.3*Q209+8*0.95*5.67E-8*(CM209+273)^3))</f>
        <v>0</v>
      </c>
      <c r="V209">
        <f>($C$7*CN209+$D$7*CO209+$E$7*U209)</f>
        <v>0</v>
      </c>
      <c r="W209">
        <f>0.61365*exp(17.502*V209/(240.97+V209))</f>
        <v>0</v>
      </c>
      <c r="X209">
        <f>(Y209/Z209*100)</f>
        <v>0</v>
      </c>
      <c r="Y209">
        <f>CF209*(CK209+CL209)/1000</f>
        <v>0</v>
      </c>
      <c r="Z209">
        <f>0.61365*exp(17.502*CM209/(240.97+CM209))</f>
        <v>0</v>
      </c>
      <c r="AA209">
        <f>(W209-CF209*(CK209+CL209)/1000)</f>
        <v>0</v>
      </c>
      <c r="AB209">
        <f>(-I209*44100)</f>
        <v>0</v>
      </c>
      <c r="AC209">
        <f>2*29.3*Q209*0.92*(CM209-V209)</f>
        <v>0</v>
      </c>
      <c r="AD209">
        <f>2*0.95*5.67E-8*(((CM209+$B$7)+273)^4-(V209+273)^4)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MAX(0,($B$13+$C$13*CR209)/(1+$D$13*CR209)*CK209/(CM209+273)*$E$13)</f>
        <v>0</v>
      </c>
      <c r="AK209" t="s">
        <v>303</v>
      </c>
      <c r="AL209" t="s">
        <v>303</v>
      </c>
      <c r="AM209">
        <v>0</v>
      </c>
      <c r="AN209">
        <v>0</v>
      </c>
      <c r="AO209">
        <f>1-AM209/AN209</f>
        <v>0</v>
      </c>
      <c r="AP209">
        <v>0</v>
      </c>
      <c r="AQ209" t="s">
        <v>303</v>
      </c>
      <c r="AR209" t="s">
        <v>303</v>
      </c>
      <c r="AS209">
        <v>0</v>
      </c>
      <c r="AT209">
        <v>0</v>
      </c>
      <c r="AU209">
        <f>1-AS209/AT209</f>
        <v>0</v>
      </c>
      <c r="AV209">
        <v>0.5</v>
      </c>
      <c r="AW209">
        <f>BV209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303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f>$B$11*CS209+$C$11*CT209+$F$11*CU209*(1-CX209)</f>
        <v>0</v>
      </c>
      <c r="BV209">
        <f>BU209*BW209</f>
        <v>0</v>
      </c>
      <c r="BW209">
        <f>($B$11*$D$9+$C$11*$D$9+$F$11*((DH209+CZ209)/MAX(DH209+CZ209+DI209, 0.1)*$I$9+DI209/MAX(DH209+CZ209+DI209, 0.1)*$J$9))/($B$11+$C$11+$F$11)</f>
        <v>0</v>
      </c>
      <c r="BX209">
        <f>($B$11*$K$9+$C$11*$K$9+$F$11*((DH209+CZ209)/MAX(DH209+CZ209+DI209, 0.1)*$P$9+DI209/MAX(DH209+CZ209+DI209, 0.1)*$Q$9))/($B$11+$C$11+$F$11)</f>
        <v>0</v>
      </c>
      <c r="BY209">
        <v>6</v>
      </c>
      <c r="BZ209">
        <v>0.5</v>
      </c>
      <c r="CA209" t="s">
        <v>304</v>
      </c>
      <c r="CB209">
        <v>2</v>
      </c>
      <c r="CC209">
        <v>1625677599.1</v>
      </c>
      <c r="CD209">
        <v>408.139333333333</v>
      </c>
      <c r="CE209">
        <v>420.017</v>
      </c>
      <c r="CF209">
        <v>7.63315333333333</v>
      </c>
      <c r="CG209">
        <v>6.43632666666667</v>
      </c>
      <c r="CH209">
        <v>422.481666666667</v>
      </c>
      <c r="CI209">
        <v>9.08699</v>
      </c>
      <c r="CJ209">
        <v>500.003333333333</v>
      </c>
      <c r="CK209">
        <v>100.399333333333</v>
      </c>
      <c r="CL209">
        <v>0.1000603</v>
      </c>
      <c r="CM209">
        <v>19.2196</v>
      </c>
      <c r="CN209">
        <v>19.0393</v>
      </c>
      <c r="CO209">
        <v>999.9</v>
      </c>
      <c r="CP209">
        <v>0</v>
      </c>
      <c r="CQ209">
        <v>0</v>
      </c>
      <c r="CR209">
        <v>9978.75</v>
      </c>
      <c r="CS209">
        <v>0</v>
      </c>
      <c r="CT209">
        <v>5.45897</v>
      </c>
      <c r="CU209">
        <v>1045.98333333333</v>
      </c>
      <c r="CV209">
        <v>0.962005333333333</v>
      </c>
      <c r="CW209">
        <v>0.0379951</v>
      </c>
      <c r="CX209">
        <v>0</v>
      </c>
      <c r="CY209">
        <v>1484.54</v>
      </c>
      <c r="CZ209">
        <v>4.99912</v>
      </c>
      <c r="DA209">
        <v>15384.1666666667</v>
      </c>
      <c r="DB209">
        <v>6712.71</v>
      </c>
      <c r="DC209">
        <v>37.5623333333333</v>
      </c>
      <c r="DD209">
        <v>40.75</v>
      </c>
      <c r="DE209">
        <v>39.3953333333333</v>
      </c>
      <c r="DF209">
        <v>40.1663333333333</v>
      </c>
      <c r="DG209">
        <v>39.0413333333333</v>
      </c>
      <c r="DH209">
        <v>1001.43333333333</v>
      </c>
      <c r="DI209">
        <v>39.55</v>
      </c>
      <c r="DJ209">
        <v>0</v>
      </c>
      <c r="DK209">
        <v>1625677601</v>
      </c>
      <c r="DL209">
        <v>0</v>
      </c>
      <c r="DM209">
        <v>1487.194</v>
      </c>
      <c r="DN209">
        <v>-26.5669230459134</v>
      </c>
      <c r="DO209">
        <v>-296.038461107403</v>
      </c>
      <c r="DP209">
        <v>15417.12</v>
      </c>
      <c r="DQ209">
        <v>15</v>
      </c>
      <c r="DR209">
        <v>1625677134.6</v>
      </c>
      <c r="DS209" t="s">
        <v>305</v>
      </c>
      <c r="DT209">
        <v>1625677128.6</v>
      </c>
      <c r="DU209">
        <v>1625677134.6</v>
      </c>
      <c r="DV209">
        <v>2</v>
      </c>
      <c r="DW209">
        <v>0.041</v>
      </c>
      <c r="DX209">
        <v>0.026</v>
      </c>
      <c r="DY209">
        <v>-14.347</v>
      </c>
      <c r="DZ209">
        <v>-1.389</v>
      </c>
      <c r="EA209">
        <v>420</v>
      </c>
      <c r="EB209">
        <v>5</v>
      </c>
      <c r="EC209">
        <v>0.14</v>
      </c>
      <c r="ED209">
        <v>0.08</v>
      </c>
      <c r="EE209">
        <v>-11.8041317073171</v>
      </c>
      <c r="EF209">
        <v>-0.391588850174222</v>
      </c>
      <c r="EG209">
        <v>0.0459723853433586</v>
      </c>
      <c r="EH209">
        <v>1</v>
      </c>
      <c r="EI209">
        <v>1488.61205882353</v>
      </c>
      <c r="EJ209">
        <v>-26.1311918850336</v>
      </c>
      <c r="EK209">
        <v>2.57750880572668</v>
      </c>
      <c r="EL209">
        <v>0</v>
      </c>
      <c r="EM209">
        <v>1.17953024390244</v>
      </c>
      <c r="EN209">
        <v>0.212007804878048</v>
      </c>
      <c r="EO209">
        <v>0.0231632925002623</v>
      </c>
      <c r="EP209">
        <v>0</v>
      </c>
      <c r="EQ209">
        <v>1</v>
      </c>
      <c r="ER209">
        <v>3</v>
      </c>
      <c r="ES209" t="s">
        <v>427</v>
      </c>
      <c r="ET209">
        <v>100</v>
      </c>
      <c r="EU209">
        <v>100</v>
      </c>
      <c r="EV209">
        <v>-14.343</v>
      </c>
      <c r="EW209">
        <v>-1.454</v>
      </c>
      <c r="EX209">
        <v>-14.3476998515065</v>
      </c>
      <c r="EY209">
        <v>0.000485247639819423</v>
      </c>
      <c r="EZ209">
        <v>-1.36446825205216e-06</v>
      </c>
      <c r="FA209">
        <v>5.78542989185787e-10</v>
      </c>
      <c r="FB209">
        <v>-1.1099058739466</v>
      </c>
      <c r="FC209">
        <v>-0.0508365997127688</v>
      </c>
      <c r="FD209">
        <v>0.00161886503163497</v>
      </c>
      <c r="FE209">
        <v>-2.08621555845513e-05</v>
      </c>
      <c r="FF209">
        <v>0</v>
      </c>
      <c r="FG209">
        <v>2096</v>
      </c>
      <c r="FH209">
        <v>2</v>
      </c>
      <c r="FI209">
        <v>28</v>
      </c>
      <c r="FJ209">
        <v>7.9</v>
      </c>
      <c r="FK209">
        <v>7.8</v>
      </c>
      <c r="FL209">
        <v>18</v>
      </c>
      <c r="FM209">
        <v>491.604</v>
      </c>
      <c r="FN209">
        <v>510.796</v>
      </c>
      <c r="FO209">
        <v>17.5262</v>
      </c>
      <c r="FP209">
        <v>26.5345</v>
      </c>
      <c r="FQ209">
        <v>29.9995</v>
      </c>
      <c r="FR209">
        <v>26.7602</v>
      </c>
      <c r="FS209">
        <v>26.7506</v>
      </c>
      <c r="FT209">
        <v>21.4569</v>
      </c>
      <c r="FU209">
        <v>54.789</v>
      </c>
      <c r="FV209">
        <v>0</v>
      </c>
      <c r="FW209">
        <v>17.62</v>
      </c>
      <c r="FX209">
        <v>420</v>
      </c>
      <c r="FY209">
        <v>6.54988</v>
      </c>
      <c r="FZ209">
        <v>101.66</v>
      </c>
      <c r="GA209">
        <v>96.1862</v>
      </c>
    </row>
    <row r="210" spans="1:183">
      <c r="A210">
        <v>194</v>
      </c>
      <c r="B210">
        <v>1625677602.1</v>
      </c>
      <c r="C210">
        <v>386</v>
      </c>
      <c r="D210" t="s">
        <v>694</v>
      </c>
      <c r="E210" t="s">
        <v>695</v>
      </c>
      <c r="F210">
        <v>1</v>
      </c>
      <c r="G210" t="s">
        <v>302</v>
      </c>
      <c r="H210">
        <v>1625677601.1</v>
      </c>
      <c r="I210">
        <f>(J210)/1000</f>
        <v>0</v>
      </c>
      <c r="J210">
        <f>1000*CJ210*AH210*(CF210-CG210)/(100*BY210*(1000-AH210*CF210))</f>
        <v>0</v>
      </c>
      <c r="K210">
        <f>CJ210*AH210*(CE210-CD210*(1000-AH210*CG210)/(1000-AH210*CF210))/(100*BY210)</f>
        <v>0</v>
      </c>
      <c r="L210">
        <f>CD210 - IF(AH210&gt;1, K210*BY210*100.0/(AJ210*CR210), 0)</f>
        <v>0</v>
      </c>
      <c r="M210">
        <f>((S210-I210/2)*L210-K210)/(S210+I210/2)</f>
        <v>0</v>
      </c>
      <c r="N210">
        <f>M210*(CK210+CL210)/1000.0</f>
        <v>0</v>
      </c>
      <c r="O210">
        <f>(CD210 - IF(AH210&gt;1, K210*BY210*100.0/(AJ210*CR210), 0))*(CK210+CL210)/1000.0</f>
        <v>0</v>
      </c>
      <c r="P210">
        <f>2.0/((1/R210-1/Q210)+SIGN(R210)*SQRT((1/R210-1/Q210)*(1/R210-1/Q210) + 4*BZ210/((BZ210+1)*(BZ210+1))*(2*1/R210*1/Q210-1/Q210*1/Q210)))</f>
        <v>0</v>
      </c>
      <c r="Q210">
        <f>IF(LEFT(CA210,1)&lt;&gt;"0",IF(LEFT(CA210,1)="1",3.0,CB210),$D$5+$E$5*(CR210*CK210/($K$5*1000))+$F$5*(CR210*CK210/($K$5*1000))*MAX(MIN(BY210,$J$5),$I$5)*MAX(MIN(BY210,$J$5),$I$5)+$G$5*MAX(MIN(BY210,$J$5),$I$5)*(CR210*CK210/($K$5*1000))+$H$5*(CR210*CK210/($K$5*1000))*(CR210*CK210/($K$5*1000)))</f>
        <v>0</v>
      </c>
      <c r="R210">
        <f>I210*(1000-(1000*0.61365*exp(17.502*V210/(240.97+V210))/(CK210+CL210)+CF210)/2)/(1000*0.61365*exp(17.502*V210/(240.97+V210))/(CK210+CL210)-CF210)</f>
        <v>0</v>
      </c>
      <c r="S210">
        <f>1/((BZ210+1)/(P210/1.6)+1/(Q210/1.37)) + BZ210/((BZ210+1)/(P210/1.6) + BZ210/(Q210/1.37))</f>
        <v>0</v>
      </c>
      <c r="T210">
        <f>(BU210*BX210)</f>
        <v>0</v>
      </c>
      <c r="U210">
        <f>(CM210+(T210+2*0.95*5.67E-8*(((CM210+$B$7)+273)^4-(CM210+273)^4)-44100*I210)/(1.84*29.3*Q210+8*0.95*5.67E-8*(CM210+273)^3))</f>
        <v>0</v>
      </c>
      <c r="V210">
        <f>($C$7*CN210+$D$7*CO210+$E$7*U210)</f>
        <v>0</v>
      </c>
      <c r="W210">
        <f>0.61365*exp(17.502*V210/(240.97+V210))</f>
        <v>0</v>
      </c>
      <c r="X210">
        <f>(Y210/Z210*100)</f>
        <v>0</v>
      </c>
      <c r="Y210">
        <f>CF210*(CK210+CL210)/1000</f>
        <v>0</v>
      </c>
      <c r="Z210">
        <f>0.61365*exp(17.502*CM210/(240.97+CM210))</f>
        <v>0</v>
      </c>
      <c r="AA210">
        <f>(W210-CF210*(CK210+CL210)/1000)</f>
        <v>0</v>
      </c>
      <c r="AB210">
        <f>(-I210*44100)</f>
        <v>0</v>
      </c>
      <c r="AC210">
        <f>2*29.3*Q210*0.92*(CM210-V210)</f>
        <v>0</v>
      </c>
      <c r="AD210">
        <f>2*0.95*5.67E-8*(((CM210+$B$7)+273)^4-(V210+273)^4)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MAX(0,($B$13+$C$13*CR210)/(1+$D$13*CR210)*CK210/(CM210+273)*$E$13)</f>
        <v>0</v>
      </c>
      <c r="AK210" t="s">
        <v>303</v>
      </c>
      <c r="AL210" t="s">
        <v>303</v>
      </c>
      <c r="AM210">
        <v>0</v>
      </c>
      <c r="AN210">
        <v>0</v>
      </c>
      <c r="AO210">
        <f>1-AM210/AN210</f>
        <v>0</v>
      </c>
      <c r="AP210">
        <v>0</v>
      </c>
      <c r="AQ210" t="s">
        <v>303</v>
      </c>
      <c r="AR210" t="s">
        <v>303</v>
      </c>
      <c r="AS210">
        <v>0</v>
      </c>
      <c r="AT210">
        <v>0</v>
      </c>
      <c r="AU210">
        <f>1-AS210/AT210</f>
        <v>0</v>
      </c>
      <c r="AV210">
        <v>0.5</v>
      </c>
      <c r="AW210">
        <f>BV210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303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f>$B$11*CS210+$C$11*CT210+$F$11*CU210*(1-CX210)</f>
        <v>0</v>
      </c>
      <c r="BV210">
        <f>BU210*BW210</f>
        <v>0</v>
      </c>
      <c r="BW210">
        <f>($B$11*$D$9+$C$11*$D$9+$F$11*((DH210+CZ210)/MAX(DH210+CZ210+DI210, 0.1)*$I$9+DI210/MAX(DH210+CZ210+DI210, 0.1)*$J$9))/($B$11+$C$11+$F$11)</f>
        <v>0</v>
      </c>
      <c r="BX210">
        <f>($B$11*$K$9+$C$11*$K$9+$F$11*((DH210+CZ210)/MAX(DH210+CZ210+DI210, 0.1)*$P$9+DI210/MAX(DH210+CZ210+DI210, 0.1)*$Q$9))/($B$11+$C$11+$F$11)</f>
        <v>0</v>
      </c>
      <c r="BY210">
        <v>6</v>
      </c>
      <c r="BZ210">
        <v>0.5</v>
      </c>
      <c r="CA210" t="s">
        <v>304</v>
      </c>
      <c r="CB210">
        <v>2</v>
      </c>
      <c r="CC210">
        <v>1625677601.1</v>
      </c>
      <c r="CD210">
        <v>408.143</v>
      </c>
      <c r="CE210">
        <v>419.937666666667</v>
      </c>
      <c r="CF210">
        <v>7.64503666666667</v>
      </c>
      <c r="CG210">
        <v>6.44451666666667</v>
      </c>
      <c r="CH210">
        <v>422.485666666667</v>
      </c>
      <c r="CI210">
        <v>9.09919666666667</v>
      </c>
      <c r="CJ210">
        <v>499.952</v>
      </c>
      <c r="CK210">
        <v>100.399</v>
      </c>
      <c r="CL210">
        <v>0.0991470333333333</v>
      </c>
      <c r="CM210">
        <v>19.2481333333333</v>
      </c>
      <c r="CN210">
        <v>19.0705666666667</v>
      </c>
      <c r="CO210">
        <v>999.9</v>
      </c>
      <c r="CP210">
        <v>0</v>
      </c>
      <c r="CQ210">
        <v>0</v>
      </c>
      <c r="CR210">
        <v>10037.5</v>
      </c>
      <c r="CS210">
        <v>0</v>
      </c>
      <c r="CT210">
        <v>5.30733</v>
      </c>
      <c r="CU210">
        <v>1045.87666666667</v>
      </c>
      <c r="CV210">
        <v>0.962001666666667</v>
      </c>
      <c r="CW210">
        <v>0.0379988</v>
      </c>
      <c r="CX210">
        <v>0</v>
      </c>
      <c r="CY210">
        <v>1483.47</v>
      </c>
      <c r="CZ210">
        <v>4.99912</v>
      </c>
      <c r="DA210">
        <v>15369.8333333333</v>
      </c>
      <c r="DB210">
        <v>6712</v>
      </c>
      <c r="DC210">
        <v>37.4996666666667</v>
      </c>
      <c r="DD210">
        <v>40.75</v>
      </c>
      <c r="DE210">
        <v>39.3956666666667</v>
      </c>
      <c r="DF210">
        <v>40.25</v>
      </c>
      <c r="DG210">
        <v>39.1666666666667</v>
      </c>
      <c r="DH210">
        <v>1001.32666666667</v>
      </c>
      <c r="DI210">
        <v>39.55</v>
      </c>
      <c r="DJ210">
        <v>0</v>
      </c>
      <c r="DK210">
        <v>1625677602.8</v>
      </c>
      <c r="DL210">
        <v>0</v>
      </c>
      <c r="DM210">
        <v>1486.52769230769</v>
      </c>
      <c r="DN210">
        <v>-26.9832478903031</v>
      </c>
      <c r="DO210">
        <v>-312.136752384839</v>
      </c>
      <c r="DP210">
        <v>15409.2846153846</v>
      </c>
      <c r="DQ210">
        <v>15</v>
      </c>
      <c r="DR210">
        <v>1625677134.6</v>
      </c>
      <c r="DS210" t="s">
        <v>305</v>
      </c>
      <c r="DT210">
        <v>1625677128.6</v>
      </c>
      <c r="DU210">
        <v>1625677134.6</v>
      </c>
      <c r="DV210">
        <v>2</v>
      </c>
      <c r="DW210">
        <v>0.041</v>
      </c>
      <c r="DX210">
        <v>0.026</v>
      </c>
      <c r="DY210">
        <v>-14.347</v>
      </c>
      <c r="DZ210">
        <v>-1.389</v>
      </c>
      <c r="EA210">
        <v>420</v>
      </c>
      <c r="EB210">
        <v>5</v>
      </c>
      <c r="EC210">
        <v>0.14</v>
      </c>
      <c r="ED210">
        <v>0.08</v>
      </c>
      <c r="EE210">
        <v>-11.8117024390244</v>
      </c>
      <c r="EF210">
        <v>-0.241712195121972</v>
      </c>
      <c r="EG210">
        <v>0.0383617218248639</v>
      </c>
      <c r="EH210">
        <v>1</v>
      </c>
      <c r="EI210">
        <v>1487.95228571429</v>
      </c>
      <c r="EJ210">
        <v>-26.367827788648</v>
      </c>
      <c r="EK210">
        <v>2.66333420006286</v>
      </c>
      <c r="EL210">
        <v>0</v>
      </c>
      <c r="EM210">
        <v>1.18343390243902</v>
      </c>
      <c r="EN210">
        <v>0.205571080139375</v>
      </c>
      <c r="EO210">
        <v>0.0227352693534923</v>
      </c>
      <c r="EP210">
        <v>0</v>
      </c>
      <c r="EQ210">
        <v>1</v>
      </c>
      <c r="ER210">
        <v>3</v>
      </c>
      <c r="ES210" t="s">
        <v>427</v>
      </c>
      <c r="ET210">
        <v>100</v>
      </c>
      <c r="EU210">
        <v>100</v>
      </c>
      <c r="EV210">
        <v>-14.343</v>
      </c>
      <c r="EW210">
        <v>-1.4543</v>
      </c>
      <c r="EX210">
        <v>-14.3476998515065</v>
      </c>
      <c r="EY210">
        <v>0.000485247639819423</v>
      </c>
      <c r="EZ210">
        <v>-1.36446825205216e-06</v>
      </c>
      <c r="FA210">
        <v>5.78542989185787e-10</v>
      </c>
      <c r="FB210">
        <v>-1.1099058739466</v>
      </c>
      <c r="FC210">
        <v>-0.0508365997127688</v>
      </c>
      <c r="FD210">
        <v>0.00161886503163497</v>
      </c>
      <c r="FE210">
        <v>-2.08621555845513e-05</v>
      </c>
      <c r="FF210">
        <v>0</v>
      </c>
      <c r="FG210">
        <v>2096</v>
      </c>
      <c r="FH210">
        <v>2</v>
      </c>
      <c r="FI210">
        <v>28</v>
      </c>
      <c r="FJ210">
        <v>7.9</v>
      </c>
      <c r="FK210">
        <v>7.8</v>
      </c>
      <c r="FL210">
        <v>18</v>
      </c>
      <c r="FM210">
        <v>491.735</v>
      </c>
      <c r="FN210">
        <v>510.764</v>
      </c>
      <c r="FO210">
        <v>17.5754</v>
      </c>
      <c r="FP210">
        <v>26.5324</v>
      </c>
      <c r="FQ210">
        <v>29.9996</v>
      </c>
      <c r="FR210">
        <v>26.7584</v>
      </c>
      <c r="FS210">
        <v>26.7491</v>
      </c>
      <c r="FT210">
        <v>21.4544</v>
      </c>
      <c r="FU210">
        <v>54.5034</v>
      </c>
      <c r="FV210">
        <v>0</v>
      </c>
      <c r="FW210">
        <v>17.62</v>
      </c>
      <c r="FX210">
        <v>420</v>
      </c>
      <c r="FY210">
        <v>6.55179</v>
      </c>
      <c r="FZ210">
        <v>101.66</v>
      </c>
      <c r="GA210">
        <v>96.1867</v>
      </c>
    </row>
    <row r="211" spans="1:183">
      <c r="A211">
        <v>195</v>
      </c>
      <c r="B211">
        <v>1625677604.1</v>
      </c>
      <c r="C211">
        <v>388</v>
      </c>
      <c r="D211" t="s">
        <v>696</v>
      </c>
      <c r="E211" t="s">
        <v>697</v>
      </c>
      <c r="F211">
        <v>1</v>
      </c>
      <c r="G211" t="s">
        <v>302</v>
      </c>
      <c r="H211">
        <v>1625677603.1</v>
      </c>
      <c r="I211">
        <f>(J211)/1000</f>
        <v>0</v>
      </c>
      <c r="J211">
        <f>1000*CJ211*AH211*(CF211-CG211)/(100*BY211*(1000-AH211*CF211))</f>
        <v>0</v>
      </c>
      <c r="K211">
        <f>CJ211*AH211*(CE211-CD211*(1000-AH211*CG211)/(1000-AH211*CF211))/(100*BY211)</f>
        <v>0</v>
      </c>
      <c r="L211">
        <f>CD211 - IF(AH211&gt;1, K211*BY211*100.0/(AJ211*CR211), 0)</f>
        <v>0</v>
      </c>
      <c r="M211">
        <f>((S211-I211/2)*L211-K211)/(S211+I211/2)</f>
        <v>0</v>
      </c>
      <c r="N211">
        <f>M211*(CK211+CL211)/1000.0</f>
        <v>0</v>
      </c>
      <c r="O211">
        <f>(CD211 - IF(AH211&gt;1, K211*BY211*100.0/(AJ211*CR211), 0))*(CK211+CL211)/1000.0</f>
        <v>0</v>
      </c>
      <c r="P211">
        <f>2.0/((1/R211-1/Q211)+SIGN(R211)*SQRT((1/R211-1/Q211)*(1/R211-1/Q211) + 4*BZ211/((BZ211+1)*(BZ211+1))*(2*1/R211*1/Q211-1/Q211*1/Q211)))</f>
        <v>0</v>
      </c>
      <c r="Q211">
        <f>IF(LEFT(CA211,1)&lt;&gt;"0",IF(LEFT(CA211,1)="1",3.0,CB211),$D$5+$E$5*(CR211*CK211/($K$5*1000))+$F$5*(CR211*CK211/($K$5*1000))*MAX(MIN(BY211,$J$5),$I$5)*MAX(MIN(BY211,$J$5),$I$5)+$G$5*MAX(MIN(BY211,$J$5),$I$5)*(CR211*CK211/($K$5*1000))+$H$5*(CR211*CK211/($K$5*1000))*(CR211*CK211/($K$5*1000)))</f>
        <v>0</v>
      </c>
      <c r="R211">
        <f>I211*(1000-(1000*0.61365*exp(17.502*V211/(240.97+V211))/(CK211+CL211)+CF211)/2)/(1000*0.61365*exp(17.502*V211/(240.97+V211))/(CK211+CL211)-CF211)</f>
        <v>0</v>
      </c>
      <c r="S211">
        <f>1/((BZ211+1)/(P211/1.6)+1/(Q211/1.37)) + BZ211/((BZ211+1)/(P211/1.6) + BZ211/(Q211/1.37))</f>
        <v>0</v>
      </c>
      <c r="T211">
        <f>(BU211*BX211)</f>
        <v>0</v>
      </c>
      <c r="U211">
        <f>(CM211+(T211+2*0.95*5.67E-8*(((CM211+$B$7)+273)^4-(CM211+273)^4)-44100*I211)/(1.84*29.3*Q211+8*0.95*5.67E-8*(CM211+273)^3))</f>
        <v>0</v>
      </c>
      <c r="V211">
        <f>($C$7*CN211+$D$7*CO211+$E$7*U211)</f>
        <v>0</v>
      </c>
      <c r="W211">
        <f>0.61365*exp(17.502*V211/(240.97+V211))</f>
        <v>0</v>
      </c>
      <c r="X211">
        <f>(Y211/Z211*100)</f>
        <v>0</v>
      </c>
      <c r="Y211">
        <f>CF211*(CK211+CL211)/1000</f>
        <v>0</v>
      </c>
      <c r="Z211">
        <f>0.61365*exp(17.502*CM211/(240.97+CM211))</f>
        <v>0</v>
      </c>
      <c r="AA211">
        <f>(W211-CF211*(CK211+CL211)/1000)</f>
        <v>0</v>
      </c>
      <c r="AB211">
        <f>(-I211*44100)</f>
        <v>0</v>
      </c>
      <c r="AC211">
        <f>2*29.3*Q211*0.92*(CM211-V211)</f>
        <v>0</v>
      </c>
      <c r="AD211">
        <f>2*0.95*5.67E-8*(((CM211+$B$7)+273)^4-(V211+273)^4)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MAX(0,($B$13+$C$13*CR211)/(1+$D$13*CR211)*CK211/(CM211+273)*$E$13)</f>
        <v>0</v>
      </c>
      <c r="AK211" t="s">
        <v>303</v>
      </c>
      <c r="AL211" t="s">
        <v>303</v>
      </c>
      <c r="AM211">
        <v>0</v>
      </c>
      <c r="AN211">
        <v>0</v>
      </c>
      <c r="AO211">
        <f>1-AM211/AN211</f>
        <v>0</v>
      </c>
      <c r="AP211">
        <v>0</v>
      </c>
      <c r="AQ211" t="s">
        <v>303</v>
      </c>
      <c r="AR211" t="s">
        <v>303</v>
      </c>
      <c r="AS211">
        <v>0</v>
      </c>
      <c r="AT211">
        <v>0</v>
      </c>
      <c r="AU211">
        <f>1-AS211/AT211</f>
        <v>0</v>
      </c>
      <c r="AV211">
        <v>0.5</v>
      </c>
      <c r="AW211">
        <f>BV211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303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f>$B$11*CS211+$C$11*CT211+$F$11*CU211*(1-CX211)</f>
        <v>0</v>
      </c>
      <c r="BV211">
        <f>BU211*BW211</f>
        <v>0</v>
      </c>
      <c r="BW211">
        <f>($B$11*$D$9+$C$11*$D$9+$F$11*((DH211+CZ211)/MAX(DH211+CZ211+DI211, 0.1)*$I$9+DI211/MAX(DH211+CZ211+DI211, 0.1)*$J$9))/($B$11+$C$11+$F$11)</f>
        <v>0</v>
      </c>
      <c r="BX211">
        <f>($B$11*$K$9+$C$11*$K$9+$F$11*((DH211+CZ211)/MAX(DH211+CZ211+DI211, 0.1)*$P$9+DI211/MAX(DH211+CZ211+DI211, 0.1)*$Q$9))/($B$11+$C$11+$F$11)</f>
        <v>0</v>
      </c>
      <c r="BY211">
        <v>6</v>
      </c>
      <c r="BZ211">
        <v>0.5</v>
      </c>
      <c r="CA211" t="s">
        <v>304</v>
      </c>
      <c r="CB211">
        <v>2</v>
      </c>
      <c r="CC211">
        <v>1625677603.1</v>
      </c>
      <c r="CD211">
        <v>408.127</v>
      </c>
      <c r="CE211">
        <v>419.925666666667</v>
      </c>
      <c r="CF211">
        <v>7.65766333333333</v>
      </c>
      <c r="CG211">
        <v>6.45289333333333</v>
      </c>
      <c r="CH211">
        <v>422.47</v>
      </c>
      <c r="CI211">
        <v>9.11216666666667</v>
      </c>
      <c r="CJ211">
        <v>500.046333333333</v>
      </c>
      <c r="CK211">
        <v>100.399666666667</v>
      </c>
      <c r="CL211">
        <v>0.0998907</v>
      </c>
      <c r="CM211">
        <v>19.2779</v>
      </c>
      <c r="CN211">
        <v>19.0996333333333</v>
      </c>
      <c r="CO211">
        <v>999.9</v>
      </c>
      <c r="CP211">
        <v>0</v>
      </c>
      <c r="CQ211">
        <v>0</v>
      </c>
      <c r="CR211">
        <v>10029.9666666667</v>
      </c>
      <c r="CS211">
        <v>0</v>
      </c>
      <c r="CT211">
        <v>5.16947666666667</v>
      </c>
      <c r="CU211">
        <v>1046.07</v>
      </c>
      <c r="CV211">
        <v>0.962009</v>
      </c>
      <c r="CW211">
        <v>0.0379914</v>
      </c>
      <c r="CX211">
        <v>0</v>
      </c>
      <c r="CY211">
        <v>1482.54333333333</v>
      </c>
      <c r="CZ211">
        <v>4.99912</v>
      </c>
      <c r="DA211">
        <v>15363.8666666667</v>
      </c>
      <c r="DB211">
        <v>6713.27333333333</v>
      </c>
      <c r="DC211">
        <v>37.5</v>
      </c>
      <c r="DD211">
        <v>40.75</v>
      </c>
      <c r="DE211">
        <v>39.4373333333333</v>
      </c>
      <c r="DF211">
        <v>40.333</v>
      </c>
      <c r="DG211">
        <v>39.1036666666667</v>
      </c>
      <c r="DH211">
        <v>1001.52</v>
      </c>
      <c r="DI211">
        <v>39.55</v>
      </c>
      <c r="DJ211">
        <v>0</v>
      </c>
      <c r="DK211">
        <v>1625677605.2</v>
      </c>
      <c r="DL211">
        <v>0</v>
      </c>
      <c r="DM211">
        <v>1485.43769230769</v>
      </c>
      <c r="DN211">
        <v>-28.0970940512854</v>
      </c>
      <c r="DO211">
        <v>-318.47863280565</v>
      </c>
      <c r="DP211">
        <v>15397.0576923077</v>
      </c>
      <c r="DQ211">
        <v>15</v>
      </c>
      <c r="DR211">
        <v>1625677134.6</v>
      </c>
      <c r="DS211" t="s">
        <v>305</v>
      </c>
      <c r="DT211">
        <v>1625677128.6</v>
      </c>
      <c r="DU211">
        <v>1625677134.6</v>
      </c>
      <c r="DV211">
        <v>2</v>
      </c>
      <c r="DW211">
        <v>0.041</v>
      </c>
      <c r="DX211">
        <v>0.026</v>
      </c>
      <c r="DY211">
        <v>-14.347</v>
      </c>
      <c r="DZ211">
        <v>-1.389</v>
      </c>
      <c r="EA211">
        <v>420</v>
      </c>
      <c r="EB211">
        <v>5</v>
      </c>
      <c r="EC211">
        <v>0.14</v>
      </c>
      <c r="ED211">
        <v>0.08</v>
      </c>
      <c r="EE211">
        <v>-11.8158048780488</v>
      </c>
      <c r="EF211">
        <v>-0.1314543554007</v>
      </c>
      <c r="EG211">
        <v>0.0353921098497854</v>
      </c>
      <c r="EH211">
        <v>1</v>
      </c>
      <c r="EI211">
        <v>1486.75911764706</v>
      </c>
      <c r="EJ211">
        <v>-26.6221059221241</v>
      </c>
      <c r="EK211">
        <v>2.61669230770796</v>
      </c>
      <c r="EL211">
        <v>0</v>
      </c>
      <c r="EM211">
        <v>1.18949609756098</v>
      </c>
      <c r="EN211">
        <v>0.162576585365852</v>
      </c>
      <c r="EO211">
        <v>0.0191049771165691</v>
      </c>
      <c r="EP211">
        <v>0</v>
      </c>
      <c r="EQ211">
        <v>1</v>
      </c>
      <c r="ER211">
        <v>3</v>
      </c>
      <c r="ES211" t="s">
        <v>427</v>
      </c>
      <c r="ET211">
        <v>100</v>
      </c>
      <c r="EU211">
        <v>100</v>
      </c>
      <c r="EV211">
        <v>-14.343</v>
      </c>
      <c r="EW211">
        <v>-1.4547</v>
      </c>
      <c r="EX211">
        <v>-14.3476998515065</v>
      </c>
      <c r="EY211">
        <v>0.000485247639819423</v>
      </c>
      <c r="EZ211">
        <v>-1.36446825205216e-06</v>
      </c>
      <c r="FA211">
        <v>5.78542989185787e-10</v>
      </c>
      <c r="FB211">
        <v>-1.1099058739466</v>
      </c>
      <c r="FC211">
        <v>-0.0508365997127688</v>
      </c>
      <c r="FD211">
        <v>0.00161886503163497</v>
      </c>
      <c r="FE211">
        <v>-2.08621555845513e-05</v>
      </c>
      <c r="FF211">
        <v>0</v>
      </c>
      <c r="FG211">
        <v>2096</v>
      </c>
      <c r="FH211">
        <v>2</v>
      </c>
      <c r="FI211">
        <v>28</v>
      </c>
      <c r="FJ211">
        <v>7.9</v>
      </c>
      <c r="FK211">
        <v>7.8</v>
      </c>
      <c r="FL211">
        <v>18</v>
      </c>
      <c r="FM211">
        <v>491.882</v>
      </c>
      <c r="FN211">
        <v>510.876</v>
      </c>
      <c r="FO211">
        <v>17.6207</v>
      </c>
      <c r="FP211">
        <v>26.5307</v>
      </c>
      <c r="FQ211">
        <v>29.9996</v>
      </c>
      <c r="FR211">
        <v>26.7568</v>
      </c>
      <c r="FS211">
        <v>26.7477</v>
      </c>
      <c r="FT211">
        <v>21.4548</v>
      </c>
      <c r="FU211">
        <v>54.5034</v>
      </c>
      <c r="FV211">
        <v>0</v>
      </c>
      <c r="FW211">
        <v>17.69</v>
      </c>
      <c r="FX211">
        <v>420</v>
      </c>
      <c r="FY211">
        <v>6.55608</v>
      </c>
      <c r="FZ211">
        <v>101.66</v>
      </c>
      <c r="GA211">
        <v>96.1876</v>
      </c>
    </row>
    <row r="212" spans="1:183">
      <c r="A212">
        <v>196</v>
      </c>
      <c r="B212">
        <v>1625677606.1</v>
      </c>
      <c r="C212">
        <v>390</v>
      </c>
      <c r="D212" t="s">
        <v>698</v>
      </c>
      <c r="E212" t="s">
        <v>699</v>
      </c>
      <c r="F212">
        <v>1</v>
      </c>
      <c r="G212" t="s">
        <v>302</v>
      </c>
      <c r="H212">
        <v>1625677605.1</v>
      </c>
      <c r="I212">
        <f>(J212)/1000</f>
        <v>0</v>
      </c>
      <c r="J212">
        <f>1000*CJ212*AH212*(CF212-CG212)/(100*BY212*(1000-AH212*CF212))</f>
        <v>0</v>
      </c>
      <c r="K212">
        <f>CJ212*AH212*(CE212-CD212*(1000-AH212*CG212)/(1000-AH212*CF212))/(100*BY212)</f>
        <v>0</v>
      </c>
      <c r="L212">
        <f>CD212 - IF(AH212&gt;1, K212*BY212*100.0/(AJ212*CR212), 0)</f>
        <v>0</v>
      </c>
      <c r="M212">
        <f>((S212-I212/2)*L212-K212)/(S212+I212/2)</f>
        <v>0</v>
      </c>
      <c r="N212">
        <f>M212*(CK212+CL212)/1000.0</f>
        <v>0</v>
      </c>
      <c r="O212">
        <f>(CD212 - IF(AH212&gt;1, K212*BY212*100.0/(AJ212*CR212), 0))*(CK212+CL212)/1000.0</f>
        <v>0</v>
      </c>
      <c r="P212">
        <f>2.0/((1/R212-1/Q212)+SIGN(R212)*SQRT((1/R212-1/Q212)*(1/R212-1/Q212) + 4*BZ212/((BZ212+1)*(BZ212+1))*(2*1/R212*1/Q212-1/Q212*1/Q212)))</f>
        <v>0</v>
      </c>
      <c r="Q212">
        <f>IF(LEFT(CA212,1)&lt;&gt;"0",IF(LEFT(CA212,1)="1",3.0,CB212),$D$5+$E$5*(CR212*CK212/($K$5*1000))+$F$5*(CR212*CK212/($K$5*1000))*MAX(MIN(BY212,$J$5),$I$5)*MAX(MIN(BY212,$J$5),$I$5)+$G$5*MAX(MIN(BY212,$J$5),$I$5)*(CR212*CK212/($K$5*1000))+$H$5*(CR212*CK212/($K$5*1000))*(CR212*CK212/($K$5*1000)))</f>
        <v>0</v>
      </c>
      <c r="R212">
        <f>I212*(1000-(1000*0.61365*exp(17.502*V212/(240.97+V212))/(CK212+CL212)+CF212)/2)/(1000*0.61365*exp(17.502*V212/(240.97+V212))/(CK212+CL212)-CF212)</f>
        <v>0</v>
      </c>
      <c r="S212">
        <f>1/((BZ212+1)/(P212/1.6)+1/(Q212/1.37)) + BZ212/((BZ212+1)/(P212/1.6) + BZ212/(Q212/1.37))</f>
        <v>0</v>
      </c>
      <c r="T212">
        <f>(BU212*BX212)</f>
        <v>0</v>
      </c>
      <c r="U212">
        <f>(CM212+(T212+2*0.95*5.67E-8*(((CM212+$B$7)+273)^4-(CM212+273)^4)-44100*I212)/(1.84*29.3*Q212+8*0.95*5.67E-8*(CM212+273)^3))</f>
        <v>0</v>
      </c>
      <c r="V212">
        <f>($C$7*CN212+$D$7*CO212+$E$7*U212)</f>
        <v>0</v>
      </c>
      <c r="W212">
        <f>0.61365*exp(17.502*V212/(240.97+V212))</f>
        <v>0</v>
      </c>
      <c r="X212">
        <f>(Y212/Z212*100)</f>
        <v>0</v>
      </c>
      <c r="Y212">
        <f>CF212*(CK212+CL212)/1000</f>
        <v>0</v>
      </c>
      <c r="Z212">
        <f>0.61365*exp(17.502*CM212/(240.97+CM212))</f>
        <v>0</v>
      </c>
      <c r="AA212">
        <f>(W212-CF212*(CK212+CL212)/1000)</f>
        <v>0</v>
      </c>
      <c r="AB212">
        <f>(-I212*44100)</f>
        <v>0</v>
      </c>
      <c r="AC212">
        <f>2*29.3*Q212*0.92*(CM212-V212)</f>
        <v>0</v>
      </c>
      <c r="AD212">
        <f>2*0.95*5.67E-8*(((CM212+$B$7)+273)^4-(V212+273)^4)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MAX(0,($B$13+$C$13*CR212)/(1+$D$13*CR212)*CK212/(CM212+273)*$E$13)</f>
        <v>0</v>
      </c>
      <c r="AK212" t="s">
        <v>303</v>
      </c>
      <c r="AL212" t="s">
        <v>303</v>
      </c>
      <c r="AM212">
        <v>0</v>
      </c>
      <c r="AN212">
        <v>0</v>
      </c>
      <c r="AO212">
        <f>1-AM212/AN212</f>
        <v>0</v>
      </c>
      <c r="AP212">
        <v>0</v>
      </c>
      <c r="AQ212" t="s">
        <v>303</v>
      </c>
      <c r="AR212" t="s">
        <v>303</v>
      </c>
      <c r="AS212">
        <v>0</v>
      </c>
      <c r="AT212">
        <v>0</v>
      </c>
      <c r="AU212">
        <f>1-AS212/AT212</f>
        <v>0</v>
      </c>
      <c r="AV212">
        <v>0.5</v>
      </c>
      <c r="AW212">
        <f>BV212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303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f>$B$11*CS212+$C$11*CT212+$F$11*CU212*(1-CX212)</f>
        <v>0</v>
      </c>
      <c r="BV212">
        <f>BU212*BW212</f>
        <v>0</v>
      </c>
      <c r="BW212">
        <f>($B$11*$D$9+$C$11*$D$9+$F$11*((DH212+CZ212)/MAX(DH212+CZ212+DI212, 0.1)*$I$9+DI212/MAX(DH212+CZ212+DI212, 0.1)*$J$9))/($B$11+$C$11+$F$11)</f>
        <v>0</v>
      </c>
      <c r="BX212">
        <f>($B$11*$K$9+$C$11*$K$9+$F$11*((DH212+CZ212)/MAX(DH212+CZ212+DI212, 0.1)*$P$9+DI212/MAX(DH212+CZ212+DI212, 0.1)*$Q$9))/($B$11+$C$11+$F$11)</f>
        <v>0</v>
      </c>
      <c r="BY212">
        <v>6</v>
      </c>
      <c r="BZ212">
        <v>0.5</v>
      </c>
      <c r="CA212" t="s">
        <v>304</v>
      </c>
      <c r="CB212">
        <v>2</v>
      </c>
      <c r="CC212">
        <v>1625677605.1</v>
      </c>
      <c r="CD212">
        <v>408.098666666667</v>
      </c>
      <c r="CE212">
        <v>420.064666666667</v>
      </c>
      <c r="CF212">
        <v>7.66964333333333</v>
      </c>
      <c r="CG212">
        <v>6.48360666666667</v>
      </c>
      <c r="CH212">
        <v>422.441666666667</v>
      </c>
      <c r="CI212">
        <v>9.12447666666667</v>
      </c>
      <c r="CJ212">
        <v>500.047333333333</v>
      </c>
      <c r="CK212">
        <v>100.399333333333</v>
      </c>
      <c r="CL212">
        <v>0.100434666666667</v>
      </c>
      <c r="CM212">
        <v>19.3075333333333</v>
      </c>
      <c r="CN212">
        <v>19.1326333333333</v>
      </c>
      <c r="CO212">
        <v>999.9</v>
      </c>
      <c r="CP212">
        <v>0</v>
      </c>
      <c r="CQ212">
        <v>0</v>
      </c>
      <c r="CR212">
        <v>10002.4666666667</v>
      </c>
      <c r="CS212">
        <v>0</v>
      </c>
      <c r="CT212">
        <v>5.1488</v>
      </c>
      <c r="CU212">
        <v>1045.86</v>
      </c>
      <c r="CV212">
        <v>0.962001666666667</v>
      </c>
      <c r="CW212">
        <v>0.0379988</v>
      </c>
      <c r="CX212">
        <v>0</v>
      </c>
      <c r="CY212">
        <v>1481.39333333333</v>
      </c>
      <c r="CZ212">
        <v>4.99912</v>
      </c>
      <c r="DA212">
        <v>15352.1333333333</v>
      </c>
      <c r="DB212">
        <v>6711.93</v>
      </c>
      <c r="DC212">
        <v>37.583</v>
      </c>
      <c r="DD212">
        <v>40.75</v>
      </c>
      <c r="DE212">
        <v>39.458</v>
      </c>
      <c r="DF212">
        <v>40.3536666666667</v>
      </c>
      <c r="DG212">
        <v>39.2286666666667</v>
      </c>
      <c r="DH212">
        <v>1001.31</v>
      </c>
      <c r="DI212">
        <v>39.55</v>
      </c>
      <c r="DJ212">
        <v>0</v>
      </c>
      <c r="DK212">
        <v>1625677607</v>
      </c>
      <c r="DL212">
        <v>0</v>
      </c>
      <c r="DM212">
        <v>1484.4336</v>
      </c>
      <c r="DN212">
        <v>-28.6176922745101</v>
      </c>
      <c r="DO212">
        <v>-332.846153399792</v>
      </c>
      <c r="DP212">
        <v>15386.156</v>
      </c>
      <c r="DQ212">
        <v>15</v>
      </c>
      <c r="DR212">
        <v>1625677134.6</v>
      </c>
      <c r="DS212" t="s">
        <v>305</v>
      </c>
      <c r="DT212">
        <v>1625677128.6</v>
      </c>
      <c r="DU212">
        <v>1625677134.6</v>
      </c>
      <c r="DV212">
        <v>2</v>
      </c>
      <c r="DW212">
        <v>0.041</v>
      </c>
      <c r="DX212">
        <v>0.026</v>
      </c>
      <c r="DY212">
        <v>-14.347</v>
      </c>
      <c r="DZ212">
        <v>-1.389</v>
      </c>
      <c r="EA212">
        <v>420</v>
      </c>
      <c r="EB212">
        <v>5</v>
      </c>
      <c r="EC212">
        <v>0.14</v>
      </c>
      <c r="ED212">
        <v>0.08</v>
      </c>
      <c r="EE212">
        <v>-11.833987804878</v>
      </c>
      <c r="EF212">
        <v>-0.226597212543583</v>
      </c>
      <c r="EG212">
        <v>0.0485812981939122</v>
      </c>
      <c r="EH212">
        <v>1</v>
      </c>
      <c r="EI212">
        <v>1485.93558823529</v>
      </c>
      <c r="EJ212">
        <v>-27.4092983939137</v>
      </c>
      <c r="EK212">
        <v>2.7050521264701</v>
      </c>
      <c r="EL212">
        <v>0</v>
      </c>
      <c r="EM212">
        <v>1.19331658536585</v>
      </c>
      <c r="EN212">
        <v>0.0856348432055763</v>
      </c>
      <c r="EO212">
        <v>0.0140749824086458</v>
      </c>
      <c r="EP212">
        <v>1</v>
      </c>
      <c r="EQ212">
        <v>2</v>
      </c>
      <c r="ER212">
        <v>3</v>
      </c>
      <c r="ES212" t="s">
        <v>349</v>
      </c>
      <c r="ET212">
        <v>100</v>
      </c>
      <c r="EU212">
        <v>100</v>
      </c>
      <c r="EV212">
        <v>-14.343</v>
      </c>
      <c r="EW212">
        <v>-1.455</v>
      </c>
      <c r="EX212">
        <v>-14.3476998515065</v>
      </c>
      <c r="EY212">
        <v>0.000485247639819423</v>
      </c>
      <c r="EZ212">
        <v>-1.36446825205216e-06</v>
      </c>
      <c r="FA212">
        <v>5.78542989185787e-10</v>
      </c>
      <c r="FB212">
        <v>-1.1099058739466</v>
      </c>
      <c r="FC212">
        <v>-0.0508365997127688</v>
      </c>
      <c r="FD212">
        <v>0.00161886503163497</v>
      </c>
      <c r="FE212">
        <v>-2.08621555845513e-05</v>
      </c>
      <c r="FF212">
        <v>0</v>
      </c>
      <c r="FG212">
        <v>2096</v>
      </c>
      <c r="FH212">
        <v>2</v>
      </c>
      <c r="FI212">
        <v>28</v>
      </c>
      <c r="FJ212">
        <v>8</v>
      </c>
      <c r="FK212">
        <v>7.9</v>
      </c>
      <c r="FL212">
        <v>18</v>
      </c>
      <c r="FM212">
        <v>491.915</v>
      </c>
      <c r="FN212">
        <v>510.777</v>
      </c>
      <c r="FO212">
        <v>17.6651</v>
      </c>
      <c r="FP212">
        <v>26.5289</v>
      </c>
      <c r="FQ212">
        <v>29.9997</v>
      </c>
      <c r="FR212">
        <v>26.7557</v>
      </c>
      <c r="FS212">
        <v>26.7466</v>
      </c>
      <c r="FT212">
        <v>21.4529</v>
      </c>
      <c r="FU212">
        <v>54.5034</v>
      </c>
      <c r="FV212">
        <v>0</v>
      </c>
      <c r="FW212">
        <v>17.76</v>
      </c>
      <c r="FX212">
        <v>420</v>
      </c>
      <c r="FY212">
        <v>6.55153</v>
      </c>
      <c r="FZ212">
        <v>101.661</v>
      </c>
      <c r="GA212">
        <v>96.1879</v>
      </c>
    </row>
    <row r="213" spans="1:183">
      <c r="A213">
        <v>197</v>
      </c>
      <c r="B213">
        <v>1625677608.1</v>
      </c>
      <c r="C213">
        <v>392</v>
      </c>
      <c r="D213" t="s">
        <v>700</v>
      </c>
      <c r="E213" t="s">
        <v>701</v>
      </c>
      <c r="F213">
        <v>1</v>
      </c>
      <c r="G213" t="s">
        <v>302</v>
      </c>
      <c r="H213">
        <v>1625677607.1</v>
      </c>
      <c r="I213">
        <f>(J213)/1000</f>
        <v>0</v>
      </c>
      <c r="J213">
        <f>1000*CJ213*AH213*(CF213-CG213)/(100*BY213*(1000-AH213*CF213))</f>
        <v>0</v>
      </c>
      <c r="K213">
        <f>CJ213*AH213*(CE213-CD213*(1000-AH213*CG213)/(1000-AH213*CF213))/(100*BY213)</f>
        <v>0</v>
      </c>
      <c r="L213">
        <f>CD213 - IF(AH213&gt;1, K213*BY213*100.0/(AJ213*CR213), 0)</f>
        <v>0</v>
      </c>
      <c r="M213">
        <f>((S213-I213/2)*L213-K213)/(S213+I213/2)</f>
        <v>0</v>
      </c>
      <c r="N213">
        <f>M213*(CK213+CL213)/1000.0</f>
        <v>0</v>
      </c>
      <c r="O213">
        <f>(CD213 - IF(AH213&gt;1, K213*BY213*100.0/(AJ213*CR213), 0))*(CK213+CL213)/1000.0</f>
        <v>0</v>
      </c>
      <c r="P213">
        <f>2.0/((1/R213-1/Q213)+SIGN(R213)*SQRT((1/R213-1/Q213)*(1/R213-1/Q213) + 4*BZ213/((BZ213+1)*(BZ213+1))*(2*1/R213*1/Q213-1/Q213*1/Q213)))</f>
        <v>0</v>
      </c>
      <c r="Q213">
        <f>IF(LEFT(CA213,1)&lt;&gt;"0",IF(LEFT(CA213,1)="1",3.0,CB213),$D$5+$E$5*(CR213*CK213/($K$5*1000))+$F$5*(CR213*CK213/($K$5*1000))*MAX(MIN(BY213,$J$5),$I$5)*MAX(MIN(BY213,$J$5),$I$5)+$G$5*MAX(MIN(BY213,$J$5),$I$5)*(CR213*CK213/($K$5*1000))+$H$5*(CR213*CK213/($K$5*1000))*(CR213*CK213/($K$5*1000)))</f>
        <v>0</v>
      </c>
      <c r="R213">
        <f>I213*(1000-(1000*0.61365*exp(17.502*V213/(240.97+V213))/(CK213+CL213)+CF213)/2)/(1000*0.61365*exp(17.502*V213/(240.97+V213))/(CK213+CL213)-CF213)</f>
        <v>0</v>
      </c>
      <c r="S213">
        <f>1/((BZ213+1)/(P213/1.6)+1/(Q213/1.37)) + BZ213/((BZ213+1)/(P213/1.6) + BZ213/(Q213/1.37))</f>
        <v>0</v>
      </c>
      <c r="T213">
        <f>(BU213*BX213)</f>
        <v>0</v>
      </c>
      <c r="U213">
        <f>(CM213+(T213+2*0.95*5.67E-8*(((CM213+$B$7)+273)^4-(CM213+273)^4)-44100*I213)/(1.84*29.3*Q213+8*0.95*5.67E-8*(CM213+273)^3))</f>
        <v>0</v>
      </c>
      <c r="V213">
        <f>($C$7*CN213+$D$7*CO213+$E$7*U213)</f>
        <v>0</v>
      </c>
      <c r="W213">
        <f>0.61365*exp(17.502*V213/(240.97+V213))</f>
        <v>0</v>
      </c>
      <c r="X213">
        <f>(Y213/Z213*100)</f>
        <v>0</v>
      </c>
      <c r="Y213">
        <f>CF213*(CK213+CL213)/1000</f>
        <v>0</v>
      </c>
      <c r="Z213">
        <f>0.61365*exp(17.502*CM213/(240.97+CM213))</f>
        <v>0</v>
      </c>
      <c r="AA213">
        <f>(W213-CF213*(CK213+CL213)/1000)</f>
        <v>0</v>
      </c>
      <c r="AB213">
        <f>(-I213*44100)</f>
        <v>0</v>
      </c>
      <c r="AC213">
        <f>2*29.3*Q213*0.92*(CM213-V213)</f>
        <v>0</v>
      </c>
      <c r="AD213">
        <f>2*0.95*5.67E-8*(((CM213+$B$7)+273)^4-(V213+273)^4)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MAX(0,($B$13+$C$13*CR213)/(1+$D$13*CR213)*CK213/(CM213+273)*$E$13)</f>
        <v>0</v>
      </c>
      <c r="AK213" t="s">
        <v>303</v>
      </c>
      <c r="AL213" t="s">
        <v>303</v>
      </c>
      <c r="AM213">
        <v>0</v>
      </c>
      <c r="AN213">
        <v>0</v>
      </c>
      <c r="AO213">
        <f>1-AM213/AN213</f>
        <v>0</v>
      </c>
      <c r="AP213">
        <v>0</v>
      </c>
      <c r="AQ213" t="s">
        <v>303</v>
      </c>
      <c r="AR213" t="s">
        <v>303</v>
      </c>
      <c r="AS213">
        <v>0</v>
      </c>
      <c r="AT213">
        <v>0</v>
      </c>
      <c r="AU213">
        <f>1-AS213/AT213</f>
        <v>0</v>
      </c>
      <c r="AV213">
        <v>0.5</v>
      </c>
      <c r="AW213">
        <f>BV213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303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f>$B$11*CS213+$C$11*CT213+$F$11*CU213*(1-CX213)</f>
        <v>0</v>
      </c>
      <c r="BV213">
        <f>BU213*BW213</f>
        <v>0</v>
      </c>
      <c r="BW213">
        <f>($B$11*$D$9+$C$11*$D$9+$F$11*((DH213+CZ213)/MAX(DH213+CZ213+DI213, 0.1)*$I$9+DI213/MAX(DH213+CZ213+DI213, 0.1)*$J$9))/($B$11+$C$11+$F$11)</f>
        <v>0</v>
      </c>
      <c r="BX213">
        <f>($B$11*$K$9+$C$11*$K$9+$F$11*((DH213+CZ213)/MAX(DH213+CZ213+DI213, 0.1)*$P$9+DI213/MAX(DH213+CZ213+DI213, 0.1)*$Q$9))/($B$11+$C$11+$F$11)</f>
        <v>0</v>
      </c>
      <c r="BY213">
        <v>6</v>
      </c>
      <c r="BZ213">
        <v>0.5</v>
      </c>
      <c r="CA213" t="s">
        <v>304</v>
      </c>
      <c r="CB213">
        <v>2</v>
      </c>
      <c r="CC213">
        <v>1625677607.1</v>
      </c>
      <c r="CD213">
        <v>408.099666666667</v>
      </c>
      <c r="CE213">
        <v>420.083333333333</v>
      </c>
      <c r="CF213">
        <v>7.68472</v>
      </c>
      <c r="CG213">
        <v>6.51258</v>
      </c>
      <c r="CH213">
        <v>422.442333333333</v>
      </c>
      <c r="CI213">
        <v>9.13996333333333</v>
      </c>
      <c r="CJ213">
        <v>500.006666666667</v>
      </c>
      <c r="CK213">
        <v>100.399333333333</v>
      </c>
      <c r="CL213">
        <v>0.0999072666666667</v>
      </c>
      <c r="CM213">
        <v>19.3349333333333</v>
      </c>
      <c r="CN213">
        <v>19.1639666666667</v>
      </c>
      <c r="CO213">
        <v>999.9</v>
      </c>
      <c r="CP213">
        <v>0</v>
      </c>
      <c r="CQ213">
        <v>0</v>
      </c>
      <c r="CR213">
        <v>10005</v>
      </c>
      <c r="CS213">
        <v>0</v>
      </c>
      <c r="CT213">
        <v>5.1488</v>
      </c>
      <c r="CU213">
        <v>1046.06333333333</v>
      </c>
      <c r="CV213">
        <v>0.962009</v>
      </c>
      <c r="CW213">
        <v>0.0379914</v>
      </c>
      <c r="CX213">
        <v>0</v>
      </c>
      <c r="CY213">
        <v>1480.43</v>
      </c>
      <c r="CZ213">
        <v>4.99912</v>
      </c>
      <c r="DA213">
        <v>15345.8666666667</v>
      </c>
      <c r="DB213">
        <v>6713.20666666667</v>
      </c>
      <c r="DC213">
        <v>37.5623333333333</v>
      </c>
      <c r="DD213">
        <v>40.75</v>
      </c>
      <c r="DE213">
        <v>39.3953333333333</v>
      </c>
      <c r="DF213">
        <v>40.312</v>
      </c>
      <c r="DG213">
        <v>39.1036666666667</v>
      </c>
      <c r="DH213">
        <v>1001.51333333333</v>
      </c>
      <c r="DI213">
        <v>39.55</v>
      </c>
      <c r="DJ213">
        <v>0</v>
      </c>
      <c r="DK213">
        <v>1625677608.8</v>
      </c>
      <c r="DL213">
        <v>0</v>
      </c>
      <c r="DM213">
        <v>1483.68730769231</v>
      </c>
      <c r="DN213">
        <v>-28.40239318611</v>
      </c>
      <c r="DO213">
        <v>-317.463248174864</v>
      </c>
      <c r="DP213">
        <v>15378.4307692308</v>
      </c>
      <c r="DQ213">
        <v>15</v>
      </c>
      <c r="DR213">
        <v>1625677134.6</v>
      </c>
      <c r="DS213" t="s">
        <v>305</v>
      </c>
      <c r="DT213">
        <v>1625677128.6</v>
      </c>
      <c r="DU213">
        <v>1625677134.6</v>
      </c>
      <c r="DV213">
        <v>2</v>
      </c>
      <c r="DW213">
        <v>0.041</v>
      </c>
      <c r="DX213">
        <v>0.026</v>
      </c>
      <c r="DY213">
        <v>-14.347</v>
      </c>
      <c r="DZ213">
        <v>-1.389</v>
      </c>
      <c r="EA213">
        <v>420</v>
      </c>
      <c r="EB213">
        <v>5</v>
      </c>
      <c r="EC213">
        <v>0.14</v>
      </c>
      <c r="ED213">
        <v>0.08</v>
      </c>
      <c r="EE213">
        <v>-11.8523341463415</v>
      </c>
      <c r="EF213">
        <v>-0.358891986062722</v>
      </c>
      <c r="EG213">
        <v>0.0614666501277708</v>
      </c>
      <c r="EH213">
        <v>1</v>
      </c>
      <c r="EI213">
        <v>1485.23857142857</v>
      </c>
      <c r="EJ213">
        <v>-28.0839921722098</v>
      </c>
      <c r="EK213">
        <v>2.83731577663231</v>
      </c>
      <c r="EL213">
        <v>0</v>
      </c>
      <c r="EM213">
        <v>1.1942743902439</v>
      </c>
      <c r="EN213">
        <v>-0.00297574912892066</v>
      </c>
      <c r="EO213">
        <v>0.0121589679939121</v>
      </c>
      <c r="EP213">
        <v>1</v>
      </c>
      <c r="EQ213">
        <v>2</v>
      </c>
      <c r="ER213">
        <v>3</v>
      </c>
      <c r="ES213" t="s">
        <v>349</v>
      </c>
      <c r="ET213">
        <v>100</v>
      </c>
      <c r="EU213">
        <v>100</v>
      </c>
      <c r="EV213">
        <v>-14.343</v>
      </c>
      <c r="EW213">
        <v>-1.4555</v>
      </c>
      <c r="EX213">
        <v>-14.3476998515065</v>
      </c>
      <c r="EY213">
        <v>0.000485247639819423</v>
      </c>
      <c r="EZ213">
        <v>-1.36446825205216e-06</v>
      </c>
      <c r="FA213">
        <v>5.78542989185787e-10</v>
      </c>
      <c r="FB213">
        <v>-1.1099058739466</v>
      </c>
      <c r="FC213">
        <v>-0.0508365997127688</v>
      </c>
      <c r="FD213">
        <v>0.00161886503163497</v>
      </c>
      <c r="FE213">
        <v>-2.08621555845513e-05</v>
      </c>
      <c r="FF213">
        <v>0</v>
      </c>
      <c r="FG213">
        <v>2096</v>
      </c>
      <c r="FH213">
        <v>2</v>
      </c>
      <c r="FI213">
        <v>28</v>
      </c>
      <c r="FJ213">
        <v>8</v>
      </c>
      <c r="FK213">
        <v>7.9</v>
      </c>
      <c r="FL213">
        <v>18</v>
      </c>
      <c r="FM213">
        <v>491.755</v>
      </c>
      <c r="FN213">
        <v>510.783</v>
      </c>
      <c r="FO213">
        <v>17.7067</v>
      </c>
      <c r="FP213">
        <v>26.5264</v>
      </c>
      <c r="FQ213">
        <v>29.9996</v>
      </c>
      <c r="FR213">
        <v>26.7538</v>
      </c>
      <c r="FS213">
        <v>26.7454</v>
      </c>
      <c r="FT213">
        <v>21.4506</v>
      </c>
      <c r="FU213">
        <v>54.5034</v>
      </c>
      <c r="FV213">
        <v>0</v>
      </c>
      <c r="FW213">
        <v>17.76</v>
      </c>
      <c r="FX213">
        <v>420</v>
      </c>
      <c r="FY213">
        <v>6.59341</v>
      </c>
      <c r="FZ213">
        <v>101.661</v>
      </c>
      <c r="GA213">
        <v>96.1873</v>
      </c>
    </row>
    <row r="214" spans="1:183">
      <c r="A214">
        <v>198</v>
      </c>
      <c r="B214">
        <v>1625677610.1</v>
      </c>
      <c r="C214">
        <v>394</v>
      </c>
      <c r="D214" t="s">
        <v>702</v>
      </c>
      <c r="E214" t="s">
        <v>703</v>
      </c>
      <c r="F214">
        <v>1</v>
      </c>
      <c r="G214" t="s">
        <v>302</v>
      </c>
      <c r="H214">
        <v>1625677609.1</v>
      </c>
      <c r="I214">
        <f>(J214)/1000</f>
        <v>0</v>
      </c>
      <c r="J214">
        <f>1000*CJ214*AH214*(CF214-CG214)/(100*BY214*(1000-AH214*CF214))</f>
        <v>0</v>
      </c>
      <c r="K214">
        <f>CJ214*AH214*(CE214-CD214*(1000-AH214*CG214)/(1000-AH214*CF214))/(100*BY214)</f>
        <v>0</v>
      </c>
      <c r="L214">
        <f>CD214 - IF(AH214&gt;1, K214*BY214*100.0/(AJ214*CR214), 0)</f>
        <v>0</v>
      </c>
      <c r="M214">
        <f>((S214-I214/2)*L214-K214)/(S214+I214/2)</f>
        <v>0</v>
      </c>
      <c r="N214">
        <f>M214*(CK214+CL214)/1000.0</f>
        <v>0</v>
      </c>
      <c r="O214">
        <f>(CD214 - IF(AH214&gt;1, K214*BY214*100.0/(AJ214*CR214), 0))*(CK214+CL214)/1000.0</f>
        <v>0</v>
      </c>
      <c r="P214">
        <f>2.0/((1/R214-1/Q214)+SIGN(R214)*SQRT((1/R214-1/Q214)*(1/R214-1/Q214) + 4*BZ214/((BZ214+1)*(BZ214+1))*(2*1/R214*1/Q214-1/Q214*1/Q214)))</f>
        <v>0</v>
      </c>
      <c r="Q214">
        <f>IF(LEFT(CA214,1)&lt;&gt;"0",IF(LEFT(CA214,1)="1",3.0,CB214),$D$5+$E$5*(CR214*CK214/($K$5*1000))+$F$5*(CR214*CK214/($K$5*1000))*MAX(MIN(BY214,$J$5),$I$5)*MAX(MIN(BY214,$J$5),$I$5)+$G$5*MAX(MIN(BY214,$J$5),$I$5)*(CR214*CK214/($K$5*1000))+$H$5*(CR214*CK214/($K$5*1000))*(CR214*CK214/($K$5*1000)))</f>
        <v>0</v>
      </c>
      <c r="R214">
        <f>I214*(1000-(1000*0.61365*exp(17.502*V214/(240.97+V214))/(CK214+CL214)+CF214)/2)/(1000*0.61365*exp(17.502*V214/(240.97+V214))/(CK214+CL214)-CF214)</f>
        <v>0</v>
      </c>
      <c r="S214">
        <f>1/((BZ214+1)/(P214/1.6)+1/(Q214/1.37)) + BZ214/((BZ214+1)/(P214/1.6) + BZ214/(Q214/1.37))</f>
        <v>0</v>
      </c>
      <c r="T214">
        <f>(BU214*BX214)</f>
        <v>0</v>
      </c>
      <c r="U214">
        <f>(CM214+(T214+2*0.95*5.67E-8*(((CM214+$B$7)+273)^4-(CM214+273)^4)-44100*I214)/(1.84*29.3*Q214+8*0.95*5.67E-8*(CM214+273)^3))</f>
        <v>0</v>
      </c>
      <c r="V214">
        <f>($C$7*CN214+$D$7*CO214+$E$7*U214)</f>
        <v>0</v>
      </c>
      <c r="W214">
        <f>0.61365*exp(17.502*V214/(240.97+V214))</f>
        <v>0</v>
      </c>
      <c r="X214">
        <f>(Y214/Z214*100)</f>
        <v>0</v>
      </c>
      <c r="Y214">
        <f>CF214*(CK214+CL214)/1000</f>
        <v>0</v>
      </c>
      <c r="Z214">
        <f>0.61365*exp(17.502*CM214/(240.97+CM214))</f>
        <v>0</v>
      </c>
      <c r="AA214">
        <f>(W214-CF214*(CK214+CL214)/1000)</f>
        <v>0</v>
      </c>
      <c r="AB214">
        <f>(-I214*44100)</f>
        <v>0</v>
      </c>
      <c r="AC214">
        <f>2*29.3*Q214*0.92*(CM214-V214)</f>
        <v>0</v>
      </c>
      <c r="AD214">
        <f>2*0.95*5.67E-8*(((CM214+$B$7)+273)^4-(V214+273)^4)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MAX(0,($B$13+$C$13*CR214)/(1+$D$13*CR214)*CK214/(CM214+273)*$E$13)</f>
        <v>0</v>
      </c>
      <c r="AK214" t="s">
        <v>303</v>
      </c>
      <c r="AL214" t="s">
        <v>303</v>
      </c>
      <c r="AM214">
        <v>0</v>
      </c>
      <c r="AN214">
        <v>0</v>
      </c>
      <c r="AO214">
        <f>1-AM214/AN214</f>
        <v>0</v>
      </c>
      <c r="AP214">
        <v>0</v>
      </c>
      <c r="AQ214" t="s">
        <v>303</v>
      </c>
      <c r="AR214" t="s">
        <v>303</v>
      </c>
      <c r="AS214">
        <v>0</v>
      </c>
      <c r="AT214">
        <v>0</v>
      </c>
      <c r="AU214">
        <f>1-AS214/AT214</f>
        <v>0</v>
      </c>
      <c r="AV214">
        <v>0.5</v>
      </c>
      <c r="AW214">
        <f>BV214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303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f>$B$11*CS214+$C$11*CT214+$F$11*CU214*(1-CX214)</f>
        <v>0</v>
      </c>
      <c r="BV214">
        <f>BU214*BW214</f>
        <v>0</v>
      </c>
      <c r="BW214">
        <f>($B$11*$D$9+$C$11*$D$9+$F$11*((DH214+CZ214)/MAX(DH214+CZ214+DI214, 0.1)*$I$9+DI214/MAX(DH214+CZ214+DI214, 0.1)*$J$9))/($B$11+$C$11+$F$11)</f>
        <v>0</v>
      </c>
      <c r="BX214">
        <f>($B$11*$K$9+$C$11*$K$9+$F$11*((DH214+CZ214)/MAX(DH214+CZ214+DI214, 0.1)*$P$9+DI214/MAX(DH214+CZ214+DI214, 0.1)*$Q$9))/($B$11+$C$11+$F$11)</f>
        <v>0</v>
      </c>
      <c r="BY214">
        <v>6</v>
      </c>
      <c r="BZ214">
        <v>0.5</v>
      </c>
      <c r="CA214" t="s">
        <v>304</v>
      </c>
      <c r="CB214">
        <v>2</v>
      </c>
      <c r="CC214">
        <v>1625677609.1</v>
      </c>
      <c r="CD214">
        <v>408.100333333333</v>
      </c>
      <c r="CE214">
        <v>420.034</v>
      </c>
      <c r="CF214">
        <v>7.70345333333333</v>
      </c>
      <c r="CG214">
        <v>6.52042666666667</v>
      </c>
      <c r="CH214">
        <v>422.442666666667</v>
      </c>
      <c r="CI214">
        <v>9.15920333333333</v>
      </c>
      <c r="CJ214">
        <v>499.994333333333</v>
      </c>
      <c r="CK214">
        <v>100.398333333333</v>
      </c>
      <c r="CL214">
        <v>0.0997931333333333</v>
      </c>
      <c r="CM214">
        <v>19.3622333333333</v>
      </c>
      <c r="CN214">
        <v>19.1871666666667</v>
      </c>
      <c r="CO214">
        <v>999.9</v>
      </c>
      <c r="CP214">
        <v>0</v>
      </c>
      <c r="CQ214">
        <v>0</v>
      </c>
      <c r="CR214">
        <v>9991.25</v>
      </c>
      <c r="CS214">
        <v>0</v>
      </c>
      <c r="CT214">
        <v>5.18234666666667</v>
      </c>
      <c r="CU214">
        <v>1045.95</v>
      </c>
      <c r="CV214">
        <v>0.962005333333333</v>
      </c>
      <c r="CW214">
        <v>0.0379951</v>
      </c>
      <c r="CX214">
        <v>0</v>
      </c>
      <c r="CY214">
        <v>1479.46</v>
      </c>
      <c r="CZ214">
        <v>4.99912</v>
      </c>
      <c r="DA214">
        <v>15337.1</v>
      </c>
      <c r="DB214">
        <v>6712.51666666667</v>
      </c>
      <c r="DC214">
        <v>37.6456666666667</v>
      </c>
      <c r="DD214">
        <v>40.75</v>
      </c>
      <c r="DE214">
        <v>39.4166666666667</v>
      </c>
      <c r="DF214">
        <v>40.2496666666667</v>
      </c>
      <c r="DG214">
        <v>39.1246666666667</v>
      </c>
      <c r="DH214">
        <v>1001.4</v>
      </c>
      <c r="DI214">
        <v>39.55</v>
      </c>
      <c r="DJ214">
        <v>0</v>
      </c>
      <c r="DK214">
        <v>1625677611.2</v>
      </c>
      <c r="DL214">
        <v>0</v>
      </c>
      <c r="DM214">
        <v>1482.53846153846</v>
      </c>
      <c r="DN214">
        <v>-29.2150427557043</v>
      </c>
      <c r="DO214">
        <v>-298.947008812234</v>
      </c>
      <c r="DP214">
        <v>15366.5692307692</v>
      </c>
      <c r="DQ214">
        <v>15</v>
      </c>
      <c r="DR214">
        <v>1625677134.6</v>
      </c>
      <c r="DS214" t="s">
        <v>305</v>
      </c>
      <c r="DT214">
        <v>1625677128.6</v>
      </c>
      <c r="DU214">
        <v>1625677134.6</v>
      </c>
      <c r="DV214">
        <v>2</v>
      </c>
      <c r="DW214">
        <v>0.041</v>
      </c>
      <c r="DX214">
        <v>0.026</v>
      </c>
      <c r="DY214">
        <v>-14.347</v>
      </c>
      <c r="DZ214">
        <v>-1.389</v>
      </c>
      <c r="EA214">
        <v>420</v>
      </c>
      <c r="EB214">
        <v>5</v>
      </c>
      <c r="EC214">
        <v>0.14</v>
      </c>
      <c r="ED214">
        <v>0.08</v>
      </c>
      <c r="EE214">
        <v>-11.8630951219512</v>
      </c>
      <c r="EF214">
        <v>-0.480052264808378</v>
      </c>
      <c r="EG214">
        <v>0.0680937909537171</v>
      </c>
      <c r="EH214">
        <v>1</v>
      </c>
      <c r="EI214">
        <v>1483.97411764706</v>
      </c>
      <c r="EJ214">
        <v>-28.7568649054706</v>
      </c>
      <c r="EK214">
        <v>2.82616672174528</v>
      </c>
      <c r="EL214">
        <v>0</v>
      </c>
      <c r="EM214">
        <v>1.19480902439024</v>
      </c>
      <c r="EN214">
        <v>-0.058178257839719</v>
      </c>
      <c r="EO214">
        <v>0.0114592939817591</v>
      </c>
      <c r="EP214">
        <v>1</v>
      </c>
      <c r="EQ214">
        <v>2</v>
      </c>
      <c r="ER214">
        <v>3</v>
      </c>
      <c r="ES214" t="s">
        <v>349</v>
      </c>
      <c r="ET214">
        <v>100</v>
      </c>
      <c r="EU214">
        <v>100</v>
      </c>
      <c r="EV214">
        <v>-14.343</v>
      </c>
      <c r="EW214">
        <v>-1.456</v>
      </c>
      <c r="EX214">
        <v>-14.3476998515065</v>
      </c>
      <c r="EY214">
        <v>0.000485247639819423</v>
      </c>
      <c r="EZ214">
        <v>-1.36446825205216e-06</v>
      </c>
      <c r="FA214">
        <v>5.78542989185787e-10</v>
      </c>
      <c r="FB214">
        <v>-1.1099058739466</v>
      </c>
      <c r="FC214">
        <v>-0.0508365997127688</v>
      </c>
      <c r="FD214">
        <v>0.00161886503163497</v>
      </c>
      <c r="FE214">
        <v>-2.08621555845513e-05</v>
      </c>
      <c r="FF214">
        <v>0</v>
      </c>
      <c r="FG214">
        <v>2096</v>
      </c>
      <c r="FH214">
        <v>2</v>
      </c>
      <c r="FI214">
        <v>28</v>
      </c>
      <c r="FJ214">
        <v>8</v>
      </c>
      <c r="FK214">
        <v>7.9</v>
      </c>
      <c r="FL214">
        <v>18</v>
      </c>
      <c r="FM214">
        <v>491.716</v>
      </c>
      <c r="FN214">
        <v>510.893</v>
      </c>
      <c r="FO214">
        <v>17.7535</v>
      </c>
      <c r="FP214">
        <v>26.5241</v>
      </c>
      <c r="FQ214">
        <v>29.9995</v>
      </c>
      <c r="FR214">
        <v>26.7527</v>
      </c>
      <c r="FS214">
        <v>26.7437</v>
      </c>
      <c r="FT214">
        <v>21.4549</v>
      </c>
      <c r="FU214">
        <v>54.5034</v>
      </c>
      <c r="FV214">
        <v>0</v>
      </c>
      <c r="FW214">
        <v>17.83</v>
      </c>
      <c r="FX214">
        <v>420</v>
      </c>
      <c r="FY214">
        <v>6.5937</v>
      </c>
      <c r="FZ214">
        <v>101.659</v>
      </c>
      <c r="GA214">
        <v>96.1865</v>
      </c>
    </row>
    <row r="215" spans="1:183">
      <c r="A215">
        <v>199</v>
      </c>
      <c r="B215">
        <v>1625677612.1</v>
      </c>
      <c r="C215">
        <v>396</v>
      </c>
      <c r="D215" t="s">
        <v>704</v>
      </c>
      <c r="E215" t="s">
        <v>705</v>
      </c>
      <c r="F215">
        <v>1</v>
      </c>
      <c r="G215" t="s">
        <v>302</v>
      </c>
      <c r="H215">
        <v>1625677611.1</v>
      </c>
      <c r="I215">
        <f>(J215)/1000</f>
        <v>0</v>
      </c>
      <c r="J215">
        <f>1000*CJ215*AH215*(CF215-CG215)/(100*BY215*(1000-AH215*CF215))</f>
        <v>0</v>
      </c>
      <c r="K215">
        <f>CJ215*AH215*(CE215-CD215*(1000-AH215*CG215)/(1000-AH215*CF215))/(100*BY215)</f>
        <v>0</v>
      </c>
      <c r="L215">
        <f>CD215 - IF(AH215&gt;1, K215*BY215*100.0/(AJ215*CR215), 0)</f>
        <v>0</v>
      </c>
      <c r="M215">
        <f>((S215-I215/2)*L215-K215)/(S215+I215/2)</f>
        <v>0</v>
      </c>
      <c r="N215">
        <f>M215*(CK215+CL215)/1000.0</f>
        <v>0</v>
      </c>
      <c r="O215">
        <f>(CD215 - IF(AH215&gt;1, K215*BY215*100.0/(AJ215*CR215), 0))*(CK215+CL215)/1000.0</f>
        <v>0</v>
      </c>
      <c r="P215">
        <f>2.0/((1/R215-1/Q215)+SIGN(R215)*SQRT((1/R215-1/Q215)*(1/R215-1/Q215) + 4*BZ215/((BZ215+1)*(BZ215+1))*(2*1/R215*1/Q215-1/Q215*1/Q215)))</f>
        <v>0</v>
      </c>
      <c r="Q215">
        <f>IF(LEFT(CA215,1)&lt;&gt;"0",IF(LEFT(CA215,1)="1",3.0,CB215),$D$5+$E$5*(CR215*CK215/($K$5*1000))+$F$5*(CR215*CK215/($K$5*1000))*MAX(MIN(BY215,$J$5),$I$5)*MAX(MIN(BY215,$J$5),$I$5)+$G$5*MAX(MIN(BY215,$J$5),$I$5)*(CR215*CK215/($K$5*1000))+$H$5*(CR215*CK215/($K$5*1000))*(CR215*CK215/($K$5*1000)))</f>
        <v>0</v>
      </c>
      <c r="R215">
        <f>I215*(1000-(1000*0.61365*exp(17.502*V215/(240.97+V215))/(CK215+CL215)+CF215)/2)/(1000*0.61365*exp(17.502*V215/(240.97+V215))/(CK215+CL215)-CF215)</f>
        <v>0</v>
      </c>
      <c r="S215">
        <f>1/((BZ215+1)/(P215/1.6)+1/(Q215/1.37)) + BZ215/((BZ215+1)/(P215/1.6) + BZ215/(Q215/1.37))</f>
        <v>0</v>
      </c>
      <c r="T215">
        <f>(BU215*BX215)</f>
        <v>0</v>
      </c>
      <c r="U215">
        <f>(CM215+(T215+2*0.95*5.67E-8*(((CM215+$B$7)+273)^4-(CM215+273)^4)-44100*I215)/(1.84*29.3*Q215+8*0.95*5.67E-8*(CM215+273)^3))</f>
        <v>0</v>
      </c>
      <c r="V215">
        <f>($C$7*CN215+$D$7*CO215+$E$7*U215)</f>
        <v>0</v>
      </c>
      <c r="W215">
        <f>0.61365*exp(17.502*V215/(240.97+V215))</f>
        <v>0</v>
      </c>
      <c r="X215">
        <f>(Y215/Z215*100)</f>
        <v>0</v>
      </c>
      <c r="Y215">
        <f>CF215*(CK215+CL215)/1000</f>
        <v>0</v>
      </c>
      <c r="Z215">
        <f>0.61365*exp(17.502*CM215/(240.97+CM215))</f>
        <v>0</v>
      </c>
      <c r="AA215">
        <f>(W215-CF215*(CK215+CL215)/1000)</f>
        <v>0</v>
      </c>
      <c r="AB215">
        <f>(-I215*44100)</f>
        <v>0</v>
      </c>
      <c r="AC215">
        <f>2*29.3*Q215*0.92*(CM215-V215)</f>
        <v>0</v>
      </c>
      <c r="AD215">
        <f>2*0.95*5.67E-8*(((CM215+$B$7)+273)^4-(V215+273)^4)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MAX(0,($B$13+$C$13*CR215)/(1+$D$13*CR215)*CK215/(CM215+273)*$E$13)</f>
        <v>0</v>
      </c>
      <c r="AK215" t="s">
        <v>303</v>
      </c>
      <c r="AL215" t="s">
        <v>303</v>
      </c>
      <c r="AM215">
        <v>0</v>
      </c>
      <c r="AN215">
        <v>0</v>
      </c>
      <c r="AO215">
        <f>1-AM215/AN215</f>
        <v>0</v>
      </c>
      <c r="AP215">
        <v>0</v>
      </c>
      <c r="AQ215" t="s">
        <v>303</v>
      </c>
      <c r="AR215" t="s">
        <v>303</v>
      </c>
      <c r="AS215">
        <v>0</v>
      </c>
      <c r="AT215">
        <v>0</v>
      </c>
      <c r="AU215">
        <f>1-AS215/AT215</f>
        <v>0</v>
      </c>
      <c r="AV215">
        <v>0.5</v>
      </c>
      <c r="AW215">
        <f>BV215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303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f>$B$11*CS215+$C$11*CT215+$F$11*CU215*(1-CX215)</f>
        <v>0</v>
      </c>
      <c r="BV215">
        <f>BU215*BW215</f>
        <v>0</v>
      </c>
      <c r="BW215">
        <f>($B$11*$D$9+$C$11*$D$9+$F$11*((DH215+CZ215)/MAX(DH215+CZ215+DI215, 0.1)*$I$9+DI215/MAX(DH215+CZ215+DI215, 0.1)*$J$9))/($B$11+$C$11+$F$11)</f>
        <v>0</v>
      </c>
      <c r="BX215">
        <f>($B$11*$K$9+$C$11*$K$9+$F$11*((DH215+CZ215)/MAX(DH215+CZ215+DI215, 0.1)*$P$9+DI215/MAX(DH215+CZ215+DI215, 0.1)*$Q$9))/($B$11+$C$11+$F$11)</f>
        <v>0</v>
      </c>
      <c r="BY215">
        <v>6</v>
      </c>
      <c r="BZ215">
        <v>0.5</v>
      </c>
      <c r="CA215" t="s">
        <v>304</v>
      </c>
      <c r="CB215">
        <v>2</v>
      </c>
      <c r="CC215">
        <v>1625677611.1</v>
      </c>
      <c r="CD215">
        <v>408.088333333333</v>
      </c>
      <c r="CE215">
        <v>419.98</v>
      </c>
      <c r="CF215">
        <v>7.72117</v>
      </c>
      <c r="CG215">
        <v>6.5231</v>
      </c>
      <c r="CH215">
        <v>422.431333333333</v>
      </c>
      <c r="CI215">
        <v>9.17740333333333</v>
      </c>
      <c r="CJ215">
        <v>500.035</v>
      </c>
      <c r="CK215">
        <v>100.396666666667</v>
      </c>
      <c r="CL215">
        <v>0.100190566666667</v>
      </c>
      <c r="CM215">
        <v>19.3907666666667</v>
      </c>
      <c r="CN215">
        <v>19.2070333333333</v>
      </c>
      <c r="CO215">
        <v>999.9</v>
      </c>
      <c r="CP215">
        <v>0</v>
      </c>
      <c r="CQ215">
        <v>0</v>
      </c>
      <c r="CR215">
        <v>9977.5</v>
      </c>
      <c r="CS215">
        <v>0</v>
      </c>
      <c r="CT215">
        <v>5.26597333333333</v>
      </c>
      <c r="CU215">
        <v>1046.05333333333</v>
      </c>
      <c r="CV215">
        <v>0.962009</v>
      </c>
      <c r="CW215">
        <v>0.0379914</v>
      </c>
      <c r="CX215">
        <v>0</v>
      </c>
      <c r="CY215">
        <v>1478.64333333333</v>
      </c>
      <c r="CZ215">
        <v>4.99912</v>
      </c>
      <c r="DA215">
        <v>15332.1</v>
      </c>
      <c r="DB215">
        <v>6713.15666666667</v>
      </c>
      <c r="DC215">
        <v>37.5623333333333</v>
      </c>
      <c r="DD215">
        <v>40.75</v>
      </c>
      <c r="DE215">
        <v>39.5</v>
      </c>
      <c r="DF215">
        <v>40.3536666666667</v>
      </c>
      <c r="DG215">
        <v>39.187</v>
      </c>
      <c r="DH215">
        <v>1001.50333333333</v>
      </c>
      <c r="DI215">
        <v>39.55</v>
      </c>
      <c r="DJ215">
        <v>0</v>
      </c>
      <c r="DK215">
        <v>1625677613</v>
      </c>
      <c r="DL215">
        <v>0</v>
      </c>
      <c r="DM215">
        <v>1481.56</v>
      </c>
      <c r="DN215">
        <v>-29.3715384096108</v>
      </c>
      <c r="DO215">
        <v>-267.707692053739</v>
      </c>
      <c r="DP215">
        <v>15356.308</v>
      </c>
      <c r="DQ215">
        <v>15</v>
      </c>
      <c r="DR215">
        <v>1625677134.6</v>
      </c>
      <c r="DS215" t="s">
        <v>305</v>
      </c>
      <c r="DT215">
        <v>1625677128.6</v>
      </c>
      <c r="DU215">
        <v>1625677134.6</v>
      </c>
      <c r="DV215">
        <v>2</v>
      </c>
      <c r="DW215">
        <v>0.041</v>
      </c>
      <c r="DX215">
        <v>0.026</v>
      </c>
      <c r="DY215">
        <v>-14.347</v>
      </c>
      <c r="DZ215">
        <v>-1.389</v>
      </c>
      <c r="EA215">
        <v>420</v>
      </c>
      <c r="EB215">
        <v>5</v>
      </c>
      <c r="EC215">
        <v>0.14</v>
      </c>
      <c r="ED215">
        <v>0.08</v>
      </c>
      <c r="EE215">
        <v>-11.8688048780488</v>
      </c>
      <c r="EF215">
        <v>-0.4664780487805</v>
      </c>
      <c r="EG215">
        <v>0.0676785658010536</v>
      </c>
      <c r="EH215">
        <v>1</v>
      </c>
      <c r="EI215">
        <v>1483.12088235294</v>
      </c>
      <c r="EJ215">
        <v>-28.8423499577319</v>
      </c>
      <c r="EK215">
        <v>2.84461965579922</v>
      </c>
      <c r="EL215">
        <v>0</v>
      </c>
      <c r="EM215">
        <v>1.19568219512195</v>
      </c>
      <c r="EN215">
        <v>-0.0699227874564465</v>
      </c>
      <c r="EO215">
        <v>0.0112225388441417</v>
      </c>
      <c r="EP215">
        <v>1</v>
      </c>
      <c r="EQ215">
        <v>2</v>
      </c>
      <c r="ER215">
        <v>3</v>
      </c>
      <c r="ES215" t="s">
        <v>349</v>
      </c>
      <c r="ET215">
        <v>100</v>
      </c>
      <c r="EU215">
        <v>100</v>
      </c>
      <c r="EV215">
        <v>-14.343</v>
      </c>
      <c r="EW215">
        <v>-1.4565</v>
      </c>
      <c r="EX215">
        <v>-14.3476998515065</v>
      </c>
      <c r="EY215">
        <v>0.000485247639819423</v>
      </c>
      <c r="EZ215">
        <v>-1.36446825205216e-06</v>
      </c>
      <c r="FA215">
        <v>5.78542989185787e-10</v>
      </c>
      <c r="FB215">
        <v>-1.1099058739466</v>
      </c>
      <c r="FC215">
        <v>-0.0508365997127688</v>
      </c>
      <c r="FD215">
        <v>0.00161886503163497</v>
      </c>
      <c r="FE215">
        <v>-2.08621555845513e-05</v>
      </c>
      <c r="FF215">
        <v>0</v>
      </c>
      <c r="FG215">
        <v>2096</v>
      </c>
      <c r="FH215">
        <v>2</v>
      </c>
      <c r="FI215">
        <v>28</v>
      </c>
      <c r="FJ215">
        <v>8.1</v>
      </c>
      <c r="FK215">
        <v>8</v>
      </c>
      <c r="FL215">
        <v>18</v>
      </c>
      <c r="FM215">
        <v>491.882</v>
      </c>
      <c r="FN215">
        <v>510.703</v>
      </c>
      <c r="FO215">
        <v>17.7981</v>
      </c>
      <c r="FP215">
        <v>26.5226</v>
      </c>
      <c r="FQ215">
        <v>29.9996</v>
      </c>
      <c r="FR215">
        <v>26.7516</v>
      </c>
      <c r="FS215">
        <v>26.7424</v>
      </c>
      <c r="FT215">
        <v>21.4507</v>
      </c>
      <c r="FU215">
        <v>54.5034</v>
      </c>
      <c r="FV215">
        <v>0</v>
      </c>
      <c r="FW215">
        <v>17.89</v>
      </c>
      <c r="FX215">
        <v>420</v>
      </c>
      <c r="FY215">
        <v>6.59135</v>
      </c>
      <c r="FZ215">
        <v>101.66</v>
      </c>
      <c r="GA215">
        <v>96.1875</v>
      </c>
    </row>
    <row r="216" spans="1:183">
      <c r="A216">
        <v>200</v>
      </c>
      <c r="B216">
        <v>1625677614.1</v>
      </c>
      <c r="C216">
        <v>398</v>
      </c>
      <c r="D216" t="s">
        <v>706</v>
      </c>
      <c r="E216" t="s">
        <v>707</v>
      </c>
      <c r="F216">
        <v>1</v>
      </c>
      <c r="G216" t="s">
        <v>302</v>
      </c>
      <c r="H216">
        <v>1625677613.1</v>
      </c>
      <c r="I216">
        <f>(J216)/1000</f>
        <v>0</v>
      </c>
      <c r="J216">
        <f>1000*CJ216*AH216*(CF216-CG216)/(100*BY216*(1000-AH216*CF216))</f>
        <v>0</v>
      </c>
      <c r="K216">
        <f>CJ216*AH216*(CE216-CD216*(1000-AH216*CG216)/(1000-AH216*CF216))/(100*BY216)</f>
        <v>0</v>
      </c>
      <c r="L216">
        <f>CD216 - IF(AH216&gt;1, K216*BY216*100.0/(AJ216*CR216), 0)</f>
        <v>0</v>
      </c>
      <c r="M216">
        <f>((S216-I216/2)*L216-K216)/(S216+I216/2)</f>
        <v>0</v>
      </c>
      <c r="N216">
        <f>M216*(CK216+CL216)/1000.0</f>
        <v>0</v>
      </c>
      <c r="O216">
        <f>(CD216 - IF(AH216&gt;1, K216*BY216*100.0/(AJ216*CR216), 0))*(CK216+CL216)/1000.0</f>
        <v>0</v>
      </c>
      <c r="P216">
        <f>2.0/((1/R216-1/Q216)+SIGN(R216)*SQRT((1/R216-1/Q216)*(1/R216-1/Q216) + 4*BZ216/((BZ216+1)*(BZ216+1))*(2*1/R216*1/Q216-1/Q216*1/Q216)))</f>
        <v>0</v>
      </c>
      <c r="Q216">
        <f>IF(LEFT(CA216,1)&lt;&gt;"0",IF(LEFT(CA216,1)="1",3.0,CB216),$D$5+$E$5*(CR216*CK216/($K$5*1000))+$F$5*(CR216*CK216/($K$5*1000))*MAX(MIN(BY216,$J$5),$I$5)*MAX(MIN(BY216,$J$5),$I$5)+$G$5*MAX(MIN(BY216,$J$5),$I$5)*(CR216*CK216/($K$5*1000))+$H$5*(CR216*CK216/($K$5*1000))*(CR216*CK216/($K$5*1000)))</f>
        <v>0</v>
      </c>
      <c r="R216">
        <f>I216*(1000-(1000*0.61365*exp(17.502*V216/(240.97+V216))/(CK216+CL216)+CF216)/2)/(1000*0.61365*exp(17.502*V216/(240.97+V216))/(CK216+CL216)-CF216)</f>
        <v>0</v>
      </c>
      <c r="S216">
        <f>1/((BZ216+1)/(P216/1.6)+1/(Q216/1.37)) + BZ216/((BZ216+1)/(P216/1.6) + BZ216/(Q216/1.37))</f>
        <v>0</v>
      </c>
      <c r="T216">
        <f>(BU216*BX216)</f>
        <v>0</v>
      </c>
      <c r="U216">
        <f>(CM216+(T216+2*0.95*5.67E-8*(((CM216+$B$7)+273)^4-(CM216+273)^4)-44100*I216)/(1.84*29.3*Q216+8*0.95*5.67E-8*(CM216+273)^3))</f>
        <v>0</v>
      </c>
      <c r="V216">
        <f>($C$7*CN216+$D$7*CO216+$E$7*U216)</f>
        <v>0</v>
      </c>
      <c r="W216">
        <f>0.61365*exp(17.502*V216/(240.97+V216))</f>
        <v>0</v>
      </c>
      <c r="X216">
        <f>(Y216/Z216*100)</f>
        <v>0</v>
      </c>
      <c r="Y216">
        <f>CF216*(CK216+CL216)/1000</f>
        <v>0</v>
      </c>
      <c r="Z216">
        <f>0.61365*exp(17.502*CM216/(240.97+CM216))</f>
        <v>0</v>
      </c>
      <c r="AA216">
        <f>(W216-CF216*(CK216+CL216)/1000)</f>
        <v>0</v>
      </c>
      <c r="AB216">
        <f>(-I216*44100)</f>
        <v>0</v>
      </c>
      <c r="AC216">
        <f>2*29.3*Q216*0.92*(CM216-V216)</f>
        <v>0</v>
      </c>
      <c r="AD216">
        <f>2*0.95*5.67E-8*(((CM216+$B$7)+273)^4-(V216+273)^4)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MAX(0,($B$13+$C$13*CR216)/(1+$D$13*CR216)*CK216/(CM216+273)*$E$13)</f>
        <v>0</v>
      </c>
      <c r="AK216" t="s">
        <v>303</v>
      </c>
      <c r="AL216" t="s">
        <v>303</v>
      </c>
      <c r="AM216">
        <v>0</v>
      </c>
      <c r="AN216">
        <v>0</v>
      </c>
      <c r="AO216">
        <f>1-AM216/AN216</f>
        <v>0</v>
      </c>
      <c r="AP216">
        <v>0</v>
      </c>
      <c r="AQ216" t="s">
        <v>303</v>
      </c>
      <c r="AR216" t="s">
        <v>303</v>
      </c>
      <c r="AS216">
        <v>0</v>
      </c>
      <c r="AT216">
        <v>0</v>
      </c>
      <c r="AU216">
        <f>1-AS216/AT216</f>
        <v>0</v>
      </c>
      <c r="AV216">
        <v>0.5</v>
      </c>
      <c r="AW216">
        <f>BV216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303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f>$B$11*CS216+$C$11*CT216+$F$11*CU216*(1-CX216)</f>
        <v>0</v>
      </c>
      <c r="BV216">
        <f>BU216*BW216</f>
        <v>0</v>
      </c>
      <c r="BW216">
        <f>($B$11*$D$9+$C$11*$D$9+$F$11*((DH216+CZ216)/MAX(DH216+CZ216+DI216, 0.1)*$I$9+DI216/MAX(DH216+CZ216+DI216, 0.1)*$J$9))/($B$11+$C$11+$F$11)</f>
        <v>0</v>
      </c>
      <c r="BX216">
        <f>($B$11*$K$9+$C$11*$K$9+$F$11*((DH216+CZ216)/MAX(DH216+CZ216+DI216, 0.1)*$P$9+DI216/MAX(DH216+CZ216+DI216, 0.1)*$Q$9))/($B$11+$C$11+$F$11)</f>
        <v>0</v>
      </c>
      <c r="BY216">
        <v>6</v>
      </c>
      <c r="BZ216">
        <v>0.5</v>
      </c>
      <c r="CA216" t="s">
        <v>304</v>
      </c>
      <c r="CB216">
        <v>2</v>
      </c>
      <c r="CC216">
        <v>1625677613.1</v>
      </c>
      <c r="CD216">
        <v>408.081</v>
      </c>
      <c r="CE216">
        <v>419.997666666667</v>
      </c>
      <c r="CF216">
        <v>7.73676</v>
      </c>
      <c r="CG216">
        <v>6.52399</v>
      </c>
      <c r="CH216">
        <v>422.423666666667</v>
      </c>
      <c r="CI216">
        <v>9.19341333333333</v>
      </c>
      <c r="CJ216">
        <v>500.060333333333</v>
      </c>
      <c r="CK216">
        <v>100.396</v>
      </c>
      <c r="CL216">
        <v>0.100239</v>
      </c>
      <c r="CM216">
        <v>19.4179666666667</v>
      </c>
      <c r="CN216">
        <v>19.2359333333333</v>
      </c>
      <c r="CO216">
        <v>999.9</v>
      </c>
      <c r="CP216">
        <v>0</v>
      </c>
      <c r="CQ216">
        <v>0</v>
      </c>
      <c r="CR216">
        <v>9980</v>
      </c>
      <c r="CS216">
        <v>0</v>
      </c>
      <c r="CT216">
        <v>5.37626</v>
      </c>
      <c r="CU216">
        <v>1045.83333333333</v>
      </c>
      <c r="CV216">
        <v>0.962001666666667</v>
      </c>
      <c r="CW216">
        <v>0.0379988</v>
      </c>
      <c r="CX216">
        <v>0</v>
      </c>
      <c r="CY216">
        <v>1477.61</v>
      </c>
      <c r="CZ216">
        <v>4.99912</v>
      </c>
      <c r="DA216">
        <v>15320.0333333333</v>
      </c>
      <c r="DB216">
        <v>6711.74666666667</v>
      </c>
      <c r="DC216">
        <v>37.5206666666667</v>
      </c>
      <c r="DD216">
        <v>40.729</v>
      </c>
      <c r="DE216">
        <v>39.458</v>
      </c>
      <c r="DF216">
        <v>40.2286666666667</v>
      </c>
      <c r="DG216">
        <v>39.1666666666667</v>
      </c>
      <c r="DH216">
        <v>1001.28333333333</v>
      </c>
      <c r="DI216">
        <v>39.55</v>
      </c>
      <c r="DJ216">
        <v>0</v>
      </c>
      <c r="DK216">
        <v>1625677614.8</v>
      </c>
      <c r="DL216">
        <v>0</v>
      </c>
      <c r="DM216">
        <v>1480.86115384615</v>
      </c>
      <c r="DN216">
        <v>-29.2960683950525</v>
      </c>
      <c r="DO216">
        <v>-249.709402017542</v>
      </c>
      <c r="DP216">
        <v>15349.3307692308</v>
      </c>
      <c r="DQ216">
        <v>15</v>
      </c>
      <c r="DR216">
        <v>1625677134.6</v>
      </c>
      <c r="DS216" t="s">
        <v>305</v>
      </c>
      <c r="DT216">
        <v>1625677128.6</v>
      </c>
      <c r="DU216">
        <v>1625677134.6</v>
      </c>
      <c r="DV216">
        <v>2</v>
      </c>
      <c r="DW216">
        <v>0.041</v>
      </c>
      <c r="DX216">
        <v>0.026</v>
      </c>
      <c r="DY216">
        <v>-14.347</v>
      </c>
      <c r="DZ216">
        <v>-1.389</v>
      </c>
      <c r="EA216">
        <v>420</v>
      </c>
      <c r="EB216">
        <v>5</v>
      </c>
      <c r="EC216">
        <v>0.14</v>
      </c>
      <c r="ED216">
        <v>0.08</v>
      </c>
      <c r="EE216">
        <v>-11.8793951219512</v>
      </c>
      <c r="EF216">
        <v>-0.418574216027887</v>
      </c>
      <c r="EG216">
        <v>0.0654031212472887</v>
      </c>
      <c r="EH216">
        <v>1</v>
      </c>
      <c r="EI216">
        <v>1482.39485714286</v>
      </c>
      <c r="EJ216">
        <v>-28.6172994129145</v>
      </c>
      <c r="EK216">
        <v>2.89002063406235</v>
      </c>
      <c r="EL216">
        <v>0</v>
      </c>
      <c r="EM216">
        <v>1.1968943902439</v>
      </c>
      <c r="EN216">
        <v>-0.0405681533101022</v>
      </c>
      <c r="EO216">
        <v>0.0121361188493587</v>
      </c>
      <c r="EP216">
        <v>1</v>
      </c>
      <c r="EQ216">
        <v>2</v>
      </c>
      <c r="ER216">
        <v>3</v>
      </c>
      <c r="ES216" t="s">
        <v>349</v>
      </c>
      <c r="ET216">
        <v>100</v>
      </c>
      <c r="EU216">
        <v>100</v>
      </c>
      <c r="EV216">
        <v>-14.343</v>
      </c>
      <c r="EW216">
        <v>-1.4568</v>
      </c>
      <c r="EX216">
        <v>-14.3476998515065</v>
      </c>
      <c r="EY216">
        <v>0.000485247639819423</v>
      </c>
      <c r="EZ216">
        <v>-1.36446825205216e-06</v>
      </c>
      <c r="FA216">
        <v>5.78542989185787e-10</v>
      </c>
      <c r="FB216">
        <v>-1.1099058739466</v>
      </c>
      <c r="FC216">
        <v>-0.0508365997127688</v>
      </c>
      <c r="FD216">
        <v>0.00161886503163497</v>
      </c>
      <c r="FE216">
        <v>-2.08621555845513e-05</v>
      </c>
      <c r="FF216">
        <v>0</v>
      </c>
      <c r="FG216">
        <v>2096</v>
      </c>
      <c r="FH216">
        <v>2</v>
      </c>
      <c r="FI216">
        <v>28</v>
      </c>
      <c r="FJ216">
        <v>8.1</v>
      </c>
      <c r="FK216">
        <v>8</v>
      </c>
      <c r="FL216">
        <v>18</v>
      </c>
      <c r="FM216">
        <v>491.913</v>
      </c>
      <c r="FN216">
        <v>510.724</v>
      </c>
      <c r="FO216">
        <v>17.8452</v>
      </c>
      <c r="FP216">
        <v>26.5208</v>
      </c>
      <c r="FQ216">
        <v>29.9997</v>
      </c>
      <c r="FR216">
        <v>26.7501</v>
      </c>
      <c r="FS216">
        <v>26.7409</v>
      </c>
      <c r="FT216">
        <v>21.4538</v>
      </c>
      <c r="FU216">
        <v>54.5034</v>
      </c>
      <c r="FV216">
        <v>0</v>
      </c>
      <c r="FW216">
        <v>17.89</v>
      </c>
      <c r="FX216">
        <v>420</v>
      </c>
      <c r="FY216">
        <v>6.59339</v>
      </c>
      <c r="FZ216">
        <v>101.662</v>
      </c>
      <c r="GA216">
        <v>96.1888</v>
      </c>
    </row>
    <row r="217" spans="1:183">
      <c r="A217">
        <v>201</v>
      </c>
      <c r="B217">
        <v>1625677616.1</v>
      </c>
      <c r="C217">
        <v>400</v>
      </c>
      <c r="D217" t="s">
        <v>708</v>
      </c>
      <c r="E217" t="s">
        <v>709</v>
      </c>
      <c r="F217">
        <v>1</v>
      </c>
      <c r="G217" t="s">
        <v>302</v>
      </c>
      <c r="H217">
        <v>1625677615.1</v>
      </c>
      <c r="I217">
        <f>(J217)/1000</f>
        <v>0</v>
      </c>
      <c r="J217">
        <f>1000*CJ217*AH217*(CF217-CG217)/(100*BY217*(1000-AH217*CF217))</f>
        <v>0</v>
      </c>
      <c r="K217">
        <f>CJ217*AH217*(CE217-CD217*(1000-AH217*CG217)/(1000-AH217*CF217))/(100*BY217)</f>
        <v>0</v>
      </c>
      <c r="L217">
        <f>CD217 - IF(AH217&gt;1, K217*BY217*100.0/(AJ217*CR217), 0)</f>
        <v>0</v>
      </c>
      <c r="M217">
        <f>((S217-I217/2)*L217-K217)/(S217+I217/2)</f>
        <v>0</v>
      </c>
      <c r="N217">
        <f>M217*(CK217+CL217)/1000.0</f>
        <v>0</v>
      </c>
      <c r="O217">
        <f>(CD217 - IF(AH217&gt;1, K217*BY217*100.0/(AJ217*CR217), 0))*(CK217+CL217)/1000.0</f>
        <v>0</v>
      </c>
      <c r="P217">
        <f>2.0/((1/R217-1/Q217)+SIGN(R217)*SQRT((1/R217-1/Q217)*(1/R217-1/Q217) + 4*BZ217/((BZ217+1)*(BZ217+1))*(2*1/R217*1/Q217-1/Q217*1/Q217)))</f>
        <v>0</v>
      </c>
      <c r="Q217">
        <f>IF(LEFT(CA217,1)&lt;&gt;"0",IF(LEFT(CA217,1)="1",3.0,CB217),$D$5+$E$5*(CR217*CK217/($K$5*1000))+$F$5*(CR217*CK217/($K$5*1000))*MAX(MIN(BY217,$J$5),$I$5)*MAX(MIN(BY217,$J$5),$I$5)+$G$5*MAX(MIN(BY217,$J$5),$I$5)*(CR217*CK217/($K$5*1000))+$H$5*(CR217*CK217/($K$5*1000))*(CR217*CK217/($K$5*1000)))</f>
        <v>0</v>
      </c>
      <c r="R217">
        <f>I217*(1000-(1000*0.61365*exp(17.502*V217/(240.97+V217))/(CK217+CL217)+CF217)/2)/(1000*0.61365*exp(17.502*V217/(240.97+V217))/(CK217+CL217)-CF217)</f>
        <v>0</v>
      </c>
      <c r="S217">
        <f>1/((BZ217+1)/(P217/1.6)+1/(Q217/1.37)) + BZ217/((BZ217+1)/(P217/1.6) + BZ217/(Q217/1.37))</f>
        <v>0</v>
      </c>
      <c r="T217">
        <f>(BU217*BX217)</f>
        <v>0</v>
      </c>
      <c r="U217">
        <f>(CM217+(T217+2*0.95*5.67E-8*(((CM217+$B$7)+273)^4-(CM217+273)^4)-44100*I217)/(1.84*29.3*Q217+8*0.95*5.67E-8*(CM217+273)^3))</f>
        <v>0</v>
      </c>
      <c r="V217">
        <f>($C$7*CN217+$D$7*CO217+$E$7*U217)</f>
        <v>0</v>
      </c>
      <c r="W217">
        <f>0.61365*exp(17.502*V217/(240.97+V217))</f>
        <v>0</v>
      </c>
      <c r="X217">
        <f>(Y217/Z217*100)</f>
        <v>0</v>
      </c>
      <c r="Y217">
        <f>CF217*(CK217+CL217)/1000</f>
        <v>0</v>
      </c>
      <c r="Z217">
        <f>0.61365*exp(17.502*CM217/(240.97+CM217))</f>
        <v>0</v>
      </c>
      <c r="AA217">
        <f>(W217-CF217*(CK217+CL217)/1000)</f>
        <v>0</v>
      </c>
      <c r="AB217">
        <f>(-I217*44100)</f>
        <v>0</v>
      </c>
      <c r="AC217">
        <f>2*29.3*Q217*0.92*(CM217-V217)</f>
        <v>0</v>
      </c>
      <c r="AD217">
        <f>2*0.95*5.67E-8*(((CM217+$B$7)+273)^4-(V217+273)^4)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MAX(0,($B$13+$C$13*CR217)/(1+$D$13*CR217)*CK217/(CM217+273)*$E$13)</f>
        <v>0</v>
      </c>
      <c r="AK217" t="s">
        <v>303</v>
      </c>
      <c r="AL217" t="s">
        <v>303</v>
      </c>
      <c r="AM217">
        <v>0</v>
      </c>
      <c r="AN217">
        <v>0</v>
      </c>
      <c r="AO217">
        <f>1-AM217/AN217</f>
        <v>0</v>
      </c>
      <c r="AP217">
        <v>0</v>
      </c>
      <c r="AQ217" t="s">
        <v>303</v>
      </c>
      <c r="AR217" t="s">
        <v>303</v>
      </c>
      <c r="AS217">
        <v>0</v>
      </c>
      <c r="AT217">
        <v>0</v>
      </c>
      <c r="AU217">
        <f>1-AS217/AT217</f>
        <v>0</v>
      </c>
      <c r="AV217">
        <v>0.5</v>
      </c>
      <c r="AW217">
        <f>BV217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303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f>$B$11*CS217+$C$11*CT217+$F$11*CU217*(1-CX217)</f>
        <v>0</v>
      </c>
      <c r="BV217">
        <f>BU217*BW217</f>
        <v>0</v>
      </c>
      <c r="BW217">
        <f>($B$11*$D$9+$C$11*$D$9+$F$11*((DH217+CZ217)/MAX(DH217+CZ217+DI217, 0.1)*$I$9+DI217/MAX(DH217+CZ217+DI217, 0.1)*$J$9))/($B$11+$C$11+$F$11)</f>
        <v>0</v>
      </c>
      <c r="BX217">
        <f>($B$11*$K$9+$C$11*$K$9+$F$11*((DH217+CZ217)/MAX(DH217+CZ217+DI217, 0.1)*$P$9+DI217/MAX(DH217+CZ217+DI217, 0.1)*$Q$9))/($B$11+$C$11+$F$11)</f>
        <v>0</v>
      </c>
      <c r="BY217">
        <v>6</v>
      </c>
      <c r="BZ217">
        <v>0.5</v>
      </c>
      <c r="CA217" t="s">
        <v>304</v>
      </c>
      <c r="CB217">
        <v>2</v>
      </c>
      <c r="CC217">
        <v>1625677615.1</v>
      </c>
      <c r="CD217">
        <v>408.076333333333</v>
      </c>
      <c r="CE217">
        <v>419.984666666667</v>
      </c>
      <c r="CF217">
        <v>7.74943333333333</v>
      </c>
      <c r="CG217">
        <v>6.52491333333333</v>
      </c>
      <c r="CH217">
        <v>422.418666666667</v>
      </c>
      <c r="CI217">
        <v>9.20643</v>
      </c>
      <c r="CJ217">
        <v>500.017666666667</v>
      </c>
      <c r="CK217">
        <v>100.396666666667</v>
      </c>
      <c r="CL217">
        <v>0.0997229666666666</v>
      </c>
      <c r="CM217">
        <v>19.4450333333333</v>
      </c>
      <c r="CN217">
        <v>19.2708666666667</v>
      </c>
      <c r="CO217">
        <v>999.9</v>
      </c>
      <c r="CP217">
        <v>0</v>
      </c>
      <c r="CQ217">
        <v>0</v>
      </c>
      <c r="CR217">
        <v>10037.3</v>
      </c>
      <c r="CS217">
        <v>0</v>
      </c>
      <c r="CT217">
        <v>5.47183666666667</v>
      </c>
      <c r="CU217">
        <v>1046.02666666667</v>
      </c>
      <c r="CV217">
        <v>0.962009</v>
      </c>
      <c r="CW217">
        <v>0.0379914</v>
      </c>
      <c r="CX217">
        <v>0</v>
      </c>
      <c r="CY217">
        <v>1476.67666666667</v>
      </c>
      <c r="CZ217">
        <v>4.99912</v>
      </c>
      <c r="DA217">
        <v>15313.7333333333</v>
      </c>
      <c r="DB217">
        <v>6713.01333333333</v>
      </c>
      <c r="DC217">
        <v>37.4996666666667</v>
      </c>
      <c r="DD217">
        <v>40.75</v>
      </c>
      <c r="DE217">
        <v>39.4373333333333</v>
      </c>
      <c r="DF217">
        <v>40.2083333333333</v>
      </c>
      <c r="DG217">
        <v>39.0623333333333</v>
      </c>
      <c r="DH217">
        <v>1001.47666666667</v>
      </c>
      <c r="DI217">
        <v>39.55</v>
      </c>
      <c r="DJ217">
        <v>0</v>
      </c>
      <c r="DK217">
        <v>1625677617.2</v>
      </c>
      <c r="DL217">
        <v>0</v>
      </c>
      <c r="DM217">
        <v>1479.68923076923</v>
      </c>
      <c r="DN217">
        <v>-28.6762393429106</v>
      </c>
      <c r="DO217">
        <v>-241.986325084542</v>
      </c>
      <c r="DP217">
        <v>15339.0807692308</v>
      </c>
      <c r="DQ217">
        <v>15</v>
      </c>
      <c r="DR217">
        <v>1625677134.6</v>
      </c>
      <c r="DS217" t="s">
        <v>305</v>
      </c>
      <c r="DT217">
        <v>1625677128.6</v>
      </c>
      <c r="DU217">
        <v>1625677134.6</v>
      </c>
      <c r="DV217">
        <v>2</v>
      </c>
      <c r="DW217">
        <v>0.041</v>
      </c>
      <c r="DX217">
        <v>0.026</v>
      </c>
      <c r="DY217">
        <v>-14.347</v>
      </c>
      <c r="DZ217">
        <v>-1.389</v>
      </c>
      <c r="EA217">
        <v>420</v>
      </c>
      <c r="EB217">
        <v>5</v>
      </c>
      <c r="EC217">
        <v>0.14</v>
      </c>
      <c r="ED217">
        <v>0.08</v>
      </c>
      <c r="EE217">
        <v>-11.8902902439024</v>
      </c>
      <c r="EF217">
        <v>-0.323933101045324</v>
      </c>
      <c r="EG217">
        <v>0.0606585558072678</v>
      </c>
      <c r="EH217">
        <v>1</v>
      </c>
      <c r="EI217">
        <v>1481.13235294118</v>
      </c>
      <c r="EJ217">
        <v>-28.8057843996497</v>
      </c>
      <c r="EK217">
        <v>2.82967578565163</v>
      </c>
      <c r="EL217">
        <v>0</v>
      </c>
      <c r="EM217">
        <v>1.19845268292683</v>
      </c>
      <c r="EN217">
        <v>0.0195873867595789</v>
      </c>
      <c r="EO217">
        <v>0.0142221303032591</v>
      </c>
      <c r="EP217">
        <v>1</v>
      </c>
      <c r="EQ217">
        <v>2</v>
      </c>
      <c r="ER217">
        <v>3</v>
      </c>
      <c r="ES217" t="s">
        <v>349</v>
      </c>
      <c r="ET217">
        <v>100</v>
      </c>
      <c r="EU217">
        <v>100</v>
      </c>
      <c r="EV217">
        <v>-14.343</v>
      </c>
      <c r="EW217">
        <v>-1.4571</v>
      </c>
      <c r="EX217">
        <v>-14.3476998515065</v>
      </c>
      <c r="EY217">
        <v>0.000485247639819423</v>
      </c>
      <c r="EZ217">
        <v>-1.36446825205216e-06</v>
      </c>
      <c r="FA217">
        <v>5.78542989185787e-10</v>
      </c>
      <c r="FB217">
        <v>-1.1099058739466</v>
      </c>
      <c r="FC217">
        <v>-0.0508365997127688</v>
      </c>
      <c r="FD217">
        <v>0.00161886503163497</v>
      </c>
      <c r="FE217">
        <v>-2.08621555845513e-05</v>
      </c>
      <c r="FF217">
        <v>0</v>
      </c>
      <c r="FG217">
        <v>2096</v>
      </c>
      <c r="FH217">
        <v>2</v>
      </c>
      <c r="FI217">
        <v>28</v>
      </c>
      <c r="FJ217">
        <v>8.1</v>
      </c>
      <c r="FK217">
        <v>8</v>
      </c>
      <c r="FL217">
        <v>18</v>
      </c>
      <c r="FM217">
        <v>491.553</v>
      </c>
      <c r="FN217">
        <v>510.785</v>
      </c>
      <c r="FO217">
        <v>17.8893</v>
      </c>
      <c r="FP217">
        <v>26.5185</v>
      </c>
      <c r="FQ217">
        <v>29.9991</v>
      </c>
      <c r="FR217">
        <v>26.7488</v>
      </c>
      <c r="FS217">
        <v>26.7398</v>
      </c>
      <c r="FT217">
        <v>21.4535</v>
      </c>
      <c r="FU217">
        <v>54.5034</v>
      </c>
      <c r="FV217">
        <v>0</v>
      </c>
      <c r="FW217">
        <v>17.96</v>
      </c>
      <c r="FX217">
        <v>420</v>
      </c>
      <c r="FY217">
        <v>6.59404</v>
      </c>
      <c r="FZ217">
        <v>101.663</v>
      </c>
      <c r="GA217">
        <v>96.19</v>
      </c>
    </row>
    <row r="218" spans="1:183">
      <c r="A218">
        <v>202</v>
      </c>
      <c r="B218">
        <v>1625677618.1</v>
      </c>
      <c r="C218">
        <v>402</v>
      </c>
      <c r="D218" t="s">
        <v>710</v>
      </c>
      <c r="E218" t="s">
        <v>711</v>
      </c>
      <c r="F218">
        <v>1</v>
      </c>
      <c r="G218" t="s">
        <v>302</v>
      </c>
      <c r="H218">
        <v>1625677617.1</v>
      </c>
      <c r="I218">
        <f>(J218)/1000</f>
        <v>0</v>
      </c>
      <c r="J218">
        <f>1000*CJ218*AH218*(CF218-CG218)/(100*BY218*(1000-AH218*CF218))</f>
        <v>0</v>
      </c>
      <c r="K218">
        <f>CJ218*AH218*(CE218-CD218*(1000-AH218*CG218)/(1000-AH218*CF218))/(100*BY218)</f>
        <v>0</v>
      </c>
      <c r="L218">
        <f>CD218 - IF(AH218&gt;1, K218*BY218*100.0/(AJ218*CR218), 0)</f>
        <v>0</v>
      </c>
      <c r="M218">
        <f>((S218-I218/2)*L218-K218)/(S218+I218/2)</f>
        <v>0</v>
      </c>
      <c r="N218">
        <f>M218*(CK218+CL218)/1000.0</f>
        <v>0</v>
      </c>
      <c r="O218">
        <f>(CD218 - IF(AH218&gt;1, K218*BY218*100.0/(AJ218*CR218), 0))*(CK218+CL218)/1000.0</f>
        <v>0</v>
      </c>
      <c r="P218">
        <f>2.0/((1/R218-1/Q218)+SIGN(R218)*SQRT((1/R218-1/Q218)*(1/R218-1/Q218) + 4*BZ218/((BZ218+1)*(BZ218+1))*(2*1/R218*1/Q218-1/Q218*1/Q218)))</f>
        <v>0</v>
      </c>
      <c r="Q218">
        <f>IF(LEFT(CA218,1)&lt;&gt;"0",IF(LEFT(CA218,1)="1",3.0,CB218),$D$5+$E$5*(CR218*CK218/($K$5*1000))+$F$5*(CR218*CK218/($K$5*1000))*MAX(MIN(BY218,$J$5),$I$5)*MAX(MIN(BY218,$J$5),$I$5)+$G$5*MAX(MIN(BY218,$J$5),$I$5)*(CR218*CK218/($K$5*1000))+$H$5*(CR218*CK218/($K$5*1000))*(CR218*CK218/($K$5*1000)))</f>
        <v>0</v>
      </c>
      <c r="R218">
        <f>I218*(1000-(1000*0.61365*exp(17.502*V218/(240.97+V218))/(CK218+CL218)+CF218)/2)/(1000*0.61365*exp(17.502*V218/(240.97+V218))/(CK218+CL218)-CF218)</f>
        <v>0</v>
      </c>
      <c r="S218">
        <f>1/((BZ218+1)/(P218/1.6)+1/(Q218/1.37)) + BZ218/((BZ218+1)/(P218/1.6) + BZ218/(Q218/1.37))</f>
        <v>0</v>
      </c>
      <c r="T218">
        <f>(BU218*BX218)</f>
        <v>0</v>
      </c>
      <c r="U218">
        <f>(CM218+(T218+2*0.95*5.67E-8*(((CM218+$B$7)+273)^4-(CM218+273)^4)-44100*I218)/(1.84*29.3*Q218+8*0.95*5.67E-8*(CM218+273)^3))</f>
        <v>0</v>
      </c>
      <c r="V218">
        <f>($C$7*CN218+$D$7*CO218+$E$7*U218)</f>
        <v>0</v>
      </c>
      <c r="W218">
        <f>0.61365*exp(17.502*V218/(240.97+V218))</f>
        <v>0</v>
      </c>
      <c r="X218">
        <f>(Y218/Z218*100)</f>
        <v>0</v>
      </c>
      <c r="Y218">
        <f>CF218*(CK218+CL218)/1000</f>
        <v>0</v>
      </c>
      <c r="Z218">
        <f>0.61365*exp(17.502*CM218/(240.97+CM218))</f>
        <v>0</v>
      </c>
      <c r="AA218">
        <f>(W218-CF218*(CK218+CL218)/1000)</f>
        <v>0</v>
      </c>
      <c r="AB218">
        <f>(-I218*44100)</f>
        <v>0</v>
      </c>
      <c r="AC218">
        <f>2*29.3*Q218*0.92*(CM218-V218)</f>
        <v>0</v>
      </c>
      <c r="AD218">
        <f>2*0.95*5.67E-8*(((CM218+$B$7)+273)^4-(V218+273)^4)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MAX(0,($B$13+$C$13*CR218)/(1+$D$13*CR218)*CK218/(CM218+273)*$E$13)</f>
        <v>0</v>
      </c>
      <c r="AK218" t="s">
        <v>303</v>
      </c>
      <c r="AL218" t="s">
        <v>303</v>
      </c>
      <c r="AM218">
        <v>0</v>
      </c>
      <c r="AN218">
        <v>0</v>
      </c>
      <c r="AO218">
        <f>1-AM218/AN218</f>
        <v>0</v>
      </c>
      <c r="AP218">
        <v>0</v>
      </c>
      <c r="AQ218" t="s">
        <v>303</v>
      </c>
      <c r="AR218" t="s">
        <v>303</v>
      </c>
      <c r="AS218">
        <v>0</v>
      </c>
      <c r="AT218">
        <v>0</v>
      </c>
      <c r="AU218">
        <f>1-AS218/AT218</f>
        <v>0</v>
      </c>
      <c r="AV218">
        <v>0.5</v>
      </c>
      <c r="AW218">
        <f>BV218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303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f>$B$11*CS218+$C$11*CT218+$F$11*CU218*(1-CX218)</f>
        <v>0</v>
      </c>
      <c r="BV218">
        <f>BU218*BW218</f>
        <v>0</v>
      </c>
      <c r="BW218">
        <f>($B$11*$D$9+$C$11*$D$9+$F$11*((DH218+CZ218)/MAX(DH218+CZ218+DI218, 0.1)*$I$9+DI218/MAX(DH218+CZ218+DI218, 0.1)*$J$9))/($B$11+$C$11+$F$11)</f>
        <v>0</v>
      </c>
      <c r="BX218">
        <f>($B$11*$K$9+$C$11*$K$9+$F$11*((DH218+CZ218)/MAX(DH218+CZ218+DI218, 0.1)*$P$9+DI218/MAX(DH218+CZ218+DI218, 0.1)*$Q$9))/($B$11+$C$11+$F$11)</f>
        <v>0</v>
      </c>
      <c r="BY218">
        <v>6</v>
      </c>
      <c r="BZ218">
        <v>0.5</v>
      </c>
      <c r="CA218" t="s">
        <v>304</v>
      </c>
      <c r="CB218">
        <v>2</v>
      </c>
      <c r="CC218">
        <v>1625677617.1</v>
      </c>
      <c r="CD218">
        <v>408.056</v>
      </c>
      <c r="CE218">
        <v>419.913333333333</v>
      </c>
      <c r="CF218">
        <v>7.75988</v>
      </c>
      <c r="CG218">
        <v>6.52631666666667</v>
      </c>
      <c r="CH218">
        <v>422.399</v>
      </c>
      <c r="CI218">
        <v>9.21716333333333</v>
      </c>
      <c r="CJ218">
        <v>499.982</v>
      </c>
      <c r="CK218">
        <v>100.403</v>
      </c>
      <c r="CL218">
        <v>0.0995518666666667</v>
      </c>
      <c r="CM218">
        <v>19.4717</v>
      </c>
      <c r="CN218">
        <v>19.2945666666667</v>
      </c>
      <c r="CO218">
        <v>999.9</v>
      </c>
      <c r="CP218">
        <v>0</v>
      </c>
      <c r="CQ218">
        <v>0</v>
      </c>
      <c r="CR218">
        <v>10047.5333333333</v>
      </c>
      <c r="CS218">
        <v>0</v>
      </c>
      <c r="CT218">
        <v>5.50033</v>
      </c>
      <c r="CU218">
        <v>1046.02333333333</v>
      </c>
      <c r="CV218">
        <v>0.962009</v>
      </c>
      <c r="CW218">
        <v>0.0379914</v>
      </c>
      <c r="CX218">
        <v>0</v>
      </c>
      <c r="CY218">
        <v>1475.88</v>
      </c>
      <c r="CZ218">
        <v>4.99912</v>
      </c>
      <c r="DA218">
        <v>15303</v>
      </c>
      <c r="DB218">
        <v>6712.97666666667</v>
      </c>
      <c r="DC218">
        <v>37.4996666666667</v>
      </c>
      <c r="DD218">
        <v>40.75</v>
      </c>
      <c r="DE218">
        <v>39.458</v>
      </c>
      <c r="DF218">
        <v>40.2496666666667</v>
      </c>
      <c r="DG218">
        <v>39.1456666666667</v>
      </c>
      <c r="DH218">
        <v>1001.47333333333</v>
      </c>
      <c r="DI218">
        <v>39.55</v>
      </c>
      <c r="DJ218">
        <v>0</v>
      </c>
      <c r="DK218">
        <v>1625677619</v>
      </c>
      <c r="DL218">
        <v>0</v>
      </c>
      <c r="DM218">
        <v>1478.6708</v>
      </c>
      <c r="DN218">
        <v>-27.8638461252927</v>
      </c>
      <c r="DO218">
        <v>-251.838461329343</v>
      </c>
      <c r="DP218">
        <v>15329.82</v>
      </c>
      <c r="DQ218">
        <v>15</v>
      </c>
      <c r="DR218">
        <v>1625677134.6</v>
      </c>
      <c r="DS218" t="s">
        <v>305</v>
      </c>
      <c r="DT218">
        <v>1625677128.6</v>
      </c>
      <c r="DU218">
        <v>1625677134.6</v>
      </c>
      <c r="DV218">
        <v>2</v>
      </c>
      <c r="DW218">
        <v>0.041</v>
      </c>
      <c r="DX218">
        <v>0.026</v>
      </c>
      <c r="DY218">
        <v>-14.347</v>
      </c>
      <c r="DZ218">
        <v>-1.389</v>
      </c>
      <c r="EA218">
        <v>420</v>
      </c>
      <c r="EB218">
        <v>5</v>
      </c>
      <c r="EC218">
        <v>0.14</v>
      </c>
      <c r="ED218">
        <v>0.08</v>
      </c>
      <c r="EE218">
        <v>-11.8928243902439</v>
      </c>
      <c r="EF218">
        <v>-0.184632752613276</v>
      </c>
      <c r="EG218">
        <v>0.0585150461388195</v>
      </c>
      <c r="EH218">
        <v>1</v>
      </c>
      <c r="EI218">
        <v>1480.28117647059</v>
      </c>
      <c r="EJ218">
        <v>-28.7287404902793</v>
      </c>
      <c r="EK218">
        <v>2.83360170382447</v>
      </c>
      <c r="EL218">
        <v>0</v>
      </c>
      <c r="EM218">
        <v>1.20084024390244</v>
      </c>
      <c r="EN218">
        <v>0.0903754703832733</v>
      </c>
      <c r="EO218">
        <v>0.0173356178511749</v>
      </c>
      <c r="EP218">
        <v>1</v>
      </c>
      <c r="EQ218">
        <v>2</v>
      </c>
      <c r="ER218">
        <v>3</v>
      </c>
      <c r="ES218" t="s">
        <v>349</v>
      </c>
      <c r="ET218">
        <v>100</v>
      </c>
      <c r="EU218">
        <v>100</v>
      </c>
      <c r="EV218">
        <v>-14.342</v>
      </c>
      <c r="EW218">
        <v>-1.4574</v>
      </c>
      <c r="EX218">
        <v>-14.3476998515065</v>
      </c>
      <c r="EY218">
        <v>0.000485247639819423</v>
      </c>
      <c r="EZ218">
        <v>-1.36446825205216e-06</v>
      </c>
      <c r="FA218">
        <v>5.78542989185787e-10</v>
      </c>
      <c r="FB218">
        <v>-1.1099058739466</v>
      </c>
      <c r="FC218">
        <v>-0.0508365997127688</v>
      </c>
      <c r="FD218">
        <v>0.00161886503163497</v>
      </c>
      <c r="FE218">
        <v>-2.08621555845513e-05</v>
      </c>
      <c r="FF218">
        <v>0</v>
      </c>
      <c r="FG218">
        <v>2096</v>
      </c>
      <c r="FH218">
        <v>2</v>
      </c>
      <c r="FI218">
        <v>28</v>
      </c>
      <c r="FJ218">
        <v>8.2</v>
      </c>
      <c r="FK218">
        <v>8.1</v>
      </c>
      <c r="FL218">
        <v>18</v>
      </c>
      <c r="FM218">
        <v>491.394</v>
      </c>
      <c r="FN218">
        <v>510.56</v>
      </c>
      <c r="FO218">
        <v>17.9368</v>
      </c>
      <c r="FP218">
        <v>26.5167</v>
      </c>
      <c r="FQ218">
        <v>29.9993</v>
      </c>
      <c r="FR218">
        <v>26.7471</v>
      </c>
      <c r="FS218">
        <v>26.7387</v>
      </c>
      <c r="FT218">
        <v>21.4601</v>
      </c>
      <c r="FU218">
        <v>54.1472</v>
      </c>
      <c r="FV218">
        <v>0</v>
      </c>
      <c r="FW218">
        <v>18.03</v>
      </c>
      <c r="FX218">
        <v>420</v>
      </c>
      <c r="FY218">
        <v>6.64331</v>
      </c>
      <c r="FZ218">
        <v>101.663</v>
      </c>
      <c r="GA218">
        <v>96.1899</v>
      </c>
    </row>
    <row r="219" spans="1:183">
      <c r="A219">
        <v>203</v>
      </c>
      <c r="B219">
        <v>1625677620.1</v>
      </c>
      <c r="C219">
        <v>404</v>
      </c>
      <c r="D219" t="s">
        <v>712</v>
      </c>
      <c r="E219" t="s">
        <v>713</v>
      </c>
      <c r="F219">
        <v>1</v>
      </c>
      <c r="G219" t="s">
        <v>302</v>
      </c>
      <c r="H219">
        <v>1625677619.1</v>
      </c>
      <c r="I219">
        <f>(J219)/1000</f>
        <v>0</v>
      </c>
      <c r="J219">
        <f>1000*CJ219*AH219*(CF219-CG219)/(100*BY219*(1000-AH219*CF219))</f>
        <v>0</v>
      </c>
      <c r="K219">
        <f>CJ219*AH219*(CE219-CD219*(1000-AH219*CG219)/(1000-AH219*CF219))/(100*BY219)</f>
        <v>0</v>
      </c>
      <c r="L219">
        <f>CD219 - IF(AH219&gt;1, K219*BY219*100.0/(AJ219*CR219), 0)</f>
        <v>0</v>
      </c>
      <c r="M219">
        <f>((S219-I219/2)*L219-K219)/(S219+I219/2)</f>
        <v>0</v>
      </c>
      <c r="N219">
        <f>M219*(CK219+CL219)/1000.0</f>
        <v>0</v>
      </c>
      <c r="O219">
        <f>(CD219 - IF(AH219&gt;1, K219*BY219*100.0/(AJ219*CR219), 0))*(CK219+CL219)/1000.0</f>
        <v>0</v>
      </c>
      <c r="P219">
        <f>2.0/((1/R219-1/Q219)+SIGN(R219)*SQRT((1/R219-1/Q219)*(1/R219-1/Q219) + 4*BZ219/((BZ219+1)*(BZ219+1))*(2*1/R219*1/Q219-1/Q219*1/Q219)))</f>
        <v>0</v>
      </c>
      <c r="Q219">
        <f>IF(LEFT(CA219,1)&lt;&gt;"0",IF(LEFT(CA219,1)="1",3.0,CB219),$D$5+$E$5*(CR219*CK219/($K$5*1000))+$F$5*(CR219*CK219/($K$5*1000))*MAX(MIN(BY219,$J$5),$I$5)*MAX(MIN(BY219,$J$5),$I$5)+$G$5*MAX(MIN(BY219,$J$5),$I$5)*(CR219*CK219/($K$5*1000))+$H$5*(CR219*CK219/($K$5*1000))*(CR219*CK219/($K$5*1000)))</f>
        <v>0</v>
      </c>
      <c r="R219">
        <f>I219*(1000-(1000*0.61365*exp(17.502*V219/(240.97+V219))/(CK219+CL219)+CF219)/2)/(1000*0.61365*exp(17.502*V219/(240.97+V219))/(CK219+CL219)-CF219)</f>
        <v>0</v>
      </c>
      <c r="S219">
        <f>1/((BZ219+1)/(P219/1.6)+1/(Q219/1.37)) + BZ219/((BZ219+1)/(P219/1.6) + BZ219/(Q219/1.37))</f>
        <v>0</v>
      </c>
      <c r="T219">
        <f>(BU219*BX219)</f>
        <v>0</v>
      </c>
      <c r="U219">
        <f>(CM219+(T219+2*0.95*5.67E-8*(((CM219+$B$7)+273)^4-(CM219+273)^4)-44100*I219)/(1.84*29.3*Q219+8*0.95*5.67E-8*(CM219+273)^3))</f>
        <v>0</v>
      </c>
      <c r="V219">
        <f>($C$7*CN219+$D$7*CO219+$E$7*U219)</f>
        <v>0</v>
      </c>
      <c r="W219">
        <f>0.61365*exp(17.502*V219/(240.97+V219))</f>
        <v>0</v>
      </c>
      <c r="X219">
        <f>(Y219/Z219*100)</f>
        <v>0</v>
      </c>
      <c r="Y219">
        <f>CF219*(CK219+CL219)/1000</f>
        <v>0</v>
      </c>
      <c r="Z219">
        <f>0.61365*exp(17.502*CM219/(240.97+CM219))</f>
        <v>0</v>
      </c>
      <c r="AA219">
        <f>(W219-CF219*(CK219+CL219)/1000)</f>
        <v>0</v>
      </c>
      <c r="AB219">
        <f>(-I219*44100)</f>
        <v>0</v>
      </c>
      <c r="AC219">
        <f>2*29.3*Q219*0.92*(CM219-V219)</f>
        <v>0</v>
      </c>
      <c r="AD219">
        <f>2*0.95*5.67E-8*(((CM219+$B$7)+273)^4-(V219+273)^4)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MAX(0,($B$13+$C$13*CR219)/(1+$D$13*CR219)*CK219/(CM219+273)*$E$13)</f>
        <v>0</v>
      </c>
      <c r="AK219" t="s">
        <v>303</v>
      </c>
      <c r="AL219" t="s">
        <v>303</v>
      </c>
      <c r="AM219">
        <v>0</v>
      </c>
      <c r="AN219">
        <v>0</v>
      </c>
      <c r="AO219">
        <f>1-AM219/AN219</f>
        <v>0</v>
      </c>
      <c r="AP219">
        <v>0</v>
      </c>
      <c r="AQ219" t="s">
        <v>303</v>
      </c>
      <c r="AR219" t="s">
        <v>303</v>
      </c>
      <c r="AS219">
        <v>0</v>
      </c>
      <c r="AT219">
        <v>0</v>
      </c>
      <c r="AU219">
        <f>1-AS219/AT219</f>
        <v>0</v>
      </c>
      <c r="AV219">
        <v>0.5</v>
      </c>
      <c r="AW219">
        <f>BV219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303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f>$B$11*CS219+$C$11*CT219+$F$11*CU219*(1-CX219)</f>
        <v>0</v>
      </c>
      <c r="BV219">
        <f>BU219*BW219</f>
        <v>0</v>
      </c>
      <c r="BW219">
        <f>($B$11*$D$9+$C$11*$D$9+$F$11*((DH219+CZ219)/MAX(DH219+CZ219+DI219, 0.1)*$I$9+DI219/MAX(DH219+CZ219+DI219, 0.1)*$J$9))/($B$11+$C$11+$F$11)</f>
        <v>0</v>
      </c>
      <c r="BX219">
        <f>($B$11*$K$9+$C$11*$K$9+$F$11*((DH219+CZ219)/MAX(DH219+CZ219+DI219, 0.1)*$P$9+DI219/MAX(DH219+CZ219+DI219, 0.1)*$Q$9))/($B$11+$C$11+$F$11)</f>
        <v>0</v>
      </c>
      <c r="BY219">
        <v>6</v>
      </c>
      <c r="BZ219">
        <v>0.5</v>
      </c>
      <c r="CA219" t="s">
        <v>304</v>
      </c>
      <c r="CB219">
        <v>2</v>
      </c>
      <c r="CC219">
        <v>1625677619.1</v>
      </c>
      <c r="CD219">
        <v>408.025</v>
      </c>
      <c r="CE219">
        <v>419.86</v>
      </c>
      <c r="CF219">
        <v>7.76922</v>
      </c>
      <c r="CG219">
        <v>6.52806</v>
      </c>
      <c r="CH219">
        <v>422.367666666667</v>
      </c>
      <c r="CI219">
        <v>9.22675</v>
      </c>
      <c r="CJ219">
        <v>499.973666666667</v>
      </c>
      <c r="CK219">
        <v>100.408666666667</v>
      </c>
      <c r="CL219">
        <v>0.0997588333333333</v>
      </c>
      <c r="CM219">
        <v>19.5015</v>
      </c>
      <c r="CN219">
        <v>19.3215</v>
      </c>
      <c r="CO219">
        <v>999.9</v>
      </c>
      <c r="CP219">
        <v>0</v>
      </c>
      <c r="CQ219">
        <v>0</v>
      </c>
      <c r="CR219">
        <v>10000</v>
      </c>
      <c r="CS219">
        <v>0</v>
      </c>
      <c r="CT219">
        <v>5.43829</v>
      </c>
      <c r="CU219">
        <v>1046.01666666667</v>
      </c>
      <c r="CV219">
        <v>0.962009</v>
      </c>
      <c r="CW219">
        <v>0.0379914</v>
      </c>
      <c r="CX219">
        <v>0</v>
      </c>
      <c r="CY219">
        <v>1474.78666666667</v>
      </c>
      <c r="CZ219">
        <v>4.99912</v>
      </c>
      <c r="DA219">
        <v>15286.5333333333</v>
      </c>
      <c r="DB219">
        <v>6712.92666666667</v>
      </c>
      <c r="DC219">
        <v>37.5416666666667</v>
      </c>
      <c r="DD219">
        <v>40.75</v>
      </c>
      <c r="DE219">
        <v>39.437</v>
      </c>
      <c r="DF219">
        <v>40.2703333333333</v>
      </c>
      <c r="DG219">
        <v>39.0833333333333</v>
      </c>
      <c r="DH219">
        <v>1001.46666666667</v>
      </c>
      <c r="DI219">
        <v>39.55</v>
      </c>
      <c r="DJ219">
        <v>0</v>
      </c>
      <c r="DK219">
        <v>1625677620.8</v>
      </c>
      <c r="DL219">
        <v>0</v>
      </c>
      <c r="DM219">
        <v>1477.95461538462</v>
      </c>
      <c r="DN219">
        <v>-28.0560684023686</v>
      </c>
      <c r="DO219">
        <v>-272.321367784855</v>
      </c>
      <c r="DP219">
        <v>15322.3923076923</v>
      </c>
      <c r="DQ219">
        <v>15</v>
      </c>
      <c r="DR219">
        <v>1625677134.6</v>
      </c>
      <c r="DS219" t="s">
        <v>305</v>
      </c>
      <c r="DT219">
        <v>1625677128.6</v>
      </c>
      <c r="DU219">
        <v>1625677134.6</v>
      </c>
      <c r="DV219">
        <v>2</v>
      </c>
      <c r="DW219">
        <v>0.041</v>
      </c>
      <c r="DX219">
        <v>0.026</v>
      </c>
      <c r="DY219">
        <v>-14.347</v>
      </c>
      <c r="DZ219">
        <v>-1.389</v>
      </c>
      <c r="EA219">
        <v>420</v>
      </c>
      <c r="EB219">
        <v>5</v>
      </c>
      <c r="EC219">
        <v>0.14</v>
      </c>
      <c r="ED219">
        <v>0.08</v>
      </c>
      <c r="EE219">
        <v>-11.8894317073171</v>
      </c>
      <c r="EF219">
        <v>-0.0606627177700705</v>
      </c>
      <c r="EG219">
        <v>0.0606670820816739</v>
      </c>
      <c r="EH219">
        <v>1</v>
      </c>
      <c r="EI219">
        <v>1479.574</v>
      </c>
      <c r="EJ219">
        <v>-28.9491193737765</v>
      </c>
      <c r="EK219">
        <v>2.9232498549193</v>
      </c>
      <c r="EL219">
        <v>0</v>
      </c>
      <c r="EM219">
        <v>1.20481756097561</v>
      </c>
      <c r="EN219">
        <v>0.149281672473869</v>
      </c>
      <c r="EO219">
        <v>0.020882413861556</v>
      </c>
      <c r="EP219">
        <v>0</v>
      </c>
      <c r="EQ219">
        <v>1</v>
      </c>
      <c r="ER219">
        <v>3</v>
      </c>
      <c r="ES219" t="s">
        <v>427</v>
      </c>
      <c r="ET219">
        <v>100</v>
      </c>
      <c r="EU219">
        <v>100</v>
      </c>
      <c r="EV219">
        <v>-14.343</v>
      </c>
      <c r="EW219">
        <v>-1.4577</v>
      </c>
      <c r="EX219">
        <v>-14.3476998515065</v>
      </c>
      <c r="EY219">
        <v>0.000485247639819423</v>
      </c>
      <c r="EZ219">
        <v>-1.36446825205216e-06</v>
      </c>
      <c r="FA219">
        <v>5.78542989185787e-10</v>
      </c>
      <c r="FB219">
        <v>-1.1099058739466</v>
      </c>
      <c r="FC219">
        <v>-0.0508365997127688</v>
      </c>
      <c r="FD219">
        <v>0.00161886503163497</v>
      </c>
      <c r="FE219">
        <v>-2.08621555845513e-05</v>
      </c>
      <c r="FF219">
        <v>0</v>
      </c>
      <c r="FG219">
        <v>2096</v>
      </c>
      <c r="FH219">
        <v>2</v>
      </c>
      <c r="FI219">
        <v>28</v>
      </c>
      <c r="FJ219">
        <v>8.2</v>
      </c>
      <c r="FK219">
        <v>8.1</v>
      </c>
      <c r="FL219">
        <v>18</v>
      </c>
      <c r="FM219">
        <v>491.788</v>
      </c>
      <c r="FN219">
        <v>510.436</v>
      </c>
      <c r="FO219">
        <v>17.9768</v>
      </c>
      <c r="FP219">
        <v>26.515</v>
      </c>
      <c r="FQ219">
        <v>29.9999</v>
      </c>
      <c r="FR219">
        <v>26.7456</v>
      </c>
      <c r="FS219">
        <v>26.7369</v>
      </c>
      <c r="FT219">
        <v>21.4614</v>
      </c>
      <c r="FU219">
        <v>54.1472</v>
      </c>
      <c r="FV219">
        <v>0</v>
      </c>
      <c r="FW219">
        <v>18.03</v>
      </c>
      <c r="FX219">
        <v>420</v>
      </c>
      <c r="FY219">
        <v>6.64839</v>
      </c>
      <c r="FZ219">
        <v>101.663</v>
      </c>
      <c r="GA219">
        <v>96.1888</v>
      </c>
    </row>
    <row r="220" spans="1:183">
      <c r="A220">
        <v>204</v>
      </c>
      <c r="B220">
        <v>1625677622.1</v>
      </c>
      <c r="C220">
        <v>406</v>
      </c>
      <c r="D220" t="s">
        <v>714</v>
      </c>
      <c r="E220" t="s">
        <v>715</v>
      </c>
      <c r="F220">
        <v>1</v>
      </c>
      <c r="G220" t="s">
        <v>302</v>
      </c>
      <c r="H220">
        <v>1625677621.1</v>
      </c>
      <c r="I220">
        <f>(J220)/1000</f>
        <v>0</v>
      </c>
      <c r="J220">
        <f>1000*CJ220*AH220*(CF220-CG220)/(100*BY220*(1000-AH220*CF220))</f>
        <v>0</v>
      </c>
      <c r="K220">
        <f>CJ220*AH220*(CE220-CD220*(1000-AH220*CG220)/(1000-AH220*CF220))/(100*BY220)</f>
        <v>0</v>
      </c>
      <c r="L220">
        <f>CD220 - IF(AH220&gt;1, K220*BY220*100.0/(AJ220*CR220), 0)</f>
        <v>0</v>
      </c>
      <c r="M220">
        <f>((S220-I220/2)*L220-K220)/(S220+I220/2)</f>
        <v>0</v>
      </c>
      <c r="N220">
        <f>M220*(CK220+CL220)/1000.0</f>
        <v>0</v>
      </c>
      <c r="O220">
        <f>(CD220 - IF(AH220&gt;1, K220*BY220*100.0/(AJ220*CR220), 0))*(CK220+CL220)/1000.0</f>
        <v>0</v>
      </c>
      <c r="P220">
        <f>2.0/((1/R220-1/Q220)+SIGN(R220)*SQRT((1/R220-1/Q220)*(1/R220-1/Q220) + 4*BZ220/((BZ220+1)*(BZ220+1))*(2*1/R220*1/Q220-1/Q220*1/Q220)))</f>
        <v>0</v>
      </c>
      <c r="Q220">
        <f>IF(LEFT(CA220,1)&lt;&gt;"0",IF(LEFT(CA220,1)="1",3.0,CB220),$D$5+$E$5*(CR220*CK220/($K$5*1000))+$F$5*(CR220*CK220/($K$5*1000))*MAX(MIN(BY220,$J$5),$I$5)*MAX(MIN(BY220,$J$5),$I$5)+$G$5*MAX(MIN(BY220,$J$5),$I$5)*(CR220*CK220/($K$5*1000))+$H$5*(CR220*CK220/($K$5*1000))*(CR220*CK220/($K$5*1000)))</f>
        <v>0</v>
      </c>
      <c r="R220">
        <f>I220*(1000-(1000*0.61365*exp(17.502*V220/(240.97+V220))/(CK220+CL220)+CF220)/2)/(1000*0.61365*exp(17.502*V220/(240.97+V220))/(CK220+CL220)-CF220)</f>
        <v>0</v>
      </c>
      <c r="S220">
        <f>1/((BZ220+1)/(P220/1.6)+1/(Q220/1.37)) + BZ220/((BZ220+1)/(P220/1.6) + BZ220/(Q220/1.37))</f>
        <v>0</v>
      </c>
      <c r="T220">
        <f>(BU220*BX220)</f>
        <v>0</v>
      </c>
      <c r="U220">
        <f>(CM220+(T220+2*0.95*5.67E-8*(((CM220+$B$7)+273)^4-(CM220+273)^4)-44100*I220)/(1.84*29.3*Q220+8*0.95*5.67E-8*(CM220+273)^3))</f>
        <v>0</v>
      </c>
      <c r="V220">
        <f>($C$7*CN220+$D$7*CO220+$E$7*U220)</f>
        <v>0</v>
      </c>
      <c r="W220">
        <f>0.61365*exp(17.502*V220/(240.97+V220))</f>
        <v>0</v>
      </c>
      <c r="X220">
        <f>(Y220/Z220*100)</f>
        <v>0</v>
      </c>
      <c r="Y220">
        <f>CF220*(CK220+CL220)/1000</f>
        <v>0</v>
      </c>
      <c r="Z220">
        <f>0.61365*exp(17.502*CM220/(240.97+CM220))</f>
        <v>0</v>
      </c>
      <c r="AA220">
        <f>(W220-CF220*(CK220+CL220)/1000)</f>
        <v>0</v>
      </c>
      <c r="AB220">
        <f>(-I220*44100)</f>
        <v>0</v>
      </c>
      <c r="AC220">
        <f>2*29.3*Q220*0.92*(CM220-V220)</f>
        <v>0</v>
      </c>
      <c r="AD220">
        <f>2*0.95*5.67E-8*(((CM220+$B$7)+273)^4-(V220+273)^4)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MAX(0,($B$13+$C$13*CR220)/(1+$D$13*CR220)*CK220/(CM220+273)*$E$13)</f>
        <v>0</v>
      </c>
      <c r="AK220" t="s">
        <v>303</v>
      </c>
      <c r="AL220" t="s">
        <v>303</v>
      </c>
      <c r="AM220">
        <v>0</v>
      </c>
      <c r="AN220">
        <v>0</v>
      </c>
      <c r="AO220">
        <f>1-AM220/AN220</f>
        <v>0</v>
      </c>
      <c r="AP220">
        <v>0</v>
      </c>
      <c r="AQ220" t="s">
        <v>303</v>
      </c>
      <c r="AR220" t="s">
        <v>303</v>
      </c>
      <c r="AS220">
        <v>0</v>
      </c>
      <c r="AT220">
        <v>0</v>
      </c>
      <c r="AU220">
        <f>1-AS220/AT220</f>
        <v>0</v>
      </c>
      <c r="AV220">
        <v>0.5</v>
      </c>
      <c r="AW220">
        <f>BV220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303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f>$B$11*CS220+$C$11*CT220+$F$11*CU220*(1-CX220)</f>
        <v>0</v>
      </c>
      <c r="BV220">
        <f>BU220*BW220</f>
        <v>0</v>
      </c>
      <c r="BW220">
        <f>($B$11*$D$9+$C$11*$D$9+$F$11*((DH220+CZ220)/MAX(DH220+CZ220+DI220, 0.1)*$I$9+DI220/MAX(DH220+CZ220+DI220, 0.1)*$J$9))/($B$11+$C$11+$F$11)</f>
        <v>0</v>
      </c>
      <c r="BX220">
        <f>($B$11*$K$9+$C$11*$K$9+$F$11*((DH220+CZ220)/MAX(DH220+CZ220+DI220, 0.1)*$P$9+DI220/MAX(DH220+CZ220+DI220, 0.1)*$Q$9))/($B$11+$C$11+$F$11)</f>
        <v>0</v>
      </c>
      <c r="BY220">
        <v>6</v>
      </c>
      <c r="BZ220">
        <v>0.5</v>
      </c>
      <c r="CA220" t="s">
        <v>304</v>
      </c>
      <c r="CB220">
        <v>2</v>
      </c>
      <c r="CC220">
        <v>1625677621.1</v>
      </c>
      <c r="CD220">
        <v>408.016333333333</v>
      </c>
      <c r="CE220">
        <v>419.891333333333</v>
      </c>
      <c r="CF220">
        <v>7.77813333333333</v>
      </c>
      <c r="CG220">
        <v>6.53967666666667</v>
      </c>
      <c r="CH220">
        <v>422.359</v>
      </c>
      <c r="CI220">
        <v>9.23590666666667</v>
      </c>
      <c r="CJ220">
        <v>500.063333333333</v>
      </c>
      <c r="CK220">
        <v>100.408666666667</v>
      </c>
      <c r="CL220">
        <v>0.100342666666667</v>
      </c>
      <c r="CM220">
        <v>19.5316</v>
      </c>
      <c r="CN220">
        <v>19.3491333333333</v>
      </c>
      <c r="CO220">
        <v>999.9</v>
      </c>
      <c r="CP220">
        <v>0</v>
      </c>
      <c r="CQ220">
        <v>0</v>
      </c>
      <c r="CR220">
        <v>9965.41666666667</v>
      </c>
      <c r="CS220">
        <v>0</v>
      </c>
      <c r="CT220">
        <v>5.25264666666667</v>
      </c>
      <c r="CU220">
        <v>1046.02</v>
      </c>
      <c r="CV220">
        <v>0.962009</v>
      </c>
      <c r="CW220">
        <v>0.0379914</v>
      </c>
      <c r="CX220">
        <v>0</v>
      </c>
      <c r="CY220">
        <v>1473.75</v>
      </c>
      <c r="CZ220">
        <v>4.99912</v>
      </c>
      <c r="DA220">
        <v>15274.3666666667</v>
      </c>
      <c r="DB220">
        <v>6712.96666666667</v>
      </c>
      <c r="DC220">
        <v>37.5623333333333</v>
      </c>
      <c r="DD220">
        <v>40.75</v>
      </c>
      <c r="DE220">
        <v>39.4373333333333</v>
      </c>
      <c r="DF220">
        <v>40.2496666666667</v>
      </c>
      <c r="DG220">
        <v>39.0833333333333</v>
      </c>
      <c r="DH220">
        <v>1001.47</v>
      </c>
      <c r="DI220">
        <v>39.55</v>
      </c>
      <c r="DJ220">
        <v>0</v>
      </c>
      <c r="DK220">
        <v>1625677623.2</v>
      </c>
      <c r="DL220">
        <v>0</v>
      </c>
      <c r="DM220">
        <v>1476.81307692308</v>
      </c>
      <c r="DN220">
        <v>-28.5039316538696</v>
      </c>
      <c r="DO220">
        <v>-313.282051615174</v>
      </c>
      <c r="DP220">
        <v>15310.6807692308</v>
      </c>
      <c r="DQ220">
        <v>15</v>
      </c>
      <c r="DR220">
        <v>1625677134.6</v>
      </c>
      <c r="DS220" t="s">
        <v>305</v>
      </c>
      <c r="DT220">
        <v>1625677128.6</v>
      </c>
      <c r="DU220">
        <v>1625677134.6</v>
      </c>
      <c r="DV220">
        <v>2</v>
      </c>
      <c r="DW220">
        <v>0.041</v>
      </c>
      <c r="DX220">
        <v>0.026</v>
      </c>
      <c r="DY220">
        <v>-14.347</v>
      </c>
      <c r="DZ220">
        <v>-1.389</v>
      </c>
      <c r="EA220">
        <v>420</v>
      </c>
      <c r="EB220">
        <v>5</v>
      </c>
      <c r="EC220">
        <v>0.14</v>
      </c>
      <c r="ED220">
        <v>0.08</v>
      </c>
      <c r="EE220">
        <v>-11.8929975609756</v>
      </c>
      <c r="EF220">
        <v>0.115016027874556</v>
      </c>
      <c r="EG220">
        <v>0.0574571165126965</v>
      </c>
      <c r="EH220">
        <v>1</v>
      </c>
      <c r="EI220">
        <v>1478.24823529412</v>
      </c>
      <c r="EJ220">
        <v>-28.6778815575327</v>
      </c>
      <c r="EK220">
        <v>2.81669442326433</v>
      </c>
      <c r="EL220">
        <v>0</v>
      </c>
      <c r="EM220">
        <v>1.20890146341463</v>
      </c>
      <c r="EN220">
        <v>0.188325156794425</v>
      </c>
      <c r="EO220">
        <v>0.0230196769023305</v>
      </c>
      <c r="EP220">
        <v>0</v>
      </c>
      <c r="EQ220">
        <v>1</v>
      </c>
      <c r="ER220">
        <v>3</v>
      </c>
      <c r="ES220" t="s">
        <v>427</v>
      </c>
      <c r="ET220">
        <v>100</v>
      </c>
      <c r="EU220">
        <v>100</v>
      </c>
      <c r="EV220">
        <v>-14.343</v>
      </c>
      <c r="EW220">
        <v>-1.4579</v>
      </c>
      <c r="EX220">
        <v>-14.3476998515065</v>
      </c>
      <c r="EY220">
        <v>0.000485247639819423</v>
      </c>
      <c r="EZ220">
        <v>-1.36446825205216e-06</v>
      </c>
      <c r="FA220">
        <v>5.78542989185787e-10</v>
      </c>
      <c r="FB220">
        <v>-1.1099058739466</v>
      </c>
      <c r="FC220">
        <v>-0.0508365997127688</v>
      </c>
      <c r="FD220">
        <v>0.00161886503163497</v>
      </c>
      <c r="FE220">
        <v>-2.08621555845513e-05</v>
      </c>
      <c r="FF220">
        <v>0</v>
      </c>
      <c r="FG220">
        <v>2096</v>
      </c>
      <c r="FH220">
        <v>2</v>
      </c>
      <c r="FI220">
        <v>28</v>
      </c>
      <c r="FJ220">
        <v>8.2</v>
      </c>
      <c r="FK220">
        <v>8.1</v>
      </c>
      <c r="FL220">
        <v>18</v>
      </c>
      <c r="FM220">
        <v>491.864</v>
      </c>
      <c r="FN220">
        <v>510.675</v>
      </c>
      <c r="FO220">
        <v>18.0226</v>
      </c>
      <c r="FP220">
        <v>26.5129</v>
      </c>
      <c r="FQ220">
        <v>29.9998</v>
      </c>
      <c r="FR220">
        <v>26.7443</v>
      </c>
      <c r="FS220">
        <v>26.7356</v>
      </c>
      <c r="FT220">
        <v>21.4583</v>
      </c>
      <c r="FU220">
        <v>54.1472</v>
      </c>
      <c r="FV220">
        <v>0</v>
      </c>
      <c r="FW220">
        <v>18.09</v>
      </c>
      <c r="FX220">
        <v>420</v>
      </c>
      <c r="FY220">
        <v>6.65305</v>
      </c>
      <c r="FZ220">
        <v>101.663</v>
      </c>
      <c r="GA220">
        <v>96.1881</v>
      </c>
    </row>
    <row r="221" spans="1:183">
      <c r="A221">
        <v>205</v>
      </c>
      <c r="B221">
        <v>1625677624.1</v>
      </c>
      <c r="C221">
        <v>408</v>
      </c>
      <c r="D221" t="s">
        <v>716</v>
      </c>
      <c r="E221" t="s">
        <v>717</v>
      </c>
      <c r="F221">
        <v>1</v>
      </c>
      <c r="G221" t="s">
        <v>302</v>
      </c>
      <c r="H221">
        <v>1625677623.1</v>
      </c>
      <c r="I221">
        <f>(J221)/1000</f>
        <v>0</v>
      </c>
      <c r="J221">
        <f>1000*CJ221*AH221*(CF221-CG221)/(100*BY221*(1000-AH221*CF221))</f>
        <v>0</v>
      </c>
      <c r="K221">
        <f>CJ221*AH221*(CE221-CD221*(1000-AH221*CG221)/(1000-AH221*CF221))/(100*BY221)</f>
        <v>0</v>
      </c>
      <c r="L221">
        <f>CD221 - IF(AH221&gt;1, K221*BY221*100.0/(AJ221*CR221), 0)</f>
        <v>0</v>
      </c>
      <c r="M221">
        <f>((S221-I221/2)*L221-K221)/(S221+I221/2)</f>
        <v>0</v>
      </c>
      <c r="N221">
        <f>M221*(CK221+CL221)/1000.0</f>
        <v>0</v>
      </c>
      <c r="O221">
        <f>(CD221 - IF(AH221&gt;1, K221*BY221*100.0/(AJ221*CR221), 0))*(CK221+CL221)/1000.0</f>
        <v>0</v>
      </c>
      <c r="P221">
        <f>2.0/((1/R221-1/Q221)+SIGN(R221)*SQRT((1/R221-1/Q221)*(1/R221-1/Q221) + 4*BZ221/((BZ221+1)*(BZ221+1))*(2*1/R221*1/Q221-1/Q221*1/Q221)))</f>
        <v>0</v>
      </c>
      <c r="Q221">
        <f>IF(LEFT(CA221,1)&lt;&gt;"0",IF(LEFT(CA221,1)="1",3.0,CB221),$D$5+$E$5*(CR221*CK221/($K$5*1000))+$F$5*(CR221*CK221/($K$5*1000))*MAX(MIN(BY221,$J$5),$I$5)*MAX(MIN(BY221,$J$5),$I$5)+$G$5*MAX(MIN(BY221,$J$5),$I$5)*(CR221*CK221/($K$5*1000))+$H$5*(CR221*CK221/($K$5*1000))*(CR221*CK221/($K$5*1000)))</f>
        <v>0</v>
      </c>
      <c r="R221">
        <f>I221*(1000-(1000*0.61365*exp(17.502*V221/(240.97+V221))/(CK221+CL221)+CF221)/2)/(1000*0.61365*exp(17.502*V221/(240.97+V221))/(CK221+CL221)-CF221)</f>
        <v>0</v>
      </c>
      <c r="S221">
        <f>1/((BZ221+1)/(P221/1.6)+1/(Q221/1.37)) + BZ221/((BZ221+1)/(P221/1.6) + BZ221/(Q221/1.37))</f>
        <v>0</v>
      </c>
      <c r="T221">
        <f>(BU221*BX221)</f>
        <v>0</v>
      </c>
      <c r="U221">
        <f>(CM221+(T221+2*0.95*5.67E-8*(((CM221+$B$7)+273)^4-(CM221+273)^4)-44100*I221)/(1.84*29.3*Q221+8*0.95*5.67E-8*(CM221+273)^3))</f>
        <v>0</v>
      </c>
      <c r="V221">
        <f>($C$7*CN221+$D$7*CO221+$E$7*U221)</f>
        <v>0</v>
      </c>
      <c r="W221">
        <f>0.61365*exp(17.502*V221/(240.97+V221))</f>
        <v>0</v>
      </c>
      <c r="X221">
        <f>(Y221/Z221*100)</f>
        <v>0</v>
      </c>
      <c r="Y221">
        <f>CF221*(CK221+CL221)/1000</f>
        <v>0</v>
      </c>
      <c r="Z221">
        <f>0.61365*exp(17.502*CM221/(240.97+CM221))</f>
        <v>0</v>
      </c>
      <c r="AA221">
        <f>(W221-CF221*(CK221+CL221)/1000)</f>
        <v>0</v>
      </c>
      <c r="AB221">
        <f>(-I221*44100)</f>
        <v>0</v>
      </c>
      <c r="AC221">
        <f>2*29.3*Q221*0.92*(CM221-V221)</f>
        <v>0</v>
      </c>
      <c r="AD221">
        <f>2*0.95*5.67E-8*(((CM221+$B$7)+273)^4-(V221+273)^4)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MAX(0,($B$13+$C$13*CR221)/(1+$D$13*CR221)*CK221/(CM221+273)*$E$13)</f>
        <v>0</v>
      </c>
      <c r="AK221" t="s">
        <v>303</v>
      </c>
      <c r="AL221" t="s">
        <v>303</v>
      </c>
      <c r="AM221">
        <v>0</v>
      </c>
      <c r="AN221">
        <v>0</v>
      </c>
      <c r="AO221">
        <f>1-AM221/AN221</f>
        <v>0</v>
      </c>
      <c r="AP221">
        <v>0</v>
      </c>
      <c r="AQ221" t="s">
        <v>303</v>
      </c>
      <c r="AR221" t="s">
        <v>303</v>
      </c>
      <c r="AS221">
        <v>0</v>
      </c>
      <c r="AT221">
        <v>0</v>
      </c>
      <c r="AU221">
        <f>1-AS221/AT221</f>
        <v>0</v>
      </c>
      <c r="AV221">
        <v>0.5</v>
      </c>
      <c r="AW221">
        <f>BV221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303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f>$B$11*CS221+$C$11*CT221+$F$11*CU221*(1-CX221)</f>
        <v>0</v>
      </c>
      <c r="BV221">
        <f>BU221*BW221</f>
        <v>0</v>
      </c>
      <c r="BW221">
        <f>($B$11*$D$9+$C$11*$D$9+$F$11*((DH221+CZ221)/MAX(DH221+CZ221+DI221, 0.1)*$I$9+DI221/MAX(DH221+CZ221+DI221, 0.1)*$J$9))/($B$11+$C$11+$F$11)</f>
        <v>0</v>
      </c>
      <c r="BX221">
        <f>($B$11*$K$9+$C$11*$K$9+$F$11*((DH221+CZ221)/MAX(DH221+CZ221+DI221, 0.1)*$P$9+DI221/MAX(DH221+CZ221+DI221, 0.1)*$Q$9))/($B$11+$C$11+$F$11)</f>
        <v>0</v>
      </c>
      <c r="BY221">
        <v>6</v>
      </c>
      <c r="BZ221">
        <v>0.5</v>
      </c>
      <c r="CA221" t="s">
        <v>304</v>
      </c>
      <c r="CB221">
        <v>2</v>
      </c>
      <c r="CC221">
        <v>1625677623.1</v>
      </c>
      <c r="CD221">
        <v>407.991</v>
      </c>
      <c r="CE221">
        <v>420.039666666667</v>
      </c>
      <c r="CF221">
        <v>7.78772</v>
      </c>
      <c r="CG221">
        <v>6.55605333333333</v>
      </c>
      <c r="CH221">
        <v>422.333333333333</v>
      </c>
      <c r="CI221">
        <v>9.24575</v>
      </c>
      <c r="CJ221">
        <v>500.073333333333</v>
      </c>
      <c r="CK221">
        <v>100.410333333333</v>
      </c>
      <c r="CL221">
        <v>0.100623666666667</v>
      </c>
      <c r="CM221">
        <v>19.5570666666667</v>
      </c>
      <c r="CN221">
        <v>19.3720666666667</v>
      </c>
      <c r="CO221">
        <v>999.9</v>
      </c>
      <c r="CP221">
        <v>0</v>
      </c>
      <c r="CQ221">
        <v>0</v>
      </c>
      <c r="CR221">
        <v>9945.62666666667</v>
      </c>
      <c r="CS221">
        <v>0</v>
      </c>
      <c r="CT221">
        <v>5.10744333333333</v>
      </c>
      <c r="CU221">
        <v>1046.00333333333</v>
      </c>
      <c r="CV221">
        <v>0.962009</v>
      </c>
      <c r="CW221">
        <v>0.0379914</v>
      </c>
      <c r="CX221">
        <v>0</v>
      </c>
      <c r="CY221">
        <v>1472.82666666667</v>
      </c>
      <c r="CZ221">
        <v>4.99912</v>
      </c>
      <c r="DA221">
        <v>15265.1333333333</v>
      </c>
      <c r="DB221">
        <v>6712.85</v>
      </c>
      <c r="DC221">
        <v>37.5623333333333</v>
      </c>
      <c r="DD221">
        <v>40.7913333333333</v>
      </c>
      <c r="DE221">
        <v>39.5413333333333</v>
      </c>
      <c r="DF221">
        <v>40.1873333333333</v>
      </c>
      <c r="DG221">
        <v>39.1246666666667</v>
      </c>
      <c r="DH221">
        <v>1001.45333333333</v>
      </c>
      <c r="DI221">
        <v>39.55</v>
      </c>
      <c r="DJ221">
        <v>0</v>
      </c>
      <c r="DK221">
        <v>1625677625</v>
      </c>
      <c r="DL221">
        <v>0</v>
      </c>
      <c r="DM221">
        <v>1475.814</v>
      </c>
      <c r="DN221">
        <v>-29.2199999720078</v>
      </c>
      <c r="DO221">
        <v>-340.999999487756</v>
      </c>
      <c r="DP221">
        <v>15300.008</v>
      </c>
      <c r="DQ221">
        <v>15</v>
      </c>
      <c r="DR221">
        <v>1625677134.6</v>
      </c>
      <c r="DS221" t="s">
        <v>305</v>
      </c>
      <c r="DT221">
        <v>1625677128.6</v>
      </c>
      <c r="DU221">
        <v>1625677134.6</v>
      </c>
      <c r="DV221">
        <v>2</v>
      </c>
      <c r="DW221">
        <v>0.041</v>
      </c>
      <c r="DX221">
        <v>0.026</v>
      </c>
      <c r="DY221">
        <v>-14.347</v>
      </c>
      <c r="DZ221">
        <v>-1.389</v>
      </c>
      <c r="EA221">
        <v>420</v>
      </c>
      <c r="EB221">
        <v>5</v>
      </c>
      <c r="EC221">
        <v>0.14</v>
      </c>
      <c r="ED221">
        <v>0.08</v>
      </c>
      <c r="EE221">
        <v>-11.9152243902439</v>
      </c>
      <c r="EF221">
        <v>0.0856222996515683</v>
      </c>
      <c r="EG221">
        <v>0.0621651568178603</v>
      </c>
      <c r="EH221">
        <v>1</v>
      </c>
      <c r="EI221">
        <v>1477.36529411765</v>
      </c>
      <c r="EJ221">
        <v>-28.516229923924</v>
      </c>
      <c r="EK221">
        <v>2.81033935076103</v>
      </c>
      <c r="EL221">
        <v>0</v>
      </c>
      <c r="EM221">
        <v>1.2115387804878</v>
      </c>
      <c r="EN221">
        <v>0.217775331010457</v>
      </c>
      <c r="EO221">
        <v>0.0239908761310874</v>
      </c>
      <c r="EP221">
        <v>0</v>
      </c>
      <c r="EQ221">
        <v>1</v>
      </c>
      <c r="ER221">
        <v>3</v>
      </c>
      <c r="ES221" t="s">
        <v>427</v>
      </c>
      <c r="ET221">
        <v>100</v>
      </c>
      <c r="EU221">
        <v>100</v>
      </c>
      <c r="EV221">
        <v>-14.343</v>
      </c>
      <c r="EW221">
        <v>-1.4582</v>
      </c>
      <c r="EX221">
        <v>-14.3476998515065</v>
      </c>
      <c r="EY221">
        <v>0.000485247639819423</v>
      </c>
      <c r="EZ221">
        <v>-1.36446825205216e-06</v>
      </c>
      <c r="FA221">
        <v>5.78542989185787e-10</v>
      </c>
      <c r="FB221">
        <v>-1.1099058739466</v>
      </c>
      <c r="FC221">
        <v>-0.0508365997127688</v>
      </c>
      <c r="FD221">
        <v>0.00161886503163497</v>
      </c>
      <c r="FE221">
        <v>-2.08621555845513e-05</v>
      </c>
      <c r="FF221">
        <v>0</v>
      </c>
      <c r="FG221">
        <v>2096</v>
      </c>
      <c r="FH221">
        <v>2</v>
      </c>
      <c r="FI221">
        <v>28</v>
      </c>
      <c r="FJ221">
        <v>8.3</v>
      </c>
      <c r="FK221">
        <v>8.2</v>
      </c>
      <c r="FL221">
        <v>18</v>
      </c>
      <c r="FM221">
        <v>491.792</v>
      </c>
      <c r="FN221">
        <v>510.841</v>
      </c>
      <c r="FO221">
        <v>18.0675</v>
      </c>
      <c r="FP221">
        <v>26.5107</v>
      </c>
      <c r="FQ221">
        <v>29.9997</v>
      </c>
      <c r="FR221">
        <v>26.7426</v>
      </c>
      <c r="FS221">
        <v>26.7342</v>
      </c>
      <c r="FT221">
        <v>21.4528</v>
      </c>
      <c r="FU221">
        <v>53.874</v>
      </c>
      <c r="FV221">
        <v>0</v>
      </c>
      <c r="FW221">
        <v>18.09</v>
      </c>
      <c r="FX221">
        <v>420</v>
      </c>
      <c r="FY221">
        <v>6.65339</v>
      </c>
      <c r="FZ221">
        <v>101.664</v>
      </c>
      <c r="GA221">
        <v>96.1876</v>
      </c>
    </row>
    <row r="222" spans="1:183">
      <c r="A222">
        <v>206</v>
      </c>
      <c r="B222">
        <v>1625677626.1</v>
      </c>
      <c r="C222">
        <v>410</v>
      </c>
      <c r="D222" t="s">
        <v>718</v>
      </c>
      <c r="E222" t="s">
        <v>719</v>
      </c>
      <c r="F222">
        <v>1</v>
      </c>
      <c r="G222" t="s">
        <v>302</v>
      </c>
      <c r="H222">
        <v>1625677625.1</v>
      </c>
      <c r="I222">
        <f>(J222)/1000</f>
        <v>0</v>
      </c>
      <c r="J222">
        <f>1000*CJ222*AH222*(CF222-CG222)/(100*BY222*(1000-AH222*CF222))</f>
        <v>0</v>
      </c>
      <c r="K222">
        <f>CJ222*AH222*(CE222-CD222*(1000-AH222*CG222)/(1000-AH222*CF222))/(100*BY222)</f>
        <v>0</v>
      </c>
      <c r="L222">
        <f>CD222 - IF(AH222&gt;1, K222*BY222*100.0/(AJ222*CR222), 0)</f>
        <v>0</v>
      </c>
      <c r="M222">
        <f>((S222-I222/2)*L222-K222)/(S222+I222/2)</f>
        <v>0</v>
      </c>
      <c r="N222">
        <f>M222*(CK222+CL222)/1000.0</f>
        <v>0</v>
      </c>
      <c r="O222">
        <f>(CD222 - IF(AH222&gt;1, K222*BY222*100.0/(AJ222*CR222), 0))*(CK222+CL222)/1000.0</f>
        <v>0</v>
      </c>
      <c r="P222">
        <f>2.0/((1/R222-1/Q222)+SIGN(R222)*SQRT((1/R222-1/Q222)*(1/R222-1/Q222) + 4*BZ222/((BZ222+1)*(BZ222+1))*(2*1/R222*1/Q222-1/Q222*1/Q222)))</f>
        <v>0</v>
      </c>
      <c r="Q222">
        <f>IF(LEFT(CA222,1)&lt;&gt;"0",IF(LEFT(CA222,1)="1",3.0,CB222),$D$5+$E$5*(CR222*CK222/($K$5*1000))+$F$5*(CR222*CK222/($K$5*1000))*MAX(MIN(BY222,$J$5),$I$5)*MAX(MIN(BY222,$J$5),$I$5)+$G$5*MAX(MIN(BY222,$J$5),$I$5)*(CR222*CK222/($K$5*1000))+$H$5*(CR222*CK222/($K$5*1000))*(CR222*CK222/($K$5*1000)))</f>
        <v>0</v>
      </c>
      <c r="R222">
        <f>I222*(1000-(1000*0.61365*exp(17.502*V222/(240.97+V222))/(CK222+CL222)+CF222)/2)/(1000*0.61365*exp(17.502*V222/(240.97+V222))/(CK222+CL222)-CF222)</f>
        <v>0</v>
      </c>
      <c r="S222">
        <f>1/((BZ222+1)/(P222/1.6)+1/(Q222/1.37)) + BZ222/((BZ222+1)/(P222/1.6) + BZ222/(Q222/1.37))</f>
        <v>0</v>
      </c>
      <c r="T222">
        <f>(BU222*BX222)</f>
        <v>0</v>
      </c>
      <c r="U222">
        <f>(CM222+(T222+2*0.95*5.67E-8*(((CM222+$B$7)+273)^4-(CM222+273)^4)-44100*I222)/(1.84*29.3*Q222+8*0.95*5.67E-8*(CM222+273)^3))</f>
        <v>0</v>
      </c>
      <c r="V222">
        <f>($C$7*CN222+$D$7*CO222+$E$7*U222)</f>
        <v>0</v>
      </c>
      <c r="W222">
        <f>0.61365*exp(17.502*V222/(240.97+V222))</f>
        <v>0</v>
      </c>
      <c r="X222">
        <f>(Y222/Z222*100)</f>
        <v>0</v>
      </c>
      <c r="Y222">
        <f>CF222*(CK222+CL222)/1000</f>
        <v>0</v>
      </c>
      <c r="Z222">
        <f>0.61365*exp(17.502*CM222/(240.97+CM222))</f>
        <v>0</v>
      </c>
      <c r="AA222">
        <f>(W222-CF222*(CK222+CL222)/1000)</f>
        <v>0</v>
      </c>
      <c r="AB222">
        <f>(-I222*44100)</f>
        <v>0</v>
      </c>
      <c r="AC222">
        <f>2*29.3*Q222*0.92*(CM222-V222)</f>
        <v>0</v>
      </c>
      <c r="AD222">
        <f>2*0.95*5.67E-8*(((CM222+$B$7)+273)^4-(V222+273)^4)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MAX(0,($B$13+$C$13*CR222)/(1+$D$13*CR222)*CK222/(CM222+273)*$E$13)</f>
        <v>0</v>
      </c>
      <c r="AK222" t="s">
        <v>303</v>
      </c>
      <c r="AL222" t="s">
        <v>303</v>
      </c>
      <c r="AM222">
        <v>0</v>
      </c>
      <c r="AN222">
        <v>0</v>
      </c>
      <c r="AO222">
        <f>1-AM222/AN222</f>
        <v>0</v>
      </c>
      <c r="AP222">
        <v>0</v>
      </c>
      <c r="AQ222" t="s">
        <v>303</v>
      </c>
      <c r="AR222" t="s">
        <v>303</v>
      </c>
      <c r="AS222">
        <v>0</v>
      </c>
      <c r="AT222">
        <v>0</v>
      </c>
      <c r="AU222">
        <f>1-AS222/AT222</f>
        <v>0</v>
      </c>
      <c r="AV222">
        <v>0.5</v>
      </c>
      <c r="AW222">
        <f>BV222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303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f>$B$11*CS222+$C$11*CT222+$F$11*CU222*(1-CX222)</f>
        <v>0</v>
      </c>
      <c r="BV222">
        <f>BU222*BW222</f>
        <v>0</v>
      </c>
      <c r="BW222">
        <f>($B$11*$D$9+$C$11*$D$9+$F$11*((DH222+CZ222)/MAX(DH222+CZ222+DI222, 0.1)*$I$9+DI222/MAX(DH222+CZ222+DI222, 0.1)*$J$9))/($B$11+$C$11+$F$11)</f>
        <v>0</v>
      </c>
      <c r="BX222">
        <f>($B$11*$K$9+$C$11*$K$9+$F$11*((DH222+CZ222)/MAX(DH222+CZ222+DI222, 0.1)*$P$9+DI222/MAX(DH222+CZ222+DI222, 0.1)*$Q$9))/($B$11+$C$11+$F$11)</f>
        <v>0</v>
      </c>
      <c r="BY222">
        <v>6</v>
      </c>
      <c r="BZ222">
        <v>0.5</v>
      </c>
      <c r="CA222" t="s">
        <v>304</v>
      </c>
      <c r="CB222">
        <v>2</v>
      </c>
      <c r="CC222">
        <v>1625677625.1</v>
      </c>
      <c r="CD222">
        <v>407.979</v>
      </c>
      <c r="CE222">
        <v>420.127666666667</v>
      </c>
      <c r="CF222">
        <v>7.79894</v>
      </c>
      <c r="CG222">
        <v>6.56854</v>
      </c>
      <c r="CH222">
        <v>422.321666666667</v>
      </c>
      <c r="CI222">
        <v>9.25727333333333</v>
      </c>
      <c r="CJ222">
        <v>500.003</v>
      </c>
      <c r="CK222">
        <v>100.411666666667</v>
      </c>
      <c r="CL222">
        <v>0.100116</v>
      </c>
      <c r="CM222">
        <v>19.5826666666667</v>
      </c>
      <c r="CN222">
        <v>19.3982333333333</v>
      </c>
      <c r="CO222">
        <v>999.9</v>
      </c>
      <c r="CP222">
        <v>0</v>
      </c>
      <c r="CQ222">
        <v>0</v>
      </c>
      <c r="CR222">
        <v>9961.87333333333</v>
      </c>
      <c r="CS222">
        <v>0</v>
      </c>
      <c r="CT222">
        <v>5.07298</v>
      </c>
      <c r="CU222">
        <v>1046.00333333333</v>
      </c>
      <c r="CV222">
        <v>0.962009</v>
      </c>
      <c r="CW222">
        <v>0.0379914</v>
      </c>
      <c r="CX222">
        <v>0</v>
      </c>
      <c r="CY222">
        <v>1471.67333333333</v>
      </c>
      <c r="CZ222">
        <v>4.99912</v>
      </c>
      <c r="DA222">
        <v>15254</v>
      </c>
      <c r="DB222">
        <v>6712.83</v>
      </c>
      <c r="DC222">
        <v>37.4786666666667</v>
      </c>
      <c r="DD222">
        <v>40.7913333333333</v>
      </c>
      <c r="DE222">
        <v>39.2083333333333</v>
      </c>
      <c r="DF222">
        <v>40.187</v>
      </c>
      <c r="DG222">
        <v>39.0416666666667</v>
      </c>
      <c r="DH222">
        <v>1001.45333333333</v>
      </c>
      <c r="DI222">
        <v>39.55</v>
      </c>
      <c r="DJ222">
        <v>0</v>
      </c>
      <c r="DK222">
        <v>1625677626.8</v>
      </c>
      <c r="DL222">
        <v>0</v>
      </c>
      <c r="DM222">
        <v>1475.09807692308</v>
      </c>
      <c r="DN222">
        <v>-29.5121367871905</v>
      </c>
      <c r="DO222">
        <v>-346.188034470686</v>
      </c>
      <c r="DP222">
        <v>15291.8384615385</v>
      </c>
      <c r="DQ222">
        <v>15</v>
      </c>
      <c r="DR222">
        <v>1625677134.6</v>
      </c>
      <c r="DS222" t="s">
        <v>305</v>
      </c>
      <c r="DT222">
        <v>1625677128.6</v>
      </c>
      <c r="DU222">
        <v>1625677134.6</v>
      </c>
      <c r="DV222">
        <v>2</v>
      </c>
      <c r="DW222">
        <v>0.041</v>
      </c>
      <c r="DX222">
        <v>0.026</v>
      </c>
      <c r="DY222">
        <v>-14.347</v>
      </c>
      <c r="DZ222">
        <v>-1.389</v>
      </c>
      <c r="EA222">
        <v>420</v>
      </c>
      <c r="EB222">
        <v>5</v>
      </c>
      <c r="EC222">
        <v>0.14</v>
      </c>
      <c r="ED222">
        <v>0.08</v>
      </c>
      <c r="EE222">
        <v>-11.9381268292683</v>
      </c>
      <c r="EF222">
        <v>-0.271375609756112</v>
      </c>
      <c r="EG222">
        <v>0.0919216475058534</v>
      </c>
      <c r="EH222">
        <v>1</v>
      </c>
      <c r="EI222">
        <v>1476.63942857143</v>
      </c>
      <c r="EJ222">
        <v>-28.8450880626229</v>
      </c>
      <c r="EK222">
        <v>2.91074849760788</v>
      </c>
      <c r="EL222">
        <v>0</v>
      </c>
      <c r="EM222">
        <v>1.21510682926829</v>
      </c>
      <c r="EN222">
        <v>0.215413379790938</v>
      </c>
      <c r="EO222">
        <v>0.0238050179624037</v>
      </c>
      <c r="EP222">
        <v>0</v>
      </c>
      <c r="EQ222">
        <v>1</v>
      </c>
      <c r="ER222">
        <v>3</v>
      </c>
      <c r="ES222" t="s">
        <v>427</v>
      </c>
      <c r="ET222">
        <v>100</v>
      </c>
      <c r="EU222">
        <v>100</v>
      </c>
      <c r="EV222">
        <v>-14.342</v>
      </c>
      <c r="EW222">
        <v>-1.4585</v>
      </c>
      <c r="EX222">
        <v>-14.3476998515065</v>
      </c>
      <c r="EY222">
        <v>0.000485247639819423</v>
      </c>
      <c r="EZ222">
        <v>-1.36446825205216e-06</v>
      </c>
      <c r="FA222">
        <v>5.78542989185787e-10</v>
      </c>
      <c r="FB222">
        <v>-1.1099058739466</v>
      </c>
      <c r="FC222">
        <v>-0.0508365997127688</v>
      </c>
      <c r="FD222">
        <v>0.00161886503163497</v>
      </c>
      <c r="FE222">
        <v>-2.08621555845513e-05</v>
      </c>
      <c r="FF222">
        <v>0</v>
      </c>
      <c r="FG222">
        <v>2096</v>
      </c>
      <c r="FH222">
        <v>2</v>
      </c>
      <c r="FI222">
        <v>28</v>
      </c>
      <c r="FJ222">
        <v>8.3</v>
      </c>
      <c r="FK222">
        <v>8.2</v>
      </c>
      <c r="FL222">
        <v>18</v>
      </c>
      <c r="FM222">
        <v>491.75</v>
      </c>
      <c r="FN222">
        <v>511.01</v>
      </c>
      <c r="FO222">
        <v>18.1076</v>
      </c>
      <c r="FP222">
        <v>26.509</v>
      </c>
      <c r="FQ222">
        <v>29.9998</v>
      </c>
      <c r="FR222">
        <v>26.741</v>
      </c>
      <c r="FS222">
        <v>26.733</v>
      </c>
      <c r="FT222">
        <v>21.4594</v>
      </c>
      <c r="FU222">
        <v>53.874</v>
      </c>
      <c r="FV222">
        <v>0</v>
      </c>
      <c r="FW222">
        <v>18.16</v>
      </c>
      <c r="FX222">
        <v>420</v>
      </c>
      <c r="FY222">
        <v>6.69896</v>
      </c>
      <c r="FZ222">
        <v>101.664</v>
      </c>
      <c r="GA222">
        <v>96.1886</v>
      </c>
    </row>
    <row r="223" spans="1:183">
      <c r="A223">
        <v>207</v>
      </c>
      <c r="B223">
        <v>1625677628.1</v>
      </c>
      <c r="C223">
        <v>412</v>
      </c>
      <c r="D223" t="s">
        <v>720</v>
      </c>
      <c r="E223" t="s">
        <v>721</v>
      </c>
      <c r="F223">
        <v>1</v>
      </c>
      <c r="G223" t="s">
        <v>302</v>
      </c>
      <c r="H223">
        <v>1625677627.1</v>
      </c>
      <c r="I223">
        <f>(J223)/1000</f>
        <v>0</v>
      </c>
      <c r="J223">
        <f>1000*CJ223*AH223*(CF223-CG223)/(100*BY223*(1000-AH223*CF223))</f>
        <v>0</v>
      </c>
      <c r="K223">
        <f>CJ223*AH223*(CE223-CD223*(1000-AH223*CG223)/(1000-AH223*CF223))/(100*BY223)</f>
        <v>0</v>
      </c>
      <c r="L223">
        <f>CD223 - IF(AH223&gt;1, K223*BY223*100.0/(AJ223*CR223), 0)</f>
        <v>0</v>
      </c>
      <c r="M223">
        <f>((S223-I223/2)*L223-K223)/(S223+I223/2)</f>
        <v>0</v>
      </c>
      <c r="N223">
        <f>M223*(CK223+CL223)/1000.0</f>
        <v>0</v>
      </c>
      <c r="O223">
        <f>(CD223 - IF(AH223&gt;1, K223*BY223*100.0/(AJ223*CR223), 0))*(CK223+CL223)/1000.0</f>
        <v>0</v>
      </c>
      <c r="P223">
        <f>2.0/((1/R223-1/Q223)+SIGN(R223)*SQRT((1/R223-1/Q223)*(1/R223-1/Q223) + 4*BZ223/((BZ223+1)*(BZ223+1))*(2*1/R223*1/Q223-1/Q223*1/Q223)))</f>
        <v>0</v>
      </c>
      <c r="Q223">
        <f>IF(LEFT(CA223,1)&lt;&gt;"0",IF(LEFT(CA223,1)="1",3.0,CB223),$D$5+$E$5*(CR223*CK223/($K$5*1000))+$F$5*(CR223*CK223/($K$5*1000))*MAX(MIN(BY223,$J$5),$I$5)*MAX(MIN(BY223,$J$5),$I$5)+$G$5*MAX(MIN(BY223,$J$5),$I$5)*(CR223*CK223/($K$5*1000))+$H$5*(CR223*CK223/($K$5*1000))*(CR223*CK223/($K$5*1000)))</f>
        <v>0</v>
      </c>
      <c r="R223">
        <f>I223*(1000-(1000*0.61365*exp(17.502*V223/(240.97+V223))/(CK223+CL223)+CF223)/2)/(1000*0.61365*exp(17.502*V223/(240.97+V223))/(CK223+CL223)-CF223)</f>
        <v>0</v>
      </c>
      <c r="S223">
        <f>1/((BZ223+1)/(P223/1.6)+1/(Q223/1.37)) + BZ223/((BZ223+1)/(P223/1.6) + BZ223/(Q223/1.37))</f>
        <v>0</v>
      </c>
      <c r="T223">
        <f>(BU223*BX223)</f>
        <v>0</v>
      </c>
      <c r="U223">
        <f>(CM223+(T223+2*0.95*5.67E-8*(((CM223+$B$7)+273)^4-(CM223+273)^4)-44100*I223)/(1.84*29.3*Q223+8*0.95*5.67E-8*(CM223+273)^3))</f>
        <v>0</v>
      </c>
      <c r="V223">
        <f>($C$7*CN223+$D$7*CO223+$E$7*U223)</f>
        <v>0</v>
      </c>
      <c r="W223">
        <f>0.61365*exp(17.502*V223/(240.97+V223))</f>
        <v>0</v>
      </c>
      <c r="X223">
        <f>(Y223/Z223*100)</f>
        <v>0</v>
      </c>
      <c r="Y223">
        <f>CF223*(CK223+CL223)/1000</f>
        <v>0</v>
      </c>
      <c r="Z223">
        <f>0.61365*exp(17.502*CM223/(240.97+CM223))</f>
        <v>0</v>
      </c>
      <c r="AA223">
        <f>(W223-CF223*(CK223+CL223)/1000)</f>
        <v>0</v>
      </c>
      <c r="AB223">
        <f>(-I223*44100)</f>
        <v>0</v>
      </c>
      <c r="AC223">
        <f>2*29.3*Q223*0.92*(CM223-V223)</f>
        <v>0</v>
      </c>
      <c r="AD223">
        <f>2*0.95*5.67E-8*(((CM223+$B$7)+273)^4-(V223+273)^4)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MAX(0,($B$13+$C$13*CR223)/(1+$D$13*CR223)*CK223/(CM223+273)*$E$13)</f>
        <v>0</v>
      </c>
      <c r="AK223" t="s">
        <v>303</v>
      </c>
      <c r="AL223" t="s">
        <v>303</v>
      </c>
      <c r="AM223">
        <v>0</v>
      </c>
      <c r="AN223">
        <v>0</v>
      </c>
      <c r="AO223">
        <f>1-AM223/AN223</f>
        <v>0</v>
      </c>
      <c r="AP223">
        <v>0</v>
      </c>
      <c r="AQ223" t="s">
        <v>303</v>
      </c>
      <c r="AR223" t="s">
        <v>303</v>
      </c>
      <c r="AS223">
        <v>0</v>
      </c>
      <c r="AT223">
        <v>0</v>
      </c>
      <c r="AU223">
        <f>1-AS223/AT223</f>
        <v>0</v>
      </c>
      <c r="AV223">
        <v>0.5</v>
      </c>
      <c r="AW223">
        <f>BV223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303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f>$B$11*CS223+$C$11*CT223+$F$11*CU223*(1-CX223)</f>
        <v>0</v>
      </c>
      <c r="BV223">
        <f>BU223*BW223</f>
        <v>0</v>
      </c>
      <c r="BW223">
        <f>($B$11*$D$9+$C$11*$D$9+$F$11*((DH223+CZ223)/MAX(DH223+CZ223+DI223, 0.1)*$I$9+DI223/MAX(DH223+CZ223+DI223, 0.1)*$J$9))/($B$11+$C$11+$F$11)</f>
        <v>0</v>
      </c>
      <c r="BX223">
        <f>($B$11*$K$9+$C$11*$K$9+$F$11*((DH223+CZ223)/MAX(DH223+CZ223+DI223, 0.1)*$P$9+DI223/MAX(DH223+CZ223+DI223, 0.1)*$Q$9))/($B$11+$C$11+$F$11)</f>
        <v>0</v>
      </c>
      <c r="BY223">
        <v>6</v>
      </c>
      <c r="BZ223">
        <v>0.5</v>
      </c>
      <c r="CA223" t="s">
        <v>304</v>
      </c>
      <c r="CB223">
        <v>2</v>
      </c>
      <c r="CC223">
        <v>1625677627.1</v>
      </c>
      <c r="CD223">
        <v>407.999666666667</v>
      </c>
      <c r="CE223">
        <v>419.958333333333</v>
      </c>
      <c r="CF223">
        <v>7.81266</v>
      </c>
      <c r="CG223">
        <v>6.59717666666667</v>
      </c>
      <c r="CH223">
        <v>422.342</v>
      </c>
      <c r="CI223">
        <v>9.27136</v>
      </c>
      <c r="CJ223">
        <v>499.97</v>
      </c>
      <c r="CK223">
        <v>100.410666666667</v>
      </c>
      <c r="CL223">
        <v>0.0996367333333333</v>
      </c>
      <c r="CM223">
        <v>19.6092333333333</v>
      </c>
      <c r="CN223">
        <v>19.4263333333333</v>
      </c>
      <c r="CO223">
        <v>999.9</v>
      </c>
      <c r="CP223">
        <v>0</v>
      </c>
      <c r="CQ223">
        <v>0</v>
      </c>
      <c r="CR223">
        <v>10006.2333333333</v>
      </c>
      <c r="CS223">
        <v>0</v>
      </c>
      <c r="CT223">
        <v>5.07298</v>
      </c>
      <c r="CU223">
        <v>1045.99333333333</v>
      </c>
      <c r="CV223">
        <v>0.962009</v>
      </c>
      <c r="CW223">
        <v>0.0379914</v>
      </c>
      <c r="CX223">
        <v>0</v>
      </c>
      <c r="CY223">
        <v>1471.02</v>
      </c>
      <c r="CZ223">
        <v>4.99912</v>
      </c>
      <c r="DA223">
        <v>15244.5</v>
      </c>
      <c r="DB223">
        <v>6712.77666666667</v>
      </c>
      <c r="DC223">
        <v>37.5623333333333</v>
      </c>
      <c r="DD223">
        <v>40.75</v>
      </c>
      <c r="DE223">
        <v>39.3746666666667</v>
      </c>
      <c r="DF223">
        <v>40.1873333333333</v>
      </c>
      <c r="DG223">
        <v>39.1036666666667</v>
      </c>
      <c r="DH223">
        <v>1001.44333333333</v>
      </c>
      <c r="DI223">
        <v>39.55</v>
      </c>
      <c r="DJ223">
        <v>0</v>
      </c>
      <c r="DK223">
        <v>1625677629.2</v>
      </c>
      <c r="DL223">
        <v>0</v>
      </c>
      <c r="DM223">
        <v>1473.94423076923</v>
      </c>
      <c r="DN223">
        <v>-28.8694017462554</v>
      </c>
      <c r="DO223">
        <v>-342.208547267464</v>
      </c>
      <c r="DP223">
        <v>15278.6923076923</v>
      </c>
      <c r="DQ223">
        <v>15</v>
      </c>
      <c r="DR223">
        <v>1625677134.6</v>
      </c>
      <c r="DS223" t="s">
        <v>305</v>
      </c>
      <c r="DT223">
        <v>1625677128.6</v>
      </c>
      <c r="DU223">
        <v>1625677134.6</v>
      </c>
      <c r="DV223">
        <v>2</v>
      </c>
      <c r="DW223">
        <v>0.041</v>
      </c>
      <c r="DX223">
        <v>0.026</v>
      </c>
      <c r="DY223">
        <v>-14.347</v>
      </c>
      <c r="DZ223">
        <v>-1.389</v>
      </c>
      <c r="EA223">
        <v>420</v>
      </c>
      <c r="EB223">
        <v>5</v>
      </c>
      <c r="EC223">
        <v>0.14</v>
      </c>
      <c r="ED223">
        <v>0.08</v>
      </c>
      <c r="EE223">
        <v>-11.9389609756098</v>
      </c>
      <c r="EF223">
        <v>-0.397837630662013</v>
      </c>
      <c r="EG223">
        <v>0.093437794301483</v>
      </c>
      <c r="EH223">
        <v>1</v>
      </c>
      <c r="EI223">
        <v>1475.37323529412</v>
      </c>
      <c r="EJ223">
        <v>-28.6934618755471</v>
      </c>
      <c r="EK223">
        <v>2.81837846641128</v>
      </c>
      <c r="EL223">
        <v>0</v>
      </c>
      <c r="EM223">
        <v>1.21928780487805</v>
      </c>
      <c r="EN223">
        <v>0.143346898954703</v>
      </c>
      <c r="EO223">
        <v>0.0198086046235635</v>
      </c>
      <c r="EP223">
        <v>0</v>
      </c>
      <c r="EQ223">
        <v>1</v>
      </c>
      <c r="ER223">
        <v>3</v>
      </c>
      <c r="ES223" t="s">
        <v>427</v>
      </c>
      <c r="ET223">
        <v>100</v>
      </c>
      <c r="EU223">
        <v>100</v>
      </c>
      <c r="EV223">
        <v>-14.343</v>
      </c>
      <c r="EW223">
        <v>-1.4589</v>
      </c>
      <c r="EX223">
        <v>-14.3476998515065</v>
      </c>
      <c r="EY223">
        <v>0.000485247639819423</v>
      </c>
      <c r="EZ223">
        <v>-1.36446825205216e-06</v>
      </c>
      <c r="FA223">
        <v>5.78542989185787e-10</v>
      </c>
      <c r="FB223">
        <v>-1.1099058739466</v>
      </c>
      <c r="FC223">
        <v>-0.0508365997127688</v>
      </c>
      <c r="FD223">
        <v>0.00161886503163497</v>
      </c>
      <c r="FE223">
        <v>-2.08621555845513e-05</v>
      </c>
      <c r="FF223">
        <v>0</v>
      </c>
      <c r="FG223">
        <v>2096</v>
      </c>
      <c r="FH223">
        <v>2</v>
      </c>
      <c r="FI223">
        <v>28</v>
      </c>
      <c r="FJ223">
        <v>8.3</v>
      </c>
      <c r="FK223">
        <v>8.2</v>
      </c>
      <c r="FL223">
        <v>18</v>
      </c>
      <c r="FM223">
        <v>491.609</v>
      </c>
      <c r="FN223">
        <v>511.196</v>
      </c>
      <c r="FO223">
        <v>18.1486</v>
      </c>
      <c r="FP223">
        <v>26.5073</v>
      </c>
      <c r="FQ223">
        <v>29.9998</v>
      </c>
      <c r="FR223">
        <v>26.7397</v>
      </c>
      <c r="FS223">
        <v>26.7319</v>
      </c>
      <c r="FT223">
        <v>21.4602</v>
      </c>
      <c r="FU223">
        <v>53.874</v>
      </c>
      <c r="FV223">
        <v>0</v>
      </c>
      <c r="FW223">
        <v>18.23</v>
      </c>
      <c r="FX223">
        <v>420</v>
      </c>
      <c r="FY223">
        <v>6.7025</v>
      </c>
      <c r="FZ223">
        <v>101.664</v>
      </c>
      <c r="GA223">
        <v>96.1904</v>
      </c>
    </row>
    <row r="224" spans="1:183">
      <c r="A224">
        <v>208</v>
      </c>
      <c r="B224">
        <v>1625677630.1</v>
      </c>
      <c r="C224">
        <v>414</v>
      </c>
      <c r="D224" t="s">
        <v>722</v>
      </c>
      <c r="E224" t="s">
        <v>723</v>
      </c>
      <c r="F224">
        <v>1</v>
      </c>
      <c r="G224" t="s">
        <v>302</v>
      </c>
      <c r="H224">
        <v>1625677629.1</v>
      </c>
      <c r="I224">
        <f>(J224)/1000</f>
        <v>0</v>
      </c>
      <c r="J224">
        <f>1000*CJ224*AH224*(CF224-CG224)/(100*BY224*(1000-AH224*CF224))</f>
        <v>0</v>
      </c>
      <c r="K224">
        <f>CJ224*AH224*(CE224-CD224*(1000-AH224*CG224)/(1000-AH224*CF224))/(100*BY224)</f>
        <v>0</v>
      </c>
      <c r="L224">
        <f>CD224 - IF(AH224&gt;1, K224*BY224*100.0/(AJ224*CR224), 0)</f>
        <v>0</v>
      </c>
      <c r="M224">
        <f>((S224-I224/2)*L224-K224)/(S224+I224/2)</f>
        <v>0</v>
      </c>
      <c r="N224">
        <f>M224*(CK224+CL224)/1000.0</f>
        <v>0</v>
      </c>
      <c r="O224">
        <f>(CD224 - IF(AH224&gt;1, K224*BY224*100.0/(AJ224*CR224), 0))*(CK224+CL224)/1000.0</f>
        <v>0</v>
      </c>
      <c r="P224">
        <f>2.0/((1/R224-1/Q224)+SIGN(R224)*SQRT((1/R224-1/Q224)*(1/R224-1/Q224) + 4*BZ224/((BZ224+1)*(BZ224+1))*(2*1/R224*1/Q224-1/Q224*1/Q224)))</f>
        <v>0</v>
      </c>
      <c r="Q224">
        <f>IF(LEFT(CA224,1)&lt;&gt;"0",IF(LEFT(CA224,1)="1",3.0,CB224),$D$5+$E$5*(CR224*CK224/($K$5*1000))+$F$5*(CR224*CK224/($K$5*1000))*MAX(MIN(BY224,$J$5),$I$5)*MAX(MIN(BY224,$J$5),$I$5)+$G$5*MAX(MIN(BY224,$J$5),$I$5)*(CR224*CK224/($K$5*1000))+$H$5*(CR224*CK224/($K$5*1000))*(CR224*CK224/($K$5*1000)))</f>
        <v>0</v>
      </c>
      <c r="R224">
        <f>I224*(1000-(1000*0.61365*exp(17.502*V224/(240.97+V224))/(CK224+CL224)+CF224)/2)/(1000*0.61365*exp(17.502*V224/(240.97+V224))/(CK224+CL224)-CF224)</f>
        <v>0</v>
      </c>
      <c r="S224">
        <f>1/((BZ224+1)/(P224/1.6)+1/(Q224/1.37)) + BZ224/((BZ224+1)/(P224/1.6) + BZ224/(Q224/1.37))</f>
        <v>0</v>
      </c>
      <c r="T224">
        <f>(BU224*BX224)</f>
        <v>0</v>
      </c>
      <c r="U224">
        <f>(CM224+(T224+2*0.95*5.67E-8*(((CM224+$B$7)+273)^4-(CM224+273)^4)-44100*I224)/(1.84*29.3*Q224+8*0.95*5.67E-8*(CM224+273)^3))</f>
        <v>0</v>
      </c>
      <c r="V224">
        <f>($C$7*CN224+$D$7*CO224+$E$7*U224)</f>
        <v>0</v>
      </c>
      <c r="W224">
        <f>0.61365*exp(17.502*V224/(240.97+V224))</f>
        <v>0</v>
      </c>
      <c r="X224">
        <f>(Y224/Z224*100)</f>
        <v>0</v>
      </c>
      <c r="Y224">
        <f>CF224*(CK224+CL224)/1000</f>
        <v>0</v>
      </c>
      <c r="Z224">
        <f>0.61365*exp(17.502*CM224/(240.97+CM224))</f>
        <v>0</v>
      </c>
      <c r="AA224">
        <f>(W224-CF224*(CK224+CL224)/1000)</f>
        <v>0</v>
      </c>
      <c r="AB224">
        <f>(-I224*44100)</f>
        <v>0</v>
      </c>
      <c r="AC224">
        <f>2*29.3*Q224*0.92*(CM224-V224)</f>
        <v>0</v>
      </c>
      <c r="AD224">
        <f>2*0.95*5.67E-8*(((CM224+$B$7)+273)^4-(V224+273)^4)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MAX(0,($B$13+$C$13*CR224)/(1+$D$13*CR224)*CK224/(CM224+273)*$E$13)</f>
        <v>0</v>
      </c>
      <c r="AK224" t="s">
        <v>303</v>
      </c>
      <c r="AL224" t="s">
        <v>303</v>
      </c>
      <c r="AM224">
        <v>0</v>
      </c>
      <c r="AN224">
        <v>0</v>
      </c>
      <c r="AO224">
        <f>1-AM224/AN224</f>
        <v>0</v>
      </c>
      <c r="AP224">
        <v>0</v>
      </c>
      <c r="AQ224" t="s">
        <v>303</v>
      </c>
      <c r="AR224" t="s">
        <v>303</v>
      </c>
      <c r="AS224">
        <v>0</v>
      </c>
      <c r="AT224">
        <v>0</v>
      </c>
      <c r="AU224">
        <f>1-AS224/AT224</f>
        <v>0</v>
      </c>
      <c r="AV224">
        <v>0.5</v>
      </c>
      <c r="AW224">
        <f>BV224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303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f>$B$11*CS224+$C$11*CT224+$F$11*CU224*(1-CX224)</f>
        <v>0</v>
      </c>
      <c r="BV224">
        <f>BU224*BW224</f>
        <v>0</v>
      </c>
      <c r="BW224">
        <f>($B$11*$D$9+$C$11*$D$9+$F$11*((DH224+CZ224)/MAX(DH224+CZ224+DI224, 0.1)*$I$9+DI224/MAX(DH224+CZ224+DI224, 0.1)*$J$9))/($B$11+$C$11+$F$11)</f>
        <v>0</v>
      </c>
      <c r="BX224">
        <f>($B$11*$K$9+$C$11*$K$9+$F$11*((DH224+CZ224)/MAX(DH224+CZ224+DI224, 0.1)*$P$9+DI224/MAX(DH224+CZ224+DI224, 0.1)*$Q$9))/($B$11+$C$11+$F$11)</f>
        <v>0</v>
      </c>
      <c r="BY224">
        <v>6</v>
      </c>
      <c r="BZ224">
        <v>0.5</v>
      </c>
      <c r="CA224" t="s">
        <v>304</v>
      </c>
      <c r="CB224">
        <v>2</v>
      </c>
      <c r="CC224">
        <v>1625677629.1</v>
      </c>
      <c r="CD224">
        <v>407.992666666667</v>
      </c>
      <c r="CE224">
        <v>419.904333333333</v>
      </c>
      <c r="CF224">
        <v>7.82887333333333</v>
      </c>
      <c r="CG224">
        <v>6.62653666666667</v>
      </c>
      <c r="CH224">
        <v>422.335</v>
      </c>
      <c r="CI224">
        <v>9.28801333333333</v>
      </c>
      <c r="CJ224">
        <v>500.045666666667</v>
      </c>
      <c r="CK224">
        <v>100.410333333333</v>
      </c>
      <c r="CL224">
        <v>0.100271333333333</v>
      </c>
      <c r="CM224">
        <v>19.6355333333333</v>
      </c>
      <c r="CN224">
        <v>19.4534</v>
      </c>
      <c r="CO224">
        <v>999.9</v>
      </c>
      <c r="CP224">
        <v>0</v>
      </c>
      <c r="CQ224">
        <v>0</v>
      </c>
      <c r="CR224">
        <v>9987.5</v>
      </c>
      <c r="CS224">
        <v>0</v>
      </c>
      <c r="CT224">
        <v>5.07298</v>
      </c>
      <c r="CU224">
        <v>1046</v>
      </c>
      <c r="CV224">
        <v>0.962009</v>
      </c>
      <c r="CW224">
        <v>0.0379914</v>
      </c>
      <c r="CX224">
        <v>0</v>
      </c>
      <c r="CY224">
        <v>1470.03666666667</v>
      </c>
      <c r="CZ224">
        <v>4.99912</v>
      </c>
      <c r="DA224">
        <v>15236.1333333333</v>
      </c>
      <c r="DB224">
        <v>6712.81666666667</v>
      </c>
      <c r="DC224">
        <v>37.5623333333333</v>
      </c>
      <c r="DD224">
        <v>40.7913333333333</v>
      </c>
      <c r="DE224">
        <v>39.4583333333333</v>
      </c>
      <c r="DF224">
        <v>40.312</v>
      </c>
      <c r="DG224">
        <v>39.1663333333333</v>
      </c>
      <c r="DH224">
        <v>1001.45</v>
      </c>
      <c r="DI224">
        <v>39.55</v>
      </c>
      <c r="DJ224">
        <v>0</v>
      </c>
      <c r="DK224">
        <v>1625677631</v>
      </c>
      <c r="DL224">
        <v>0</v>
      </c>
      <c r="DM224">
        <v>1472.944</v>
      </c>
      <c r="DN224">
        <v>-28.7853845902473</v>
      </c>
      <c r="DO224">
        <v>-328.853845660396</v>
      </c>
      <c r="DP224">
        <v>15267.156</v>
      </c>
      <c r="DQ224">
        <v>15</v>
      </c>
      <c r="DR224">
        <v>1625677134.6</v>
      </c>
      <c r="DS224" t="s">
        <v>305</v>
      </c>
      <c r="DT224">
        <v>1625677128.6</v>
      </c>
      <c r="DU224">
        <v>1625677134.6</v>
      </c>
      <c r="DV224">
        <v>2</v>
      </c>
      <c r="DW224">
        <v>0.041</v>
      </c>
      <c r="DX224">
        <v>0.026</v>
      </c>
      <c r="DY224">
        <v>-14.347</v>
      </c>
      <c r="DZ224">
        <v>-1.389</v>
      </c>
      <c r="EA224">
        <v>420</v>
      </c>
      <c r="EB224">
        <v>5</v>
      </c>
      <c r="EC224">
        <v>0.14</v>
      </c>
      <c r="ED224">
        <v>0.08</v>
      </c>
      <c r="EE224">
        <v>-11.932956097561</v>
      </c>
      <c r="EF224">
        <v>-0.38481533101048</v>
      </c>
      <c r="EG224">
        <v>0.0949554325467313</v>
      </c>
      <c r="EH224">
        <v>1</v>
      </c>
      <c r="EI224">
        <v>1474.52088235294</v>
      </c>
      <c r="EJ224">
        <v>-28.8410819949322</v>
      </c>
      <c r="EK224">
        <v>2.84250755873283</v>
      </c>
      <c r="EL224">
        <v>0</v>
      </c>
      <c r="EM224">
        <v>1.22178243902439</v>
      </c>
      <c r="EN224">
        <v>0.0395218118466917</v>
      </c>
      <c r="EO224">
        <v>0.0155187661032774</v>
      </c>
      <c r="EP224">
        <v>1</v>
      </c>
      <c r="EQ224">
        <v>2</v>
      </c>
      <c r="ER224">
        <v>3</v>
      </c>
      <c r="ES224" t="s">
        <v>349</v>
      </c>
      <c r="ET224">
        <v>100</v>
      </c>
      <c r="EU224">
        <v>100</v>
      </c>
      <c r="EV224">
        <v>-14.343</v>
      </c>
      <c r="EW224">
        <v>-1.4594</v>
      </c>
      <c r="EX224">
        <v>-14.3476998515065</v>
      </c>
      <c r="EY224">
        <v>0.000485247639819423</v>
      </c>
      <c r="EZ224">
        <v>-1.36446825205216e-06</v>
      </c>
      <c r="FA224">
        <v>5.78542989185787e-10</v>
      </c>
      <c r="FB224">
        <v>-1.1099058739466</v>
      </c>
      <c r="FC224">
        <v>-0.0508365997127688</v>
      </c>
      <c r="FD224">
        <v>0.00161886503163497</v>
      </c>
      <c r="FE224">
        <v>-2.08621555845513e-05</v>
      </c>
      <c r="FF224">
        <v>0</v>
      </c>
      <c r="FG224">
        <v>2096</v>
      </c>
      <c r="FH224">
        <v>2</v>
      </c>
      <c r="FI224">
        <v>28</v>
      </c>
      <c r="FJ224">
        <v>8.4</v>
      </c>
      <c r="FK224">
        <v>8.3</v>
      </c>
      <c r="FL224">
        <v>18</v>
      </c>
      <c r="FM224">
        <v>491.933</v>
      </c>
      <c r="FN224">
        <v>510.911</v>
      </c>
      <c r="FO224">
        <v>18.1927</v>
      </c>
      <c r="FP224">
        <v>26.5055</v>
      </c>
      <c r="FQ224">
        <v>29.9997</v>
      </c>
      <c r="FR224">
        <v>26.7386</v>
      </c>
      <c r="FS224">
        <v>26.7302</v>
      </c>
      <c r="FT224">
        <v>21.4557</v>
      </c>
      <c r="FU224">
        <v>53.874</v>
      </c>
      <c r="FV224">
        <v>0</v>
      </c>
      <c r="FW224">
        <v>18.23</v>
      </c>
      <c r="FX224">
        <v>420</v>
      </c>
      <c r="FY224">
        <v>6.6967</v>
      </c>
      <c r="FZ224">
        <v>101.664</v>
      </c>
      <c r="GA224">
        <v>96.191</v>
      </c>
    </row>
    <row r="225" spans="1:183">
      <c r="A225">
        <v>209</v>
      </c>
      <c r="B225">
        <v>1625677632.1</v>
      </c>
      <c r="C225">
        <v>416</v>
      </c>
      <c r="D225" t="s">
        <v>724</v>
      </c>
      <c r="E225" t="s">
        <v>725</v>
      </c>
      <c r="F225">
        <v>1</v>
      </c>
      <c r="G225" t="s">
        <v>302</v>
      </c>
      <c r="H225">
        <v>1625677631.1</v>
      </c>
      <c r="I225">
        <f>(J225)/1000</f>
        <v>0</v>
      </c>
      <c r="J225">
        <f>1000*CJ225*AH225*(CF225-CG225)/(100*BY225*(1000-AH225*CF225))</f>
        <v>0</v>
      </c>
      <c r="K225">
        <f>CJ225*AH225*(CE225-CD225*(1000-AH225*CG225)/(1000-AH225*CF225))/(100*BY225)</f>
        <v>0</v>
      </c>
      <c r="L225">
        <f>CD225 - IF(AH225&gt;1, K225*BY225*100.0/(AJ225*CR225), 0)</f>
        <v>0</v>
      </c>
      <c r="M225">
        <f>((S225-I225/2)*L225-K225)/(S225+I225/2)</f>
        <v>0</v>
      </c>
      <c r="N225">
        <f>M225*(CK225+CL225)/1000.0</f>
        <v>0</v>
      </c>
      <c r="O225">
        <f>(CD225 - IF(AH225&gt;1, K225*BY225*100.0/(AJ225*CR225), 0))*(CK225+CL225)/1000.0</f>
        <v>0</v>
      </c>
      <c r="P225">
        <f>2.0/((1/R225-1/Q225)+SIGN(R225)*SQRT((1/R225-1/Q225)*(1/R225-1/Q225) + 4*BZ225/((BZ225+1)*(BZ225+1))*(2*1/R225*1/Q225-1/Q225*1/Q225)))</f>
        <v>0</v>
      </c>
      <c r="Q225">
        <f>IF(LEFT(CA225,1)&lt;&gt;"0",IF(LEFT(CA225,1)="1",3.0,CB225),$D$5+$E$5*(CR225*CK225/($K$5*1000))+$F$5*(CR225*CK225/($K$5*1000))*MAX(MIN(BY225,$J$5),$I$5)*MAX(MIN(BY225,$J$5),$I$5)+$G$5*MAX(MIN(BY225,$J$5),$I$5)*(CR225*CK225/($K$5*1000))+$H$5*(CR225*CK225/($K$5*1000))*(CR225*CK225/($K$5*1000)))</f>
        <v>0</v>
      </c>
      <c r="R225">
        <f>I225*(1000-(1000*0.61365*exp(17.502*V225/(240.97+V225))/(CK225+CL225)+CF225)/2)/(1000*0.61365*exp(17.502*V225/(240.97+V225))/(CK225+CL225)-CF225)</f>
        <v>0</v>
      </c>
      <c r="S225">
        <f>1/((BZ225+1)/(P225/1.6)+1/(Q225/1.37)) + BZ225/((BZ225+1)/(P225/1.6) + BZ225/(Q225/1.37))</f>
        <v>0</v>
      </c>
      <c r="T225">
        <f>(BU225*BX225)</f>
        <v>0</v>
      </c>
      <c r="U225">
        <f>(CM225+(T225+2*0.95*5.67E-8*(((CM225+$B$7)+273)^4-(CM225+273)^4)-44100*I225)/(1.84*29.3*Q225+8*0.95*5.67E-8*(CM225+273)^3))</f>
        <v>0</v>
      </c>
      <c r="V225">
        <f>($C$7*CN225+$D$7*CO225+$E$7*U225)</f>
        <v>0</v>
      </c>
      <c r="W225">
        <f>0.61365*exp(17.502*V225/(240.97+V225))</f>
        <v>0</v>
      </c>
      <c r="X225">
        <f>(Y225/Z225*100)</f>
        <v>0</v>
      </c>
      <c r="Y225">
        <f>CF225*(CK225+CL225)/1000</f>
        <v>0</v>
      </c>
      <c r="Z225">
        <f>0.61365*exp(17.502*CM225/(240.97+CM225))</f>
        <v>0</v>
      </c>
      <c r="AA225">
        <f>(W225-CF225*(CK225+CL225)/1000)</f>
        <v>0</v>
      </c>
      <c r="AB225">
        <f>(-I225*44100)</f>
        <v>0</v>
      </c>
      <c r="AC225">
        <f>2*29.3*Q225*0.92*(CM225-V225)</f>
        <v>0</v>
      </c>
      <c r="AD225">
        <f>2*0.95*5.67E-8*(((CM225+$B$7)+273)^4-(V225+273)^4)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MAX(0,($B$13+$C$13*CR225)/(1+$D$13*CR225)*CK225/(CM225+273)*$E$13)</f>
        <v>0</v>
      </c>
      <c r="AK225" t="s">
        <v>303</v>
      </c>
      <c r="AL225" t="s">
        <v>303</v>
      </c>
      <c r="AM225">
        <v>0</v>
      </c>
      <c r="AN225">
        <v>0</v>
      </c>
      <c r="AO225">
        <f>1-AM225/AN225</f>
        <v>0</v>
      </c>
      <c r="AP225">
        <v>0</v>
      </c>
      <c r="AQ225" t="s">
        <v>303</v>
      </c>
      <c r="AR225" t="s">
        <v>303</v>
      </c>
      <c r="AS225">
        <v>0</v>
      </c>
      <c r="AT225">
        <v>0</v>
      </c>
      <c r="AU225">
        <f>1-AS225/AT225</f>
        <v>0</v>
      </c>
      <c r="AV225">
        <v>0.5</v>
      </c>
      <c r="AW225">
        <f>BV225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303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f>$B$11*CS225+$C$11*CT225+$F$11*CU225*(1-CX225)</f>
        <v>0</v>
      </c>
      <c r="BV225">
        <f>BU225*BW225</f>
        <v>0</v>
      </c>
      <c r="BW225">
        <f>($B$11*$D$9+$C$11*$D$9+$F$11*((DH225+CZ225)/MAX(DH225+CZ225+DI225, 0.1)*$I$9+DI225/MAX(DH225+CZ225+DI225, 0.1)*$J$9))/($B$11+$C$11+$F$11)</f>
        <v>0</v>
      </c>
      <c r="BX225">
        <f>($B$11*$K$9+$C$11*$K$9+$F$11*((DH225+CZ225)/MAX(DH225+CZ225+DI225, 0.1)*$P$9+DI225/MAX(DH225+CZ225+DI225, 0.1)*$Q$9))/($B$11+$C$11+$F$11)</f>
        <v>0</v>
      </c>
      <c r="BY225">
        <v>6</v>
      </c>
      <c r="BZ225">
        <v>0.5</v>
      </c>
      <c r="CA225" t="s">
        <v>304</v>
      </c>
      <c r="CB225">
        <v>2</v>
      </c>
      <c r="CC225">
        <v>1625677631.1</v>
      </c>
      <c r="CD225">
        <v>407.998</v>
      </c>
      <c r="CE225">
        <v>420.05</v>
      </c>
      <c r="CF225">
        <v>7.84797333333333</v>
      </c>
      <c r="CG225">
        <v>6.63573</v>
      </c>
      <c r="CH225">
        <v>422.340666666667</v>
      </c>
      <c r="CI225">
        <v>9.30762</v>
      </c>
      <c r="CJ225">
        <v>500.127333333333</v>
      </c>
      <c r="CK225">
        <v>100.407666666667</v>
      </c>
      <c r="CL225">
        <v>0.100501666666667</v>
      </c>
      <c r="CM225">
        <v>19.6620666666667</v>
      </c>
      <c r="CN225">
        <v>19.4745333333333</v>
      </c>
      <c r="CO225">
        <v>999.9</v>
      </c>
      <c r="CP225">
        <v>0</v>
      </c>
      <c r="CQ225">
        <v>0</v>
      </c>
      <c r="CR225">
        <v>9987.5</v>
      </c>
      <c r="CS225">
        <v>0</v>
      </c>
      <c r="CT225">
        <v>5.07849666666667</v>
      </c>
      <c r="CU225">
        <v>1045.99666666667</v>
      </c>
      <c r="CV225">
        <v>0.962009</v>
      </c>
      <c r="CW225">
        <v>0.0379914</v>
      </c>
      <c r="CX225">
        <v>0</v>
      </c>
      <c r="CY225">
        <v>1469.32333333333</v>
      </c>
      <c r="CZ225">
        <v>4.99912</v>
      </c>
      <c r="DA225">
        <v>15227.3666666667</v>
      </c>
      <c r="DB225">
        <v>6712.78</v>
      </c>
      <c r="DC225">
        <v>37.6036666666667</v>
      </c>
      <c r="DD225">
        <v>40.7913333333333</v>
      </c>
      <c r="DE225">
        <v>39.3746666666667</v>
      </c>
      <c r="DF225">
        <v>40.208</v>
      </c>
      <c r="DG225">
        <v>39.1456666666667</v>
      </c>
      <c r="DH225">
        <v>1001.44666666667</v>
      </c>
      <c r="DI225">
        <v>39.55</v>
      </c>
      <c r="DJ225">
        <v>0</v>
      </c>
      <c r="DK225">
        <v>1625677632.8</v>
      </c>
      <c r="DL225">
        <v>0</v>
      </c>
      <c r="DM225">
        <v>1472.24807692308</v>
      </c>
      <c r="DN225">
        <v>-27.9866667008424</v>
      </c>
      <c r="DO225">
        <v>-308.283760918016</v>
      </c>
      <c r="DP225">
        <v>15259.2730769231</v>
      </c>
      <c r="DQ225">
        <v>15</v>
      </c>
      <c r="DR225">
        <v>1625677134.6</v>
      </c>
      <c r="DS225" t="s">
        <v>305</v>
      </c>
      <c r="DT225">
        <v>1625677128.6</v>
      </c>
      <c r="DU225">
        <v>1625677134.6</v>
      </c>
      <c r="DV225">
        <v>2</v>
      </c>
      <c r="DW225">
        <v>0.041</v>
      </c>
      <c r="DX225">
        <v>0.026</v>
      </c>
      <c r="DY225">
        <v>-14.347</v>
      </c>
      <c r="DZ225">
        <v>-1.389</v>
      </c>
      <c r="EA225">
        <v>420</v>
      </c>
      <c r="EB225">
        <v>5</v>
      </c>
      <c r="EC225">
        <v>0.14</v>
      </c>
      <c r="ED225">
        <v>0.08</v>
      </c>
      <c r="EE225">
        <v>-11.9476219512195</v>
      </c>
      <c r="EF225">
        <v>-0.48889756097563</v>
      </c>
      <c r="EG225">
        <v>0.0994856050677933</v>
      </c>
      <c r="EH225">
        <v>1</v>
      </c>
      <c r="EI225">
        <v>1473.83142857143</v>
      </c>
      <c r="EJ225">
        <v>-28.7563209393357</v>
      </c>
      <c r="EK225">
        <v>2.90232039469618</v>
      </c>
      <c r="EL225">
        <v>0</v>
      </c>
      <c r="EM225">
        <v>1.22353463414634</v>
      </c>
      <c r="EN225">
        <v>-0.0328346341463411</v>
      </c>
      <c r="EO225">
        <v>0.0129229042453484</v>
      </c>
      <c r="EP225">
        <v>1</v>
      </c>
      <c r="EQ225">
        <v>2</v>
      </c>
      <c r="ER225">
        <v>3</v>
      </c>
      <c r="ES225" t="s">
        <v>349</v>
      </c>
      <c r="ET225">
        <v>100</v>
      </c>
      <c r="EU225">
        <v>100</v>
      </c>
      <c r="EV225">
        <v>-14.342</v>
      </c>
      <c r="EW225">
        <v>-1.4599</v>
      </c>
      <c r="EX225">
        <v>-14.3476998515065</v>
      </c>
      <c r="EY225">
        <v>0.000485247639819423</v>
      </c>
      <c r="EZ225">
        <v>-1.36446825205216e-06</v>
      </c>
      <c r="FA225">
        <v>5.78542989185787e-10</v>
      </c>
      <c r="FB225">
        <v>-1.1099058739466</v>
      </c>
      <c r="FC225">
        <v>-0.0508365997127688</v>
      </c>
      <c r="FD225">
        <v>0.00161886503163497</v>
      </c>
      <c r="FE225">
        <v>-2.08621555845513e-05</v>
      </c>
      <c r="FF225">
        <v>0</v>
      </c>
      <c r="FG225">
        <v>2096</v>
      </c>
      <c r="FH225">
        <v>2</v>
      </c>
      <c r="FI225">
        <v>28</v>
      </c>
      <c r="FJ225">
        <v>8.4</v>
      </c>
      <c r="FK225">
        <v>8.3</v>
      </c>
      <c r="FL225">
        <v>18</v>
      </c>
      <c r="FM225">
        <v>492.069</v>
      </c>
      <c r="FN225">
        <v>511.204</v>
      </c>
      <c r="FO225">
        <v>18.2358</v>
      </c>
      <c r="FP225">
        <v>26.5038</v>
      </c>
      <c r="FQ225">
        <v>29.9997</v>
      </c>
      <c r="FR225">
        <v>26.7375</v>
      </c>
      <c r="FS225">
        <v>26.7288</v>
      </c>
      <c r="FT225">
        <v>21.4589</v>
      </c>
      <c r="FU225">
        <v>53.874</v>
      </c>
      <c r="FV225">
        <v>0</v>
      </c>
      <c r="FW225">
        <v>18.3</v>
      </c>
      <c r="FX225">
        <v>420</v>
      </c>
      <c r="FY225">
        <v>6.69455</v>
      </c>
      <c r="FZ225">
        <v>101.664</v>
      </c>
      <c r="GA225">
        <v>96.1904</v>
      </c>
    </row>
    <row r="226" spans="1:183">
      <c r="A226">
        <v>210</v>
      </c>
      <c r="B226">
        <v>1625677634.1</v>
      </c>
      <c r="C226">
        <v>418</v>
      </c>
      <c r="D226" t="s">
        <v>726</v>
      </c>
      <c r="E226" t="s">
        <v>727</v>
      </c>
      <c r="F226">
        <v>1</v>
      </c>
      <c r="G226" t="s">
        <v>302</v>
      </c>
      <c r="H226">
        <v>1625677633.1</v>
      </c>
      <c r="I226">
        <f>(J226)/1000</f>
        <v>0</v>
      </c>
      <c r="J226">
        <f>1000*CJ226*AH226*(CF226-CG226)/(100*BY226*(1000-AH226*CF226))</f>
        <v>0</v>
      </c>
      <c r="K226">
        <f>CJ226*AH226*(CE226-CD226*(1000-AH226*CG226)/(1000-AH226*CF226))/(100*BY226)</f>
        <v>0</v>
      </c>
      <c r="L226">
        <f>CD226 - IF(AH226&gt;1, K226*BY226*100.0/(AJ226*CR226), 0)</f>
        <v>0</v>
      </c>
      <c r="M226">
        <f>((S226-I226/2)*L226-K226)/(S226+I226/2)</f>
        <v>0</v>
      </c>
      <c r="N226">
        <f>M226*(CK226+CL226)/1000.0</f>
        <v>0</v>
      </c>
      <c r="O226">
        <f>(CD226 - IF(AH226&gt;1, K226*BY226*100.0/(AJ226*CR226), 0))*(CK226+CL226)/1000.0</f>
        <v>0</v>
      </c>
      <c r="P226">
        <f>2.0/((1/R226-1/Q226)+SIGN(R226)*SQRT((1/R226-1/Q226)*(1/R226-1/Q226) + 4*BZ226/((BZ226+1)*(BZ226+1))*(2*1/R226*1/Q226-1/Q226*1/Q226)))</f>
        <v>0</v>
      </c>
      <c r="Q226">
        <f>IF(LEFT(CA226,1)&lt;&gt;"0",IF(LEFT(CA226,1)="1",3.0,CB226),$D$5+$E$5*(CR226*CK226/($K$5*1000))+$F$5*(CR226*CK226/($K$5*1000))*MAX(MIN(BY226,$J$5),$I$5)*MAX(MIN(BY226,$J$5),$I$5)+$G$5*MAX(MIN(BY226,$J$5),$I$5)*(CR226*CK226/($K$5*1000))+$H$5*(CR226*CK226/($K$5*1000))*(CR226*CK226/($K$5*1000)))</f>
        <v>0</v>
      </c>
      <c r="R226">
        <f>I226*(1000-(1000*0.61365*exp(17.502*V226/(240.97+V226))/(CK226+CL226)+CF226)/2)/(1000*0.61365*exp(17.502*V226/(240.97+V226))/(CK226+CL226)-CF226)</f>
        <v>0</v>
      </c>
      <c r="S226">
        <f>1/((BZ226+1)/(P226/1.6)+1/(Q226/1.37)) + BZ226/((BZ226+1)/(P226/1.6) + BZ226/(Q226/1.37))</f>
        <v>0</v>
      </c>
      <c r="T226">
        <f>(BU226*BX226)</f>
        <v>0</v>
      </c>
      <c r="U226">
        <f>(CM226+(T226+2*0.95*5.67E-8*(((CM226+$B$7)+273)^4-(CM226+273)^4)-44100*I226)/(1.84*29.3*Q226+8*0.95*5.67E-8*(CM226+273)^3))</f>
        <v>0</v>
      </c>
      <c r="V226">
        <f>($C$7*CN226+$D$7*CO226+$E$7*U226)</f>
        <v>0</v>
      </c>
      <c r="W226">
        <f>0.61365*exp(17.502*V226/(240.97+V226))</f>
        <v>0</v>
      </c>
      <c r="X226">
        <f>(Y226/Z226*100)</f>
        <v>0</v>
      </c>
      <c r="Y226">
        <f>CF226*(CK226+CL226)/1000</f>
        <v>0</v>
      </c>
      <c r="Z226">
        <f>0.61365*exp(17.502*CM226/(240.97+CM226))</f>
        <v>0</v>
      </c>
      <c r="AA226">
        <f>(W226-CF226*(CK226+CL226)/1000)</f>
        <v>0</v>
      </c>
      <c r="AB226">
        <f>(-I226*44100)</f>
        <v>0</v>
      </c>
      <c r="AC226">
        <f>2*29.3*Q226*0.92*(CM226-V226)</f>
        <v>0</v>
      </c>
      <c r="AD226">
        <f>2*0.95*5.67E-8*(((CM226+$B$7)+273)^4-(V226+273)^4)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MAX(0,($B$13+$C$13*CR226)/(1+$D$13*CR226)*CK226/(CM226+273)*$E$13)</f>
        <v>0</v>
      </c>
      <c r="AK226" t="s">
        <v>303</v>
      </c>
      <c r="AL226" t="s">
        <v>303</v>
      </c>
      <c r="AM226">
        <v>0</v>
      </c>
      <c r="AN226">
        <v>0</v>
      </c>
      <c r="AO226">
        <f>1-AM226/AN226</f>
        <v>0</v>
      </c>
      <c r="AP226">
        <v>0</v>
      </c>
      <c r="AQ226" t="s">
        <v>303</v>
      </c>
      <c r="AR226" t="s">
        <v>303</v>
      </c>
      <c r="AS226">
        <v>0</v>
      </c>
      <c r="AT226">
        <v>0</v>
      </c>
      <c r="AU226">
        <f>1-AS226/AT226</f>
        <v>0</v>
      </c>
      <c r="AV226">
        <v>0.5</v>
      </c>
      <c r="AW226">
        <f>BV226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303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f>$B$11*CS226+$C$11*CT226+$F$11*CU226*(1-CX226)</f>
        <v>0</v>
      </c>
      <c r="BV226">
        <f>BU226*BW226</f>
        <v>0</v>
      </c>
      <c r="BW226">
        <f>($B$11*$D$9+$C$11*$D$9+$F$11*((DH226+CZ226)/MAX(DH226+CZ226+DI226, 0.1)*$I$9+DI226/MAX(DH226+CZ226+DI226, 0.1)*$J$9))/($B$11+$C$11+$F$11)</f>
        <v>0</v>
      </c>
      <c r="BX226">
        <f>($B$11*$K$9+$C$11*$K$9+$F$11*((DH226+CZ226)/MAX(DH226+CZ226+DI226, 0.1)*$P$9+DI226/MAX(DH226+CZ226+DI226, 0.1)*$Q$9))/($B$11+$C$11+$F$11)</f>
        <v>0</v>
      </c>
      <c r="BY226">
        <v>6</v>
      </c>
      <c r="BZ226">
        <v>0.5</v>
      </c>
      <c r="CA226" t="s">
        <v>304</v>
      </c>
      <c r="CB226">
        <v>2</v>
      </c>
      <c r="CC226">
        <v>1625677633.1</v>
      </c>
      <c r="CD226">
        <v>408.022333333333</v>
      </c>
      <c r="CE226">
        <v>419.997666666667</v>
      </c>
      <c r="CF226">
        <v>7.86657</v>
      </c>
      <c r="CG226">
        <v>6.63774</v>
      </c>
      <c r="CH226">
        <v>422.365</v>
      </c>
      <c r="CI226">
        <v>9.32671666666667</v>
      </c>
      <c r="CJ226">
        <v>500.029333333333</v>
      </c>
      <c r="CK226">
        <v>100.401</v>
      </c>
      <c r="CL226">
        <v>0.0997821333333333</v>
      </c>
      <c r="CM226">
        <v>19.6936</v>
      </c>
      <c r="CN226">
        <v>19.4953</v>
      </c>
      <c r="CO226">
        <v>999.9</v>
      </c>
      <c r="CP226">
        <v>0</v>
      </c>
      <c r="CQ226">
        <v>0</v>
      </c>
      <c r="CR226">
        <v>10021.8666666667</v>
      </c>
      <c r="CS226">
        <v>0</v>
      </c>
      <c r="CT226">
        <v>5.12812333333333</v>
      </c>
      <c r="CU226">
        <v>1045.98333333333</v>
      </c>
      <c r="CV226">
        <v>0.962009</v>
      </c>
      <c r="CW226">
        <v>0.0379914</v>
      </c>
      <c r="CX226">
        <v>0</v>
      </c>
      <c r="CY226">
        <v>1467.93333333333</v>
      </c>
      <c r="CZ226">
        <v>4.99912</v>
      </c>
      <c r="DA226">
        <v>15219.8</v>
      </c>
      <c r="DB226">
        <v>6712.74333333333</v>
      </c>
      <c r="DC226">
        <v>37.5203333333333</v>
      </c>
      <c r="DD226">
        <v>40.75</v>
      </c>
      <c r="DE226">
        <v>39.458</v>
      </c>
      <c r="DF226">
        <v>40.2496666666667</v>
      </c>
      <c r="DG226">
        <v>39.1036666666667</v>
      </c>
      <c r="DH226">
        <v>1001.43333333333</v>
      </c>
      <c r="DI226">
        <v>39.55</v>
      </c>
      <c r="DJ226">
        <v>0</v>
      </c>
      <c r="DK226">
        <v>1625677635.2</v>
      </c>
      <c r="DL226">
        <v>0</v>
      </c>
      <c r="DM226">
        <v>1471.07692307692</v>
      </c>
      <c r="DN226">
        <v>-28.0061538703265</v>
      </c>
      <c r="DO226">
        <v>-277.220513001581</v>
      </c>
      <c r="DP226">
        <v>15247.3115384615</v>
      </c>
      <c r="DQ226">
        <v>15</v>
      </c>
      <c r="DR226">
        <v>1625677134.6</v>
      </c>
      <c r="DS226" t="s">
        <v>305</v>
      </c>
      <c r="DT226">
        <v>1625677128.6</v>
      </c>
      <c r="DU226">
        <v>1625677134.6</v>
      </c>
      <c r="DV226">
        <v>2</v>
      </c>
      <c r="DW226">
        <v>0.041</v>
      </c>
      <c r="DX226">
        <v>0.026</v>
      </c>
      <c r="DY226">
        <v>-14.347</v>
      </c>
      <c r="DZ226">
        <v>-1.389</v>
      </c>
      <c r="EA226">
        <v>420</v>
      </c>
      <c r="EB226">
        <v>5</v>
      </c>
      <c r="EC226">
        <v>0.14</v>
      </c>
      <c r="ED226">
        <v>0.08</v>
      </c>
      <c r="EE226">
        <v>-11.9558463414634</v>
      </c>
      <c r="EF226">
        <v>-0.491514982578408</v>
      </c>
      <c r="EG226">
        <v>0.100369767816276</v>
      </c>
      <c r="EH226">
        <v>1</v>
      </c>
      <c r="EI226">
        <v>1472.52705882353</v>
      </c>
      <c r="EJ226">
        <v>-28.723946412922</v>
      </c>
      <c r="EK226">
        <v>2.82150619914859</v>
      </c>
      <c r="EL226">
        <v>0</v>
      </c>
      <c r="EM226">
        <v>1.22542268292683</v>
      </c>
      <c r="EN226">
        <v>-0.0576269686411168</v>
      </c>
      <c r="EO226">
        <v>0.0118263806030314</v>
      </c>
      <c r="EP226">
        <v>1</v>
      </c>
      <c r="EQ226">
        <v>2</v>
      </c>
      <c r="ER226">
        <v>3</v>
      </c>
      <c r="ES226" t="s">
        <v>349</v>
      </c>
      <c r="ET226">
        <v>100</v>
      </c>
      <c r="EU226">
        <v>100</v>
      </c>
      <c r="EV226">
        <v>-14.343</v>
      </c>
      <c r="EW226">
        <v>-1.4604</v>
      </c>
      <c r="EX226">
        <v>-14.3476998515065</v>
      </c>
      <c r="EY226">
        <v>0.000485247639819423</v>
      </c>
      <c r="EZ226">
        <v>-1.36446825205216e-06</v>
      </c>
      <c r="FA226">
        <v>5.78542989185787e-10</v>
      </c>
      <c r="FB226">
        <v>-1.1099058739466</v>
      </c>
      <c r="FC226">
        <v>-0.0508365997127688</v>
      </c>
      <c r="FD226">
        <v>0.00161886503163497</v>
      </c>
      <c r="FE226">
        <v>-2.08621555845513e-05</v>
      </c>
      <c r="FF226">
        <v>0</v>
      </c>
      <c r="FG226">
        <v>2096</v>
      </c>
      <c r="FH226">
        <v>2</v>
      </c>
      <c r="FI226">
        <v>28</v>
      </c>
      <c r="FJ226">
        <v>8.4</v>
      </c>
      <c r="FK226">
        <v>8.3</v>
      </c>
      <c r="FL226">
        <v>18</v>
      </c>
      <c r="FM226">
        <v>491.808</v>
      </c>
      <c r="FN226">
        <v>511.46</v>
      </c>
      <c r="FO226">
        <v>18.2777</v>
      </c>
      <c r="FP226">
        <v>26.5017</v>
      </c>
      <c r="FQ226">
        <v>29.9998</v>
      </c>
      <c r="FR226">
        <v>26.7358</v>
      </c>
      <c r="FS226">
        <v>26.7274</v>
      </c>
      <c r="FT226">
        <v>21.4556</v>
      </c>
      <c r="FU226">
        <v>53.874</v>
      </c>
      <c r="FV226">
        <v>0</v>
      </c>
      <c r="FW226">
        <v>18.36</v>
      </c>
      <c r="FX226">
        <v>420</v>
      </c>
      <c r="FY226">
        <v>6.69207</v>
      </c>
      <c r="FZ226">
        <v>101.665</v>
      </c>
      <c r="GA226">
        <v>96.1894</v>
      </c>
    </row>
    <row r="227" spans="1:183">
      <c r="A227">
        <v>211</v>
      </c>
      <c r="B227">
        <v>1625677636.1</v>
      </c>
      <c r="C227">
        <v>420</v>
      </c>
      <c r="D227" t="s">
        <v>728</v>
      </c>
      <c r="E227" t="s">
        <v>729</v>
      </c>
      <c r="F227">
        <v>1</v>
      </c>
      <c r="G227" t="s">
        <v>302</v>
      </c>
      <c r="H227">
        <v>1625677635.1</v>
      </c>
      <c r="I227">
        <f>(J227)/1000</f>
        <v>0</v>
      </c>
      <c r="J227">
        <f>1000*CJ227*AH227*(CF227-CG227)/(100*BY227*(1000-AH227*CF227))</f>
        <v>0</v>
      </c>
      <c r="K227">
        <f>CJ227*AH227*(CE227-CD227*(1000-AH227*CG227)/(1000-AH227*CF227))/(100*BY227)</f>
        <v>0</v>
      </c>
      <c r="L227">
        <f>CD227 - IF(AH227&gt;1, K227*BY227*100.0/(AJ227*CR227), 0)</f>
        <v>0</v>
      </c>
      <c r="M227">
        <f>((S227-I227/2)*L227-K227)/(S227+I227/2)</f>
        <v>0</v>
      </c>
      <c r="N227">
        <f>M227*(CK227+CL227)/1000.0</f>
        <v>0</v>
      </c>
      <c r="O227">
        <f>(CD227 - IF(AH227&gt;1, K227*BY227*100.0/(AJ227*CR227), 0))*(CK227+CL227)/1000.0</f>
        <v>0</v>
      </c>
      <c r="P227">
        <f>2.0/((1/R227-1/Q227)+SIGN(R227)*SQRT((1/R227-1/Q227)*(1/R227-1/Q227) + 4*BZ227/((BZ227+1)*(BZ227+1))*(2*1/R227*1/Q227-1/Q227*1/Q227)))</f>
        <v>0</v>
      </c>
      <c r="Q227">
        <f>IF(LEFT(CA227,1)&lt;&gt;"0",IF(LEFT(CA227,1)="1",3.0,CB227),$D$5+$E$5*(CR227*CK227/($K$5*1000))+$F$5*(CR227*CK227/($K$5*1000))*MAX(MIN(BY227,$J$5),$I$5)*MAX(MIN(BY227,$J$5),$I$5)+$G$5*MAX(MIN(BY227,$J$5),$I$5)*(CR227*CK227/($K$5*1000))+$H$5*(CR227*CK227/($K$5*1000))*(CR227*CK227/($K$5*1000)))</f>
        <v>0</v>
      </c>
      <c r="R227">
        <f>I227*(1000-(1000*0.61365*exp(17.502*V227/(240.97+V227))/(CK227+CL227)+CF227)/2)/(1000*0.61365*exp(17.502*V227/(240.97+V227))/(CK227+CL227)-CF227)</f>
        <v>0</v>
      </c>
      <c r="S227">
        <f>1/((BZ227+1)/(P227/1.6)+1/(Q227/1.37)) + BZ227/((BZ227+1)/(P227/1.6) + BZ227/(Q227/1.37))</f>
        <v>0</v>
      </c>
      <c r="T227">
        <f>(BU227*BX227)</f>
        <v>0</v>
      </c>
      <c r="U227">
        <f>(CM227+(T227+2*0.95*5.67E-8*(((CM227+$B$7)+273)^4-(CM227+273)^4)-44100*I227)/(1.84*29.3*Q227+8*0.95*5.67E-8*(CM227+273)^3))</f>
        <v>0</v>
      </c>
      <c r="V227">
        <f>($C$7*CN227+$D$7*CO227+$E$7*U227)</f>
        <v>0</v>
      </c>
      <c r="W227">
        <f>0.61365*exp(17.502*V227/(240.97+V227))</f>
        <v>0</v>
      </c>
      <c r="X227">
        <f>(Y227/Z227*100)</f>
        <v>0</v>
      </c>
      <c r="Y227">
        <f>CF227*(CK227+CL227)/1000</f>
        <v>0</v>
      </c>
      <c r="Z227">
        <f>0.61365*exp(17.502*CM227/(240.97+CM227))</f>
        <v>0</v>
      </c>
      <c r="AA227">
        <f>(W227-CF227*(CK227+CL227)/1000)</f>
        <v>0</v>
      </c>
      <c r="AB227">
        <f>(-I227*44100)</f>
        <v>0</v>
      </c>
      <c r="AC227">
        <f>2*29.3*Q227*0.92*(CM227-V227)</f>
        <v>0</v>
      </c>
      <c r="AD227">
        <f>2*0.95*5.67E-8*(((CM227+$B$7)+273)^4-(V227+273)^4)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MAX(0,($B$13+$C$13*CR227)/(1+$D$13*CR227)*CK227/(CM227+273)*$E$13)</f>
        <v>0</v>
      </c>
      <c r="AK227" t="s">
        <v>303</v>
      </c>
      <c r="AL227" t="s">
        <v>303</v>
      </c>
      <c r="AM227">
        <v>0</v>
      </c>
      <c r="AN227">
        <v>0</v>
      </c>
      <c r="AO227">
        <f>1-AM227/AN227</f>
        <v>0</v>
      </c>
      <c r="AP227">
        <v>0</v>
      </c>
      <c r="AQ227" t="s">
        <v>303</v>
      </c>
      <c r="AR227" t="s">
        <v>303</v>
      </c>
      <c r="AS227">
        <v>0</v>
      </c>
      <c r="AT227">
        <v>0</v>
      </c>
      <c r="AU227">
        <f>1-AS227/AT227</f>
        <v>0</v>
      </c>
      <c r="AV227">
        <v>0.5</v>
      </c>
      <c r="AW227">
        <f>BV227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303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f>$B$11*CS227+$C$11*CT227+$F$11*CU227*(1-CX227)</f>
        <v>0</v>
      </c>
      <c r="BV227">
        <f>BU227*BW227</f>
        <v>0</v>
      </c>
      <c r="BW227">
        <f>($B$11*$D$9+$C$11*$D$9+$F$11*((DH227+CZ227)/MAX(DH227+CZ227+DI227, 0.1)*$I$9+DI227/MAX(DH227+CZ227+DI227, 0.1)*$J$9))/($B$11+$C$11+$F$11)</f>
        <v>0</v>
      </c>
      <c r="BX227">
        <f>($B$11*$K$9+$C$11*$K$9+$F$11*((DH227+CZ227)/MAX(DH227+CZ227+DI227, 0.1)*$P$9+DI227/MAX(DH227+CZ227+DI227, 0.1)*$Q$9))/($B$11+$C$11+$F$11)</f>
        <v>0</v>
      </c>
      <c r="BY227">
        <v>6</v>
      </c>
      <c r="BZ227">
        <v>0.5</v>
      </c>
      <c r="CA227" t="s">
        <v>304</v>
      </c>
      <c r="CB227">
        <v>2</v>
      </c>
      <c r="CC227">
        <v>1625677635.1</v>
      </c>
      <c r="CD227">
        <v>408.015333333333</v>
      </c>
      <c r="CE227">
        <v>420.032</v>
      </c>
      <c r="CF227">
        <v>7.88156333333333</v>
      </c>
      <c r="CG227">
        <v>6.63921333333333</v>
      </c>
      <c r="CH227">
        <v>422.357333333333</v>
      </c>
      <c r="CI227">
        <v>9.34211333333333</v>
      </c>
      <c r="CJ227">
        <v>499.953</v>
      </c>
      <c r="CK227">
        <v>100.398</v>
      </c>
      <c r="CL227">
        <v>0.0996237666666667</v>
      </c>
      <c r="CM227">
        <v>19.7203333333333</v>
      </c>
      <c r="CN227">
        <v>19.5212</v>
      </c>
      <c r="CO227">
        <v>999.9</v>
      </c>
      <c r="CP227">
        <v>0</v>
      </c>
      <c r="CQ227">
        <v>0</v>
      </c>
      <c r="CR227">
        <v>10018.3333333333</v>
      </c>
      <c r="CS227">
        <v>0</v>
      </c>
      <c r="CT227">
        <v>5.20715666666667</v>
      </c>
      <c r="CU227">
        <v>1045.98333333333</v>
      </c>
      <c r="CV227">
        <v>0.962009</v>
      </c>
      <c r="CW227">
        <v>0.0379914</v>
      </c>
      <c r="CX227">
        <v>0</v>
      </c>
      <c r="CY227">
        <v>1467.28666666667</v>
      </c>
      <c r="CZ227">
        <v>4.99912</v>
      </c>
      <c r="DA227">
        <v>15212.8333333333</v>
      </c>
      <c r="DB227">
        <v>6712.70333333333</v>
      </c>
      <c r="DC227">
        <v>37.4163333333333</v>
      </c>
      <c r="DD227">
        <v>40.75</v>
      </c>
      <c r="DE227">
        <v>39.2706666666667</v>
      </c>
      <c r="DF227">
        <v>40.2083333333333</v>
      </c>
      <c r="DG227">
        <v>38.979</v>
      </c>
      <c r="DH227">
        <v>1001.43333333333</v>
      </c>
      <c r="DI227">
        <v>39.55</v>
      </c>
      <c r="DJ227">
        <v>0</v>
      </c>
      <c r="DK227">
        <v>1625677637</v>
      </c>
      <c r="DL227">
        <v>0</v>
      </c>
      <c r="DM227">
        <v>1470.116</v>
      </c>
      <c r="DN227">
        <v>-27.7484615037171</v>
      </c>
      <c r="DO227">
        <v>-258.799999609415</v>
      </c>
      <c r="DP227">
        <v>15237.832</v>
      </c>
      <c r="DQ227">
        <v>15</v>
      </c>
      <c r="DR227">
        <v>1625677134.6</v>
      </c>
      <c r="DS227" t="s">
        <v>305</v>
      </c>
      <c r="DT227">
        <v>1625677128.6</v>
      </c>
      <c r="DU227">
        <v>1625677134.6</v>
      </c>
      <c r="DV227">
        <v>2</v>
      </c>
      <c r="DW227">
        <v>0.041</v>
      </c>
      <c r="DX227">
        <v>0.026</v>
      </c>
      <c r="DY227">
        <v>-14.347</v>
      </c>
      <c r="DZ227">
        <v>-1.389</v>
      </c>
      <c r="EA227">
        <v>420</v>
      </c>
      <c r="EB227">
        <v>5</v>
      </c>
      <c r="EC227">
        <v>0.14</v>
      </c>
      <c r="ED227">
        <v>0.08</v>
      </c>
      <c r="EE227">
        <v>-11.965256097561</v>
      </c>
      <c r="EF227">
        <v>-0.495953310104536</v>
      </c>
      <c r="EG227">
        <v>0.100500401767867</v>
      </c>
      <c r="EH227">
        <v>1</v>
      </c>
      <c r="EI227">
        <v>1471.68470588235</v>
      </c>
      <c r="EJ227">
        <v>-28.363577565945</v>
      </c>
      <c r="EK227">
        <v>2.78518056790718</v>
      </c>
      <c r="EL227">
        <v>0</v>
      </c>
      <c r="EM227">
        <v>1.22739268292683</v>
      </c>
      <c r="EN227">
        <v>-0.04334383275261</v>
      </c>
      <c r="EO227">
        <v>0.0125073184477378</v>
      </c>
      <c r="EP227">
        <v>1</v>
      </c>
      <c r="EQ227">
        <v>2</v>
      </c>
      <c r="ER227">
        <v>3</v>
      </c>
      <c r="ES227" t="s">
        <v>349</v>
      </c>
      <c r="ET227">
        <v>100</v>
      </c>
      <c r="EU227">
        <v>100</v>
      </c>
      <c r="EV227">
        <v>-14.342</v>
      </c>
      <c r="EW227">
        <v>-1.4607</v>
      </c>
      <c r="EX227">
        <v>-14.3476998515065</v>
      </c>
      <c r="EY227">
        <v>0.000485247639819423</v>
      </c>
      <c r="EZ227">
        <v>-1.36446825205216e-06</v>
      </c>
      <c r="FA227">
        <v>5.78542989185787e-10</v>
      </c>
      <c r="FB227">
        <v>-1.1099058739466</v>
      </c>
      <c r="FC227">
        <v>-0.0508365997127688</v>
      </c>
      <c r="FD227">
        <v>0.00161886503163497</v>
      </c>
      <c r="FE227">
        <v>-2.08621555845513e-05</v>
      </c>
      <c r="FF227">
        <v>0</v>
      </c>
      <c r="FG227">
        <v>2096</v>
      </c>
      <c r="FH227">
        <v>2</v>
      </c>
      <c r="FI227">
        <v>28</v>
      </c>
      <c r="FJ227">
        <v>8.5</v>
      </c>
      <c r="FK227">
        <v>8.4</v>
      </c>
      <c r="FL227">
        <v>18</v>
      </c>
      <c r="FM227">
        <v>491.636</v>
      </c>
      <c r="FN227">
        <v>511.252</v>
      </c>
      <c r="FO227">
        <v>18.3232</v>
      </c>
      <c r="FP227">
        <v>26.5001</v>
      </c>
      <c r="FQ227">
        <v>29.9998</v>
      </c>
      <c r="FR227">
        <v>26.7342</v>
      </c>
      <c r="FS227">
        <v>26.7263</v>
      </c>
      <c r="FT227">
        <v>21.4585</v>
      </c>
      <c r="FU227">
        <v>53.585</v>
      </c>
      <c r="FV227">
        <v>0</v>
      </c>
      <c r="FW227">
        <v>18.36</v>
      </c>
      <c r="FX227">
        <v>420</v>
      </c>
      <c r="FY227">
        <v>6.73733</v>
      </c>
      <c r="FZ227">
        <v>101.665</v>
      </c>
      <c r="GA227">
        <v>96.1888</v>
      </c>
    </row>
    <row r="228" spans="1:183">
      <c r="A228">
        <v>212</v>
      </c>
      <c r="B228">
        <v>1625677638.1</v>
      </c>
      <c r="C228">
        <v>422</v>
      </c>
      <c r="D228" t="s">
        <v>730</v>
      </c>
      <c r="E228" t="s">
        <v>731</v>
      </c>
      <c r="F228">
        <v>1</v>
      </c>
      <c r="G228" t="s">
        <v>302</v>
      </c>
      <c r="H228">
        <v>1625677637.1</v>
      </c>
      <c r="I228">
        <f>(J228)/1000</f>
        <v>0</v>
      </c>
      <c r="J228">
        <f>1000*CJ228*AH228*(CF228-CG228)/(100*BY228*(1000-AH228*CF228))</f>
        <v>0</v>
      </c>
      <c r="K228">
        <f>CJ228*AH228*(CE228-CD228*(1000-AH228*CG228)/(1000-AH228*CF228))/(100*BY228)</f>
        <v>0</v>
      </c>
      <c r="L228">
        <f>CD228 - IF(AH228&gt;1, K228*BY228*100.0/(AJ228*CR228), 0)</f>
        <v>0</v>
      </c>
      <c r="M228">
        <f>((S228-I228/2)*L228-K228)/(S228+I228/2)</f>
        <v>0</v>
      </c>
      <c r="N228">
        <f>M228*(CK228+CL228)/1000.0</f>
        <v>0</v>
      </c>
      <c r="O228">
        <f>(CD228 - IF(AH228&gt;1, K228*BY228*100.0/(AJ228*CR228), 0))*(CK228+CL228)/1000.0</f>
        <v>0</v>
      </c>
      <c r="P228">
        <f>2.0/((1/R228-1/Q228)+SIGN(R228)*SQRT((1/R228-1/Q228)*(1/R228-1/Q228) + 4*BZ228/((BZ228+1)*(BZ228+1))*(2*1/R228*1/Q228-1/Q228*1/Q228)))</f>
        <v>0</v>
      </c>
      <c r="Q228">
        <f>IF(LEFT(CA228,1)&lt;&gt;"0",IF(LEFT(CA228,1)="1",3.0,CB228),$D$5+$E$5*(CR228*CK228/($K$5*1000))+$F$5*(CR228*CK228/($K$5*1000))*MAX(MIN(BY228,$J$5),$I$5)*MAX(MIN(BY228,$J$5),$I$5)+$G$5*MAX(MIN(BY228,$J$5),$I$5)*(CR228*CK228/($K$5*1000))+$H$5*(CR228*CK228/($K$5*1000))*(CR228*CK228/($K$5*1000)))</f>
        <v>0</v>
      </c>
      <c r="R228">
        <f>I228*(1000-(1000*0.61365*exp(17.502*V228/(240.97+V228))/(CK228+CL228)+CF228)/2)/(1000*0.61365*exp(17.502*V228/(240.97+V228))/(CK228+CL228)-CF228)</f>
        <v>0</v>
      </c>
      <c r="S228">
        <f>1/((BZ228+1)/(P228/1.6)+1/(Q228/1.37)) + BZ228/((BZ228+1)/(P228/1.6) + BZ228/(Q228/1.37))</f>
        <v>0</v>
      </c>
      <c r="T228">
        <f>(BU228*BX228)</f>
        <v>0</v>
      </c>
      <c r="U228">
        <f>(CM228+(T228+2*0.95*5.67E-8*(((CM228+$B$7)+273)^4-(CM228+273)^4)-44100*I228)/(1.84*29.3*Q228+8*0.95*5.67E-8*(CM228+273)^3))</f>
        <v>0</v>
      </c>
      <c r="V228">
        <f>($C$7*CN228+$D$7*CO228+$E$7*U228)</f>
        <v>0</v>
      </c>
      <c r="W228">
        <f>0.61365*exp(17.502*V228/(240.97+V228))</f>
        <v>0</v>
      </c>
      <c r="X228">
        <f>(Y228/Z228*100)</f>
        <v>0</v>
      </c>
      <c r="Y228">
        <f>CF228*(CK228+CL228)/1000</f>
        <v>0</v>
      </c>
      <c r="Z228">
        <f>0.61365*exp(17.502*CM228/(240.97+CM228))</f>
        <v>0</v>
      </c>
      <c r="AA228">
        <f>(W228-CF228*(CK228+CL228)/1000)</f>
        <v>0</v>
      </c>
      <c r="AB228">
        <f>(-I228*44100)</f>
        <v>0</v>
      </c>
      <c r="AC228">
        <f>2*29.3*Q228*0.92*(CM228-V228)</f>
        <v>0</v>
      </c>
      <c r="AD228">
        <f>2*0.95*5.67E-8*(((CM228+$B$7)+273)^4-(V228+273)^4)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MAX(0,($B$13+$C$13*CR228)/(1+$D$13*CR228)*CK228/(CM228+273)*$E$13)</f>
        <v>0</v>
      </c>
      <c r="AK228" t="s">
        <v>303</v>
      </c>
      <c r="AL228" t="s">
        <v>303</v>
      </c>
      <c r="AM228">
        <v>0</v>
      </c>
      <c r="AN228">
        <v>0</v>
      </c>
      <c r="AO228">
        <f>1-AM228/AN228</f>
        <v>0</v>
      </c>
      <c r="AP228">
        <v>0</v>
      </c>
      <c r="AQ228" t="s">
        <v>303</v>
      </c>
      <c r="AR228" t="s">
        <v>303</v>
      </c>
      <c r="AS228">
        <v>0</v>
      </c>
      <c r="AT228">
        <v>0</v>
      </c>
      <c r="AU228">
        <f>1-AS228/AT228</f>
        <v>0</v>
      </c>
      <c r="AV228">
        <v>0.5</v>
      </c>
      <c r="AW228">
        <f>BV228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303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f>$B$11*CS228+$C$11*CT228+$F$11*CU228*(1-CX228)</f>
        <v>0</v>
      </c>
      <c r="BV228">
        <f>BU228*BW228</f>
        <v>0</v>
      </c>
      <c r="BW228">
        <f>($B$11*$D$9+$C$11*$D$9+$F$11*((DH228+CZ228)/MAX(DH228+CZ228+DI228, 0.1)*$I$9+DI228/MAX(DH228+CZ228+DI228, 0.1)*$J$9))/($B$11+$C$11+$F$11)</f>
        <v>0</v>
      </c>
      <c r="BX228">
        <f>($B$11*$K$9+$C$11*$K$9+$F$11*((DH228+CZ228)/MAX(DH228+CZ228+DI228, 0.1)*$P$9+DI228/MAX(DH228+CZ228+DI228, 0.1)*$Q$9))/($B$11+$C$11+$F$11)</f>
        <v>0</v>
      </c>
      <c r="BY228">
        <v>6</v>
      </c>
      <c r="BZ228">
        <v>0.5</v>
      </c>
      <c r="CA228" t="s">
        <v>304</v>
      </c>
      <c r="CB228">
        <v>2</v>
      </c>
      <c r="CC228">
        <v>1625677637.1</v>
      </c>
      <c r="CD228">
        <v>408.014333333333</v>
      </c>
      <c r="CE228">
        <v>420.063</v>
      </c>
      <c r="CF228">
        <v>7.89404333333333</v>
      </c>
      <c r="CG228">
        <v>6.64068333333333</v>
      </c>
      <c r="CH228">
        <v>422.357</v>
      </c>
      <c r="CI228">
        <v>9.35492666666667</v>
      </c>
      <c r="CJ228">
        <v>499.973333333333</v>
      </c>
      <c r="CK228">
        <v>100.397</v>
      </c>
      <c r="CL228">
        <v>0.0996547666666667</v>
      </c>
      <c r="CM228">
        <v>19.7471333333333</v>
      </c>
      <c r="CN228">
        <v>19.5567</v>
      </c>
      <c r="CO228">
        <v>999.9</v>
      </c>
      <c r="CP228">
        <v>0</v>
      </c>
      <c r="CQ228">
        <v>0</v>
      </c>
      <c r="CR228">
        <v>10026.6666666667</v>
      </c>
      <c r="CS228">
        <v>0</v>
      </c>
      <c r="CT228">
        <v>5.29906</v>
      </c>
      <c r="CU228">
        <v>1045.97</v>
      </c>
      <c r="CV228">
        <v>0.962009</v>
      </c>
      <c r="CW228">
        <v>0.0379914</v>
      </c>
      <c r="CX228">
        <v>0</v>
      </c>
      <c r="CY228">
        <v>1466.03666666667</v>
      </c>
      <c r="CZ228">
        <v>4.99912</v>
      </c>
      <c r="DA228">
        <v>15203.5</v>
      </c>
      <c r="DB228">
        <v>6712.64666666667</v>
      </c>
      <c r="DC228">
        <v>37.5623333333333</v>
      </c>
      <c r="DD228">
        <v>40.75</v>
      </c>
      <c r="DE228">
        <v>39.604</v>
      </c>
      <c r="DF228">
        <v>40.1873333333333</v>
      </c>
      <c r="DG228">
        <v>39.208</v>
      </c>
      <c r="DH228">
        <v>1001.42</v>
      </c>
      <c r="DI228">
        <v>39.55</v>
      </c>
      <c r="DJ228">
        <v>0</v>
      </c>
      <c r="DK228">
        <v>1625677638.8</v>
      </c>
      <c r="DL228">
        <v>0</v>
      </c>
      <c r="DM228">
        <v>1469.37730769231</v>
      </c>
      <c r="DN228">
        <v>-28.4324786552577</v>
      </c>
      <c r="DO228">
        <v>-252.252991623455</v>
      </c>
      <c r="DP228">
        <v>15231.3076923077</v>
      </c>
      <c r="DQ228">
        <v>15</v>
      </c>
      <c r="DR228">
        <v>1625677134.6</v>
      </c>
      <c r="DS228" t="s">
        <v>305</v>
      </c>
      <c r="DT228">
        <v>1625677128.6</v>
      </c>
      <c r="DU228">
        <v>1625677134.6</v>
      </c>
      <c r="DV228">
        <v>2</v>
      </c>
      <c r="DW228">
        <v>0.041</v>
      </c>
      <c r="DX228">
        <v>0.026</v>
      </c>
      <c r="DY228">
        <v>-14.347</v>
      </c>
      <c r="DZ228">
        <v>-1.389</v>
      </c>
      <c r="EA228">
        <v>420</v>
      </c>
      <c r="EB228">
        <v>5</v>
      </c>
      <c r="EC228">
        <v>0.14</v>
      </c>
      <c r="ED228">
        <v>0.08</v>
      </c>
      <c r="EE228">
        <v>-11.9806512195122</v>
      </c>
      <c r="EF228">
        <v>-0.447645993031366</v>
      </c>
      <c r="EG228">
        <v>0.0984030986076454</v>
      </c>
      <c r="EH228">
        <v>1</v>
      </c>
      <c r="EI228">
        <v>1470.958</v>
      </c>
      <c r="EJ228">
        <v>-28.5402118248246</v>
      </c>
      <c r="EK228">
        <v>2.87279435890762</v>
      </c>
      <c r="EL228">
        <v>0</v>
      </c>
      <c r="EM228">
        <v>1.22953609756098</v>
      </c>
      <c r="EN228">
        <v>0.000227665505226179</v>
      </c>
      <c r="EO228">
        <v>0.0145230428979216</v>
      </c>
      <c r="EP228">
        <v>1</v>
      </c>
      <c r="EQ228">
        <v>2</v>
      </c>
      <c r="ER228">
        <v>3</v>
      </c>
      <c r="ES228" t="s">
        <v>349</v>
      </c>
      <c r="ET228">
        <v>100</v>
      </c>
      <c r="EU228">
        <v>100</v>
      </c>
      <c r="EV228">
        <v>-14.343</v>
      </c>
      <c r="EW228">
        <v>-1.4611</v>
      </c>
      <c r="EX228">
        <v>-14.3476998515065</v>
      </c>
      <c r="EY228">
        <v>0.000485247639819423</v>
      </c>
      <c r="EZ228">
        <v>-1.36446825205216e-06</v>
      </c>
      <c r="FA228">
        <v>5.78542989185787e-10</v>
      </c>
      <c r="FB228">
        <v>-1.1099058739466</v>
      </c>
      <c r="FC228">
        <v>-0.0508365997127688</v>
      </c>
      <c r="FD228">
        <v>0.00161886503163497</v>
      </c>
      <c r="FE228">
        <v>-2.08621555845513e-05</v>
      </c>
      <c r="FF228">
        <v>0</v>
      </c>
      <c r="FG228">
        <v>2096</v>
      </c>
      <c r="FH228">
        <v>2</v>
      </c>
      <c r="FI228">
        <v>28</v>
      </c>
      <c r="FJ228">
        <v>8.5</v>
      </c>
      <c r="FK228">
        <v>8.4</v>
      </c>
      <c r="FL228">
        <v>18</v>
      </c>
      <c r="FM228">
        <v>491.697</v>
      </c>
      <c r="FN228">
        <v>511.206</v>
      </c>
      <c r="FO228">
        <v>18.3682</v>
      </c>
      <c r="FP228">
        <v>26.4984</v>
      </c>
      <c r="FQ228">
        <v>29.9996</v>
      </c>
      <c r="FR228">
        <v>26.733</v>
      </c>
      <c r="FS228">
        <v>26.7252</v>
      </c>
      <c r="FT228">
        <v>21.4557</v>
      </c>
      <c r="FU228">
        <v>53.585</v>
      </c>
      <c r="FV228">
        <v>0</v>
      </c>
      <c r="FW228">
        <v>18.44</v>
      </c>
      <c r="FX228">
        <v>420</v>
      </c>
      <c r="FY228">
        <v>6.74221</v>
      </c>
      <c r="FZ228">
        <v>101.665</v>
      </c>
      <c r="GA228">
        <v>96.1896</v>
      </c>
    </row>
    <row r="229" spans="1:183">
      <c r="A229">
        <v>213</v>
      </c>
      <c r="B229">
        <v>1625677640.1</v>
      </c>
      <c r="C229">
        <v>424</v>
      </c>
      <c r="D229" t="s">
        <v>732</v>
      </c>
      <c r="E229" t="s">
        <v>733</v>
      </c>
      <c r="F229">
        <v>1</v>
      </c>
      <c r="G229" t="s">
        <v>302</v>
      </c>
      <c r="H229">
        <v>1625677639.1</v>
      </c>
      <c r="I229">
        <f>(J229)/1000</f>
        <v>0</v>
      </c>
      <c r="J229">
        <f>1000*CJ229*AH229*(CF229-CG229)/(100*BY229*(1000-AH229*CF229))</f>
        <v>0</v>
      </c>
      <c r="K229">
        <f>CJ229*AH229*(CE229-CD229*(1000-AH229*CG229)/(1000-AH229*CF229))/(100*BY229)</f>
        <v>0</v>
      </c>
      <c r="L229">
        <f>CD229 - IF(AH229&gt;1, K229*BY229*100.0/(AJ229*CR229), 0)</f>
        <v>0</v>
      </c>
      <c r="M229">
        <f>((S229-I229/2)*L229-K229)/(S229+I229/2)</f>
        <v>0</v>
      </c>
      <c r="N229">
        <f>M229*(CK229+CL229)/1000.0</f>
        <v>0</v>
      </c>
      <c r="O229">
        <f>(CD229 - IF(AH229&gt;1, K229*BY229*100.0/(AJ229*CR229), 0))*(CK229+CL229)/1000.0</f>
        <v>0</v>
      </c>
      <c r="P229">
        <f>2.0/((1/R229-1/Q229)+SIGN(R229)*SQRT((1/R229-1/Q229)*(1/R229-1/Q229) + 4*BZ229/((BZ229+1)*(BZ229+1))*(2*1/R229*1/Q229-1/Q229*1/Q229)))</f>
        <v>0</v>
      </c>
      <c r="Q229">
        <f>IF(LEFT(CA229,1)&lt;&gt;"0",IF(LEFT(CA229,1)="1",3.0,CB229),$D$5+$E$5*(CR229*CK229/($K$5*1000))+$F$5*(CR229*CK229/($K$5*1000))*MAX(MIN(BY229,$J$5),$I$5)*MAX(MIN(BY229,$J$5),$I$5)+$G$5*MAX(MIN(BY229,$J$5),$I$5)*(CR229*CK229/($K$5*1000))+$H$5*(CR229*CK229/($K$5*1000))*(CR229*CK229/($K$5*1000)))</f>
        <v>0</v>
      </c>
      <c r="R229">
        <f>I229*(1000-(1000*0.61365*exp(17.502*V229/(240.97+V229))/(CK229+CL229)+CF229)/2)/(1000*0.61365*exp(17.502*V229/(240.97+V229))/(CK229+CL229)-CF229)</f>
        <v>0</v>
      </c>
      <c r="S229">
        <f>1/((BZ229+1)/(P229/1.6)+1/(Q229/1.37)) + BZ229/((BZ229+1)/(P229/1.6) + BZ229/(Q229/1.37))</f>
        <v>0</v>
      </c>
      <c r="T229">
        <f>(BU229*BX229)</f>
        <v>0</v>
      </c>
      <c r="U229">
        <f>(CM229+(T229+2*0.95*5.67E-8*(((CM229+$B$7)+273)^4-(CM229+273)^4)-44100*I229)/(1.84*29.3*Q229+8*0.95*5.67E-8*(CM229+273)^3))</f>
        <v>0</v>
      </c>
      <c r="V229">
        <f>($C$7*CN229+$D$7*CO229+$E$7*U229)</f>
        <v>0</v>
      </c>
      <c r="W229">
        <f>0.61365*exp(17.502*V229/(240.97+V229))</f>
        <v>0</v>
      </c>
      <c r="X229">
        <f>(Y229/Z229*100)</f>
        <v>0</v>
      </c>
      <c r="Y229">
        <f>CF229*(CK229+CL229)/1000</f>
        <v>0</v>
      </c>
      <c r="Z229">
        <f>0.61365*exp(17.502*CM229/(240.97+CM229))</f>
        <v>0</v>
      </c>
      <c r="AA229">
        <f>(W229-CF229*(CK229+CL229)/1000)</f>
        <v>0</v>
      </c>
      <c r="AB229">
        <f>(-I229*44100)</f>
        <v>0</v>
      </c>
      <c r="AC229">
        <f>2*29.3*Q229*0.92*(CM229-V229)</f>
        <v>0</v>
      </c>
      <c r="AD229">
        <f>2*0.95*5.67E-8*(((CM229+$B$7)+273)^4-(V229+273)^4)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MAX(0,($B$13+$C$13*CR229)/(1+$D$13*CR229)*CK229/(CM229+273)*$E$13)</f>
        <v>0</v>
      </c>
      <c r="AK229" t="s">
        <v>303</v>
      </c>
      <c r="AL229" t="s">
        <v>303</v>
      </c>
      <c r="AM229">
        <v>0</v>
      </c>
      <c r="AN229">
        <v>0</v>
      </c>
      <c r="AO229">
        <f>1-AM229/AN229</f>
        <v>0</v>
      </c>
      <c r="AP229">
        <v>0</v>
      </c>
      <c r="AQ229" t="s">
        <v>303</v>
      </c>
      <c r="AR229" t="s">
        <v>303</v>
      </c>
      <c r="AS229">
        <v>0</v>
      </c>
      <c r="AT229">
        <v>0</v>
      </c>
      <c r="AU229">
        <f>1-AS229/AT229</f>
        <v>0</v>
      </c>
      <c r="AV229">
        <v>0.5</v>
      </c>
      <c r="AW229">
        <f>BV229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303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f>$B$11*CS229+$C$11*CT229+$F$11*CU229*(1-CX229)</f>
        <v>0</v>
      </c>
      <c r="BV229">
        <f>BU229*BW229</f>
        <v>0</v>
      </c>
      <c r="BW229">
        <f>($B$11*$D$9+$C$11*$D$9+$F$11*((DH229+CZ229)/MAX(DH229+CZ229+DI229, 0.1)*$I$9+DI229/MAX(DH229+CZ229+DI229, 0.1)*$J$9))/($B$11+$C$11+$F$11)</f>
        <v>0</v>
      </c>
      <c r="BX229">
        <f>($B$11*$K$9+$C$11*$K$9+$F$11*((DH229+CZ229)/MAX(DH229+CZ229+DI229, 0.1)*$P$9+DI229/MAX(DH229+CZ229+DI229, 0.1)*$Q$9))/($B$11+$C$11+$F$11)</f>
        <v>0</v>
      </c>
      <c r="BY229">
        <v>6</v>
      </c>
      <c r="BZ229">
        <v>0.5</v>
      </c>
      <c r="CA229" t="s">
        <v>304</v>
      </c>
      <c r="CB229">
        <v>2</v>
      </c>
      <c r="CC229">
        <v>1625677639.1</v>
      </c>
      <c r="CD229">
        <v>408.005666666667</v>
      </c>
      <c r="CE229">
        <v>419.987333333333</v>
      </c>
      <c r="CF229">
        <v>7.90604333333333</v>
      </c>
      <c r="CG229">
        <v>6.65185</v>
      </c>
      <c r="CH229">
        <v>422.348333333333</v>
      </c>
      <c r="CI229">
        <v>9.36725</v>
      </c>
      <c r="CJ229">
        <v>500.011666666667</v>
      </c>
      <c r="CK229">
        <v>100.397</v>
      </c>
      <c r="CL229">
        <v>0.0999464333333333</v>
      </c>
      <c r="CM229">
        <v>19.7762</v>
      </c>
      <c r="CN229">
        <v>19.5811666666667</v>
      </c>
      <c r="CO229">
        <v>999.9</v>
      </c>
      <c r="CP229">
        <v>0</v>
      </c>
      <c r="CQ229">
        <v>0</v>
      </c>
      <c r="CR229">
        <v>10025</v>
      </c>
      <c r="CS229">
        <v>0</v>
      </c>
      <c r="CT229">
        <v>5.34869</v>
      </c>
      <c r="CU229">
        <v>1045.97</v>
      </c>
      <c r="CV229">
        <v>0.962009</v>
      </c>
      <c r="CW229">
        <v>0.0379914</v>
      </c>
      <c r="CX229">
        <v>0</v>
      </c>
      <c r="CY229">
        <v>1465.09333333333</v>
      </c>
      <c r="CZ229">
        <v>4.99912</v>
      </c>
      <c r="DA229">
        <v>15193.9666666667</v>
      </c>
      <c r="DB229">
        <v>6712.63333333333</v>
      </c>
      <c r="DC229">
        <v>37.4996666666667</v>
      </c>
      <c r="DD229">
        <v>40.729</v>
      </c>
      <c r="DE229">
        <v>39.333</v>
      </c>
      <c r="DF229">
        <v>40.1663333333333</v>
      </c>
      <c r="DG229">
        <v>39.0203333333333</v>
      </c>
      <c r="DH229">
        <v>1001.42</v>
      </c>
      <c r="DI229">
        <v>39.55</v>
      </c>
      <c r="DJ229">
        <v>0</v>
      </c>
      <c r="DK229">
        <v>1625677641.2</v>
      </c>
      <c r="DL229">
        <v>0</v>
      </c>
      <c r="DM229">
        <v>1468.22615384615</v>
      </c>
      <c r="DN229">
        <v>-29.4926495968848</v>
      </c>
      <c r="DO229">
        <v>-248.434188196157</v>
      </c>
      <c r="DP229">
        <v>15220.9038461538</v>
      </c>
      <c r="DQ229">
        <v>15</v>
      </c>
      <c r="DR229">
        <v>1625677134.6</v>
      </c>
      <c r="DS229" t="s">
        <v>305</v>
      </c>
      <c r="DT229">
        <v>1625677128.6</v>
      </c>
      <c r="DU229">
        <v>1625677134.6</v>
      </c>
      <c r="DV229">
        <v>2</v>
      </c>
      <c r="DW229">
        <v>0.041</v>
      </c>
      <c r="DX229">
        <v>0.026</v>
      </c>
      <c r="DY229">
        <v>-14.347</v>
      </c>
      <c r="DZ229">
        <v>-1.389</v>
      </c>
      <c r="EA229">
        <v>420</v>
      </c>
      <c r="EB229">
        <v>5</v>
      </c>
      <c r="EC229">
        <v>0.14</v>
      </c>
      <c r="ED229">
        <v>0.08</v>
      </c>
      <c r="EE229">
        <v>-11.9940951219512</v>
      </c>
      <c r="EF229">
        <v>-0.204508013937296</v>
      </c>
      <c r="EG229">
        <v>0.0882041698898683</v>
      </c>
      <c r="EH229">
        <v>1</v>
      </c>
      <c r="EI229">
        <v>1469.63970588235</v>
      </c>
      <c r="EJ229">
        <v>-28.637018586659</v>
      </c>
      <c r="EK229">
        <v>2.80619533647179</v>
      </c>
      <c r="EL229">
        <v>0</v>
      </c>
      <c r="EM229">
        <v>1.23110048780488</v>
      </c>
      <c r="EN229">
        <v>0.0560032055749114</v>
      </c>
      <c r="EO229">
        <v>0.0161801255612149</v>
      </c>
      <c r="EP229">
        <v>1</v>
      </c>
      <c r="EQ229">
        <v>2</v>
      </c>
      <c r="ER229">
        <v>3</v>
      </c>
      <c r="ES229" t="s">
        <v>349</v>
      </c>
      <c r="ET229">
        <v>100</v>
      </c>
      <c r="EU229">
        <v>100</v>
      </c>
      <c r="EV229">
        <v>-14.343</v>
      </c>
      <c r="EW229">
        <v>-1.4613</v>
      </c>
      <c r="EX229">
        <v>-14.3476998515065</v>
      </c>
      <c r="EY229">
        <v>0.000485247639819423</v>
      </c>
      <c r="EZ229">
        <v>-1.36446825205216e-06</v>
      </c>
      <c r="FA229">
        <v>5.78542989185787e-10</v>
      </c>
      <c r="FB229">
        <v>-1.1099058739466</v>
      </c>
      <c r="FC229">
        <v>-0.0508365997127688</v>
      </c>
      <c r="FD229">
        <v>0.00161886503163497</v>
      </c>
      <c r="FE229">
        <v>-2.08621555845513e-05</v>
      </c>
      <c r="FF229">
        <v>0</v>
      </c>
      <c r="FG229">
        <v>2096</v>
      </c>
      <c r="FH229">
        <v>2</v>
      </c>
      <c r="FI229">
        <v>28</v>
      </c>
      <c r="FJ229">
        <v>8.5</v>
      </c>
      <c r="FK229">
        <v>8.4</v>
      </c>
      <c r="FL229">
        <v>18</v>
      </c>
      <c r="FM229">
        <v>491.814</v>
      </c>
      <c r="FN229">
        <v>511.082</v>
      </c>
      <c r="FO229">
        <v>18.4085</v>
      </c>
      <c r="FP229">
        <v>26.4965</v>
      </c>
      <c r="FQ229">
        <v>29.9996</v>
      </c>
      <c r="FR229">
        <v>26.7313</v>
      </c>
      <c r="FS229">
        <v>26.7235</v>
      </c>
      <c r="FT229">
        <v>21.4602</v>
      </c>
      <c r="FU229">
        <v>53.585</v>
      </c>
      <c r="FV229">
        <v>0</v>
      </c>
      <c r="FW229">
        <v>18.5</v>
      </c>
      <c r="FX229">
        <v>420</v>
      </c>
      <c r="FY229">
        <v>6.74403</v>
      </c>
      <c r="FZ229">
        <v>101.664</v>
      </c>
      <c r="GA229">
        <v>96.1908</v>
      </c>
    </row>
    <row r="230" spans="1:183">
      <c r="A230">
        <v>214</v>
      </c>
      <c r="B230">
        <v>1625677642.1</v>
      </c>
      <c r="C230">
        <v>426</v>
      </c>
      <c r="D230" t="s">
        <v>734</v>
      </c>
      <c r="E230" t="s">
        <v>735</v>
      </c>
      <c r="F230">
        <v>1</v>
      </c>
      <c r="G230" t="s">
        <v>302</v>
      </c>
      <c r="H230">
        <v>1625677641.1</v>
      </c>
      <c r="I230">
        <f>(J230)/1000</f>
        <v>0</v>
      </c>
      <c r="J230">
        <f>1000*CJ230*AH230*(CF230-CG230)/(100*BY230*(1000-AH230*CF230))</f>
        <v>0</v>
      </c>
      <c r="K230">
        <f>CJ230*AH230*(CE230-CD230*(1000-AH230*CG230)/(1000-AH230*CF230))/(100*BY230)</f>
        <v>0</v>
      </c>
      <c r="L230">
        <f>CD230 - IF(AH230&gt;1, K230*BY230*100.0/(AJ230*CR230), 0)</f>
        <v>0</v>
      </c>
      <c r="M230">
        <f>((S230-I230/2)*L230-K230)/(S230+I230/2)</f>
        <v>0</v>
      </c>
      <c r="N230">
        <f>M230*(CK230+CL230)/1000.0</f>
        <v>0</v>
      </c>
      <c r="O230">
        <f>(CD230 - IF(AH230&gt;1, K230*BY230*100.0/(AJ230*CR230), 0))*(CK230+CL230)/1000.0</f>
        <v>0</v>
      </c>
      <c r="P230">
        <f>2.0/((1/R230-1/Q230)+SIGN(R230)*SQRT((1/R230-1/Q230)*(1/R230-1/Q230) + 4*BZ230/((BZ230+1)*(BZ230+1))*(2*1/R230*1/Q230-1/Q230*1/Q230)))</f>
        <v>0</v>
      </c>
      <c r="Q230">
        <f>IF(LEFT(CA230,1)&lt;&gt;"0",IF(LEFT(CA230,1)="1",3.0,CB230),$D$5+$E$5*(CR230*CK230/($K$5*1000))+$F$5*(CR230*CK230/($K$5*1000))*MAX(MIN(BY230,$J$5),$I$5)*MAX(MIN(BY230,$J$5),$I$5)+$G$5*MAX(MIN(BY230,$J$5),$I$5)*(CR230*CK230/($K$5*1000))+$H$5*(CR230*CK230/($K$5*1000))*(CR230*CK230/($K$5*1000)))</f>
        <v>0</v>
      </c>
      <c r="R230">
        <f>I230*(1000-(1000*0.61365*exp(17.502*V230/(240.97+V230))/(CK230+CL230)+CF230)/2)/(1000*0.61365*exp(17.502*V230/(240.97+V230))/(CK230+CL230)-CF230)</f>
        <v>0</v>
      </c>
      <c r="S230">
        <f>1/((BZ230+1)/(P230/1.6)+1/(Q230/1.37)) + BZ230/((BZ230+1)/(P230/1.6) + BZ230/(Q230/1.37))</f>
        <v>0</v>
      </c>
      <c r="T230">
        <f>(BU230*BX230)</f>
        <v>0</v>
      </c>
      <c r="U230">
        <f>(CM230+(T230+2*0.95*5.67E-8*(((CM230+$B$7)+273)^4-(CM230+273)^4)-44100*I230)/(1.84*29.3*Q230+8*0.95*5.67E-8*(CM230+273)^3))</f>
        <v>0</v>
      </c>
      <c r="V230">
        <f>($C$7*CN230+$D$7*CO230+$E$7*U230)</f>
        <v>0</v>
      </c>
      <c r="W230">
        <f>0.61365*exp(17.502*V230/(240.97+V230))</f>
        <v>0</v>
      </c>
      <c r="X230">
        <f>(Y230/Z230*100)</f>
        <v>0</v>
      </c>
      <c r="Y230">
        <f>CF230*(CK230+CL230)/1000</f>
        <v>0</v>
      </c>
      <c r="Z230">
        <f>0.61365*exp(17.502*CM230/(240.97+CM230))</f>
        <v>0</v>
      </c>
      <c r="AA230">
        <f>(W230-CF230*(CK230+CL230)/1000)</f>
        <v>0</v>
      </c>
      <c r="AB230">
        <f>(-I230*44100)</f>
        <v>0</v>
      </c>
      <c r="AC230">
        <f>2*29.3*Q230*0.92*(CM230-V230)</f>
        <v>0</v>
      </c>
      <c r="AD230">
        <f>2*0.95*5.67E-8*(((CM230+$B$7)+273)^4-(V230+273)^4)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MAX(0,($B$13+$C$13*CR230)/(1+$D$13*CR230)*CK230/(CM230+273)*$E$13)</f>
        <v>0</v>
      </c>
      <c r="AK230" t="s">
        <v>303</v>
      </c>
      <c r="AL230" t="s">
        <v>303</v>
      </c>
      <c r="AM230">
        <v>0</v>
      </c>
      <c r="AN230">
        <v>0</v>
      </c>
      <c r="AO230">
        <f>1-AM230/AN230</f>
        <v>0</v>
      </c>
      <c r="AP230">
        <v>0</v>
      </c>
      <c r="AQ230" t="s">
        <v>303</v>
      </c>
      <c r="AR230" t="s">
        <v>303</v>
      </c>
      <c r="AS230">
        <v>0</v>
      </c>
      <c r="AT230">
        <v>0</v>
      </c>
      <c r="AU230">
        <f>1-AS230/AT230</f>
        <v>0</v>
      </c>
      <c r="AV230">
        <v>0.5</v>
      </c>
      <c r="AW230">
        <f>BV230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303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f>$B$11*CS230+$C$11*CT230+$F$11*CU230*(1-CX230)</f>
        <v>0</v>
      </c>
      <c r="BV230">
        <f>BU230*BW230</f>
        <v>0</v>
      </c>
      <c r="BW230">
        <f>($B$11*$D$9+$C$11*$D$9+$F$11*((DH230+CZ230)/MAX(DH230+CZ230+DI230, 0.1)*$I$9+DI230/MAX(DH230+CZ230+DI230, 0.1)*$J$9))/($B$11+$C$11+$F$11)</f>
        <v>0</v>
      </c>
      <c r="BX230">
        <f>($B$11*$K$9+$C$11*$K$9+$F$11*((DH230+CZ230)/MAX(DH230+CZ230+DI230, 0.1)*$P$9+DI230/MAX(DH230+CZ230+DI230, 0.1)*$Q$9))/($B$11+$C$11+$F$11)</f>
        <v>0</v>
      </c>
      <c r="BY230">
        <v>6</v>
      </c>
      <c r="BZ230">
        <v>0.5</v>
      </c>
      <c r="CA230" t="s">
        <v>304</v>
      </c>
      <c r="CB230">
        <v>2</v>
      </c>
      <c r="CC230">
        <v>1625677641.1</v>
      </c>
      <c r="CD230">
        <v>407.978666666667</v>
      </c>
      <c r="CE230">
        <v>419.934333333333</v>
      </c>
      <c r="CF230">
        <v>7.91837</v>
      </c>
      <c r="CG230">
        <v>6.66937333333333</v>
      </c>
      <c r="CH230">
        <v>422.321666666667</v>
      </c>
      <c r="CI230">
        <v>9.37990666666667</v>
      </c>
      <c r="CJ230">
        <v>500.046333333333</v>
      </c>
      <c r="CK230">
        <v>100.397333333333</v>
      </c>
      <c r="CL230">
        <v>0.100207</v>
      </c>
      <c r="CM230">
        <v>19.8069666666667</v>
      </c>
      <c r="CN230">
        <v>19.6043666666667</v>
      </c>
      <c r="CO230">
        <v>999.9</v>
      </c>
      <c r="CP230">
        <v>0</v>
      </c>
      <c r="CQ230">
        <v>0</v>
      </c>
      <c r="CR230">
        <v>10000</v>
      </c>
      <c r="CS230">
        <v>0</v>
      </c>
      <c r="CT230">
        <v>5.36890666666667</v>
      </c>
      <c r="CU230">
        <v>1045.95666666667</v>
      </c>
      <c r="CV230">
        <v>0.962009</v>
      </c>
      <c r="CW230">
        <v>0.0379914</v>
      </c>
      <c r="CX230">
        <v>0</v>
      </c>
      <c r="CY230">
        <v>1464.00333333333</v>
      </c>
      <c r="CZ230">
        <v>4.99912</v>
      </c>
      <c r="DA230">
        <v>15186.6333333333</v>
      </c>
      <c r="DB230">
        <v>6712.53333333333</v>
      </c>
      <c r="DC230">
        <v>37.5416666666667</v>
      </c>
      <c r="DD230">
        <v>40.75</v>
      </c>
      <c r="DE230">
        <v>39.3956666666667</v>
      </c>
      <c r="DF230">
        <v>40.1246666666667</v>
      </c>
      <c r="DG230">
        <v>39.1036666666667</v>
      </c>
      <c r="DH230">
        <v>1001.40666666667</v>
      </c>
      <c r="DI230">
        <v>39.55</v>
      </c>
      <c r="DJ230">
        <v>0</v>
      </c>
      <c r="DK230">
        <v>1625677643</v>
      </c>
      <c r="DL230">
        <v>0</v>
      </c>
      <c r="DM230">
        <v>1467.1916</v>
      </c>
      <c r="DN230">
        <v>-30.4092307236658</v>
      </c>
      <c r="DO230">
        <v>-249.70769193578</v>
      </c>
      <c r="DP230">
        <v>15211.976</v>
      </c>
      <c r="DQ230">
        <v>15</v>
      </c>
      <c r="DR230">
        <v>1625677134.6</v>
      </c>
      <c r="DS230" t="s">
        <v>305</v>
      </c>
      <c r="DT230">
        <v>1625677128.6</v>
      </c>
      <c r="DU230">
        <v>1625677134.6</v>
      </c>
      <c r="DV230">
        <v>2</v>
      </c>
      <c r="DW230">
        <v>0.041</v>
      </c>
      <c r="DX230">
        <v>0.026</v>
      </c>
      <c r="DY230">
        <v>-14.347</v>
      </c>
      <c r="DZ230">
        <v>-1.389</v>
      </c>
      <c r="EA230">
        <v>420</v>
      </c>
      <c r="EB230">
        <v>5</v>
      </c>
      <c r="EC230">
        <v>0.14</v>
      </c>
      <c r="ED230">
        <v>0.08</v>
      </c>
      <c r="EE230">
        <v>-12.0063243902439</v>
      </c>
      <c r="EF230">
        <v>0.156217421602805</v>
      </c>
      <c r="EG230">
        <v>0.0718599782791975</v>
      </c>
      <c r="EH230">
        <v>1</v>
      </c>
      <c r="EI230">
        <v>1468.76058823529</v>
      </c>
      <c r="EJ230">
        <v>-29.1858358742201</v>
      </c>
      <c r="EK230">
        <v>2.8730655294184</v>
      </c>
      <c r="EL230">
        <v>0</v>
      </c>
      <c r="EM230">
        <v>1.23196512195122</v>
      </c>
      <c r="EN230">
        <v>0.102454912891985</v>
      </c>
      <c r="EO230">
        <v>0.0168859212712913</v>
      </c>
      <c r="EP230">
        <v>0</v>
      </c>
      <c r="EQ230">
        <v>1</v>
      </c>
      <c r="ER230">
        <v>3</v>
      </c>
      <c r="ES230" t="s">
        <v>427</v>
      </c>
      <c r="ET230">
        <v>100</v>
      </c>
      <c r="EU230">
        <v>100</v>
      </c>
      <c r="EV230">
        <v>-14.342</v>
      </c>
      <c r="EW230">
        <v>-1.4617</v>
      </c>
      <c r="EX230">
        <v>-14.3476998515065</v>
      </c>
      <c r="EY230">
        <v>0.000485247639819423</v>
      </c>
      <c r="EZ230">
        <v>-1.36446825205216e-06</v>
      </c>
      <c r="FA230">
        <v>5.78542989185787e-10</v>
      </c>
      <c r="FB230">
        <v>-1.1099058739466</v>
      </c>
      <c r="FC230">
        <v>-0.0508365997127688</v>
      </c>
      <c r="FD230">
        <v>0.00161886503163497</v>
      </c>
      <c r="FE230">
        <v>-2.08621555845513e-05</v>
      </c>
      <c r="FF230">
        <v>0</v>
      </c>
      <c r="FG230">
        <v>2096</v>
      </c>
      <c r="FH230">
        <v>2</v>
      </c>
      <c r="FI230">
        <v>28</v>
      </c>
      <c r="FJ230">
        <v>8.6</v>
      </c>
      <c r="FK230">
        <v>8.5</v>
      </c>
      <c r="FL230">
        <v>18</v>
      </c>
      <c r="FM230">
        <v>491.816</v>
      </c>
      <c r="FN230">
        <v>510.89</v>
      </c>
      <c r="FO230">
        <v>18.455</v>
      </c>
      <c r="FP230">
        <v>26.4948</v>
      </c>
      <c r="FQ230">
        <v>29.9998</v>
      </c>
      <c r="FR230">
        <v>26.7298</v>
      </c>
      <c r="FS230">
        <v>26.7221</v>
      </c>
      <c r="FT230">
        <v>21.4588</v>
      </c>
      <c r="FU230">
        <v>53.585</v>
      </c>
      <c r="FV230">
        <v>0</v>
      </c>
      <c r="FW230">
        <v>18.5</v>
      </c>
      <c r="FX230">
        <v>420</v>
      </c>
      <c r="FY230">
        <v>6.74415</v>
      </c>
      <c r="FZ230">
        <v>101.664</v>
      </c>
      <c r="GA230">
        <v>96.1901</v>
      </c>
    </row>
    <row r="231" spans="1:183">
      <c r="A231">
        <v>215</v>
      </c>
      <c r="B231">
        <v>1625677644.1</v>
      </c>
      <c r="C231">
        <v>428</v>
      </c>
      <c r="D231" t="s">
        <v>736</v>
      </c>
      <c r="E231" t="s">
        <v>737</v>
      </c>
      <c r="F231">
        <v>1</v>
      </c>
      <c r="G231" t="s">
        <v>302</v>
      </c>
      <c r="H231">
        <v>1625677643.1</v>
      </c>
      <c r="I231">
        <f>(J231)/1000</f>
        <v>0</v>
      </c>
      <c r="J231">
        <f>1000*CJ231*AH231*(CF231-CG231)/(100*BY231*(1000-AH231*CF231))</f>
        <v>0</v>
      </c>
      <c r="K231">
        <f>CJ231*AH231*(CE231-CD231*(1000-AH231*CG231)/(1000-AH231*CF231))/(100*BY231)</f>
        <v>0</v>
      </c>
      <c r="L231">
        <f>CD231 - IF(AH231&gt;1, K231*BY231*100.0/(AJ231*CR231), 0)</f>
        <v>0</v>
      </c>
      <c r="M231">
        <f>((S231-I231/2)*L231-K231)/(S231+I231/2)</f>
        <v>0</v>
      </c>
      <c r="N231">
        <f>M231*(CK231+CL231)/1000.0</f>
        <v>0</v>
      </c>
      <c r="O231">
        <f>(CD231 - IF(AH231&gt;1, K231*BY231*100.0/(AJ231*CR231), 0))*(CK231+CL231)/1000.0</f>
        <v>0</v>
      </c>
      <c r="P231">
        <f>2.0/((1/R231-1/Q231)+SIGN(R231)*SQRT((1/R231-1/Q231)*(1/R231-1/Q231) + 4*BZ231/((BZ231+1)*(BZ231+1))*(2*1/R231*1/Q231-1/Q231*1/Q231)))</f>
        <v>0</v>
      </c>
      <c r="Q231">
        <f>IF(LEFT(CA231,1)&lt;&gt;"0",IF(LEFT(CA231,1)="1",3.0,CB231),$D$5+$E$5*(CR231*CK231/($K$5*1000))+$F$5*(CR231*CK231/($K$5*1000))*MAX(MIN(BY231,$J$5),$I$5)*MAX(MIN(BY231,$J$5),$I$5)+$G$5*MAX(MIN(BY231,$J$5),$I$5)*(CR231*CK231/($K$5*1000))+$H$5*(CR231*CK231/($K$5*1000))*(CR231*CK231/($K$5*1000)))</f>
        <v>0</v>
      </c>
      <c r="R231">
        <f>I231*(1000-(1000*0.61365*exp(17.502*V231/(240.97+V231))/(CK231+CL231)+CF231)/2)/(1000*0.61365*exp(17.502*V231/(240.97+V231))/(CK231+CL231)-CF231)</f>
        <v>0</v>
      </c>
      <c r="S231">
        <f>1/((BZ231+1)/(P231/1.6)+1/(Q231/1.37)) + BZ231/((BZ231+1)/(P231/1.6) + BZ231/(Q231/1.37))</f>
        <v>0</v>
      </c>
      <c r="T231">
        <f>(BU231*BX231)</f>
        <v>0</v>
      </c>
      <c r="U231">
        <f>(CM231+(T231+2*0.95*5.67E-8*(((CM231+$B$7)+273)^4-(CM231+273)^4)-44100*I231)/(1.84*29.3*Q231+8*0.95*5.67E-8*(CM231+273)^3))</f>
        <v>0</v>
      </c>
      <c r="V231">
        <f>($C$7*CN231+$D$7*CO231+$E$7*U231)</f>
        <v>0</v>
      </c>
      <c r="W231">
        <f>0.61365*exp(17.502*V231/(240.97+V231))</f>
        <v>0</v>
      </c>
      <c r="X231">
        <f>(Y231/Z231*100)</f>
        <v>0</v>
      </c>
      <c r="Y231">
        <f>CF231*(CK231+CL231)/1000</f>
        <v>0</v>
      </c>
      <c r="Z231">
        <f>0.61365*exp(17.502*CM231/(240.97+CM231))</f>
        <v>0</v>
      </c>
      <c r="AA231">
        <f>(W231-CF231*(CK231+CL231)/1000)</f>
        <v>0</v>
      </c>
      <c r="AB231">
        <f>(-I231*44100)</f>
        <v>0</v>
      </c>
      <c r="AC231">
        <f>2*29.3*Q231*0.92*(CM231-V231)</f>
        <v>0</v>
      </c>
      <c r="AD231">
        <f>2*0.95*5.67E-8*(((CM231+$B$7)+273)^4-(V231+273)^4)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MAX(0,($B$13+$C$13*CR231)/(1+$D$13*CR231)*CK231/(CM231+273)*$E$13)</f>
        <v>0</v>
      </c>
      <c r="AK231" t="s">
        <v>303</v>
      </c>
      <c r="AL231" t="s">
        <v>303</v>
      </c>
      <c r="AM231">
        <v>0</v>
      </c>
      <c r="AN231">
        <v>0</v>
      </c>
      <c r="AO231">
        <f>1-AM231/AN231</f>
        <v>0</v>
      </c>
      <c r="AP231">
        <v>0</v>
      </c>
      <c r="AQ231" t="s">
        <v>303</v>
      </c>
      <c r="AR231" t="s">
        <v>303</v>
      </c>
      <c r="AS231">
        <v>0</v>
      </c>
      <c r="AT231">
        <v>0</v>
      </c>
      <c r="AU231">
        <f>1-AS231/AT231</f>
        <v>0</v>
      </c>
      <c r="AV231">
        <v>0.5</v>
      </c>
      <c r="AW231">
        <f>BV231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303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f>$B$11*CS231+$C$11*CT231+$F$11*CU231*(1-CX231)</f>
        <v>0</v>
      </c>
      <c r="BV231">
        <f>BU231*BW231</f>
        <v>0</v>
      </c>
      <c r="BW231">
        <f>($B$11*$D$9+$C$11*$D$9+$F$11*((DH231+CZ231)/MAX(DH231+CZ231+DI231, 0.1)*$I$9+DI231/MAX(DH231+CZ231+DI231, 0.1)*$J$9))/($B$11+$C$11+$F$11)</f>
        <v>0</v>
      </c>
      <c r="BX231">
        <f>($B$11*$K$9+$C$11*$K$9+$F$11*((DH231+CZ231)/MAX(DH231+CZ231+DI231, 0.1)*$P$9+DI231/MAX(DH231+CZ231+DI231, 0.1)*$Q$9))/($B$11+$C$11+$F$11)</f>
        <v>0</v>
      </c>
      <c r="BY231">
        <v>6</v>
      </c>
      <c r="BZ231">
        <v>0.5</v>
      </c>
      <c r="CA231" t="s">
        <v>304</v>
      </c>
      <c r="CB231">
        <v>2</v>
      </c>
      <c r="CC231">
        <v>1625677643.1</v>
      </c>
      <c r="CD231">
        <v>407.954666666667</v>
      </c>
      <c r="CE231">
        <v>419.906333333333</v>
      </c>
      <c r="CF231">
        <v>7.93119</v>
      </c>
      <c r="CG231">
        <v>6.67739</v>
      </c>
      <c r="CH231">
        <v>422.297666666667</v>
      </c>
      <c r="CI231">
        <v>9.39306</v>
      </c>
      <c r="CJ231">
        <v>500.058333333333</v>
      </c>
      <c r="CK231">
        <v>100.398333333333</v>
      </c>
      <c r="CL231">
        <v>0.100175</v>
      </c>
      <c r="CM231">
        <v>19.8323666666667</v>
      </c>
      <c r="CN231">
        <v>19.6299666666667</v>
      </c>
      <c r="CO231">
        <v>999.9</v>
      </c>
      <c r="CP231">
        <v>0</v>
      </c>
      <c r="CQ231">
        <v>0</v>
      </c>
      <c r="CR231">
        <v>10003.35</v>
      </c>
      <c r="CS231">
        <v>0</v>
      </c>
      <c r="CT231">
        <v>5.39555666666667</v>
      </c>
      <c r="CU231">
        <v>1045.96</v>
      </c>
      <c r="CV231">
        <v>0.962009</v>
      </c>
      <c r="CW231">
        <v>0.0379914</v>
      </c>
      <c r="CX231">
        <v>0</v>
      </c>
      <c r="CY231">
        <v>1463.08</v>
      </c>
      <c r="CZ231">
        <v>4.99912</v>
      </c>
      <c r="DA231">
        <v>15172.1666666667</v>
      </c>
      <c r="DB231">
        <v>6712.55333333333</v>
      </c>
      <c r="DC231">
        <v>37.479</v>
      </c>
      <c r="DD231">
        <v>40.75</v>
      </c>
      <c r="DE231">
        <v>39.437</v>
      </c>
      <c r="DF231">
        <v>40.1246666666667</v>
      </c>
      <c r="DG231">
        <v>39.0203333333333</v>
      </c>
      <c r="DH231">
        <v>1001.41</v>
      </c>
      <c r="DI231">
        <v>39.55</v>
      </c>
      <c r="DJ231">
        <v>0</v>
      </c>
      <c r="DK231">
        <v>1625677644.8</v>
      </c>
      <c r="DL231">
        <v>0</v>
      </c>
      <c r="DM231">
        <v>1466.45192307692</v>
      </c>
      <c r="DN231">
        <v>-30.1452991664124</v>
      </c>
      <c r="DO231">
        <v>-262.000000151679</v>
      </c>
      <c r="DP231">
        <v>15205.1961538462</v>
      </c>
      <c r="DQ231">
        <v>15</v>
      </c>
      <c r="DR231">
        <v>1625677134.6</v>
      </c>
      <c r="DS231" t="s">
        <v>305</v>
      </c>
      <c r="DT231">
        <v>1625677128.6</v>
      </c>
      <c r="DU231">
        <v>1625677134.6</v>
      </c>
      <c r="DV231">
        <v>2</v>
      </c>
      <c r="DW231">
        <v>0.041</v>
      </c>
      <c r="DX231">
        <v>0.026</v>
      </c>
      <c r="DY231">
        <v>-14.347</v>
      </c>
      <c r="DZ231">
        <v>-1.389</v>
      </c>
      <c r="EA231">
        <v>420</v>
      </c>
      <c r="EB231">
        <v>5</v>
      </c>
      <c r="EC231">
        <v>0.14</v>
      </c>
      <c r="ED231">
        <v>0.08</v>
      </c>
      <c r="EE231">
        <v>-12.0041829268293</v>
      </c>
      <c r="EF231">
        <v>0.29656306620211</v>
      </c>
      <c r="EG231">
        <v>0.0714646557787836</v>
      </c>
      <c r="EH231">
        <v>1</v>
      </c>
      <c r="EI231">
        <v>1467.61029411765</v>
      </c>
      <c r="EJ231">
        <v>-29.5455822169735</v>
      </c>
      <c r="EK231">
        <v>2.89570420704039</v>
      </c>
      <c r="EL231">
        <v>0</v>
      </c>
      <c r="EM231">
        <v>1.23379902439024</v>
      </c>
      <c r="EN231">
        <v>0.138385087108015</v>
      </c>
      <c r="EO231">
        <v>0.0179850989548025</v>
      </c>
      <c r="EP231">
        <v>0</v>
      </c>
      <c r="EQ231">
        <v>1</v>
      </c>
      <c r="ER231">
        <v>3</v>
      </c>
      <c r="ES231" t="s">
        <v>427</v>
      </c>
      <c r="ET231">
        <v>100</v>
      </c>
      <c r="EU231">
        <v>100</v>
      </c>
      <c r="EV231">
        <v>-14.343</v>
      </c>
      <c r="EW231">
        <v>-1.4621</v>
      </c>
      <c r="EX231">
        <v>-14.3476998515065</v>
      </c>
      <c r="EY231">
        <v>0.000485247639819423</v>
      </c>
      <c r="EZ231">
        <v>-1.36446825205216e-06</v>
      </c>
      <c r="FA231">
        <v>5.78542989185787e-10</v>
      </c>
      <c r="FB231">
        <v>-1.1099058739466</v>
      </c>
      <c r="FC231">
        <v>-0.0508365997127688</v>
      </c>
      <c r="FD231">
        <v>0.00161886503163497</v>
      </c>
      <c r="FE231">
        <v>-2.08621555845513e-05</v>
      </c>
      <c r="FF231">
        <v>0</v>
      </c>
      <c r="FG231">
        <v>2096</v>
      </c>
      <c r="FH231">
        <v>2</v>
      </c>
      <c r="FI231">
        <v>28</v>
      </c>
      <c r="FJ231">
        <v>8.6</v>
      </c>
      <c r="FK231">
        <v>8.5</v>
      </c>
      <c r="FL231">
        <v>18</v>
      </c>
      <c r="FM231">
        <v>491.703</v>
      </c>
      <c r="FN231">
        <v>511.039</v>
      </c>
      <c r="FO231">
        <v>18.5036</v>
      </c>
      <c r="FP231">
        <v>26.4928</v>
      </c>
      <c r="FQ231">
        <v>29.9999</v>
      </c>
      <c r="FR231">
        <v>26.7285</v>
      </c>
      <c r="FS231">
        <v>26.7207</v>
      </c>
      <c r="FT231">
        <v>21.4584</v>
      </c>
      <c r="FU231">
        <v>53.2921</v>
      </c>
      <c r="FV231">
        <v>0</v>
      </c>
      <c r="FW231">
        <v>18.57</v>
      </c>
      <c r="FX231">
        <v>420</v>
      </c>
      <c r="FY231">
        <v>6.78905</v>
      </c>
      <c r="FZ231">
        <v>101.666</v>
      </c>
      <c r="GA231">
        <v>96.1895</v>
      </c>
    </row>
    <row r="232" spans="1:183">
      <c r="A232">
        <v>216</v>
      </c>
      <c r="B232">
        <v>1625677646.1</v>
      </c>
      <c r="C232">
        <v>430</v>
      </c>
      <c r="D232" t="s">
        <v>738</v>
      </c>
      <c r="E232" t="s">
        <v>739</v>
      </c>
      <c r="F232">
        <v>1</v>
      </c>
      <c r="G232" t="s">
        <v>302</v>
      </c>
      <c r="H232">
        <v>1625677645.1</v>
      </c>
      <c r="I232">
        <f>(J232)/1000</f>
        <v>0</v>
      </c>
      <c r="J232">
        <f>1000*CJ232*AH232*(CF232-CG232)/(100*BY232*(1000-AH232*CF232))</f>
        <v>0</v>
      </c>
      <c r="K232">
        <f>CJ232*AH232*(CE232-CD232*(1000-AH232*CG232)/(1000-AH232*CF232))/(100*BY232)</f>
        <v>0</v>
      </c>
      <c r="L232">
        <f>CD232 - IF(AH232&gt;1, K232*BY232*100.0/(AJ232*CR232), 0)</f>
        <v>0</v>
      </c>
      <c r="M232">
        <f>((S232-I232/2)*L232-K232)/(S232+I232/2)</f>
        <v>0</v>
      </c>
      <c r="N232">
        <f>M232*(CK232+CL232)/1000.0</f>
        <v>0</v>
      </c>
      <c r="O232">
        <f>(CD232 - IF(AH232&gt;1, K232*BY232*100.0/(AJ232*CR232), 0))*(CK232+CL232)/1000.0</f>
        <v>0</v>
      </c>
      <c r="P232">
        <f>2.0/((1/R232-1/Q232)+SIGN(R232)*SQRT((1/R232-1/Q232)*(1/R232-1/Q232) + 4*BZ232/((BZ232+1)*(BZ232+1))*(2*1/R232*1/Q232-1/Q232*1/Q232)))</f>
        <v>0</v>
      </c>
      <c r="Q232">
        <f>IF(LEFT(CA232,1)&lt;&gt;"0",IF(LEFT(CA232,1)="1",3.0,CB232),$D$5+$E$5*(CR232*CK232/($K$5*1000))+$F$5*(CR232*CK232/($K$5*1000))*MAX(MIN(BY232,$J$5),$I$5)*MAX(MIN(BY232,$J$5),$I$5)+$G$5*MAX(MIN(BY232,$J$5),$I$5)*(CR232*CK232/($K$5*1000))+$H$5*(CR232*CK232/($K$5*1000))*(CR232*CK232/($K$5*1000)))</f>
        <v>0</v>
      </c>
      <c r="R232">
        <f>I232*(1000-(1000*0.61365*exp(17.502*V232/(240.97+V232))/(CK232+CL232)+CF232)/2)/(1000*0.61365*exp(17.502*V232/(240.97+V232))/(CK232+CL232)-CF232)</f>
        <v>0</v>
      </c>
      <c r="S232">
        <f>1/((BZ232+1)/(P232/1.6)+1/(Q232/1.37)) + BZ232/((BZ232+1)/(P232/1.6) + BZ232/(Q232/1.37))</f>
        <v>0</v>
      </c>
      <c r="T232">
        <f>(BU232*BX232)</f>
        <v>0</v>
      </c>
      <c r="U232">
        <f>(CM232+(T232+2*0.95*5.67E-8*(((CM232+$B$7)+273)^4-(CM232+273)^4)-44100*I232)/(1.84*29.3*Q232+8*0.95*5.67E-8*(CM232+273)^3))</f>
        <v>0</v>
      </c>
      <c r="V232">
        <f>($C$7*CN232+$D$7*CO232+$E$7*U232)</f>
        <v>0</v>
      </c>
      <c r="W232">
        <f>0.61365*exp(17.502*V232/(240.97+V232))</f>
        <v>0</v>
      </c>
      <c r="X232">
        <f>(Y232/Z232*100)</f>
        <v>0</v>
      </c>
      <c r="Y232">
        <f>CF232*(CK232+CL232)/1000</f>
        <v>0</v>
      </c>
      <c r="Z232">
        <f>0.61365*exp(17.502*CM232/(240.97+CM232))</f>
        <v>0</v>
      </c>
      <c r="AA232">
        <f>(W232-CF232*(CK232+CL232)/1000)</f>
        <v>0</v>
      </c>
      <c r="AB232">
        <f>(-I232*44100)</f>
        <v>0</v>
      </c>
      <c r="AC232">
        <f>2*29.3*Q232*0.92*(CM232-V232)</f>
        <v>0</v>
      </c>
      <c r="AD232">
        <f>2*0.95*5.67E-8*(((CM232+$B$7)+273)^4-(V232+273)^4)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MAX(0,($B$13+$C$13*CR232)/(1+$D$13*CR232)*CK232/(CM232+273)*$E$13)</f>
        <v>0</v>
      </c>
      <c r="AK232" t="s">
        <v>303</v>
      </c>
      <c r="AL232" t="s">
        <v>303</v>
      </c>
      <c r="AM232">
        <v>0</v>
      </c>
      <c r="AN232">
        <v>0</v>
      </c>
      <c r="AO232">
        <f>1-AM232/AN232</f>
        <v>0</v>
      </c>
      <c r="AP232">
        <v>0</v>
      </c>
      <c r="AQ232" t="s">
        <v>303</v>
      </c>
      <c r="AR232" t="s">
        <v>303</v>
      </c>
      <c r="AS232">
        <v>0</v>
      </c>
      <c r="AT232">
        <v>0</v>
      </c>
      <c r="AU232">
        <f>1-AS232/AT232</f>
        <v>0</v>
      </c>
      <c r="AV232">
        <v>0.5</v>
      </c>
      <c r="AW232">
        <f>BV232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303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f>$B$11*CS232+$C$11*CT232+$F$11*CU232*(1-CX232)</f>
        <v>0</v>
      </c>
      <c r="BV232">
        <f>BU232*BW232</f>
        <v>0</v>
      </c>
      <c r="BW232">
        <f>($B$11*$D$9+$C$11*$D$9+$F$11*((DH232+CZ232)/MAX(DH232+CZ232+DI232, 0.1)*$I$9+DI232/MAX(DH232+CZ232+DI232, 0.1)*$J$9))/($B$11+$C$11+$F$11)</f>
        <v>0</v>
      </c>
      <c r="BX232">
        <f>($B$11*$K$9+$C$11*$K$9+$F$11*((DH232+CZ232)/MAX(DH232+CZ232+DI232, 0.1)*$P$9+DI232/MAX(DH232+CZ232+DI232, 0.1)*$Q$9))/($B$11+$C$11+$F$11)</f>
        <v>0</v>
      </c>
      <c r="BY232">
        <v>6</v>
      </c>
      <c r="BZ232">
        <v>0.5</v>
      </c>
      <c r="CA232" t="s">
        <v>304</v>
      </c>
      <c r="CB232">
        <v>2</v>
      </c>
      <c r="CC232">
        <v>1625677645.1</v>
      </c>
      <c r="CD232">
        <v>407.945</v>
      </c>
      <c r="CE232">
        <v>419.961333333333</v>
      </c>
      <c r="CF232">
        <v>7.94463666666667</v>
      </c>
      <c r="CG232">
        <v>6.67993333333333</v>
      </c>
      <c r="CH232">
        <v>422.288</v>
      </c>
      <c r="CI232">
        <v>9.40686666666667</v>
      </c>
      <c r="CJ232">
        <v>500.031666666667</v>
      </c>
      <c r="CK232">
        <v>100.397333333333</v>
      </c>
      <c r="CL232">
        <v>0.0998799333333333</v>
      </c>
      <c r="CM232">
        <v>19.8586666666667</v>
      </c>
      <c r="CN232">
        <v>19.6561333333333</v>
      </c>
      <c r="CO232">
        <v>999.9</v>
      </c>
      <c r="CP232">
        <v>0</v>
      </c>
      <c r="CQ232">
        <v>0</v>
      </c>
      <c r="CR232">
        <v>10009.1833333333</v>
      </c>
      <c r="CS232">
        <v>0</v>
      </c>
      <c r="CT232">
        <v>5.33674</v>
      </c>
      <c r="CU232">
        <v>1045.95</v>
      </c>
      <c r="CV232">
        <v>0.962009</v>
      </c>
      <c r="CW232">
        <v>0.0379914</v>
      </c>
      <c r="CX232">
        <v>0</v>
      </c>
      <c r="CY232">
        <v>1461.9</v>
      </c>
      <c r="CZ232">
        <v>4.99912</v>
      </c>
      <c r="DA232">
        <v>15160.0666666667</v>
      </c>
      <c r="DB232">
        <v>6712.52</v>
      </c>
      <c r="DC232">
        <v>37.4373333333333</v>
      </c>
      <c r="DD232">
        <v>40.75</v>
      </c>
      <c r="DE232">
        <v>39.333</v>
      </c>
      <c r="DF232">
        <v>40.1666666666667</v>
      </c>
      <c r="DG232">
        <v>39.0203333333333</v>
      </c>
      <c r="DH232">
        <v>1001.4</v>
      </c>
      <c r="DI232">
        <v>39.55</v>
      </c>
      <c r="DJ232">
        <v>0</v>
      </c>
      <c r="DK232">
        <v>1625677647.2</v>
      </c>
      <c r="DL232">
        <v>0</v>
      </c>
      <c r="DM232">
        <v>1465.24115384615</v>
      </c>
      <c r="DN232">
        <v>-30.7839316445125</v>
      </c>
      <c r="DO232">
        <v>-291.617094237707</v>
      </c>
      <c r="DP232">
        <v>15193.8</v>
      </c>
      <c r="DQ232">
        <v>15</v>
      </c>
      <c r="DR232">
        <v>1625677134.6</v>
      </c>
      <c r="DS232" t="s">
        <v>305</v>
      </c>
      <c r="DT232">
        <v>1625677128.6</v>
      </c>
      <c r="DU232">
        <v>1625677134.6</v>
      </c>
      <c r="DV232">
        <v>2</v>
      </c>
      <c r="DW232">
        <v>0.041</v>
      </c>
      <c r="DX232">
        <v>0.026</v>
      </c>
      <c r="DY232">
        <v>-14.347</v>
      </c>
      <c r="DZ232">
        <v>-1.389</v>
      </c>
      <c r="EA232">
        <v>420</v>
      </c>
      <c r="EB232">
        <v>5</v>
      </c>
      <c r="EC232">
        <v>0.14</v>
      </c>
      <c r="ED232">
        <v>0.08</v>
      </c>
      <c r="EE232">
        <v>-11.9915390243902</v>
      </c>
      <c r="EF232">
        <v>0.0058808362369167</v>
      </c>
      <c r="EG232">
        <v>0.0536217869720189</v>
      </c>
      <c r="EH232">
        <v>1</v>
      </c>
      <c r="EI232">
        <v>1466.72411764706</v>
      </c>
      <c r="EJ232">
        <v>-30.3436737574359</v>
      </c>
      <c r="EK232">
        <v>2.96867678747826</v>
      </c>
      <c r="EL232">
        <v>0</v>
      </c>
      <c r="EM232">
        <v>1.23690097560976</v>
      </c>
      <c r="EN232">
        <v>0.179906759581881</v>
      </c>
      <c r="EO232">
        <v>0.0199759242656678</v>
      </c>
      <c r="EP232">
        <v>0</v>
      </c>
      <c r="EQ232">
        <v>1</v>
      </c>
      <c r="ER232">
        <v>3</v>
      </c>
      <c r="ES232" t="s">
        <v>427</v>
      </c>
      <c r="ET232">
        <v>100</v>
      </c>
      <c r="EU232">
        <v>100</v>
      </c>
      <c r="EV232">
        <v>-14.342</v>
      </c>
      <c r="EW232">
        <v>-1.4624</v>
      </c>
      <c r="EX232">
        <v>-14.3476998515065</v>
      </c>
      <c r="EY232">
        <v>0.000485247639819423</v>
      </c>
      <c r="EZ232">
        <v>-1.36446825205216e-06</v>
      </c>
      <c r="FA232">
        <v>5.78542989185787e-10</v>
      </c>
      <c r="FB232">
        <v>-1.1099058739466</v>
      </c>
      <c r="FC232">
        <v>-0.0508365997127688</v>
      </c>
      <c r="FD232">
        <v>0.00161886503163497</v>
      </c>
      <c r="FE232">
        <v>-2.08621555845513e-05</v>
      </c>
      <c r="FF232">
        <v>0</v>
      </c>
      <c r="FG232">
        <v>2096</v>
      </c>
      <c r="FH232">
        <v>2</v>
      </c>
      <c r="FI232">
        <v>28</v>
      </c>
      <c r="FJ232">
        <v>8.6</v>
      </c>
      <c r="FK232">
        <v>8.5</v>
      </c>
      <c r="FL232">
        <v>18</v>
      </c>
      <c r="FM232">
        <v>491.665</v>
      </c>
      <c r="FN232">
        <v>511.238</v>
      </c>
      <c r="FO232">
        <v>18.5459</v>
      </c>
      <c r="FP232">
        <v>26.4911</v>
      </c>
      <c r="FQ232">
        <v>29.9997</v>
      </c>
      <c r="FR232">
        <v>26.7273</v>
      </c>
      <c r="FS232">
        <v>26.719</v>
      </c>
      <c r="FT232">
        <v>21.4604</v>
      </c>
      <c r="FU232">
        <v>53.2921</v>
      </c>
      <c r="FV232">
        <v>0</v>
      </c>
      <c r="FW232">
        <v>18.64</v>
      </c>
      <c r="FX232">
        <v>420</v>
      </c>
      <c r="FY232">
        <v>6.79618</v>
      </c>
      <c r="FZ232">
        <v>101.667</v>
      </c>
      <c r="GA232">
        <v>96.1905</v>
      </c>
    </row>
    <row r="233" spans="1:183">
      <c r="A233">
        <v>217</v>
      </c>
      <c r="B233">
        <v>1625677648.1</v>
      </c>
      <c r="C233">
        <v>432</v>
      </c>
      <c r="D233" t="s">
        <v>740</v>
      </c>
      <c r="E233" t="s">
        <v>741</v>
      </c>
      <c r="F233">
        <v>1</v>
      </c>
      <c r="G233" t="s">
        <v>302</v>
      </c>
      <c r="H233">
        <v>1625677647.1</v>
      </c>
      <c r="I233">
        <f>(J233)/1000</f>
        <v>0</v>
      </c>
      <c r="J233">
        <f>1000*CJ233*AH233*(CF233-CG233)/(100*BY233*(1000-AH233*CF233))</f>
        <v>0</v>
      </c>
      <c r="K233">
        <f>CJ233*AH233*(CE233-CD233*(1000-AH233*CG233)/(1000-AH233*CF233))/(100*BY233)</f>
        <v>0</v>
      </c>
      <c r="L233">
        <f>CD233 - IF(AH233&gt;1, K233*BY233*100.0/(AJ233*CR233), 0)</f>
        <v>0</v>
      </c>
      <c r="M233">
        <f>((S233-I233/2)*L233-K233)/(S233+I233/2)</f>
        <v>0</v>
      </c>
      <c r="N233">
        <f>M233*(CK233+CL233)/1000.0</f>
        <v>0</v>
      </c>
      <c r="O233">
        <f>(CD233 - IF(AH233&gt;1, K233*BY233*100.0/(AJ233*CR233), 0))*(CK233+CL233)/1000.0</f>
        <v>0</v>
      </c>
      <c r="P233">
        <f>2.0/((1/R233-1/Q233)+SIGN(R233)*SQRT((1/R233-1/Q233)*(1/R233-1/Q233) + 4*BZ233/((BZ233+1)*(BZ233+1))*(2*1/R233*1/Q233-1/Q233*1/Q233)))</f>
        <v>0</v>
      </c>
      <c r="Q233">
        <f>IF(LEFT(CA233,1)&lt;&gt;"0",IF(LEFT(CA233,1)="1",3.0,CB233),$D$5+$E$5*(CR233*CK233/($K$5*1000))+$F$5*(CR233*CK233/($K$5*1000))*MAX(MIN(BY233,$J$5),$I$5)*MAX(MIN(BY233,$J$5),$I$5)+$G$5*MAX(MIN(BY233,$J$5),$I$5)*(CR233*CK233/($K$5*1000))+$H$5*(CR233*CK233/($K$5*1000))*(CR233*CK233/($K$5*1000)))</f>
        <v>0</v>
      </c>
      <c r="R233">
        <f>I233*(1000-(1000*0.61365*exp(17.502*V233/(240.97+V233))/(CK233+CL233)+CF233)/2)/(1000*0.61365*exp(17.502*V233/(240.97+V233))/(CK233+CL233)-CF233)</f>
        <v>0</v>
      </c>
      <c r="S233">
        <f>1/((BZ233+1)/(P233/1.6)+1/(Q233/1.37)) + BZ233/((BZ233+1)/(P233/1.6) + BZ233/(Q233/1.37))</f>
        <v>0</v>
      </c>
      <c r="T233">
        <f>(BU233*BX233)</f>
        <v>0</v>
      </c>
      <c r="U233">
        <f>(CM233+(T233+2*0.95*5.67E-8*(((CM233+$B$7)+273)^4-(CM233+273)^4)-44100*I233)/(1.84*29.3*Q233+8*0.95*5.67E-8*(CM233+273)^3))</f>
        <v>0</v>
      </c>
      <c r="V233">
        <f>($C$7*CN233+$D$7*CO233+$E$7*U233)</f>
        <v>0</v>
      </c>
      <c r="W233">
        <f>0.61365*exp(17.502*V233/(240.97+V233))</f>
        <v>0</v>
      </c>
      <c r="X233">
        <f>(Y233/Z233*100)</f>
        <v>0</v>
      </c>
      <c r="Y233">
        <f>CF233*(CK233+CL233)/1000</f>
        <v>0</v>
      </c>
      <c r="Z233">
        <f>0.61365*exp(17.502*CM233/(240.97+CM233))</f>
        <v>0</v>
      </c>
      <c r="AA233">
        <f>(W233-CF233*(CK233+CL233)/1000)</f>
        <v>0</v>
      </c>
      <c r="AB233">
        <f>(-I233*44100)</f>
        <v>0</v>
      </c>
      <c r="AC233">
        <f>2*29.3*Q233*0.92*(CM233-V233)</f>
        <v>0</v>
      </c>
      <c r="AD233">
        <f>2*0.95*5.67E-8*(((CM233+$B$7)+273)^4-(V233+273)^4)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MAX(0,($B$13+$C$13*CR233)/(1+$D$13*CR233)*CK233/(CM233+273)*$E$13)</f>
        <v>0</v>
      </c>
      <c r="AK233" t="s">
        <v>303</v>
      </c>
      <c r="AL233" t="s">
        <v>303</v>
      </c>
      <c r="AM233">
        <v>0</v>
      </c>
      <c r="AN233">
        <v>0</v>
      </c>
      <c r="AO233">
        <f>1-AM233/AN233</f>
        <v>0</v>
      </c>
      <c r="AP233">
        <v>0</v>
      </c>
      <c r="AQ233" t="s">
        <v>303</v>
      </c>
      <c r="AR233" t="s">
        <v>303</v>
      </c>
      <c r="AS233">
        <v>0</v>
      </c>
      <c r="AT233">
        <v>0</v>
      </c>
      <c r="AU233">
        <f>1-AS233/AT233</f>
        <v>0</v>
      </c>
      <c r="AV233">
        <v>0.5</v>
      </c>
      <c r="AW233">
        <f>BV233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303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f>$B$11*CS233+$C$11*CT233+$F$11*CU233*(1-CX233)</f>
        <v>0</v>
      </c>
      <c r="BV233">
        <f>BU233*BW233</f>
        <v>0</v>
      </c>
      <c r="BW233">
        <f>($B$11*$D$9+$C$11*$D$9+$F$11*((DH233+CZ233)/MAX(DH233+CZ233+DI233, 0.1)*$I$9+DI233/MAX(DH233+CZ233+DI233, 0.1)*$J$9))/($B$11+$C$11+$F$11)</f>
        <v>0</v>
      </c>
      <c r="BX233">
        <f>($B$11*$K$9+$C$11*$K$9+$F$11*((DH233+CZ233)/MAX(DH233+CZ233+DI233, 0.1)*$P$9+DI233/MAX(DH233+CZ233+DI233, 0.1)*$Q$9))/($B$11+$C$11+$F$11)</f>
        <v>0</v>
      </c>
      <c r="BY233">
        <v>6</v>
      </c>
      <c r="BZ233">
        <v>0.5</v>
      </c>
      <c r="CA233" t="s">
        <v>304</v>
      </c>
      <c r="CB233">
        <v>2</v>
      </c>
      <c r="CC233">
        <v>1625677647.1</v>
      </c>
      <c r="CD233">
        <v>407.944</v>
      </c>
      <c r="CE233">
        <v>419.964333333333</v>
      </c>
      <c r="CF233">
        <v>7.95665333333333</v>
      </c>
      <c r="CG233">
        <v>6.69478666666667</v>
      </c>
      <c r="CH233">
        <v>422.286666666667</v>
      </c>
      <c r="CI233">
        <v>9.41920666666667</v>
      </c>
      <c r="CJ233">
        <v>499.995</v>
      </c>
      <c r="CK233">
        <v>100.396</v>
      </c>
      <c r="CL233">
        <v>0.100009433333333</v>
      </c>
      <c r="CM233">
        <v>19.8877333333333</v>
      </c>
      <c r="CN233">
        <v>19.6907333333333</v>
      </c>
      <c r="CO233">
        <v>999.9</v>
      </c>
      <c r="CP233">
        <v>0</v>
      </c>
      <c r="CQ233">
        <v>0</v>
      </c>
      <c r="CR233">
        <v>9985</v>
      </c>
      <c r="CS233">
        <v>0</v>
      </c>
      <c r="CT233">
        <v>5.22462</v>
      </c>
      <c r="CU233">
        <v>1046.06333333333</v>
      </c>
      <c r="CV233">
        <v>0.962003</v>
      </c>
      <c r="CW233">
        <v>0.0379973333333333</v>
      </c>
      <c r="CX233">
        <v>0</v>
      </c>
      <c r="CY233">
        <v>1461.35666666667</v>
      </c>
      <c r="CZ233">
        <v>4.99912</v>
      </c>
      <c r="DA233">
        <v>15151.9</v>
      </c>
      <c r="DB233">
        <v>6713.21</v>
      </c>
      <c r="DC233">
        <v>37.5416666666667</v>
      </c>
      <c r="DD233">
        <v>40.75</v>
      </c>
      <c r="DE233">
        <v>39.4166666666667</v>
      </c>
      <c r="DF233">
        <v>40.2916666666667</v>
      </c>
      <c r="DG233">
        <v>39.1456666666667</v>
      </c>
      <c r="DH233">
        <v>1001.50333333333</v>
      </c>
      <c r="DI233">
        <v>39.56</v>
      </c>
      <c r="DJ233">
        <v>0</v>
      </c>
      <c r="DK233">
        <v>1625677649</v>
      </c>
      <c r="DL233">
        <v>0</v>
      </c>
      <c r="DM233">
        <v>1464.2104</v>
      </c>
      <c r="DN233">
        <v>-29.5299999505788</v>
      </c>
      <c r="DO233">
        <v>-311.23076878569</v>
      </c>
      <c r="DP233">
        <v>15183.712</v>
      </c>
      <c r="DQ233">
        <v>15</v>
      </c>
      <c r="DR233">
        <v>1625677134.6</v>
      </c>
      <c r="DS233" t="s">
        <v>305</v>
      </c>
      <c r="DT233">
        <v>1625677128.6</v>
      </c>
      <c r="DU233">
        <v>1625677134.6</v>
      </c>
      <c r="DV233">
        <v>2</v>
      </c>
      <c r="DW233">
        <v>0.041</v>
      </c>
      <c r="DX233">
        <v>0.026</v>
      </c>
      <c r="DY233">
        <v>-14.347</v>
      </c>
      <c r="DZ233">
        <v>-1.389</v>
      </c>
      <c r="EA233">
        <v>420</v>
      </c>
      <c r="EB233">
        <v>5</v>
      </c>
      <c r="EC233">
        <v>0.14</v>
      </c>
      <c r="ED233">
        <v>0.08</v>
      </c>
      <c r="EE233">
        <v>-11.990243902439</v>
      </c>
      <c r="EF233">
        <v>-0.112818815331044</v>
      </c>
      <c r="EG233">
        <v>0.0505017509900761</v>
      </c>
      <c r="EH233">
        <v>1</v>
      </c>
      <c r="EI233">
        <v>1465.84705882353</v>
      </c>
      <c r="EJ233">
        <v>-30.0383036048428</v>
      </c>
      <c r="EK233">
        <v>2.9547434738975</v>
      </c>
      <c r="EL233">
        <v>0</v>
      </c>
      <c r="EM233">
        <v>1.24095780487805</v>
      </c>
      <c r="EN233">
        <v>0.192877212543554</v>
      </c>
      <c r="EO233">
        <v>0.0207128008625507</v>
      </c>
      <c r="EP233">
        <v>0</v>
      </c>
      <c r="EQ233">
        <v>1</v>
      </c>
      <c r="ER233">
        <v>3</v>
      </c>
      <c r="ES233" t="s">
        <v>427</v>
      </c>
      <c r="ET233">
        <v>100</v>
      </c>
      <c r="EU233">
        <v>100</v>
      </c>
      <c r="EV233">
        <v>-14.343</v>
      </c>
      <c r="EW233">
        <v>-1.4627</v>
      </c>
      <c r="EX233">
        <v>-14.3476998515065</v>
      </c>
      <c r="EY233">
        <v>0.000485247639819423</v>
      </c>
      <c r="EZ233">
        <v>-1.36446825205216e-06</v>
      </c>
      <c r="FA233">
        <v>5.78542989185787e-10</v>
      </c>
      <c r="FB233">
        <v>-1.1099058739466</v>
      </c>
      <c r="FC233">
        <v>-0.0508365997127688</v>
      </c>
      <c r="FD233">
        <v>0.00161886503163497</v>
      </c>
      <c r="FE233">
        <v>-2.08621555845513e-05</v>
      </c>
      <c r="FF233">
        <v>0</v>
      </c>
      <c r="FG233">
        <v>2096</v>
      </c>
      <c r="FH233">
        <v>2</v>
      </c>
      <c r="FI233">
        <v>28</v>
      </c>
      <c r="FJ233">
        <v>8.7</v>
      </c>
      <c r="FK233">
        <v>8.6</v>
      </c>
      <c r="FL233">
        <v>18</v>
      </c>
      <c r="FM233">
        <v>491.844</v>
      </c>
      <c r="FN233">
        <v>511.03</v>
      </c>
      <c r="FO233">
        <v>18.591</v>
      </c>
      <c r="FP233">
        <v>26.4898</v>
      </c>
      <c r="FQ233">
        <v>29.9994</v>
      </c>
      <c r="FR233">
        <v>26.7262</v>
      </c>
      <c r="FS233">
        <v>26.7179</v>
      </c>
      <c r="FT233">
        <v>21.4641</v>
      </c>
      <c r="FU233">
        <v>53.2921</v>
      </c>
      <c r="FV233">
        <v>0</v>
      </c>
      <c r="FW233">
        <v>18.64</v>
      </c>
      <c r="FX233">
        <v>420</v>
      </c>
      <c r="FY233">
        <v>6.79788</v>
      </c>
      <c r="FZ233">
        <v>101.666</v>
      </c>
      <c r="GA233">
        <v>96.1908</v>
      </c>
    </row>
    <row r="234" spans="1:183">
      <c r="A234">
        <v>218</v>
      </c>
      <c r="B234">
        <v>1625677650.1</v>
      </c>
      <c r="C234">
        <v>434</v>
      </c>
      <c r="D234" t="s">
        <v>742</v>
      </c>
      <c r="E234" t="s">
        <v>743</v>
      </c>
      <c r="F234">
        <v>1</v>
      </c>
      <c r="G234" t="s">
        <v>302</v>
      </c>
      <c r="H234">
        <v>1625677649.1</v>
      </c>
      <c r="I234">
        <f>(J234)/1000</f>
        <v>0</v>
      </c>
      <c r="J234">
        <f>1000*CJ234*AH234*(CF234-CG234)/(100*BY234*(1000-AH234*CF234))</f>
        <v>0</v>
      </c>
      <c r="K234">
        <f>CJ234*AH234*(CE234-CD234*(1000-AH234*CG234)/(1000-AH234*CF234))/(100*BY234)</f>
        <v>0</v>
      </c>
      <c r="L234">
        <f>CD234 - IF(AH234&gt;1, K234*BY234*100.0/(AJ234*CR234), 0)</f>
        <v>0</v>
      </c>
      <c r="M234">
        <f>((S234-I234/2)*L234-K234)/(S234+I234/2)</f>
        <v>0</v>
      </c>
      <c r="N234">
        <f>M234*(CK234+CL234)/1000.0</f>
        <v>0</v>
      </c>
      <c r="O234">
        <f>(CD234 - IF(AH234&gt;1, K234*BY234*100.0/(AJ234*CR234), 0))*(CK234+CL234)/1000.0</f>
        <v>0</v>
      </c>
      <c r="P234">
        <f>2.0/((1/R234-1/Q234)+SIGN(R234)*SQRT((1/R234-1/Q234)*(1/R234-1/Q234) + 4*BZ234/((BZ234+1)*(BZ234+1))*(2*1/R234*1/Q234-1/Q234*1/Q234)))</f>
        <v>0</v>
      </c>
      <c r="Q234">
        <f>IF(LEFT(CA234,1)&lt;&gt;"0",IF(LEFT(CA234,1)="1",3.0,CB234),$D$5+$E$5*(CR234*CK234/($K$5*1000))+$F$5*(CR234*CK234/($K$5*1000))*MAX(MIN(BY234,$J$5),$I$5)*MAX(MIN(BY234,$J$5),$I$5)+$G$5*MAX(MIN(BY234,$J$5),$I$5)*(CR234*CK234/($K$5*1000))+$H$5*(CR234*CK234/($K$5*1000))*(CR234*CK234/($K$5*1000)))</f>
        <v>0</v>
      </c>
      <c r="R234">
        <f>I234*(1000-(1000*0.61365*exp(17.502*V234/(240.97+V234))/(CK234+CL234)+CF234)/2)/(1000*0.61365*exp(17.502*V234/(240.97+V234))/(CK234+CL234)-CF234)</f>
        <v>0</v>
      </c>
      <c r="S234">
        <f>1/((BZ234+1)/(P234/1.6)+1/(Q234/1.37)) + BZ234/((BZ234+1)/(P234/1.6) + BZ234/(Q234/1.37))</f>
        <v>0</v>
      </c>
      <c r="T234">
        <f>(BU234*BX234)</f>
        <v>0</v>
      </c>
      <c r="U234">
        <f>(CM234+(T234+2*0.95*5.67E-8*(((CM234+$B$7)+273)^4-(CM234+273)^4)-44100*I234)/(1.84*29.3*Q234+8*0.95*5.67E-8*(CM234+273)^3))</f>
        <v>0</v>
      </c>
      <c r="V234">
        <f>($C$7*CN234+$D$7*CO234+$E$7*U234)</f>
        <v>0</v>
      </c>
      <c r="W234">
        <f>0.61365*exp(17.502*V234/(240.97+V234))</f>
        <v>0</v>
      </c>
      <c r="X234">
        <f>(Y234/Z234*100)</f>
        <v>0</v>
      </c>
      <c r="Y234">
        <f>CF234*(CK234+CL234)/1000</f>
        <v>0</v>
      </c>
      <c r="Z234">
        <f>0.61365*exp(17.502*CM234/(240.97+CM234))</f>
        <v>0</v>
      </c>
      <c r="AA234">
        <f>(W234-CF234*(CK234+CL234)/1000)</f>
        <v>0</v>
      </c>
      <c r="AB234">
        <f>(-I234*44100)</f>
        <v>0</v>
      </c>
      <c r="AC234">
        <f>2*29.3*Q234*0.92*(CM234-V234)</f>
        <v>0</v>
      </c>
      <c r="AD234">
        <f>2*0.95*5.67E-8*(((CM234+$B$7)+273)^4-(V234+273)^4)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MAX(0,($B$13+$C$13*CR234)/(1+$D$13*CR234)*CK234/(CM234+273)*$E$13)</f>
        <v>0</v>
      </c>
      <c r="AK234" t="s">
        <v>303</v>
      </c>
      <c r="AL234" t="s">
        <v>303</v>
      </c>
      <c r="AM234">
        <v>0</v>
      </c>
      <c r="AN234">
        <v>0</v>
      </c>
      <c r="AO234">
        <f>1-AM234/AN234</f>
        <v>0</v>
      </c>
      <c r="AP234">
        <v>0</v>
      </c>
      <c r="AQ234" t="s">
        <v>303</v>
      </c>
      <c r="AR234" t="s">
        <v>303</v>
      </c>
      <c r="AS234">
        <v>0</v>
      </c>
      <c r="AT234">
        <v>0</v>
      </c>
      <c r="AU234">
        <f>1-AS234/AT234</f>
        <v>0</v>
      </c>
      <c r="AV234">
        <v>0.5</v>
      </c>
      <c r="AW234">
        <f>BV234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303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f>$B$11*CS234+$C$11*CT234+$F$11*CU234*(1-CX234)</f>
        <v>0</v>
      </c>
      <c r="BV234">
        <f>BU234*BW234</f>
        <v>0</v>
      </c>
      <c r="BW234">
        <f>($B$11*$D$9+$C$11*$D$9+$F$11*((DH234+CZ234)/MAX(DH234+CZ234+DI234, 0.1)*$I$9+DI234/MAX(DH234+CZ234+DI234, 0.1)*$J$9))/($B$11+$C$11+$F$11)</f>
        <v>0</v>
      </c>
      <c r="BX234">
        <f>($B$11*$K$9+$C$11*$K$9+$F$11*((DH234+CZ234)/MAX(DH234+CZ234+DI234, 0.1)*$P$9+DI234/MAX(DH234+CZ234+DI234, 0.1)*$Q$9))/($B$11+$C$11+$F$11)</f>
        <v>0</v>
      </c>
      <c r="BY234">
        <v>6</v>
      </c>
      <c r="BZ234">
        <v>0.5</v>
      </c>
      <c r="CA234" t="s">
        <v>304</v>
      </c>
      <c r="CB234">
        <v>2</v>
      </c>
      <c r="CC234">
        <v>1625677649.1</v>
      </c>
      <c r="CD234">
        <v>407.944666666667</v>
      </c>
      <c r="CE234">
        <v>419.913333333333</v>
      </c>
      <c r="CF234">
        <v>7.96923</v>
      </c>
      <c r="CG234">
        <v>6.72712333333333</v>
      </c>
      <c r="CH234">
        <v>422.287</v>
      </c>
      <c r="CI234">
        <v>9.43211666666667</v>
      </c>
      <c r="CJ234">
        <v>500.033</v>
      </c>
      <c r="CK234">
        <v>100.396333333333</v>
      </c>
      <c r="CL234">
        <v>0.100189133333333</v>
      </c>
      <c r="CM234">
        <v>19.9158333333333</v>
      </c>
      <c r="CN234">
        <v>19.7229333333333</v>
      </c>
      <c r="CO234">
        <v>999.9</v>
      </c>
      <c r="CP234">
        <v>0</v>
      </c>
      <c r="CQ234">
        <v>0</v>
      </c>
      <c r="CR234">
        <v>9995</v>
      </c>
      <c r="CS234">
        <v>0</v>
      </c>
      <c r="CT234">
        <v>5.16948</v>
      </c>
      <c r="CU234">
        <v>1045.93666666667</v>
      </c>
      <c r="CV234">
        <v>0.962009</v>
      </c>
      <c r="CW234">
        <v>0.0379914</v>
      </c>
      <c r="CX234">
        <v>0</v>
      </c>
      <c r="CY234">
        <v>1460.06333333333</v>
      </c>
      <c r="CZ234">
        <v>4.99912</v>
      </c>
      <c r="DA234">
        <v>15140.0333333333</v>
      </c>
      <c r="DB234">
        <v>6712.44333333333</v>
      </c>
      <c r="DC234">
        <v>37.5416666666667</v>
      </c>
      <c r="DD234">
        <v>40.75</v>
      </c>
      <c r="DE234">
        <v>39.4163333333333</v>
      </c>
      <c r="DF234">
        <v>40.208</v>
      </c>
      <c r="DG234">
        <v>39.1453333333333</v>
      </c>
      <c r="DH234">
        <v>1001.38666666667</v>
      </c>
      <c r="DI234">
        <v>39.55</v>
      </c>
      <c r="DJ234">
        <v>0</v>
      </c>
      <c r="DK234">
        <v>1625677650.8</v>
      </c>
      <c r="DL234">
        <v>0</v>
      </c>
      <c r="DM234">
        <v>1463.48538461538</v>
      </c>
      <c r="DN234">
        <v>-29.5097436082316</v>
      </c>
      <c r="DO234">
        <v>-320.23931649989</v>
      </c>
      <c r="DP234">
        <v>15176.0153846154</v>
      </c>
      <c r="DQ234">
        <v>15</v>
      </c>
      <c r="DR234">
        <v>1625677134.6</v>
      </c>
      <c r="DS234" t="s">
        <v>305</v>
      </c>
      <c r="DT234">
        <v>1625677128.6</v>
      </c>
      <c r="DU234">
        <v>1625677134.6</v>
      </c>
      <c r="DV234">
        <v>2</v>
      </c>
      <c r="DW234">
        <v>0.041</v>
      </c>
      <c r="DX234">
        <v>0.026</v>
      </c>
      <c r="DY234">
        <v>-14.347</v>
      </c>
      <c r="DZ234">
        <v>-1.389</v>
      </c>
      <c r="EA234">
        <v>420</v>
      </c>
      <c r="EB234">
        <v>5</v>
      </c>
      <c r="EC234">
        <v>0.14</v>
      </c>
      <c r="ED234">
        <v>0.08</v>
      </c>
      <c r="EE234">
        <v>-11.9982170731707</v>
      </c>
      <c r="EF234">
        <v>0.134188850174227</v>
      </c>
      <c r="EG234">
        <v>0.0372196440556435</v>
      </c>
      <c r="EH234">
        <v>1</v>
      </c>
      <c r="EI234">
        <v>1465.10514285714</v>
      </c>
      <c r="EJ234">
        <v>-30.0417937842069</v>
      </c>
      <c r="EK234">
        <v>3.03181357458213</v>
      </c>
      <c r="EL234">
        <v>0</v>
      </c>
      <c r="EM234">
        <v>1.24480512195122</v>
      </c>
      <c r="EN234">
        <v>0.13159400696864</v>
      </c>
      <c r="EO234">
        <v>0.0171503921766937</v>
      </c>
      <c r="EP234">
        <v>0</v>
      </c>
      <c r="EQ234">
        <v>1</v>
      </c>
      <c r="ER234">
        <v>3</v>
      </c>
      <c r="ES234" t="s">
        <v>427</v>
      </c>
      <c r="ET234">
        <v>100</v>
      </c>
      <c r="EU234">
        <v>100</v>
      </c>
      <c r="EV234">
        <v>-14.342</v>
      </c>
      <c r="EW234">
        <v>-1.4631</v>
      </c>
      <c r="EX234">
        <v>-14.3476998515065</v>
      </c>
      <c r="EY234">
        <v>0.000485247639819423</v>
      </c>
      <c r="EZ234">
        <v>-1.36446825205216e-06</v>
      </c>
      <c r="FA234">
        <v>5.78542989185787e-10</v>
      </c>
      <c r="FB234">
        <v>-1.1099058739466</v>
      </c>
      <c r="FC234">
        <v>-0.0508365997127688</v>
      </c>
      <c r="FD234">
        <v>0.00161886503163497</v>
      </c>
      <c r="FE234">
        <v>-2.08621555845513e-05</v>
      </c>
      <c r="FF234">
        <v>0</v>
      </c>
      <c r="FG234">
        <v>2096</v>
      </c>
      <c r="FH234">
        <v>2</v>
      </c>
      <c r="FI234">
        <v>28</v>
      </c>
      <c r="FJ234">
        <v>8.7</v>
      </c>
      <c r="FK234">
        <v>8.6</v>
      </c>
      <c r="FL234">
        <v>18</v>
      </c>
      <c r="FM234">
        <v>491.787</v>
      </c>
      <c r="FN234">
        <v>511.02</v>
      </c>
      <c r="FO234">
        <v>18.6402</v>
      </c>
      <c r="FP234">
        <v>26.4881</v>
      </c>
      <c r="FQ234">
        <v>29.9994</v>
      </c>
      <c r="FR234">
        <v>26.7245</v>
      </c>
      <c r="FS234">
        <v>26.7168</v>
      </c>
      <c r="FT234">
        <v>21.4615</v>
      </c>
      <c r="FU234">
        <v>53.2921</v>
      </c>
      <c r="FV234">
        <v>0</v>
      </c>
      <c r="FW234">
        <v>18.71</v>
      </c>
      <c r="FX234">
        <v>420</v>
      </c>
      <c r="FY234">
        <v>6.79336</v>
      </c>
      <c r="FZ234">
        <v>101.666</v>
      </c>
      <c r="GA234">
        <v>96.1912</v>
      </c>
    </row>
    <row r="235" spans="1:183">
      <c r="A235">
        <v>219</v>
      </c>
      <c r="B235">
        <v>1625677652.1</v>
      </c>
      <c r="C235">
        <v>436</v>
      </c>
      <c r="D235" t="s">
        <v>744</v>
      </c>
      <c r="E235" t="s">
        <v>745</v>
      </c>
      <c r="F235">
        <v>1</v>
      </c>
      <c r="G235" t="s">
        <v>302</v>
      </c>
      <c r="H235">
        <v>1625677651.1</v>
      </c>
      <c r="I235">
        <f>(J235)/1000</f>
        <v>0</v>
      </c>
      <c r="J235">
        <f>1000*CJ235*AH235*(CF235-CG235)/(100*BY235*(1000-AH235*CF235))</f>
        <v>0</v>
      </c>
      <c r="K235">
        <f>CJ235*AH235*(CE235-CD235*(1000-AH235*CG235)/(1000-AH235*CF235))/(100*BY235)</f>
        <v>0</v>
      </c>
      <c r="L235">
        <f>CD235 - IF(AH235&gt;1, K235*BY235*100.0/(AJ235*CR235), 0)</f>
        <v>0</v>
      </c>
      <c r="M235">
        <f>((S235-I235/2)*L235-K235)/(S235+I235/2)</f>
        <v>0</v>
      </c>
      <c r="N235">
        <f>M235*(CK235+CL235)/1000.0</f>
        <v>0</v>
      </c>
      <c r="O235">
        <f>(CD235 - IF(AH235&gt;1, K235*BY235*100.0/(AJ235*CR235), 0))*(CK235+CL235)/1000.0</f>
        <v>0</v>
      </c>
      <c r="P235">
        <f>2.0/((1/R235-1/Q235)+SIGN(R235)*SQRT((1/R235-1/Q235)*(1/R235-1/Q235) + 4*BZ235/((BZ235+1)*(BZ235+1))*(2*1/R235*1/Q235-1/Q235*1/Q235)))</f>
        <v>0</v>
      </c>
      <c r="Q235">
        <f>IF(LEFT(CA235,1)&lt;&gt;"0",IF(LEFT(CA235,1)="1",3.0,CB235),$D$5+$E$5*(CR235*CK235/($K$5*1000))+$F$5*(CR235*CK235/($K$5*1000))*MAX(MIN(BY235,$J$5),$I$5)*MAX(MIN(BY235,$J$5),$I$5)+$G$5*MAX(MIN(BY235,$J$5),$I$5)*(CR235*CK235/($K$5*1000))+$H$5*(CR235*CK235/($K$5*1000))*(CR235*CK235/($K$5*1000)))</f>
        <v>0</v>
      </c>
      <c r="R235">
        <f>I235*(1000-(1000*0.61365*exp(17.502*V235/(240.97+V235))/(CK235+CL235)+CF235)/2)/(1000*0.61365*exp(17.502*V235/(240.97+V235))/(CK235+CL235)-CF235)</f>
        <v>0</v>
      </c>
      <c r="S235">
        <f>1/((BZ235+1)/(P235/1.6)+1/(Q235/1.37)) + BZ235/((BZ235+1)/(P235/1.6) + BZ235/(Q235/1.37))</f>
        <v>0</v>
      </c>
      <c r="T235">
        <f>(BU235*BX235)</f>
        <v>0</v>
      </c>
      <c r="U235">
        <f>(CM235+(T235+2*0.95*5.67E-8*(((CM235+$B$7)+273)^4-(CM235+273)^4)-44100*I235)/(1.84*29.3*Q235+8*0.95*5.67E-8*(CM235+273)^3))</f>
        <v>0</v>
      </c>
      <c r="V235">
        <f>($C$7*CN235+$D$7*CO235+$E$7*U235)</f>
        <v>0</v>
      </c>
      <c r="W235">
        <f>0.61365*exp(17.502*V235/(240.97+V235))</f>
        <v>0</v>
      </c>
      <c r="X235">
        <f>(Y235/Z235*100)</f>
        <v>0</v>
      </c>
      <c r="Y235">
        <f>CF235*(CK235+CL235)/1000</f>
        <v>0</v>
      </c>
      <c r="Z235">
        <f>0.61365*exp(17.502*CM235/(240.97+CM235))</f>
        <v>0</v>
      </c>
      <c r="AA235">
        <f>(W235-CF235*(CK235+CL235)/1000)</f>
        <v>0</v>
      </c>
      <c r="AB235">
        <f>(-I235*44100)</f>
        <v>0</v>
      </c>
      <c r="AC235">
        <f>2*29.3*Q235*0.92*(CM235-V235)</f>
        <v>0</v>
      </c>
      <c r="AD235">
        <f>2*0.95*5.67E-8*(((CM235+$B$7)+273)^4-(V235+273)^4)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MAX(0,($B$13+$C$13*CR235)/(1+$D$13*CR235)*CK235/(CM235+273)*$E$13)</f>
        <v>0</v>
      </c>
      <c r="AK235" t="s">
        <v>303</v>
      </c>
      <c r="AL235" t="s">
        <v>303</v>
      </c>
      <c r="AM235">
        <v>0</v>
      </c>
      <c r="AN235">
        <v>0</v>
      </c>
      <c r="AO235">
        <f>1-AM235/AN235</f>
        <v>0</v>
      </c>
      <c r="AP235">
        <v>0</v>
      </c>
      <c r="AQ235" t="s">
        <v>303</v>
      </c>
      <c r="AR235" t="s">
        <v>303</v>
      </c>
      <c r="AS235">
        <v>0</v>
      </c>
      <c r="AT235">
        <v>0</v>
      </c>
      <c r="AU235">
        <f>1-AS235/AT235</f>
        <v>0</v>
      </c>
      <c r="AV235">
        <v>0.5</v>
      </c>
      <c r="AW235">
        <f>BV235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303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f>$B$11*CS235+$C$11*CT235+$F$11*CU235*(1-CX235)</f>
        <v>0</v>
      </c>
      <c r="BV235">
        <f>BU235*BW235</f>
        <v>0</v>
      </c>
      <c r="BW235">
        <f>($B$11*$D$9+$C$11*$D$9+$F$11*((DH235+CZ235)/MAX(DH235+CZ235+DI235, 0.1)*$I$9+DI235/MAX(DH235+CZ235+DI235, 0.1)*$J$9))/($B$11+$C$11+$F$11)</f>
        <v>0</v>
      </c>
      <c r="BX235">
        <f>($B$11*$K$9+$C$11*$K$9+$F$11*((DH235+CZ235)/MAX(DH235+CZ235+DI235, 0.1)*$P$9+DI235/MAX(DH235+CZ235+DI235, 0.1)*$Q$9))/($B$11+$C$11+$F$11)</f>
        <v>0</v>
      </c>
      <c r="BY235">
        <v>6</v>
      </c>
      <c r="BZ235">
        <v>0.5</v>
      </c>
      <c r="CA235" t="s">
        <v>304</v>
      </c>
      <c r="CB235">
        <v>2</v>
      </c>
      <c r="CC235">
        <v>1625677651.1</v>
      </c>
      <c r="CD235">
        <v>407.937333333333</v>
      </c>
      <c r="CE235">
        <v>420.002666666667</v>
      </c>
      <c r="CF235">
        <v>7.98664</v>
      </c>
      <c r="CG235">
        <v>6.75028</v>
      </c>
      <c r="CH235">
        <v>422.28</v>
      </c>
      <c r="CI235">
        <v>9.44999</v>
      </c>
      <c r="CJ235">
        <v>500.061</v>
      </c>
      <c r="CK235">
        <v>100.397</v>
      </c>
      <c r="CL235">
        <v>0.0999384</v>
      </c>
      <c r="CM235">
        <v>19.945</v>
      </c>
      <c r="CN235">
        <v>19.7475</v>
      </c>
      <c r="CO235">
        <v>999.9</v>
      </c>
      <c r="CP235">
        <v>0</v>
      </c>
      <c r="CQ235">
        <v>0</v>
      </c>
      <c r="CR235">
        <v>10015</v>
      </c>
      <c r="CS235">
        <v>0</v>
      </c>
      <c r="CT235">
        <v>5.16948</v>
      </c>
      <c r="CU235">
        <v>1046.04333333333</v>
      </c>
      <c r="CV235">
        <v>0.962003</v>
      </c>
      <c r="CW235">
        <v>0.0379973333333333</v>
      </c>
      <c r="CX235">
        <v>0</v>
      </c>
      <c r="CY235">
        <v>1459.08666666667</v>
      </c>
      <c r="CZ235">
        <v>4.99912</v>
      </c>
      <c r="DA235">
        <v>15130.6333333333</v>
      </c>
      <c r="DB235">
        <v>6713.08333333333</v>
      </c>
      <c r="DC235">
        <v>37.5623333333333</v>
      </c>
      <c r="DD235">
        <v>40.7913333333333</v>
      </c>
      <c r="DE235">
        <v>39.4996666666667</v>
      </c>
      <c r="DF235">
        <v>40.2286666666667</v>
      </c>
      <c r="DG235">
        <v>39.125</v>
      </c>
      <c r="DH235">
        <v>1001.48666666667</v>
      </c>
      <c r="DI235">
        <v>39.56</v>
      </c>
      <c r="DJ235">
        <v>0</v>
      </c>
      <c r="DK235">
        <v>1625677653.2</v>
      </c>
      <c r="DL235">
        <v>0</v>
      </c>
      <c r="DM235">
        <v>1462.26769230769</v>
      </c>
      <c r="DN235">
        <v>-28.5880342084351</v>
      </c>
      <c r="DO235">
        <v>-326.041025972189</v>
      </c>
      <c r="DP235">
        <v>15163.4346153846</v>
      </c>
      <c r="DQ235">
        <v>15</v>
      </c>
      <c r="DR235">
        <v>1625677134.6</v>
      </c>
      <c r="DS235" t="s">
        <v>305</v>
      </c>
      <c r="DT235">
        <v>1625677128.6</v>
      </c>
      <c r="DU235">
        <v>1625677134.6</v>
      </c>
      <c r="DV235">
        <v>2</v>
      </c>
      <c r="DW235">
        <v>0.041</v>
      </c>
      <c r="DX235">
        <v>0.026</v>
      </c>
      <c r="DY235">
        <v>-14.347</v>
      </c>
      <c r="DZ235">
        <v>-1.389</v>
      </c>
      <c r="EA235">
        <v>420</v>
      </c>
      <c r="EB235">
        <v>5</v>
      </c>
      <c r="EC235">
        <v>0.14</v>
      </c>
      <c r="ED235">
        <v>0.08</v>
      </c>
      <c r="EE235">
        <v>-11.9999512195122</v>
      </c>
      <c r="EF235">
        <v>-0.0118390243902263</v>
      </c>
      <c r="EG235">
        <v>0.0411801818422597</v>
      </c>
      <c r="EH235">
        <v>1</v>
      </c>
      <c r="EI235">
        <v>1463.77</v>
      </c>
      <c r="EJ235">
        <v>-29.6625486478428</v>
      </c>
      <c r="EK235">
        <v>2.92154572303169</v>
      </c>
      <c r="EL235">
        <v>0</v>
      </c>
      <c r="EM235">
        <v>1.2476156097561</v>
      </c>
      <c r="EN235">
        <v>0.0465142160278745</v>
      </c>
      <c r="EO235">
        <v>0.0124106812864585</v>
      </c>
      <c r="EP235">
        <v>1</v>
      </c>
      <c r="EQ235">
        <v>2</v>
      </c>
      <c r="ER235">
        <v>3</v>
      </c>
      <c r="ES235" t="s">
        <v>349</v>
      </c>
      <c r="ET235">
        <v>100</v>
      </c>
      <c r="EU235">
        <v>100</v>
      </c>
      <c r="EV235">
        <v>-14.343</v>
      </c>
      <c r="EW235">
        <v>-1.4636</v>
      </c>
      <c r="EX235">
        <v>-14.3476998515065</v>
      </c>
      <c r="EY235">
        <v>0.000485247639819423</v>
      </c>
      <c r="EZ235">
        <v>-1.36446825205216e-06</v>
      </c>
      <c r="FA235">
        <v>5.78542989185787e-10</v>
      </c>
      <c r="FB235">
        <v>-1.1099058739466</v>
      </c>
      <c r="FC235">
        <v>-0.0508365997127688</v>
      </c>
      <c r="FD235">
        <v>0.00161886503163497</v>
      </c>
      <c r="FE235">
        <v>-2.08621555845513e-05</v>
      </c>
      <c r="FF235">
        <v>0</v>
      </c>
      <c r="FG235">
        <v>2096</v>
      </c>
      <c r="FH235">
        <v>2</v>
      </c>
      <c r="FI235">
        <v>28</v>
      </c>
      <c r="FJ235">
        <v>8.7</v>
      </c>
      <c r="FK235">
        <v>8.6</v>
      </c>
      <c r="FL235">
        <v>18</v>
      </c>
      <c r="FM235">
        <v>491.731</v>
      </c>
      <c r="FN235">
        <v>511.043</v>
      </c>
      <c r="FO235">
        <v>18.6856</v>
      </c>
      <c r="FP235">
        <v>26.4861</v>
      </c>
      <c r="FQ235">
        <v>29.9998</v>
      </c>
      <c r="FR235">
        <v>26.723</v>
      </c>
      <c r="FS235">
        <v>26.7153</v>
      </c>
      <c r="FT235">
        <v>21.4587</v>
      </c>
      <c r="FU235">
        <v>53.2921</v>
      </c>
      <c r="FV235">
        <v>0</v>
      </c>
      <c r="FW235">
        <v>18.77</v>
      </c>
      <c r="FX235">
        <v>420</v>
      </c>
      <c r="FY235">
        <v>6.78713</v>
      </c>
      <c r="FZ235">
        <v>101.668</v>
      </c>
      <c r="GA235">
        <v>96.1918</v>
      </c>
    </row>
    <row r="236" spans="1:183">
      <c r="A236">
        <v>220</v>
      </c>
      <c r="B236">
        <v>1625677654.1</v>
      </c>
      <c r="C236">
        <v>438</v>
      </c>
      <c r="D236" t="s">
        <v>746</v>
      </c>
      <c r="E236" t="s">
        <v>747</v>
      </c>
      <c r="F236">
        <v>1</v>
      </c>
      <c r="G236" t="s">
        <v>302</v>
      </c>
      <c r="H236">
        <v>1625677653.1</v>
      </c>
      <c r="I236">
        <f>(J236)/1000</f>
        <v>0</v>
      </c>
      <c r="J236">
        <f>1000*CJ236*AH236*(CF236-CG236)/(100*BY236*(1000-AH236*CF236))</f>
        <v>0</v>
      </c>
      <c r="K236">
        <f>CJ236*AH236*(CE236-CD236*(1000-AH236*CG236)/(1000-AH236*CF236))/(100*BY236)</f>
        <v>0</v>
      </c>
      <c r="L236">
        <f>CD236 - IF(AH236&gt;1, K236*BY236*100.0/(AJ236*CR236), 0)</f>
        <v>0</v>
      </c>
      <c r="M236">
        <f>((S236-I236/2)*L236-K236)/(S236+I236/2)</f>
        <v>0</v>
      </c>
      <c r="N236">
        <f>M236*(CK236+CL236)/1000.0</f>
        <v>0</v>
      </c>
      <c r="O236">
        <f>(CD236 - IF(AH236&gt;1, K236*BY236*100.0/(AJ236*CR236), 0))*(CK236+CL236)/1000.0</f>
        <v>0</v>
      </c>
      <c r="P236">
        <f>2.0/((1/R236-1/Q236)+SIGN(R236)*SQRT((1/R236-1/Q236)*(1/R236-1/Q236) + 4*BZ236/((BZ236+1)*(BZ236+1))*(2*1/R236*1/Q236-1/Q236*1/Q236)))</f>
        <v>0</v>
      </c>
      <c r="Q236">
        <f>IF(LEFT(CA236,1)&lt;&gt;"0",IF(LEFT(CA236,1)="1",3.0,CB236),$D$5+$E$5*(CR236*CK236/($K$5*1000))+$F$5*(CR236*CK236/($K$5*1000))*MAX(MIN(BY236,$J$5),$I$5)*MAX(MIN(BY236,$J$5),$I$5)+$G$5*MAX(MIN(BY236,$J$5),$I$5)*(CR236*CK236/($K$5*1000))+$H$5*(CR236*CK236/($K$5*1000))*(CR236*CK236/($K$5*1000)))</f>
        <v>0</v>
      </c>
      <c r="R236">
        <f>I236*(1000-(1000*0.61365*exp(17.502*V236/(240.97+V236))/(CK236+CL236)+CF236)/2)/(1000*0.61365*exp(17.502*V236/(240.97+V236))/(CK236+CL236)-CF236)</f>
        <v>0</v>
      </c>
      <c r="S236">
        <f>1/((BZ236+1)/(P236/1.6)+1/(Q236/1.37)) + BZ236/((BZ236+1)/(P236/1.6) + BZ236/(Q236/1.37))</f>
        <v>0</v>
      </c>
      <c r="T236">
        <f>(BU236*BX236)</f>
        <v>0</v>
      </c>
      <c r="U236">
        <f>(CM236+(T236+2*0.95*5.67E-8*(((CM236+$B$7)+273)^4-(CM236+273)^4)-44100*I236)/(1.84*29.3*Q236+8*0.95*5.67E-8*(CM236+273)^3))</f>
        <v>0</v>
      </c>
      <c r="V236">
        <f>($C$7*CN236+$D$7*CO236+$E$7*U236)</f>
        <v>0</v>
      </c>
      <c r="W236">
        <f>0.61365*exp(17.502*V236/(240.97+V236))</f>
        <v>0</v>
      </c>
      <c r="X236">
        <f>(Y236/Z236*100)</f>
        <v>0</v>
      </c>
      <c r="Y236">
        <f>CF236*(CK236+CL236)/1000</f>
        <v>0</v>
      </c>
      <c r="Z236">
        <f>0.61365*exp(17.502*CM236/(240.97+CM236))</f>
        <v>0</v>
      </c>
      <c r="AA236">
        <f>(W236-CF236*(CK236+CL236)/1000)</f>
        <v>0</v>
      </c>
      <c r="AB236">
        <f>(-I236*44100)</f>
        <v>0</v>
      </c>
      <c r="AC236">
        <f>2*29.3*Q236*0.92*(CM236-V236)</f>
        <v>0</v>
      </c>
      <c r="AD236">
        <f>2*0.95*5.67E-8*(((CM236+$B$7)+273)^4-(V236+273)^4)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MAX(0,($B$13+$C$13*CR236)/(1+$D$13*CR236)*CK236/(CM236+273)*$E$13)</f>
        <v>0</v>
      </c>
      <c r="AK236" t="s">
        <v>303</v>
      </c>
      <c r="AL236" t="s">
        <v>303</v>
      </c>
      <c r="AM236">
        <v>0</v>
      </c>
      <c r="AN236">
        <v>0</v>
      </c>
      <c r="AO236">
        <f>1-AM236/AN236</f>
        <v>0</v>
      </c>
      <c r="AP236">
        <v>0</v>
      </c>
      <c r="AQ236" t="s">
        <v>303</v>
      </c>
      <c r="AR236" t="s">
        <v>303</v>
      </c>
      <c r="AS236">
        <v>0</v>
      </c>
      <c r="AT236">
        <v>0</v>
      </c>
      <c r="AU236">
        <f>1-AS236/AT236</f>
        <v>0</v>
      </c>
      <c r="AV236">
        <v>0.5</v>
      </c>
      <c r="AW236">
        <f>BV236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303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f>$B$11*CS236+$C$11*CT236+$F$11*CU236*(1-CX236)</f>
        <v>0</v>
      </c>
      <c r="BV236">
        <f>BU236*BW236</f>
        <v>0</v>
      </c>
      <c r="BW236">
        <f>($B$11*$D$9+$C$11*$D$9+$F$11*((DH236+CZ236)/MAX(DH236+CZ236+DI236, 0.1)*$I$9+DI236/MAX(DH236+CZ236+DI236, 0.1)*$J$9))/($B$11+$C$11+$F$11)</f>
        <v>0</v>
      </c>
      <c r="BX236">
        <f>($B$11*$K$9+$C$11*$K$9+$F$11*((DH236+CZ236)/MAX(DH236+CZ236+DI236, 0.1)*$P$9+DI236/MAX(DH236+CZ236+DI236, 0.1)*$Q$9))/($B$11+$C$11+$F$11)</f>
        <v>0</v>
      </c>
      <c r="BY236">
        <v>6</v>
      </c>
      <c r="BZ236">
        <v>0.5</v>
      </c>
      <c r="CA236" t="s">
        <v>304</v>
      </c>
      <c r="CB236">
        <v>2</v>
      </c>
      <c r="CC236">
        <v>1625677653.1</v>
      </c>
      <c r="CD236">
        <v>407.913666666667</v>
      </c>
      <c r="CE236">
        <v>420.064</v>
      </c>
      <c r="CF236">
        <v>8.00590666666667</v>
      </c>
      <c r="CG236">
        <v>6.75596</v>
      </c>
      <c r="CH236">
        <v>422.256</v>
      </c>
      <c r="CI236">
        <v>9.46976333333333</v>
      </c>
      <c r="CJ236">
        <v>499.954333333333</v>
      </c>
      <c r="CK236">
        <v>100.398666666667</v>
      </c>
      <c r="CL236">
        <v>0.0996765</v>
      </c>
      <c r="CM236">
        <v>19.9742666666667</v>
      </c>
      <c r="CN236">
        <v>19.7711666666667</v>
      </c>
      <c r="CO236">
        <v>999.9</v>
      </c>
      <c r="CP236">
        <v>0</v>
      </c>
      <c r="CQ236">
        <v>0</v>
      </c>
      <c r="CR236">
        <v>10002.2933333333</v>
      </c>
      <c r="CS236">
        <v>0</v>
      </c>
      <c r="CT236">
        <v>5.14190666666667</v>
      </c>
      <c r="CU236">
        <v>1045.93666666667</v>
      </c>
      <c r="CV236">
        <v>0.962009</v>
      </c>
      <c r="CW236">
        <v>0.0379914</v>
      </c>
      <c r="CX236">
        <v>0</v>
      </c>
      <c r="CY236">
        <v>1458.31666666667</v>
      </c>
      <c r="CZ236">
        <v>4.99912</v>
      </c>
      <c r="DA236">
        <v>15117.1333333333</v>
      </c>
      <c r="DB236">
        <v>6712.41</v>
      </c>
      <c r="DC236">
        <v>37.6036666666667</v>
      </c>
      <c r="DD236">
        <v>40.75</v>
      </c>
      <c r="DE236">
        <v>39.3956666666667</v>
      </c>
      <c r="DF236">
        <v>40.2083333333333</v>
      </c>
      <c r="DG236">
        <v>39.1456666666667</v>
      </c>
      <c r="DH236">
        <v>1001.38666666667</v>
      </c>
      <c r="DI236">
        <v>39.55</v>
      </c>
      <c r="DJ236">
        <v>0</v>
      </c>
      <c r="DK236">
        <v>1625677655</v>
      </c>
      <c r="DL236">
        <v>0</v>
      </c>
      <c r="DM236">
        <v>1461.2296</v>
      </c>
      <c r="DN236">
        <v>-29.0569230364673</v>
      </c>
      <c r="DO236">
        <v>-337.561538047263</v>
      </c>
      <c r="DP236">
        <v>15151.904</v>
      </c>
      <c r="DQ236">
        <v>15</v>
      </c>
      <c r="DR236">
        <v>1625677134.6</v>
      </c>
      <c r="DS236" t="s">
        <v>305</v>
      </c>
      <c r="DT236">
        <v>1625677128.6</v>
      </c>
      <c r="DU236">
        <v>1625677134.6</v>
      </c>
      <c r="DV236">
        <v>2</v>
      </c>
      <c r="DW236">
        <v>0.041</v>
      </c>
      <c r="DX236">
        <v>0.026</v>
      </c>
      <c r="DY236">
        <v>-14.347</v>
      </c>
      <c r="DZ236">
        <v>-1.389</v>
      </c>
      <c r="EA236">
        <v>420</v>
      </c>
      <c r="EB236">
        <v>5</v>
      </c>
      <c r="EC236">
        <v>0.14</v>
      </c>
      <c r="ED236">
        <v>0.08</v>
      </c>
      <c r="EE236">
        <v>-12.0135097560976</v>
      </c>
      <c r="EF236">
        <v>-0.287638327526152</v>
      </c>
      <c r="EG236">
        <v>0.0612553742983285</v>
      </c>
      <c r="EH236">
        <v>1</v>
      </c>
      <c r="EI236">
        <v>1462.87852941176</v>
      </c>
      <c r="EJ236">
        <v>-29.3871977872696</v>
      </c>
      <c r="EK236">
        <v>2.90873646750102</v>
      </c>
      <c r="EL236">
        <v>0</v>
      </c>
      <c r="EM236">
        <v>1.25006292682927</v>
      </c>
      <c r="EN236">
        <v>0.000251080139373663</v>
      </c>
      <c r="EO236">
        <v>0.00937704338548044</v>
      </c>
      <c r="EP236">
        <v>1</v>
      </c>
      <c r="EQ236">
        <v>2</v>
      </c>
      <c r="ER236">
        <v>3</v>
      </c>
      <c r="ES236" t="s">
        <v>349</v>
      </c>
      <c r="ET236">
        <v>100</v>
      </c>
      <c r="EU236">
        <v>100</v>
      </c>
      <c r="EV236">
        <v>-14.343</v>
      </c>
      <c r="EW236">
        <v>-1.4641</v>
      </c>
      <c r="EX236">
        <v>-14.3476998515065</v>
      </c>
      <c r="EY236">
        <v>0.000485247639819423</v>
      </c>
      <c r="EZ236">
        <v>-1.36446825205216e-06</v>
      </c>
      <c r="FA236">
        <v>5.78542989185787e-10</v>
      </c>
      <c r="FB236">
        <v>-1.1099058739466</v>
      </c>
      <c r="FC236">
        <v>-0.0508365997127688</v>
      </c>
      <c r="FD236">
        <v>0.00161886503163497</v>
      </c>
      <c r="FE236">
        <v>-2.08621555845513e-05</v>
      </c>
      <c r="FF236">
        <v>0</v>
      </c>
      <c r="FG236">
        <v>2096</v>
      </c>
      <c r="FH236">
        <v>2</v>
      </c>
      <c r="FI236">
        <v>28</v>
      </c>
      <c r="FJ236">
        <v>8.8</v>
      </c>
      <c r="FK236">
        <v>8.7</v>
      </c>
      <c r="FL236">
        <v>18</v>
      </c>
      <c r="FM236">
        <v>491.676</v>
      </c>
      <c r="FN236">
        <v>511.155</v>
      </c>
      <c r="FO236">
        <v>18.7287</v>
      </c>
      <c r="FP236">
        <v>26.4844</v>
      </c>
      <c r="FQ236">
        <v>29.9999</v>
      </c>
      <c r="FR236">
        <v>26.7217</v>
      </c>
      <c r="FS236">
        <v>26.7139</v>
      </c>
      <c r="FT236">
        <v>21.4602</v>
      </c>
      <c r="FU236">
        <v>53.2921</v>
      </c>
      <c r="FV236">
        <v>0</v>
      </c>
      <c r="FW236">
        <v>18.77</v>
      </c>
      <c r="FX236">
        <v>420</v>
      </c>
      <c r="FY236">
        <v>6.83254</v>
      </c>
      <c r="FZ236">
        <v>101.669</v>
      </c>
      <c r="GA236">
        <v>96.1913</v>
      </c>
    </row>
    <row r="237" spans="1:183">
      <c r="A237">
        <v>221</v>
      </c>
      <c r="B237">
        <v>1625677656.1</v>
      </c>
      <c r="C237">
        <v>440</v>
      </c>
      <c r="D237" t="s">
        <v>748</v>
      </c>
      <c r="E237" t="s">
        <v>749</v>
      </c>
      <c r="F237">
        <v>1</v>
      </c>
      <c r="G237" t="s">
        <v>302</v>
      </c>
      <c r="H237">
        <v>1625677655.1</v>
      </c>
      <c r="I237">
        <f>(J237)/1000</f>
        <v>0</v>
      </c>
      <c r="J237">
        <f>1000*CJ237*AH237*(CF237-CG237)/(100*BY237*(1000-AH237*CF237))</f>
        <v>0</v>
      </c>
      <c r="K237">
        <f>CJ237*AH237*(CE237-CD237*(1000-AH237*CG237)/(1000-AH237*CF237))/(100*BY237)</f>
        <v>0</v>
      </c>
      <c r="L237">
        <f>CD237 - IF(AH237&gt;1, K237*BY237*100.0/(AJ237*CR237), 0)</f>
        <v>0</v>
      </c>
      <c r="M237">
        <f>((S237-I237/2)*L237-K237)/(S237+I237/2)</f>
        <v>0</v>
      </c>
      <c r="N237">
        <f>M237*(CK237+CL237)/1000.0</f>
        <v>0</v>
      </c>
      <c r="O237">
        <f>(CD237 - IF(AH237&gt;1, K237*BY237*100.0/(AJ237*CR237), 0))*(CK237+CL237)/1000.0</f>
        <v>0</v>
      </c>
      <c r="P237">
        <f>2.0/((1/R237-1/Q237)+SIGN(R237)*SQRT((1/R237-1/Q237)*(1/R237-1/Q237) + 4*BZ237/((BZ237+1)*(BZ237+1))*(2*1/R237*1/Q237-1/Q237*1/Q237)))</f>
        <v>0</v>
      </c>
      <c r="Q237">
        <f>IF(LEFT(CA237,1)&lt;&gt;"0",IF(LEFT(CA237,1)="1",3.0,CB237),$D$5+$E$5*(CR237*CK237/($K$5*1000))+$F$5*(CR237*CK237/($K$5*1000))*MAX(MIN(BY237,$J$5),$I$5)*MAX(MIN(BY237,$J$5),$I$5)+$G$5*MAX(MIN(BY237,$J$5),$I$5)*(CR237*CK237/($K$5*1000))+$H$5*(CR237*CK237/($K$5*1000))*(CR237*CK237/($K$5*1000)))</f>
        <v>0</v>
      </c>
      <c r="R237">
        <f>I237*(1000-(1000*0.61365*exp(17.502*V237/(240.97+V237))/(CK237+CL237)+CF237)/2)/(1000*0.61365*exp(17.502*V237/(240.97+V237))/(CK237+CL237)-CF237)</f>
        <v>0</v>
      </c>
      <c r="S237">
        <f>1/((BZ237+1)/(P237/1.6)+1/(Q237/1.37)) + BZ237/((BZ237+1)/(P237/1.6) + BZ237/(Q237/1.37))</f>
        <v>0</v>
      </c>
      <c r="T237">
        <f>(BU237*BX237)</f>
        <v>0</v>
      </c>
      <c r="U237">
        <f>(CM237+(T237+2*0.95*5.67E-8*(((CM237+$B$7)+273)^4-(CM237+273)^4)-44100*I237)/(1.84*29.3*Q237+8*0.95*5.67E-8*(CM237+273)^3))</f>
        <v>0</v>
      </c>
      <c r="V237">
        <f>($C$7*CN237+$D$7*CO237+$E$7*U237)</f>
        <v>0</v>
      </c>
      <c r="W237">
        <f>0.61365*exp(17.502*V237/(240.97+V237))</f>
        <v>0</v>
      </c>
      <c r="X237">
        <f>(Y237/Z237*100)</f>
        <v>0</v>
      </c>
      <c r="Y237">
        <f>CF237*(CK237+CL237)/1000</f>
        <v>0</v>
      </c>
      <c r="Z237">
        <f>0.61365*exp(17.502*CM237/(240.97+CM237))</f>
        <v>0</v>
      </c>
      <c r="AA237">
        <f>(W237-CF237*(CK237+CL237)/1000)</f>
        <v>0</v>
      </c>
      <c r="AB237">
        <f>(-I237*44100)</f>
        <v>0</v>
      </c>
      <c r="AC237">
        <f>2*29.3*Q237*0.92*(CM237-V237)</f>
        <v>0</v>
      </c>
      <c r="AD237">
        <f>2*0.95*5.67E-8*(((CM237+$B$7)+273)^4-(V237+273)^4)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MAX(0,($B$13+$C$13*CR237)/(1+$D$13*CR237)*CK237/(CM237+273)*$E$13)</f>
        <v>0</v>
      </c>
      <c r="AK237" t="s">
        <v>303</v>
      </c>
      <c r="AL237" t="s">
        <v>303</v>
      </c>
      <c r="AM237">
        <v>0</v>
      </c>
      <c r="AN237">
        <v>0</v>
      </c>
      <c r="AO237">
        <f>1-AM237/AN237</f>
        <v>0</v>
      </c>
      <c r="AP237">
        <v>0</v>
      </c>
      <c r="AQ237" t="s">
        <v>303</v>
      </c>
      <c r="AR237" t="s">
        <v>303</v>
      </c>
      <c r="AS237">
        <v>0</v>
      </c>
      <c r="AT237">
        <v>0</v>
      </c>
      <c r="AU237">
        <f>1-AS237/AT237</f>
        <v>0</v>
      </c>
      <c r="AV237">
        <v>0.5</v>
      </c>
      <c r="AW237">
        <f>BV237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303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f>$B$11*CS237+$C$11*CT237+$F$11*CU237*(1-CX237)</f>
        <v>0</v>
      </c>
      <c r="BV237">
        <f>BU237*BW237</f>
        <v>0</v>
      </c>
      <c r="BW237">
        <f>($B$11*$D$9+$C$11*$D$9+$F$11*((DH237+CZ237)/MAX(DH237+CZ237+DI237, 0.1)*$I$9+DI237/MAX(DH237+CZ237+DI237, 0.1)*$J$9))/($B$11+$C$11+$F$11)</f>
        <v>0</v>
      </c>
      <c r="BX237">
        <f>($B$11*$K$9+$C$11*$K$9+$F$11*((DH237+CZ237)/MAX(DH237+CZ237+DI237, 0.1)*$P$9+DI237/MAX(DH237+CZ237+DI237, 0.1)*$Q$9))/($B$11+$C$11+$F$11)</f>
        <v>0</v>
      </c>
      <c r="BY237">
        <v>6</v>
      </c>
      <c r="BZ237">
        <v>0.5</v>
      </c>
      <c r="CA237" t="s">
        <v>304</v>
      </c>
      <c r="CB237">
        <v>2</v>
      </c>
      <c r="CC237">
        <v>1625677655.1</v>
      </c>
      <c r="CD237">
        <v>407.896666666667</v>
      </c>
      <c r="CE237">
        <v>420.003333333333</v>
      </c>
      <c r="CF237">
        <v>8.02284666666667</v>
      </c>
      <c r="CG237">
        <v>6.75806</v>
      </c>
      <c r="CH237">
        <v>422.238666666667</v>
      </c>
      <c r="CI237">
        <v>9.48715666666667</v>
      </c>
      <c r="CJ237">
        <v>499.960666666667</v>
      </c>
      <c r="CK237">
        <v>100.400333333333</v>
      </c>
      <c r="CL237">
        <v>0.100007766666667</v>
      </c>
      <c r="CM237">
        <v>20.0022</v>
      </c>
      <c r="CN237">
        <v>19.7940333333333</v>
      </c>
      <c r="CO237">
        <v>999.9</v>
      </c>
      <c r="CP237">
        <v>0</v>
      </c>
      <c r="CQ237">
        <v>0</v>
      </c>
      <c r="CR237">
        <v>9982.5</v>
      </c>
      <c r="CS237">
        <v>0</v>
      </c>
      <c r="CT237">
        <v>5.07665666666667</v>
      </c>
      <c r="CU237">
        <v>1046.13666666667</v>
      </c>
      <c r="CV237">
        <v>0.961989666666667</v>
      </c>
      <c r="CW237">
        <v>0.0380103333333333</v>
      </c>
      <c r="CX237">
        <v>0</v>
      </c>
      <c r="CY237">
        <v>1457.55666666667</v>
      </c>
      <c r="CZ237">
        <v>4.99912</v>
      </c>
      <c r="DA237">
        <v>15107.2</v>
      </c>
      <c r="DB237">
        <v>6713.68333333333</v>
      </c>
      <c r="DC237">
        <v>37.5416666666667</v>
      </c>
      <c r="DD237">
        <v>40.75</v>
      </c>
      <c r="DE237">
        <v>39.208</v>
      </c>
      <c r="DF237">
        <v>40.1453333333333</v>
      </c>
      <c r="DG237">
        <v>39.104</v>
      </c>
      <c r="DH237">
        <v>1001.56333333333</v>
      </c>
      <c r="DI237">
        <v>39.5766666666667</v>
      </c>
      <c r="DJ237">
        <v>0</v>
      </c>
      <c r="DK237">
        <v>1625677656.8</v>
      </c>
      <c r="DL237">
        <v>0</v>
      </c>
      <c r="DM237">
        <v>1460.51846153846</v>
      </c>
      <c r="DN237">
        <v>-28.7234188237037</v>
      </c>
      <c r="DO237">
        <v>-334.629060135556</v>
      </c>
      <c r="DP237">
        <v>15143.6653846154</v>
      </c>
      <c r="DQ237">
        <v>15</v>
      </c>
      <c r="DR237">
        <v>1625677134.6</v>
      </c>
      <c r="DS237" t="s">
        <v>305</v>
      </c>
      <c r="DT237">
        <v>1625677128.6</v>
      </c>
      <c r="DU237">
        <v>1625677134.6</v>
      </c>
      <c r="DV237">
        <v>2</v>
      </c>
      <c r="DW237">
        <v>0.041</v>
      </c>
      <c r="DX237">
        <v>0.026</v>
      </c>
      <c r="DY237">
        <v>-14.347</v>
      </c>
      <c r="DZ237">
        <v>-1.389</v>
      </c>
      <c r="EA237">
        <v>420</v>
      </c>
      <c r="EB237">
        <v>5</v>
      </c>
      <c r="EC237">
        <v>0.14</v>
      </c>
      <c r="ED237">
        <v>0.08</v>
      </c>
      <c r="EE237">
        <v>-12.0257317073171</v>
      </c>
      <c r="EF237">
        <v>-0.402545644599305</v>
      </c>
      <c r="EG237">
        <v>0.0683663425928585</v>
      </c>
      <c r="EH237">
        <v>1</v>
      </c>
      <c r="EI237">
        <v>1462.15657142857</v>
      </c>
      <c r="EJ237">
        <v>-29.4070981118278</v>
      </c>
      <c r="EK237">
        <v>2.98330491986623</v>
      </c>
      <c r="EL237">
        <v>0</v>
      </c>
      <c r="EM237">
        <v>1.25254365853659</v>
      </c>
      <c r="EN237">
        <v>-0.00326195121951125</v>
      </c>
      <c r="EO237">
        <v>0.0091176496640087</v>
      </c>
      <c r="EP237">
        <v>1</v>
      </c>
      <c r="EQ237">
        <v>2</v>
      </c>
      <c r="ER237">
        <v>3</v>
      </c>
      <c r="ES237" t="s">
        <v>349</v>
      </c>
      <c r="ET237">
        <v>100</v>
      </c>
      <c r="EU237">
        <v>100</v>
      </c>
      <c r="EV237">
        <v>-14.343</v>
      </c>
      <c r="EW237">
        <v>-1.4645</v>
      </c>
      <c r="EX237">
        <v>-14.3476998515065</v>
      </c>
      <c r="EY237">
        <v>0.000485247639819423</v>
      </c>
      <c r="EZ237">
        <v>-1.36446825205216e-06</v>
      </c>
      <c r="FA237">
        <v>5.78542989185787e-10</v>
      </c>
      <c r="FB237">
        <v>-1.1099058739466</v>
      </c>
      <c r="FC237">
        <v>-0.0508365997127688</v>
      </c>
      <c r="FD237">
        <v>0.00161886503163497</v>
      </c>
      <c r="FE237">
        <v>-2.08621555845513e-05</v>
      </c>
      <c r="FF237">
        <v>0</v>
      </c>
      <c r="FG237">
        <v>2096</v>
      </c>
      <c r="FH237">
        <v>2</v>
      </c>
      <c r="FI237">
        <v>28</v>
      </c>
      <c r="FJ237">
        <v>8.8</v>
      </c>
      <c r="FK237">
        <v>8.7</v>
      </c>
      <c r="FL237">
        <v>18</v>
      </c>
      <c r="FM237">
        <v>491.764</v>
      </c>
      <c r="FN237">
        <v>511.121</v>
      </c>
      <c r="FO237">
        <v>18.7721</v>
      </c>
      <c r="FP237">
        <v>26.4828</v>
      </c>
      <c r="FQ237">
        <v>29.9999</v>
      </c>
      <c r="FR237">
        <v>26.72</v>
      </c>
      <c r="FS237">
        <v>26.7123</v>
      </c>
      <c r="FT237">
        <v>21.463</v>
      </c>
      <c r="FU237">
        <v>53.2921</v>
      </c>
      <c r="FV237">
        <v>0</v>
      </c>
      <c r="FW237">
        <v>18.84</v>
      </c>
      <c r="FX237">
        <v>420</v>
      </c>
      <c r="FY237">
        <v>6.83343</v>
      </c>
      <c r="FZ237">
        <v>101.668</v>
      </c>
      <c r="GA237">
        <v>96.1904</v>
      </c>
    </row>
    <row r="238" spans="1:183">
      <c r="A238">
        <v>222</v>
      </c>
      <c r="B238">
        <v>1625677658.1</v>
      </c>
      <c r="C238">
        <v>442</v>
      </c>
      <c r="D238" t="s">
        <v>750</v>
      </c>
      <c r="E238" t="s">
        <v>751</v>
      </c>
      <c r="F238">
        <v>1</v>
      </c>
      <c r="G238" t="s">
        <v>302</v>
      </c>
      <c r="H238">
        <v>1625677657.1</v>
      </c>
      <c r="I238">
        <f>(J238)/1000</f>
        <v>0</v>
      </c>
      <c r="J238">
        <f>1000*CJ238*AH238*(CF238-CG238)/(100*BY238*(1000-AH238*CF238))</f>
        <v>0</v>
      </c>
      <c r="K238">
        <f>CJ238*AH238*(CE238-CD238*(1000-AH238*CG238)/(1000-AH238*CF238))/(100*BY238)</f>
        <v>0</v>
      </c>
      <c r="L238">
        <f>CD238 - IF(AH238&gt;1, K238*BY238*100.0/(AJ238*CR238), 0)</f>
        <v>0</v>
      </c>
      <c r="M238">
        <f>((S238-I238/2)*L238-K238)/(S238+I238/2)</f>
        <v>0</v>
      </c>
      <c r="N238">
        <f>M238*(CK238+CL238)/1000.0</f>
        <v>0</v>
      </c>
      <c r="O238">
        <f>(CD238 - IF(AH238&gt;1, K238*BY238*100.0/(AJ238*CR238), 0))*(CK238+CL238)/1000.0</f>
        <v>0</v>
      </c>
      <c r="P238">
        <f>2.0/((1/R238-1/Q238)+SIGN(R238)*SQRT((1/R238-1/Q238)*(1/R238-1/Q238) + 4*BZ238/((BZ238+1)*(BZ238+1))*(2*1/R238*1/Q238-1/Q238*1/Q238)))</f>
        <v>0</v>
      </c>
      <c r="Q238">
        <f>IF(LEFT(CA238,1)&lt;&gt;"0",IF(LEFT(CA238,1)="1",3.0,CB238),$D$5+$E$5*(CR238*CK238/($K$5*1000))+$F$5*(CR238*CK238/($K$5*1000))*MAX(MIN(BY238,$J$5),$I$5)*MAX(MIN(BY238,$J$5),$I$5)+$G$5*MAX(MIN(BY238,$J$5),$I$5)*(CR238*CK238/($K$5*1000))+$H$5*(CR238*CK238/($K$5*1000))*(CR238*CK238/($K$5*1000)))</f>
        <v>0</v>
      </c>
      <c r="R238">
        <f>I238*(1000-(1000*0.61365*exp(17.502*V238/(240.97+V238))/(CK238+CL238)+CF238)/2)/(1000*0.61365*exp(17.502*V238/(240.97+V238))/(CK238+CL238)-CF238)</f>
        <v>0</v>
      </c>
      <c r="S238">
        <f>1/((BZ238+1)/(P238/1.6)+1/(Q238/1.37)) + BZ238/((BZ238+1)/(P238/1.6) + BZ238/(Q238/1.37))</f>
        <v>0</v>
      </c>
      <c r="T238">
        <f>(BU238*BX238)</f>
        <v>0</v>
      </c>
      <c r="U238">
        <f>(CM238+(T238+2*0.95*5.67E-8*(((CM238+$B$7)+273)^4-(CM238+273)^4)-44100*I238)/(1.84*29.3*Q238+8*0.95*5.67E-8*(CM238+273)^3))</f>
        <v>0</v>
      </c>
      <c r="V238">
        <f>($C$7*CN238+$D$7*CO238+$E$7*U238)</f>
        <v>0</v>
      </c>
      <c r="W238">
        <f>0.61365*exp(17.502*V238/(240.97+V238))</f>
        <v>0</v>
      </c>
      <c r="X238">
        <f>(Y238/Z238*100)</f>
        <v>0</v>
      </c>
      <c r="Y238">
        <f>CF238*(CK238+CL238)/1000</f>
        <v>0</v>
      </c>
      <c r="Z238">
        <f>0.61365*exp(17.502*CM238/(240.97+CM238))</f>
        <v>0</v>
      </c>
      <c r="AA238">
        <f>(W238-CF238*(CK238+CL238)/1000)</f>
        <v>0</v>
      </c>
      <c r="AB238">
        <f>(-I238*44100)</f>
        <v>0</v>
      </c>
      <c r="AC238">
        <f>2*29.3*Q238*0.92*(CM238-V238)</f>
        <v>0</v>
      </c>
      <c r="AD238">
        <f>2*0.95*5.67E-8*(((CM238+$B$7)+273)^4-(V238+273)^4)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MAX(0,($B$13+$C$13*CR238)/(1+$D$13*CR238)*CK238/(CM238+273)*$E$13)</f>
        <v>0</v>
      </c>
      <c r="AK238" t="s">
        <v>303</v>
      </c>
      <c r="AL238" t="s">
        <v>303</v>
      </c>
      <c r="AM238">
        <v>0</v>
      </c>
      <c r="AN238">
        <v>0</v>
      </c>
      <c r="AO238">
        <f>1-AM238/AN238</f>
        <v>0</v>
      </c>
      <c r="AP238">
        <v>0</v>
      </c>
      <c r="AQ238" t="s">
        <v>303</v>
      </c>
      <c r="AR238" t="s">
        <v>303</v>
      </c>
      <c r="AS238">
        <v>0</v>
      </c>
      <c r="AT238">
        <v>0</v>
      </c>
      <c r="AU238">
        <f>1-AS238/AT238</f>
        <v>0</v>
      </c>
      <c r="AV238">
        <v>0.5</v>
      </c>
      <c r="AW238">
        <f>BV238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303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f>$B$11*CS238+$C$11*CT238+$F$11*CU238*(1-CX238)</f>
        <v>0</v>
      </c>
      <c r="BV238">
        <f>BU238*BW238</f>
        <v>0</v>
      </c>
      <c r="BW238">
        <f>($B$11*$D$9+$C$11*$D$9+$F$11*((DH238+CZ238)/MAX(DH238+CZ238+DI238, 0.1)*$I$9+DI238/MAX(DH238+CZ238+DI238, 0.1)*$J$9))/($B$11+$C$11+$F$11)</f>
        <v>0</v>
      </c>
      <c r="BX238">
        <f>($B$11*$K$9+$C$11*$K$9+$F$11*((DH238+CZ238)/MAX(DH238+CZ238+DI238, 0.1)*$P$9+DI238/MAX(DH238+CZ238+DI238, 0.1)*$Q$9))/($B$11+$C$11+$F$11)</f>
        <v>0</v>
      </c>
      <c r="BY238">
        <v>6</v>
      </c>
      <c r="BZ238">
        <v>0.5</v>
      </c>
      <c r="CA238" t="s">
        <v>304</v>
      </c>
      <c r="CB238">
        <v>2</v>
      </c>
      <c r="CC238">
        <v>1625677657.1</v>
      </c>
      <c r="CD238">
        <v>407.895666666667</v>
      </c>
      <c r="CE238">
        <v>419.951</v>
      </c>
      <c r="CF238">
        <v>8.03729</v>
      </c>
      <c r="CG238">
        <v>6.75863666666667</v>
      </c>
      <c r="CH238">
        <v>422.238333333333</v>
      </c>
      <c r="CI238">
        <v>9.50197333333333</v>
      </c>
      <c r="CJ238">
        <v>500.084333333333</v>
      </c>
      <c r="CK238">
        <v>100.400666666667</v>
      </c>
      <c r="CL238">
        <v>0.100529666666667</v>
      </c>
      <c r="CM238">
        <v>20.0309666666667</v>
      </c>
      <c r="CN238">
        <v>19.8260333333333</v>
      </c>
      <c r="CO238">
        <v>999.9</v>
      </c>
      <c r="CP238">
        <v>0</v>
      </c>
      <c r="CQ238">
        <v>0</v>
      </c>
      <c r="CR238">
        <v>9963.96</v>
      </c>
      <c r="CS238">
        <v>0</v>
      </c>
      <c r="CT238">
        <v>4.99716</v>
      </c>
      <c r="CU238">
        <v>1045.91666666667</v>
      </c>
      <c r="CV238">
        <v>0.962009</v>
      </c>
      <c r="CW238">
        <v>0.0379914</v>
      </c>
      <c r="CX238">
        <v>0</v>
      </c>
      <c r="CY238">
        <v>1456.12</v>
      </c>
      <c r="CZ238">
        <v>4.99912</v>
      </c>
      <c r="DA238">
        <v>15092.1333333333</v>
      </c>
      <c r="DB238">
        <v>6712.28333333333</v>
      </c>
      <c r="DC238">
        <v>37.4996666666667</v>
      </c>
      <c r="DD238">
        <v>40.75</v>
      </c>
      <c r="DE238">
        <v>39.6246666666667</v>
      </c>
      <c r="DF238">
        <v>40.1246666666667</v>
      </c>
      <c r="DG238">
        <v>39.1246666666667</v>
      </c>
      <c r="DH238">
        <v>1001.37666666667</v>
      </c>
      <c r="DI238">
        <v>39.55</v>
      </c>
      <c r="DJ238">
        <v>0</v>
      </c>
      <c r="DK238">
        <v>1625677659.2</v>
      </c>
      <c r="DL238">
        <v>0</v>
      </c>
      <c r="DM238">
        <v>1459.33461538462</v>
      </c>
      <c r="DN238">
        <v>-29.5473504461602</v>
      </c>
      <c r="DO238">
        <v>-337.805128516319</v>
      </c>
      <c r="DP238">
        <v>15129.6153846154</v>
      </c>
      <c r="DQ238">
        <v>15</v>
      </c>
      <c r="DR238">
        <v>1625677134.6</v>
      </c>
      <c r="DS238" t="s">
        <v>305</v>
      </c>
      <c r="DT238">
        <v>1625677128.6</v>
      </c>
      <c r="DU238">
        <v>1625677134.6</v>
      </c>
      <c r="DV238">
        <v>2</v>
      </c>
      <c r="DW238">
        <v>0.041</v>
      </c>
      <c r="DX238">
        <v>0.026</v>
      </c>
      <c r="DY238">
        <v>-14.347</v>
      </c>
      <c r="DZ238">
        <v>-1.389</v>
      </c>
      <c r="EA238">
        <v>420</v>
      </c>
      <c r="EB238">
        <v>5</v>
      </c>
      <c r="EC238">
        <v>0.14</v>
      </c>
      <c r="ED238">
        <v>0.08</v>
      </c>
      <c r="EE238">
        <v>-12.0265707317073</v>
      </c>
      <c r="EF238">
        <v>-0.464864111498269</v>
      </c>
      <c r="EG238">
        <v>0.0681733523646545</v>
      </c>
      <c r="EH238">
        <v>1</v>
      </c>
      <c r="EI238">
        <v>1460.79235294118</v>
      </c>
      <c r="EJ238">
        <v>-29.1676734653096</v>
      </c>
      <c r="EK238">
        <v>2.87176217557784</v>
      </c>
      <c r="EL238">
        <v>0</v>
      </c>
      <c r="EM238">
        <v>1.25522512195122</v>
      </c>
      <c r="EN238">
        <v>0.0292781184668982</v>
      </c>
      <c r="EO238">
        <v>0.0115850042100167</v>
      </c>
      <c r="EP238">
        <v>1</v>
      </c>
      <c r="EQ238">
        <v>2</v>
      </c>
      <c r="ER238">
        <v>3</v>
      </c>
      <c r="ES238" t="s">
        <v>349</v>
      </c>
      <c r="ET238">
        <v>100</v>
      </c>
      <c r="EU238">
        <v>100</v>
      </c>
      <c r="EV238">
        <v>-14.342</v>
      </c>
      <c r="EW238">
        <v>-1.4649</v>
      </c>
      <c r="EX238">
        <v>-14.3476998515065</v>
      </c>
      <c r="EY238">
        <v>0.000485247639819423</v>
      </c>
      <c r="EZ238">
        <v>-1.36446825205216e-06</v>
      </c>
      <c r="FA238">
        <v>5.78542989185787e-10</v>
      </c>
      <c r="FB238">
        <v>-1.1099058739466</v>
      </c>
      <c r="FC238">
        <v>-0.0508365997127688</v>
      </c>
      <c r="FD238">
        <v>0.00161886503163497</v>
      </c>
      <c r="FE238">
        <v>-2.08621555845513e-05</v>
      </c>
      <c r="FF238">
        <v>0</v>
      </c>
      <c r="FG238">
        <v>2096</v>
      </c>
      <c r="FH238">
        <v>2</v>
      </c>
      <c r="FI238">
        <v>28</v>
      </c>
      <c r="FJ238">
        <v>8.8</v>
      </c>
      <c r="FK238">
        <v>8.7</v>
      </c>
      <c r="FL238">
        <v>18</v>
      </c>
      <c r="FM238">
        <v>491.998</v>
      </c>
      <c r="FN238">
        <v>510.858</v>
      </c>
      <c r="FO238">
        <v>18.8154</v>
      </c>
      <c r="FP238">
        <v>26.4809</v>
      </c>
      <c r="FQ238">
        <v>29.9998</v>
      </c>
      <c r="FR238">
        <v>26.7185</v>
      </c>
      <c r="FS238">
        <v>26.7109</v>
      </c>
      <c r="FT238">
        <v>21.461</v>
      </c>
      <c r="FU238">
        <v>53.2921</v>
      </c>
      <c r="FV238">
        <v>0</v>
      </c>
      <c r="FW238">
        <v>18.91</v>
      </c>
      <c r="FX238">
        <v>420</v>
      </c>
      <c r="FY238">
        <v>6.83478</v>
      </c>
      <c r="FZ238">
        <v>101.669</v>
      </c>
      <c r="GA238">
        <v>96.1902</v>
      </c>
    </row>
    <row r="239" spans="1:183">
      <c r="A239">
        <v>223</v>
      </c>
      <c r="B239">
        <v>1625677660.1</v>
      </c>
      <c r="C239">
        <v>444</v>
      </c>
      <c r="D239" t="s">
        <v>752</v>
      </c>
      <c r="E239" t="s">
        <v>753</v>
      </c>
      <c r="F239">
        <v>1</v>
      </c>
      <c r="G239" t="s">
        <v>302</v>
      </c>
      <c r="H239">
        <v>1625677659.1</v>
      </c>
      <c r="I239">
        <f>(J239)/1000</f>
        <v>0</v>
      </c>
      <c r="J239">
        <f>1000*CJ239*AH239*(CF239-CG239)/(100*BY239*(1000-AH239*CF239))</f>
        <v>0</v>
      </c>
      <c r="K239">
        <f>CJ239*AH239*(CE239-CD239*(1000-AH239*CG239)/(1000-AH239*CF239))/(100*BY239)</f>
        <v>0</v>
      </c>
      <c r="L239">
        <f>CD239 - IF(AH239&gt;1, K239*BY239*100.0/(AJ239*CR239), 0)</f>
        <v>0</v>
      </c>
      <c r="M239">
        <f>((S239-I239/2)*L239-K239)/(S239+I239/2)</f>
        <v>0</v>
      </c>
      <c r="N239">
        <f>M239*(CK239+CL239)/1000.0</f>
        <v>0</v>
      </c>
      <c r="O239">
        <f>(CD239 - IF(AH239&gt;1, K239*BY239*100.0/(AJ239*CR239), 0))*(CK239+CL239)/1000.0</f>
        <v>0</v>
      </c>
      <c r="P239">
        <f>2.0/((1/R239-1/Q239)+SIGN(R239)*SQRT((1/R239-1/Q239)*(1/R239-1/Q239) + 4*BZ239/((BZ239+1)*(BZ239+1))*(2*1/R239*1/Q239-1/Q239*1/Q239)))</f>
        <v>0</v>
      </c>
      <c r="Q239">
        <f>IF(LEFT(CA239,1)&lt;&gt;"0",IF(LEFT(CA239,1)="1",3.0,CB239),$D$5+$E$5*(CR239*CK239/($K$5*1000))+$F$5*(CR239*CK239/($K$5*1000))*MAX(MIN(BY239,$J$5),$I$5)*MAX(MIN(BY239,$J$5),$I$5)+$G$5*MAX(MIN(BY239,$J$5),$I$5)*(CR239*CK239/($K$5*1000))+$H$5*(CR239*CK239/($K$5*1000))*(CR239*CK239/($K$5*1000)))</f>
        <v>0</v>
      </c>
      <c r="R239">
        <f>I239*(1000-(1000*0.61365*exp(17.502*V239/(240.97+V239))/(CK239+CL239)+CF239)/2)/(1000*0.61365*exp(17.502*V239/(240.97+V239))/(CK239+CL239)-CF239)</f>
        <v>0</v>
      </c>
      <c r="S239">
        <f>1/((BZ239+1)/(P239/1.6)+1/(Q239/1.37)) + BZ239/((BZ239+1)/(P239/1.6) + BZ239/(Q239/1.37))</f>
        <v>0</v>
      </c>
      <c r="T239">
        <f>(BU239*BX239)</f>
        <v>0</v>
      </c>
      <c r="U239">
        <f>(CM239+(T239+2*0.95*5.67E-8*(((CM239+$B$7)+273)^4-(CM239+273)^4)-44100*I239)/(1.84*29.3*Q239+8*0.95*5.67E-8*(CM239+273)^3))</f>
        <v>0</v>
      </c>
      <c r="V239">
        <f>($C$7*CN239+$D$7*CO239+$E$7*U239)</f>
        <v>0</v>
      </c>
      <c r="W239">
        <f>0.61365*exp(17.502*V239/(240.97+V239))</f>
        <v>0</v>
      </c>
      <c r="X239">
        <f>(Y239/Z239*100)</f>
        <v>0</v>
      </c>
      <c r="Y239">
        <f>CF239*(CK239+CL239)/1000</f>
        <v>0</v>
      </c>
      <c r="Z239">
        <f>0.61365*exp(17.502*CM239/(240.97+CM239))</f>
        <v>0</v>
      </c>
      <c r="AA239">
        <f>(W239-CF239*(CK239+CL239)/1000)</f>
        <v>0</v>
      </c>
      <c r="AB239">
        <f>(-I239*44100)</f>
        <v>0</v>
      </c>
      <c r="AC239">
        <f>2*29.3*Q239*0.92*(CM239-V239)</f>
        <v>0</v>
      </c>
      <c r="AD239">
        <f>2*0.95*5.67E-8*(((CM239+$B$7)+273)^4-(V239+273)^4)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MAX(0,($B$13+$C$13*CR239)/(1+$D$13*CR239)*CK239/(CM239+273)*$E$13)</f>
        <v>0</v>
      </c>
      <c r="AK239" t="s">
        <v>303</v>
      </c>
      <c r="AL239" t="s">
        <v>303</v>
      </c>
      <c r="AM239">
        <v>0</v>
      </c>
      <c r="AN239">
        <v>0</v>
      </c>
      <c r="AO239">
        <f>1-AM239/AN239</f>
        <v>0</v>
      </c>
      <c r="AP239">
        <v>0</v>
      </c>
      <c r="AQ239" t="s">
        <v>303</v>
      </c>
      <c r="AR239" t="s">
        <v>303</v>
      </c>
      <c r="AS239">
        <v>0</v>
      </c>
      <c r="AT239">
        <v>0</v>
      </c>
      <c r="AU239">
        <f>1-AS239/AT239</f>
        <v>0</v>
      </c>
      <c r="AV239">
        <v>0.5</v>
      </c>
      <c r="AW239">
        <f>BV239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303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f>$B$11*CS239+$C$11*CT239+$F$11*CU239*(1-CX239)</f>
        <v>0</v>
      </c>
      <c r="BV239">
        <f>BU239*BW239</f>
        <v>0</v>
      </c>
      <c r="BW239">
        <f>($B$11*$D$9+$C$11*$D$9+$F$11*((DH239+CZ239)/MAX(DH239+CZ239+DI239, 0.1)*$I$9+DI239/MAX(DH239+CZ239+DI239, 0.1)*$J$9))/($B$11+$C$11+$F$11)</f>
        <v>0</v>
      </c>
      <c r="BX239">
        <f>($B$11*$K$9+$C$11*$K$9+$F$11*((DH239+CZ239)/MAX(DH239+CZ239+DI239, 0.1)*$P$9+DI239/MAX(DH239+CZ239+DI239, 0.1)*$Q$9))/($B$11+$C$11+$F$11)</f>
        <v>0</v>
      </c>
      <c r="BY239">
        <v>6</v>
      </c>
      <c r="BZ239">
        <v>0.5</v>
      </c>
      <c r="CA239" t="s">
        <v>304</v>
      </c>
      <c r="CB239">
        <v>2</v>
      </c>
      <c r="CC239">
        <v>1625677659.1</v>
      </c>
      <c r="CD239">
        <v>407.889333333333</v>
      </c>
      <c r="CE239">
        <v>420.005</v>
      </c>
      <c r="CF239">
        <v>8.04997</v>
      </c>
      <c r="CG239">
        <v>6.75918</v>
      </c>
      <c r="CH239">
        <v>422.232333333333</v>
      </c>
      <c r="CI239">
        <v>9.51499333333333</v>
      </c>
      <c r="CJ239">
        <v>500.016666666667</v>
      </c>
      <c r="CK239">
        <v>100.398333333333</v>
      </c>
      <c r="CL239">
        <v>0.100034233333333</v>
      </c>
      <c r="CM239">
        <v>20.0573666666667</v>
      </c>
      <c r="CN239">
        <v>19.8577</v>
      </c>
      <c r="CO239">
        <v>999.9</v>
      </c>
      <c r="CP239">
        <v>0</v>
      </c>
      <c r="CQ239">
        <v>0</v>
      </c>
      <c r="CR239">
        <v>9987.91333333334</v>
      </c>
      <c r="CS239">
        <v>0</v>
      </c>
      <c r="CT239">
        <v>4.90755666666667</v>
      </c>
      <c r="CU239">
        <v>1046.01333333333</v>
      </c>
      <c r="CV239">
        <v>0.962003</v>
      </c>
      <c r="CW239">
        <v>0.0379973333333333</v>
      </c>
      <c r="CX239">
        <v>0</v>
      </c>
      <c r="CY239">
        <v>1455.25</v>
      </c>
      <c r="CZ239">
        <v>4.99912</v>
      </c>
      <c r="DA239">
        <v>15083.9</v>
      </c>
      <c r="DB239">
        <v>6712.92333333333</v>
      </c>
      <c r="DC239">
        <v>37.5416666666667</v>
      </c>
      <c r="DD239">
        <v>40.75</v>
      </c>
      <c r="DE239">
        <v>39.5413333333333</v>
      </c>
      <c r="DF239">
        <v>40.3123333333333</v>
      </c>
      <c r="DG239">
        <v>39.125</v>
      </c>
      <c r="DH239">
        <v>1001.46</v>
      </c>
      <c r="DI239">
        <v>39.56</v>
      </c>
      <c r="DJ239">
        <v>0</v>
      </c>
      <c r="DK239">
        <v>1625677661</v>
      </c>
      <c r="DL239">
        <v>0</v>
      </c>
      <c r="DM239">
        <v>1458.292</v>
      </c>
      <c r="DN239">
        <v>-30.4953845598966</v>
      </c>
      <c r="DO239">
        <v>-342.407691907293</v>
      </c>
      <c r="DP239">
        <v>15117.932</v>
      </c>
      <c r="DQ239">
        <v>15</v>
      </c>
      <c r="DR239">
        <v>1625677134.6</v>
      </c>
      <c r="DS239" t="s">
        <v>305</v>
      </c>
      <c r="DT239">
        <v>1625677128.6</v>
      </c>
      <c r="DU239">
        <v>1625677134.6</v>
      </c>
      <c r="DV239">
        <v>2</v>
      </c>
      <c r="DW239">
        <v>0.041</v>
      </c>
      <c r="DX239">
        <v>0.026</v>
      </c>
      <c r="DY239">
        <v>-14.347</v>
      </c>
      <c r="DZ239">
        <v>-1.389</v>
      </c>
      <c r="EA239">
        <v>420</v>
      </c>
      <c r="EB239">
        <v>5</v>
      </c>
      <c r="EC239">
        <v>0.14</v>
      </c>
      <c r="ED239">
        <v>0.08</v>
      </c>
      <c r="EE239">
        <v>-12.037543902439</v>
      </c>
      <c r="EF239">
        <v>-0.524918466898982</v>
      </c>
      <c r="EG239">
        <v>0.070999632595341</v>
      </c>
      <c r="EH239">
        <v>0</v>
      </c>
      <c r="EI239">
        <v>1459.90441176471</v>
      </c>
      <c r="EJ239">
        <v>-29.2545806555328</v>
      </c>
      <c r="EK239">
        <v>2.89282193914976</v>
      </c>
      <c r="EL239">
        <v>0</v>
      </c>
      <c r="EM239">
        <v>1.25853853658537</v>
      </c>
      <c r="EN239">
        <v>0.0825275958188153</v>
      </c>
      <c r="EO239">
        <v>0.0154094319486595</v>
      </c>
      <c r="EP239">
        <v>1</v>
      </c>
      <c r="EQ239">
        <v>1</v>
      </c>
      <c r="ER239">
        <v>3</v>
      </c>
      <c r="ES239" t="s">
        <v>427</v>
      </c>
      <c r="ET239">
        <v>100</v>
      </c>
      <c r="EU239">
        <v>100</v>
      </c>
      <c r="EV239">
        <v>-14.343</v>
      </c>
      <c r="EW239">
        <v>-1.4652</v>
      </c>
      <c r="EX239">
        <v>-14.3476998515065</v>
      </c>
      <c r="EY239">
        <v>0.000485247639819423</v>
      </c>
      <c r="EZ239">
        <v>-1.36446825205216e-06</v>
      </c>
      <c r="FA239">
        <v>5.78542989185787e-10</v>
      </c>
      <c r="FB239">
        <v>-1.1099058739466</v>
      </c>
      <c r="FC239">
        <v>-0.0508365997127688</v>
      </c>
      <c r="FD239">
        <v>0.00161886503163497</v>
      </c>
      <c r="FE239">
        <v>-2.08621555845513e-05</v>
      </c>
      <c r="FF239">
        <v>0</v>
      </c>
      <c r="FG239">
        <v>2096</v>
      </c>
      <c r="FH239">
        <v>2</v>
      </c>
      <c r="FI239">
        <v>28</v>
      </c>
      <c r="FJ239">
        <v>8.9</v>
      </c>
      <c r="FK239">
        <v>8.8</v>
      </c>
      <c r="FL239">
        <v>18</v>
      </c>
      <c r="FM239">
        <v>491.943</v>
      </c>
      <c r="FN239">
        <v>510.97</v>
      </c>
      <c r="FO239">
        <v>18.8597</v>
      </c>
      <c r="FP239">
        <v>26.4792</v>
      </c>
      <c r="FQ239">
        <v>29.9997</v>
      </c>
      <c r="FR239">
        <v>26.7172</v>
      </c>
      <c r="FS239">
        <v>26.7095</v>
      </c>
      <c r="FT239">
        <v>21.4598</v>
      </c>
      <c r="FU239">
        <v>53.0161</v>
      </c>
      <c r="FV239">
        <v>0</v>
      </c>
      <c r="FW239">
        <v>18.91</v>
      </c>
      <c r="FX239">
        <v>420</v>
      </c>
      <c r="FY239">
        <v>6.83561</v>
      </c>
      <c r="FZ239">
        <v>101.67</v>
      </c>
      <c r="GA239">
        <v>96.1909</v>
      </c>
    </row>
    <row r="240" spans="1:183">
      <c r="A240">
        <v>224</v>
      </c>
      <c r="B240">
        <v>1625677662.1</v>
      </c>
      <c r="C240">
        <v>446</v>
      </c>
      <c r="D240" t="s">
        <v>754</v>
      </c>
      <c r="E240" t="s">
        <v>755</v>
      </c>
      <c r="F240">
        <v>1</v>
      </c>
      <c r="G240" t="s">
        <v>302</v>
      </c>
      <c r="H240">
        <v>1625677661.1</v>
      </c>
      <c r="I240">
        <f>(J240)/1000</f>
        <v>0</v>
      </c>
      <c r="J240">
        <f>1000*CJ240*AH240*(CF240-CG240)/(100*BY240*(1000-AH240*CF240))</f>
        <v>0</v>
      </c>
      <c r="K240">
        <f>CJ240*AH240*(CE240-CD240*(1000-AH240*CG240)/(1000-AH240*CF240))/(100*BY240)</f>
        <v>0</v>
      </c>
      <c r="L240">
        <f>CD240 - IF(AH240&gt;1, K240*BY240*100.0/(AJ240*CR240), 0)</f>
        <v>0</v>
      </c>
      <c r="M240">
        <f>((S240-I240/2)*L240-K240)/(S240+I240/2)</f>
        <v>0</v>
      </c>
      <c r="N240">
        <f>M240*(CK240+CL240)/1000.0</f>
        <v>0</v>
      </c>
      <c r="O240">
        <f>(CD240 - IF(AH240&gt;1, K240*BY240*100.0/(AJ240*CR240), 0))*(CK240+CL240)/1000.0</f>
        <v>0</v>
      </c>
      <c r="P240">
        <f>2.0/((1/R240-1/Q240)+SIGN(R240)*SQRT((1/R240-1/Q240)*(1/R240-1/Q240) + 4*BZ240/((BZ240+1)*(BZ240+1))*(2*1/R240*1/Q240-1/Q240*1/Q240)))</f>
        <v>0</v>
      </c>
      <c r="Q240">
        <f>IF(LEFT(CA240,1)&lt;&gt;"0",IF(LEFT(CA240,1)="1",3.0,CB240),$D$5+$E$5*(CR240*CK240/($K$5*1000))+$F$5*(CR240*CK240/($K$5*1000))*MAX(MIN(BY240,$J$5),$I$5)*MAX(MIN(BY240,$J$5),$I$5)+$G$5*MAX(MIN(BY240,$J$5),$I$5)*(CR240*CK240/($K$5*1000))+$H$5*(CR240*CK240/($K$5*1000))*(CR240*CK240/($K$5*1000)))</f>
        <v>0</v>
      </c>
      <c r="R240">
        <f>I240*(1000-(1000*0.61365*exp(17.502*V240/(240.97+V240))/(CK240+CL240)+CF240)/2)/(1000*0.61365*exp(17.502*V240/(240.97+V240))/(CK240+CL240)-CF240)</f>
        <v>0</v>
      </c>
      <c r="S240">
        <f>1/((BZ240+1)/(P240/1.6)+1/(Q240/1.37)) + BZ240/((BZ240+1)/(P240/1.6) + BZ240/(Q240/1.37))</f>
        <v>0</v>
      </c>
      <c r="T240">
        <f>(BU240*BX240)</f>
        <v>0</v>
      </c>
      <c r="U240">
        <f>(CM240+(T240+2*0.95*5.67E-8*(((CM240+$B$7)+273)^4-(CM240+273)^4)-44100*I240)/(1.84*29.3*Q240+8*0.95*5.67E-8*(CM240+273)^3))</f>
        <v>0</v>
      </c>
      <c r="V240">
        <f>($C$7*CN240+$D$7*CO240+$E$7*U240)</f>
        <v>0</v>
      </c>
      <c r="W240">
        <f>0.61365*exp(17.502*V240/(240.97+V240))</f>
        <v>0</v>
      </c>
      <c r="X240">
        <f>(Y240/Z240*100)</f>
        <v>0</v>
      </c>
      <c r="Y240">
        <f>CF240*(CK240+CL240)/1000</f>
        <v>0</v>
      </c>
      <c r="Z240">
        <f>0.61365*exp(17.502*CM240/(240.97+CM240))</f>
        <v>0</v>
      </c>
      <c r="AA240">
        <f>(W240-CF240*(CK240+CL240)/1000)</f>
        <v>0</v>
      </c>
      <c r="AB240">
        <f>(-I240*44100)</f>
        <v>0</v>
      </c>
      <c r="AC240">
        <f>2*29.3*Q240*0.92*(CM240-V240)</f>
        <v>0</v>
      </c>
      <c r="AD240">
        <f>2*0.95*5.67E-8*(((CM240+$B$7)+273)^4-(V240+273)^4)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MAX(0,($B$13+$C$13*CR240)/(1+$D$13*CR240)*CK240/(CM240+273)*$E$13)</f>
        <v>0</v>
      </c>
      <c r="AK240" t="s">
        <v>303</v>
      </c>
      <c r="AL240" t="s">
        <v>303</v>
      </c>
      <c r="AM240">
        <v>0</v>
      </c>
      <c r="AN240">
        <v>0</v>
      </c>
      <c r="AO240">
        <f>1-AM240/AN240</f>
        <v>0</v>
      </c>
      <c r="AP240">
        <v>0</v>
      </c>
      <c r="AQ240" t="s">
        <v>303</v>
      </c>
      <c r="AR240" t="s">
        <v>303</v>
      </c>
      <c r="AS240">
        <v>0</v>
      </c>
      <c r="AT240">
        <v>0</v>
      </c>
      <c r="AU240">
        <f>1-AS240/AT240</f>
        <v>0</v>
      </c>
      <c r="AV240">
        <v>0.5</v>
      </c>
      <c r="AW240">
        <f>BV240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303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f>$B$11*CS240+$C$11*CT240+$F$11*CU240*(1-CX240)</f>
        <v>0</v>
      </c>
      <c r="BV240">
        <f>BU240*BW240</f>
        <v>0</v>
      </c>
      <c r="BW240">
        <f>($B$11*$D$9+$C$11*$D$9+$F$11*((DH240+CZ240)/MAX(DH240+CZ240+DI240, 0.1)*$I$9+DI240/MAX(DH240+CZ240+DI240, 0.1)*$J$9))/($B$11+$C$11+$F$11)</f>
        <v>0</v>
      </c>
      <c r="BX240">
        <f>($B$11*$K$9+$C$11*$K$9+$F$11*((DH240+CZ240)/MAX(DH240+CZ240+DI240, 0.1)*$P$9+DI240/MAX(DH240+CZ240+DI240, 0.1)*$Q$9))/($B$11+$C$11+$F$11)</f>
        <v>0</v>
      </c>
      <c r="BY240">
        <v>6</v>
      </c>
      <c r="BZ240">
        <v>0.5</v>
      </c>
      <c r="CA240" t="s">
        <v>304</v>
      </c>
      <c r="CB240">
        <v>2</v>
      </c>
      <c r="CC240">
        <v>1625677661.1</v>
      </c>
      <c r="CD240">
        <v>407.895333333333</v>
      </c>
      <c r="CE240">
        <v>420.020333333333</v>
      </c>
      <c r="CF240">
        <v>8.06103666666667</v>
      </c>
      <c r="CG240">
        <v>6.76015333333333</v>
      </c>
      <c r="CH240">
        <v>422.238</v>
      </c>
      <c r="CI240">
        <v>9.52635333333333</v>
      </c>
      <c r="CJ240">
        <v>500.051333333333</v>
      </c>
      <c r="CK240">
        <v>100.398</v>
      </c>
      <c r="CL240">
        <v>0.100073533333333</v>
      </c>
      <c r="CM240">
        <v>20.0830333333333</v>
      </c>
      <c r="CN240">
        <v>19.8807666666667</v>
      </c>
      <c r="CO240">
        <v>999.9</v>
      </c>
      <c r="CP240">
        <v>0</v>
      </c>
      <c r="CQ240">
        <v>0</v>
      </c>
      <c r="CR240">
        <v>9989.58</v>
      </c>
      <c r="CS240">
        <v>0</v>
      </c>
      <c r="CT240">
        <v>4.85425333333333</v>
      </c>
      <c r="CU240">
        <v>1046.11666666667</v>
      </c>
      <c r="CV240">
        <v>0.961997</v>
      </c>
      <c r="CW240">
        <v>0.0380032666666667</v>
      </c>
      <c r="CX240">
        <v>0</v>
      </c>
      <c r="CY240">
        <v>1454.29333333333</v>
      </c>
      <c r="CZ240">
        <v>4.99912</v>
      </c>
      <c r="DA240">
        <v>15073.6333333333</v>
      </c>
      <c r="DB240">
        <v>6713.56333333333</v>
      </c>
      <c r="DC240">
        <v>37.5416666666667</v>
      </c>
      <c r="DD240">
        <v>40.729</v>
      </c>
      <c r="DE240">
        <v>39.479</v>
      </c>
      <c r="DF240">
        <v>40.2286666666667</v>
      </c>
      <c r="DG240">
        <v>39.0833333333333</v>
      </c>
      <c r="DH240">
        <v>1001.55</v>
      </c>
      <c r="DI240">
        <v>39.5666666666667</v>
      </c>
      <c r="DJ240">
        <v>0</v>
      </c>
      <c r="DK240">
        <v>1625677662.8</v>
      </c>
      <c r="DL240">
        <v>0</v>
      </c>
      <c r="DM240">
        <v>1457.56076923077</v>
      </c>
      <c r="DN240">
        <v>-30.5121367709823</v>
      </c>
      <c r="DO240">
        <v>-344.977778091885</v>
      </c>
      <c r="DP240">
        <v>15109.6461538462</v>
      </c>
      <c r="DQ240">
        <v>15</v>
      </c>
      <c r="DR240">
        <v>1625677134.6</v>
      </c>
      <c r="DS240" t="s">
        <v>305</v>
      </c>
      <c r="DT240">
        <v>1625677128.6</v>
      </c>
      <c r="DU240">
        <v>1625677134.6</v>
      </c>
      <c r="DV240">
        <v>2</v>
      </c>
      <c r="DW240">
        <v>0.041</v>
      </c>
      <c r="DX240">
        <v>0.026</v>
      </c>
      <c r="DY240">
        <v>-14.347</v>
      </c>
      <c r="DZ240">
        <v>-1.389</v>
      </c>
      <c r="EA240">
        <v>420</v>
      </c>
      <c r="EB240">
        <v>5</v>
      </c>
      <c r="EC240">
        <v>0.14</v>
      </c>
      <c r="ED240">
        <v>0.08</v>
      </c>
      <c r="EE240">
        <v>-12.0543536585366</v>
      </c>
      <c r="EF240">
        <v>-0.526693379790938</v>
      </c>
      <c r="EG240">
        <v>0.0712545423372312</v>
      </c>
      <c r="EH240">
        <v>0</v>
      </c>
      <c r="EI240">
        <v>1459.16257142857</v>
      </c>
      <c r="EJ240">
        <v>-29.5438286705523</v>
      </c>
      <c r="EK240">
        <v>2.99344841073887</v>
      </c>
      <c r="EL240">
        <v>0</v>
      </c>
      <c r="EM240">
        <v>1.26331</v>
      </c>
      <c r="EN240">
        <v>0.13168536585366</v>
      </c>
      <c r="EO240">
        <v>0.0193313188325287</v>
      </c>
      <c r="EP240">
        <v>0</v>
      </c>
      <c r="EQ240">
        <v>0</v>
      </c>
      <c r="ER240">
        <v>3</v>
      </c>
      <c r="ES240" t="s">
        <v>424</v>
      </c>
      <c r="ET240">
        <v>100</v>
      </c>
      <c r="EU240">
        <v>100</v>
      </c>
      <c r="EV240">
        <v>-14.342</v>
      </c>
      <c r="EW240">
        <v>-1.4655</v>
      </c>
      <c r="EX240">
        <v>-14.3476998515065</v>
      </c>
      <c r="EY240">
        <v>0.000485247639819423</v>
      </c>
      <c r="EZ240">
        <v>-1.36446825205216e-06</v>
      </c>
      <c r="FA240">
        <v>5.78542989185787e-10</v>
      </c>
      <c r="FB240">
        <v>-1.1099058739466</v>
      </c>
      <c r="FC240">
        <v>-0.0508365997127688</v>
      </c>
      <c r="FD240">
        <v>0.00161886503163497</v>
      </c>
      <c r="FE240">
        <v>-2.08621555845513e-05</v>
      </c>
      <c r="FF240">
        <v>0</v>
      </c>
      <c r="FG240">
        <v>2096</v>
      </c>
      <c r="FH240">
        <v>2</v>
      </c>
      <c r="FI240">
        <v>28</v>
      </c>
      <c r="FJ240">
        <v>8.9</v>
      </c>
      <c r="FK240">
        <v>8.8</v>
      </c>
      <c r="FL240">
        <v>18</v>
      </c>
      <c r="FM240">
        <v>491.842</v>
      </c>
      <c r="FN240">
        <v>511.157</v>
      </c>
      <c r="FO240">
        <v>18.9062</v>
      </c>
      <c r="FP240">
        <v>26.4777</v>
      </c>
      <c r="FQ240">
        <v>29.9997</v>
      </c>
      <c r="FR240">
        <v>26.7155</v>
      </c>
      <c r="FS240">
        <v>26.7083</v>
      </c>
      <c r="FT240">
        <v>21.4598</v>
      </c>
      <c r="FU240">
        <v>53.0161</v>
      </c>
      <c r="FV240">
        <v>0</v>
      </c>
      <c r="FW240">
        <v>18.98</v>
      </c>
      <c r="FX240">
        <v>420</v>
      </c>
      <c r="FY240">
        <v>6.88303</v>
      </c>
      <c r="FZ240">
        <v>101.67</v>
      </c>
      <c r="GA240">
        <v>96.1914</v>
      </c>
    </row>
    <row r="241" spans="1:183">
      <c r="A241">
        <v>225</v>
      </c>
      <c r="B241">
        <v>1625677664.1</v>
      </c>
      <c r="C241">
        <v>448</v>
      </c>
      <c r="D241" t="s">
        <v>756</v>
      </c>
      <c r="E241" t="s">
        <v>757</v>
      </c>
      <c r="F241">
        <v>1</v>
      </c>
      <c r="G241" t="s">
        <v>302</v>
      </c>
      <c r="H241">
        <v>1625677663.1</v>
      </c>
      <c r="I241">
        <f>(J241)/1000</f>
        <v>0</v>
      </c>
      <c r="J241">
        <f>1000*CJ241*AH241*(CF241-CG241)/(100*BY241*(1000-AH241*CF241))</f>
        <v>0</v>
      </c>
      <c r="K241">
        <f>CJ241*AH241*(CE241-CD241*(1000-AH241*CG241)/(1000-AH241*CF241))/(100*BY241)</f>
        <v>0</v>
      </c>
      <c r="L241">
        <f>CD241 - IF(AH241&gt;1, K241*BY241*100.0/(AJ241*CR241), 0)</f>
        <v>0</v>
      </c>
      <c r="M241">
        <f>((S241-I241/2)*L241-K241)/(S241+I241/2)</f>
        <v>0</v>
      </c>
      <c r="N241">
        <f>M241*(CK241+CL241)/1000.0</f>
        <v>0</v>
      </c>
      <c r="O241">
        <f>(CD241 - IF(AH241&gt;1, K241*BY241*100.0/(AJ241*CR241), 0))*(CK241+CL241)/1000.0</f>
        <v>0</v>
      </c>
      <c r="P241">
        <f>2.0/((1/R241-1/Q241)+SIGN(R241)*SQRT((1/R241-1/Q241)*(1/R241-1/Q241) + 4*BZ241/((BZ241+1)*(BZ241+1))*(2*1/R241*1/Q241-1/Q241*1/Q241)))</f>
        <v>0</v>
      </c>
      <c r="Q241">
        <f>IF(LEFT(CA241,1)&lt;&gt;"0",IF(LEFT(CA241,1)="1",3.0,CB241),$D$5+$E$5*(CR241*CK241/($K$5*1000))+$F$5*(CR241*CK241/($K$5*1000))*MAX(MIN(BY241,$J$5),$I$5)*MAX(MIN(BY241,$J$5),$I$5)+$G$5*MAX(MIN(BY241,$J$5),$I$5)*(CR241*CK241/($K$5*1000))+$H$5*(CR241*CK241/($K$5*1000))*(CR241*CK241/($K$5*1000)))</f>
        <v>0</v>
      </c>
      <c r="R241">
        <f>I241*(1000-(1000*0.61365*exp(17.502*V241/(240.97+V241))/(CK241+CL241)+CF241)/2)/(1000*0.61365*exp(17.502*V241/(240.97+V241))/(CK241+CL241)-CF241)</f>
        <v>0</v>
      </c>
      <c r="S241">
        <f>1/((BZ241+1)/(P241/1.6)+1/(Q241/1.37)) + BZ241/((BZ241+1)/(P241/1.6) + BZ241/(Q241/1.37))</f>
        <v>0</v>
      </c>
      <c r="T241">
        <f>(BU241*BX241)</f>
        <v>0</v>
      </c>
      <c r="U241">
        <f>(CM241+(T241+2*0.95*5.67E-8*(((CM241+$B$7)+273)^4-(CM241+273)^4)-44100*I241)/(1.84*29.3*Q241+8*0.95*5.67E-8*(CM241+273)^3))</f>
        <v>0</v>
      </c>
      <c r="V241">
        <f>($C$7*CN241+$D$7*CO241+$E$7*U241)</f>
        <v>0</v>
      </c>
      <c r="W241">
        <f>0.61365*exp(17.502*V241/(240.97+V241))</f>
        <v>0</v>
      </c>
      <c r="X241">
        <f>(Y241/Z241*100)</f>
        <v>0</v>
      </c>
      <c r="Y241">
        <f>CF241*(CK241+CL241)/1000</f>
        <v>0</v>
      </c>
      <c r="Z241">
        <f>0.61365*exp(17.502*CM241/(240.97+CM241))</f>
        <v>0</v>
      </c>
      <c r="AA241">
        <f>(W241-CF241*(CK241+CL241)/1000)</f>
        <v>0</v>
      </c>
      <c r="AB241">
        <f>(-I241*44100)</f>
        <v>0</v>
      </c>
      <c r="AC241">
        <f>2*29.3*Q241*0.92*(CM241-V241)</f>
        <v>0</v>
      </c>
      <c r="AD241">
        <f>2*0.95*5.67E-8*(((CM241+$B$7)+273)^4-(V241+273)^4)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MAX(0,($B$13+$C$13*CR241)/(1+$D$13*CR241)*CK241/(CM241+273)*$E$13)</f>
        <v>0</v>
      </c>
      <c r="AK241" t="s">
        <v>303</v>
      </c>
      <c r="AL241" t="s">
        <v>303</v>
      </c>
      <c r="AM241">
        <v>0</v>
      </c>
      <c r="AN241">
        <v>0</v>
      </c>
      <c r="AO241">
        <f>1-AM241/AN241</f>
        <v>0</v>
      </c>
      <c r="AP241">
        <v>0</v>
      </c>
      <c r="AQ241" t="s">
        <v>303</v>
      </c>
      <c r="AR241" t="s">
        <v>303</v>
      </c>
      <c r="AS241">
        <v>0</v>
      </c>
      <c r="AT241">
        <v>0</v>
      </c>
      <c r="AU241">
        <f>1-AS241/AT241</f>
        <v>0</v>
      </c>
      <c r="AV241">
        <v>0.5</v>
      </c>
      <c r="AW241">
        <f>BV241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303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f>$B$11*CS241+$C$11*CT241+$F$11*CU241*(1-CX241)</f>
        <v>0</v>
      </c>
      <c r="BV241">
        <f>BU241*BW241</f>
        <v>0</v>
      </c>
      <c r="BW241">
        <f>($B$11*$D$9+$C$11*$D$9+$F$11*((DH241+CZ241)/MAX(DH241+CZ241+DI241, 0.1)*$I$9+DI241/MAX(DH241+CZ241+DI241, 0.1)*$J$9))/($B$11+$C$11+$F$11)</f>
        <v>0</v>
      </c>
      <c r="BX241">
        <f>($B$11*$K$9+$C$11*$K$9+$F$11*((DH241+CZ241)/MAX(DH241+CZ241+DI241, 0.1)*$P$9+DI241/MAX(DH241+CZ241+DI241, 0.1)*$Q$9))/($B$11+$C$11+$F$11)</f>
        <v>0</v>
      </c>
      <c r="BY241">
        <v>6</v>
      </c>
      <c r="BZ241">
        <v>0.5</v>
      </c>
      <c r="CA241" t="s">
        <v>304</v>
      </c>
      <c r="CB241">
        <v>2</v>
      </c>
      <c r="CC241">
        <v>1625677663.1</v>
      </c>
      <c r="CD241">
        <v>407.883</v>
      </c>
      <c r="CE241">
        <v>420.008333333333</v>
      </c>
      <c r="CF241">
        <v>8.07072666666667</v>
      </c>
      <c r="CG241">
        <v>6.77113666666667</v>
      </c>
      <c r="CH241">
        <v>422.225333333333</v>
      </c>
      <c r="CI241">
        <v>9.5363</v>
      </c>
      <c r="CJ241">
        <v>500.058666666667</v>
      </c>
      <c r="CK241">
        <v>100.399333333333</v>
      </c>
      <c r="CL241">
        <v>0.100123333333333</v>
      </c>
      <c r="CM241">
        <v>20.1133666666667</v>
      </c>
      <c r="CN241">
        <v>19.9047666666667</v>
      </c>
      <c r="CO241">
        <v>999.9</v>
      </c>
      <c r="CP241">
        <v>0</v>
      </c>
      <c r="CQ241">
        <v>0</v>
      </c>
      <c r="CR241">
        <v>9978.95666666667</v>
      </c>
      <c r="CS241">
        <v>0</v>
      </c>
      <c r="CT241">
        <v>4.83174</v>
      </c>
      <c r="CU241">
        <v>1045.99666666667</v>
      </c>
      <c r="CV241">
        <v>0.962003</v>
      </c>
      <c r="CW241">
        <v>0.0379973333333333</v>
      </c>
      <c r="CX241">
        <v>0</v>
      </c>
      <c r="CY241">
        <v>1453.21666666667</v>
      </c>
      <c r="CZ241">
        <v>4.99912</v>
      </c>
      <c r="DA241">
        <v>15061.6666666667</v>
      </c>
      <c r="DB241">
        <v>6712.81666666667</v>
      </c>
      <c r="DC241">
        <v>37.5206666666667</v>
      </c>
      <c r="DD241">
        <v>40.75</v>
      </c>
      <c r="DE241">
        <v>39.3746666666667</v>
      </c>
      <c r="DF241">
        <v>40.312</v>
      </c>
      <c r="DG241">
        <v>39.1246666666667</v>
      </c>
      <c r="DH241">
        <v>1001.44666666667</v>
      </c>
      <c r="DI241">
        <v>39.5533333333333</v>
      </c>
      <c r="DJ241">
        <v>0</v>
      </c>
      <c r="DK241">
        <v>1625677665.2</v>
      </c>
      <c r="DL241">
        <v>0</v>
      </c>
      <c r="DM241">
        <v>1456.33538461538</v>
      </c>
      <c r="DN241">
        <v>-30.877264984842</v>
      </c>
      <c r="DO241">
        <v>-340.42735075658</v>
      </c>
      <c r="DP241">
        <v>15096.1807692308</v>
      </c>
      <c r="DQ241">
        <v>15</v>
      </c>
      <c r="DR241">
        <v>1625677134.6</v>
      </c>
      <c r="DS241" t="s">
        <v>305</v>
      </c>
      <c r="DT241">
        <v>1625677128.6</v>
      </c>
      <c r="DU241">
        <v>1625677134.6</v>
      </c>
      <c r="DV241">
        <v>2</v>
      </c>
      <c r="DW241">
        <v>0.041</v>
      </c>
      <c r="DX241">
        <v>0.026</v>
      </c>
      <c r="DY241">
        <v>-14.347</v>
      </c>
      <c r="DZ241">
        <v>-1.389</v>
      </c>
      <c r="EA241">
        <v>420</v>
      </c>
      <c r="EB241">
        <v>5</v>
      </c>
      <c r="EC241">
        <v>0.14</v>
      </c>
      <c r="ED241">
        <v>0.08</v>
      </c>
      <c r="EE241">
        <v>-12.071</v>
      </c>
      <c r="EF241">
        <v>-0.447963763066208</v>
      </c>
      <c r="EG241">
        <v>0.0653972364598487</v>
      </c>
      <c r="EH241">
        <v>1</v>
      </c>
      <c r="EI241">
        <v>1457.83323529412</v>
      </c>
      <c r="EJ241">
        <v>-29.7164569534397</v>
      </c>
      <c r="EK241">
        <v>2.93398716925321</v>
      </c>
      <c r="EL241">
        <v>0</v>
      </c>
      <c r="EM241">
        <v>1.26817170731707</v>
      </c>
      <c r="EN241">
        <v>0.164719651567943</v>
      </c>
      <c r="EO241">
        <v>0.0216406330666201</v>
      </c>
      <c r="EP241">
        <v>0</v>
      </c>
      <c r="EQ241">
        <v>1</v>
      </c>
      <c r="ER241">
        <v>3</v>
      </c>
      <c r="ES241" t="s">
        <v>427</v>
      </c>
      <c r="ET241">
        <v>100</v>
      </c>
      <c r="EU241">
        <v>100</v>
      </c>
      <c r="EV241">
        <v>-14.343</v>
      </c>
      <c r="EW241">
        <v>-1.4657</v>
      </c>
      <c r="EX241">
        <v>-14.3476998515065</v>
      </c>
      <c r="EY241">
        <v>0.000485247639819423</v>
      </c>
      <c r="EZ241">
        <v>-1.36446825205216e-06</v>
      </c>
      <c r="FA241">
        <v>5.78542989185787e-10</v>
      </c>
      <c r="FB241">
        <v>-1.1099058739466</v>
      </c>
      <c r="FC241">
        <v>-0.0508365997127688</v>
      </c>
      <c r="FD241">
        <v>0.00161886503163497</v>
      </c>
      <c r="FE241">
        <v>-2.08621555845513e-05</v>
      </c>
      <c r="FF241">
        <v>0</v>
      </c>
      <c r="FG241">
        <v>2096</v>
      </c>
      <c r="FH241">
        <v>2</v>
      </c>
      <c r="FI241">
        <v>28</v>
      </c>
      <c r="FJ241">
        <v>8.9</v>
      </c>
      <c r="FK241">
        <v>8.8</v>
      </c>
      <c r="FL241">
        <v>18</v>
      </c>
      <c r="FM241">
        <v>492.007</v>
      </c>
      <c r="FN241">
        <v>511.057</v>
      </c>
      <c r="FO241">
        <v>18.9537</v>
      </c>
      <c r="FP241">
        <v>26.4761</v>
      </c>
      <c r="FQ241">
        <v>29.9997</v>
      </c>
      <c r="FR241">
        <v>26.7144</v>
      </c>
      <c r="FS241">
        <v>26.7073</v>
      </c>
      <c r="FT241">
        <v>21.4598</v>
      </c>
      <c r="FU241">
        <v>53.0161</v>
      </c>
      <c r="FV241">
        <v>0</v>
      </c>
      <c r="FW241">
        <v>19.04</v>
      </c>
      <c r="FX241">
        <v>420</v>
      </c>
      <c r="FY241">
        <v>6.8893</v>
      </c>
      <c r="FZ241">
        <v>101.669</v>
      </c>
      <c r="GA241">
        <v>96.1918</v>
      </c>
    </row>
    <row r="242" spans="1:183">
      <c r="A242">
        <v>226</v>
      </c>
      <c r="B242">
        <v>1625677666.1</v>
      </c>
      <c r="C242">
        <v>450</v>
      </c>
      <c r="D242" t="s">
        <v>758</v>
      </c>
      <c r="E242" t="s">
        <v>759</v>
      </c>
      <c r="F242">
        <v>1</v>
      </c>
      <c r="G242" t="s">
        <v>302</v>
      </c>
      <c r="H242">
        <v>1625677665.1</v>
      </c>
      <c r="I242">
        <f>(J242)/1000</f>
        <v>0</v>
      </c>
      <c r="J242">
        <f>1000*CJ242*AH242*(CF242-CG242)/(100*BY242*(1000-AH242*CF242))</f>
        <v>0</v>
      </c>
      <c r="K242">
        <f>CJ242*AH242*(CE242-CD242*(1000-AH242*CG242)/(1000-AH242*CF242))/(100*BY242)</f>
        <v>0</v>
      </c>
      <c r="L242">
        <f>CD242 - IF(AH242&gt;1, K242*BY242*100.0/(AJ242*CR242), 0)</f>
        <v>0</v>
      </c>
      <c r="M242">
        <f>((S242-I242/2)*L242-K242)/(S242+I242/2)</f>
        <v>0</v>
      </c>
      <c r="N242">
        <f>M242*(CK242+CL242)/1000.0</f>
        <v>0</v>
      </c>
      <c r="O242">
        <f>(CD242 - IF(AH242&gt;1, K242*BY242*100.0/(AJ242*CR242), 0))*(CK242+CL242)/1000.0</f>
        <v>0</v>
      </c>
      <c r="P242">
        <f>2.0/((1/R242-1/Q242)+SIGN(R242)*SQRT((1/R242-1/Q242)*(1/R242-1/Q242) + 4*BZ242/((BZ242+1)*(BZ242+1))*(2*1/R242*1/Q242-1/Q242*1/Q242)))</f>
        <v>0</v>
      </c>
      <c r="Q242">
        <f>IF(LEFT(CA242,1)&lt;&gt;"0",IF(LEFT(CA242,1)="1",3.0,CB242),$D$5+$E$5*(CR242*CK242/($K$5*1000))+$F$5*(CR242*CK242/($K$5*1000))*MAX(MIN(BY242,$J$5),$I$5)*MAX(MIN(BY242,$J$5),$I$5)+$G$5*MAX(MIN(BY242,$J$5),$I$5)*(CR242*CK242/($K$5*1000))+$H$5*(CR242*CK242/($K$5*1000))*(CR242*CK242/($K$5*1000)))</f>
        <v>0</v>
      </c>
      <c r="R242">
        <f>I242*(1000-(1000*0.61365*exp(17.502*V242/(240.97+V242))/(CK242+CL242)+CF242)/2)/(1000*0.61365*exp(17.502*V242/(240.97+V242))/(CK242+CL242)-CF242)</f>
        <v>0</v>
      </c>
      <c r="S242">
        <f>1/((BZ242+1)/(P242/1.6)+1/(Q242/1.37)) + BZ242/((BZ242+1)/(P242/1.6) + BZ242/(Q242/1.37))</f>
        <v>0</v>
      </c>
      <c r="T242">
        <f>(BU242*BX242)</f>
        <v>0</v>
      </c>
      <c r="U242">
        <f>(CM242+(T242+2*0.95*5.67E-8*(((CM242+$B$7)+273)^4-(CM242+273)^4)-44100*I242)/(1.84*29.3*Q242+8*0.95*5.67E-8*(CM242+273)^3))</f>
        <v>0</v>
      </c>
      <c r="V242">
        <f>($C$7*CN242+$D$7*CO242+$E$7*U242)</f>
        <v>0</v>
      </c>
      <c r="W242">
        <f>0.61365*exp(17.502*V242/(240.97+V242))</f>
        <v>0</v>
      </c>
      <c r="X242">
        <f>(Y242/Z242*100)</f>
        <v>0</v>
      </c>
      <c r="Y242">
        <f>CF242*(CK242+CL242)/1000</f>
        <v>0</v>
      </c>
      <c r="Z242">
        <f>0.61365*exp(17.502*CM242/(240.97+CM242))</f>
        <v>0</v>
      </c>
      <c r="AA242">
        <f>(W242-CF242*(CK242+CL242)/1000)</f>
        <v>0</v>
      </c>
      <c r="AB242">
        <f>(-I242*44100)</f>
        <v>0</v>
      </c>
      <c r="AC242">
        <f>2*29.3*Q242*0.92*(CM242-V242)</f>
        <v>0</v>
      </c>
      <c r="AD242">
        <f>2*0.95*5.67E-8*(((CM242+$B$7)+273)^4-(V242+273)^4)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MAX(0,($B$13+$C$13*CR242)/(1+$D$13*CR242)*CK242/(CM242+273)*$E$13)</f>
        <v>0</v>
      </c>
      <c r="AK242" t="s">
        <v>303</v>
      </c>
      <c r="AL242" t="s">
        <v>303</v>
      </c>
      <c r="AM242">
        <v>0</v>
      </c>
      <c r="AN242">
        <v>0</v>
      </c>
      <c r="AO242">
        <f>1-AM242/AN242</f>
        <v>0</v>
      </c>
      <c r="AP242">
        <v>0</v>
      </c>
      <c r="AQ242" t="s">
        <v>303</v>
      </c>
      <c r="AR242" t="s">
        <v>303</v>
      </c>
      <c r="AS242">
        <v>0</v>
      </c>
      <c r="AT242">
        <v>0</v>
      </c>
      <c r="AU242">
        <f>1-AS242/AT242</f>
        <v>0</v>
      </c>
      <c r="AV242">
        <v>0.5</v>
      </c>
      <c r="AW242">
        <f>BV242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303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f>$B$11*CS242+$C$11*CT242+$F$11*CU242*(1-CX242)</f>
        <v>0</v>
      </c>
      <c r="BV242">
        <f>BU242*BW242</f>
        <v>0</v>
      </c>
      <c r="BW242">
        <f>($B$11*$D$9+$C$11*$D$9+$F$11*((DH242+CZ242)/MAX(DH242+CZ242+DI242, 0.1)*$I$9+DI242/MAX(DH242+CZ242+DI242, 0.1)*$J$9))/($B$11+$C$11+$F$11)</f>
        <v>0</v>
      </c>
      <c r="BX242">
        <f>($B$11*$K$9+$C$11*$K$9+$F$11*((DH242+CZ242)/MAX(DH242+CZ242+DI242, 0.1)*$P$9+DI242/MAX(DH242+CZ242+DI242, 0.1)*$Q$9))/($B$11+$C$11+$F$11)</f>
        <v>0</v>
      </c>
      <c r="BY242">
        <v>6</v>
      </c>
      <c r="BZ242">
        <v>0.5</v>
      </c>
      <c r="CA242" t="s">
        <v>304</v>
      </c>
      <c r="CB242">
        <v>2</v>
      </c>
      <c r="CC242">
        <v>1625677665.1</v>
      </c>
      <c r="CD242">
        <v>407.872</v>
      </c>
      <c r="CE242">
        <v>420.016333333333</v>
      </c>
      <c r="CF242">
        <v>8.08176333333333</v>
      </c>
      <c r="CG242">
        <v>6.79015333333333</v>
      </c>
      <c r="CH242">
        <v>422.214666666667</v>
      </c>
      <c r="CI242">
        <v>9.54762333333333</v>
      </c>
      <c r="CJ242">
        <v>499.961333333333</v>
      </c>
      <c r="CK242">
        <v>100.399333333333</v>
      </c>
      <c r="CL242">
        <v>0.0996108</v>
      </c>
      <c r="CM242">
        <v>20.1432333333333</v>
      </c>
      <c r="CN242">
        <v>19.9362</v>
      </c>
      <c r="CO242">
        <v>999.9</v>
      </c>
      <c r="CP242">
        <v>0</v>
      </c>
      <c r="CQ242">
        <v>0</v>
      </c>
      <c r="CR242">
        <v>10001.25</v>
      </c>
      <c r="CS242">
        <v>0</v>
      </c>
      <c r="CT242">
        <v>4.81106</v>
      </c>
      <c r="CU242">
        <v>1045.88</v>
      </c>
      <c r="CV242">
        <v>0.962009</v>
      </c>
      <c r="CW242">
        <v>0.0379914</v>
      </c>
      <c r="CX242">
        <v>0</v>
      </c>
      <c r="CY242">
        <v>1452.24666666667</v>
      </c>
      <c r="CZ242">
        <v>4.99912</v>
      </c>
      <c r="DA242">
        <v>15050.2333333333</v>
      </c>
      <c r="DB242">
        <v>6712.04333333333</v>
      </c>
      <c r="DC242">
        <v>37.5416666666667</v>
      </c>
      <c r="DD242">
        <v>40.7913333333333</v>
      </c>
      <c r="DE242">
        <v>39.3536666666667</v>
      </c>
      <c r="DF242">
        <v>40.1873333333333</v>
      </c>
      <c r="DG242">
        <v>39.1873333333333</v>
      </c>
      <c r="DH242">
        <v>1001.34</v>
      </c>
      <c r="DI242">
        <v>39.54</v>
      </c>
      <c r="DJ242">
        <v>0</v>
      </c>
      <c r="DK242">
        <v>1625677667</v>
      </c>
      <c r="DL242">
        <v>0</v>
      </c>
      <c r="DM242">
        <v>1455.304</v>
      </c>
      <c r="DN242">
        <v>-30.2907691864205</v>
      </c>
      <c r="DO242">
        <v>-333.399999624096</v>
      </c>
      <c r="DP242">
        <v>15084.424</v>
      </c>
      <c r="DQ242">
        <v>15</v>
      </c>
      <c r="DR242">
        <v>1625677134.6</v>
      </c>
      <c r="DS242" t="s">
        <v>305</v>
      </c>
      <c r="DT242">
        <v>1625677128.6</v>
      </c>
      <c r="DU242">
        <v>1625677134.6</v>
      </c>
      <c r="DV242">
        <v>2</v>
      </c>
      <c r="DW242">
        <v>0.041</v>
      </c>
      <c r="DX242">
        <v>0.026</v>
      </c>
      <c r="DY242">
        <v>-14.347</v>
      </c>
      <c r="DZ242">
        <v>-1.389</v>
      </c>
      <c r="EA242">
        <v>420</v>
      </c>
      <c r="EB242">
        <v>5</v>
      </c>
      <c r="EC242">
        <v>0.14</v>
      </c>
      <c r="ED242">
        <v>0.08</v>
      </c>
      <c r="EE242">
        <v>-12.0839634146341</v>
      </c>
      <c r="EF242">
        <v>-0.44339581881533</v>
      </c>
      <c r="EG242">
        <v>0.0648802640370012</v>
      </c>
      <c r="EH242">
        <v>1</v>
      </c>
      <c r="EI242">
        <v>1456.94735294118</v>
      </c>
      <c r="EJ242">
        <v>-30.0831783601024</v>
      </c>
      <c r="EK242">
        <v>2.97054392803298</v>
      </c>
      <c r="EL242">
        <v>0</v>
      </c>
      <c r="EM242">
        <v>1.27132024390244</v>
      </c>
      <c r="EN242">
        <v>0.187567526132404</v>
      </c>
      <c r="EO242">
        <v>0.0225995214160211</v>
      </c>
      <c r="EP242">
        <v>0</v>
      </c>
      <c r="EQ242">
        <v>1</v>
      </c>
      <c r="ER242">
        <v>3</v>
      </c>
      <c r="ES242" t="s">
        <v>427</v>
      </c>
      <c r="ET242">
        <v>100</v>
      </c>
      <c r="EU242">
        <v>100</v>
      </c>
      <c r="EV242">
        <v>-14.342</v>
      </c>
      <c r="EW242">
        <v>-1.466</v>
      </c>
      <c r="EX242">
        <v>-14.3476998515065</v>
      </c>
      <c r="EY242">
        <v>0.000485247639819423</v>
      </c>
      <c r="EZ242">
        <v>-1.36446825205216e-06</v>
      </c>
      <c r="FA242">
        <v>5.78542989185787e-10</v>
      </c>
      <c r="FB242">
        <v>-1.1099058739466</v>
      </c>
      <c r="FC242">
        <v>-0.0508365997127688</v>
      </c>
      <c r="FD242">
        <v>0.00161886503163497</v>
      </c>
      <c r="FE242">
        <v>-2.08621555845513e-05</v>
      </c>
      <c r="FF242">
        <v>0</v>
      </c>
      <c r="FG242">
        <v>2096</v>
      </c>
      <c r="FH242">
        <v>2</v>
      </c>
      <c r="FI242">
        <v>28</v>
      </c>
      <c r="FJ242">
        <v>9</v>
      </c>
      <c r="FK242">
        <v>8.9</v>
      </c>
      <c r="FL242">
        <v>18</v>
      </c>
      <c r="FM242">
        <v>491.939</v>
      </c>
      <c r="FN242">
        <v>511.256</v>
      </c>
      <c r="FO242">
        <v>18.9999</v>
      </c>
      <c r="FP242">
        <v>26.4742</v>
      </c>
      <c r="FQ242">
        <v>29.9997</v>
      </c>
      <c r="FR242">
        <v>26.7132</v>
      </c>
      <c r="FS242">
        <v>26.7055</v>
      </c>
      <c r="FT242">
        <v>21.4631</v>
      </c>
      <c r="FU242">
        <v>52.7458</v>
      </c>
      <c r="FV242">
        <v>0</v>
      </c>
      <c r="FW242">
        <v>19.04</v>
      </c>
      <c r="FX242">
        <v>420</v>
      </c>
      <c r="FY242">
        <v>6.89086</v>
      </c>
      <c r="FZ242">
        <v>101.669</v>
      </c>
      <c r="GA242">
        <v>96.1924</v>
      </c>
    </row>
    <row r="243" spans="1:183">
      <c r="A243">
        <v>227</v>
      </c>
      <c r="B243">
        <v>1625677668.1</v>
      </c>
      <c r="C243">
        <v>452</v>
      </c>
      <c r="D243" t="s">
        <v>760</v>
      </c>
      <c r="E243" t="s">
        <v>761</v>
      </c>
      <c r="F243">
        <v>1</v>
      </c>
      <c r="G243" t="s">
        <v>302</v>
      </c>
      <c r="H243">
        <v>1625677667.1</v>
      </c>
      <c r="I243">
        <f>(J243)/1000</f>
        <v>0</v>
      </c>
      <c r="J243">
        <f>1000*CJ243*AH243*(CF243-CG243)/(100*BY243*(1000-AH243*CF243))</f>
        <v>0</v>
      </c>
      <c r="K243">
        <f>CJ243*AH243*(CE243-CD243*(1000-AH243*CG243)/(1000-AH243*CF243))/(100*BY243)</f>
        <v>0</v>
      </c>
      <c r="L243">
        <f>CD243 - IF(AH243&gt;1, K243*BY243*100.0/(AJ243*CR243), 0)</f>
        <v>0</v>
      </c>
      <c r="M243">
        <f>((S243-I243/2)*L243-K243)/(S243+I243/2)</f>
        <v>0</v>
      </c>
      <c r="N243">
        <f>M243*(CK243+CL243)/1000.0</f>
        <v>0</v>
      </c>
      <c r="O243">
        <f>(CD243 - IF(AH243&gt;1, K243*BY243*100.0/(AJ243*CR243), 0))*(CK243+CL243)/1000.0</f>
        <v>0</v>
      </c>
      <c r="P243">
        <f>2.0/((1/R243-1/Q243)+SIGN(R243)*SQRT((1/R243-1/Q243)*(1/R243-1/Q243) + 4*BZ243/((BZ243+1)*(BZ243+1))*(2*1/R243*1/Q243-1/Q243*1/Q243)))</f>
        <v>0</v>
      </c>
      <c r="Q243">
        <f>IF(LEFT(CA243,1)&lt;&gt;"0",IF(LEFT(CA243,1)="1",3.0,CB243),$D$5+$E$5*(CR243*CK243/($K$5*1000))+$F$5*(CR243*CK243/($K$5*1000))*MAX(MIN(BY243,$J$5),$I$5)*MAX(MIN(BY243,$J$5),$I$5)+$G$5*MAX(MIN(BY243,$J$5),$I$5)*(CR243*CK243/($K$5*1000))+$H$5*(CR243*CK243/($K$5*1000))*(CR243*CK243/($K$5*1000)))</f>
        <v>0</v>
      </c>
      <c r="R243">
        <f>I243*(1000-(1000*0.61365*exp(17.502*V243/(240.97+V243))/(CK243+CL243)+CF243)/2)/(1000*0.61365*exp(17.502*V243/(240.97+V243))/(CK243+CL243)-CF243)</f>
        <v>0</v>
      </c>
      <c r="S243">
        <f>1/((BZ243+1)/(P243/1.6)+1/(Q243/1.37)) + BZ243/((BZ243+1)/(P243/1.6) + BZ243/(Q243/1.37))</f>
        <v>0</v>
      </c>
      <c r="T243">
        <f>(BU243*BX243)</f>
        <v>0</v>
      </c>
      <c r="U243">
        <f>(CM243+(T243+2*0.95*5.67E-8*(((CM243+$B$7)+273)^4-(CM243+273)^4)-44100*I243)/(1.84*29.3*Q243+8*0.95*5.67E-8*(CM243+273)^3))</f>
        <v>0</v>
      </c>
      <c r="V243">
        <f>($C$7*CN243+$D$7*CO243+$E$7*U243)</f>
        <v>0</v>
      </c>
      <c r="W243">
        <f>0.61365*exp(17.502*V243/(240.97+V243))</f>
        <v>0</v>
      </c>
      <c r="X243">
        <f>(Y243/Z243*100)</f>
        <v>0</v>
      </c>
      <c r="Y243">
        <f>CF243*(CK243+CL243)/1000</f>
        <v>0</v>
      </c>
      <c r="Z243">
        <f>0.61365*exp(17.502*CM243/(240.97+CM243))</f>
        <v>0</v>
      </c>
      <c r="AA243">
        <f>(W243-CF243*(CK243+CL243)/1000)</f>
        <v>0</v>
      </c>
      <c r="AB243">
        <f>(-I243*44100)</f>
        <v>0</v>
      </c>
      <c r="AC243">
        <f>2*29.3*Q243*0.92*(CM243-V243)</f>
        <v>0</v>
      </c>
      <c r="AD243">
        <f>2*0.95*5.67E-8*(((CM243+$B$7)+273)^4-(V243+273)^4)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MAX(0,($B$13+$C$13*CR243)/(1+$D$13*CR243)*CK243/(CM243+273)*$E$13)</f>
        <v>0</v>
      </c>
      <c r="AK243" t="s">
        <v>303</v>
      </c>
      <c r="AL243" t="s">
        <v>303</v>
      </c>
      <c r="AM243">
        <v>0</v>
      </c>
      <c r="AN243">
        <v>0</v>
      </c>
      <c r="AO243">
        <f>1-AM243/AN243</f>
        <v>0</v>
      </c>
      <c r="AP243">
        <v>0</v>
      </c>
      <c r="AQ243" t="s">
        <v>303</v>
      </c>
      <c r="AR243" t="s">
        <v>303</v>
      </c>
      <c r="AS243">
        <v>0</v>
      </c>
      <c r="AT243">
        <v>0</v>
      </c>
      <c r="AU243">
        <f>1-AS243/AT243</f>
        <v>0</v>
      </c>
      <c r="AV243">
        <v>0.5</v>
      </c>
      <c r="AW243">
        <f>BV243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303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f>$B$11*CS243+$C$11*CT243+$F$11*CU243*(1-CX243)</f>
        <v>0</v>
      </c>
      <c r="BV243">
        <f>BU243*BW243</f>
        <v>0</v>
      </c>
      <c r="BW243">
        <f>($B$11*$D$9+$C$11*$D$9+$F$11*((DH243+CZ243)/MAX(DH243+CZ243+DI243, 0.1)*$I$9+DI243/MAX(DH243+CZ243+DI243, 0.1)*$J$9))/($B$11+$C$11+$F$11)</f>
        <v>0</v>
      </c>
      <c r="BX243">
        <f>($B$11*$K$9+$C$11*$K$9+$F$11*((DH243+CZ243)/MAX(DH243+CZ243+DI243, 0.1)*$P$9+DI243/MAX(DH243+CZ243+DI243, 0.1)*$Q$9))/($B$11+$C$11+$F$11)</f>
        <v>0</v>
      </c>
      <c r="BY243">
        <v>6</v>
      </c>
      <c r="BZ243">
        <v>0.5</v>
      </c>
      <c r="CA243" t="s">
        <v>304</v>
      </c>
      <c r="CB243">
        <v>2</v>
      </c>
      <c r="CC243">
        <v>1625677667.1</v>
      </c>
      <c r="CD243">
        <v>407.879333333333</v>
      </c>
      <c r="CE243">
        <v>419.923333333333</v>
      </c>
      <c r="CF243">
        <v>8.09521</v>
      </c>
      <c r="CG243">
        <v>6.80126</v>
      </c>
      <c r="CH243">
        <v>422.221333333333</v>
      </c>
      <c r="CI243">
        <v>9.56142333333333</v>
      </c>
      <c r="CJ243">
        <v>500.040333333333</v>
      </c>
      <c r="CK243">
        <v>100.399666666667</v>
      </c>
      <c r="CL243">
        <v>0.0998798333333333</v>
      </c>
      <c r="CM243">
        <v>20.1705666666667</v>
      </c>
      <c r="CN243">
        <v>19.9662333333333</v>
      </c>
      <c r="CO243">
        <v>999.9</v>
      </c>
      <c r="CP243">
        <v>0</v>
      </c>
      <c r="CQ243">
        <v>0</v>
      </c>
      <c r="CR243">
        <v>10007.0666666667</v>
      </c>
      <c r="CS243">
        <v>0</v>
      </c>
      <c r="CT243">
        <v>4.79728</v>
      </c>
      <c r="CU243">
        <v>1045.87333333333</v>
      </c>
      <c r="CV243">
        <v>0.962009</v>
      </c>
      <c r="CW243">
        <v>0.0379914</v>
      </c>
      <c r="CX243">
        <v>0</v>
      </c>
      <c r="CY243">
        <v>1451.15666666667</v>
      </c>
      <c r="CZ243">
        <v>4.99912</v>
      </c>
      <c r="DA243">
        <v>15040.1</v>
      </c>
      <c r="DB243">
        <v>6712.00333333333</v>
      </c>
      <c r="DC243">
        <v>37.5416666666667</v>
      </c>
      <c r="DD243">
        <v>40.75</v>
      </c>
      <c r="DE243">
        <v>39.479</v>
      </c>
      <c r="DF243">
        <v>40.2706666666667</v>
      </c>
      <c r="DG243">
        <v>39.0203333333333</v>
      </c>
      <c r="DH243">
        <v>1001.33333333333</v>
      </c>
      <c r="DI243">
        <v>39.54</v>
      </c>
      <c r="DJ243">
        <v>0</v>
      </c>
      <c r="DK243">
        <v>1625677668.8</v>
      </c>
      <c r="DL243">
        <v>0</v>
      </c>
      <c r="DM243">
        <v>1454.535</v>
      </c>
      <c r="DN243">
        <v>-29.948376088878</v>
      </c>
      <c r="DO243">
        <v>-325.965812244957</v>
      </c>
      <c r="DP243">
        <v>15076.0346153846</v>
      </c>
      <c r="DQ243">
        <v>15</v>
      </c>
      <c r="DR243">
        <v>1625677134.6</v>
      </c>
      <c r="DS243" t="s">
        <v>305</v>
      </c>
      <c r="DT243">
        <v>1625677128.6</v>
      </c>
      <c r="DU243">
        <v>1625677134.6</v>
      </c>
      <c r="DV243">
        <v>2</v>
      </c>
      <c r="DW243">
        <v>0.041</v>
      </c>
      <c r="DX243">
        <v>0.026</v>
      </c>
      <c r="DY243">
        <v>-14.347</v>
      </c>
      <c r="DZ243">
        <v>-1.389</v>
      </c>
      <c r="EA243">
        <v>420</v>
      </c>
      <c r="EB243">
        <v>5</v>
      </c>
      <c r="EC243">
        <v>0.14</v>
      </c>
      <c r="ED243">
        <v>0.08</v>
      </c>
      <c r="EE243">
        <v>-12.0868</v>
      </c>
      <c r="EF243">
        <v>-0.28516097560976</v>
      </c>
      <c r="EG243">
        <v>0.0629673202116316</v>
      </c>
      <c r="EH243">
        <v>1</v>
      </c>
      <c r="EI243">
        <v>1456.20428571429</v>
      </c>
      <c r="EJ243">
        <v>-30.3698630136975</v>
      </c>
      <c r="EK243">
        <v>3.07003237369089</v>
      </c>
      <c r="EL243">
        <v>0</v>
      </c>
      <c r="EM243">
        <v>1.27397317073171</v>
      </c>
      <c r="EN243">
        <v>0.211862090592336</v>
      </c>
      <c r="EO243">
        <v>0.023398001002694</v>
      </c>
      <c r="EP243">
        <v>0</v>
      </c>
      <c r="EQ243">
        <v>1</v>
      </c>
      <c r="ER243">
        <v>3</v>
      </c>
      <c r="ES243" t="s">
        <v>427</v>
      </c>
      <c r="ET243">
        <v>100</v>
      </c>
      <c r="EU243">
        <v>100</v>
      </c>
      <c r="EV243">
        <v>-14.343</v>
      </c>
      <c r="EW243">
        <v>-1.4664</v>
      </c>
      <c r="EX243">
        <v>-14.3476998515065</v>
      </c>
      <c r="EY243">
        <v>0.000485247639819423</v>
      </c>
      <c r="EZ243">
        <v>-1.36446825205216e-06</v>
      </c>
      <c r="FA243">
        <v>5.78542989185787e-10</v>
      </c>
      <c r="FB243">
        <v>-1.1099058739466</v>
      </c>
      <c r="FC243">
        <v>-0.0508365997127688</v>
      </c>
      <c r="FD243">
        <v>0.00161886503163497</v>
      </c>
      <c r="FE243">
        <v>-2.08621555845513e-05</v>
      </c>
      <c r="FF243">
        <v>0</v>
      </c>
      <c r="FG243">
        <v>2096</v>
      </c>
      <c r="FH243">
        <v>2</v>
      </c>
      <c r="FI243">
        <v>28</v>
      </c>
      <c r="FJ243">
        <v>9</v>
      </c>
      <c r="FK243">
        <v>8.9</v>
      </c>
      <c r="FL243">
        <v>18</v>
      </c>
      <c r="FM243">
        <v>491.753</v>
      </c>
      <c r="FN243">
        <v>511.407</v>
      </c>
      <c r="FO243">
        <v>19.0439</v>
      </c>
      <c r="FP243">
        <v>26.4725</v>
      </c>
      <c r="FQ243">
        <v>29.9994</v>
      </c>
      <c r="FR243">
        <v>26.7117</v>
      </c>
      <c r="FS243">
        <v>26.7044</v>
      </c>
      <c r="FT243">
        <v>21.4619</v>
      </c>
      <c r="FU243">
        <v>52.7458</v>
      </c>
      <c r="FV243">
        <v>0</v>
      </c>
      <c r="FW243">
        <v>19.11</v>
      </c>
      <c r="FX243">
        <v>420</v>
      </c>
      <c r="FY243">
        <v>6.89197</v>
      </c>
      <c r="FZ243">
        <v>101.671</v>
      </c>
      <c r="GA243">
        <v>96.1924</v>
      </c>
    </row>
    <row r="244" spans="1:183">
      <c r="A244">
        <v>228</v>
      </c>
      <c r="B244">
        <v>1625677670.1</v>
      </c>
      <c r="C244">
        <v>454</v>
      </c>
      <c r="D244" t="s">
        <v>762</v>
      </c>
      <c r="E244" t="s">
        <v>763</v>
      </c>
      <c r="F244">
        <v>1</v>
      </c>
      <c r="G244" t="s">
        <v>302</v>
      </c>
      <c r="H244">
        <v>1625677669.1</v>
      </c>
      <c r="I244">
        <f>(J244)/1000</f>
        <v>0</v>
      </c>
      <c r="J244">
        <f>1000*CJ244*AH244*(CF244-CG244)/(100*BY244*(1000-AH244*CF244))</f>
        <v>0</v>
      </c>
      <c r="K244">
        <f>CJ244*AH244*(CE244-CD244*(1000-AH244*CG244)/(1000-AH244*CF244))/(100*BY244)</f>
        <v>0</v>
      </c>
      <c r="L244">
        <f>CD244 - IF(AH244&gt;1, K244*BY244*100.0/(AJ244*CR244), 0)</f>
        <v>0</v>
      </c>
      <c r="M244">
        <f>((S244-I244/2)*L244-K244)/(S244+I244/2)</f>
        <v>0</v>
      </c>
      <c r="N244">
        <f>M244*(CK244+CL244)/1000.0</f>
        <v>0</v>
      </c>
      <c r="O244">
        <f>(CD244 - IF(AH244&gt;1, K244*BY244*100.0/(AJ244*CR244), 0))*(CK244+CL244)/1000.0</f>
        <v>0</v>
      </c>
      <c r="P244">
        <f>2.0/((1/R244-1/Q244)+SIGN(R244)*SQRT((1/R244-1/Q244)*(1/R244-1/Q244) + 4*BZ244/((BZ244+1)*(BZ244+1))*(2*1/R244*1/Q244-1/Q244*1/Q244)))</f>
        <v>0</v>
      </c>
      <c r="Q244">
        <f>IF(LEFT(CA244,1)&lt;&gt;"0",IF(LEFT(CA244,1)="1",3.0,CB244),$D$5+$E$5*(CR244*CK244/($K$5*1000))+$F$5*(CR244*CK244/($K$5*1000))*MAX(MIN(BY244,$J$5),$I$5)*MAX(MIN(BY244,$J$5),$I$5)+$G$5*MAX(MIN(BY244,$J$5),$I$5)*(CR244*CK244/($K$5*1000))+$H$5*(CR244*CK244/($K$5*1000))*(CR244*CK244/($K$5*1000)))</f>
        <v>0</v>
      </c>
      <c r="R244">
        <f>I244*(1000-(1000*0.61365*exp(17.502*V244/(240.97+V244))/(CK244+CL244)+CF244)/2)/(1000*0.61365*exp(17.502*V244/(240.97+V244))/(CK244+CL244)-CF244)</f>
        <v>0</v>
      </c>
      <c r="S244">
        <f>1/((BZ244+1)/(P244/1.6)+1/(Q244/1.37)) + BZ244/((BZ244+1)/(P244/1.6) + BZ244/(Q244/1.37))</f>
        <v>0</v>
      </c>
      <c r="T244">
        <f>(BU244*BX244)</f>
        <v>0</v>
      </c>
      <c r="U244">
        <f>(CM244+(T244+2*0.95*5.67E-8*(((CM244+$B$7)+273)^4-(CM244+273)^4)-44100*I244)/(1.84*29.3*Q244+8*0.95*5.67E-8*(CM244+273)^3))</f>
        <v>0</v>
      </c>
      <c r="V244">
        <f>($C$7*CN244+$D$7*CO244+$E$7*U244)</f>
        <v>0</v>
      </c>
      <c r="W244">
        <f>0.61365*exp(17.502*V244/(240.97+V244))</f>
        <v>0</v>
      </c>
      <c r="X244">
        <f>(Y244/Z244*100)</f>
        <v>0</v>
      </c>
      <c r="Y244">
        <f>CF244*(CK244+CL244)/1000</f>
        <v>0</v>
      </c>
      <c r="Z244">
        <f>0.61365*exp(17.502*CM244/(240.97+CM244))</f>
        <v>0</v>
      </c>
      <c r="AA244">
        <f>(W244-CF244*(CK244+CL244)/1000)</f>
        <v>0</v>
      </c>
      <c r="AB244">
        <f>(-I244*44100)</f>
        <v>0</v>
      </c>
      <c r="AC244">
        <f>2*29.3*Q244*0.92*(CM244-V244)</f>
        <v>0</v>
      </c>
      <c r="AD244">
        <f>2*0.95*5.67E-8*(((CM244+$B$7)+273)^4-(V244+273)^4)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MAX(0,($B$13+$C$13*CR244)/(1+$D$13*CR244)*CK244/(CM244+273)*$E$13)</f>
        <v>0</v>
      </c>
      <c r="AK244" t="s">
        <v>303</v>
      </c>
      <c r="AL244" t="s">
        <v>303</v>
      </c>
      <c r="AM244">
        <v>0</v>
      </c>
      <c r="AN244">
        <v>0</v>
      </c>
      <c r="AO244">
        <f>1-AM244/AN244</f>
        <v>0</v>
      </c>
      <c r="AP244">
        <v>0</v>
      </c>
      <c r="AQ244" t="s">
        <v>303</v>
      </c>
      <c r="AR244" t="s">
        <v>303</v>
      </c>
      <c r="AS244">
        <v>0</v>
      </c>
      <c r="AT244">
        <v>0</v>
      </c>
      <c r="AU244">
        <f>1-AS244/AT244</f>
        <v>0</v>
      </c>
      <c r="AV244">
        <v>0.5</v>
      </c>
      <c r="AW244">
        <f>BV244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303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f>$B$11*CS244+$C$11*CT244+$F$11*CU244*(1-CX244)</f>
        <v>0</v>
      </c>
      <c r="BV244">
        <f>BU244*BW244</f>
        <v>0</v>
      </c>
      <c r="BW244">
        <f>($B$11*$D$9+$C$11*$D$9+$F$11*((DH244+CZ244)/MAX(DH244+CZ244+DI244, 0.1)*$I$9+DI244/MAX(DH244+CZ244+DI244, 0.1)*$J$9))/($B$11+$C$11+$F$11)</f>
        <v>0</v>
      </c>
      <c r="BX244">
        <f>($B$11*$K$9+$C$11*$K$9+$F$11*((DH244+CZ244)/MAX(DH244+CZ244+DI244, 0.1)*$P$9+DI244/MAX(DH244+CZ244+DI244, 0.1)*$Q$9))/($B$11+$C$11+$F$11)</f>
        <v>0</v>
      </c>
      <c r="BY244">
        <v>6</v>
      </c>
      <c r="BZ244">
        <v>0.5</v>
      </c>
      <c r="CA244" t="s">
        <v>304</v>
      </c>
      <c r="CB244">
        <v>2</v>
      </c>
      <c r="CC244">
        <v>1625677669.1</v>
      </c>
      <c r="CD244">
        <v>407.857666666667</v>
      </c>
      <c r="CE244">
        <v>419.948333333333</v>
      </c>
      <c r="CF244">
        <v>8.10875333333333</v>
      </c>
      <c r="CG244">
        <v>6.82578333333333</v>
      </c>
      <c r="CH244">
        <v>422.2</v>
      </c>
      <c r="CI244">
        <v>9.57532333333333</v>
      </c>
      <c r="CJ244">
        <v>500.051666666667</v>
      </c>
      <c r="CK244">
        <v>100.399</v>
      </c>
      <c r="CL244">
        <v>0.100093</v>
      </c>
      <c r="CM244">
        <v>20.1990666666667</v>
      </c>
      <c r="CN244">
        <v>19.9863666666667</v>
      </c>
      <c r="CO244">
        <v>999.9</v>
      </c>
      <c r="CP244">
        <v>0</v>
      </c>
      <c r="CQ244">
        <v>0</v>
      </c>
      <c r="CR244">
        <v>10002.5</v>
      </c>
      <c r="CS244">
        <v>0</v>
      </c>
      <c r="CT244">
        <v>4.79728</v>
      </c>
      <c r="CU244">
        <v>1045.98333333333</v>
      </c>
      <c r="CV244">
        <v>0.962002666666667</v>
      </c>
      <c r="CW244">
        <v>0.0379975</v>
      </c>
      <c r="CX244">
        <v>0</v>
      </c>
      <c r="CY244">
        <v>1450.21666666667</v>
      </c>
      <c r="CZ244">
        <v>4.99912</v>
      </c>
      <c r="DA244">
        <v>15030.7666666667</v>
      </c>
      <c r="DB244">
        <v>6712.70333333333</v>
      </c>
      <c r="DC244">
        <v>37.5833333333333</v>
      </c>
      <c r="DD244">
        <v>40.7913333333333</v>
      </c>
      <c r="DE244">
        <v>39.458</v>
      </c>
      <c r="DF244">
        <v>40.2083333333333</v>
      </c>
      <c r="DG244">
        <v>39.208</v>
      </c>
      <c r="DH244">
        <v>1001.43333333333</v>
      </c>
      <c r="DI244">
        <v>39.5566666666667</v>
      </c>
      <c r="DJ244">
        <v>0</v>
      </c>
      <c r="DK244">
        <v>1625677671.2</v>
      </c>
      <c r="DL244">
        <v>0</v>
      </c>
      <c r="DM244">
        <v>1453.34576923077</v>
      </c>
      <c r="DN244">
        <v>-30.0659829208881</v>
      </c>
      <c r="DO244">
        <v>-322.112820809385</v>
      </c>
      <c r="DP244">
        <v>15063.2461538462</v>
      </c>
      <c r="DQ244">
        <v>15</v>
      </c>
      <c r="DR244">
        <v>1625677134.6</v>
      </c>
      <c r="DS244" t="s">
        <v>305</v>
      </c>
      <c r="DT244">
        <v>1625677128.6</v>
      </c>
      <c r="DU244">
        <v>1625677134.6</v>
      </c>
      <c r="DV244">
        <v>2</v>
      </c>
      <c r="DW244">
        <v>0.041</v>
      </c>
      <c r="DX244">
        <v>0.026</v>
      </c>
      <c r="DY244">
        <v>-14.347</v>
      </c>
      <c r="DZ244">
        <v>-1.389</v>
      </c>
      <c r="EA244">
        <v>420</v>
      </c>
      <c r="EB244">
        <v>5</v>
      </c>
      <c r="EC244">
        <v>0.14</v>
      </c>
      <c r="ED244">
        <v>0.08</v>
      </c>
      <c r="EE244">
        <v>-12.0983048780488</v>
      </c>
      <c r="EF244">
        <v>-0.0434445993031382</v>
      </c>
      <c r="EG244">
        <v>0.0483970315115655</v>
      </c>
      <c r="EH244">
        <v>1</v>
      </c>
      <c r="EI244">
        <v>1454.85352941176</v>
      </c>
      <c r="EJ244">
        <v>-30.2094553649671</v>
      </c>
      <c r="EK244">
        <v>2.9703009179631</v>
      </c>
      <c r="EL244">
        <v>0</v>
      </c>
      <c r="EM244">
        <v>1.27738951219512</v>
      </c>
      <c r="EN244">
        <v>0.183668780487808</v>
      </c>
      <c r="EO244">
        <v>0.0221282705121663</v>
      </c>
      <c r="EP244">
        <v>0</v>
      </c>
      <c r="EQ244">
        <v>1</v>
      </c>
      <c r="ER244">
        <v>3</v>
      </c>
      <c r="ES244" t="s">
        <v>427</v>
      </c>
      <c r="ET244">
        <v>100</v>
      </c>
      <c r="EU244">
        <v>100</v>
      </c>
      <c r="EV244">
        <v>-14.342</v>
      </c>
      <c r="EW244">
        <v>-1.4668</v>
      </c>
      <c r="EX244">
        <v>-14.3476998515065</v>
      </c>
      <c r="EY244">
        <v>0.000485247639819423</v>
      </c>
      <c r="EZ244">
        <v>-1.36446825205216e-06</v>
      </c>
      <c r="FA244">
        <v>5.78542989185787e-10</v>
      </c>
      <c r="FB244">
        <v>-1.1099058739466</v>
      </c>
      <c r="FC244">
        <v>-0.0508365997127688</v>
      </c>
      <c r="FD244">
        <v>0.00161886503163497</v>
      </c>
      <c r="FE244">
        <v>-2.08621555845513e-05</v>
      </c>
      <c r="FF244">
        <v>0</v>
      </c>
      <c r="FG244">
        <v>2096</v>
      </c>
      <c r="FH244">
        <v>2</v>
      </c>
      <c r="FI244">
        <v>28</v>
      </c>
      <c r="FJ244">
        <v>9</v>
      </c>
      <c r="FK244">
        <v>8.9</v>
      </c>
      <c r="FL244">
        <v>18</v>
      </c>
      <c r="FM244">
        <v>491.99</v>
      </c>
      <c r="FN244">
        <v>511.183</v>
      </c>
      <c r="FO244">
        <v>19.0823</v>
      </c>
      <c r="FP244">
        <v>26.4713</v>
      </c>
      <c r="FQ244">
        <v>29.9994</v>
      </c>
      <c r="FR244">
        <v>26.7106</v>
      </c>
      <c r="FS244">
        <v>26.7035</v>
      </c>
      <c r="FT244">
        <v>21.461</v>
      </c>
      <c r="FU244">
        <v>52.7458</v>
      </c>
      <c r="FV244">
        <v>0</v>
      </c>
      <c r="FW244">
        <v>19.18</v>
      </c>
      <c r="FX244">
        <v>420</v>
      </c>
      <c r="FY244">
        <v>6.8871</v>
      </c>
      <c r="FZ244">
        <v>101.67</v>
      </c>
      <c r="GA244">
        <v>96.1928</v>
      </c>
    </row>
    <row r="245" spans="1:183">
      <c r="A245">
        <v>229</v>
      </c>
      <c r="B245">
        <v>1625677672.1</v>
      </c>
      <c r="C245">
        <v>456</v>
      </c>
      <c r="D245" t="s">
        <v>764</v>
      </c>
      <c r="E245" t="s">
        <v>765</v>
      </c>
      <c r="F245">
        <v>1</v>
      </c>
      <c r="G245" t="s">
        <v>302</v>
      </c>
      <c r="H245">
        <v>1625677671.1</v>
      </c>
      <c r="I245">
        <f>(J245)/1000</f>
        <v>0</v>
      </c>
      <c r="J245">
        <f>1000*CJ245*AH245*(CF245-CG245)/(100*BY245*(1000-AH245*CF245))</f>
        <v>0</v>
      </c>
      <c r="K245">
        <f>CJ245*AH245*(CE245-CD245*(1000-AH245*CG245)/(1000-AH245*CF245))/(100*BY245)</f>
        <v>0</v>
      </c>
      <c r="L245">
        <f>CD245 - IF(AH245&gt;1, K245*BY245*100.0/(AJ245*CR245), 0)</f>
        <v>0</v>
      </c>
      <c r="M245">
        <f>((S245-I245/2)*L245-K245)/(S245+I245/2)</f>
        <v>0</v>
      </c>
      <c r="N245">
        <f>M245*(CK245+CL245)/1000.0</f>
        <v>0</v>
      </c>
      <c r="O245">
        <f>(CD245 - IF(AH245&gt;1, K245*BY245*100.0/(AJ245*CR245), 0))*(CK245+CL245)/1000.0</f>
        <v>0</v>
      </c>
      <c r="P245">
        <f>2.0/((1/R245-1/Q245)+SIGN(R245)*SQRT((1/R245-1/Q245)*(1/R245-1/Q245) + 4*BZ245/((BZ245+1)*(BZ245+1))*(2*1/R245*1/Q245-1/Q245*1/Q245)))</f>
        <v>0</v>
      </c>
      <c r="Q245">
        <f>IF(LEFT(CA245,1)&lt;&gt;"0",IF(LEFT(CA245,1)="1",3.0,CB245),$D$5+$E$5*(CR245*CK245/($K$5*1000))+$F$5*(CR245*CK245/($K$5*1000))*MAX(MIN(BY245,$J$5),$I$5)*MAX(MIN(BY245,$J$5),$I$5)+$G$5*MAX(MIN(BY245,$J$5),$I$5)*(CR245*CK245/($K$5*1000))+$H$5*(CR245*CK245/($K$5*1000))*(CR245*CK245/($K$5*1000)))</f>
        <v>0</v>
      </c>
      <c r="R245">
        <f>I245*(1000-(1000*0.61365*exp(17.502*V245/(240.97+V245))/(CK245+CL245)+CF245)/2)/(1000*0.61365*exp(17.502*V245/(240.97+V245))/(CK245+CL245)-CF245)</f>
        <v>0</v>
      </c>
      <c r="S245">
        <f>1/((BZ245+1)/(P245/1.6)+1/(Q245/1.37)) + BZ245/((BZ245+1)/(P245/1.6) + BZ245/(Q245/1.37))</f>
        <v>0</v>
      </c>
      <c r="T245">
        <f>(BU245*BX245)</f>
        <v>0</v>
      </c>
      <c r="U245">
        <f>(CM245+(T245+2*0.95*5.67E-8*(((CM245+$B$7)+273)^4-(CM245+273)^4)-44100*I245)/(1.84*29.3*Q245+8*0.95*5.67E-8*(CM245+273)^3))</f>
        <v>0</v>
      </c>
      <c r="V245">
        <f>($C$7*CN245+$D$7*CO245+$E$7*U245)</f>
        <v>0</v>
      </c>
      <c r="W245">
        <f>0.61365*exp(17.502*V245/(240.97+V245))</f>
        <v>0</v>
      </c>
      <c r="X245">
        <f>(Y245/Z245*100)</f>
        <v>0</v>
      </c>
      <c r="Y245">
        <f>CF245*(CK245+CL245)/1000</f>
        <v>0</v>
      </c>
      <c r="Z245">
        <f>0.61365*exp(17.502*CM245/(240.97+CM245))</f>
        <v>0</v>
      </c>
      <c r="AA245">
        <f>(W245-CF245*(CK245+CL245)/1000)</f>
        <v>0</v>
      </c>
      <c r="AB245">
        <f>(-I245*44100)</f>
        <v>0</v>
      </c>
      <c r="AC245">
        <f>2*29.3*Q245*0.92*(CM245-V245)</f>
        <v>0</v>
      </c>
      <c r="AD245">
        <f>2*0.95*5.67E-8*(((CM245+$B$7)+273)^4-(V245+273)^4)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MAX(0,($B$13+$C$13*CR245)/(1+$D$13*CR245)*CK245/(CM245+273)*$E$13)</f>
        <v>0</v>
      </c>
      <c r="AK245" t="s">
        <v>303</v>
      </c>
      <c r="AL245" t="s">
        <v>303</v>
      </c>
      <c r="AM245">
        <v>0</v>
      </c>
      <c r="AN245">
        <v>0</v>
      </c>
      <c r="AO245">
        <f>1-AM245/AN245</f>
        <v>0</v>
      </c>
      <c r="AP245">
        <v>0</v>
      </c>
      <c r="AQ245" t="s">
        <v>303</v>
      </c>
      <c r="AR245" t="s">
        <v>303</v>
      </c>
      <c r="AS245">
        <v>0</v>
      </c>
      <c r="AT245">
        <v>0</v>
      </c>
      <c r="AU245">
        <f>1-AS245/AT245</f>
        <v>0</v>
      </c>
      <c r="AV245">
        <v>0.5</v>
      </c>
      <c r="AW245">
        <f>BV245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303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f>$B$11*CS245+$C$11*CT245+$F$11*CU245*(1-CX245)</f>
        <v>0</v>
      </c>
      <c r="BV245">
        <f>BU245*BW245</f>
        <v>0</v>
      </c>
      <c r="BW245">
        <f>($B$11*$D$9+$C$11*$D$9+$F$11*((DH245+CZ245)/MAX(DH245+CZ245+DI245, 0.1)*$I$9+DI245/MAX(DH245+CZ245+DI245, 0.1)*$J$9))/($B$11+$C$11+$F$11)</f>
        <v>0</v>
      </c>
      <c r="BX245">
        <f>($B$11*$K$9+$C$11*$K$9+$F$11*((DH245+CZ245)/MAX(DH245+CZ245+DI245, 0.1)*$P$9+DI245/MAX(DH245+CZ245+DI245, 0.1)*$Q$9))/($B$11+$C$11+$F$11)</f>
        <v>0</v>
      </c>
      <c r="BY245">
        <v>6</v>
      </c>
      <c r="BZ245">
        <v>0.5</v>
      </c>
      <c r="CA245" t="s">
        <v>304</v>
      </c>
      <c r="CB245">
        <v>2</v>
      </c>
      <c r="CC245">
        <v>1625677671.1</v>
      </c>
      <c r="CD245">
        <v>407.84</v>
      </c>
      <c r="CE245">
        <v>420.016333333333</v>
      </c>
      <c r="CF245">
        <v>8.12484666666667</v>
      </c>
      <c r="CG245">
        <v>6.85722666666667</v>
      </c>
      <c r="CH245">
        <v>422.183</v>
      </c>
      <c r="CI245">
        <v>9.59184</v>
      </c>
      <c r="CJ245">
        <v>499.925333333333</v>
      </c>
      <c r="CK245">
        <v>100.397333333333</v>
      </c>
      <c r="CL245">
        <v>0.0999179333333333</v>
      </c>
      <c r="CM245">
        <v>20.2269333333333</v>
      </c>
      <c r="CN245">
        <v>20.014</v>
      </c>
      <c r="CO245">
        <v>999.9</v>
      </c>
      <c r="CP245">
        <v>0</v>
      </c>
      <c r="CQ245">
        <v>0</v>
      </c>
      <c r="CR245">
        <v>9972.91666666667</v>
      </c>
      <c r="CS245">
        <v>0</v>
      </c>
      <c r="CT245">
        <v>4.79728</v>
      </c>
      <c r="CU245">
        <v>1045.98</v>
      </c>
      <c r="CV245">
        <v>0.962003</v>
      </c>
      <c r="CW245">
        <v>0.0379973333333333</v>
      </c>
      <c r="CX245">
        <v>0</v>
      </c>
      <c r="CY245">
        <v>1449.29</v>
      </c>
      <c r="CZ245">
        <v>4.99912</v>
      </c>
      <c r="DA245">
        <v>15020.7</v>
      </c>
      <c r="DB245">
        <v>6712.68</v>
      </c>
      <c r="DC245">
        <v>37.4996666666667</v>
      </c>
      <c r="DD245">
        <v>40.75</v>
      </c>
      <c r="DE245">
        <v>39.2913333333333</v>
      </c>
      <c r="DF245">
        <v>40.2083333333333</v>
      </c>
      <c r="DG245">
        <v>39.1666666666667</v>
      </c>
      <c r="DH245">
        <v>1001.43</v>
      </c>
      <c r="DI245">
        <v>39.5533333333333</v>
      </c>
      <c r="DJ245">
        <v>0</v>
      </c>
      <c r="DK245">
        <v>1625677673</v>
      </c>
      <c r="DL245">
        <v>0</v>
      </c>
      <c r="DM245">
        <v>1452.2764</v>
      </c>
      <c r="DN245">
        <v>-29.2392307265674</v>
      </c>
      <c r="DO245">
        <v>-308.723076579798</v>
      </c>
      <c r="DP245">
        <v>15052.08</v>
      </c>
      <c r="DQ245">
        <v>15</v>
      </c>
      <c r="DR245">
        <v>1625677134.6</v>
      </c>
      <c r="DS245" t="s">
        <v>305</v>
      </c>
      <c r="DT245">
        <v>1625677128.6</v>
      </c>
      <c r="DU245">
        <v>1625677134.6</v>
      </c>
      <c r="DV245">
        <v>2</v>
      </c>
      <c r="DW245">
        <v>0.041</v>
      </c>
      <c r="DX245">
        <v>0.026</v>
      </c>
      <c r="DY245">
        <v>-14.347</v>
      </c>
      <c r="DZ245">
        <v>-1.389</v>
      </c>
      <c r="EA245">
        <v>420</v>
      </c>
      <c r="EB245">
        <v>5</v>
      </c>
      <c r="EC245">
        <v>0.14</v>
      </c>
      <c r="ED245">
        <v>0.08</v>
      </c>
      <c r="EE245">
        <v>-12.1140707317073</v>
      </c>
      <c r="EF245">
        <v>0.00462648083627243</v>
      </c>
      <c r="EG245">
        <v>0.0433756661235274</v>
      </c>
      <c r="EH245">
        <v>1</v>
      </c>
      <c r="EI245">
        <v>1453.95088235294</v>
      </c>
      <c r="EJ245">
        <v>-30.0836855452245</v>
      </c>
      <c r="EK245">
        <v>2.96722525131501</v>
      </c>
      <c r="EL245">
        <v>0</v>
      </c>
      <c r="EM245">
        <v>1.28068829268293</v>
      </c>
      <c r="EN245">
        <v>0.0918704529616758</v>
      </c>
      <c r="EO245">
        <v>0.0177265537214983</v>
      </c>
      <c r="EP245">
        <v>1</v>
      </c>
      <c r="EQ245">
        <v>2</v>
      </c>
      <c r="ER245">
        <v>3</v>
      </c>
      <c r="ES245" t="s">
        <v>349</v>
      </c>
      <c r="ET245">
        <v>100</v>
      </c>
      <c r="EU245">
        <v>100</v>
      </c>
      <c r="EV245">
        <v>-14.343</v>
      </c>
      <c r="EW245">
        <v>-1.4672</v>
      </c>
      <c r="EX245">
        <v>-14.3476998515065</v>
      </c>
      <c r="EY245">
        <v>0.000485247639819423</v>
      </c>
      <c r="EZ245">
        <v>-1.36446825205216e-06</v>
      </c>
      <c r="FA245">
        <v>5.78542989185787e-10</v>
      </c>
      <c r="FB245">
        <v>-1.1099058739466</v>
      </c>
      <c r="FC245">
        <v>-0.0508365997127688</v>
      </c>
      <c r="FD245">
        <v>0.00161886503163497</v>
      </c>
      <c r="FE245">
        <v>-2.08621555845513e-05</v>
      </c>
      <c r="FF245">
        <v>0</v>
      </c>
      <c r="FG245">
        <v>2096</v>
      </c>
      <c r="FH245">
        <v>2</v>
      </c>
      <c r="FI245">
        <v>28</v>
      </c>
      <c r="FJ245">
        <v>9.1</v>
      </c>
      <c r="FK245">
        <v>9</v>
      </c>
      <c r="FL245">
        <v>18</v>
      </c>
      <c r="FM245">
        <v>491.757</v>
      </c>
      <c r="FN245">
        <v>511.241</v>
      </c>
      <c r="FO245">
        <v>19.1312</v>
      </c>
      <c r="FP245">
        <v>26.4697</v>
      </c>
      <c r="FQ245">
        <v>29.9999</v>
      </c>
      <c r="FR245">
        <v>26.7087</v>
      </c>
      <c r="FS245">
        <v>26.7019</v>
      </c>
      <c r="FT245">
        <v>21.4609</v>
      </c>
      <c r="FU245">
        <v>52.7458</v>
      </c>
      <c r="FV245">
        <v>0</v>
      </c>
      <c r="FW245">
        <v>19.18</v>
      </c>
      <c r="FX245">
        <v>420</v>
      </c>
      <c r="FY245">
        <v>6.92945</v>
      </c>
      <c r="FZ245">
        <v>101.669</v>
      </c>
      <c r="GA245">
        <v>96.193</v>
      </c>
    </row>
    <row r="246" spans="1:183">
      <c r="A246">
        <v>230</v>
      </c>
      <c r="B246">
        <v>1625677674.1</v>
      </c>
      <c r="C246">
        <v>458</v>
      </c>
      <c r="D246" t="s">
        <v>766</v>
      </c>
      <c r="E246" t="s">
        <v>767</v>
      </c>
      <c r="F246">
        <v>1</v>
      </c>
      <c r="G246" t="s">
        <v>302</v>
      </c>
      <c r="H246">
        <v>1625677673.1</v>
      </c>
      <c r="I246">
        <f>(J246)/1000</f>
        <v>0</v>
      </c>
      <c r="J246">
        <f>1000*CJ246*AH246*(CF246-CG246)/(100*BY246*(1000-AH246*CF246))</f>
        <v>0</v>
      </c>
      <c r="K246">
        <f>CJ246*AH246*(CE246-CD246*(1000-AH246*CG246)/(1000-AH246*CF246))/(100*BY246)</f>
        <v>0</v>
      </c>
      <c r="L246">
        <f>CD246 - IF(AH246&gt;1, K246*BY246*100.0/(AJ246*CR246), 0)</f>
        <v>0</v>
      </c>
      <c r="M246">
        <f>((S246-I246/2)*L246-K246)/(S246+I246/2)</f>
        <v>0</v>
      </c>
      <c r="N246">
        <f>M246*(CK246+CL246)/1000.0</f>
        <v>0</v>
      </c>
      <c r="O246">
        <f>(CD246 - IF(AH246&gt;1, K246*BY246*100.0/(AJ246*CR246), 0))*(CK246+CL246)/1000.0</f>
        <v>0</v>
      </c>
      <c r="P246">
        <f>2.0/((1/R246-1/Q246)+SIGN(R246)*SQRT((1/R246-1/Q246)*(1/R246-1/Q246) + 4*BZ246/((BZ246+1)*(BZ246+1))*(2*1/R246*1/Q246-1/Q246*1/Q246)))</f>
        <v>0</v>
      </c>
      <c r="Q246">
        <f>IF(LEFT(CA246,1)&lt;&gt;"0",IF(LEFT(CA246,1)="1",3.0,CB246),$D$5+$E$5*(CR246*CK246/($K$5*1000))+$F$5*(CR246*CK246/($K$5*1000))*MAX(MIN(BY246,$J$5),$I$5)*MAX(MIN(BY246,$J$5),$I$5)+$G$5*MAX(MIN(BY246,$J$5),$I$5)*(CR246*CK246/($K$5*1000))+$H$5*(CR246*CK246/($K$5*1000))*(CR246*CK246/($K$5*1000)))</f>
        <v>0</v>
      </c>
      <c r="R246">
        <f>I246*(1000-(1000*0.61365*exp(17.502*V246/(240.97+V246))/(CK246+CL246)+CF246)/2)/(1000*0.61365*exp(17.502*V246/(240.97+V246))/(CK246+CL246)-CF246)</f>
        <v>0</v>
      </c>
      <c r="S246">
        <f>1/((BZ246+1)/(P246/1.6)+1/(Q246/1.37)) + BZ246/((BZ246+1)/(P246/1.6) + BZ246/(Q246/1.37))</f>
        <v>0</v>
      </c>
      <c r="T246">
        <f>(BU246*BX246)</f>
        <v>0</v>
      </c>
      <c r="U246">
        <f>(CM246+(T246+2*0.95*5.67E-8*(((CM246+$B$7)+273)^4-(CM246+273)^4)-44100*I246)/(1.84*29.3*Q246+8*0.95*5.67E-8*(CM246+273)^3))</f>
        <v>0</v>
      </c>
      <c r="V246">
        <f>($C$7*CN246+$D$7*CO246+$E$7*U246)</f>
        <v>0</v>
      </c>
      <c r="W246">
        <f>0.61365*exp(17.502*V246/(240.97+V246))</f>
        <v>0</v>
      </c>
      <c r="X246">
        <f>(Y246/Z246*100)</f>
        <v>0</v>
      </c>
      <c r="Y246">
        <f>CF246*(CK246+CL246)/1000</f>
        <v>0</v>
      </c>
      <c r="Z246">
        <f>0.61365*exp(17.502*CM246/(240.97+CM246))</f>
        <v>0</v>
      </c>
      <c r="AA246">
        <f>(W246-CF246*(CK246+CL246)/1000)</f>
        <v>0</v>
      </c>
      <c r="AB246">
        <f>(-I246*44100)</f>
        <v>0</v>
      </c>
      <c r="AC246">
        <f>2*29.3*Q246*0.92*(CM246-V246)</f>
        <v>0</v>
      </c>
      <c r="AD246">
        <f>2*0.95*5.67E-8*(((CM246+$B$7)+273)^4-(V246+273)^4)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MAX(0,($B$13+$C$13*CR246)/(1+$D$13*CR246)*CK246/(CM246+273)*$E$13)</f>
        <v>0</v>
      </c>
      <c r="AK246" t="s">
        <v>303</v>
      </c>
      <c r="AL246" t="s">
        <v>303</v>
      </c>
      <c r="AM246">
        <v>0</v>
      </c>
      <c r="AN246">
        <v>0</v>
      </c>
      <c r="AO246">
        <f>1-AM246/AN246</f>
        <v>0</v>
      </c>
      <c r="AP246">
        <v>0</v>
      </c>
      <c r="AQ246" t="s">
        <v>303</v>
      </c>
      <c r="AR246" t="s">
        <v>303</v>
      </c>
      <c r="AS246">
        <v>0</v>
      </c>
      <c r="AT246">
        <v>0</v>
      </c>
      <c r="AU246">
        <f>1-AS246/AT246</f>
        <v>0</v>
      </c>
      <c r="AV246">
        <v>0.5</v>
      </c>
      <c r="AW246">
        <f>BV246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303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f>$B$11*CS246+$C$11*CT246+$F$11*CU246*(1-CX246)</f>
        <v>0</v>
      </c>
      <c r="BV246">
        <f>BU246*BW246</f>
        <v>0</v>
      </c>
      <c r="BW246">
        <f>($B$11*$D$9+$C$11*$D$9+$F$11*((DH246+CZ246)/MAX(DH246+CZ246+DI246, 0.1)*$I$9+DI246/MAX(DH246+CZ246+DI246, 0.1)*$J$9))/($B$11+$C$11+$F$11)</f>
        <v>0</v>
      </c>
      <c r="BX246">
        <f>($B$11*$K$9+$C$11*$K$9+$F$11*((DH246+CZ246)/MAX(DH246+CZ246+DI246, 0.1)*$P$9+DI246/MAX(DH246+CZ246+DI246, 0.1)*$Q$9))/($B$11+$C$11+$F$11)</f>
        <v>0</v>
      </c>
      <c r="BY246">
        <v>6</v>
      </c>
      <c r="BZ246">
        <v>0.5</v>
      </c>
      <c r="CA246" t="s">
        <v>304</v>
      </c>
      <c r="CB246">
        <v>2</v>
      </c>
      <c r="CC246">
        <v>1625677673.1</v>
      </c>
      <c r="CD246">
        <v>407.835333333333</v>
      </c>
      <c r="CE246">
        <v>419.985666666667</v>
      </c>
      <c r="CF246">
        <v>8.14480666666667</v>
      </c>
      <c r="CG246">
        <v>6.86924</v>
      </c>
      <c r="CH246">
        <v>422.177666666667</v>
      </c>
      <c r="CI246">
        <v>9.61232</v>
      </c>
      <c r="CJ246">
        <v>499.987</v>
      </c>
      <c r="CK246">
        <v>100.397666666667</v>
      </c>
      <c r="CL246">
        <v>0.100047466666667</v>
      </c>
      <c r="CM246">
        <v>20.2547666666667</v>
      </c>
      <c r="CN246">
        <v>20.0503</v>
      </c>
      <c r="CO246">
        <v>999.9</v>
      </c>
      <c r="CP246">
        <v>0</v>
      </c>
      <c r="CQ246">
        <v>0</v>
      </c>
      <c r="CR246">
        <v>9980.83333333333</v>
      </c>
      <c r="CS246">
        <v>0</v>
      </c>
      <c r="CT246">
        <v>4.79130333333333</v>
      </c>
      <c r="CU246">
        <v>1045.96666666667</v>
      </c>
      <c r="CV246">
        <v>0.962003</v>
      </c>
      <c r="CW246">
        <v>0.0379973333333333</v>
      </c>
      <c r="CX246">
        <v>0</v>
      </c>
      <c r="CY246">
        <v>1447.91666666667</v>
      </c>
      <c r="CZ246">
        <v>4.99912</v>
      </c>
      <c r="DA246">
        <v>15009.4666666667</v>
      </c>
      <c r="DB246">
        <v>6712.59</v>
      </c>
      <c r="DC246">
        <v>37.6036666666667</v>
      </c>
      <c r="DD246">
        <v>40.729</v>
      </c>
      <c r="DE246">
        <v>39.5206666666667</v>
      </c>
      <c r="DF246">
        <v>40.1873333333333</v>
      </c>
      <c r="DG246">
        <v>39.0833333333333</v>
      </c>
      <c r="DH246">
        <v>1001.41666666667</v>
      </c>
      <c r="DI246">
        <v>39.5533333333333</v>
      </c>
      <c r="DJ246">
        <v>0</v>
      </c>
      <c r="DK246">
        <v>1625677674.8</v>
      </c>
      <c r="DL246">
        <v>0</v>
      </c>
      <c r="DM246">
        <v>1451.52230769231</v>
      </c>
      <c r="DN246">
        <v>-30.1709401943117</v>
      </c>
      <c r="DO246">
        <v>-306.297436282395</v>
      </c>
      <c r="DP246">
        <v>15044.5384615385</v>
      </c>
      <c r="DQ246">
        <v>15</v>
      </c>
      <c r="DR246">
        <v>1625677134.6</v>
      </c>
      <c r="DS246" t="s">
        <v>305</v>
      </c>
      <c r="DT246">
        <v>1625677128.6</v>
      </c>
      <c r="DU246">
        <v>1625677134.6</v>
      </c>
      <c r="DV246">
        <v>2</v>
      </c>
      <c r="DW246">
        <v>0.041</v>
      </c>
      <c r="DX246">
        <v>0.026</v>
      </c>
      <c r="DY246">
        <v>-14.347</v>
      </c>
      <c r="DZ246">
        <v>-1.389</v>
      </c>
      <c r="EA246">
        <v>420</v>
      </c>
      <c r="EB246">
        <v>5</v>
      </c>
      <c r="EC246">
        <v>0.14</v>
      </c>
      <c r="ED246">
        <v>0.08</v>
      </c>
      <c r="EE246">
        <v>-12.1148341463415</v>
      </c>
      <c r="EF246">
        <v>-0.130833449477364</v>
      </c>
      <c r="EG246">
        <v>0.0444916797360436</v>
      </c>
      <c r="EH246">
        <v>1</v>
      </c>
      <c r="EI246">
        <v>1453.17742857143</v>
      </c>
      <c r="EJ246">
        <v>-30.2153424657565</v>
      </c>
      <c r="EK246">
        <v>3.05268157794529</v>
      </c>
      <c r="EL246">
        <v>0</v>
      </c>
      <c r="EM246">
        <v>1.28358341463415</v>
      </c>
      <c r="EN246">
        <v>0.0123763066202084</v>
      </c>
      <c r="EO246">
        <v>0.0134109301272081</v>
      </c>
      <c r="EP246">
        <v>1</v>
      </c>
      <c r="EQ246">
        <v>2</v>
      </c>
      <c r="ER246">
        <v>3</v>
      </c>
      <c r="ES246" t="s">
        <v>349</v>
      </c>
      <c r="ET246">
        <v>100</v>
      </c>
      <c r="EU246">
        <v>100</v>
      </c>
      <c r="EV246">
        <v>-14.343</v>
      </c>
      <c r="EW246">
        <v>-1.4678</v>
      </c>
      <c r="EX246">
        <v>-14.3476998515065</v>
      </c>
      <c r="EY246">
        <v>0.000485247639819423</v>
      </c>
      <c r="EZ246">
        <v>-1.36446825205216e-06</v>
      </c>
      <c r="FA246">
        <v>5.78542989185787e-10</v>
      </c>
      <c r="FB246">
        <v>-1.1099058739466</v>
      </c>
      <c r="FC246">
        <v>-0.0508365997127688</v>
      </c>
      <c r="FD246">
        <v>0.00161886503163497</v>
      </c>
      <c r="FE246">
        <v>-2.08621555845513e-05</v>
      </c>
      <c r="FF246">
        <v>0</v>
      </c>
      <c r="FG246">
        <v>2096</v>
      </c>
      <c r="FH246">
        <v>2</v>
      </c>
      <c r="FI246">
        <v>28</v>
      </c>
      <c r="FJ246">
        <v>9.1</v>
      </c>
      <c r="FK246">
        <v>9</v>
      </c>
      <c r="FL246">
        <v>18</v>
      </c>
      <c r="FM246">
        <v>491.585</v>
      </c>
      <c r="FN246">
        <v>511.281</v>
      </c>
      <c r="FO246">
        <v>19.1769</v>
      </c>
      <c r="FP246">
        <v>26.468</v>
      </c>
      <c r="FQ246">
        <v>29.9996</v>
      </c>
      <c r="FR246">
        <v>26.7072</v>
      </c>
      <c r="FS246">
        <v>26.7005</v>
      </c>
      <c r="FT246">
        <v>21.4658</v>
      </c>
      <c r="FU246">
        <v>52.7458</v>
      </c>
      <c r="FV246">
        <v>0</v>
      </c>
      <c r="FW246">
        <v>19.25</v>
      </c>
      <c r="FX246">
        <v>420</v>
      </c>
      <c r="FY246">
        <v>6.92915</v>
      </c>
      <c r="FZ246">
        <v>101.671</v>
      </c>
      <c r="GA246">
        <v>96.1922</v>
      </c>
    </row>
    <row r="247" spans="1:183">
      <c r="A247">
        <v>231</v>
      </c>
      <c r="B247">
        <v>1625677676.1</v>
      </c>
      <c r="C247">
        <v>460</v>
      </c>
      <c r="D247" t="s">
        <v>768</v>
      </c>
      <c r="E247" t="s">
        <v>769</v>
      </c>
      <c r="F247">
        <v>1</v>
      </c>
      <c r="G247" t="s">
        <v>302</v>
      </c>
      <c r="H247">
        <v>1625677675.1</v>
      </c>
      <c r="I247">
        <f>(J247)/1000</f>
        <v>0</v>
      </c>
      <c r="J247">
        <f>1000*CJ247*AH247*(CF247-CG247)/(100*BY247*(1000-AH247*CF247))</f>
        <v>0</v>
      </c>
      <c r="K247">
        <f>CJ247*AH247*(CE247-CD247*(1000-AH247*CG247)/(1000-AH247*CF247))/(100*BY247)</f>
        <v>0</v>
      </c>
      <c r="L247">
        <f>CD247 - IF(AH247&gt;1, K247*BY247*100.0/(AJ247*CR247), 0)</f>
        <v>0</v>
      </c>
      <c r="M247">
        <f>((S247-I247/2)*L247-K247)/(S247+I247/2)</f>
        <v>0</v>
      </c>
      <c r="N247">
        <f>M247*(CK247+CL247)/1000.0</f>
        <v>0</v>
      </c>
      <c r="O247">
        <f>(CD247 - IF(AH247&gt;1, K247*BY247*100.0/(AJ247*CR247), 0))*(CK247+CL247)/1000.0</f>
        <v>0</v>
      </c>
      <c r="P247">
        <f>2.0/((1/R247-1/Q247)+SIGN(R247)*SQRT((1/R247-1/Q247)*(1/R247-1/Q247) + 4*BZ247/((BZ247+1)*(BZ247+1))*(2*1/R247*1/Q247-1/Q247*1/Q247)))</f>
        <v>0</v>
      </c>
      <c r="Q247">
        <f>IF(LEFT(CA247,1)&lt;&gt;"0",IF(LEFT(CA247,1)="1",3.0,CB247),$D$5+$E$5*(CR247*CK247/($K$5*1000))+$F$5*(CR247*CK247/($K$5*1000))*MAX(MIN(BY247,$J$5),$I$5)*MAX(MIN(BY247,$J$5),$I$5)+$G$5*MAX(MIN(BY247,$J$5),$I$5)*(CR247*CK247/($K$5*1000))+$H$5*(CR247*CK247/($K$5*1000))*(CR247*CK247/($K$5*1000)))</f>
        <v>0</v>
      </c>
      <c r="R247">
        <f>I247*(1000-(1000*0.61365*exp(17.502*V247/(240.97+V247))/(CK247+CL247)+CF247)/2)/(1000*0.61365*exp(17.502*V247/(240.97+V247))/(CK247+CL247)-CF247)</f>
        <v>0</v>
      </c>
      <c r="S247">
        <f>1/((BZ247+1)/(P247/1.6)+1/(Q247/1.37)) + BZ247/((BZ247+1)/(P247/1.6) + BZ247/(Q247/1.37))</f>
        <v>0</v>
      </c>
      <c r="T247">
        <f>(BU247*BX247)</f>
        <v>0</v>
      </c>
      <c r="U247">
        <f>(CM247+(T247+2*0.95*5.67E-8*(((CM247+$B$7)+273)^4-(CM247+273)^4)-44100*I247)/(1.84*29.3*Q247+8*0.95*5.67E-8*(CM247+273)^3))</f>
        <v>0</v>
      </c>
      <c r="V247">
        <f>($C$7*CN247+$D$7*CO247+$E$7*U247)</f>
        <v>0</v>
      </c>
      <c r="W247">
        <f>0.61365*exp(17.502*V247/(240.97+V247))</f>
        <v>0</v>
      </c>
      <c r="X247">
        <f>(Y247/Z247*100)</f>
        <v>0</v>
      </c>
      <c r="Y247">
        <f>CF247*(CK247+CL247)/1000</f>
        <v>0</v>
      </c>
      <c r="Z247">
        <f>0.61365*exp(17.502*CM247/(240.97+CM247))</f>
        <v>0</v>
      </c>
      <c r="AA247">
        <f>(W247-CF247*(CK247+CL247)/1000)</f>
        <v>0</v>
      </c>
      <c r="AB247">
        <f>(-I247*44100)</f>
        <v>0</v>
      </c>
      <c r="AC247">
        <f>2*29.3*Q247*0.92*(CM247-V247)</f>
        <v>0</v>
      </c>
      <c r="AD247">
        <f>2*0.95*5.67E-8*(((CM247+$B$7)+273)^4-(V247+273)^4)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MAX(0,($B$13+$C$13*CR247)/(1+$D$13*CR247)*CK247/(CM247+273)*$E$13)</f>
        <v>0</v>
      </c>
      <c r="AK247" t="s">
        <v>303</v>
      </c>
      <c r="AL247" t="s">
        <v>303</v>
      </c>
      <c r="AM247">
        <v>0</v>
      </c>
      <c r="AN247">
        <v>0</v>
      </c>
      <c r="AO247">
        <f>1-AM247/AN247</f>
        <v>0</v>
      </c>
      <c r="AP247">
        <v>0</v>
      </c>
      <c r="AQ247" t="s">
        <v>303</v>
      </c>
      <c r="AR247" t="s">
        <v>303</v>
      </c>
      <c r="AS247">
        <v>0</v>
      </c>
      <c r="AT247">
        <v>0</v>
      </c>
      <c r="AU247">
        <f>1-AS247/AT247</f>
        <v>0</v>
      </c>
      <c r="AV247">
        <v>0.5</v>
      </c>
      <c r="AW247">
        <f>BV247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303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f>$B$11*CS247+$C$11*CT247+$F$11*CU247*(1-CX247)</f>
        <v>0</v>
      </c>
      <c r="BV247">
        <f>BU247*BW247</f>
        <v>0</v>
      </c>
      <c r="BW247">
        <f>($B$11*$D$9+$C$11*$D$9+$F$11*((DH247+CZ247)/MAX(DH247+CZ247+DI247, 0.1)*$I$9+DI247/MAX(DH247+CZ247+DI247, 0.1)*$J$9))/($B$11+$C$11+$F$11)</f>
        <v>0</v>
      </c>
      <c r="BX247">
        <f>($B$11*$K$9+$C$11*$K$9+$F$11*((DH247+CZ247)/MAX(DH247+CZ247+DI247, 0.1)*$P$9+DI247/MAX(DH247+CZ247+DI247, 0.1)*$Q$9))/($B$11+$C$11+$F$11)</f>
        <v>0</v>
      </c>
      <c r="BY247">
        <v>6</v>
      </c>
      <c r="BZ247">
        <v>0.5</v>
      </c>
      <c r="CA247" t="s">
        <v>304</v>
      </c>
      <c r="CB247">
        <v>2</v>
      </c>
      <c r="CC247">
        <v>1625677675.1</v>
      </c>
      <c r="CD247">
        <v>407.819</v>
      </c>
      <c r="CE247">
        <v>419.944666666667</v>
      </c>
      <c r="CF247">
        <v>8.16367666666667</v>
      </c>
      <c r="CG247">
        <v>6.87216</v>
      </c>
      <c r="CH247">
        <v>422.161666666667</v>
      </c>
      <c r="CI247">
        <v>9.63168333333333</v>
      </c>
      <c r="CJ247">
        <v>500.076666666667</v>
      </c>
      <c r="CK247">
        <v>100.400333333333</v>
      </c>
      <c r="CL247">
        <v>0.0999505666666667</v>
      </c>
      <c r="CM247">
        <v>20.2852333333333</v>
      </c>
      <c r="CN247">
        <v>20.0813666666667</v>
      </c>
      <c r="CO247">
        <v>999.9</v>
      </c>
      <c r="CP247">
        <v>0</v>
      </c>
      <c r="CQ247">
        <v>0</v>
      </c>
      <c r="CR247">
        <v>10022.5333333333</v>
      </c>
      <c r="CS247">
        <v>0</v>
      </c>
      <c r="CT247">
        <v>4.7766</v>
      </c>
      <c r="CU247">
        <v>1045.85</v>
      </c>
      <c r="CV247">
        <v>0.962008666666667</v>
      </c>
      <c r="CW247">
        <v>0.0379915666666667</v>
      </c>
      <c r="CX247">
        <v>0</v>
      </c>
      <c r="CY247">
        <v>1447.10333333333</v>
      </c>
      <c r="CZ247">
        <v>4.99912</v>
      </c>
      <c r="DA247">
        <v>14997.5666666667</v>
      </c>
      <c r="DB247">
        <v>6711.87</v>
      </c>
      <c r="DC247">
        <v>37.4583333333333</v>
      </c>
      <c r="DD247">
        <v>40.75</v>
      </c>
      <c r="DE247">
        <v>39.3746666666667</v>
      </c>
      <c r="DF247">
        <v>40.1453333333333</v>
      </c>
      <c r="DG247">
        <v>39.1036666666667</v>
      </c>
      <c r="DH247">
        <v>1001.31</v>
      </c>
      <c r="DI247">
        <v>39.54</v>
      </c>
      <c r="DJ247">
        <v>0</v>
      </c>
      <c r="DK247">
        <v>1625677677.2</v>
      </c>
      <c r="DL247">
        <v>0</v>
      </c>
      <c r="DM247">
        <v>1450.30807692308</v>
      </c>
      <c r="DN247">
        <v>-30.658119673404</v>
      </c>
      <c r="DO247">
        <v>-308.355555902476</v>
      </c>
      <c r="DP247">
        <v>15032.0538461538</v>
      </c>
      <c r="DQ247">
        <v>15</v>
      </c>
      <c r="DR247">
        <v>1625677134.6</v>
      </c>
      <c r="DS247" t="s">
        <v>305</v>
      </c>
      <c r="DT247">
        <v>1625677128.6</v>
      </c>
      <c r="DU247">
        <v>1625677134.6</v>
      </c>
      <c r="DV247">
        <v>2</v>
      </c>
      <c r="DW247">
        <v>0.041</v>
      </c>
      <c r="DX247">
        <v>0.026</v>
      </c>
      <c r="DY247">
        <v>-14.347</v>
      </c>
      <c r="DZ247">
        <v>-1.389</v>
      </c>
      <c r="EA247">
        <v>420</v>
      </c>
      <c r="EB247">
        <v>5</v>
      </c>
      <c r="EC247">
        <v>0.14</v>
      </c>
      <c r="ED247">
        <v>0.08</v>
      </c>
      <c r="EE247">
        <v>-12.1123024390244</v>
      </c>
      <c r="EF247">
        <v>-0.186614634146346</v>
      </c>
      <c r="EG247">
        <v>0.0442215678964675</v>
      </c>
      <c r="EH247">
        <v>1</v>
      </c>
      <c r="EI247">
        <v>1451.81058823529</v>
      </c>
      <c r="EJ247">
        <v>-30.1373982721933</v>
      </c>
      <c r="EK247">
        <v>2.96376543206985</v>
      </c>
      <c r="EL247">
        <v>0</v>
      </c>
      <c r="EM247">
        <v>1.2865412195122</v>
      </c>
      <c r="EN247">
        <v>-0.0241455052264794</v>
      </c>
      <c r="EO247">
        <v>0.0108216675589621</v>
      </c>
      <c r="EP247">
        <v>1</v>
      </c>
      <c r="EQ247">
        <v>2</v>
      </c>
      <c r="ER247">
        <v>3</v>
      </c>
      <c r="ES247" t="s">
        <v>349</v>
      </c>
      <c r="ET247">
        <v>100</v>
      </c>
      <c r="EU247">
        <v>100</v>
      </c>
      <c r="EV247">
        <v>-14.342</v>
      </c>
      <c r="EW247">
        <v>-1.4682</v>
      </c>
      <c r="EX247">
        <v>-14.3476998515065</v>
      </c>
      <c r="EY247">
        <v>0.000485247639819423</v>
      </c>
      <c r="EZ247">
        <v>-1.36446825205216e-06</v>
      </c>
      <c r="FA247">
        <v>5.78542989185787e-10</v>
      </c>
      <c r="FB247">
        <v>-1.1099058739466</v>
      </c>
      <c r="FC247">
        <v>-0.0508365997127688</v>
      </c>
      <c r="FD247">
        <v>0.00161886503163497</v>
      </c>
      <c r="FE247">
        <v>-2.08621555845513e-05</v>
      </c>
      <c r="FF247">
        <v>0</v>
      </c>
      <c r="FG247">
        <v>2096</v>
      </c>
      <c r="FH247">
        <v>2</v>
      </c>
      <c r="FI247">
        <v>28</v>
      </c>
      <c r="FJ247">
        <v>9.1</v>
      </c>
      <c r="FK247">
        <v>9</v>
      </c>
      <c r="FL247">
        <v>18</v>
      </c>
      <c r="FM247">
        <v>491.937</v>
      </c>
      <c r="FN247">
        <v>511.02</v>
      </c>
      <c r="FO247">
        <v>19.2202</v>
      </c>
      <c r="FP247">
        <v>26.4667</v>
      </c>
      <c r="FQ247">
        <v>29.9991</v>
      </c>
      <c r="FR247">
        <v>26.706</v>
      </c>
      <c r="FS247">
        <v>26.6995</v>
      </c>
      <c r="FT247">
        <v>21.462</v>
      </c>
      <c r="FU247">
        <v>52.7458</v>
      </c>
      <c r="FV247">
        <v>0</v>
      </c>
      <c r="FW247">
        <v>19.31</v>
      </c>
      <c r="FX247">
        <v>420</v>
      </c>
      <c r="FY247">
        <v>6.92722</v>
      </c>
      <c r="FZ247">
        <v>101.672</v>
      </c>
      <c r="GA247">
        <v>96.1918</v>
      </c>
    </row>
    <row r="248" spans="1:183">
      <c r="A248">
        <v>232</v>
      </c>
      <c r="B248">
        <v>1625677678.1</v>
      </c>
      <c r="C248">
        <v>462</v>
      </c>
      <c r="D248" t="s">
        <v>770</v>
      </c>
      <c r="E248" t="s">
        <v>771</v>
      </c>
      <c r="F248">
        <v>1</v>
      </c>
      <c r="G248" t="s">
        <v>302</v>
      </c>
      <c r="H248">
        <v>1625677677.1</v>
      </c>
      <c r="I248">
        <f>(J248)/1000</f>
        <v>0</v>
      </c>
      <c r="J248">
        <f>1000*CJ248*AH248*(CF248-CG248)/(100*BY248*(1000-AH248*CF248))</f>
        <v>0</v>
      </c>
      <c r="K248">
        <f>CJ248*AH248*(CE248-CD248*(1000-AH248*CG248)/(1000-AH248*CF248))/(100*BY248)</f>
        <v>0</v>
      </c>
      <c r="L248">
        <f>CD248 - IF(AH248&gt;1, K248*BY248*100.0/(AJ248*CR248), 0)</f>
        <v>0</v>
      </c>
      <c r="M248">
        <f>((S248-I248/2)*L248-K248)/(S248+I248/2)</f>
        <v>0</v>
      </c>
      <c r="N248">
        <f>M248*(CK248+CL248)/1000.0</f>
        <v>0</v>
      </c>
      <c r="O248">
        <f>(CD248 - IF(AH248&gt;1, K248*BY248*100.0/(AJ248*CR248), 0))*(CK248+CL248)/1000.0</f>
        <v>0</v>
      </c>
      <c r="P248">
        <f>2.0/((1/R248-1/Q248)+SIGN(R248)*SQRT((1/R248-1/Q248)*(1/R248-1/Q248) + 4*BZ248/((BZ248+1)*(BZ248+1))*(2*1/R248*1/Q248-1/Q248*1/Q248)))</f>
        <v>0</v>
      </c>
      <c r="Q248">
        <f>IF(LEFT(CA248,1)&lt;&gt;"0",IF(LEFT(CA248,1)="1",3.0,CB248),$D$5+$E$5*(CR248*CK248/($K$5*1000))+$F$5*(CR248*CK248/($K$5*1000))*MAX(MIN(BY248,$J$5),$I$5)*MAX(MIN(BY248,$J$5),$I$5)+$G$5*MAX(MIN(BY248,$J$5),$I$5)*(CR248*CK248/($K$5*1000))+$H$5*(CR248*CK248/($K$5*1000))*(CR248*CK248/($K$5*1000)))</f>
        <v>0</v>
      </c>
      <c r="R248">
        <f>I248*(1000-(1000*0.61365*exp(17.502*V248/(240.97+V248))/(CK248+CL248)+CF248)/2)/(1000*0.61365*exp(17.502*V248/(240.97+V248))/(CK248+CL248)-CF248)</f>
        <v>0</v>
      </c>
      <c r="S248">
        <f>1/((BZ248+1)/(P248/1.6)+1/(Q248/1.37)) + BZ248/((BZ248+1)/(P248/1.6) + BZ248/(Q248/1.37))</f>
        <v>0</v>
      </c>
      <c r="T248">
        <f>(BU248*BX248)</f>
        <v>0</v>
      </c>
      <c r="U248">
        <f>(CM248+(T248+2*0.95*5.67E-8*(((CM248+$B$7)+273)^4-(CM248+273)^4)-44100*I248)/(1.84*29.3*Q248+8*0.95*5.67E-8*(CM248+273)^3))</f>
        <v>0</v>
      </c>
      <c r="V248">
        <f>($C$7*CN248+$D$7*CO248+$E$7*U248)</f>
        <v>0</v>
      </c>
      <c r="W248">
        <f>0.61365*exp(17.502*V248/(240.97+V248))</f>
        <v>0</v>
      </c>
      <c r="X248">
        <f>(Y248/Z248*100)</f>
        <v>0</v>
      </c>
      <c r="Y248">
        <f>CF248*(CK248+CL248)/1000</f>
        <v>0</v>
      </c>
      <c r="Z248">
        <f>0.61365*exp(17.502*CM248/(240.97+CM248))</f>
        <v>0</v>
      </c>
      <c r="AA248">
        <f>(W248-CF248*(CK248+CL248)/1000)</f>
        <v>0</v>
      </c>
      <c r="AB248">
        <f>(-I248*44100)</f>
        <v>0</v>
      </c>
      <c r="AC248">
        <f>2*29.3*Q248*0.92*(CM248-V248)</f>
        <v>0</v>
      </c>
      <c r="AD248">
        <f>2*0.95*5.67E-8*(((CM248+$B$7)+273)^4-(V248+273)^4)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MAX(0,($B$13+$C$13*CR248)/(1+$D$13*CR248)*CK248/(CM248+273)*$E$13)</f>
        <v>0</v>
      </c>
      <c r="AK248" t="s">
        <v>303</v>
      </c>
      <c r="AL248" t="s">
        <v>303</v>
      </c>
      <c r="AM248">
        <v>0</v>
      </c>
      <c r="AN248">
        <v>0</v>
      </c>
      <c r="AO248">
        <f>1-AM248/AN248</f>
        <v>0</v>
      </c>
      <c r="AP248">
        <v>0</v>
      </c>
      <c r="AQ248" t="s">
        <v>303</v>
      </c>
      <c r="AR248" t="s">
        <v>303</v>
      </c>
      <c r="AS248">
        <v>0</v>
      </c>
      <c r="AT248">
        <v>0</v>
      </c>
      <c r="AU248">
        <f>1-AS248/AT248</f>
        <v>0</v>
      </c>
      <c r="AV248">
        <v>0.5</v>
      </c>
      <c r="AW248">
        <f>BV248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303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f>$B$11*CS248+$C$11*CT248+$F$11*CU248*(1-CX248)</f>
        <v>0</v>
      </c>
      <c r="BV248">
        <f>BU248*BW248</f>
        <v>0</v>
      </c>
      <c r="BW248">
        <f>($B$11*$D$9+$C$11*$D$9+$F$11*((DH248+CZ248)/MAX(DH248+CZ248+DI248, 0.1)*$I$9+DI248/MAX(DH248+CZ248+DI248, 0.1)*$J$9))/($B$11+$C$11+$F$11)</f>
        <v>0</v>
      </c>
      <c r="BX248">
        <f>($B$11*$K$9+$C$11*$K$9+$F$11*((DH248+CZ248)/MAX(DH248+CZ248+DI248, 0.1)*$P$9+DI248/MAX(DH248+CZ248+DI248, 0.1)*$Q$9))/($B$11+$C$11+$F$11)</f>
        <v>0</v>
      </c>
      <c r="BY248">
        <v>6</v>
      </c>
      <c r="BZ248">
        <v>0.5</v>
      </c>
      <c r="CA248" t="s">
        <v>304</v>
      </c>
      <c r="CB248">
        <v>2</v>
      </c>
      <c r="CC248">
        <v>1625677677.1</v>
      </c>
      <c r="CD248">
        <v>407.810333333333</v>
      </c>
      <c r="CE248">
        <v>420.001666666667</v>
      </c>
      <c r="CF248">
        <v>8.17971</v>
      </c>
      <c r="CG248">
        <v>6.87326333333333</v>
      </c>
      <c r="CH248">
        <v>422.153</v>
      </c>
      <c r="CI248">
        <v>9.64813666666667</v>
      </c>
      <c r="CJ248">
        <v>499.997333333333</v>
      </c>
      <c r="CK248">
        <v>100.402</v>
      </c>
      <c r="CL248">
        <v>0.0993211</v>
      </c>
      <c r="CM248">
        <v>20.3173333333333</v>
      </c>
      <c r="CN248">
        <v>20.1090333333333</v>
      </c>
      <c r="CO248">
        <v>999.9</v>
      </c>
      <c r="CP248">
        <v>0</v>
      </c>
      <c r="CQ248">
        <v>0</v>
      </c>
      <c r="CR248">
        <v>10053.7666666667</v>
      </c>
      <c r="CS248">
        <v>0</v>
      </c>
      <c r="CT248">
        <v>4.76281333333333</v>
      </c>
      <c r="CU248">
        <v>1045.95666666667</v>
      </c>
      <c r="CV248">
        <v>0.962002666666667</v>
      </c>
      <c r="CW248">
        <v>0.0379975</v>
      </c>
      <c r="CX248">
        <v>0</v>
      </c>
      <c r="CY248">
        <v>1446.04333333333</v>
      </c>
      <c r="CZ248">
        <v>4.99912</v>
      </c>
      <c r="DA248">
        <v>14989.2</v>
      </c>
      <c r="DB248">
        <v>6712.53333333333</v>
      </c>
      <c r="DC248">
        <v>37.5</v>
      </c>
      <c r="DD248">
        <v>40.75</v>
      </c>
      <c r="DE248">
        <v>39.229</v>
      </c>
      <c r="DF248">
        <v>40.3123333333333</v>
      </c>
      <c r="DG248">
        <v>39.1246666666667</v>
      </c>
      <c r="DH248">
        <v>1001.40666666667</v>
      </c>
      <c r="DI248">
        <v>39.55</v>
      </c>
      <c r="DJ248">
        <v>0</v>
      </c>
      <c r="DK248">
        <v>1625677679</v>
      </c>
      <c r="DL248">
        <v>0</v>
      </c>
      <c r="DM248">
        <v>1449.232</v>
      </c>
      <c r="DN248">
        <v>-30.7492307163296</v>
      </c>
      <c r="DO248">
        <v>-312.092307399275</v>
      </c>
      <c r="DP248">
        <v>15021.12</v>
      </c>
      <c r="DQ248">
        <v>15</v>
      </c>
      <c r="DR248">
        <v>1625677134.6</v>
      </c>
      <c r="DS248" t="s">
        <v>305</v>
      </c>
      <c r="DT248">
        <v>1625677128.6</v>
      </c>
      <c r="DU248">
        <v>1625677134.6</v>
      </c>
      <c r="DV248">
        <v>2</v>
      </c>
      <c r="DW248">
        <v>0.041</v>
      </c>
      <c r="DX248">
        <v>0.026</v>
      </c>
      <c r="DY248">
        <v>-14.347</v>
      </c>
      <c r="DZ248">
        <v>-1.389</v>
      </c>
      <c r="EA248">
        <v>420</v>
      </c>
      <c r="EB248">
        <v>5</v>
      </c>
      <c r="EC248">
        <v>0.14</v>
      </c>
      <c r="ED248">
        <v>0.08</v>
      </c>
      <c r="EE248">
        <v>-12.1250926829268</v>
      </c>
      <c r="EF248">
        <v>-0.182673867595831</v>
      </c>
      <c r="EG248">
        <v>0.0441825558240282</v>
      </c>
      <c r="EH248">
        <v>1</v>
      </c>
      <c r="EI248">
        <v>1450.88323529412</v>
      </c>
      <c r="EJ248">
        <v>-30.1868977176672</v>
      </c>
      <c r="EK248">
        <v>2.97920214406894</v>
      </c>
      <c r="EL248">
        <v>0</v>
      </c>
      <c r="EM248">
        <v>1.28954804878049</v>
      </c>
      <c r="EN248">
        <v>-0.0200111498257878</v>
      </c>
      <c r="EO248">
        <v>0.0111567901712119</v>
      </c>
      <c r="EP248">
        <v>1</v>
      </c>
      <c r="EQ248">
        <v>2</v>
      </c>
      <c r="ER248">
        <v>3</v>
      </c>
      <c r="ES248" t="s">
        <v>349</v>
      </c>
      <c r="ET248">
        <v>100</v>
      </c>
      <c r="EU248">
        <v>100</v>
      </c>
      <c r="EV248">
        <v>-14.342</v>
      </c>
      <c r="EW248">
        <v>-1.4686</v>
      </c>
      <c r="EX248">
        <v>-14.3476998515065</v>
      </c>
      <c r="EY248">
        <v>0.000485247639819423</v>
      </c>
      <c r="EZ248">
        <v>-1.36446825205216e-06</v>
      </c>
      <c r="FA248">
        <v>5.78542989185787e-10</v>
      </c>
      <c r="FB248">
        <v>-1.1099058739466</v>
      </c>
      <c r="FC248">
        <v>-0.0508365997127688</v>
      </c>
      <c r="FD248">
        <v>0.00161886503163497</v>
      </c>
      <c r="FE248">
        <v>-2.08621555845513e-05</v>
      </c>
      <c r="FF248">
        <v>0</v>
      </c>
      <c r="FG248">
        <v>2096</v>
      </c>
      <c r="FH248">
        <v>2</v>
      </c>
      <c r="FI248">
        <v>28</v>
      </c>
      <c r="FJ248">
        <v>9.2</v>
      </c>
      <c r="FK248">
        <v>9.1</v>
      </c>
      <c r="FL248">
        <v>18</v>
      </c>
      <c r="FM248">
        <v>491.854</v>
      </c>
      <c r="FN248">
        <v>511.096</v>
      </c>
      <c r="FO248">
        <v>19.2689</v>
      </c>
      <c r="FP248">
        <v>26.4652</v>
      </c>
      <c r="FQ248">
        <v>29.9993</v>
      </c>
      <c r="FR248">
        <v>26.7048</v>
      </c>
      <c r="FS248">
        <v>26.6979</v>
      </c>
      <c r="FT248">
        <v>21.4635</v>
      </c>
      <c r="FU248">
        <v>52.7458</v>
      </c>
      <c r="FV248">
        <v>0</v>
      </c>
      <c r="FW248">
        <v>19.31</v>
      </c>
      <c r="FX248">
        <v>420</v>
      </c>
      <c r="FY248">
        <v>6.92807</v>
      </c>
      <c r="FZ248">
        <v>101.671</v>
      </c>
      <c r="GA248">
        <v>96.1933</v>
      </c>
    </row>
    <row r="249" spans="1:183">
      <c r="A249">
        <v>233</v>
      </c>
      <c r="B249">
        <v>1625677680.1</v>
      </c>
      <c r="C249">
        <v>464</v>
      </c>
      <c r="D249" t="s">
        <v>772</v>
      </c>
      <c r="E249" t="s">
        <v>773</v>
      </c>
      <c r="F249">
        <v>1</v>
      </c>
      <c r="G249" t="s">
        <v>302</v>
      </c>
      <c r="H249">
        <v>1625677679.1</v>
      </c>
      <c r="I249">
        <f>(J249)/1000</f>
        <v>0</v>
      </c>
      <c r="J249">
        <f>1000*CJ249*AH249*(CF249-CG249)/(100*BY249*(1000-AH249*CF249))</f>
        <v>0</v>
      </c>
      <c r="K249">
        <f>CJ249*AH249*(CE249-CD249*(1000-AH249*CG249)/(1000-AH249*CF249))/(100*BY249)</f>
        <v>0</v>
      </c>
      <c r="L249">
        <f>CD249 - IF(AH249&gt;1, K249*BY249*100.0/(AJ249*CR249), 0)</f>
        <v>0</v>
      </c>
      <c r="M249">
        <f>((S249-I249/2)*L249-K249)/(S249+I249/2)</f>
        <v>0</v>
      </c>
      <c r="N249">
        <f>M249*(CK249+CL249)/1000.0</f>
        <v>0</v>
      </c>
      <c r="O249">
        <f>(CD249 - IF(AH249&gt;1, K249*BY249*100.0/(AJ249*CR249), 0))*(CK249+CL249)/1000.0</f>
        <v>0</v>
      </c>
      <c r="P249">
        <f>2.0/((1/R249-1/Q249)+SIGN(R249)*SQRT((1/R249-1/Q249)*(1/R249-1/Q249) + 4*BZ249/((BZ249+1)*(BZ249+1))*(2*1/R249*1/Q249-1/Q249*1/Q249)))</f>
        <v>0</v>
      </c>
      <c r="Q249">
        <f>IF(LEFT(CA249,1)&lt;&gt;"0",IF(LEFT(CA249,1)="1",3.0,CB249),$D$5+$E$5*(CR249*CK249/($K$5*1000))+$F$5*(CR249*CK249/($K$5*1000))*MAX(MIN(BY249,$J$5),$I$5)*MAX(MIN(BY249,$J$5),$I$5)+$G$5*MAX(MIN(BY249,$J$5),$I$5)*(CR249*CK249/($K$5*1000))+$H$5*(CR249*CK249/($K$5*1000))*(CR249*CK249/($K$5*1000)))</f>
        <v>0</v>
      </c>
      <c r="R249">
        <f>I249*(1000-(1000*0.61365*exp(17.502*V249/(240.97+V249))/(CK249+CL249)+CF249)/2)/(1000*0.61365*exp(17.502*V249/(240.97+V249))/(CK249+CL249)-CF249)</f>
        <v>0</v>
      </c>
      <c r="S249">
        <f>1/((BZ249+1)/(P249/1.6)+1/(Q249/1.37)) + BZ249/((BZ249+1)/(P249/1.6) + BZ249/(Q249/1.37))</f>
        <v>0</v>
      </c>
      <c r="T249">
        <f>(BU249*BX249)</f>
        <v>0</v>
      </c>
      <c r="U249">
        <f>(CM249+(T249+2*0.95*5.67E-8*(((CM249+$B$7)+273)^4-(CM249+273)^4)-44100*I249)/(1.84*29.3*Q249+8*0.95*5.67E-8*(CM249+273)^3))</f>
        <v>0</v>
      </c>
      <c r="V249">
        <f>($C$7*CN249+$D$7*CO249+$E$7*U249)</f>
        <v>0</v>
      </c>
      <c r="W249">
        <f>0.61365*exp(17.502*V249/(240.97+V249))</f>
        <v>0</v>
      </c>
      <c r="X249">
        <f>(Y249/Z249*100)</f>
        <v>0</v>
      </c>
      <c r="Y249">
        <f>CF249*(CK249+CL249)/1000</f>
        <v>0</v>
      </c>
      <c r="Z249">
        <f>0.61365*exp(17.502*CM249/(240.97+CM249))</f>
        <v>0</v>
      </c>
      <c r="AA249">
        <f>(W249-CF249*(CK249+CL249)/1000)</f>
        <v>0</v>
      </c>
      <c r="AB249">
        <f>(-I249*44100)</f>
        <v>0</v>
      </c>
      <c r="AC249">
        <f>2*29.3*Q249*0.92*(CM249-V249)</f>
        <v>0</v>
      </c>
      <c r="AD249">
        <f>2*0.95*5.67E-8*(((CM249+$B$7)+273)^4-(V249+273)^4)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MAX(0,($B$13+$C$13*CR249)/(1+$D$13*CR249)*CK249/(CM249+273)*$E$13)</f>
        <v>0</v>
      </c>
      <c r="AK249" t="s">
        <v>303</v>
      </c>
      <c r="AL249" t="s">
        <v>303</v>
      </c>
      <c r="AM249">
        <v>0</v>
      </c>
      <c r="AN249">
        <v>0</v>
      </c>
      <c r="AO249">
        <f>1-AM249/AN249</f>
        <v>0</v>
      </c>
      <c r="AP249">
        <v>0</v>
      </c>
      <c r="AQ249" t="s">
        <v>303</v>
      </c>
      <c r="AR249" t="s">
        <v>303</v>
      </c>
      <c r="AS249">
        <v>0</v>
      </c>
      <c r="AT249">
        <v>0</v>
      </c>
      <c r="AU249">
        <f>1-AS249/AT249</f>
        <v>0</v>
      </c>
      <c r="AV249">
        <v>0.5</v>
      </c>
      <c r="AW249">
        <f>BV249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303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f>$B$11*CS249+$C$11*CT249+$F$11*CU249*(1-CX249)</f>
        <v>0</v>
      </c>
      <c r="BV249">
        <f>BU249*BW249</f>
        <v>0</v>
      </c>
      <c r="BW249">
        <f>($B$11*$D$9+$C$11*$D$9+$F$11*((DH249+CZ249)/MAX(DH249+CZ249+DI249, 0.1)*$I$9+DI249/MAX(DH249+CZ249+DI249, 0.1)*$J$9))/($B$11+$C$11+$F$11)</f>
        <v>0</v>
      </c>
      <c r="BX249">
        <f>($B$11*$K$9+$C$11*$K$9+$F$11*((DH249+CZ249)/MAX(DH249+CZ249+DI249, 0.1)*$P$9+DI249/MAX(DH249+CZ249+DI249, 0.1)*$Q$9))/($B$11+$C$11+$F$11)</f>
        <v>0</v>
      </c>
      <c r="BY249">
        <v>6</v>
      </c>
      <c r="BZ249">
        <v>0.5</v>
      </c>
      <c r="CA249" t="s">
        <v>304</v>
      </c>
      <c r="CB249">
        <v>2</v>
      </c>
      <c r="CC249">
        <v>1625677679.1</v>
      </c>
      <c r="CD249">
        <v>407.818</v>
      </c>
      <c r="CE249">
        <v>420.027</v>
      </c>
      <c r="CF249">
        <v>8.19341666666667</v>
      </c>
      <c r="CG249">
        <v>6.87408666666667</v>
      </c>
      <c r="CH249">
        <v>422.160333333333</v>
      </c>
      <c r="CI249">
        <v>9.6622</v>
      </c>
      <c r="CJ249">
        <v>500.018666666667</v>
      </c>
      <c r="CK249">
        <v>100.402</v>
      </c>
      <c r="CL249">
        <v>0.0998303666666667</v>
      </c>
      <c r="CM249">
        <v>20.344</v>
      </c>
      <c r="CN249">
        <v>20.1355333333333</v>
      </c>
      <c r="CO249">
        <v>999.9</v>
      </c>
      <c r="CP249">
        <v>0</v>
      </c>
      <c r="CQ249">
        <v>0</v>
      </c>
      <c r="CR249">
        <v>10021.7</v>
      </c>
      <c r="CS249">
        <v>0</v>
      </c>
      <c r="CT249">
        <v>4.75592</v>
      </c>
      <c r="CU249">
        <v>1046.06</v>
      </c>
      <c r="CV249">
        <v>0.961989666666667</v>
      </c>
      <c r="CW249">
        <v>0.0380103333333333</v>
      </c>
      <c r="CX249">
        <v>0</v>
      </c>
      <c r="CY249">
        <v>1445.12666666667</v>
      </c>
      <c r="CZ249">
        <v>4.99912</v>
      </c>
      <c r="DA249">
        <v>14979.1</v>
      </c>
      <c r="DB249">
        <v>6713.17666666667</v>
      </c>
      <c r="DC249">
        <v>37.5416666666667</v>
      </c>
      <c r="DD249">
        <v>40.75</v>
      </c>
      <c r="DE249">
        <v>39.3333333333333</v>
      </c>
      <c r="DF249">
        <v>40.2286666666667</v>
      </c>
      <c r="DG249">
        <v>38.979</v>
      </c>
      <c r="DH249">
        <v>1001.49333333333</v>
      </c>
      <c r="DI249">
        <v>39.5733333333333</v>
      </c>
      <c r="DJ249">
        <v>0</v>
      </c>
      <c r="DK249">
        <v>1625677680.8</v>
      </c>
      <c r="DL249">
        <v>0</v>
      </c>
      <c r="DM249">
        <v>1448.51807692308</v>
      </c>
      <c r="DN249">
        <v>-30.8365812139237</v>
      </c>
      <c r="DO249">
        <v>-307.729914823496</v>
      </c>
      <c r="DP249">
        <v>15013.3269230769</v>
      </c>
      <c r="DQ249">
        <v>15</v>
      </c>
      <c r="DR249">
        <v>1625677134.6</v>
      </c>
      <c r="DS249" t="s">
        <v>305</v>
      </c>
      <c r="DT249">
        <v>1625677128.6</v>
      </c>
      <c r="DU249">
        <v>1625677134.6</v>
      </c>
      <c r="DV249">
        <v>2</v>
      </c>
      <c r="DW249">
        <v>0.041</v>
      </c>
      <c r="DX249">
        <v>0.026</v>
      </c>
      <c r="DY249">
        <v>-14.347</v>
      </c>
      <c r="DZ249">
        <v>-1.389</v>
      </c>
      <c r="EA249">
        <v>420</v>
      </c>
      <c r="EB249">
        <v>5</v>
      </c>
      <c r="EC249">
        <v>0.14</v>
      </c>
      <c r="ED249">
        <v>0.08</v>
      </c>
      <c r="EE249">
        <v>-12.1378414634146</v>
      </c>
      <c r="EF249">
        <v>-0.241676655052271</v>
      </c>
      <c r="EG249">
        <v>0.0486534583816256</v>
      </c>
      <c r="EH249">
        <v>1</v>
      </c>
      <c r="EI249">
        <v>1450.14542857143</v>
      </c>
      <c r="EJ249">
        <v>-30.4842270058687</v>
      </c>
      <c r="EK249">
        <v>3.07925625793646</v>
      </c>
      <c r="EL249">
        <v>0</v>
      </c>
      <c r="EM249">
        <v>1.29260731707317</v>
      </c>
      <c r="EN249">
        <v>0.0176379094076669</v>
      </c>
      <c r="EO249">
        <v>0.0138475317910573</v>
      </c>
      <c r="EP249">
        <v>1</v>
      </c>
      <c r="EQ249">
        <v>2</v>
      </c>
      <c r="ER249">
        <v>3</v>
      </c>
      <c r="ES249" t="s">
        <v>349</v>
      </c>
      <c r="ET249">
        <v>100</v>
      </c>
      <c r="EU249">
        <v>100</v>
      </c>
      <c r="EV249">
        <v>-14.342</v>
      </c>
      <c r="EW249">
        <v>-1.4689</v>
      </c>
      <c r="EX249">
        <v>-14.3476998515065</v>
      </c>
      <c r="EY249">
        <v>0.000485247639819423</v>
      </c>
      <c r="EZ249">
        <v>-1.36446825205216e-06</v>
      </c>
      <c r="FA249">
        <v>5.78542989185787e-10</v>
      </c>
      <c r="FB249">
        <v>-1.1099058739466</v>
      </c>
      <c r="FC249">
        <v>-0.0508365997127688</v>
      </c>
      <c r="FD249">
        <v>0.00161886503163497</v>
      </c>
      <c r="FE249">
        <v>-2.08621555845513e-05</v>
      </c>
      <c r="FF249">
        <v>0</v>
      </c>
      <c r="FG249">
        <v>2096</v>
      </c>
      <c r="FH249">
        <v>2</v>
      </c>
      <c r="FI249">
        <v>28</v>
      </c>
      <c r="FJ249">
        <v>9.2</v>
      </c>
      <c r="FK249">
        <v>9.1</v>
      </c>
      <c r="FL249">
        <v>18</v>
      </c>
      <c r="FM249">
        <v>491.685</v>
      </c>
      <c r="FN249">
        <v>511.293</v>
      </c>
      <c r="FO249">
        <v>19.3119</v>
      </c>
      <c r="FP249">
        <v>26.4636</v>
      </c>
      <c r="FQ249">
        <v>29.9998</v>
      </c>
      <c r="FR249">
        <v>26.7036</v>
      </c>
      <c r="FS249">
        <v>26.696</v>
      </c>
      <c r="FT249">
        <v>21.4601</v>
      </c>
      <c r="FU249">
        <v>52.7458</v>
      </c>
      <c r="FV249">
        <v>0</v>
      </c>
      <c r="FW249">
        <v>19.38</v>
      </c>
      <c r="FX249">
        <v>420</v>
      </c>
      <c r="FY249">
        <v>6.97869</v>
      </c>
      <c r="FZ249">
        <v>101.672</v>
      </c>
      <c r="GA249">
        <v>96.1947</v>
      </c>
    </row>
    <row r="250" spans="1:183">
      <c r="A250">
        <v>234</v>
      </c>
      <c r="B250">
        <v>1625677682.1</v>
      </c>
      <c r="C250">
        <v>466</v>
      </c>
      <c r="D250" t="s">
        <v>774</v>
      </c>
      <c r="E250" t="s">
        <v>775</v>
      </c>
      <c r="F250">
        <v>1</v>
      </c>
      <c r="G250" t="s">
        <v>302</v>
      </c>
      <c r="H250">
        <v>1625677681.1</v>
      </c>
      <c r="I250">
        <f>(J250)/1000</f>
        <v>0</v>
      </c>
      <c r="J250">
        <f>1000*CJ250*AH250*(CF250-CG250)/(100*BY250*(1000-AH250*CF250))</f>
        <v>0</v>
      </c>
      <c r="K250">
        <f>CJ250*AH250*(CE250-CD250*(1000-AH250*CG250)/(1000-AH250*CF250))/(100*BY250)</f>
        <v>0</v>
      </c>
      <c r="L250">
        <f>CD250 - IF(AH250&gt;1, K250*BY250*100.0/(AJ250*CR250), 0)</f>
        <v>0</v>
      </c>
      <c r="M250">
        <f>((S250-I250/2)*L250-K250)/(S250+I250/2)</f>
        <v>0</v>
      </c>
      <c r="N250">
        <f>M250*(CK250+CL250)/1000.0</f>
        <v>0</v>
      </c>
      <c r="O250">
        <f>(CD250 - IF(AH250&gt;1, K250*BY250*100.0/(AJ250*CR250), 0))*(CK250+CL250)/1000.0</f>
        <v>0</v>
      </c>
      <c r="P250">
        <f>2.0/((1/R250-1/Q250)+SIGN(R250)*SQRT((1/R250-1/Q250)*(1/R250-1/Q250) + 4*BZ250/((BZ250+1)*(BZ250+1))*(2*1/R250*1/Q250-1/Q250*1/Q250)))</f>
        <v>0</v>
      </c>
      <c r="Q250">
        <f>IF(LEFT(CA250,1)&lt;&gt;"0",IF(LEFT(CA250,1)="1",3.0,CB250),$D$5+$E$5*(CR250*CK250/($K$5*1000))+$F$5*(CR250*CK250/($K$5*1000))*MAX(MIN(BY250,$J$5),$I$5)*MAX(MIN(BY250,$J$5),$I$5)+$G$5*MAX(MIN(BY250,$J$5),$I$5)*(CR250*CK250/($K$5*1000))+$H$5*(CR250*CK250/($K$5*1000))*(CR250*CK250/($K$5*1000)))</f>
        <v>0</v>
      </c>
      <c r="R250">
        <f>I250*(1000-(1000*0.61365*exp(17.502*V250/(240.97+V250))/(CK250+CL250)+CF250)/2)/(1000*0.61365*exp(17.502*V250/(240.97+V250))/(CK250+CL250)-CF250)</f>
        <v>0</v>
      </c>
      <c r="S250">
        <f>1/((BZ250+1)/(P250/1.6)+1/(Q250/1.37)) + BZ250/((BZ250+1)/(P250/1.6) + BZ250/(Q250/1.37))</f>
        <v>0</v>
      </c>
      <c r="T250">
        <f>(BU250*BX250)</f>
        <v>0</v>
      </c>
      <c r="U250">
        <f>(CM250+(T250+2*0.95*5.67E-8*(((CM250+$B$7)+273)^4-(CM250+273)^4)-44100*I250)/(1.84*29.3*Q250+8*0.95*5.67E-8*(CM250+273)^3))</f>
        <v>0</v>
      </c>
      <c r="V250">
        <f>($C$7*CN250+$D$7*CO250+$E$7*U250)</f>
        <v>0</v>
      </c>
      <c r="W250">
        <f>0.61365*exp(17.502*V250/(240.97+V250))</f>
        <v>0</v>
      </c>
      <c r="X250">
        <f>(Y250/Z250*100)</f>
        <v>0</v>
      </c>
      <c r="Y250">
        <f>CF250*(CK250+CL250)/1000</f>
        <v>0</v>
      </c>
      <c r="Z250">
        <f>0.61365*exp(17.502*CM250/(240.97+CM250))</f>
        <v>0</v>
      </c>
      <c r="AA250">
        <f>(W250-CF250*(CK250+CL250)/1000)</f>
        <v>0</v>
      </c>
      <c r="AB250">
        <f>(-I250*44100)</f>
        <v>0</v>
      </c>
      <c r="AC250">
        <f>2*29.3*Q250*0.92*(CM250-V250)</f>
        <v>0</v>
      </c>
      <c r="AD250">
        <f>2*0.95*5.67E-8*(((CM250+$B$7)+273)^4-(V250+273)^4)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MAX(0,($B$13+$C$13*CR250)/(1+$D$13*CR250)*CK250/(CM250+273)*$E$13)</f>
        <v>0</v>
      </c>
      <c r="AK250" t="s">
        <v>303</v>
      </c>
      <c r="AL250" t="s">
        <v>303</v>
      </c>
      <c r="AM250">
        <v>0</v>
      </c>
      <c r="AN250">
        <v>0</v>
      </c>
      <c r="AO250">
        <f>1-AM250/AN250</f>
        <v>0</v>
      </c>
      <c r="AP250">
        <v>0</v>
      </c>
      <c r="AQ250" t="s">
        <v>303</v>
      </c>
      <c r="AR250" t="s">
        <v>303</v>
      </c>
      <c r="AS250">
        <v>0</v>
      </c>
      <c r="AT250">
        <v>0</v>
      </c>
      <c r="AU250">
        <f>1-AS250/AT250</f>
        <v>0</v>
      </c>
      <c r="AV250">
        <v>0.5</v>
      </c>
      <c r="AW250">
        <f>BV250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303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f>$B$11*CS250+$C$11*CT250+$F$11*CU250*(1-CX250)</f>
        <v>0</v>
      </c>
      <c r="BV250">
        <f>BU250*BW250</f>
        <v>0</v>
      </c>
      <c r="BW250">
        <f>($B$11*$D$9+$C$11*$D$9+$F$11*((DH250+CZ250)/MAX(DH250+CZ250+DI250, 0.1)*$I$9+DI250/MAX(DH250+CZ250+DI250, 0.1)*$J$9))/($B$11+$C$11+$F$11)</f>
        <v>0</v>
      </c>
      <c r="BX250">
        <f>($B$11*$K$9+$C$11*$K$9+$F$11*((DH250+CZ250)/MAX(DH250+CZ250+DI250, 0.1)*$P$9+DI250/MAX(DH250+CZ250+DI250, 0.1)*$Q$9))/($B$11+$C$11+$F$11)</f>
        <v>0</v>
      </c>
      <c r="BY250">
        <v>6</v>
      </c>
      <c r="BZ250">
        <v>0.5</v>
      </c>
      <c r="CA250" t="s">
        <v>304</v>
      </c>
      <c r="CB250">
        <v>2</v>
      </c>
      <c r="CC250">
        <v>1625677681.1</v>
      </c>
      <c r="CD250">
        <v>407.821666666667</v>
      </c>
      <c r="CE250">
        <v>420.018333333333</v>
      </c>
      <c r="CF250">
        <v>8.20515666666667</v>
      </c>
      <c r="CG250">
        <v>6.87465333333333</v>
      </c>
      <c r="CH250">
        <v>422.164333333333</v>
      </c>
      <c r="CI250">
        <v>9.67424666666667</v>
      </c>
      <c r="CJ250">
        <v>500.023</v>
      </c>
      <c r="CK250">
        <v>100.402</v>
      </c>
      <c r="CL250">
        <v>0.100276</v>
      </c>
      <c r="CM250">
        <v>20.3741</v>
      </c>
      <c r="CN250">
        <v>20.1687666666667</v>
      </c>
      <c r="CO250">
        <v>999.9</v>
      </c>
      <c r="CP250">
        <v>0</v>
      </c>
      <c r="CQ250">
        <v>0</v>
      </c>
      <c r="CR250">
        <v>9990</v>
      </c>
      <c r="CS250">
        <v>0</v>
      </c>
      <c r="CT250">
        <v>4.76971</v>
      </c>
      <c r="CU250">
        <v>1045.94</v>
      </c>
      <c r="CV250">
        <v>0.962002666666667</v>
      </c>
      <c r="CW250">
        <v>0.0379975</v>
      </c>
      <c r="CX250">
        <v>0</v>
      </c>
      <c r="CY250">
        <v>1444.08333333333</v>
      </c>
      <c r="CZ250">
        <v>4.99912</v>
      </c>
      <c r="DA250">
        <v>14967.4</v>
      </c>
      <c r="DB250">
        <v>6712.43666666667</v>
      </c>
      <c r="DC250">
        <v>37.479</v>
      </c>
      <c r="DD250">
        <v>40.708</v>
      </c>
      <c r="DE250">
        <v>39.437</v>
      </c>
      <c r="DF250">
        <v>40.2286666666667</v>
      </c>
      <c r="DG250">
        <v>39.1246666666667</v>
      </c>
      <c r="DH250">
        <v>1001.39</v>
      </c>
      <c r="DI250">
        <v>39.55</v>
      </c>
      <c r="DJ250">
        <v>0</v>
      </c>
      <c r="DK250">
        <v>1625677683.2</v>
      </c>
      <c r="DL250">
        <v>0</v>
      </c>
      <c r="DM250">
        <v>1447.28923076923</v>
      </c>
      <c r="DN250">
        <v>-30.4649572847147</v>
      </c>
      <c r="DO250">
        <v>-313.247863551257</v>
      </c>
      <c r="DP250">
        <v>15000.8192307692</v>
      </c>
      <c r="DQ250">
        <v>15</v>
      </c>
      <c r="DR250">
        <v>1625677134.6</v>
      </c>
      <c r="DS250" t="s">
        <v>305</v>
      </c>
      <c r="DT250">
        <v>1625677128.6</v>
      </c>
      <c r="DU250">
        <v>1625677134.6</v>
      </c>
      <c r="DV250">
        <v>2</v>
      </c>
      <c r="DW250">
        <v>0.041</v>
      </c>
      <c r="DX250">
        <v>0.026</v>
      </c>
      <c r="DY250">
        <v>-14.347</v>
      </c>
      <c r="DZ250">
        <v>-1.389</v>
      </c>
      <c r="EA250">
        <v>420</v>
      </c>
      <c r="EB250">
        <v>5</v>
      </c>
      <c r="EC250">
        <v>0.14</v>
      </c>
      <c r="ED250">
        <v>0.08</v>
      </c>
      <c r="EE250">
        <v>-12.1437414634146</v>
      </c>
      <c r="EF250">
        <v>-0.338301742160288</v>
      </c>
      <c r="EG250">
        <v>0.0518414843566179</v>
      </c>
      <c r="EH250">
        <v>1</v>
      </c>
      <c r="EI250">
        <v>1448.79823529412</v>
      </c>
      <c r="EJ250">
        <v>-30.3518717916613</v>
      </c>
      <c r="EK250">
        <v>2.98414385257682</v>
      </c>
      <c r="EL250">
        <v>0</v>
      </c>
      <c r="EM250">
        <v>1.2957143902439</v>
      </c>
      <c r="EN250">
        <v>0.0829561672473843</v>
      </c>
      <c r="EO250">
        <v>0.0176121512998465</v>
      </c>
      <c r="EP250">
        <v>1</v>
      </c>
      <c r="EQ250">
        <v>2</v>
      </c>
      <c r="ER250">
        <v>3</v>
      </c>
      <c r="ES250" t="s">
        <v>349</v>
      </c>
      <c r="ET250">
        <v>100</v>
      </c>
      <c r="EU250">
        <v>100</v>
      </c>
      <c r="EV250">
        <v>-14.343</v>
      </c>
      <c r="EW250">
        <v>-1.4692</v>
      </c>
      <c r="EX250">
        <v>-14.3476998515065</v>
      </c>
      <c r="EY250">
        <v>0.000485247639819423</v>
      </c>
      <c r="EZ250">
        <v>-1.36446825205216e-06</v>
      </c>
      <c r="FA250">
        <v>5.78542989185787e-10</v>
      </c>
      <c r="FB250">
        <v>-1.1099058739466</v>
      </c>
      <c r="FC250">
        <v>-0.0508365997127688</v>
      </c>
      <c r="FD250">
        <v>0.00161886503163497</v>
      </c>
      <c r="FE250">
        <v>-2.08621555845513e-05</v>
      </c>
      <c r="FF250">
        <v>0</v>
      </c>
      <c r="FG250">
        <v>2096</v>
      </c>
      <c r="FH250">
        <v>2</v>
      </c>
      <c r="FI250">
        <v>28</v>
      </c>
      <c r="FJ250">
        <v>9.2</v>
      </c>
      <c r="FK250">
        <v>9.1</v>
      </c>
      <c r="FL250">
        <v>18</v>
      </c>
      <c r="FM250">
        <v>491.86</v>
      </c>
      <c r="FN250">
        <v>511.139</v>
      </c>
      <c r="FO250">
        <v>19.3538</v>
      </c>
      <c r="FP250">
        <v>26.4616</v>
      </c>
      <c r="FQ250">
        <v>29.9998</v>
      </c>
      <c r="FR250">
        <v>26.702</v>
      </c>
      <c r="FS250">
        <v>26.6949</v>
      </c>
      <c r="FT250">
        <v>21.4663</v>
      </c>
      <c r="FU250">
        <v>52.4489</v>
      </c>
      <c r="FV250">
        <v>0</v>
      </c>
      <c r="FW250">
        <v>19.45</v>
      </c>
      <c r="FX250">
        <v>420</v>
      </c>
      <c r="FY250">
        <v>6.98578</v>
      </c>
      <c r="FZ250">
        <v>101.673</v>
      </c>
      <c r="GA250">
        <v>96.1947</v>
      </c>
    </row>
    <row r="251" spans="1:183">
      <c r="A251">
        <v>235</v>
      </c>
      <c r="B251">
        <v>1625677684.1</v>
      </c>
      <c r="C251">
        <v>468</v>
      </c>
      <c r="D251" t="s">
        <v>776</v>
      </c>
      <c r="E251" t="s">
        <v>777</v>
      </c>
      <c r="F251">
        <v>1</v>
      </c>
      <c r="G251" t="s">
        <v>302</v>
      </c>
      <c r="H251">
        <v>1625677683.1</v>
      </c>
      <c r="I251">
        <f>(J251)/1000</f>
        <v>0</v>
      </c>
      <c r="J251">
        <f>1000*CJ251*AH251*(CF251-CG251)/(100*BY251*(1000-AH251*CF251))</f>
        <v>0</v>
      </c>
      <c r="K251">
        <f>CJ251*AH251*(CE251-CD251*(1000-AH251*CG251)/(1000-AH251*CF251))/(100*BY251)</f>
        <v>0</v>
      </c>
      <c r="L251">
        <f>CD251 - IF(AH251&gt;1, K251*BY251*100.0/(AJ251*CR251), 0)</f>
        <v>0</v>
      </c>
      <c r="M251">
        <f>((S251-I251/2)*L251-K251)/(S251+I251/2)</f>
        <v>0</v>
      </c>
      <c r="N251">
        <f>M251*(CK251+CL251)/1000.0</f>
        <v>0</v>
      </c>
      <c r="O251">
        <f>(CD251 - IF(AH251&gt;1, K251*BY251*100.0/(AJ251*CR251), 0))*(CK251+CL251)/1000.0</f>
        <v>0</v>
      </c>
      <c r="P251">
        <f>2.0/((1/R251-1/Q251)+SIGN(R251)*SQRT((1/R251-1/Q251)*(1/R251-1/Q251) + 4*BZ251/((BZ251+1)*(BZ251+1))*(2*1/R251*1/Q251-1/Q251*1/Q251)))</f>
        <v>0</v>
      </c>
      <c r="Q251">
        <f>IF(LEFT(CA251,1)&lt;&gt;"0",IF(LEFT(CA251,1)="1",3.0,CB251),$D$5+$E$5*(CR251*CK251/($K$5*1000))+$F$5*(CR251*CK251/($K$5*1000))*MAX(MIN(BY251,$J$5),$I$5)*MAX(MIN(BY251,$J$5),$I$5)+$G$5*MAX(MIN(BY251,$J$5),$I$5)*(CR251*CK251/($K$5*1000))+$H$5*(CR251*CK251/($K$5*1000))*(CR251*CK251/($K$5*1000)))</f>
        <v>0</v>
      </c>
      <c r="R251">
        <f>I251*(1000-(1000*0.61365*exp(17.502*V251/(240.97+V251))/(CK251+CL251)+CF251)/2)/(1000*0.61365*exp(17.502*V251/(240.97+V251))/(CK251+CL251)-CF251)</f>
        <v>0</v>
      </c>
      <c r="S251">
        <f>1/((BZ251+1)/(P251/1.6)+1/(Q251/1.37)) + BZ251/((BZ251+1)/(P251/1.6) + BZ251/(Q251/1.37))</f>
        <v>0</v>
      </c>
      <c r="T251">
        <f>(BU251*BX251)</f>
        <v>0</v>
      </c>
      <c r="U251">
        <f>(CM251+(T251+2*0.95*5.67E-8*(((CM251+$B$7)+273)^4-(CM251+273)^4)-44100*I251)/(1.84*29.3*Q251+8*0.95*5.67E-8*(CM251+273)^3))</f>
        <v>0</v>
      </c>
      <c r="V251">
        <f>($C$7*CN251+$D$7*CO251+$E$7*U251)</f>
        <v>0</v>
      </c>
      <c r="W251">
        <f>0.61365*exp(17.502*V251/(240.97+V251))</f>
        <v>0</v>
      </c>
      <c r="X251">
        <f>(Y251/Z251*100)</f>
        <v>0</v>
      </c>
      <c r="Y251">
        <f>CF251*(CK251+CL251)/1000</f>
        <v>0</v>
      </c>
      <c r="Z251">
        <f>0.61365*exp(17.502*CM251/(240.97+CM251))</f>
        <v>0</v>
      </c>
      <c r="AA251">
        <f>(W251-CF251*(CK251+CL251)/1000)</f>
        <v>0</v>
      </c>
      <c r="AB251">
        <f>(-I251*44100)</f>
        <v>0</v>
      </c>
      <c r="AC251">
        <f>2*29.3*Q251*0.92*(CM251-V251)</f>
        <v>0</v>
      </c>
      <c r="AD251">
        <f>2*0.95*5.67E-8*(((CM251+$B$7)+273)^4-(V251+273)^4)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MAX(0,($B$13+$C$13*CR251)/(1+$D$13*CR251)*CK251/(CM251+273)*$E$13)</f>
        <v>0</v>
      </c>
      <c r="AK251" t="s">
        <v>303</v>
      </c>
      <c r="AL251" t="s">
        <v>303</v>
      </c>
      <c r="AM251">
        <v>0</v>
      </c>
      <c r="AN251">
        <v>0</v>
      </c>
      <c r="AO251">
        <f>1-AM251/AN251</f>
        <v>0</v>
      </c>
      <c r="AP251">
        <v>0</v>
      </c>
      <c r="AQ251" t="s">
        <v>303</v>
      </c>
      <c r="AR251" t="s">
        <v>303</v>
      </c>
      <c r="AS251">
        <v>0</v>
      </c>
      <c r="AT251">
        <v>0</v>
      </c>
      <c r="AU251">
        <f>1-AS251/AT251</f>
        <v>0</v>
      </c>
      <c r="AV251">
        <v>0.5</v>
      </c>
      <c r="AW251">
        <f>BV251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303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f>$B$11*CS251+$C$11*CT251+$F$11*CU251*(1-CX251)</f>
        <v>0</v>
      </c>
      <c r="BV251">
        <f>BU251*BW251</f>
        <v>0</v>
      </c>
      <c r="BW251">
        <f>($B$11*$D$9+$C$11*$D$9+$F$11*((DH251+CZ251)/MAX(DH251+CZ251+DI251, 0.1)*$I$9+DI251/MAX(DH251+CZ251+DI251, 0.1)*$J$9))/($B$11+$C$11+$F$11)</f>
        <v>0</v>
      </c>
      <c r="BX251">
        <f>($B$11*$K$9+$C$11*$K$9+$F$11*((DH251+CZ251)/MAX(DH251+CZ251+DI251, 0.1)*$P$9+DI251/MAX(DH251+CZ251+DI251, 0.1)*$Q$9))/($B$11+$C$11+$F$11)</f>
        <v>0</v>
      </c>
      <c r="BY251">
        <v>6</v>
      </c>
      <c r="BZ251">
        <v>0.5</v>
      </c>
      <c r="CA251" t="s">
        <v>304</v>
      </c>
      <c r="CB251">
        <v>2</v>
      </c>
      <c r="CC251">
        <v>1625677683.1</v>
      </c>
      <c r="CD251">
        <v>407.821333333333</v>
      </c>
      <c r="CE251">
        <v>419.948333333333</v>
      </c>
      <c r="CF251">
        <v>8.21534666666667</v>
      </c>
      <c r="CG251">
        <v>6.87645333333333</v>
      </c>
      <c r="CH251">
        <v>422.164</v>
      </c>
      <c r="CI251">
        <v>9.6847</v>
      </c>
      <c r="CJ251">
        <v>499.974666666667</v>
      </c>
      <c r="CK251">
        <v>100.403</v>
      </c>
      <c r="CL251">
        <v>0.0999729</v>
      </c>
      <c r="CM251">
        <v>20.4045</v>
      </c>
      <c r="CN251">
        <v>20.1928333333333</v>
      </c>
      <c r="CO251">
        <v>999.9</v>
      </c>
      <c r="CP251">
        <v>0</v>
      </c>
      <c r="CQ251">
        <v>0</v>
      </c>
      <c r="CR251">
        <v>9988.75</v>
      </c>
      <c r="CS251">
        <v>0</v>
      </c>
      <c r="CT251">
        <v>4.79038333333333</v>
      </c>
      <c r="CU251">
        <v>1045.94</v>
      </c>
      <c r="CV251">
        <v>0.962003</v>
      </c>
      <c r="CW251">
        <v>0.0379973333333333</v>
      </c>
      <c r="CX251">
        <v>0</v>
      </c>
      <c r="CY251">
        <v>1443.27</v>
      </c>
      <c r="CZ251">
        <v>4.99912</v>
      </c>
      <c r="DA251">
        <v>14959.1</v>
      </c>
      <c r="DB251">
        <v>6712.40666666667</v>
      </c>
      <c r="DC251">
        <v>37.479</v>
      </c>
      <c r="DD251">
        <v>40.75</v>
      </c>
      <c r="DE251">
        <v>39.333</v>
      </c>
      <c r="DF251">
        <v>40.1453333333333</v>
      </c>
      <c r="DG251">
        <v>39.1246666666667</v>
      </c>
      <c r="DH251">
        <v>1001.39</v>
      </c>
      <c r="DI251">
        <v>39.55</v>
      </c>
      <c r="DJ251">
        <v>0</v>
      </c>
      <c r="DK251">
        <v>1625677685</v>
      </c>
      <c r="DL251">
        <v>0</v>
      </c>
      <c r="DM251">
        <v>1446.2084</v>
      </c>
      <c r="DN251">
        <v>-30.2476922657926</v>
      </c>
      <c r="DO251">
        <v>-308.115384280683</v>
      </c>
      <c r="DP251">
        <v>14990.132</v>
      </c>
      <c r="DQ251">
        <v>15</v>
      </c>
      <c r="DR251">
        <v>1625677134.6</v>
      </c>
      <c r="DS251" t="s">
        <v>305</v>
      </c>
      <c r="DT251">
        <v>1625677128.6</v>
      </c>
      <c r="DU251">
        <v>1625677134.6</v>
      </c>
      <c r="DV251">
        <v>2</v>
      </c>
      <c r="DW251">
        <v>0.041</v>
      </c>
      <c r="DX251">
        <v>0.026</v>
      </c>
      <c r="DY251">
        <v>-14.347</v>
      </c>
      <c r="DZ251">
        <v>-1.389</v>
      </c>
      <c r="EA251">
        <v>420</v>
      </c>
      <c r="EB251">
        <v>5</v>
      </c>
      <c r="EC251">
        <v>0.14</v>
      </c>
      <c r="ED251">
        <v>0.08</v>
      </c>
      <c r="EE251">
        <v>-12.1452926829268</v>
      </c>
      <c r="EF251">
        <v>-0.267071080139389</v>
      </c>
      <c r="EG251">
        <v>0.0522166658296266</v>
      </c>
      <c r="EH251">
        <v>1</v>
      </c>
      <c r="EI251">
        <v>1447.89264705882</v>
      </c>
      <c r="EJ251">
        <v>-30.0743026204588</v>
      </c>
      <c r="EK251">
        <v>2.968074548001</v>
      </c>
      <c r="EL251">
        <v>0</v>
      </c>
      <c r="EM251">
        <v>1.2992712195122</v>
      </c>
      <c r="EN251">
        <v>0.159917142857144</v>
      </c>
      <c r="EO251">
        <v>0.021666365210612</v>
      </c>
      <c r="EP251">
        <v>0</v>
      </c>
      <c r="EQ251">
        <v>1</v>
      </c>
      <c r="ER251">
        <v>3</v>
      </c>
      <c r="ES251" t="s">
        <v>427</v>
      </c>
      <c r="ET251">
        <v>100</v>
      </c>
      <c r="EU251">
        <v>100</v>
      </c>
      <c r="EV251">
        <v>-14.343</v>
      </c>
      <c r="EW251">
        <v>-1.4695</v>
      </c>
      <c r="EX251">
        <v>-14.3476998515065</v>
      </c>
      <c r="EY251">
        <v>0.000485247639819423</v>
      </c>
      <c r="EZ251">
        <v>-1.36446825205216e-06</v>
      </c>
      <c r="FA251">
        <v>5.78542989185787e-10</v>
      </c>
      <c r="FB251">
        <v>-1.1099058739466</v>
      </c>
      <c r="FC251">
        <v>-0.0508365997127688</v>
      </c>
      <c r="FD251">
        <v>0.00161886503163497</v>
      </c>
      <c r="FE251">
        <v>-2.08621555845513e-05</v>
      </c>
      <c r="FF251">
        <v>0</v>
      </c>
      <c r="FG251">
        <v>2096</v>
      </c>
      <c r="FH251">
        <v>2</v>
      </c>
      <c r="FI251">
        <v>28</v>
      </c>
      <c r="FJ251">
        <v>9.3</v>
      </c>
      <c r="FK251">
        <v>9.2</v>
      </c>
      <c r="FL251">
        <v>18</v>
      </c>
      <c r="FM251">
        <v>491.732</v>
      </c>
      <c r="FN251">
        <v>510.985</v>
      </c>
      <c r="FO251">
        <v>19.3998</v>
      </c>
      <c r="FP251">
        <v>26.4598</v>
      </c>
      <c r="FQ251">
        <v>29.9999</v>
      </c>
      <c r="FR251">
        <v>26.7004</v>
      </c>
      <c r="FS251">
        <v>26.6937</v>
      </c>
      <c r="FT251">
        <v>21.466</v>
      </c>
      <c r="FU251">
        <v>52.4489</v>
      </c>
      <c r="FV251">
        <v>0</v>
      </c>
      <c r="FW251">
        <v>19.45</v>
      </c>
      <c r="FX251">
        <v>420</v>
      </c>
      <c r="FY251">
        <v>6.99368</v>
      </c>
      <c r="FZ251">
        <v>101.673</v>
      </c>
      <c r="GA251">
        <v>96.1941</v>
      </c>
    </row>
    <row r="252" spans="1:183">
      <c r="A252">
        <v>236</v>
      </c>
      <c r="B252">
        <v>1625677686.1</v>
      </c>
      <c r="C252">
        <v>470</v>
      </c>
      <c r="D252" t="s">
        <v>778</v>
      </c>
      <c r="E252" t="s">
        <v>779</v>
      </c>
      <c r="F252">
        <v>1</v>
      </c>
      <c r="G252" t="s">
        <v>302</v>
      </c>
      <c r="H252">
        <v>1625677685.1</v>
      </c>
      <c r="I252">
        <f>(J252)/1000</f>
        <v>0</v>
      </c>
      <c r="J252">
        <f>1000*CJ252*AH252*(CF252-CG252)/(100*BY252*(1000-AH252*CF252))</f>
        <v>0</v>
      </c>
      <c r="K252">
        <f>CJ252*AH252*(CE252-CD252*(1000-AH252*CG252)/(1000-AH252*CF252))/(100*BY252)</f>
        <v>0</v>
      </c>
      <c r="L252">
        <f>CD252 - IF(AH252&gt;1, K252*BY252*100.0/(AJ252*CR252), 0)</f>
        <v>0</v>
      </c>
      <c r="M252">
        <f>((S252-I252/2)*L252-K252)/(S252+I252/2)</f>
        <v>0</v>
      </c>
      <c r="N252">
        <f>M252*(CK252+CL252)/1000.0</f>
        <v>0</v>
      </c>
      <c r="O252">
        <f>(CD252 - IF(AH252&gt;1, K252*BY252*100.0/(AJ252*CR252), 0))*(CK252+CL252)/1000.0</f>
        <v>0</v>
      </c>
      <c r="P252">
        <f>2.0/((1/R252-1/Q252)+SIGN(R252)*SQRT((1/R252-1/Q252)*(1/R252-1/Q252) + 4*BZ252/((BZ252+1)*(BZ252+1))*(2*1/R252*1/Q252-1/Q252*1/Q252)))</f>
        <v>0</v>
      </c>
      <c r="Q252">
        <f>IF(LEFT(CA252,1)&lt;&gt;"0",IF(LEFT(CA252,1)="1",3.0,CB252),$D$5+$E$5*(CR252*CK252/($K$5*1000))+$F$5*(CR252*CK252/($K$5*1000))*MAX(MIN(BY252,$J$5),$I$5)*MAX(MIN(BY252,$J$5),$I$5)+$G$5*MAX(MIN(BY252,$J$5),$I$5)*(CR252*CK252/($K$5*1000))+$H$5*(CR252*CK252/($K$5*1000))*(CR252*CK252/($K$5*1000)))</f>
        <v>0</v>
      </c>
      <c r="R252">
        <f>I252*(1000-(1000*0.61365*exp(17.502*V252/(240.97+V252))/(CK252+CL252)+CF252)/2)/(1000*0.61365*exp(17.502*V252/(240.97+V252))/(CK252+CL252)-CF252)</f>
        <v>0</v>
      </c>
      <c r="S252">
        <f>1/((BZ252+1)/(P252/1.6)+1/(Q252/1.37)) + BZ252/((BZ252+1)/(P252/1.6) + BZ252/(Q252/1.37))</f>
        <v>0</v>
      </c>
      <c r="T252">
        <f>(BU252*BX252)</f>
        <v>0</v>
      </c>
      <c r="U252">
        <f>(CM252+(T252+2*0.95*5.67E-8*(((CM252+$B$7)+273)^4-(CM252+273)^4)-44100*I252)/(1.84*29.3*Q252+8*0.95*5.67E-8*(CM252+273)^3))</f>
        <v>0</v>
      </c>
      <c r="V252">
        <f>($C$7*CN252+$D$7*CO252+$E$7*U252)</f>
        <v>0</v>
      </c>
      <c r="W252">
        <f>0.61365*exp(17.502*V252/(240.97+V252))</f>
        <v>0</v>
      </c>
      <c r="X252">
        <f>(Y252/Z252*100)</f>
        <v>0</v>
      </c>
      <c r="Y252">
        <f>CF252*(CK252+CL252)/1000</f>
        <v>0</v>
      </c>
      <c r="Z252">
        <f>0.61365*exp(17.502*CM252/(240.97+CM252))</f>
        <v>0</v>
      </c>
      <c r="AA252">
        <f>(W252-CF252*(CK252+CL252)/1000)</f>
        <v>0</v>
      </c>
      <c r="AB252">
        <f>(-I252*44100)</f>
        <v>0</v>
      </c>
      <c r="AC252">
        <f>2*29.3*Q252*0.92*(CM252-V252)</f>
        <v>0</v>
      </c>
      <c r="AD252">
        <f>2*0.95*5.67E-8*(((CM252+$B$7)+273)^4-(V252+273)^4)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MAX(0,($B$13+$C$13*CR252)/(1+$D$13*CR252)*CK252/(CM252+273)*$E$13)</f>
        <v>0</v>
      </c>
      <c r="AK252" t="s">
        <v>303</v>
      </c>
      <c r="AL252" t="s">
        <v>303</v>
      </c>
      <c r="AM252">
        <v>0</v>
      </c>
      <c r="AN252">
        <v>0</v>
      </c>
      <c r="AO252">
        <f>1-AM252/AN252</f>
        <v>0</v>
      </c>
      <c r="AP252">
        <v>0</v>
      </c>
      <c r="AQ252" t="s">
        <v>303</v>
      </c>
      <c r="AR252" t="s">
        <v>303</v>
      </c>
      <c r="AS252">
        <v>0</v>
      </c>
      <c r="AT252">
        <v>0</v>
      </c>
      <c r="AU252">
        <f>1-AS252/AT252</f>
        <v>0</v>
      </c>
      <c r="AV252">
        <v>0.5</v>
      </c>
      <c r="AW252">
        <f>BV252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303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f>$B$11*CS252+$C$11*CT252+$F$11*CU252*(1-CX252)</f>
        <v>0</v>
      </c>
      <c r="BV252">
        <f>BU252*BW252</f>
        <v>0</v>
      </c>
      <c r="BW252">
        <f>($B$11*$D$9+$C$11*$D$9+$F$11*((DH252+CZ252)/MAX(DH252+CZ252+DI252, 0.1)*$I$9+DI252/MAX(DH252+CZ252+DI252, 0.1)*$J$9))/($B$11+$C$11+$F$11)</f>
        <v>0</v>
      </c>
      <c r="BX252">
        <f>($B$11*$K$9+$C$11*$K$9+$F$11*((DH252+CZ252)/MAX(DH252+CZ252+DI252, 0.1)*$P$9+DI252/MAX(DH252+CZ252+DI252, 0.1)*$Q$9))/($B$11+$C$11+$F$11)</f>
        <v>0</v>
      </c>
      <c r="BY252">
        <v>6</v>
      </c>
      <c r="BZ252">
        <v>0.5</v>
      </c>
      <c r="CA252" t="s">
        <v>304</v>
      </c>
      <c r="CB252">
        <v>2</v>
      </c>
      <c r="CC252">
        <v>1625677685.1</v>
      </c>
      <c r="CD252">
        <v>407.829666666667</v>
      </c>
      <c r="CE252">
        <v>419.889666666667</v>
      </c>
      <c r="CF252">
        <v>8.22426666666667</v>
      </c>
      <c r="CG252">
        <v>6.89055</v>
      </c>
      <c r="CH252">
        <v>422.172333333333</v>
      </c>
      <c r="CI252">
        <v>9.69385333333333</v>
      </c>
      <c r="CJ252">
        <v>500.041333333333</v>
      </c>
      <c r="CK252">
        <v>100.408333333333</v>
      </c>
      <c r="CL252">
        <v>0.100234633333333</v>
      </c>
      <c r="CM252">
        <v>20.4332333333333</v>
      </c>
      <c r="CN252">
        <v>20.2137666666667</v>
      </c>
      <c r="CO252">
        <v>999.9</v>
      </c>
      <c r="CP252">
        <v>0</v>
      </c>
      <c r="CQ252">
        <v>0</v>
      </c>
      <c r="CR252">
        <v>9984.16666666667</v>
      </c>
      <c r="CS252">
        <v>0</v>
      </c>
      <c r="CT252">
        <v>4.79728</v>
      </c>
      <c r="CU252">
        <v>1045.92333333333</v>
      </c>
      <c r="CV252">
        <v>0.962003</v>
      </c>
      <c r="CW252">
        <v>0.0379973333333333</v>
      </c>
      <c r="CX252">
        <v>0</v>
      </c>
      <c r="CY252">
        <v>1441.95666666667</v>
      </c>
      <c r="CZ252">
        <v>4.99912</v>
      </c>
      <c r="DA252">
        <v>14946.7666666667</v>
      </c>
      <c r="DB252">
        <v>6712.33666666667</v>
      </c>
      <c r="DC252">
        <v>37.5203333333333</v>
      </c>
      <c r="DD252">
        <v>40.75</v>
      </c>
      <c r="DE252">
        <v>39.2703333333333</v>
      </c>
      <c r="DF252">
        <v>40.1453333333333</v>
      </c>
      <c r="DG252">
        <v>39.1873333333333</v>
      </c>
      <c r="DH252">
        <v>1001.37333333333</v>
      </c>
      <c r="DI252">
        <v>39.55</v>
      </c>
      <c r="DJ252">
        <v>0</v>
      </c>
      <c r="DK252">
        <v>1625677686.8</v>
      </c>
      <c r="DL252">
        <v>0</v>
      </c>
      <c r="DM252">
        <v>1445.41538461538</v>
      </c>
      <c r="DN252">
        <v>-30.9073504454027</v>
      </c>
      <c r="DO252">
        <v>-309.165812361829</v>
      </c>
      <c r="DP252">
        <v>14982.6269230769</v>
      </c>
      <c r="DQ252">
        <v>15</v>
      </c>
      <c r="DR252">
        <v>1625677134.6</v>
      </c>
      <c r="DS252" t="s">
        <v>305</v>
      </c>
      <c r="DT252">
        <v>1625677128.6</v>
      </c>
      <c r="DU252">
        <v>1625677134.6</v>
      </c>
      <c r="DV252">
        <v>2</v>
      </c>
      <c r="DW252">
        <v>0.041</v>
      </c>
      <c r="DX252">
        <v>0.026</v>
      </c>
      <c r="DY252">
        <v>-14.347</v>
      </c>
      <c r="DZ252">
        <v>-1.389</v>
      </c>
      <c r="EA252">
        <v>420</v>
      </c>
      <c r="EB252">
        <v>5</v>
      </c>
      <c r="EC252">
        <v>0.14</v>
      </c>
      <c r="ED252">
        <v>0.08</v>
      </c>
      <c r="EE252">
        <v>-12.1372926829268</v>
      </c>
      <c r="EF252">
        <v>-0.126436933797922</v>
      </c>
      <c r="EG252">
        <v>0.0581096918587931</v>
      </c>
      <c r="EH252">
        <v>1</v>
      </c>
      <c r="EI252">
        <v>1447.13285714286</v>
      </c>
      <c r="EJ252">
        <v>-30.9069275929555</v>
      </c>
      <c r="EK252">
        <v>3.12175003248277</v>
      </c>
      <c r="EL252">
        <v>0</v>
      </c>
      <c r="EM252">
        <v>1.3031887804878</v>
      </c>
      <c r="EN252">
        <v>0.205981672473867</v>
      </c>
      <c r="EO252">
        <v>0.0239699746324155</v>
      </c>
      <c r="EP252">
        <v>0</v>
      </c>
      <c r="EQ252">
        <v>1</v>
      </c>
      <c r="ER252">
        <v>3</v>
      </c>
      <c r="ES252" t="s">
        <v>427</v>
      </c>
      <c r="ET252">
        <v>100</v>
      </c>
      <c r="EU252">
        <v>100</v>
      </c>
      <c r="EV252">
        <v>-14.343</v>
      </c>
      <c r="EW252">
        <v>-1.4697</v>
      </c>
      <c r="EX252">
        <v>-14.3476998515065</v>
      </c>
      <c r="EY252">
        <v>0.000485247639819423</v>
      </c>
      <c r="EZ252">
        <v>-1.36446825205216e-06</v>
      </c>
      <c r="FA252">
        <v>5.78542989185787e-10</v>
      </c>
      <c r="FB252">
        <v>-1.1099058739466</v>
      </c>
      <c r="FC252">
        <v>-0.0508365997127688</v>
      </c>
      <c r="FD252">
        <v>0.00161886503163497</v>
      </c>
      <c r="FE252">
        <v>-2.08621555845513e-05</v>
      </c>
      <c r="FF252">
        <v>0</v>
      </c>
      <c r="FG252">
        <v>2096</v>
      </c>
      <c r="FH252">
        <v>2</v>
      </c>
      <c r="FI252">
        <v>28</v>
      </c>
      <c r="FJ252">
        <v>9.3</v>
      </c>
      <c r="FK252">
        <v>9.2</v>
      </c>
      <c r="FL252">
        <v>18</v>
      </c>
      <c r="FM252">
        <v>491.605</v>
      </c>
      <c r="FN252">
        <v>511.042</v>
      </c>
      <c r="FO252">
        <v>19.4447</v>
      </c>
      <c r="FP252">
        <v>26.4585</v>
      </c>
      <c r="FQ252">
        <v>29.9999</v>
      </c>
      <c r="FR252">
        <v>26.6991</v>
      </c>
      <c r="FS252">
        <v>26.6921</v>
      </c>
      <c r="FT252">
        <v>21.4663</v>
      </c>
      <c r="FU252">
        <v>52.4489</v>
      </c>
      <c r="FV252">
        <v>0</v>
      </c>
      <c r="FW252">
        <v>19.52</v>
      </c>
      <c r="FX252">
        <v>420</v>
      </c>
      <c r="FY252">
        <v>6.99545</v>
      </c>
      <c r="FZ252">
        <v>101.673</v>
      </c>
      <c r="GA252">
        <v>96.195</v>
      </c>
    </row>
    <row r="253" spans="1:183">
      <c r="A253">
        <v>237</v>
      </c>
      <c r="B253">
        <v>1625677688.1</v>
      </c>
      <c r="C253">
        <v>472</v>
      </c>
      <c r="D253" t="s">
        <v>780</v>
      </c>
      <c r="E253" t="s">
        <v>781</v>
      </c>
      <c r="F253">
        <v>1</v>
      </c>
      <c r="G253" t="s">
        <v>302</v>
      </c>
      <c r="H253">
        <v>1625677687.1</v>
      </c>
      <c r="I253">
        <f>(J253)/1000</f>
        <v>0</v>
      </c>
      <c r="J253">
        <f>1000*CJ253*AH253*(CF253-CG253)/(100*BY253*(1000-AH253*CF253))</f>
        <v>0</v>
      </c>
      <c r="K253">
        <f>CJ253*AH253*(CE253-CD253*(1000-AH253*CG253)/(1000-AH253*CF253))/(100*BY253)</f>
        <v>0</v>
      </c>
      <c r="L253">
        <f>CD253 - IF(AH253&gt;1, K253*BY253*100.0/(AJ253*CR253), 0)</f>
        <v>0</v>
      </c>
      <c r="M253">
        <f>((S253-I253/2)*L253-K253)/(S253+I253/2)</f>
        <v>0</v>
      </c>
      <c r="N253">
        <f>M253*(CK253+CL253)/1000.0</f>
        <v>0</v>
      </c>
      <c r="O253">
        <f>(CD253 - IF(AH253&gt;1, K253*BY253*100.0/(AJ253*CR253), 0))*(CK253+CL253)/1000.0</f>
        <v>0</v>
      </c>
      <c r="P253">
        <f>2.0/((1/R253-1/Q253)+SIGN(R253)*SQRT((1/R253-1/Q253)*(1/R253-1/Q253) + 4*BZ253/((BZ253+1)*(BZ253+1))*(2*1/R253*1/Q253-1/Q253*1/Q253)))</f>
        <v>0</v>
      </c>
      <c r="Q253">
        <f>IF(LEFT(CA253,1)&lt;&gt;"0",IF(LEFT(CA253,1)="1",3.0,CB253),$D$5+$E$5*(CR253*CK253/($K$5*1000))+$F$5*(CR253*CK253/($K$5*1000))*MAX(MIN(BY253,$J$5),$I$5)*MAX(MIN(BY253,$J$5),$I$5)+$G$5*MAX(MIN(BY253,$J$5),$I$5)*(CR253*CK253/($K$5*1000))+$H$5*(CR253*CK253/($K$5*1000))*(CR253*CK253/($K$5*1000)))</f>
        <v>0</v>
      </c>
      <c r="R253">
        <f>I253*(1000-(1000*0.61365*exp(17.502*V253/(240.97+V253))/(CK253+CL253)+CF253)/2)/(1000*0.61365*exp(17.502*V253/(240.97+V253))/(CK253+CL253)-CF253)</f>
        <v>0</v>
      </c>
      <c r="S253">
        <f>1/((BZ253+1)/(P253/1.6)+1/(Q253/1.37)) + BZ253/((BZ253+1)/(P253/1.6) + BZ253/(Q253/1.37))</f>
        <v>0</v>
      </c>
      <c r="T253">
        <f>(BU253*BX253)</f>
        <v>0</v>
      </c>
      <c r="U253">
        <f>(CM253+(T253+2*0.95*5.67E-8*(((CM253+$B$7)+273)^4-(CM253+273)^4)-44100*I253)/(1.84*29.3*Q253+8*0.95*5.67E-8*(CM253+273)^3))</f>
        <v>0</v>
      </c>
      <c r="V253">
        <f>($C$7*CN253+$D$7*CO253+$E$7*U253)</f>
        <v>0</v>
      </c>
      <c r="W253">
        <f>0.61365*exp(17.502*V253/(240.97+V253))</f>
        <v>0</v>
      </c>
      <c r="X253">
        <f>(Y253/Z253*100)</f>
        <v>0</v>
      </c>
      <c r="Y253">
        <f>CF253*(CK253+CL253)/1000</f>
        <v>0</v>
      </c>
      <c r="Z253">
        <f>0.61365*exp(17.502*CM253/(240.97+CM253))</f>
        <v>0</v>
      </c>
      <c r="AA253">
        <f>(W253-CF253*(CK253+CL253)/1000)</f>
        <v>0</v>
      </c>
      <c r="AB253">
        <f>(-I253*44100)</f>
        <v>0</v>
      </c>
      <c r="AC253">
        <f>2*29.3*Q253*0.92*(CM253-V253)</f>
        <v>0</v>
      </c>
      <c r="AD253">
        <f>2*0.95*5.67E-8*(((CM253+$B$7)+273)^4-(V253+273)^4)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MAX(0,($B$13+$C$13*CR253)/(1+$D$13*CR253)*CK253/(CM253+273)*$E$13)</f>
        <v>0</v>
      </c>
      <c r="AK253" t="s">
        <v>303</v>
      </c>
      <c r="AL253" t="s">
        <v>303</v>
      </c>
      <c r="AM253">
        <v>0</v>
      </c>
      <c r="AN253">
        <v>0</v>
      </c>
      <c r="AO253">
        <f>1-AM253/AN253</f>
        <v>0</v>
      </c>
      <c r="AP253">
        <v>0</v>
      </c>
      <c r="AQ253" t="s">
        <v>303</v>
      </c>
      <c r="AR253" t="s">
        <v>303</v>
      </c>
      <c r="AS253">
        <v>0</v>
      </c>
      <c r="AT253">
        <v>0</v>
      </c>
      <c r="AU253">
        <f>1-AS253/AT253</f>
        <v>0</v>
      </c>
      <c r="AV253">
        <v>0.5</v>
      </c>
      <c r="AW253">
        <f>BV253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303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f>$B$11*CS253+$C$11*CT253+$F$11*CU253*(1-CX253)</f>
        <v>0</v>
      </c>
      <c r="BV253">
        <f>BU253*BW253</f>
        <v>0</v>
      </c>
      <c r="BW253">
        <f>($B$11*$D$9+$C$11*$D$9+$F$11*((DH253+CZ253)/MAX(DH253+CZ253+DI253, 0.1)*$I$9+DI253/MAX(DH253+CZ253+DI253, 0.1)*$J$9))/($B$11+$C$11+$F$11)</f>
        <v>0</v>
      </c>
      <c r="BX253">
        <f>($B$11*$K$9+$C$11*$K$9+$F$11*((DH253+CZ253)/MAX(DH253+CZ253+DI253, 0.1)*$P$9+DI253/MAX(DH253+CZ253+DI253, 0.1)*$Q$9))/($B$11+$C$11+$F$11)</f>
        <v>0</v>
      </c>
      <c r="BY253">
        <v>6</v>
      </c>
      <c r="BZ253">
        <v>0.5</v>
      </c>
      <c r="CA253" t="s">
        <v>304</v>
      </c>
      <c r="CB253">
        <v>2</v>
      </c>
      <c r="CC253">
        <v>1625677687.1</v>
      </c>
      <c r="CD253">
        <v>407.806333333333</v>
      </c>
      <c r="CE253">
        <v>419.945</v>
      </c>
      <c r="CF253">
        <v>8.23459</v>
      </c>
      <c r="CG253">
        <v>6.90780333333333</v>
      </c>
      <c r="CH253">
        <v>422.148666666667</v>
      </c>
      <c r="CI253">
        <v>9.70444333333333</v>
      </c>
      <c r="CJ253">
        <v>500.065</v>
      </c>
      <c r="CK253">
        <v>100.413333333333</v>
      </c>
      <c r="CL253">
        <v>0.100174666666667</v>
      </c>
      <c r="CM253">
        <v>20.4614</v>
      </c>
      <c r="CN253">
        <v>20.2402333333333</v>
      </c>
      <c r="CO253">
        <v>999.9</v>
      </c>
      <c r="CP253">
        <v>0</v>
      </c>
      <c r="CQ253">
        <v>0</v>
      </c>
      <c r="CR253">
        <v>9995.83333333333</v>
      </c>
      <c r="CS253">
        <v>0</v>
      </c>
      <c r="CT253">
        <v>4.79038333333333</v>
      </c>
      <c r="CU253">
        <v>1045.92</v>
      </c>
      <c r="CV253">
        <v>0.962002666666667</v>
      </c>
      <c r="CW253">
        <v>0.0379975</v>
      </c>
      <c r="CX253">
        <v>0</v>
      </c>
      <c r="CY253">
        <v>1440.88666666667</v>
      </c>
      <c r="CZ253">
        <v>4.99912</v>
      </c>
      <c r="DA253">
        <v>14937.0666666667</v>
      </c>
      <c r="DB253">
        <v>6712.29666666667</v>
      </c>
      <c r="DC253">
        <v>37.4996666666667</v>
      </c>
      <c r="DD253">
        <v>40.75</v>
      </c>
      <c r="DE253">
        <v>39.3123333333333</v>
      </c>
      <c r="DF253">
        <v>40.2083333333333</v>
      </c>
      <c r="DG253">
        <v>39.1246666666667</v>
      </c>
      <c r="DH253">
        <v>1001.37</v>
      </c>
      <c r="DI253">
        <v>39.55</v>
      </c>
      <c r="DJ253">
        <v>0</v>
      </c>
      <c r="DK253">
        <v>1625677689.2</v>
      </c>
      <c r="DL253">
        <v>0</v>
      </c>
      <c r="DM253">
        <v>1444.16615384615</v>
      </c>
      <c r="DN253">
        <v>-31.2403418997745</v>
      </c>
      <c r="DO253">
        <v>-303.394872176439</v>
      </c>
      <c r="DP253">
        <v>14969.9730769231</v>
      </c>
      <c r="DQ253">
        <v>15</v>
      </c>
      <c r="DR253">
        <v>1625677134.6</v>
      </c>
      <c r="DS253" t="s">
        <v>305</v>
      </c>
      <c r="DT253">
        <v>1625677128.6</v>
      </c>
      <c r="DU253">
        <v>1625677134.6</v>
      </c>
      <c r="DV253">
        <v>2</v>
      </c>
      <c r="DW253">
        <v>0.041</v>
      </c>
      <c r="DX253">
        <v>0.026</v>
      </c>
      <c r="DY253">
        <v>-14.347</v>
      </c>
      <c r="DZ253">
        <v>-1.389</v>
      </c>
      <c r="EA253">
        <v>420</v>
      </c>
      <c r="EB253">
        <v>5</v>
      </c>
      <c r="EC253">
        <v>0.14</v>
      </c>
      <c r="ED253">
        <v>0.08</v>
      </c>
      <c r="EE253">
        <v>-12.1422609756098</v>
      </c>
      <c r="EF253">
        <v>-0.0144167247386941</v>
      </c>
      <c r="EG253">
        <v>0.0541794663563417</v>
      </c>
      <c r="EH253">
        <v>1</v>
      </c>
      <c r="EI253">
        <v>1445.72352941176</v>
      </c>
      <c r="EJ253">
        <v>-31.0579441592564</v>
      </c>
      <c r="EK253">
        <v>3.05166095791721</v>
      </c>
      <c r="EL253">
        <v>0</v>
      </c>
      <c r="EM253">
        <v>1.30659536585366</v>
      </c>
      <c r="EN253">
        <v>0.222918188153311</v>
      </c>
      <c r="EO253">
        <v>0.0246674857684046</v>
      </c>
      <c r="EP253">
        <v>0</v>
      </c>
      <c r="EQ253">
        <v>1</v>
      </c>
      <c r="ER253">
        <v>3</v>
      </c>
      <c r="ES253" t="s">
        <v>427</v>
      </c>
      <c r="ET253">
        <v>100</v>
      </c>
      <c r="EU253">
        <v>100</v>
      </c>
      <c r="EV253">
        <v>-14.342</v>
      </c>
      <c r="EW253">
        <v>-1.47</v>
      </c>
      <c r="EX253">
        <v>-14.3476998515065</v>
      </c>
      <c r="EY253">
        <v>0.000485247639819423</v>
      </c>
      <c r="EZ253">
        <v>-1.36446825205216e-06</v>
      </c>
      <c r="FA253">
        <v>5.78542989185787e-10</v>
      </c>
      <c r="FB253">
        <v>-1.1099058739466</v>
      </c>
      <c r="FC253">
        <v>-0.0508365997127688</v>
      </c>
      <c r="FD253">
        <v>0.00161886503163497</v>
      </c>
      <c r="FE253">
        <v>-2.08621555845513e-05</v>
      </c>
      <c r="FF253">
        <v>0</v>
      </c>
      <c r="FG253">
        <v>2096</v>
      </c>
      <c r="FH253">
        <v>2</v>
      </c>
      <c r="FI253">
        <v>28</v>
      </c>
      <c r="FJ253">
        <v>9.3</v>
      </c>
      <c r="FK253">
        <v>9.2</v>
      </c>
      <c r="FL253">
        <v>18</v>
      </c>
      <c r="FM253">
        <v>491.954</v>
      </c>
      <c r="FN253">
        <v>511.048</v>
      </c>
      <c r="FO253">
        <v>19.4961</v>
      </c>
      <c r="FP253">
        <v>26.4569</v>
      </c>
      <c r="FQ253">
        <v>30</v>
      </c>
      <c r="FR253">
        <v>26.6975</v>
      </c>
      <c r="FS253">
        <v>26.6908</v>
      </c>
      <c r="FT253">
        <v>21.4663</v>
      </c>
      <c r="FU253">
        <v>52.4489</v>
      </c>
      <c r="FV253">
        <v>0</v>
      </c>
      <c r="FW253">
        <v>19.58</v>
      </c>
      <c r="FX253">
        <v>420</v>
      </c>
      <c r="FY253">
        <v>6.99507</v>
      </c>
      <c r="FZ253">
        <v>101.672</v>
      </c>
      <c r="GA253">
        <v>96.1962</v>
      </c>
    </row>
    <row r="254" spans="1:183">
      <c r="A254">
        <v>238</v>
      </c>
      <c r="B254">
        <v>1625677690.1</v>
      </c>
      <c r="C254">
        <v>474</v>
      </c>
      <c r="D254" t="s">
        <v>782</v>
      </c>
      <c r="E254" t="s">
        <v>783</v>
      </c>
      <c r="F254">
        <v>1</v>
      </c>
      <c r="G254" t="s">
        <v>302</v>
      </c>
      <c r="H254">
        <v>1625677689.1</v>
      </c>
      <c r="I254">
        <f>(J254)/1000</f>
        <v>0</v>
      </c>
      <c r="J254">
        <f>1000*CJ254*AH254*(CF254-CG254)/(100*BY254*(1000-AH254*CF254))</f>
        <v>0</v>
      </c>
      <c r="K254">
        <f>CJ254*AH254*(CE254-CD254*(1000-AH254*CG254)/(1000-AH254*CF254))/(100*BY254)</f>
        <v>0</v>
      </c>
      <c r="L254">
        <f>CD254 - IF(AH254&gt;1, K254*BY254*100.0/(AJ254*CR254), 0)</f>
        <v>0</v>
      </c>
      <c r="M254">
        <f>((S254-I254/2)*L254-K254)/(S254+I254/2)</f>
        <v>0</v>
      </c>
      <c r="N254">
        <f>M254*(CK254+CL254)/1000.0</f>
        <v>0</v>
      </c>
      <c r="O254">
        <f>(CD254 - IF(AH254&gt;1, K254*BY254*100.0/(AJ254*CR254), 0))*(CK254+CL254)/1000.0</f>
        <v>0</v>
      </c>
      <c r="P254">
        <f>2.0/((1/R254-1/Q254)+SIGN(R254)*SQRT((1/R254-1/Q254)*(1/R254-1/Q254) + 4*BZ254/((BZ254+1)*(BZ254+1))*(2*1/R254*1/Q254-1/Q254*1/Q254)))</f>
        <v>0</v>
      </c>
      <c r="Q254">
        <f>IF(LEFT(CA254,1)&lt;&gt;"0",IF(LEFT(CA254,1)="1",3.0,CB254),$D$5+$E$5*(CR254*CK254/($K$5*1000))+$F$5*(CR254*CK254/($K$5*1000))*MAX(MIN(BY254,$J$5),$I$5)*MAX(MIN(BY254,$J$5),$I$5)+$G$5*MAX(MIN(BY254,$J$5),$I$5)*(CR254*CK254/($K$5*1000))+$H$5*(CR254*CK254/($K$5*1000))*(CR254*CK254/($K$5*1000)))</f>
        <v>0</v>
      </c>
      <c r="R254">
        <f>I254*(1000-(1000*0.61365*exp(17.502*V254/(240.97+V254))/(CK254+CL254)+CF254)/2)/(1000*0.61365*exp(17.502*V254/(240.97+V254))/(CK254+CL254)-CF254)</f>
        <v>0</v>
      </c>
      <c r="S254">
        <f>1/((BZ254+1)/(P254/1.6)+1/(Q254/1.37)) + BZ254/((BZ254+1)/(P254/1.6) + BZ254/(Q254/1.37))</f>
        <v>0</v>
      </c>
      <c r="T254">
        <f>(BU254*BX254)</f>
        <v>0</v>
      </c>
      <c r="U254">
        <f>(CM254+(T254+2*0.95*5.67E-8*(((CM254+$B$7)+273)^4-(CM254+273)^4)-44100*I254)/(1.84*29.3*Q254+8*0.95*5.67E-8*(CM254+273)^3))</f>
        <v>0</v>
      </c>
      <c r="V254">
        <f>($C$7*CN254+$D$7*CO254+$E$7*U254)</f>
        <v>0</v>
      </c>
      <c r="W254">
        <f>0.61365*exp(17.502*V254/(240.97+V254))</f>
        <v>0</v>
      </c>
      <c r="X254">
        <f>(Y254/Z254*100)</f>
        <v>0</v>
      </c>
      <c r="Y254">
        <f>CF254*(CK254+CL254)/1000</f>
        <v>0</v>
      </c>
      <c r="Z254">
        <f>0.61365*exp(17.502*CM254/(240.97+CM254))</f>
        <v>0</v>
      </c>
      <c r="AA254">
        <f>(W254-CF254*(CK254+CL254)/1000)</f>
        <v>0</v>
      </c>
      <c r="AB254">
        <f>(-I254*44100)</f>
        <v>0</v>
      </c>
      <c r="AC254">
        <f>2*29.3*Q254*0.92*(CM254-V254)</f>
        <v>0</v>
      </c>
      <c r="AD254">
        <f>2*0.95*5.67E-8*(((CM254+$B$7)+273)^4-(V254+273)^4)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MAX(0,($B$13+$C$13*CR254)/(1+$D$13*CR254)*CK254/(CM254+273)*$E$13)</f>
        <v>0</v>
      </c>
      <c r="AK254" t="s">
        <v>303</v>
      </c>
      <c r="AL254" t="s">
        <v>303</v>
      </c>
      <c r="AM254">
        <v>0</v>
      </c>
      <c r="AN254">
        <v>0</v>
      </c>
      <c r="AO254">
        <f>1-AM254/AN254</f>
        <v>0</v>
      </c>
      <c r="AP254">
        <v>0</v>
      </c>
      <c r="AQ254" t="s">
        <v>303</v>
      </c>
      <c r="AR254" t="s">
        <v>303</v>
      </c>
      <c r="AS254">
        <v>0</v>
      </c>
      <c r="AT254">
        <v>0</v>
      </c>
      <c r="AU254">
        <f>1-AS254/AT254</f>
        <v>0</v>
      </c>
      <c r="AV254">
        <v>0.5</v>
      </c>
      <c r="AW254">
        <f>BV254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303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f>$B$11*CS254+$C$11*CT254+$F$11*CU254*(1-CX254)</f>
        <v>0</v>
      </c>
      <c r="BV254">
        <f>BU254*BW254</f>
        <v>0</v>
      </c>
      <c r="BW254">
        <f>($B$11*$D$9+$C$11*$D$9+$F$11*((DH254+CZ254)/MAX(DH254+CZ254+DI254, 0.1)*$I$9+DI254/MAX(DH254+CZ254+DI254, 0.1)*$J$9))/($B$11+$C$11+$F$11)</f>
        <v>0</v>
      </c>
      <c r="BX254">
        <f>($B$11*$K$9+$C$11*$K$9+$F$11*((DH254+CZ254)/MAX(DH254+CZ254+DI254, 0.1)*$P$9+DI254/MAX(DH254+CZ254+DI254, 0.1)*$Q$9))/($B$11+$C$11+$F$11)</f>
        <v>0</v>
      </c>
      <c r="BY254">
        <v>6</v>
      </c>
      <c r="BZ254">
        <v>0.5</v>
      </c>
      <c r="CA254" t="s">
        <v>304</v>
      </c>
      <c r="CB254">
        <v>2</v>
      </c>
      <c r="CC254">
        <v>1625677689.1</v>
      </c>
      <c r="CD254">
        <v>407.749666666667</v>
      </c>
      <c r="CE254">
        <v>420.02</v>
      </c>
      <c r="CF254">
        <v>8.24734666666667</v>
      </c>
      <c r="CG254">
        <v>6.91393333333333</v>
      </c>
      <c r="CH254">
        <v>422.092</v>
      </c>
      <c r="CI254">
        <v>9.71753333333333</v>
      </c>
      <c r="CJ254">
        <v>499.995666666667</v>
      </c>
      <c r="CK254">
        <v>100.413666666667</v>
      </c>
      <c r="CL254">
        <v>0.0999228</v>
      </c>
      <c r="CM254">
        <v>20.4891</v>
      </c>
      <c r="CN254">
        <v>20.2666666666667</v>
      </c>
      <c r="CO254">
        <v>999.9</v>
      </c>
      <c r="CP254">
        <v>0</v>
      </c>
      <c r="CQ254">
        <v>0</v>
      </c>
      <c r="CR254">
        <v>9964.58333333333</v>
      </c>
      <c r="CS254">
        <v>0</v>
      </c>
      <c r="CT254">
        <v>4.73110666666667</v>
      </c>
      <c r="CU254">
        <v>1045.91333333333</v>
      </c>
      <c r="CV254">
        <v>0.962003</v>
      </c>
      <c r="CW254">
        <v>0.0379973333333333</v>
      </c>
      <c r="CX254">
        <v>0</v>
      </c>
      <c r="CY254">
        <v>1439.76</v>
      </c>
      <c r="CZ254">
        <v>4.99912</v>
      </c>
      <c r="DA254">
        <v>14907.2333333333</v>
      </c>
      <c r="DB254">
        <v>6712.24666666667</v>
      </c>
      <c r="DC254">
        <v>37.479</v>
      </c>
      <c r="DD254">
        <v>40.75</v>
      </c>
      <c r="DE254">
        <v>39.333</v>
      </c>
      <c r="DF254">
        <v>40.104</v>
      </c>
      <c r="DG254">
        <v>39.1453333333333</v>
      </c>
      <c r="DH254">
        <v>1001.36333333333</v>
      </c>
      <c r="DI254">
        <v>39.55</v>
      </c>
      <c r="DJ254">
        <v>0</v>
      </c>
      <c r="DK254">
        <v>1625677691</v>
      </c>
      <c r="DL254">
        <v>0</v>
      </c>
      <c r="DM254">
        <v>1443.0604</v>
      </c>
      <c r="DN254">
        <v>-31.4246153351543</v>
      </c>
      <c r="DO254">
        <v>-358.369230527883</v>
      </c>
      <c r="DP254">
        <v>14956.672</v>
      </c>
      <c r="DQ254">
        <v>15</v>
      </c>
      <c r="DR254">
        <v>1625677134.6</v>
      </c>
      <c r="DS254" t="s">
        <v>305</v>
      </c>
      <c r="DT254">
        <v>1625677128.6</v>
      </c>
      <c r="DU254">
        <v>1625677134.6</v>
      </c>
      <c r="DV254">
        <v>2</v>
      </c>
      <c r="DW254">
        <v>0.041</v>
      </c>
      <c r="DX254">
        <v>0.026</v>
      </c>
      <c r="DY254">
        <v>-14.347</v>
      </c>
      <c r="DZ254">
        <v>-1.389</v>
      </c>
      <c r="EA254">
        <v>420</v>
      </c>
      <c r="EB254">
        <v>5</v>
      </c>
      <c r="EC254">
        <v>0.14</v>
      </c>
      <c r="ED254">
        <v>0.08</v>
      </c>
      <c r="EE254">
        <v>-12.160812195122</v>
      </c>
      <c r="EF254">
        <v>-0.0325505226480707</v>
      </c>
      <c r="EG254">
        <v>0.0570754066687305</v>
      </c>
      <c r="EH254">
        <v>1</v>
      </c>
      <c r="EI254">
        <v>1444.77323529412</v>
      </c>
      <c r="EJ254">
        <v>-31.2632711000826</v>
      </c>
      <c r="EK254">
        <v>3.07049212436917</v>
      </c>
      <c r="EL254">
        <v>0</v>
      </c>
      <c r="EM254">
        <v>1.31085707317073</v>
      </c>
      <c r="EN254">
        <v>0.229368710801391</v>
      </c>
      <c r="EO254">
        <v>0.0249437684914614</v>
      </c>
      <c r="EP254">
        <v>0</v>
      </c>
      <c r="EQ254">
        <v>1</v>
      </c>
      <c r="ER254">
        <v>3</v>
      </c>
      <c r="ES254" t="s">
        <v>427</v>
      </c>
      <c r="ET254">
        <v>100</v>
      </c>
      <c r="EU254">
        <v>100</v>
      </c>
      <c r="EV254">
        <v>-14.342</v>
      </c>
      <c r="EW254">
        <v>-1.4704</v>
      </c>
      <c r="EX254">
        <v>-14.3476998515065</v>
      </c>
      <c r="EY254">
        <v>0.000485247639819423</v>
      </c>
      <c r="EZ254">
        <v>-1.36446825205216e-06</v>
      </c>
      <c r="FA254">
        <v>5.78542989185787e-10</v>
      </c>
      <c r="FB254">
        <v>-1.1099058739466</v>
      </c>
      <c r="FC254">
        <v>-0.0508365997127688</v>
      </c>
      <c r="FD254">
        <v>0.00161886503163497</v>
      </c>
      <c r="FE254">
        <v>-2.08621555845513e-05</v>
      </c>
      <c r="FF254">
        <v>0</v>
      </c>
      <c r="FG254">
        <v>2096</v>
      </c>
      <c r="FH254">
        <v>2</v>
      </c>
      <c r="FI254">
        <v>28</v>
      </c>
      <c r="FJ254">
        <v>9.4</v>
      </c>
      <c r="FK254">
        <v>9.3</v>
      </c>
      <c r="FL254">
        <v>18</v>
      </c>
      <c r="FM254">
        <v>491.941</v>
      </c>
      <c r="FN254">
        <v>511.5</v>
      </c>
      <c r="FO254">
        <v>19.5364</v>
      </c>
      <c r="FP254">
        <v>26.4553</v>
      </c>
      <c r="FQ254">
        <v>30.0003</v>
      </c>
      <c r="FR254">
        <v>26.6959</v>
      </c>
      <c r="FS254">
        <v>26.6893</v>
      </c>
      <c r="FT254">
        <v>21.4618</v>
      </c>
      <c r="FU254">
        <v>52.1638</v>
      </c>
      <c r="FV254">
        <v>0</v>
      </c>
      <c r="FW254">
        <v>19.58</v>
      </c>
      <c r="FX254">
        <v>420</v>
      </c>
      <c r="FY254">
        <v>7.04412</v>
      </c>
      <c r="FZ254">
        <v>101.67</v>
      </c>
      <c r="GA254">
        <v>96.1955</v>
      </c>
    </row>
    <row r="255" spans="1:183">
      <c r="A255">
        <v>239</v>
      </c>
      <c r="B255">
        <v>1625677692.1</v>
      </c>
      <c r="C255">
        <v>476</v>
      </c>
      <c r="D255" t="s">
        <v>784</v>
      </c>
      <c r="E255" t="s">
        <v>785</v>
      </c>
      <c r="F255">
        <v>1</v>
      </c>
      <c r="G255" t="s">
        <v>302</v>
      </c>
      <c r="H255">
        <v>1625677691.1</v>
      </c>
      <c r="I255">
        <f>(J255)/1000</f>
        <v>0</v>
      </c>
      <c r="J255">
        <f>1000*CJ255*AH255*(CF255-CG255)/(100*BY255*(1000-AH255*CF255))</f>
        <v>0</v>
      </c>
      <c r="K255">
        <f>CJ255*AH255*(CE255-CD255*(1000-AH255*CG255)/(1000-AH255*CF255))/(100*BY255)</f>
        <v>0</v>
      </c>
      <c r="L255">
        <f>CD255 - IF(AH255&gt;1, K255*BY255*100.0/(AJ255*CR255), 0)</f>
        <v>0</v>
      </c>
      <c r="M255">
        <f>((S255-I255/2)*L255-K255)/(S255+I255/2)</f>
        <v>0</v>
      </c>
      <c r="N255">
        <f>M255*(CK255+CL255)/1000.0</f>
        <v>0</v>
      </c>
      <c r="O255">
        <f>(CD255 - IF(AH255&gt;1, K255*BY255*100.0/(AJ255*CR255), 0))*(CK255+CL255)/1000.0</f>
        <v>0</v>
      </c>
      <c r="P255">
        <f>2.0/((1/R255-1/Q255)+SIGN(R255)*SQRT((1/R255-1/Q255)*(1/R255-1/Q255) + 4*BZ255/((BZ255+1)*(BZ255+1))*(2*1/R255*1/Q255-1/Q255*1/Q255)))</f>
        <v>0</v>
      </c>
      <c r="Q255">
        <f>IF(LEFT(CA255,1)&lt;&gt;"0",IF(LEFT(CA255,1)="1",3.0,CB255),$D$5+$E$5*(CR255*CK255/($K$5*1000))+$F$5*(CR255*CK255/($K$5*1000))*MAX(MIN(BY255,$J$5),$I$5)*MAX(MIN(BY255,$J$5),$I$5)+$G$5*MAX(MIN(BY255,$J$5),$I$5)*(CR255*CK255/($K$5*1000))+$H$5*(CR255*CK255/($K$5*1000))*(CR255*CK255/($K$5*1000)))</f>
        <v>0</v>
      </c>
      <c r="R255">
        <f>I255*(1000-(1000*0.61365*exp(17.502*V255/(240.97+V255))/(CK255+CL255)+CF255)/2)/(1000*0.61365*exp(17.502*V255/(240.97+V255))/(CK255+CL255)-CF255)</f>
        <v>0</v>
      </c>
      <c r="S255">
        <f>1/((BZ255+1)/(P255/1.6)+1/(Q255/1.37)) + BZ255/((BZ255+1)/(P255/1.6) + BZ255/(Q255/1.37))</f>
        <v>0</v>
      </c>
      <c r="T255">
        <f>(BU255*BX255)</f>
        <v>0</v>
      </c>
      <c r="U255">
        <f>(CM255+(T255+2*0.95*5.67E-8*(((CM255+$B$7)+273)^4-(CM255+273)^4)-44100*I255)/(1.84*29.3*Q255+8*0.95*5.67E-8*(CM255+273)^3))</f>
        <v>0</v>
      </c>
      <c r="V255">
        <f>($C$7*CN255+$D$7*CO255+$E$7*U255)</f>
        <v>0</v>
      </c>
      <c r="W255">
        <f>0.61365*exp(17.502*V255/(240.97+V255))</f>
        <v>0</v>
      </c>
      <c r="X255">
        <f>(Y255/Z255*100)</f>
        <v>0</v>
      </c>
      <c r="Y255">
        <f>CF255*(CK255+CL255)/1000</f>
        <v>0</v>
      </c>
      <c r="Z255">
        <f>0.61365*exp(17.502*CM255/(240.97+CM255))</f>
        <v>0</v>
      </c>
      <c r="AA255">
        <f>(W255-CF255*(CK255+CL255)/1000)</f>
        <v>0</v>
      </c>
      <c r="AB255">
        <f>(-I255*44100)</f>
        <v>0</v>
      </c>
      <c r="AC255">
        <f>2*29.3*Q255*0.92*(CM255-V255)</f>
        <v>0</v>
      </c>
      <c r="AD255">
        <f>2*0.95*5.67E-8*(((CM255+$B$7)+273)^4-(V255+273)^4)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MAX(0,($B$13+$C$13*CR255)/(1+$D$13*CR255)*CK255/(CM255+273)*$E$13)</f>
        <v>0</v>
      </c>
      <c r="AK255" t="s">
        <v>303</v>
      </c>
      <c r="AL255" t="s">
        <v>303</v>
      </c>
      <c r="AM255">
        <v>0</v>
      </c>
      <c r="AN255">
        <v>0</v>
      </c>
      <c r="AO255">
        <f>1-AM255/AN255</f>
        <v>0</v>
      </c>
      <c r="AP255">
        <v>0</v>
      </c>
      <c r="AQ255" t="s">
        <v>303</v>
      </c>
      <c r="AR255" t="s">
        <v>303</v>
      </c>
      <c r="AS255">
        <v>0</v>
      </c>
      <c r="AT255">
        <v>0</v>
      </c>
      <c r="AU255">
        <f>1-AS255/AT255</f>
        <v>0</v>
      </c>
      <c r="AV255">
        <v>0.5</v>
      </c>
      <c r="AW255">
        <f>BV255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303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f>$B$11*CS255+$C$11*CT255+$F$11*CU255*(1-CX255)</f>
        <v>0</v>
      </c>
      <c r="BV255">
        <f>BU255*BW255</f>
        <v>0</v>
      </c>
      <c r="BW255">
        <f>($B$11*$D$9+$C$11*$D$9+$F$11*((DH255+CZ255)/MAX(DH255+CZ255+DI255, 0.1)*$I$9+DI255/MAX(DH255+CZ255+DI255, 0.1)*$J$9))/($B$11+$C$11+$F$11)</f>
        <v>0</v>
      </c>
      <c r="BX255">
        <f>($B$11*$K$9+$C$11*$K$9+$F$11*((DH255+CZ255)/MAX(DH255+CZ255+DI255, 0.1)*$P$9+DI255/MAX(DH255+CZ255+DI255, 0.1)*$Q$9))/($B$11+$C$11+$F$11)</f>
        <v>0</v>
      </c>
      <c r="BY255">
        <v>6</v>
      </c>
      <c r="BZ255">
        <v>0.5</v>
      </c>
      <c r="CA255" t="s">
        <v>304</v>
      </c>
      <c r="CB255">
        <v>2</v>
      </c>
      <c r="CC255">
        <v>1625677691.1</v>
      </c>
      <c r="CD255">
        <v>407.769666666667</v>
      </c>
      <c r="CE255">
        <v>420.066333333333</v>
      </c>
      <c r="CF255">
        <v>8.26054666666667</v>
      </c>
      <c r="CG255">
        <v>6.91738333333333</v>
      </c>
      <c r="CH255">
        <v>422.112</v>
      </c>
      <c r="CI255">
        <v>9.73107333333333</v>
      </c>
      <c r="CJ255">
        <v>500.037</v>
      </c>
      <c r="CK255">
        <v>100.408</v>
      </c>
      <c r="CL255">
        <v>0.1000504</v>
      </c>
      <c r="CM255">
        <v>20.5173666666667</v>
      </c>
      <c r="CN255">
        <v>20.2918333333333</v>
      </c>
      <c r="CO255">
        <v>999.9</v>
      </c>
      <c r="CP255">
        <v>0</v>
      </c>
      <c r="CQ255">
        <v>0</v>
      </c>
      <c r="CR255">
        <v>9956.25333333333</v>
      </c>
      <c r="CS255">
        <v>0</v>
      </c>
      <c r="CT255">
        <v>4.65299</v>
      </c>
      <c r="CU255">
        <v>1046.01666666667</v>
      </c>
      <c r="CV255">
        <v>0.961989666666667</v>
      </c>
      <c r="CW255">
        <v>0.0380103333333333</v>
      </c>
      <c r="CX255">
        <v>0</v>
      </c>
      <c r="CY255">
        <v>1438.96</v>
      </c>
      <c r="CZ255">
        <v>4.99912</v>
      </c>
      <c r="DA255">
        <v>14906.3333333333</v>
      </c>
      <c r="DB255">
        <v>6712.92</v>
      </c>
      <c r="DC255">
        <v>37.6036666666667</v>
      </c>
      <c r="DD255">
        <v>40.75</v>
      </c>
      <c r="DE255">
        <v>39.4166666666667</v>
      </c>
      <c r="DF255">
        <v>40.2703333333333</v>
      </c>
      <c r="DG255">
        <v>39.1453333333333</v>
      </c>
      <c r="DH255">
        <v>1001.45</v>
      </c>
      <c r="DI255">
        <v>39.5666666666667</v>
      </c>
      <c r="DJ255">
        <v>0</v>
      </c>
      <c r="DK255">
        <v>1625677692.8</v>
      </c>
      <c r="DL255">
        <v>0</v>
      </c>
      <c r="DM255">
        <v>1442.31153846154</v>
      </c>
      <c r="DN255">
        <v>-31.632820535574</v>
      </c>
      <c r="DO255">
        <v>-368.372650100536</v>
      </c>
      <c r="DP255">
        <v>14947.6576923077</v>
      </c>
      <c r="DQ255">
        <v>15</v>
      </c>
      <c r="DR255">
        <v>1625677134.6</v>
      </c>
      <c r="DS255" t="s">
        <v>305</v>
      </c>
      <c r="DT255">
        <v>1625677128.6</v>
      </c>
      <c r="DU255">
        <v>1625677134.6</v>
      </c>
      <c r="DV255">
        <v>2</v>
      </c>
      <c r="DW255">
        <v>0.041</v>
      </c>
      <c r="DX255">
        <v>0.026</v>
      </c>
      <c r="DY255">
        <v>-14.347</v>
      </c>
      <c r="DZ255">
        <v>-1.389</v>
      </c>
      <c r="EA255">
        <v>420</v>
      </c>
      <c r="EB255">
        <v>5</v>
      </c>
      <c r="EC255">
        <v>0.14</v>
      </c>
      <c r="ED255">
        <v>0.08</v>
      </c>
      <c r="EE255">
        <v>-12.1748804878049</v>
      </c>
      <c r="EF255">
        <v>-0.246926132404176</v>
      </c>
      <c r="EG255">
        <v>0.070686822932902</v>
      </c>
      <c r="EH255">
        <v>1</v>
      </c>
      <c r="EI255">
        <v>1444.00342857143</v>
      </c>
      <c r="EJ255">
        <v>-31.3284387767778</v>
      </c>
      <c r="EK255">
        <v>3.15338452447266</v>
      </c>
      <c r="EL255">
        <v>0</v>
      </c>
      <c r="EM255">
        <v>1.31767365853659</v>
      </c>
      <c r="EN255">
        <v>0.205834494773521</v>
      </c>
      <c r="EO255">
        <v>0.0229052027060525</v>
      </c>
      <c r="EP255">
        <v>0</v>
      </c>
      <c r="EQ255">
        <v>1</v>
      </c>
      <c r="ER255">
        <v>3</v>
      </c>
      <c r="ES255" t="s">
        <v>427</v>
      </c>
      <c r="ET255">
        <v>100</v>
      </c>
      <c r="EU255">
        <v>100</v>
      </c>
      <c r="EV255">
        <v>-14.342</v>
      </c>
      <c r="EW255">
        <v>-1.4707</v>
      </c>
      <c r="EX255">
        <v>-14.3476998515065</v>
      </c>
      <c r="EY255">
        <v>0.000485247639819423</v>
      </c>
      <c r="EZ255">
        <v>-1.36446825205216e-06</v>
      </c>
      <c r="FA255">
        <v>5.78542989185787e-10</v>
      </c>
      <c r="FB255">
        <v>-1.1099058739466</v>
      </c>
      <c r="FC255">
        <v>-0.0508365997127688</v>
      </c>
      <c r="FD255">
        <v>0.00161886503163497</v>
      </c>
      <c r="FE255">
        <v>-2.08621555845513e-05</v>
      </c>
      <c r="FF255">
        <v>0</v>
      </c>
      <c r="FG255">
        <v>2096</v>
      </c>
      <c r="FH255">
        <v>2</v>
      </c>
      <c r="FI255">
        <v>28</v>
      </c>
      <c r="FJ255">
        <v>9.4</v>
      </c>
      <c r="FK255">
        <v>9.3</v>
      </c>
      <c r="FL255">
        <v>18</v>
      </c>
      <c r="FM255">
        <v>491.886</v>
      </c>
      <c r="FN255">
        <v>511.879</v>
      </c>
      <c r="FO255">
        <v>19.5798</v>
      </c>
      <c r="FP255">
        <v>26.4541</v>
      </c>
      <c r="FQ255">
        <v>30.0002</v>
      </c>
      <c r="FR255">
        <v>26.6946</v>
      </c>
      <c r="FS255">
        <v>26.6876</v>
      </c>
      <c r="FT255">
        <v>21.4627</v>
      </c>
      <c r="FU255">
        <v>52.1638</v>
      </c>
      <c r="FV255">
        <v>0</v>
      </c>
      <c r="FW255">
        <v>19.65</v>
      </c>
      <c r="FX255">
        <v>420</v>
      </c>
      <c r="FY255">
        <v>7.05213</v>
      </c>
      <c r="FZ255">
        <v>101.671</v>
      </c>
      <c r="GA255">
        <v>96.1952</v>
      </c>
    </row>
    <row r="256" spans="1:183">
      <c r="A256">
        <v>240</v>
      </c>
      <c r="B256">
        <v>1625677694.1</v>
      </c>
      <c r="C256">
        <v>478</v>
      </c>
      <c r="D256" t="s">
        <v>786</v>
      </c>
      <c r="E256" t="s">
        <v>787</v>
      </c>
      <c r="F256">
        <v>1</v>
      </c>
      <c r="G256" t="s">
        <v>302</v>
      </c>
      <c r="H256">
        <v>1625677693.1</v>
      </c>
      <c r="I256">
        <f>(J256)/1000</f>
        <v>0</v>
      </c>
      <c r="J256">
        <f>1000*CJ256*AH256*(CF256-CG256)/(100*BY256*(1000-AH256*CF256))</f>
        <v>0</v>
      </c>
      <c r="K256">
        <f>CJ256*AH256*(CE256-CD256*(1000-AH256*CG256)/(1000-AH256*CF256))/(100*BY256)</f>
        <v>0</v>
      </c>
      <c r="L256">
        <f>CD256 - IF(AH256&gt;1, K256*BY256*100.0/(AJ256*CR256), 0)</f>
        <v>0</v>
      </c>
      <c r="M256">
        <f>((S256-I256/2)*L256-K256)/(S256+I256/2)</f>
        <v>0</v>
      </c>
      <c r="N256">
        <f>M256*(CK256+CL256)/1000.0</f>
        <v>0</v>
      </c>
      <c r="O256">
        <f>(CD256 - IF(AH256&gt;1, K256*BY256*100.0/(AJ256*CR256), 0))*(CK256+CL256)/1000.0</f>
        <v>0</v>
      </c>
      <c r="P256">
        <f>2.0/((1/R256-1/Q256)+SIGN(R256)*SQRT((1/R256-1/Q256)*(1/R256-1/Q256) + 4*BZ256/((BZ256+1)*(BZ256+1))*(2*1/R256*1/Q256-1/Q256*1/Q256)))</f>
        <v>0</v>
      </c>
      <c r="Q256">
        <f>IF(LEFT(CA256,1)&lt;&gt;"0",IF(LEFT(CA256,1)="1",3.0,CB256),$D$5+$E$5*(CR256*CK256/($K$5*1000))+$F$5*(CR256*CK256/($K$5*1000))*MAX(MIN(BY256,$J$5),$I$5)*MAX(MIN(BY256,$J$5),$I$5)+$G$5*MAX(MIN(BY256,$J$5),$I$5)*(CR256*CK256/($K$5*1000))+$H$5*(CR256*CK256/($K$5*1000))*(CR256*CK256/($K$5*1000)))</f>
        <v>0</v>
      </c>
      <c r="R256">
        <f>I256*(1000-(1000*0.61365*exp(17.502*V256/(240.97+V256))/(CK256+CL256)+CF256)/2)/(1000*0.61365*exp(17.502*V256/(240.97+V256))/(CK256+CL256)-CF256)</f>
        <v>0</v>
      </c>
      <c r="S256">
        <f>1/((BZ256+1)/(P256/1.6)+1/(Q256/1.37)) + BZ256/((BZ256+1)/(P256/1.6) + BZ256/(Q256/1.37))</f>
        <v>0</v>
      </c>
      <c r="T256">
        <f>(BU256*BX256)</f>
        <v>0</v>
      </c>
      <c r="U256">
        <f>(CM256+(T256+2*0.95*5.67E-8*(((CM256+$B$7)+273)^4-(CM256+273)^4)-44100*I256)/(1.84*29.3*Q256+8*0.95*5.67E-8*(CM256+273)^3))</f>
        <v>0</v>
      </c>
      <c r="V256">
        <f>($C$7*CN256+$D$7*CO256+$E$7*U256)</f>
        <v>0</v>
      </c>
      <c r="W256">
        <f>0.61365*exp(17.502*V256/(240.97+V256))</f>
        <v>0</v>
      </c>
      <c r="X256">
        <f>(Y256/Z256*100)</f>
        <v>0</v>
      </c>
      <c r="Y256">
        <f>CF256*(CK256+CL256)/1000</f>
        <v>0</v>
      </c>
      <c r="Z256">
        <f>0.61365*exp(17.502*CM256/(240.97+CM256))</f>
        <v>0</v>
      </c>
      <c r="AA256">
        <f>(W256-CF256*(CK256+CL256)/1000)</f>
        <v>0</v>
      </c>
      <c r="AB256">
        <f>(-I256*44100)</f>
        <v>0</v>
      </c>
      <c r="AC256">
        <f>2*29.3*Q256*0.92*(CM256-V256)</f>
        <v>0</v>
      </c>
      <c r="AD256">
        <f>2*0.95*5.67E-8*(((CM256+$B$7)+273)^4-(V256+273)^4)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MAX(0,($B$13+$C$13*CR256)/(1+$D$13*CR256)*CK256/(CM256+273)*$E$13)</f>
        <v>0</v>
      </c>
      <c r="AK256" t="s">
        <v>303</v>
      </c>
      <c r="AL256" t="s">
        <v>303</v>
      </c>
      <c r="AM256">
        <v>0</v>
      </c>
      <c r="AN256">
        <v>0</v>
      </c>
      <c r="AO256">
        <f>1-AM256/AN256</f>
        <v>0</v>
      </c>
      <c r="AP256">
        <v>0</v>
      </c>
      <c r="AQ256" t="s">
        <v>303</v>
      </c>
      <c r="AR256" t="s">
        <v>303</v>
      </c>
      <c r="AS256">
        <v>0</v>
      </c>
      <c r="AT256">
        <v>0</v>
      </c>
      <c r="AU256">
        <f>1-AS256/AT256</f>
        <v>0</v>
      </c>
      <c r="AV256">
        <v>0.5</v>
      </c>
      <c r="AW256">
        <f>BV256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303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f>$B$11*CS256+$C$11*CT256+$F$11*CU256*(1-CX256)</f>
        <v>0</v>
      </c>
      <c r="BV256">
        <f>BU256*BW256</f>
        <v>0</v>
      </c>
      <c r="BW256">
        <f>($B$11*$D$9+$C$11*$D$9+$F$11*((DH256+CZ256)/MAX(DH256+CZ256+DI256, 0.1)*$I$9+DI256/MAX(DH256+CZ256+DI256, 0.1)*$J$9))/($B$11+$C$11+$F$11)</f>
        <v>0</v>
      </c>
      <c r="BX256">
        <f>($B$11*$K$9+$C$11*$K$9+$F$11*((DH256+CZ256)/MAX(DH256+CZ256+DI256, 0.1)*$P$9+DI256/MAX(DH256+CZ256+DI256, 0.1)*$Q$9))/($B$11+$C$11+$F$11)</f>
        <v>0</v>
      </c>
      <c r="BY256">
        <v>6</v>
      </c>
      <c r="BZ256">
        <v>0.5</v>
      </c>
      <c r="CA256" t="s">
        <v>304</v>
      </c>
      <c r="CB256">
        <v>2</v>
      </c>
      <c r="CC256">
        <v>1625677693.1</v>
      </c>
      <c r="CD256">
        <v>407.789</v>
      </c>
      <c r="CE256">
        <v>420.076</v>
      </c>
      <c r="CF256">
        <v>8.27265333333333</v>
      </c>
      <c r="CG256">
        <v>6.94041666666667</v>
      </c>
      <c r="CH256">
        <v>422.131333333333</v>
      </c>
      <c r="CI256">
        <v>9.74349666666667</v>
      </c>
      <c r="CJ256">
        <v>500.011333333333</v>
      </c>
      <c r="CK256">
        <v>100.402</v>
      </c>
      <c r="CL256">
        <v>0.1000023</v>
      </c>
      <c r="CM256">
        <v>20.5466</v>
      </c>
      <c r="CN256">
        <v>20.3272333333333</v>
      </c>
      <c r="CO256">
        <v>999.9</v>
      </c>
      <c r="CP256">
        <v>0</v>
      </c>
      <c r="CQ256">
        <v>0</v>
      </c>
      <c r="CR256">
        <v>10003.14</v>
      </c>
      <c r="CS256">
        <v>0</v>
      </c>
      <c r="CT256">
        <v>4.65942</v>
      </c>
      <c r="CU256">
        <v>1046.01</v>
      </c>
      <c r="CV256">
        <v>0.961993333333333</v>
      </c>
      <c r="CW256">
        <v>0.0380068</v>
      </c>
      <c r="CX256">
        <v>0</v>
      </c>
      <c r="CY256">
        <v>1437.69666666667</v>
      </c>
      <c r="CZ256">
        <v>4.99912</v>
      </c>
      <c r="DA256">
        <v>14889.6</v>
      </c>
      <c r="DB256">
        <v>6712.85666666667</v>
      </c>
      <c r="DC256">
        <v>37.479</v>
      </c>
      <c r="DD256">
        <v>40.75</v>
      </c>
      <c r="DE256">
        <v>39.3333333333333</v>
      </c>
      <c r="DF256">
        <v>40.2083333333333</v>
      </c>
      <c r="DG256">
        <v>39.2706666666667</v>
      </c>
      <c r="DH256">
        <v>1001.44666666667</v>
      </c>
      <c r="DI256">
        <v>39.5633333333333</v>
      </c>
      <c r="DJ256">
        <v>0</v>
      </c>
      <c r="DK256">
        <v>1625677695.2</v>
      </c>
      <c r="DL256">
        <v>0</v>
      </c>
      <c r="DM256">
        <v>1441.06884615385</v>
      </c>
      <c r="DN256">
        <v>-31.7241025900798</v>
      </c>
      <c r="DO256">
        <v>-398.160684364429</v>
      </c>
      <c r="DP256">
        <v>14932.9692307692</v>
      </c>
      <c r="DQ256">
        <v>15</v>
      </c>
      <c r="DR256">
        <v>1625677134.6</v>
      </c>
      <c r="DS256" t="s">
        <v>305</v>
      </c>
      <c r="DT256">
        <v>1625677128.6</v>
      </c>
      <c r="DU256">
        <v>1625677134.6</v>
      </c>
      <c r="DV256">
        <v>2</v>
      </c>
      <c r="DW256">
        <v>0.041</v>
      </c>
      <c r="DX256">
        <v>0.026</v>
      </c>
      <c r="DY256">
        <v>-14.347</v>
      </c>
      <c r="DZ256">
        <v>-1.389</v>
      </c>
      <c r="EA256">
        <v>420</v>
      </c>
      <c r="EB256">
        <v>5</v>
      </c>
      <c r="EC256">
        <v>0.14</v>
      </c>
      <c r="ED256">
        <v>0.08</v>
      </c>
      <c r="EE256">
        <v>-12.1863536585366</v>
      </c>
      <c r="EF256">
        <v>-0.42242299651569</v>
      </c>
      <c r="EG256">
        <v>0.0785414387986771</v>
      </c>
      <c r="EH256">
        <v>1</v>
      </c>
      <c r="EI256">
        <v>1442.60617647059</v>
      </c>
      <c r="EJ256">
        <v>-31.5123841871864</v>
      </c>
      <c r="EK256">
        <v>3.08735372571426</v>
      </c>
      <c r="EL256">
        <v>0</v>
      </c>
      <c r="EM256">
        <v>1.32388658536585</v>
      </c>
      <c r="EN256">
        <v>0.142050731707317</v>
      </c>
      <c r="EO256">
        <v>0.0172384054508129</v>
      </c>
      <c r="EP256">
        <v>0</v>
      </c>
      <c r="EQ256">
        <v>1</v>
      </c>
      <c r="ER256">
        <v>3</v>
      </c>
      <c r="ES256" t="s">
        <v>427</v>
      </c>
      <c r="ET256">
        <v>100</v>
      </c>
      <c r="EU256">
        <v>100</v>
      </c>
      <c r="EV256">
        <v>-14.343</v>
      </c>
      <c r="EW256">
        <v>-1.471</v>
      </c>
      <c r="EX256">
        <v>-14.3476998515065</v>
      </c>
      <c r="EY256">
        <v>0.000485247639819423</v>
      </c>
      <c r="EZ256">
        <v>-1.36446825205216e-06</v>
      </c>
      <c r="FA256">
        <v>5.78542989185787e-10</v>
      </c>
      <c r="FB256">
        <v>-1.1099058739466</v>
      </c>
      <c r="FC256">
        <v>-0.0508365997127688</v>
      </c>
      <c r="FD256">
        <v>0.00161886503163497</v>
      </c>
      <c r="FE256">
        <v>-2.08621555845513e-05</v>
      </c>
      <c r="FF256">
        <v>0</v>
      </c>
      <c r="FG256">
        <v>2096</v>
      </c>
      <c r="FH256">
        <v>2</v>
      </c>
      <c r="FI256">
        <v>28</v>
      </c>
      <c r="FJ256">
        <v>9.4</v>
      </c>
      <c r="FK256">
        <v>9.3</v>
      </c>
      <c r="FL256">
        <v>18</v>
      </c>
      <c r="FM256">
        <v>491.993</v>
      </c>
      <c r="FN256">
        <v>511.617</v>
      </c>
      <c r="FO256">
        <v>19.6231</v>
      </c>
      <c r="FP256">
        <v>26.4524</v>
      </c>
      <c r="FQ256">
        <v>29.9999</v>
      </c>
      <c r="FR256">
        <v>26.6935</v>
      </c>
      <c r="FS256">
        <v>26.6865</v>
      </c>
      <c r="FT256">
        <v>21.461</v>
      </c>
      <c r="FU256">
        <v>52.1638</v>
      </c>
      <c r="FV256">
        <v>0</v>
      </c>
      <c r="FW256">
        <v>19.65</v>
      </c>
      <c r="FX256">
        <v>420</v>
      </c>
      <c r="FY256">
        <v>7.05281</v>
      </c>
      <c r="FZ256">
        <v>101.671</v>
      </c>
      <c r="GA256">
        <v>96.1963</v>
      </c>
    </row>
    <row r="257" spans="1:183">
      <c r="A257">
        <v>241</v>
      </c>
      <c r="B257">
        <v>1625677696.1</v>
      </c>
      <c r="C257">
        <v>480</v>
      </c>
      <c r="D257" t="s">
        <v>788</v>
      </c>
      <c r="E257" t="s">
        <v>789</v>
      </c>
      <c r="F257">
        <v>1</v>
      </c>
      <c r="G257" t="s">
        <v>302</v>
      </c>
      <c r="H257">
        <v>1625677695.1</v>
      </c>
      <c r="I257">
        <f>(J257)/1000</f>
        <v>0</v>
      </c>
      <c r="J257">
        <f>1000*CJ257*AH257*(CF257-CG257)/(100*BY257*(1000-AH257*CF257))</f>
        <v>0</v>
      </c>
      <c r="K257">
        <f>CJ257*AH257*(CE257-CD257*(1000-AH257*CG257)/(1000-AH257*CF257))/(100*BY257)</f>
        <v>0</v>
      </c>
      <c r="L257">
        <f>CD257 - IF(AH257&gt;1, K257*BY257*100.0/(AJ257*CR257), 0)</f>
        <v>0</v>
      </c>
      <c r="M257">
        <f>((S257-I257/2)*L257-K257)/(S257+I257/2)</f>
        <v>0</v>
      </c>
      <c r="N257">
        <f>M257*(CK257+CL257)/1000.0</f>
        <v>0</v>
      </c>
      <c r="O257">
        <f>(CD257 - IF(AH257&gt;1, K257*BY257*100.0/(AJ257*CR257), 0))*(CK257+CL257)/1000.0</f>
        <v>0</v>
      </c>
      <c r="P257">
        <f>2.0/((1/R257-1/Q257)+SIGN(R257)*SQRT((1/R257-1/Q257)*(1/R257-1/Q257) + 4*BZ257/((BZ257+1)*(BZ257+1))*(2*1/R257*1/Q257-1/Q257*1/Q257)))</f>
        <v>0</v>
      </c>
      <c r="Q257">
        <f>IF(LEFT(CA257,1)&lt;&gt;"0",IF(LEFT(CA257,1)="1",3.0,CB257),$D$5+$E$5*(CR257*CK257/($K$5*1000))+$F$5*(CR257*CK257/($K$5*1000))*MAX(MIN(BY257,$J$5),$I$5)*MAX(MIN(BY257,$J$5),$I$5)+$G$5*MAX(MIN(BY257,$J$5),$I$5)*(CR257*CK257/($K$5*1000))+$H$5*(CR257*CK257/($K$5*1000))*(CR257*CK257/($K$5*1000)))</f>
        <v>0</v>
      </c>
      <c r="R257">
        <f>I257*(1000-(1000*0.61365*exp(17.502*V257/(240.97+V257))/(CK257+CL257)+CF257)/2)/(1000*0.61365*exp(17.502*V257/(240.97+V257))/(CK257+CL257)-CF257)</f>
        <v>0</v>
      </c>
      <c r="S257">
        <f>1/((BZ257+1)/(P257/1.6)+1/(Q257/1.37)) + BZ257/((BZ257+1)/(P257/1.6) + BZ257/(Q257/1.37))</f>
        <v>0</v>
      </c>
      <c r="T257">
        <f>(BU257*BX257)</f>
        <v>0</v>
      </c>
      <c r="U257">
        <f>(CM257+(T257+2*0.95*5.67E-8*(((CM257+$B$7)+273)^4-(CM257+273)^4)-44100*I257)/(1.84*29.3*Q257+8*0.95*5.67E-8*(CM257+273)^3))</f>
        <v>0</v>
      </c>
      <c r="V257">
        <f>($C$7*CN257+$D$7*CO257+$E$7*U257)</f>
        <v>0</v>
      </c>
      <c r="W257">
        <f>0.61365*exp(17.502*V257/(240.97+V257))</f>
        <v>0</v>
      </c>
      <c r="X257">
        <f>(Y257/Z257*100)</f>
        <v>0</v>
      </c>
      <c r="Y257">
        <f>CF257*(CK257+CL257)/1000</f>
        <v>0</v>
      </c>
      <c r="Z257">
        <f>0.61365*exp(17.502*CM257/(240.97+CM257))</f>
        <v>0</v>
      </c>
      <c r="AA257">
        <f>(W257-CF257*(CK257+CL257)/1000)</f>
        <v>0</v>
      </c>
      <c r="AB257">
        <f>(-I257*44100)</f>
        <v>0</v>
      </c>
      <c r="AC257">
        <f>2*29.3*Q257*0.92*(CM257-V257)</f>
        <v>0</v>
      </c>
      <c r="AD257">
        <f>2*0.95*5.67E-8*(((CM257+$B$7)+273)^4-(V257+273)^4)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MAX(0,($B$13+$C$13*CR257)/(1+$D$13*CR257)*CK257/(CM257+273)*$E$13)</f>
        <v>0</v>
      </c>
      <c r="AK257" t="s">
        <v>303</v>
      </c>
      <c r="AL257" t="s">
        <v>303</v>
      </c>
      <c r="AM257">
        <v>0</v>
      </c>
      <c r="AN257">
        <v>0</v>
      </c>
      <c r="AO257">
        <f>1-AM257/AN257</f>
        <v>0</v>
      </c>
      <c r="AP257">
        <v>0</v>
      </c>
      <c r="AQ257" t="s">
        <v>303</v>
      </c>
      <c r="AR257" t="s">
        <v>303</v>
      </c>
      <c r="AS257">
        <v>0</v>
      </c>
      <c r="AT257">
        <v>0</v>
      </c>
      <c r="AU257">
        <f>1-AS257/AT257</f>
        <v>0</v>
      </c>
      <c r="AV257">
        <v>0.5</v>
      </c>
      <c r="AW257">
        <f>BV257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303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f>$B$11*CS257+$C$11*CT257+$F$11*CU257*(1-CX257)</f>
        <v>0</v>
      </c>
      <c r="BV257">
        <f>BU257*BW257</f>
        <v>0</v>
      </c>
      <c r="BW257">
        <f>($B$11*$D$9+$C$11*$D$9+$F$11*((DH257+CZ257)/MAX(DH257+CZ257+DI257, 0.1)*$I$9+DI257/MAX(DH257+CZ257+DI257, 0.1)*$J$9))/($B$11+$C$11+$F$11)</f>
        <v>0</v>
      </c>
      <c r="BX257">
        <f>($B$11*$K$9+$C$11*$K$9+$F$11*((DH257+CZ257)/MAX(DH257+CZ257+DI257, 0.1)*$P$9+DI257/MAX(DH257+CZ257+DI257, 0.1)*$Q$9))/($B$11+$C$11+$F$11)</f>
        <v>0</v>
      </c>
      <c r="BY257">
        <v>6</v>
      </c>
      <c r="BZ257">
        <v>0.5</v>
      </c>
      <c r="CA257" t="s">
        <v>304</v>
      </c>
      <c r="CB257">
        <v>2</v>
      </c>
      <c r="CC257">
        <v>1625677695.1</v>
      </c>
      <c r="CD257">
        <v>407.761</v>
      </c>
      <c r="CE257">
        <v>420.086666666667</v>
      </c>
      <c r="CF257">
        <v>8.28746</v>
      </c>
      <c r="CG257">
        <v>6.97109666666667</v>
      </c>
      <c r="CH257">
        <v>422.103666666667</v>
      </c>
      <c r="CI257">
        <v>9.75868666666667</v>
      </c>
      <c r="CJ257">
        <v>499.983666666667</v>
      </c>
      <c r="CK257">
        <v>100.401666666667</v>
      </c>
      <c r="CL257">
        <v>0.0998636333333333</v>
      </c>
      <c r="CM257">
        <v>20.5768333333333</v>
      </c>
      <c r="CN257">
        <v>20.3601666666667</v>
      </c>
      <c r="CO257">
        <v>999.9</v>
      </c>
      <c r="CP257">
        <v>0</v>
      </c>
      <c r="CQ257">
        <v>0</v>
      </c>
      <c r="CR257">
        <v>10011.0333333333</v>
      </c>
      <c r="CS257">
        <v>0</v>
      </c>
      <c r="CT257">
        <v>4.68699</v>
      </c>
      <c r="CU257">
        <v>1045.99333333333</v>
      </c>
      <c r="CV257">
        <v>0.961997</v>
      </c>
      <c r="CW257">
        <v>0.0380032666666667</v>
      </c>
      <c r="CX257">
        <v>0</v>
      </c>
      <c r="CY257">
        <v>1436.94333333333</v>
      </c>
      <c r="CZ257">
        <v>4.99912</v>
      </c>
      <c r="DA257">
        <v>14880.0333333333</v>
      </c>
      <c r="DB257">
        <v>6712.77333333333</v>
      </c>
      <c r="DC257">
        <v>37.5623333333333</v>
      </c>
      <c r="DD257">
        <v>40.7913333333333</v>
      </c>
      <c r="DE257">
        <v>39.458</v>
      </c>
      <c r="DF257">
        <v>40.333</v>
      </c>
      <c r="DG257">
        <v>39.1246666666667</v>
      </c>
      <c r="DH257">
        <v>1001.43333333333</v>
      </c>
      <c r="DI257">
        <v>39.56</v>
      </c>
      <c r="DJ257">
        <v>0</v>
      </c>
      <c r="DK257">
        <v>1625677697</v>
      </c>
      <c r="DL257">
        <v>0</v>
      </c>
      <c r="DM257">
        <v>1439.946</v>
      </c>
      <c r="DN257">
        <v>-31.4669230263469</v>
      </c>
      <c r="DO257">
        <v>-405.023076523867</v>
      </c>
      <c r="DP257">
        <v>14919.672</v>
      </c>
      <c r="DQ257">
        <v>15</v>
      </c>
      <c r="DR257">
        <v>1625677134.6</v>
      </c>
      <c r="DS257" t="s">
        <v>305</v>
      </c>
      <c r="DT257">
        <v>1625677128.6</v>
      </c>
      <c r="DU257">
        <v>1625677134.6</v>
      </c>
      <c r="DV257">
        <v>2</v>
      </c>
      <c r="DW257">
        <v>0.041</v>
      </c>
      <c r="DX257">
        <v>0.026</v>
      </c>
      <c r="DY257">
        <v>-14.347</v>
      </c>
      <c r="DZ257">
        <v>-1.389</v>
      </c>
      <c r="EA257">
        <v>420</v>
      </c>
      <c r="EB257">
        <v>5</v>
      </c>
      <c r="EC257">
        <v>0.14</v>
      </c>
      <c r="ED257">
        <v>0.08</v>
      </c>
      <c r="EE257">
        <v>-12.2064756097561</v>
      </c>
      <c r="EF257">
        <v>-0.477493379790943</v>
      </c>
      <c r="EG257">
        <v>0.0825425530478226</v>
      </c>
      <c r="EH257">
        <v>1</v>
      </c>
      <c r="EI257">
        <v>1441.67117647059</v>
      </c>
      <c r="EJ257">
        <v>-31.0630427056188</v>
      </c>
      <c r="EK257">
        <v>3.05665307610818</v>
      </c>
      <c r="EL257">
        <v>0</v>
      </c>
      <c r="EM257">
        <v>1.3270556097561</v>
      </c>
      <c r="EN257">
        <v>0.0602418815330989</v>
      </c>
      <c r="EO257">
        <v>0.0120932307307124</v>
      </c>
      <c r="EP257">
        <v>1</v>
      </c>
      <c r="EQ257">
        <v>2</v>
      </c>
      <c r="ER257">
        <v>3</v>
      </c>
      <c r="ES257" t="s">
        <v>349</v>
      </c>
      <c r="ET257">
        <v>100</v>
      </c>
      <c r="EU257">
        <v>100</v>
      </c>
      <c r="EV257">
        <v>-14.342</v>
      </c>
      <c r="EW257">
        <v>-1.4715</v>
      </c>
      <c r="EX257">
        <v>-14.3476998515065</v>
      </c>
      <c r="EY257">
        <v>0.000485247639819423</v>
      </c>
      <c r="EZ257">
        <v>-1.36446825205216e-06</v>
      </c>
      <c r="FA257">
        <v>5.78542989185787e-10</v>
      </c>
      <c r="FB257">
        <v>-1.1099058739466</v>
      </c>
      <c r="FC257">
        <v>-0.0508365997127688</v>
      </c>
      <c r="FD257">
        <v>0.00161886503163497</v>
      </c>
      <c r="FE257">
        <v>-2.08621555845513e-05</v>
      </c>
      <c r="FF257">
        <v>0</v>
      </c>
      <c r="FG257">
        <v>2096</v>
      </c>
      <c r="FH257">
        <v>2</v>
      </c>
      <c r="FI257">
        <v>28</v>
      </c>
      <c r="FJ257">
        <v>9.5</v>
      </c>
      <c r="FK257">
        <v>9.4</v>
      </c>
      <c r="FL257">
        <v>18</v>
      </c>
      <c r="FM257">
        <v>491.838</v>
      </c>
      <c r="FN257">
        <v>511.481</v>
      </c>
      <c r="FO257">
        <v>19.6654</v>
      </c>
      <c r="FP257">
        <v>26.4509</v>
      </c>
      <c r="FQ257">
        <v>29.9997</v>
      </c>
      <c r="FR257">
        <v>26.6924</v>
      </c>
      <c r="FS257">
        <v>26.6853</v>
      </c>
      <c r="FT257">
        <v>21.4653</v>
      </c>
      <c r="FU257">
        <v>51.8936</v>
      </c>
      <c r="FV257">
        <v>0</v>
      </c>
      <c r="FW257">
        <v>19.72</v>
      </c>
      <c r="FX257">
        <v>420</v>
      </c>
      <c r="FY257">
        <v>7.04878</v>
      </c>
      <c r="FZ257">
        <v>101.671</v>
      </c>
      <c r="GA257">
        <v>96.1967</v>
      </c>
    </row>
    <row r="258" spans="1:183">
      <c r="A258">
        <v>242</v>
      </c>
      <c r="B258">
        <v>1625677698.1</v>
      </c>
      <c r="C258">
        <v>482</v>
      </c>
      <c r="D258" t="s">
        <v>790</v>
      </c>
      <c r="E258" t="s">
        <v>791</v>
      </c>
      <c r="F258">
        <v>1</v>
      </c>
      <c r="G258" t="s">
        <v>302</v>
      </c>
      <c r="H258">
        <v>1625677697.1</v>
      </c>
      <c r="I258">
        <f>(J258)/1000</f>
        <v>0</v>
      </c>
      <c r="J258">
        <f>1000*CJ258*AH258*(CF258-CG258)/(100*BY258*(1000-AH258*CF258))</f>
        <v>0</v>
      </c>
      <c r="K258">
        <f>CJ258*AH258*(CE258-CD258*(1000-AH258*CG258)/(1000-AH258*CF258))/(100*BY258)</f>
        <v>0</v>
      </c>
      <c r="L258">
        <f>CD258 - IF(AH258&gt;1, K258*BY258*100.0/(AJ258*CR258), 0)</f>
        <v>0</v>
      </c>
      <c r="M258">
        <f>((S258-I258/2)*L258-K258)/(S258+I258/2)</f>
        <v>0</v>
      </c>
      <c r="N258">
        <f>M258*(CK258+CL258)/1000.0</f>
        <v>0</v>
      </c>
      <c r="O258">
        <f>(CD258 - IF(AH258&gt;1, K258*BY258*100.0/(AJ258*CR258), 0))*(CK258+CL258)/1000.0</f>
        <v>0</v>
      </c>
      <c r="P258">
        <f>2.0/((1/R258-1/Q258)+SIGN(R258)*SQRT((1/R258-1/Q258)*(1/R258-1/Q258) + 4*BZ258/((BZ258+1)*(BZ258+1))*(2*1/R258*1/Q258-1/Q258*1/Q258)))</f>
        <v>0</v>
      </c>
      <c r="Q258">
        <f>IF(LEFT(CA258,1)&lt;&gt;"0",IF(LEFT(CA258,1)="1",3.0,CB258),$D$5+$E$5*(CR258*CK258/($K$5*1000))+$F$5*(CR258*CK258/($K$5*1000))*MAX(MIN(BY258,$J$5),$I$5)*MAX(MIN(BY258,$J$5),$I$5)+$G$5*MAX(MIN(BY258,$J$5),$I$5)*(CR258*CK258/($K$5*1000))+$H$5*(CR258*CK258/($K$5*1000))*(CR258*CK258/($K$5*1000)))</f>
        <v>0</v>
      </c>
      <c r="R258">
        <f>I258*(1000-(1000*0.61365*exp(17.502*V258/(240.97+V258))/(CK258+CL258)+CF258)/2)/(1000*0.61365*exp(17.502*V258/(240.97+V258))/(CK258+CL258)-CF258)</f>
        <v>0</v>
      </c>
      <c r="S258">
        <f>1/((BZ258+1)/(P258/1.6)+1/(Q258/1.37)) + BZ258/((BZ258+1)/(P258/1.6) + BZ258/(Q258/1.37))</f>
        <v>0</v>
      </c>
      <c r="T258">
        <f>(BU258*BX258)</f>
        <v>0</v>
      </c>
      <c r="U258">
        <f>(CM258+(T258+2*0.95*5.67E-8*(((CM258+$B$7)+273)^4-(CM258+273)^4)-44100*I258)/(1.84*29.3*Q258+8*0.95*5.67E-8*(CM258+273)^3))</f>
        <v>0</v>
      </c>
      <c r="V258">
        <f>($C$7*CN258+$D$7*CO258+$E$7*U258)</f>
        <v>0</v>
      </c>
      <c r="W258">
        <f>0.61365*exp(17.502*V258/(240.97+V258))</f>
        <v>0</v>
      </c>
      <c r="X258">
        <f>(Y258/Z258*100)</f>
        <v>0</v>
      </c>
      <c r="Y258">
        <f>CF258*(CK258+CL258)/1000</f>
        <v>0</v>
      </c>
      <c r="Z258">
        <f>0.61365*exp(17.502*CM258/(240.97+CM258))</f>
        <v>0</v>
      </c>
      <c r="AA258">
        <f>(W258-CF258*(CK258+CL258)/1000)</f>
        <v>0</v>
      </c>
      <c r="AB258">
        <f>(-I258*44100)</f>
        <v>0</v>
      </c>
      <c r="AC258">
        <f>2*29.3*Q258*0.92*(CM258-V258)</f>
        <v>0</v>
      </c>
      <c r="AD258">
        <f>2*0.95*5.67E-8*(((CM258+$B$7)+273)^4-(V258+273)^4)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MAX(0,($B$13+$C$13*CR258)/(1+$D$13*CR258)*CK258/(CM258+273)*$E$13)</f>
        <v>0</v>
      </c>
      <c r="AK258" t="s">
        <v>303</v>
      </c>
      <c r="AL258" t="s">
        <v>303</v>
      </c>
      <c r="AM258">
        <v>0</v>
      </c>
      <c r="AN258">
        <v>0</v>
      </c>
      <c r="AO258">
        <f>1-AM258/AN258</f>
        <v>0</v>
      </c>
      <c r="AP258">
        <v>0</v>
      </c>
      <c r="AQ258" t="s">
        <v>303</v>
      </c>
      <c r="AR258" t="s">
        <v>303</v>
      </c>
      <c r="AS258">
        <v>0</v>
      </c>
      <c r="AT258">
        <v>0</v>
      </c>
      <c r="AU258">
        <f>1-AS258/AT258</f>
        <v>0</v>
      </c>
      <c r="AV258">
        <v>0.5</v>
      </c>
      <c r="AW258">
        <f>BV258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303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f>$B$11*CS258+$C$11*CT258+$F$11*CU258*(1-CX258)</f>
        <v>0</v>
      </c>
      <c r="BV258">
        <f>BU258*BW258</f>
        <v>0</v>
      </c>
      <c r="BW258">
        <f>($B$11*$D$9+$C$11*$D$9+$F$11*((DH258+CZ258)/MAX(DH258+CZ258+DI258, 0.1)*$I$9+DI258/MAX(DH258+CZ258+DI258, 0.1)*$J$9))/($B$11+$C$11+$F$11)</f>
        <v>0</v>
      </c>
      <c r="BX258">
        <f>($B$11*$K$9+$C$11*$K$9+$F$11*((DH258+CZ258)/MAX(DH258+CZ258+DI258, 0.1)*$P$9+DI258/MAX(DH258+CZ258+DI258, 0.1)*$Q$9))/($B$11+$C$11+$F$11)</f>
        <v>0</v>
      </c>
      <c r="BY258">
        <v>6</v>
      </c>
      <c r="BZ258">
        <v>0.5</v>
      </c>
      <c r="CA258" t="s">
        <v>304</v>
      </c>
      <c r="CB258">
        <v>2</v>
      </c>
      <c r="CC258">
        <v>1625677697.1</v>
      </c>
      <c r="CD258">
        <v>407.755666666667</v>
      </c>
      <c r="CE258">
        <v>419.940666666667</v>
      </c>
      <c r="CF258">
        <v>8.30666333333333</v>
      </c>
      <c r="CG258">
        <v>6.98594333333333</v>
      </c>
      <c r="CH258">
        <v>422.098</v>
      </c>
      <c r="CI258">
        <v>9.77838666666667</v>
      </c>
      <c r="CJ258">
        <v>500.072</v>
      </c>
      <c r="CK258">
        <v>100.403</v>
      </c>
      <c r="CL258">
        <v>0.100198</v>
      </c>
      <c r="CM258">
        <v>20.6044333333333</v>
      </c>
      <c r="CN258">
        <v>20.3832666666667</v>
      </c>
      <c r="CO258">
        <v>999.9</v>
      </c>
      <c r="CP258">
        <v>0</v>
      </c>
      <c r="CQ258">
        <v>0</v>
      </c>
      <c r="CR258">
        <v>10012.5</v>
      </c>
      <c r="CS258">
        <v>0</v>
      </c>
      <c r="CT258">
        <v>4.68699</v>
      </c>
      <c r="CU258">
        <v>1045.99333333333</v>
      </c>
      <c r="CV258">
        <v>0.961997</v>
      </c>
      <c r="CW258">
        <v>0.0380032666666667</v>
      </c>
      <c r="CX258">
        <v>0</v>
      </c>
      <c r="CY258">
        <v>1435.36666666667</v>
      </c>
      <c r="CZ258">
        <v>4.99912</v>
      </c>
      <c r="DA258">
        <v>14868.7333333333</v>
      </c>
      <c r="DB258">
        <v>6712.76</v>
      </c>
      <c r="DC258">
        <v>37.4996666666667</v>
      </c>
      <c r="DD258">
        <v>40.7703333333333</v>
      </c>
      <c r="DE258">
        <v>39.2706666666667</v>
      </c>
      <c r="DF258">
        <v>40.1666666666667</v>
      </c>
      <c r="DG258">
        <v>39.1456666666667</v>
      </c>
      <c r="DH258">
        <v>1001.43333333333</v>
      </c>
      <c r="DI258">
        <v>39.56</v>
      </c>
      <c r="DJ258">
        <v>0</v>
      </c>
      <c r="DK258">
        <v>1625677698.8</v>
      </c>
      <c r="DL258">
        <v>0</v>
      </c>
      <c r="DM258">
        <v>1439.12769230769</v>
      </c>
      <c r="DN258">
        <v>-31.5582906148777</v>
      </c>
      <c r="DO258">
        <v>-400.437607442108</v>
      </c>
      <c r="DP258">
        <v>14910.5769230769</v>
      </c>
      <c r="DQ258">
        <v>15</v>
      </c>
      <c r="DR258">
        <v>1625677134.6</v>
      </c>
      <c r="DS258" t="s">
        <v>305</v>
      </c>
      <c r="DT258">
        <v>1625677128.6</v>
      </c>
      <c r="DU258">
        <v>1625677134.6</v>
      </c>
      <c r="DV258">
        <v>2</v>
      </c>
      <c r="DW258">
        <v>0.041</v>
      </c>
      <c r="DX258">
        <v>0.026</v>
      </c>
      <c r="DY258">
        <v>-14.347</v>
      </c>
      <c r="DZ258">
        <v>-1.389</v>
      </c>
      <c r="EA258">
        <v>420</v>
      </c>
      <c r="EB258">
        <v>5</v>
      </c>
      <c r="EC258">
        <v>0.14</v>
      </c>
      <c r="ED258">
        <v>0.08</v>
      </c>
      <c r="EE258">
        <v>-12.210256097561</v>
      </c>
      <c r="EF258">
        <v>-0.388601393728256</v>
      </c>
      <c r="EG258">
        <v>0.0824108951143687</v>
      </c>
      <c r="EH258">
        <v>1</v>
      </c>
      <c r="EI258">
        <v>1440.42088235294</v>
      </c>
      <c r="EJ258">
        <v>-32.0741420605664</v>
      </c>
      <c r="EK258">
        <v>3.14248718247848</v>
      </c>
      <c r="EL258">
        <v>0</v>
      </c>
      <c r="EM258">
        <v>1.3288756097561</v>
      </c>
      <c r="EN258">
        <v>-4.80836236870278e-06</v>
      </c>
      <c r="EO258">
        <v>0.00900904722738597</v>
      </c>
      <c r="EP258">
        <v>1</v>
      </c>
      <c r="EQ258">
        <v>2</v>
      </c>
      <c r="ER258">
        <v>3</v>
      </c>
      <c r="ES258" t="s">
        <v>349</v>
      </c>
      <c r="ET258">
        <v>100</v>
      </c>
      <c r="EU258">
        <v>100</v>
      </c>
      <c r="EV258">
        <v>-14.342</v>
      </c>
      <c r="EW258">
        <v>-1.472</v>
      </c>
      <c r="EX258">
        <v>-14.3476998515065</v>
      </c>
      <c r="EY258">
        <v>0.000485247639819423</v>
      </c>
      <c r="EZ258">
        <v>-1.36446825205216e-06</v>
      </c>
      <c r="FA258">
        <v>5.78542989185787e-10</v>
      </c>
      <c r="FB258">
        <v>-1.1099058739466</v>
      </c>
      <c r="FC258">
        <v>-0.0508365997127688</v>
      </c>
      <c r="FD258">
        <v>0.00161886503163497</v>
      </c>
      <c r="FE258">
        <v>-2.08621555845513e-05</v>
      </c>
      <c r="FF258">
        <v>0</v>
      </c>
      <c r="FG258">
        <v>2096</v>
      </c>
      <c r="FH258">
        <v>2</v>
      </c>
      <c r="FI258">
        <v>28</v>
      </c>
      <c r="FJ258">
        <v>9.5</v>
      </c>
      <c r="FK258">
        <v>9.4</v>
      </c>
      <c r="FL258">
        <v>18</v>
      </c>
      <c r="FM258">
        <v>491.723</v>
      </c>
      <c r="FN258">
        <v>511.453</v>
      </c>
      <c r="FO258">
        <v>19.7097</v>
      </c>
      <c r="FP258">
        <v>26.4496</v>
      </c>
      <c r="FQ258">
        <v>29.9997</v>
      </c>
      <c r="FR258">
        <v>26.6907</v>
      </c>
      <c r="FS258">
        <v>26.6842</v>
      </c>
      <c r="FT258">
        <v>21.4678</v>
      </c>
      <c r="FU258">
        <v>51.8936</v>
      </c>
      <c r="FV258">
        <v>0</v>
      </c>
      <c r="FW258">
        <v>19.78</v>
      </c>
      <c r="FX258">
        <v>420</v>
      </c>
      <c r="FY258">
        <v>7.09976</v>
      </c>
      <c r="FZ258">
        <v>101.672</v>
      </c>
      <c r="GA258">
        <v>96.1957</v>
      </c>
    </row>
    <row r="259" spans="1:183">
      <c r="A259">
        <v>243</v>
      </c>
      <c r="B259">
        <v>1625677700.1</v>
      </c>
      <c r="C259">
        <v>484</v>
      </c>
      <c r="D259" t="s">
        <v>792</v>
      </c>
      <c r="E259" t="s">
        <v>793</v>
      </c>
      <c r="F259">
        <v>1</v>
      </c>
      <c r="G259" t="s">
        <v>302</v>
      </c>
      <c r="H259">
        <v>1625677699.1</v>
      </c>
      <c r="I259">
        <f>(J259)/1000</f>
        <v>0</v>
      </c>
      <c r="J259">
        <f>1000*CJ259*AH259*(CF259-CG259)/(100*BY259*(1000-AH259*CF259))</f>
        <v>0</v>
      </c>
      <c r="K259">
        <f>CJ259*AH259*(CE259-CD259*(1000-AH259*CG259)/(1000-AH259*CF259))/(100*BY259)</f>
        <v>0</v>
      </c>
      <c r="L259">
        <f>CD259 - IF(AH259&gt;1, K259*BY259*100.0/(AJ259*CR259), 0)</f>
        <v>0</v>
      </c>
      <c r="M259">
        <f>((S259-I259/2)*L259-K259)/(S259+I259/2)</f>
        <v>0</v>
      </c>
      <c r="N259">
        <f>M259*(CK259+CL259)/1000.0</f>
        <v>0</v>
      </c>
      <c r="O259">
        <f>(CD259 - IF(AH259&gt;1, K259*BY259*100.0/(AJ259*CR259), 0))*(CK259+CL259)/1000.0</f>
        <v>0</v>
      </c>
      <c r="P259">
        <f>2.0/((1/R259-1/Q259)+SIGN(R259)*SQRT((1/R259-1/Q259)*(1/R259-1/Q259) + 4*BZ259/((BZ259+1)*(BZ259+1))*(2*1/R259*1/Q259-1/Q259*1/Q259)))</f>
        <v>0</v>
      </c>
      <c r="Q259">
        <f>IF(LEFT(CA259,1)&lt;&gt;"0",IF(LEFT(CA259,1)="1",3.0,CB259),$D$5+$E$5*(CR259*CK259/($K$5*1000))+$F$5*(CR259*CK259/($K$5*1000))*MAX(MIN(BY259,$J$5),$I$5)*MAX(MIN(BY259,$J$5),$I$5)+$G$5*MAX(MIN(BY259,$J$5),$I$5)*(CR259*CK259/($K$5*1000))+$H$5*(CR259*CK259/($K$5*1000))*(CR259*CK259/($K$5*1000)))</f>
        <v>0</v>
      </c>
      <c r="R259">
        <f>I259*(1000-(1000*0.61365*exp(17.502*V259/(240.97+V259))/(CK259+CL259)+CF259)/2)/(1000*0.61365*exp(17.502*V259/(240.97+V259))/(CK259+CL259)-CF259)</f>
        <v>0</v>
      </c>
      <c r="S259">
        <f>1/((BZ259+1)/(P259/1.6)+1/(Q259/1.37)) + BZ259/((BZ259+1)/(P259/1.6) + BZ259/(Q259/1.37))</f>
        <v>0</v>
      </c>
      <c r="T259">
        <f>(BU259*BX259)</f>
        <v>0</v>
      </c>
      <c r="U259">
        <f>(CM259+(T259+2*0.95*5.67E-8*(((CM259+$B$7)+273)^4-(CM259+273)^4)-44100*I259)/(1.84*29.3*Q259+8*0.95*5.67E-8*(CM259+273)^3))</f>
        <v>0</v>
      </c>
      <c r="V259">
        <f>($C$7*CN259+$D$7*CO259+$E$7*U259)</f>
        <v>0</v>
      </c>
      <c r="W259">
        <f>0.61365*exp(17.502*V259/(240.97+V259))</f>
        <v>0</v>
      </c>
      <c r="X259">
        <f>(Y259/Z259*100)</f>
        <v>0</v>
      </c>
      <c r="Y259">
        <f>CF259*(CK259+CL259)/1000</f>
        <v>0</v>
      </c>
      <c r="Z259">
        <f>0.61365*exp(17.502*CM259/(240.97+CM259))</f>
        <v>0</v>
      </c>
      <c r="AA259">
        <f>(W259-CF259*(CK259+CL259)/1000)</f>
        <v>0</v>
      </c>
      <c r="AB259">
        <f>(-I259*44100)</f>
        <v>0</v>
      </c>
      <c r="AC259">
        <f>2*29.3*Q259*0.92*(CM259-V259)</f>
        <v>0</v>
      </c>
      <c r="AD259">
        <f>2*0.95*5.67E-8*(((CM259+$B$7)+273)^4-(V259+273)^4)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MAX(0,($B$13+$C$13*CR259)/(1+$D$13*CR259)*CK259/(CM259+273)*$E$13)</f>
        <v>0</v>
      </c>
      <c r="AK259" t="s">
        <v>303</v>
      </c>
      <c r="AL259" t="s">
        <v>303</v>
      </c>
      <c r="AM259">
        <v>0</v>
      </c>
      <c r="AN259">
        <v>0</v>
      </c>
      <c r="AO259">
        <f>1-AM259/AN259</f>
        <v>0</v>
      </c>
      <c r="AP259">
        <v>0</v>
      </c>
      <c r="AQ259" t="s">
        <v>303</v>
      </c>
      <c r="AR259" t="s">
        <v>303</v>
      </c>
      <c r="AS259">
        <v>0</v>
      </c>
      <c r="AT259">
        <v>0</v>
      </c>
      <c r="AU259">
        <f>1-AS259/AT259</f>
        <v>0</v>
      </c>
      <c r="AV259">
        <v>0.5</v>
      </c>
      <c r="AW259">
        <f>BV259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303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f>$B$11*CS259+$C$11*CT259+$F$11*CU259*(1-CX259)</f>
        <v>0</v>
      </c>
      <c r="BV259">
        <f>BU259*BW259</f>
        <v>0</v>
      </c>
      <c r="BW259">
        <f>($B$11*$D$9+$C$11*$D$9+$F$11*((DH259+CZ259)/MAX(DH259+CZ259+DI259, 0.1)*$I$9+DI259/MAX(DH259+CZ259+DI259, 0.1)*$J$9))/($B$11+$C$11+$F$11)</f>
        <v>0</v>
      </c>
      <c r="BX259">
        <f>($B$11*$K$9+$C$11*$K$9+$F$11*((DH259+CZ259)/MAX(DH259+CZ259+DI259, 0.1)*$P$9+DI259/MAX(DH259+CZ259+DI259, 0.1)*$Q$9))/($B$11+$C$11+$F$11)</f>
        <v>0</v>
      </c>
      <c r="BY259">
        <v>6</v>
      </c>
      <c r="BZ259">
        <v>0.5</v>
      </c>
      <c r="CA259" t="s">
        <v>304</v>
      </c>
      <c r="CB259">
        <v>2</v>
      </c>
      <c r="CC259">
        <v>1625677699.1</v>
      </c>
      <c r="CD259">
        <v>407.748666666667</v>
      </c>
      <c r="CE259">
        <v>419.868333333333</v>
      </c>
      <c r="CF259">
        <v>8.32491666666667</v>
      </c>
      <c r="CG259">
        <v>7.00484666666667</v>
      </c>
      <c r="CH259">
        <v>422.090666666667</v>
      </c>
      <c r="CI259">
        <v>9.79710666666667</v>
      </c>
      <c r="CJ259">
        <v>500.014333333333</v>
      </c>
      <c r="CK259">
        <v>100.403666666667</v>
      </c>
      <c r="CL259">
        <v>0.100338</v>
      </c>
      <c r="CM259">
        <v>20.6355333333333</v>
      </c>
      <c r="CN259">
        <v>20.4156</v>
      </c>
      <c r="CO259">
        <v>999.9</v>
      </c>
      <c r="CP259">
        <v>0</v>
      </c>
      <c r="CQ259">
        <v>0</v>
      </c>
      <c r="CR259">
        <v>9987.5</v>
      </c>
      <c r="CS259">
        <v>0</v>
      </c>
      <c r="CT259">
        <v>4.70767</v>
      </c>
      <c r="CU259">
        <v>1046.09</v>
      </c>
      <c r="CV259">
        <v>0.961991</v>
      </c>
      <c r="CW259">
        <v>0.0380092</v>
      </c>
      <c r="CX259">
        <v>0</v>
      </c>
      <c r="CY259">
        <v>1434.70666666667</v>
      </c>
      <c r="CZ259">
        <v>4.99912</v>
      </c>
      <c r="DA259">
        <v>14861.8</v>
      </c>
      <c r="DB259">
        <v>6713.36</v>
      </c>
      <c r="DC259">
        <v>37.6036666666667</v>
      </c>
      <c r="DD259">
        <v>40.729</v>
      </c>
      <c r="DE259">
        <v>39.3953333333333</v>
      </c>
      <c r="DF259">
        <v>40.2083333333333</v>
      </c>
      <c r="DG259">
        <v>39.2496666666667</v>
      </c>
      <c r="DH259">
        <v>1001.52</v>
      </c>
      <c r="DI259">
        <v>39.57</v>
      </c>
      <c r="DJ259">
        <v>0</v>
      </c>
      <c r="DK259">
        <v>1625677701.2</v>
      </c>
      <c r="DL259">
        <v>0</v>
      </c>
      <c r="DM259">
        <v>1437.875</v>
      </c>
      <c r="DN259">
        <v>-31.392478655261</v>
      </c>
      <c r="DO259">
        <v>-367.429060293474</v>
      </c>
      <c r="DP259">
        <v>14895.6038461538</v>
      </c>
      <c r="DQ259">
        <v>15</v>
      </c>
      <c r="DR259">
        <v>1625677134.6</v>
      </c>
      <c r="DS259" t="s">
        <v>305</v>
      </c>
      <c r="DT259">
        <v>1625677128.6</v>
      </c>
      <c r="DU259">
        <v>1625677134.6</v>
      </c>
      <c r="DV259">
        <v>2</v>
      </c>
      <c r="DW259">
        <v>0.041</v>
      </c>
      <c r="DX259">
        <v>0.026</v>
      </c>
      <c r="DY259">
        <v>-14.347</v>
      </c>
      <c r="DZ259">
        <v>-1.389</v>
      </c>
      <c r="EA259">
        <v>420</v>
      </c>
      <c r="EB259">
        <v>5</v>
      </c>
      <c r="EC259">
        <v>0.14</v>
      </c>
      <c r="ED259">
        <v>0.08</v>
      </c>
      <c r="EE259">
        <v>-12.2009195121951</v>
      </c>
      <c r="EF259">
        <v>-0.254322648083618</v>
      </c>
      <c r="EG259">
        <v>0.0869395815425084</v>
      </c>
      <c r="EH259">
        <v>1</v>
      </c>
      <c r="EI259">
        <v>1439.48117647059</v>
      </c>
      <c r="EJ259">
        <v>-31.8477265853393</v>
      </c>
      <c r="EK259">
        <v>3.11745065974058</v>
      </c>
      <c r="EL259">
        <v>0</v>
      </c>
      <c r="EM259">
        <v>1.32945682926829</v>
      </c>
      <c r="EN259">
        <v>-0.0404999999999965</v>
      </c>
      <c r="EO259">
        <v>0.00814480005864115</v>
      </c>
      <c r="EP259">
        <v>1</v>
      </c>
      <c r="EQ259">
        <v>2</v>
      </c>
      <c r="ER259">
        <v>3</v>
      </c>
      <c r="ES259" t="s">
        <v>349</v>
      </c>
      <c r="ET259">
        <v>100</v>
      </c>
      <c r="EU259">
        <v>100</v>
      </c>
      <c r="EV259">
        <v>-14.342</v>
      </c>
      <c r="EW259">
        <v>-1.4724</v>
      </c>
      <c r="EX259">
        <v>-14.3476998515065</v>
      </c>
      <c r="EY259">
        <v>0.000485247639819423</v>
      </c>
      <c r="EZ259">
        <v>-1.36446825205216e-06</v>
      </c>
      <c r="FA259">
        <v>5.78542989185787e-10</v>
      </c>
      <c r="FB259">
        <v>-1.1099058739466</v>
      </c>
      <c r="FC259">
        <v>-0.0508365997127688</v>
      </c>
      <c r="FD259">
        <v>0.00161886503163497</v>
      </c>
      <c r="FE259">
        <v>-2.08621555845513e-05</v>
      </c>
      <c r="FF259">
        <v>0</v>
      </c>
      <c r="FG259">
        <v>2096</v>
      </c>
      <c r="FH259">
        <v>2</v>
      </c>
      <c r="FI259">
        <v>28</v>
      </c>
      <c r="FJ259">
        <v>9.5</v>
      </c>
      <c r="FK259">
        <v>9.4</v>
      </c>
      <c r="FL259">
        <v>18</v>
      </c>
      <c r="FM259">
        <v>491.943</v>
      </c>
      <c r="FN259">
        <v>511.173</v>
      </c>
      <c r="FO259">
        <v>19.7535</v>
      </c>
      <c r="FP259">
        <v>26.4479</v>
      </c>
      <c r="FQ259">
        <v>29.9999</v>
      </c>
      <c r="FR259">
        <v>26.6892</v>
      </c>
      <c r="FS259">
        <v>26.6831</v>
      </c>
      <c r="FT259">
        <v>21.4645</v>
      </c>
      <c r="FU259">
        <v>51.8936</v>
      </c>
      <c r="FV259">
        <v>0</v>
      </c>
      <c r="FW259">
        <v>19.78</v>
      </c>
      <c r="FX259">
        <v>420</v>
      </c>
      <c r="FY259">
        <v>7.09843</v>
      </c>
      <c r="FZ259">
        <v>101.673</v>
      </c>
      <c r="GA259">
        <v>96.1958</v>
      </c>
    </row>
    <row r="260" spans="1:183">
      <c r="A260">
        <v>244</v>
      </c>
      <c r="B260">
        <v>1625677702.1</v>
      </c>
      <c r="C260">
        <v>486</v>
      </c>
      <c r="D260" t="s">
        <v>794</v>
      </c>
      <c r="E260" t="s">
        <v>795</v>
      </c>
      <c r="F260">
        <v>1</v>
      </c>
      <c r="G260" t="s">
        <v>302</v>
      </c>
      <c r="H260">
        <v>1625677701.1</v>
      </c>
      <c r="I260">
        <f>(J260)/1000</f>
        <v>0</v>
      </c>
      <c r="J260">
        <f>1000*CJ260*AH260*(CF260-CG260)/(100*BY260*(1000-AH260*CF260))</f>
        <v>0</v>
      </c>
      <c r="K260">
        <f>CJ260*AH260*(CE260-CD260*(1000-AH260*CG260)/(1000-AH260*CF260))/(100*BY260)</f>
        <v>0</v>
      </c>
      <c r="L260">
        <f>CD260 - IF(AH260&gt;1, K260*BY260*100.0/(AJ260*CR260), 0)</f>
        <v>0</v>
      </c>
      <c r="M260">
        <f>((S260-I260/2)*L260-K260)/(S260+I260/2)</f>
        <v>0</v>
      </c>
      <c r="N260">
        <f>M260*(CK260+CL260)/1000.0</f>
        <v>0</v>
      </c>
      <c r="O260">
        <f>(CD260 - IF(AH260&gt;1, K260*BY260*100.0/(AJ260*CR260), 0))*(CK260+CL260)/1000.0</f>
        <v>0</v>
      </c>
      <c r="P260">
        <f>2.0/((1/R260-1/Q260)+SIGN(R260)*SQRT((1/R260-1/Q260)*(1/R260-1/Q260) + 4*BZ260/((BZ260+1)*(BZ260+1))*(2*1/R260*1/Q260-1/Q260*1/Q260)))</f>
        <v>0</v>
      </c>
      <c r="Q260">
        <f>IF(LEFT(CA260,1)&lt;&gt;"0",IF(LEFT(CA260,1)="1",3.0,CB260),$D$5+$E$5*(CR260*CK260/($K$5*1000))+$F$5*(CR260*CK260/($K$5*1000))*MAX(MIN(BY260,$J$5),$I$5)*MAX(MIN(BY260,$J$5),$I$5)+$G$5*MAX(MIN(BY260,$J$5),$I$5)*(CR260*CK260/($K$5*1000))+$H$5*(CR260*CK260/($K$5*1000))*(CR260*CK260/($K$5*1000)))</f>
        <v>0</v>
      </c>
      <c r="R260">
        <f>I260*(1000-(1000*0.61365*exp(17.502*V260/(240.97+V260))/(CK260+CL260)+CF260)/2)/(1000*0.61365*exp(17.502*V260/(240.97+V260))/(CK260+CL260)-CF260)</f>
        <v>0</v>
      </c>
      <c r="S260">
        <f>1/((BZ260+1)/(P260/1.6)+1/(Q260/1.37)) + BZ260/((BZ260+1)/(P260/1.6) + BZ260/(Q260/1.37))</f>
        <v>0</v>
      </c>
      <c r="T260">
        <f>(BU260*BX260)</f>
        <v>0</v>
      </c>
      <c r="U260">
        <f>(CM260+(T260+2*0.95*5.67E-8*(((CM260+$B$7)+273)^4-(CM260+273)^4)-44100*I260)/(1.84*29.3*Q260+8*0.95*5.67E-8*(CM260+273)^3))</f>
        <v>0</v>
      </c>
      <c r="V260">
        <f>($C$7*CN260+$D$7*CO260+$E$7*U260)</f>
        <v>0</v>
      </c>
      <c r="W260">
        <f>0.61365*exp(17.502*V260/(240.97+V260))</f>
        <v>0</v>
      </c>
      <c r="X260">
        <f>(Y260/Z260*100)</f>
        <v>0</v>
      </c>
      <c r="Y260">
        <f>CF260*(CK260+CL260)/1000</f>
        <v>0</v>
      </c>
      <c r="Z260">
        <f>0.61365*exp(17.502*CM260/(240.97+CM260))</f>
        <v>0</v>
      </c>
      <c r="AA260">
        <f>(W260-CF260*(CK260+CL260)/1000)</f>
        <v>0</v>
      </c>
      <c r="AB260">
        <f>(-I260*44100)</f>
        <v>0</v>
      </c>
      <c r="AC260">
        <f>2*29.3*Q260*0.92*(CM260-V260)</f>
        <v>0</v>
      </c>
      <c r="AD260">
        <f>2*0.95*5.67E-8*(((CM260+$B$7)+273)^4-(V260+273)^4)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MAX(0,($B$13+$C$13*CR260)/(1+$D$13*CR260)*CK260/(CM260+273)*$E$13)</f>
        <v>0</v>
      </c>
      <c r="AK260" t="s">
        <v>303</v>
      </c>
      <c r="AL260" t="s">
        <v>303</v>
      </c>
      <c r="AM260">
        <v>0</v>
      </c>
      <c r="AN260">
        <v>0</v>
      </c>
      <c r="AO260">
        <f>1-AM260/AN260</f>
        <v>0</v>
      </c>
      <c r="AP260">
        <v>0</v>
      </c>
      <c r="AQ260" t="s">
        <v>303</v>
      </c>
      <c r="AR260" t="s">
        <v>303</v>
      </c>
      <c r="AS260">
        <v>0</v>
      </c>
      <c r="AT260">
        <v>0</v>
      </c>
      <c r="AU260">
        <f>1-AS260/AT260</f>
        <v>0</v>
      </c>
      <c r="AV260">
        <v>0.5</v>
      </c>
      <c r="AW260">
        <f>BV260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303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f>$B$11*CS260+$C$11*CT260+$F$11*CU260*(1-CX260)</f>
        <v>0</v>
      </c>
      <c r="BV260">
        <f>BU260*BW260</f>
        <v>0</v>
      </c>
      <c r="BW260">
        <f>($B$11*$D$9+$C$11*$D$9+$F$11*((DH260+CZ260)/MAX(DH260+CZ260+DI260, 0.1)*$I$9+DI260/MAX(DH260+CZ260+DI260, 0.1)*$J$9))/($B$11+$C$11+$F$11)</f>
        <v>0</v>
      </c>
      <c r="BX260">
        <f>($B$11*$K$9+$C$11*$K$9+$F$11*((DH260+CZ260)/MAX(DH260+CZ260+DI260, 0.1)*$P$9+DI260/MAX(DH260+CZ260+DI260, 0.1)*$Q$9))/($B$11+$C$11+$F$11)</f>
        <v>0</v>
      </c>
      <c r="BY260">
        <v>6</v>
      </c>
      <c r="BZ260">
        <v>0.5</v>
      </c>
      <c r="CA260" t="s">
        <v>304</v>
      </c>
      <c r="CB260">
        <v>2</v>
      </c>
      <c r="CC260">
        <v>1625677701.1</v>
      </c>
      <c r="CD260">
        <v>407.716666666667</v>
      </c>
      <c r="CE260">
        <v>420.031333333333</v>
      </c>
      <c r="CF260">
        <v>8.34337333333333</v>
      </c>
      <c r="CG260">
        <v>7.02303</v>
      </c>
      <c r="CH260">
        <v>422.059</v>
      </c>
      <c r="CI260">
        <v>9.81604</v>
      </c>
      <c r="CJ260">
        <v>500.011666666667</v>
      </c>
      <c r="CK260">
        <v>100.402666666667</v>
      </c>
      <c r="CL260">
        <v>0.100101</v>
      </c>
      <c r="CM260">
        <v>20.6645</v>
      </c>
      <c r="CN260">
        <v>20.4473666666667</v>
      </c>
      <c r="CO260">
        <v>999.9</v>
      </c>
      <c r="CP260">
        <v>0</v>
      </c>
      <c r="CQ260">
        <v>0</v>
      </c>
      <c r="CR260">
        <v>9966.25</v>
      </c>
      <c r="CS260">
        <v>0</v>
      </c>
      <c r="CT260">
        <v>4.74213666666667</v>
      </c>
      <c r="CU260">
        <v>1045.97</v>
      </c>
      <c r="CV260">
        <v>0.961993333333333</v>
      </c>
      <c r="CW260">
        <v>0.0380068</v>
      </c>
      <c r="CX260">
        <v>0</v>
      </c>
      <c r="CY260">
        <v>1433.67666666667</v>
      </c>
      <c r="CZ260">
        <v>4.99912</v>
      </c>
      <c r="DA260">
        <v>14851.5333333333</v>
      </c>
      <c r="DB260">
        <v>6712.60333333333</v>
      </c>
      <c r="DC260">
        <v>37.5833333333333</v>
      </c>
      <c r="DD260">
        <v>40.75</v>
      </c>
      <c r="DE260">
        <v>39.3333333333333</v>
      </c>
      <c r="DF260">
        <v>40.3536666666667</v>
      </c>
      <c r="DG260">
        <v>39.1663333333333</v>
      </c>
      <c r="DH260">
        <v>1001.40666666667</v>
      </c>
      <c r="DI260">
        <v>39.5633333333333</v>
      </c>
      <c r="DJ260">
        <v>0</v>
      </c>
      <c r="DK260">
        <v>1625677703</v>
      </c>
      <c r="DL260">
        <v>0</v>
      </c>
      <c r="DM260">
        <v>1436.7988</v>
      </c>
      <c r="DN260">
        <v>-30.9092307253781</v>
      </c>
      <c r="DO260">
        <v>-326.11538437301</v>
      </c>
      <c r="DP260">
        <v>14882.956</v>
      </c>
      <c r="DQ260">
        <v>15</v>
      </c>
      <c r="DR260">
        <v>1625677134.6</v>
      </c>
      <c r="DS260" t="s">
        <v>305</v>
      </c>
      <c r="DT260">
        <v>1625677128.6</v>
      </c>
      <c r="DU260">
        <v>1625677134.6</v>
      </c>
      <c r="DV260">
        <v>2</v>
      </c>
      <c r="DW260">
        <v>0.041</v>
      </c>
      <c r="DX260">
        <v>0.026</v>
      </c>
      <c r="DY260">
        <v>-14.347</v>
      </c>
      <c r="DZ260">
        <v>-1.389</v>
      </c>
      <c r="EA260">
        <v>420</v>
      </c>
      <c r="EB260">
        <v>5</v>
      </c>
      <c r="EC260">
        <v>0.14</v>
      </c>
      <c r="ED260">
        <v>0.08</v>
      </c>
      <c r="EE260">
        <v>-12.2090536585366</v>
      </c>
      <c r="EF260">
        <v>-0.411313588850215</v>
      </c>
      <c r="EG260">
        <v>0.0920327913394845</v>
      </c>
      <c r="EH260">
        <v>1</v>
      </c>
      <c r="EI260">
        <v>1438.52647058824</v>
      </c>
      <c r="EJ260">
        <v>-31.3991817388053</v>
      </c>
      <c r="EK260">
        <v>3.08949632517221</v>
      </c>
      <c r="EL260">
        <v>0</v>
      </c>
      <c r="EM260">
        <v>1.32882414634146</v>
      </c>
      <c r="EN260">
        <v>-0.0610047386759566</v>
      </c>
      <c r="EO260">
        <v>0.00855267266046823</v>
      </c>
      <c r="EP260">
        <v>1</v>
      </c>
      <c r="EQ260">
        <v>2</v>
      </c>
      <c r="ER260">
        <v>3</v>
      </c>
      <c r="ES260" t="s">
        <v>349</v>
      </c>
      <c r="ET260">
        <v>100</v>
      </c>
      <c r="EU260">
        <v>100</v>
      </c>
      <c r="EV260">
        <v>-14.343</v>
      </c>
      <c r="EW260">
        <v>-1.4729</v>
      </c>
      <c r="EX260">
        <v>-14.3476998515065</v>
      </c>
      <c r="EY260">
        <v>0.000485247639819423</v>
      </c>
      <c r="EZ260">
        <v>-1.36446825205216e-06</v>
      </c>
      <c r="FA260">
        <v>5.78542989185787e-10</v>
      </c>
      <c r="FB260">
        <v>-1.1099058739466</v>
      </c>
      <c r="FC260">
        <v>-0.0508365997127688</v>
      </c>
      <c r="FD260">
        <v>0.00161886503163497</v>
      </c>
      <c r="FE260">
        <v>-2.08621555845513e-05</v>
      </c>
      <c r="FF260">
        <v>0</v>
      </c>
      <c r="FG260">
        <v>2096</v>
      </c>
      <c r="FH260">
        <v>2</v>
      </c>
      <c r="FI260">
        <v>28</v>
      </c>
      <c r="FJ260">
        <v>9.6</v>
      </c>
      <c r="FK260">
        <v>9.5</v>
      </c>
      <c r="FL260">
        <v>18</v>
      </c>
      <c r="FM260">
        <v>491.844</v>
      </c>
      <c r="FN260">
        <v>511.304</v>
      </c>
      <c r="FO260">
        <v>19.7936</v>
      </c>
      <c r="FP260">
        <v>26.4468</v>
      </c>
      <c r="FQ260">
        <v>29.9999</v>
      </c>
      <c r="FR260">
        <v>26.6879</v>
      </c>
      <c r="FS260">
        <v>26.6817</v>
      </c>
      <c r="FT260">
        <v>21.4641</v>
      </c>
      <c r="FU260">
        <v>51.8936</v>
      </c>
      <c r="FV260">
        <v>0</v>
      </c>
      <c r="FW260">
        <v>19.85</v>
      </c>
      <c r="FX260">
        <v>420</v>
      </c>
      <c r="FY260">
        <v>7.09849</v>
      </c>
      <c r="FZ260">
        <v>101.674</v>
      </c>
      <c r="GA260">
        <v>96.1975</v>
      </c>
    </row>
    <row r="261" spans="1:183">
      <c r="A261">
        <v>245</v>
      </c>
      <c r="B261">
        <v>1625677704.1</v>
      </c>
      <c r="C261">
        <v>488</v>
      </c>
      <c r="D261" t="s">
        <v>796</v>
      </c>
      <c r="E261" t="s">
        <v>797</v>
      </c>
      <c r="F261">
        <v>1</v>
      </c>
      <c r="G261" t="s">
        <v>302</v>
      </c>
      <c r="H261">
        <v>1625677703.1</v>
      </c>
      <c r="I261">
        <f>(J261)/1000</f>
        <v>0</v>
      </c>
      <c r="J261">
        <f>1000*CJ261*AH261*(CF261-CG261)/(100*BY261*(1000-AH261*CF261))</f>
        <v>0</v>
      </c>
      <c r="K261">
        <f>CJ261*AH261*(CE261-CD261*(1000-AH261*CG261)/(1000-AH261*CF261))/(100*BY261)</f>
        <v>0</v>
      </c>
      <c r="L261">
        <f>CD261 - IF(AH261&gt;1, K261*BY261*100.0/(AJ261*CR261), 0)</f>
        <v>0</v>
      </c>
      <c r="M261">
        <f>((S261-I261/2)*L261-K261)/(S261+I261/2)</f>
        <v>0</v>
      </c>
      <c r="N261">
        <f>M261*(CK261+CL261)/1000.0</f>
        <v>0</v>
      </c>
      <c r="O261">
        <f>(CD261 - IF(AH261&gt;1, K261*BY261*100.0/(AJ261*CR261), 0))*(CK261+CL261)/1000.0</f>
        <v>0</v>
      </c>
      <c r="P261">
        <f>2.0/((1/R261-1/Q261)+SIGN(R261)*SQRT((1/R261-1/Q261)*(1/R261-1/Q261) + 4*BZ261/((BZ261+1)*(BZ261+1))*(2*1/R261*1/Q261-1/Q261*1/Q261)))</f>
        <v>0</v>
      </c>
      <c r="Q261">
        <f>IF(LEFT(CA261,1)&lt;&gt;"0",IF(LEFT(CA261,1)="1",3.0,CB261),$D$5+$E$5*(CR261*CK261/($K$5*1000))+$F$5*(CR261*CK261/($K$5*1000))*MAX(MIN(BY261,$J$5),$I$5)*MAX(MIN(BY261,$J$5),$I$5)+$G$5*MAX(MIN(BY261,$J$5),$I$5)*(CR261*CK261/($K$5*1000))+$H$5*(CR261*CK261/($K$5*1000))*(CR261*CK261/($K$5*1000)))</f>
        <v>0</v>
      </c>
      <c r="R261">
        <f>I261*(1000-(1000*0.61365*exp(17.502*V261/(240.97+V261))/(CK261+CL261)+CF261)/2)/(1000*0.61365*exp(17.502*V261/(240.97+V261))/(CK261+CL261)-CF261)</f>
        <v>0</v>
      </c>
      <c r="S261">
        <f>1/((BZ261+1)/(P261/1.6)+1/(Q261/1.37)) + BZ261/((BZ261+1)/(P261/1.6) + BZ261/(Q261/1.37))</f>
        <v>0</v>
      </c>
      <c r="T261">
        <f>(BU261*BX261)</f>
        <v>0</v>
      </c>
      <c r="U261">
        <f>(CM261+(T261+2*0.95*5.67E-8*(((CM261+$B$7)+273)^4-(CM261+273)^4)-44100*I261)/(1.84*29.3*Q261+8*0.95*5.67E-8*(CM261+273)^3))</f>
        <v>0</v>
      </c>
      <c r="V261">
        <f>($C$7*CN261+$D$7*CO261+$E$7*U261)</f>
        <v>0</v>
      </c>
      <c r="W261">
        <f>0.61365*exp(17.502*V261/(240.97+V261))</f>
        <v>0</v>
      </c>
      <c r="X261">
        <f>(Y261/Z261*100)</f>
        <v>0</v>
      </c>
      <c r="Y261">
        <f>CF261*(CK261+CL261)/1000</f>
        <v>0</v>
      </c>
      <c r="Z261">
        <f>0.61365*exp(17.502*CM261/(240.97+CM261))</f>
        <v>0</v>
      </c>
      <c r="AA261">
        <f>(W261-CF261*(CK261+CL261)/1000)</f>
        <v>0</v>
      </c>
      <c r="AB261">
        <f>(-I261*44100)</f>
        <v>0</v>
      </c>
      <c r="AC261">
        <f>2*29.3*Q261*0.92*(CM261-V261)</f>
        <v>0</v>
      </c>
      <c r="AD261">
        <f>2*0.95*5.67E-8*(((CM261+$B$7)+273)^4-(V261+273)^4)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MAX(0,($B$13+$C$13*CR261)/(1+$D$13*CR261)*CK261/(CM261+273)*$E$13)</f>
        <v>0</v>
      </c>
      <c r="AK261" t="s">
        <v>303</v>
      </c>
      <c r="AL261" t="s">
        <v>303</v>
      </c>
      <c r="AM261">
        <v>0</v>
      </c>
      <c r="AN261">
        <v>0</v>
      </c>
      <c r="AO261">
        <f>1-AM261/AN261</f>
        <v>0</v>
      </c>
      <c r="AP261">
        <v>0</v>
      </c>
      <c r="AQ261" t="s">
        <v>303</v>
      </c>
      <c r="AR261" t="s">
        <v>303</v>
      </c>
      <c r="AS261">
        <v>0</v>
      </c>
      <c r="AT261">
        <v>0</v>
      </c>
      <c r="AU261">
        <f>1-AS261/AT261</f>
        <v>0</v>
      </c>
      <c r="AV261">
        <v>0.5</v>
      </c>
      <c r="AW261">
        <f>BV261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303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f>$B$11*CS261+$C$11*CT261+$F$11*CU261*(1-CX261)</f>
        <v>0</v>
      </c>
      <c r="BV261">
        <f>BU261*BW261</f>
        <v>0</v>
      </c>
      <c r="BW261">
        <f>($B$11*$D$9+$C$11*$D$9+$F$11*((DH261+CZ261)/MAX(DH261+CZ261+DI261, 0.1)*$I$9+DI261/MAX(DH261+CZ261+DI261, 0.1)*$J$9))/($B$11+$C$11+$F$11)</f>
        <v>0</v>
      </c>
      <c r="BX261">
        <f>($B$11*$K$9+$C$11*$K$9+$F$11*((DH261+CZ261)/MAX(DH261+CZ261+DI261, 0.1)*$P$9+DI261/MAX(DH261+CZ261+DI261, 0.1)*$Q$9))/($B$11+$C$11+$F$11)</f>
        <v>0</v>
      </c>
      <c r="BY261">
        <v>6</v>
      </c>
      <c r="BZ261">
        <v>0.5</v>
      </c>
      <c r="CA261" t="s">
        <v>304</v>
      </c>
      <c r="CB261">
        <v>2</v>
      </c>
      <c r="CC261">
        <v>1625677703.1</v>
      </c>
      <c r="CD261">
        <v>407.735</v>
      </c>
      <c r="CE261">
        <v>420.011</v>
      </c>
      <c r="CF261">
        <v>8.36237666666667</v>
      </c>
      <c r="CG261">
        <v>7.02911</v>
      </c>
      <c r="CH261">
        <v>422.077333333333</v>
      </c>
      <c r="CI261">
        <v>9.83553</v>
      </c>
      <c r="CJ261">
        <v>500.088666666667</v>
      </c>
      <c r="CK261">
        <v>100.402333333333</v>
      </c>
      <c r="CL261">
        <v>0.0999483333333333</v>
      </c>
      <c r="CM261">
        <v>20.6917</v>
      </c>
      <c r="CN261">
        <v>20.4736333333333</v>
      </c>
      <c r="CO261">
        <v>999.9</v>
      </c>
      <c r="CP261">
        <v>0</v>
      </c>
      <c r="CQ261">
        <v>0</v>
      </c>
      <c r="CR261">
        <v>10016.4666666667</v>
      </c>
      <c r="CS261">
        <v>0</v>
      </c>
      <c r="CT261">
        <v>4.77568</v>
      </c>
      <c r="CU261">
        <v>1045.85</v>
      </c>
      <c r="CV261">
        <v>0.962012666666667</v>
      </c>
      <c r="CW261">
        <v>0.0379877</v>
      </c>
      <c r="CX261">
        <v>0</v>
      </c>
      <c r="CY261">
        <v>1432.09</v>
      </c>
      <c r="CZ261">
        <v>4.99912</v>
      </c>
      <c r="DA261">
        <v>14837.4333333333</v>
      </c>
      <c r="DB261">
        <v>6711.88</v>
      </c>
      <c r="DC261">
        <v>37.4996666666667</v>
      </c>
      <c r="DD261">
        <v>40.7706666666667</v>
      </c>
      <c r="DE261">
        <v>39.3123333333333</v>
      </c>
      <c r="DF261">
        <v>40.1666666666667</v>
      </c>
      <c r="DG261">
        <v>39.1246666666667</v>
      </c>
      <c r="DH261">
        <v>1001.31</v>
      </c>
      <c r="DI261">
        <v>39.54</v>
      </c>
      <c r="DJ261">
        <v>0</v>
      </c>
      <c r="DK261">
        <v>1625677704.8</v>
      </c>
      <c r="DL261">
        <v>0</v>
      </c>
      <c r="DM261">
        <v>1435.98576923077</v>
      </c>
      <c r="DN261">
        <v>-31.8724786509122</v>
      </c>
      <c r="DO261">
        <v>-297.094017439785</v>
      </c>
      <c r="DP261">
        <v>14873.6538461538</v>
      </c>
      <c r="DQ261">
        <v>15</v>
      </c>
      <c r="DR261">
        <v>1625677134.6</v>
      </c>
      <c r="DS261" t="s">
        <v>305</v>
      </c>
      <c r="DT261">
        <v>1625677128.6</v>
      </c>
      <c r="DU261">
        <v>1625677134.6</v>
      </c>
      <c r="DV261">
        <v>2</v>
      </c>
      <c r="DW261">
        <v>0.041</v>
      </c>
      <c r="DX261">
        <v>0.026</v>
      </c>
      <c r="DY261">
        <v>-14.347</v>
      </c>
      <c r="DZ261">
        <v>-1.389</v>
      </c>
      <c r="EA261">
        <v>420</v>
      </c>
      <c r="EB261">
        <v>5</v>
      </c>
      <c r="EC261">
        <v>0.14</v>
      </c>
      <c r="ED261">
        <v>0.08</v>
      </c>
      <c r="EE261">
        <v>-12.2218731707317</v>
      </c>
      <c r="EF261">
        <v>-0.447091986062724</v>
      </c>
      <c r="EG261">
        <v>0.0940552510804163</v>
      </c>
      <c r="EH261">
        <v>1</v>
      </c>
      <c r="EI261">
        <v>1437.225</v>
      </c>
      <c r="EJ261">
        <v>-31.4351506024097</v>
      </c>
      <c r="EK261">
        <v>3.08427820710509</v>
      </c>
      <c r="EL261">
        <v>0</v>
      </c>
      <c r="EM261">
        <v>1.32830390243902</v>
      </c>
      <c r="EN261">
        <v>-0.0421544947735194</v>
      </c>
      <c r="EO261">
        <v>0.00828637520507382</v>
      </c>
      <c r="EP261">
        <v>1</v>
      </c>
      <c r="EQ261">
        <v>2</v>
      </c>
      <c r="ER261">
        <v>3</v>
      </c>
      <c r="ES261" t="s">
        <v>349</v>
      </c>
      <c r="ET261">
        <v>100</v>
      </c>
      <c r="EU261">
        <v>100</v>
      </c>
      <c r="EV261">
        <v>-14.343</v>
      </c>
      <c r="EW261">
        <v>-1.4734</v>
      </c>
      <c r="EX261">
        <v>-14.3476998515065</v>
      </c>
      <c r="EY261">
        <v>0.000485247639819423</v>
      </c>
      <c r="EZ261">
        <v>-1.36446825205216e-06</v>
      </c>
      <c r="FA261">
        <v>5.78542989185787e-10</v>
      </c>
      <c r="FB261">
        <v>-1.1099058739466</v>
      </c>
      <c r="FC261">
        <v>-0.0508365997127688</v>
      </c>
      <c r="FD261">
        <v>0.00161886503163497</v>
      </c>
      <c r="FE261">
        <v>-2.08621555845513e-05</v>
      </c>
      <c r="FF261">
        <v>0</v>
      </c>
      <c r="FG261">
        <v>2096</v>
      </c>
      <c r="FH261">
        <v>2</v>
      </c>
      <c r="FI261">
        <v>28</v>
      </c>
      <c r="FJ261">
        <v>9.6</v>
      </c>
      <c r="FK261">
        <v>9.5</v>
      </c>
      <c r="FL261">
        <v>18</v>
      </c>
      <c r="FM261">
        <v>491.675</v>
      </c>
      <c r="FN261">
        <v>511.614</v>
      </c>
      <c r="FO261">
        <v>19.8373</v>
      </c>
      <c r="FP261">
        <v>26.4457</v>
      </c>
      <c r="FQ261">
        <v>29.9997</v>
      </c>
      <c r="FR261">
        <v>26.6867</v>
      </c>
      <c r="FS261">
        <v>26.6803</v>
      </c>
      <c r="FT261">
        <v>21.4678</v>
      </c>
      <c r="FU261">
        <v>51.8936</v>
      </c>
      <c r="FV261">
        <v>0</v>
      </c>
      <c r="FW261">
        <v>19.92</v>
      </c>
      <c r="FX261">
        <v>420</v>
      </c>
      <c r="FY261">
        <v>7.09819</v>
      </c>
      <c r="FZ261">
        <v>101.674</v>
      </c>
      <c r="GA261">
        <v>96.1985</v>
      </c>
    </row>
    <row r="262" spans="1:183">
      <c r="A262">
        <v>246</v>
      </c>
      <c r="B262">
        <v>1625677706.1</v>
      </c>
      <c r="C262">
        <v>490</v>
      </c>
      <c r="D262" t="s">
        <v>798</v>
      </c>
      <c r="E262" t="s">
        <v>799</v>
      </c>
      <c r="F262">
        <v>1</v>
      </c>
      <c r="G262" t="s">
        <v>302</v>
      </c>
      <c r="H262">
        <v>1625677705.1</v>
      </c>
      <c r="I262">
        <f>(J262)/1000</f>
        <v>0</v>
      </c>
      <c r="J262">
        <f>1000*CJ262*AH262*(CF262-CG262)/(100*BY262*(1000-AH262*CF262))</f>
        <v>0</v>
      </c>
      <c r="K262">
        <f>CJ262*AH262*(CE262-CD262*(1000-AH262*CG262)/(1000-AH262*CF262))/(100*BY262)</f>
        <v>0</v>
      </c>
      <c r="L262">
        <f>CD262 - IF(AH262&gt;1, K262*BY262*100.0/(AJ262*CR262), 0)</f>
        <v>0</v>
      </c>
      <c r="M262">
        <f>((S262-I262/2)*L262-K262)/(S262+I262/2)</f>
        <v>0</v>
      </c>
      <c r="N262">
        <f>M262*(CK262+CL262)/1000.0</f>
        <v>0</v>
      </c>
      <c r="O262">
        <f>(CD262 - IF(AH262&gt;1, K262*BY262*100.0/(AJ262*CR262), 0))*(CK262+CL262)/1000.0</f>
        <v>0</v>
      </c>
      <c r="P262">
        <f>2.0/((1/R262-1/Q262)+SIGN(R262)*SQRT((1/R262-1/Q262)*(1/R262-1/Q262) + 4*BZ262/((BZ262+1)*(BZ262+1))*(2*1/R262*1/Q262-1/Q262*1/Q262)))</f>
        <v>0</v>
      </c>
      <c r="Q262">
        <f>IF(LEFT(CA262,1)&lt;&gt;"0",IF(LEFT(CA262,1)="1",3.0,CB262),$D$5+$E$5*(CR262*CK262/($K$5*1000))+$F$5*(CR262*CK262/($K$5*1000))*MAX(MIN(BY262,$J$5),$I$5)*MAX(MIN(BY262,$J$5),$I$5)+$G$5*MAX(MIN(BY262,$J$5),$I$5)*(CR262*CK262/($K$5*1000))+$H$5*(CR262*CK262/($K$5*1000))*(CR262*CK262/($K$5*1000)))</f>
        <v>0</v>
      </c>
      <c r="R262">
        <f>I262*(1000-(1000*0.61365*exp(17.502*V262/(240.97+V262))/(CK262+CL262)+CF262)/2)/(1000*0.61365*exp(17.502*V262/(240.97+V262))/(CK262+CL262)-CF262)</f>
        <v>0</v>
      </c>
      <c r="S262">
        <f>1/((BZ262+1)/(P262/1.6)+1/(Q262/1.37)) + BZ262/((BZ262+1)/(P262/1.6) + BZ262/(Q262/1.37))</f>
        <v>0</v>
      </c>
      <c r="T262">
        <f>(BU262*BX262)</f>
        <v>0</v>
      </c>
      <c r="U262">
        <f>(CM262+(T262+2*0.95*5.67E-8*(((CM262+$B$7)+273)^4-(CM262+273)^4)-44100*I262)/(1.84*29.3*Q262+8*0.95*5.67E-8*(CM262+273)^3))</f>
        <v>0</v>
      </c>
      <c r="V262">
        <f>($C$7*CN262+$D$7*CO262+$E$7*U262)</f>
        <v>0</v>
      </c>
      <c r="W262">
        <f>0.61365*exp(17.502*V262/(240.97+V262))</f>
        <v>0</v>
      </c>
      <c r="X262">
        <f>(Y262/Z262*100)</f>
        <v>0</v>
      </c>
      <c r="Y262">
        <f>CF262*(CK262+CL262)/1000</f>
        <v>0</v>
      </c>
      <c r="Z262">
        <f>0.61365*exp(17.502*CM262/(240.97+CM262))</f>
        <v>0</v>
      </c>
      <c r="AA262">
        <f>(W262-CF262*(CK262+CL262)/1000)</f>
        <v>0</v>
      </c>
      <c r="AB262">
        <f>(-I262*44100)</f>
        <v>0</v>
      </c>
      <c r="AC262">
        <f>2*29.3*Q262*0.92*(CM262-V262)</f>
        <v>0</v>
      </c>
      <c r="AD262">
        <f>2*0.95*5.67E-8*(((CM262+$B$7)+273)^4-(V262+273)^4)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MAX(0,($B$13+$C$13*CR262)/(1+$D$13*CR262)*CK262/(CM262+273)*$E$13)</f>
        <v>0</v>
      </c>
      <c r="AK262" t="s">
        <v>303</v>
      </c>
      <c r="AL262" t="s">
        <v>303</v>
      </c>
      <c r="AM262">
        <v>0</v>
      </c>
      <c r="AN262">
        <v>0</v>
      </c>
      <c r="AO262">
        <f>1-AM262/AN262</f>
        <v>0</v>
      </c>
      <c r="AP262">
        <v>0</v>
      </c>
      <c r="AQ262" t="s">
        <v>303</v>
      </c>
      <c r="AR262" t="s">
        <v>303</v>
      </c>
      <c r="AS262">
        <v>0</v>
      </c>
      <c r="AT262">
        <v>0</v>
      </c>
      <c r="AU262">
        <f>1-AS262/AT262</f>
        <v>0</v>
      </c>
      <c r="AV262">
        <v>0.5</v>
      </c>
      <c r="AW262">
        <f>BV262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303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f>$B$11*CS262+$C$11*CT262+$F$11*CU262*(1-CX262)</f>
        <v>0</v>
      </c>
      <c r="BV262">
        <f>BU262*BW262</f>
        <v>0</v>
      </c>
      <c r="BW262">
        <f>($B$11*$D$9+$C$11*$D$9+$F$11*((DH262+CZ262)/MAX(DH262+CZ262+DI262, 0.1)*$I$9+DI262/MAX(DH262+CZ262+DI262, 0.1)*$J$9))/($B$11+$C$11+$F$11)</f>
        <v>0</v>
      </c>
      <c r="BX262">
        <f>($B$11*$K$9+$C$11*$K$9+$F$11*((DH262+CZ262)/MAX(DH262+CZ262+DI262, 0.1)*$P$9+DI262/MAX(DH262+CZ262+DI262, 0.1)*$Q$9))/($B$11+$C$11+$F$11)</f>
        <v>0</v>
      </c>
      <c r="BY262">
        <v>6</v>
      </c>
      <c r="BZ262">
        <v>0.5</v>
      </c>
      <c r="CA262" t="s">
        <v>304</v>
      </c>
      <c r="CB262">
        <v>2</v>
      </c>
      <c r="CC262">
        <v>1625677705.1</v>
      </c>
      <c r="CD262">
        <v>407.745</v>
      </c>
      <c r="CE262">
        <v>419.905</v>
      </c>
      <c r="CF262">
        <v>8.37891</v>
      </c>
      <c r="CG262">
        <v>7.03057666666667</v>
      </c>
      <c r="CH262">
        <v>422.087333333333</v>
      </c>
      <c r="CI262">
        <v>9.85249</v>
      </c>
      <c r="CJ262">
        <v>499.967666666667</v>
      </c>
      <c r="CK262">
        <v>100.403333333333</v>
      </c>
      <c r="CL262">
        <v>0.0999434666666667</v>
      </c>
      <c r="CM262">
        <v>20.7184333333333</v>
      </c>
      <c r="CN262">
        <v>20.4953</v>
      </c>
      <c r="CO262">
        <v>999.9</v>
      </c>
      <c r="CP262">
        <v>0</v>
      </c>
      <c r="CQ262">
        <v>0</v>
      </c>
      <c r="CR262">
        <v>10005.6266666667</v>
      </c>
      <c r="CS262">
        <v>0</v>
      </c>
      <c r="CT262">
        <v>4.80371</v>
      </c>
      <c r="CU262">
        <v>1046.08333333333</v>
      </c>
      <c r="CV262">
        <v>0.961991</v>
      </c>
      <c r="CW262">
        <v>0.0380092</v>
      </c>
      <c r="CX262">
        <v>0</v>
      </c>
      <c r="CY262">
        <v>1431.51333333333</v>
      </c>
      <c r="CZ262">
        <v>4.99912</v>
      </c>
      <c r="DA262">
        <v>14832.2333333333</v>
      </c>
      <c r="DB262">
        <v>6713.33</v>
      </c>
      <c r="DC262">
        <v>37.6036666666667</v>
      </c>
      <c r="DD262">
        <v>40.812</v>
      </c>
      <c r="DE262">
        <v>39.2703333333333</v>
      </c>
      <c r="DF262">
        <v>40.2496666666667</v>
      </c>
      <c r="DG262">
        <v>39.2496666666667</v>
      </c>
      <c r="DH262">
        <v>1001.51333333333</v>
      </c>
      <c r="DI262">
        <v>39.57</v>
      </c>
      <c r="DJ262">
        <v>0</v>
      </c>
      <c r="DK262">
        <v>1625677707.2</v>
      </c>
      <c r="DL262">
        <v>0</v>
      </c>
      <c r="DM262">
        <v>1434.74038461538</v>
      </c>
      <c r="DN262">
        <v>-31.8594871991368</v>
      </c>
      <c r="DO262">
        <v>-302.468376269822</v>
      </c>
      <c r="DP262">
        <v>14862.3538461538</v>
      </c>
      <c r="DQ262">
        <v>15</v>
      </c>
      <c r="DR262">
        <v>1625677134.6</v>
      </c>
      <c r="DS262" t="s">
        <v>305</v>
      </c>
      <c r="DT262">
        <v>1625677128.6</v>
      </c>
      <c r="DU262">
        <v>1625677134.6</v>
      </c>
      <c r="DV262">
        <v>2</v>
      </c>
      <c r="DW262">
        <v>0.041</v>
      </c>
      <c r="DX262">
        <v>0.026</v>
      </c>
      <c r="DY262">
        <v>-14.347</v>
      </c>
      <c r="DZ262">
        <v>-1.389</v>
      </c>
      <c r="EA262">
        <v>420</v>
      </c>
      <c r="EB262">
        <v>5</v>
      </c>
      <c r="EC262">
        <v>0.14</v>
      </c>
      <c r="ED262">
        <v>0.08</v>
      </c>
      <c r="EE262">
        <v>-12.2326487804878</v>
      </c>
      <c r="EF262">
        <v>-0.0709672473867553</v>
      </c>
      <c r="EG262">
        <v>0.0808379804539837</v>
      </c>
      <c r="EH262">
        <v>1</v>
      </c>
      <c r="EI262">
        <v>1436.29617647059</v>
      </c>
      <c r="EJ262">
        <v>-31.4058290472702</v>
      </c>
      <c r="EK262">
        <v>3.08035236210736</v>
      </c>
      <c r="EL262">
        <v>0</v>
      </c>
      <c r="EM262">
        <v>1.32927268292683</v>
      </c>
      <c r="EN262">
        <v>0.00214724738676176</v>
      </c>
      <c r="EO262">
        <v>0.00972680104944899</v>
      </c>
      <c r="EP262">
        <v>1</v>
      </c>
      <c r="EQ262">
        <v>2</v>
      </c>
      <c r="ER262">
        <v>3</v>
      </c>
      <c r="ES262" t="s">
        <v>349</v>
      </c>
      <c r="ET262">
        <v>100</v>
      </c>
      <c r="EU262">
        <v>100</v>
      </c>
      <c r="EV262">
        <v>-14.342</v>
      </c>
      <c r="EW262">
        <v>-1.4738</v>
      </c>
      <c r="EX262">
        <v>-14.3476998515065</v>
      </c>
      <c r="EY262">
        <v>0.000485247639819423</v>
      </c>
      <c r="EZ262">
        <v>-1.36446825205216e-06</v>
      </c>
      <c r="FA262">
        <v>5.78542989185787e-10</v>
      </c>
      <c r="FB262">
        <v>-1.1099058739466</v>
      </c>
      <c r="FC262">
        <v>-0.0508365997127688</v>
      </c>
      <c r="FD262">
        <v>0.00161886503163497</v>
      </c>
      <c r="FE262">
        <v>-2.08621555845513e-05</v>
      </c>
      <c r="FF262">
        <v>0</v>
      </c>
      <c r="FG262">
        <v>2096</v>
      </c>
      <c r="FH262">
        <v>2</v>
      </c>
      <c r="FI262">
        <v>28</v>
      </c>
      <c r="FJ262">
        <v>9.6</v>
      </c>
      <c r="FK262">
        <v>9.5</v>
      </c>
      <c r="FL262">
        <v>18</v>
      </c>
      <c r="FM262">
        <v>491.898</v>
      </c>
      <c r="FN262">
        <v>511.46</v>
      </c>
      <c r="FO262">
        <v>19.8826</v>
      </c>
      <c r="FP262">
        <v>26.4442</v>
      </c>
      <c r="FQ262">
        <v>29.9997</v>
      </c>
      <c r="FR262">
        <v>26.6856</v>
      </c>
      <c r="FS262">
        <v>26.6792</v>
      </c>
      <c r="FT262">
        <v>21.4671</v>
      </c>
      <c r="FU262">
        <v>51.8936</v>
      </c>
      <c r="FV262">
        <v>0</v>
      </c>
      <c r="FW262">
        <v>19.92</v>
      </c>
      <c r="FX262">
        <v>420</v>
      </c>
      <c r="FY262">
        <v>7.09669</v>
      </c>
      <c r="FZ262">
        <v>101.674</v>
      </c>
      <c r="GA262">
        <v>96.198</v>
      </c>
    </row>
    <row r="263" spans="1:183">
      <c r="A263">
        <v>247</v>
      </c>
      <c r="B263">
        <v>1625677708.1</v>
      </c>
      <c r="C263">
        <v>492</v>
      </c>
      <c r="D263" t="s">
        <v>800</v>
      </c>
      <c r="E263" t="s">
        <v>801</v>
      </c>
      <c r="F263">
        <v>1</v>
      </c>
      <c r="G263" t="s">
        <v>302</v>
      </c>
      <c r="H263">
        <v>1625677707.1</v>
      </c>
      <c r="I263">
        <f>(J263)/1000</f>
        <v>0</v>
      </c>
      <c r="J263">
        <f>1000*CJ263*AH263*(CF263-CG263)/(100*BY263*(1000-AH263*CF263))</f>
        <v>0</v>
      </c>
      <c r="K263">
        <f>CJ263*AH263*(CE263-CD263*(1000-AH263*CG263)/(1000-AH263*CF263))/(100*BY263)</f>
        <v>0</v>
      </c>
      <c r="L263">
        <f>CD263 - IF(AH263&gt;1, K263*BY263*100.0/(AJ263*CR263), 0)</f>
        <v>0</v>
      </c>
      <c r="M263">
        <f>((S263-I263/2)*L263-K263)/(S263+I263/2)</f>
        <v>0</v>
      </c>
      <c r="N263">
        <f>M263*(CK263+CL263)/1000.0</f>
        <v>0</v>
      </c>
      <c r="O263">
        <f>(CD263 - IF(AH263&gt;1, K263*BY263*100.0/(AJ263*CR263), 0))*(CK263+CL263)/1000.0</f>
        <v>0</v>
      </c>
      <c r="P263">
        <f>2.0/((1/R263-1/Q263)+SIGN(R263)*SQRT((1/R263-1/Q263)*(1/R263-1/Q263) + 4*BZ263/((BZ263+1)*(BZ263+1))*(2*1/R263*1/Q263-1/Q263*1/Q263)))</f>
        <v>0</v>
      </c>
      <c r="Q263">
        <f>IF(LEFT(CA263,1)&lt;&gt;"0",IF(LEFT(CA263,1)="1",3.0,CB263),$D$5+$E$5*(CR263*CK263/($K$5*1000))+$F$5*(CR263*CK263/($K$5*1000))*MAX(MIN(BY263,$J$5),$I$5)*MAX(MIN(BY263,$J$5),$I$5)+$G$5*MAX(MIN(BY263,$J$5),$I$5)*(CR263*CK263/($K$5*1000))+$H$5*(CR263*CK263/($K$5*1000))*(CR263*CK263/($K$5*1000)))</f>
        <v>0</v>
      </c>
      <c r="R263">
        <f>I263*(1000-(1000*0.61365*exp(17.502*V263/(240.97+V263))/(CK263+CL263)+CF263)/2)/(1000*0.61365*exp(17.502*V263/(240.97+V263))/(CK263+CL263)-CF263)</f>
        <v>0</v>
      </c>
      <c r="S263">
        <f>1/((BZ263+1)/(P263/1.6)+1/(Q263/1.37)) + BZ263/((BZ263+1)/(P263/1.6) + BZ263/(Q263/1.37))</f>
        <v>0</v>
      </c>
      <c r="T263">
        <f>(BU263*BX263)</f>
        <v>0</v>
      </c>
      <c r="U263">
        <f>(CM263+(T263+2*0.95*5.67E-8*(((CM263+$B$7)+273)^4-(CM263+273)^4)-44100*I263)/(1.84*29.3*Q263+8*0.95*5.67E-8*(CM263+273)^3))</f>
        <v>0</v>
      </c>
      <c r="V263">
        <f>($C$7*CN263+$D$7*CO263+$E$7*U263)</f>
        <v>0</v>
      </c>
      <c r="W263">
        <f>0.61365*exp(17.502*V263/(240.97+V263))</f>
        <v>0</v>
      </c>
      <c r="X263">
        <f>(Y263/Z263*100)</f>
        <v>0</v>
      </c>
      <c r="Y263">
        <f>CF263*(CK263+CL263)/1000</f>
        <v>0</v>
      </c>
      <c r="Z263">
        <f>0.61365*exp(17.502*CM263/(240.97+CM263))</f>
        <v>0</v>
      </c>
      <c r="AA263">
        <f>(W263-CF263*(CK263+CL263)/1000)</f>
        <v>0</v>
      </c>
      <c r="AB263">
        <f>(-I263*44100)</f>
        <v>0</v>
      </c>
      <c r="AC263">
        <f>2*29.3*Q263*0.92*(CM263-V263)</f>
        <v>0</v>
      </c>
      <c r="AD263">
        <f>2*0.95*5.67E-8*(((CM263+$B$7)+273)^4-(V263+273)^4)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MAX(0,($B$13+$C$13*CR263)/(1+$D$13*CR263)*CK263/(CM263+273)*$E$13)</f>
        <v>0</v>
      </c>
      <c r="AK263" t="s">
        <v>303</v>
      </c>
      <c r="AL263" t="s">
        <v>303</v>
      </c>
      <c r="AM263">
        <v>0</v>
      </c>
      <c r="AN263">
        <v>0</v>
      </c>
      <c r="AO263">
        <f>1-AM263/AN263</f>
        <v>0</v>
      </c>
      <c r="AP263">
        <v>0</v>
      </c>
      <c r="AQ263" t="s">
        <v>303</v>
      </c>
      <c r="AR263" t="s">
        <v>303</v>
      </c>
      <c r="AS263">
        <v>0</v>
      </c>
      <c r="AT263">
        <v>0</v>
      </c>
      <c r="AU263">
        <f>1-AS263/AT263</f>
        <v>0</v>
      </c>
      <c r="AV263">
        <v>0.5</v>
      </c>
      <c r="AW263">
        <f>BV263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303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f>$B$11*CS263+$C$11*CT263+$F$11*CU263*(1-CX263)</f>
        <v>0</v>
      </c>
      <c r="BV263">
        <f>BU263*BW263</f>
        <v>0</v>
      </c>
      <c r="BW263">
        <f>($B$11*$D$9+$C$11*$D$9+$F$11*((DH263+CZ263)/MAX(DH263+CZ263+DI263, 0.1)*$I$9+DI263/MAX(DH263+CZ263+DI263, 0.1)*$J$9))/($B$11+$C$11+$F$11)</f>
        <v>0</v>
      </c>
      <c r="BX263">
        <f>($B$11*$K$9+$C$11*$K$9+$F$11*((DH263+CZ263)/MAX(DH263+CZ263+DI263, 0.1)*$P$9+DI263/MAX(DH263+CZ263+DI263, 0.1)*$Q$9))/($B$11+$C$11+$F$11)</f>
        <v>0</v>
      </c>
      <c r="BY263">
        <v>6</v>
      </c>
      <c r="BZ263">
        <v>0.5</v>
      </c>
      <c r="CA263" t="s">
        <v>304</v>
      </c>
      <c r="CB263">
        <v>2</v>
      </c>
      <c r="CC263">
        <v>1625677707.1</v>
      </c>
      <c r="CD263">
        <v>407.703333333333</v>
      </c>
      <c r="CE263">
        <v>419.954</v>
      </c>
      <c r="CF263">
        <v>8.39329666666667</v>
      </c>
      <c r="CG263">
        <v>7.03114333333333</v>
      </c>
      <c r="CH263">
        <v>422.046</v>
      </c>
      <c r="CI263">
        <v>9.86724666666667</v>
      </c>
      <c r="CJ263">
        <v>499.980333333333</v>
      </c>
      <c r="CK263">
        <v>100.404666666667</v>
      </c>
      <c r="CL263">
        <v>0.0995459666666667</v>
      </c>
      <c r="CM263">
        <v>20.7469333333333</v>
      </c>
      <c r="CN263">
        <v>20.5237666666667</v>
      </c>
      <c r="CO263">
        <v>999.9</v>
      </c>
      <c r="CP263">
        <v>0</v>
      </c>
      <c r="CQ263">
        <v>0</v>
      </c>
      <c r="CR263">
        <v>10038.9333333333</v>
      </c>
      <c r="CS263">
        <v>0</v>
      </c>
      <c r="CT263">
        <v>4.83265666666667</v>
      </c>
      <c r="CU263">
        <v>1046.07</v>
      </c>
      <c r="CV263">
        <v>0.961991</v>
      </c>
      <c r="CW263">
        <v>0.0380092</v>
      </c>
      <c r="CX263">
        <v>0</v>
      </c>
      <c r="CY263">
        <v>1430.39</v>
      </c>
      <c r="CZ263">
        <v>4.99912</v>
      </c>
      <c r="DA263">
        <v>14822.3</v>
      </c>
      <c r="DB263">
        <v>6713.23333333333</v>
      </c>
      <c r="DC263">
        <v>37.4786666666667</v>
      </c>
      <c r="DD263">
        <v>40.729</v>
      </c>
      <c r="DE263">
        <v>39.354</v>
      </c>
      <c r="DF263">
        <v>40.1246666666667</v>
      </c>
      <c r="DG263">
        <v>39.0623333333333</v>
      </c>
      <c r="DH263">
        <v>1001.5</v>
      </c>
      <c r="DI263">
        <v>39.57</v>
      </c>
      <c r="DJ263">
        <v>0</v>
      </c>
      <c r="DK263">
        <v>1625677709</v>
      </c>
      <c r="DL263">
        <v>0</v>
      </c>
      <c r="DM263">
        <v>1433.6276</v>
      </c>
      <c r="DN263">
        <v>-32.0784614829048</v>
      </c>
      <c r="DO263">
        <v>-293.953845697387</v>
      </c>
      <c r="DP263">
        <v>14851.544</v>
      </c>
      <c r="DQ263">
        <v>15</v>
      </c>
      <c r="DR263">
        <v>1625677134.6</v>
      </c>
      <c r="DS263" t="s">
        <v>305</v>
      </c>
      <c r="DT263">
        <v>1625677128.6</v>
      </c>
      <c r="DU263">
        <v>1625677134.6</v>
      </c>
      <c r="DV263">
        <v>2</v>
      </c>
      <c r="DW263">
        <v>0.041</v>
      </c>
      <c r="DX263">
        <v>0.026</v>
      </c>
      <c r="DY263">
        <v>-14.347</v>
      </c>
      <c r="DZ263">
        <v>-1.389</v>
      </c>
      <c r="EA263">
        <v>420</v>
      </c>
      <c r="EB263">
        <v>5</v>
      </c>
      <c r="EC263">
        <v>0.14</v>
      </c>
      <c r="ED263">
        <v>0.08</v>
      </c>
      <c r="EE263">
        <v>-12.245456097561</v>
      </c>
      <c r="EF263">
        <v>0.166971428571413</v>
      </c>
      <c r="EG263">
        <v>0.0693904718586852</v>
      </c>
      <c r="EH263">
        <v>1</v>
      </c>
      <c r="EI263">
        <v>1435.35323529412</v>
      </c>
      <c r="EJ263">
        <v>-31.5850448104949</v>
      </c>
      <c r="EK263">
        <v>3.10290444639537</v>
      </c>
      <c r="EL263">
        <v>0</v>
      </c>
      <c r="EM263">
        <v>1.33238170731707</v>
      </c>
      <c r="EN263">
        <v>0.0494491986062728</v>
      </c>
      <c r="EO263">
        <v>0.013432160878487</v>
      </c>
      <c r="EP263">
        <v>1</v>
      </c>
      <c r="EQ263">
        <v>2</v>
      </c>
      <c r="ER263">
        <v>3</v>
      </c>
      <c r="ES263" t="s">
        <v>349</v>
      </c>
      <c r="ET263">
        <v>100</v>
      </c>
      <c r="EU263">
        <v>100</v>
      </c>
      <c r="EV263">
        <v>-14.343</v>
      </c>
      <c r="EW263">
        <v>-1.4741</v>
      </c>
      <c r="EX263">
        <v>-14.3476998515065</v>
      </c>
      <c r="EY263">
        <v>0.000485247639819423</v>
      </c>
      <c r="EZ263">
        <v>-1.36446825205216e-06</v>
      </c>
      <c r="FA263">
        <v>5.78542989185787e-10</v>
      </c>
      <c r="FB263">
        <v>-1.1099058739466</v>
      </c>
      <c r="FC263">
        <v>-0.0508365997127688</v>
      </c>
      <c r="FD263">
        <v>0.00161886503163497</v>
      </c>
      <c r="FE263">
        <v>-2.08621555845513e-05</v>
      </c>
      <c r="FF263">
        <v>0</v>
      </c>
      <c r="FG263">
        <v>2096</v>
      </c>
      <c r="FH263">
        <v>2</v>
      </c>
      <c r="FI263">
        <v>28</v>
      </c>
      <c r="FJ263">
        <v>9.7</v>
      </c>
      <c r="FK263">
        <v>9.6</v>
      </c>
      <c r="FL263">
        <v>18</v>
      </c>
      <c r="FM263">
        <v>491.811</v>
      </c>
      <c r="FN263">
        <v>511.467</v>
      </c>
      <c r="FO263">
        <v>19.9254</v>
      </c>
      <c r="FP263">
        <v>26.4429</v>
      </c>
      <c r="FQ263">
        <v>29.9998</v>
      </c>
      <c r="FR263">
        <v>26.6839</v>
      </c>
      <c r="FS263">
        <v>26.6781</v>
      </c>
      <c r="FT263">
        <v>21.4661</v>
      </c>
      <c r="FU263">
        <v>51.5224</v>
      </c>
      <c r="FV263">
        <v>0</v>
      </c>
      <c r="FW263">
        <v>19.99</v>
      </c>
      <c r="FX263">
        <v>420</v>
      </c>
      <c r="FY263">
        <v>7.14633</v>
      </c>
      <c r="FZ263">
        <v>101.674</v>
      </c>
      <c r="GA263">
        <v>96.1979</v>
      </c>
    </row>
    <row r="264" spans="1:183">
      <c r="A264">
        <v>248</v>
      </c>
      <c r="B264">
        <v>1625677710.1</v>
      </c>
      <c r="C264">
        <v>494</v>
      </c>
      <c r="D264" t="s">
        <v>802</v>
      </c>
      <c r="E264" t="s">
        <v>803</v>
      </c>
      <c r="F264">
        <v>1</v>
      </c>
      <c r="G264" t="s">
        <v>302</v>
      </c>
      <c r="H264">
        <v>1625677709.1</v>
      </c>
      <c r="I264">
        <f>(J264)/1000</f>
        <v>0</v>
      </c>
      <c r="J264">
        <f>1000*CJ264*AH264*(CF264-CG264)/(100*BY264*(1000-AH264*CF264))</f>
        <v>0</v>
      </c>
      <c r="K264">
        <f>CJ264*AH264*(CE264-CD264*(1000-AH264*CG264)/(1000-AH264*CF264))/(100*BY264)</f>
        <v>0</v>
      </c>
      <c r="L264">
        <f>CD264 - IF(AH264&gt;1, K264*BY264*100.0/(AJ264*CR264), 0)</f>
        <v>0</v>
      </c>
      <c r="M264">
        <f>((S264-I264/2)*L264-K264)/(S264+I264/2)</f>
        <v>0</v>
      </c>
      <c r="N264">
        <f>M264*(CK264+CL264)/1000.0</f>
        <v>0</v>
      </c>
      <c r="O264">
        <f>(CD264 - IF(AH264&gt;1, K264*BY264*100.0/(AJ264*CR264), 0))*(CK264+CL264)/1000.0</f>
        <v>0</v>
      </c>
      <c r="P264">
        <f>2.0/((1/R264-1/Q264)+SIGN(R264)*SQRT((1/R264-1/Q264)*(1/R264-1/Q264) + 4*BZ264/((BZ264+1)*(BZ264+1))*(2*1/R264*1/Q264-1/Q264*1/Q264)))</f>
        <v>0</v>
      </c>
      <c r="Q264">
        <f>IF(LEFT(CA264,1)&lt;&gt;"0",IF(LEFT(CA264,1)="1",3.0,CB264),$D$5+$E$5*(CR264*CK264/($K$5*1000))+$F$5*(CR264*CK264/($K$5*1000))*MAX(MIN(BY264,$J$5),$I$5)*MAX(MIN(BY264,$J$5),$I$5)+$G$5*MAX(MIN(BY264,$J$5),$I$5)*(CR264*CK264/($K$5*1000))+$H$5*(CR264*CK264/($K$5*1000))*(CR264*CK264/($K$5*1000)))</f>
        <v>0</v>
      </c>
      <c r="R264">
        <f>I264*(1000-(1000*0.61365*exp(17.502*V264/(240.97+V264))/(CK264+CL264)+CF264)/2)/(1000*0.61365*exp(17.502*V264/(240.97+V264))/(CK264+CL264)-CF264)</f>
        <v>0</v>
      </c>
      <c r="S264">
        <f>1/((BZ264+1)/(P264/1.6)+1/(Q264/1.37)) + BZ264/((BZ264+1)/(P264/1.6) + BZ264/(Q264/1.37))</f>
        <v>0</v>
      </c>
      <c r="T264">
        <f>(BU264*BX264)</f>
        <v>0</v>
      </c>
      <c r="U264">
        <f>(CM264+(T264+2*0.95*5.67E-8*(((CM264+$B$7)+273)^4-(CM264+273)^4)-44100*I264)/(1.84*29.3*Q264+8*0.95*5.67E-8*(CM264+273)^3))</f>
        <v>0</v>
      </c>
      <c r="V264">
        <f>($C$7*CN264+$D$7*CO264+$E$7*U264)</f>
        <v>0</v>
      </c>
      <c r="W264">
        <f>0.61365*exp(17.502*V264/(240.97+V264))</f>
        <v>0</v>
      </c>
      <c r="X264">
        <f>(Y264/Z264*100)</f>
        <v>0</v>
      </c>
      <c r="Y264">
        <f>CF264*(CK264+CL264)/1000</f>
        <v>0</v>
      </c>
      <c r="Z264">
        <f>0.61365*exp(17.502*CM264/(240.97+CM264))</f>
        <v>0</v>
      </c>
      <c r="AA264">
        <f>(W264-CF264*(CK264+CL264)/1000)</f>
        <v>0</v>
      </c>
      <c r="AB264">
        <f>(-I264*44100)</f>
        <v>0</v>
      </c>
      <c r="AC264">
        <f>2*29.3*Q264*0.92*(CM264-V264)</f>
        <v>0</v>
      </c>
      <c r="AD264">
        <f>2*0.95*5.67E-8*(((CM264+$B$7)+273)^4-(V264+273)^4)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MAX(0,($B$13+$C$13*CR264)/(1+$D$13*CR264)*CK264/(CM264+273)*$E$13)</f>
        <v>0</v>
      </c>
      <c r="AK264" t="s">
        <v>303</v>
      </c>
      <c r="AL264" t="s">
        <v>303</v>
      </c>
      <c r="AM264">
        <v>0</v>
      </c>
      <c r="AN264">
        <v>0</v>
      </c>
      <c r="AO264">
        <f>1-AM264/AN264</f>
        <v>0</v>
      </c>
      <c r="AP264">
        <v>0</v>
      </c>
      <c r="AQ264" t="s">
        <v>303</v>
      </c>
      <c r="AR264" t="s">
        <v>303</v>
      </c>
      <c r="AS264">
        <v>0</v>
      </c>
      <c r="AT264">
        <v>0</v>
      </c>
      <c r="AU264">
        <f>1-AS264/AT264</f>
        <v>0</v>
      </c>
      <c r="AV264">
        <v>0.5</v>
      </c>
      <c r="AW264">
        <f>BV264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303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f>$B$11*CS264+$C$11*CT264+$F$11*CU264*(1-CX264)</f>
        <v>0</v>
      </c>
      <c r="BV264">
        <f>BU264*BW264</f>
        <v>0</v>
      </c>
      <c r="BW264">
        <f>($B$11*$D$9+$C$11*$D$9+$F$11*((DH264+CZ264)/MAX(DH264+CZ264+DI264, 0.1)*$I$9+DI264/MAX(DH264+CZ264+DI264, 0.1)*$J$9))/($B$11+$C$11+$F$11)</f>
        <v>0</v>
      </c>
      <c r="BX264">
        <f>($B$11*$K$9+$C$11*$K$9+$F$11*((DH264+CZ264)/MAX(DH264+CZ264+DI264, 0.1)*$P$9+DI264/MAX(DH264+CZ264+DI264, 0.1)*$Q$9))/($B$11+$C$11+$F$11)</f>
        <v>0</v>
      </c>
      <c r="BY264">
        <v>6</v>
      </c>
      <c r="BZ264">
        <v>0.5</v>
      </c>
      <c r="CA264" t="s">
        <v>304</v>
      </c>
      <c r="CB264">
        <v>2</v>
      </c>
      <c r="CC264">
        <v>1625677709.1</v>
      </c>
      <c r="CD264">
        <v>407.683666666667</v>
      </c>
      <c r="CE264">
        <v>419.999333333333</v>
      </c>
      <c r="CF264">
        <v>8.40572</v>
      </c>
      <c r="CG264">
        <v>7.03208</v>
      </c>
      <c r="CH264">
        <v>422.026333333333</v>
      </c>
      <c r="CI264">
        <v>9.87998666666667</v>
      </c>
      <c r="CJ264">
        <v>500.038</v>
      </c>
      <c r="CK264">
        <v>100.405</v>
      </c>
      <c r="CL264">
        <v>0.0997488333333333</v>
      </c>
      <c r="CM264">
        <v>20.7748</v>
      </c>
      <c r="CN264">
        <v>20.5525333333333</v>
      </c>
      <c r="CO264">
        <v>999.9</v>
      </c>
      <c r="CP264">
        <v>0</v>
      </c>
      <c r="CQ264">
        <v>0</v>
      </c>
      <c r="CR264">
        <v>10027.5</v>
      </c>
      <c r="CS264">
        <v>0</v>
      </c>
      <c r="CT264">
        <v>4.8662</v>
      </c>
      <c r="CU264">
        <v>1046.05666666667</v>
      </c>
      <c r="CV264">
        <v>0.962000666666667</v>
      </c>
      <c r="CW264">
        <v>0.0379995666666667</v>
      </c>
      <c r="CX264">
        <v>0</v>
      </c>
      <c r="CY264">
        <v>1429.24</v>
      </c>
      <c r="CZ264">
        <v>4.99912</v>
      </c>
      <c r="DA264">
        <v>14810.5666666667</v>
      </c>
      <c r="DB264">
        <v>6713.17333333333</v>
      </c>
      <c r="DC264">
        <v>37.5413333333333</v>
      </c>
      <c r="DD264">
        <v>40.75</v>
      </c>
      <c r="DE264">
        <v>39.3333333333333</v>
      </c>
      <c r="DF264">
        <v>40.1036666666667</v>
      </c>
      <c r="DG264">
        <v>39.0833333333333</v>
      </c>
      <c r="DH264">
        <v>1001.49666666667</v>
      </c>
      <c r="DI264">
        <v>39.56</v>
      </c>
      <c r="DJ264">
        <v>0</v>
      </c>
      <c r="DK264">
        <v>1625677710.8</v>
      </c>
      <c r="DL264">
        <v>0</v>
      </c>
      <c r="DM264">
        <v>1432.81961538462</v>
      </c>
      <c r="DN264">
        <v>-31.3904273632976</v>
      </c>
      <c r="DO264">
        <v>-291.67863266769</v>
      </c>
      <c r="DP264">
        <v>14844.1384615385</v>
      </c>
      <c r="DQ264">
        <v>15</v>
      </c>
      <c r="DR264">
        <v>1625677134.6</v>
      </c>
      <c r="DS264" t="s">
        <v>305</v>
      </c>
      <c r="DT264">
        <v>1625677128.6</v>
      </c>
      <c r="DU264">
        <v>1625677134.6</v>
      </c>
      <c r="DV264">
        <v>2</v>
      </c>
      <c r="DW264">
        <v>0.041</v>
      </c>
      <c r="DX264">
        <v>0.026</v>
      </c>
      <c r="DY264">
        <v>-14.347</v>
      </c>
      <c r="DZ264">
        <v>-1.389</v>
      </c>
      <c r="EA264">
        <v>420</v>
      </c>
      <c r="EB264">
        <v>5</v>
      </c>
      <c r="EC264">
        <v>0.14</v>
      </c>
      <c r="ED264">
        <v>0.08</v>
      </c>
      <c r="EE264">
        <v>-12.2546756097561</v>
      </c>
      <c r="EF264">
        <v>0.12157421602789</v>
      </c>
      <c r="EG264">
        <v>0.0702817180561267</v>
      </c>
      <c r="EH264">
        <v>1</v>
      </c>
      <c r="EI264">
        <v>1434.10441176471</v>
      </c>
      <c r="EJ264">
        <v>-31.9644662148083</v>
      </c>
      <c r="EK264">
        <v>3.12223354364116</v>
      </c>
      <c r="EL264">
        <v>0</v>
      </c>
      <c r="EM264">
        <v>1.33649341463415</v>
      </c>
      <c r="EN264">
        <v>0.106639651567946</v>
      </c>
      <c r="EO264">
        <v>0.0178292261585702</v>
      </c>
      <c r="EP264">
        <v>0</v>
      </c>
      <c r="EQ264">
        <v>1</v>
      </c>
      <c r="ER264">
        <v>3</v>
      </c>
      <c r="ES264" t="s">
        <v>427</v>
      </c>
      <c r="ET264">
        <v>100</v>
      </c>
      <c r="EU264">
        <v>100</v>
      </c>
      <c r="EV264">
        <v>-14.342</v>
      </c>
      <c r="EW264">
        <v>-1.4744</v>
      </c>
      <c r="EX264">
        <v>-14.3476998515065</v>
      </c>
      <c r="EY264">
        <v>0.000485247639819423</v>
      </c>
      <c r="EZ264">
        <v>-1.36446825205216e-06</v>
      </c>
      <c r="FA264">
        <v>5.78542989185787e-10</v>
      </c>
      <c r="FB264">
        <v>-1.1099058739466</v>
      </c>
      <c r="FC264">
        <v>-0.0508365997127688</v>
      </c>
      <c r="FD264">
        <v>0.00161886503163497</v>
      </c>
      <c r="FE264">
        <v>-2.08621555845513e-05</v>
      </c>
      <c r="FF264">
        <v>0</v>
      </c>
      <c r="FG264">
        <v>2096</v>
      </c>
      <c r="FH264">
        <v>2</v>
      </c>
      <c r="FI264">
        <v>28</v>
      </c>
      <c r="FJ264">
        <v>9.7</v>
      </c>
      <c r="FK264">
        <v>9.6</v>
      </c>
      <c r="FL264">
        <v>18</v>
      </c>
      <c r="FM264">
        <v>491.7</v>
      </c>
      <c r="FN264">
        <v>511.667</v>
      </c>
      <c r="FO264">
        <v>19.9619</v>
      </c>
      <c r="FP264">
        <v>26.4412</v>
      </c>
      <c r="FQ264">
        <v>29.9997</v>
      </c>
      <c r="FR264">
        <v>26.6828</v>
      </c>
      <c r="FS264">
        <v>26.6764</v>
      </c>
      <c r="FT264">
        <v>21.4686</v>
      </c>
      <c r="FU264">
        <v>51.5224</v>
      </c>
      <c r="FV264">
        <v>0</v>
      </c>
      <c r="FW264">
        <v>20.06</v>
      </c>
      <c r="FX264">
        <v>420</v>
      </c>
      <c r="FY264">
        <v>7.15246</v>
      </c>
      <c r="FZ264">
        <v>101.675</v>
      </c>
      <c r="GA264">
        <v>96.1981</v>
      </c>
    </row>
    <row r="265" spans="1:183">
      <c r="A265">
        <v>249</v>
      </c>
      <c r="B265">
        <v>1625677712.1</v>
      </c>
      <c r="C265">
        <v>496</v>
      </c>
      <c r="D265" t="s">
        <v>804</v>
      </c>
      <c r="E265" t="s">
        <v>805</v>
      </c>
      <c r="F265">
        <v>1</v>
      </c>
      <c r="G265" t="s">
        <v>302</v>
      </c>
      <c r="H265">
        <v>1625677711.1</v>
      </c>
      <c r="I265">
        <f>(J265)/1000</f>
        <v>0</v>
      </c>
      <c r="J265">
        <f>1000*CJ265*AH265*(CF265-CG265)/(100*BY265*(1000-AH265*CF265))</f>
        <v>0</v>
      </c>
      <c r="K265">
        <f>CJ265*AH265*(CE265-CD265*(1000-AH265*CG265)/(1000-AH265*CF265))/(100*BY265)</f>
        <v>0</v>
      </c>
      <c r="L265">
        <f>CD265 - IF(AH265&gt;1, K265*BY265*100.0/(AJ265*CR265), 0)</f>
        <v>0</v>
      </c>
      <c r="M265">
        <f>((S265-I265/2)*L265-K265)/(S265+I265/2)</f>
        <v>0</v>
      </c>
      <c r="N265">
        <f>M265*(CK265+CL265)/1000.0</f>
        <v>0</v>
      </c>
      <c r="O265">
        <f>(CD265 - IF(AH265&gt;1, K265*BY265*100.0/(AJ265*CR265), 0))*(CK265+CL265)/1000.0</f>
        <v>0</v>
      </c>
      <c r="P265">
        <f>2.0/((1/R265-1/Q265)+SIGN(R265)*SQRT((1/R265-1/Q265)*(1/R265-1/Q265) + 4*BZ265/((BZ265+1)*(BZ265+1))*(2*1/R265*1/Q265-1/Q265*1/Q265)))</f>
        <v>0</v>
      </c>
      <c r="Q265">
        <f>IF(LEFT(CA265,1)&lt;&gt;"0",IF(LEFT(CA265,1)="1",3.0,CB265),$D$5+$E$5*(CR265*CK265/($K$5*1000))+$F$5*(CR265*CK265/($K$5*1000))*MAX(MIN(BY265,$J$5),$I$5)*MAX(MIN(BY265,$J$5),$I$5)+$G$5*MAX(MIN(BY265,$J$5),$I$5)*(CR265*CK265/($K$5*1000))+$H$5*(CR265*CK265/($K$5*1000))*(CR265*CK265/($K$5*1000)))</f>
        <v>0</v>
      </c>
      <c r="R265">
        <f>I265*(1000-(1000*0.61365*exp(17.502*V265/(240.97+V265))/(CK265+CL265)+CF265)/2)/(1000*0.61365*exp(17.502*V265/(240.97+V265))/(CK265+CL265)-CF265)</f>
        <v>0</v>
      </c>
      <c r="S265">
        <f>1/((BZ265+1)/(P265/1.6)+1/(Q265/1.37)) + BZ265/((BZ265+1)/(P265/1.6) + BZ265/(Q265/1.37))</f>
        <v>0</v>
      </c>
      <c r="T265">
        <f>(BU265*BX265)</f>
        <v>0</v>
      </c>
      <c r="U265">
        <f>(CM265+(T265+2*0.95*5.67E-8*(((CM265+$B$7)+273)^4-(CM265+273)^4)-44100*I265)/(1.84*29.3*Q265+8*0.95*5.67E-8*(CM265+273)^3))</f>
        <v>0</v>
      </c>
      <c r="V265">
        <f>($C$7*CN265+$D$7*CO265+$E$7*U265)</f>
        <v>0</v>
      </c>
      <c r="W265">
        <f>0.61365*exp(17.502*V265/(240.97+V265))</f>
        <v>0</v>
      </c>
      <c r="X265">
        <f>(Y265/Z265*100)</f>
        <v>0</v>
      </c>
      <c r="Y265">
        <f>CF265*(CK265+CL265)/1000</f>
        <v>0</v>
      </c>
      <c r="Z265">
        <f>0.61365*exp(17.502*CM265/(240.97+CM265))</f>
        <v>0</v>
      </c>
      <c r="AA265">
        <f>(W265-CF265*(CK265+CL265)/1000)</f>
        <v>0</v>
      </c>
      <c r="AB265">
        <f>(-I265*44100)</f>
        <v>0</v>
      </c>
      <c r="AC265">
        <f>2*29.3*Q265*0.92*(CM265-V265)</f>
        <v>0</v>
      </c>
      <c r="AD265">
        <f>2*0.95*5.67E-8*(((CM265+$B$7)+273)^4-(V265+273)^4)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MAX(0,($B$13+$C$13*CR265)/(1+$D$13*CR265)*CK265/(CM265+273)*$E$13)</f>
        <v>0</v>
      </c>
      <c r="AK265" t="s">
        <v>303</v>
      </c>
      <c r="AL265" t="s">
        <v>303</v>
      </c>
      <c r="AM265">
        <v>0</v>
      </c>
      <c r="AN265">
        <v>0</v>
      </c>
      <c r="AO265">
        <f>1-AM265/AN265</f>
        <v>0</v>
      </c>
      <c r="AP265">
        <v>0</v>
      </c>
      <c r="AQ265" t="s">
        <v>303</v>
      </c>
      <c r="AR265" t="s">
        <v>303</v>
      </c>
      <c r="AS265">
        <v>0</v>
      </c>
      <c r="AT265">
        <v>0</v>
      </c>
      <c r="AU265">
        <f>1-AS265/AT265</f>
        <v>0</v>
      </c>
      <c r="AV265">
        <v>0.5</v>
      </c>
      <c r="AW265">
        <f>BV265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303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f>$B$11*CS265+$C$11*CT265+$F$11*CU265*(1-CX265)</f>
        <v>0</v>
      </c>
      <c r="BV265">
        <f>BU265*BW265</f>
        <v>0</v>
      </c>
      <c r="BW265">
        <f>($B$11*$D$9+$C$11*$D$9+$F$11*((DH265+CZ265)/MAX(DH265+CZ265+DI265, 0.1)*$I$9+DI265/MAX(DH265+CZ265+DI265, 0.1)*$J$9))/($B$11+$C$11+$F$11)</f>
        <v>0</v>
      </c>
      <c r="BX265">
        <f>($B$11*$K$9+$C$11*$K$9+$F$11*((DH265+CZ265)/MAX(DH265+CZ265+DI265, 0.1)*$P$9+DI265/MAX(DH265+CZ265+DI265, 0.1)*$Q$9))/($B$11+$C$11+$F$11)</f>
        <v>0</v>
      </c>
      <c r="BY265">
        <v>6</v>
      </c>
      <c r="BZ265">
        <v>0.5</v>
      </c>
      <c r="CA265" t="s">
        <v>304</v>
      </c>
      <c r="CB265">
        <v>2</v>
      </c>
      <c r="CC265">
        <v>1625677711.1</v>
      </c>
      <c r="CD265">
        <v>407.664666666667</v>
      </c>
      <c r="CE265">
        <v>419.950666666667</v>
      </c>
      <c r="CF265">
        <v>8.41697333333333</v>
      </c>
      <c r="CG265">
        <v>7.04786</v>
      </c>
      <c r="CH265">
        <v>422.007</v>
      </c>
      <c r="CI265">
        <v>9.89153</v>
      </c>
      <c r="CJ265">
        <v>499.946333333333</v>
      </c>
      <c r="CK265">
        <v>100.404666666667</v>
      </c>
      <c r="CL265">
        <v>0.100164033333333</v>
      </c>
      <c r="CM265">
        <v>20.8077</v>
      </c>
      <c r="CN265">
        <v>20.5890666666667</v>
      </c>
      <c r="CO265">
        <v>999.9</v>
      </c>
      <c r="CP265">
        <v>0</v>
      </c>
      <c r="CQ265">
        <v>0</v>
      </c>
      <c r="CR265">
        <v>9968.75</v>
      </c>
      <c r="CS265">
        <v>0</v>
      </c>
      <c r="CT265">
        <v>4.87999</v>
      </c>
      <c r="CU265">
        <v>1045.84</v>
      </c>
      <c r="CV265">
        <v>0.962003</v>
      </c>
      <c r="CW265">
        <v>0.0379973333333333</v>
      </c>
      <c r="CX265">
        <v>0</v>
      </c>
      <c r="CY265">
        <v>1428.29</v>
      </c>
      <c r="CZ265">
        <v>4.99912</v>
      </c>
      <c r="DA265">
        <v>14797.8</v>
      </c>
      <c r="DB265">
        <v>6711.77</v>
      </c>
      <c r="DC265">
        <v>37.604</v>
      </c>
      <c r="DD265">
        <v>40.75</v>
      </c>
      <c r="DE265">
        <v>39.2913333333333</v>
      </c>
      <c r="DF265">
        <v>40.1453333333333</v>
      </c>
      <c r="DG265">
        <v>39.1666666666667</v>
      </c>
      <c r="DH265">
        <v>1001.29</v>
      </c>
      <c r="DI265">
        <v>39.55</v>
      </c>
      <c r="DJ265">
        <v>0</v>
      </c>
      <c r="DK265">
        <v>1625677713.2</v>
      </c>
      <c r="DL265">
        <v>0</v>
      </c>
      <c r="DM265">
        <v>1431.57538461538</v>
      </c>
      <c r="DN265">
        <v>-31.5651282196746</v>
      </c>
      <c r="DO265">
        <v>-302.444444726885</v>
      </c>
      <c r="DP265">
        <v>14831.9653846154</v>
      </c>
      <c r="DQ265">
        <v>15</v>
      </c>
      <c r="DR265">
        <v>1625677134.6</v>
      </c>
      <c r="DS265" t="s">
        <v>305</v>
      </c>
      <c r="DT265">
        <v>1625677128.6</v>
      </c>
      <c r="DU265">
        <v>1625677134.6</v>
      </c>
      <c r="DV265">
        <v>2</v>
      </c>
      <c r="DW265">
        <v>0.041</v>
      </c>
      <c r="DX265">
        <v>0.026</v>
      </c>
      <c r="DY265">
        <v>-14.347</v>
      </c>
      <c r="DZ265">
        <v>-1.389</v>
      </c>
      <c r="EA265">
        <v>420</v>
      </c>
      <c r="EB265">
        <v>5</v>
      </c>
      <c r="EC265">
        <v>0.14</v>
      </c>
      <c r="ED265">
        <v>0.08</v>
      </c>
      <c r="EE265">
        <v>-12.2528707317073</v>
      </c>
      <c r="EF265">
        <v>-0.033033449477369</v>
      </c>
      <c r="EG265">
        <v>0.0690818081446757</v>
      </c>
      <c r="EH265">
        <v>1</v>
      </c>
      <c r="EI265">
        <v>1433.15176470588</v>
      </c>
      <c r="EJ265">
        <v>-31.7774776142064</v>
      </c>
      <c r="EK265">
        <v>3.10609597081783</v>
      </c>
      <c r="EL265">
        <v>0</v>
      </c>
      <c r="EM265">
        <v>1.33947658536585</v>
      </c>
      <c r="EN265">
        <v>0.166546829268294</v>
      </c>
      <c r="EO265">
        <v>0.0206008879289759</v>
      </c>
      <c r="EP265">
        <v>0</v>
      </c>
      <c r="EQ265">
        <v>1</v>
      </c>
      <c r="ER265">
        <v>3</v>
      </c>
      <c r="ES265" t="s">
        <v>427</v>
      </c>
      <c r="ET265">
        <v>100</v>
      </c>
      <c r="EU265">
        <v>100</v>
      </c>
      <c r="EV265">
        <v>-14.343</v>
      </c>
      <c r="EW265">
        <v>-1.4747</v>
      </c>
      <c r="EX265">
        <v>-14.3476998515065</v>
      </c>
      <c r="EY265">
        <v>0.000485247639819423</v>
      </c>
      <c r="EZ265">
        <v>-1.36446825205216e-06</v>
      </c>
      <c r="FA265">
        <v>5.78542989185787e-10</v>
      </c>
      <c r="FB265">
        <v>-1.1099058739466</v>
      </c>
      <c r="FC265">
        <v>-0.0508365997127688</v>
      </c>
      <c r="FD265">
        <v>0.00161886503163497</v>
      </c>
      <c r="FE265">
        <v>-2.08621555845513e-05</v>
      </c>
      <c r="FF265">
        <v>0</v>
      </c>
      <c r="FG265">
        <v>2096</v>
      </c>
      <c r="FH265">
        <v>2</v>
      </c>
      <c r="FI265">
        <v>28</v>
      </c>
      <c r="FJ265">
        <v>9.7</v>
      </c>
      <c r="FK265">
        <v>9.6</v>
      </c>
      <c r="FL265">
        <v>18</v>
      </c>
      <c r="FM265">
        <v>491.967</v>
      </c>
      <c r="FN265">
        <v>511.513</v>
      </c>
      <c r="FO265">
        <v>20.0056</v>
      </c>
      <c r="FP265">
        <v>26.4401</v>
      </c>
      <c r="FQ265">
        <v>29.9994</v>
      </c>
      <c r="FR265">
        <v>26.6817</v>
      </c>
      <c r="FS265">
        <v>26.6753</v>
      </c>
      <c r="FT265">
        <v>21.4684</v>
      </c>
      <c r="FU265">
        <v>51.5224</v>
      </c>
      <c r="FV265">
        <v>0</v>
      </c>
      <c r="FW265">
        <v>20.06</v>
      </c>
      <c r="FX265">
        <v>420</v>
      </c>
      <c r="FY265">
        <v>7.15387</v>
      </c>
      <c r="FZ265">
        <v>101.675</v>
      </c>
      <c r="GA265">
        <v>96.1982</v>
      </c>
    </row>
    <row r="266" spans="1:183">
      <c r="A266">
        <v>250</v>
      </c>
      <c r="B266">
        <v>1625677714.1</v>
      </c>
      <c r="C266">
        <v>498</v>
      </c>
      <c r="D266" t="s">
        <v>806</v>
      </c>
      <c r="E266" t="s">
        <v>807</v>
      </c>
      <c r="F266">
        <v>1</v>
      </c>
      <c r="G266" t="s">
        <v>302</v>
      </c>
      <c r="H266">
        <v>1625677713.1</v>
      </c>
      <c r="I266">
        <f>(J266)/1000</f>
        <v>0</v>
      </c>
      <c r="J266">
        <f>1000*CJ266*AH266*(CF266-CG266)/(100*BY266*(1000-AH266*CF266))</f>
        <v>0</v>
      </c>
      <c r="K266">
        <f>CJ266*AH266*(CE266-CD266*(1000-AH266*CG266)/(1000-AH266*CF266))/(100*BY266)</f>
        <v>0</v>
      </c>
      <c r="L266">
        <f>CD266 - IF(AH266&gt;1, K266*BY266*100.0/(AJ266*CR266), 0)</f>
        <v>0</v>
      </c>
      <c r="M266">
        <f>((S266-I266/2)*L266-K266)/(S266+I266/2)</f>
        <v>0</v>
      </c>
      <c r="N266">
        <f>M266*(CK266+CL266)/1000.0</f>
        <v>0</v>
      </c>
      <c r="O266">
        <f>(CD266 - IF(AH266&gt;1, K266*BY266*100.0/(AJ266*CR266), 0))*(CK266+CL266)/1000.0</f>
        <v>0</v>
      </c>
      <c r="P266">
        <f>2.0/((1/R266-1/Q266)+SIGN(R266)*SQRT((1/R266-1/Q266)*(1/R266-1/Q266) + 4*BZ266/((BZ266+1)*(BZ266+1))*(2*1/R266*1/Q266-1/Q266*1/Q266)))</f>
        <v>0</v>
      </c>
      <c r="Q266">
        <f>IF(LEFT(CA266,1)&lt;&gt;"0",IF(LEFT(CA266,1)="1",3.0,CB266),$D$5+$E$5*(CR266*CK266/($K$5*1000))+$F$5*(CR266*CK266/($K$5*1000))*MAX(MIN(BY266,$J$5),$I$5)*MAX(MIN(BY266,$J$5),$I$5)+$G$5*MAX(MIN(BY266,$J$5),$I$5)*(CR266*CK266/($K$5*1000))+$H$5*(CR266*CK266/($K$5*1000))*(CR266*CK266/($K$5*1000)))</f>
        <v>0</v>
      </c>
      <c r="R266">
        <f>I266*(1000-(1000*0.61365*exp(17.502*V266/(240.97+V266))/(CK266+CL266)+CF266)/2)/(1000*0.61365*exp(17.502*V266/(240.97+V266))/(CK266+CL266)-CF266)</f>
        <v>0</v>
      </c>
      <c r="S266">
        <f>1/((BZ266+1)/(P266/1.6)+1/(Q266/1.37)) + BZ266/((BZ266+1)/(P266/1.6) + BZ266/(Q266/1.37))</f>
        <v>0</v>
      </c>
      <c r="T266">
        <f>(BU266*BX266)</f>
        <v>0</v>
      </c>
      <c r="U266">
        <f>(CM266+(T266+2*0.95*5.67E-8*(((CM266+$B$7)+273)^4-(CM266+273)^4)-44100*I266)/(1.84*29.3*Q266+8*0.95*5.67E-8*(CM266+273)^3))</f>
        <v>0</v>
      </c>
      <c r="V266">
        <f>($C$7*CN266+$D$7*CO266+$E$7*U266)</f>
        <v>0</v>
      </c>
      <c r="W266">
        <f>0.61365*exp(17.502*V266/(240.97+V266))</f>
        <v>0</v>
      </c>
      <c r="X266">
        <f>(Y266/Z266*100)</f>
        <v>0</v>
      </c>
      <c r="Y266">
        <f>CF266*(CK266+CL266)/1000</f>
        <v>0</v>
      </c>
      <c r="Z266">
        <f>0.61365*exp(17.502*CM266/(240.97+CM266))</f>
        <v>0</v>
      </c>
      <c r="AA266">
        <f>(W266-CF266*(CK266+CL266)/1000)</f>
        <v>0</v>
      </c>
      <c r="AB266">
        <f>(-I266*44100)</f>
        <v>0</v>
      </c>
      <c r="AC266">
        <f>2*29.3*Q266*0.92*(CM266-V266)</f>
        <v>0</v>
      </c>
      <c r="AD266">
        <f>2*0.95*5.67E-8*(((CM266+$B$7)+273)^4-(V266+273)^4)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MAX(0,($B$13+$C$13*CR266)/(1+$D$13*CR266)*CK266/(CM266+273)*$E$13)</f>
        <v>0</v>
      </c>
      <c r="AK266" t="s">
        <v>303</v>
      </c>
      <c r="AL266" t="s">
        <v>303</v>
      </c>
      <c r="AM266">
        <v>0</v>
      </c>
      <c r="AN266">
        <v>0</v>
      </c>
      <c r="AO266">
        <f>1-AM266/AN266</f>
        <v>0</v>
      </c>
      <c r="AP266">
        <v>0</v>
      </c>
      <c r="AQ266" t="s">
        <v>303</v>
      </c>
      <c r="AR266" t="s">
        <v>303</v>
      </c>
      <c r="AS266">
        <v>0</v>
      </c>
      <c r="AT266">
        <v>0</v>
      </c>
      <c r="AU266">
        <f>1-AS266/AT266</f>
        <v>0</v>
      </c>
      <c r="AV266">
        <v>0.5</v>
      </c>
      <c r="AW266">
        <f>BV266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303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f>$B$11*CS266+$C$11*CT266+$F$11*CU266*(1-CX266)</f>
        <v>0</v>
      </c>
      <c r="BV266">
        <f>BU266*BW266</f>
        <v>0</v>
      </c>
      <c r="BW266">
        <f>($B$11*$D$9+$C$11*$D$9+$F$11*((DH266+CZ266)/MAX(DH266+CZ266+DI266, 0.1)*$I$9+DI266/MAX(DH266+CZ266+DI266, 0.1)*$J$9))/($B$11+$C$11+$F$11)</f>
        <v>0</v>
      </c>
      <c r="BX266">
        <f>($B$11*$K$9+$C$11*$K$9+$F$11*((DH266+CZ266)/MAX(DH266+CZ266+DI266, 0.1)*$P$9+DI266/MAX(DH266+CZ266+DI266, 0.1)*$Q$9))/($B$11+$C$11+$F$11)</f>
        <v>0</v>
      </c>
      <c r="BY266">
        <v>6</v>
      </c>
      <c r="BZ266">
        <v>0.5</v>
      </c>
      <c r="CA266" t="s">
        <v>304</v>
      </c>
      <c r="CB266">
        <v>2</v>
      </c>
      <c r="CC266">
        <v>1625677713.1</v>
      </c>
      <c r="CD266">
        <v>407.656666666667</v>
      </c>
      <c r="CE266">
        <v>419.998333333333</v>
      </c>
      <c r="CF266">
        <v>8.43086666666667</v>
      </c>
      <c r="CG266">
        <v>7.08226333333333</v>
      </c>
      <c r="CH266">
        <v>421.999</v>
      </c>
      <c r="CI266">
        <v>9.90577666666667</v>
      </c>
      <c r="CJ266">
        <v>500.105333333333</v>
      </c>
      <c r="CK266">
        <v>100.403</v>
      </c>
      <c r="CL266">
        <v>0.1001044</v>
      </c>
      <c r="CM266">
        <v>20.8399333333333</v>
      </c>
      <c r="CN266">
        <v>20.6258</v>
      </c>
      <c r="CO266">
        <v>999.9</v>
      </c>
      <c r="CP266">
        <v>0</v>
      </c>
      <c r="CQ266">
        <v>0</v>
      </c>
      <c r="CR266">
        <v>10026.2666666667</v>
      </c>
      <c r="CS266">
        <v>0</v>
      </c>
      <c r="CT266">
        <v>4.8662</v>
      </c>
      <c r="CU266">
        <v>1046.06666666667</v>
      </c>
      <c r="CV266">
        <v>0.961991</v>
      </c>
      <c r="CW266">
        <v>0.0380092</v>
      </c>
      <c r="CX266">
        <v>0</v>
      </c>
      <c r="CY266">
        <v>1427.35333333333</v>
      </c>
      <c r="CZ266">
        <v>4.99912</v>
      </c>
      <c r="DA266">
        <v>14791</v>
      </c>
      <c r="DB266">
        <v>6713.21</v>
      </c>
      <c r="DC266">
        <v>37.6246666666667</v>
      </c>
      <c r="DD266">
        <v>40.75</v>
      </c>
      <c r="DE266">
        <v>39.3333333333333</v>
      </c>
      <c r="DF266">
        <v>40.1873333333333</v>
      </c>
      <c r="DG266">
        <v>39.1453333333333</v>
      </c>
      <c r="DH266">
        <v>1001.49666666667</v>
      </c>
      <c r="DI266">
        <v>39.57</v>
      </c>
      <c r="DJ266">
        <v>0</v>
      </c>
      <c r="DK266">
        <v>1625677715</v>
      </c>
      <c r="DL266">
        <v>0</v>
      </c>
      <c r="DM266">
        <v>1430.4828</v>
      </c>
      <c r="DN266">
        <v>-31.4746153283341</v>
      </c>
      <c r="DO266">
        <v>-306.038461137948</v>
      </c>
      <c r="DP266">
        <v>14821.36</v>
      </c>
      <c r="DQ266">
        <v>15</v>
      </c>
      <c r="DR266">
        <v>1625677134.6</v>
      </c>
      <c r="DS266" t="s">
        <v>305</v>
      </c>
      <c r="DT266">
        <v>1625677128.6</v>
      </c>
      <c r="DU266">
        <v>1625677134.6</v>
      </c>
      <c r="DV266">
        <v>2</v>
      </c>
      <c r="DW266">
        <v>0.041</v>
      </c>
      <c r="DX266">
        <v>0.026</v>
      </c>
      <c r="DY266">
        <v>-14.347</v>
      </c>
      <c r="DZ266">
        <v>-1.389</v>
      </c>
      <c r="EA266">
        <v>420</v>
      </c>
      <c r="EB266">
        <v>5</v>
      </c>
      <c r="EC266">
        <v>0.14</v>
      </c>
      <c r="ED266">
        <v>0.08</v>
      </c>
      <c r="EE266">
        <v>-12.256812195122</v>
      </c>
      <c r="EF266">
        <v>-0.223858536585389</v>
      </c>
      <c r="EG266">
        <v>0.0726038337868414</v>
      </c>
      <c r="EH266">
        <v>1</v>
      </c>
      <c r="EI266">
        <v>1432.21588235294</v>
      </c>
      <c r="EJ266">
        <v>-31.6421864470237</v>
      </c>
      <c r="EK266">
        <v>3.11364843461725</v>
      </c>
      <c r="EL266">
        <v>0</v>
      </c>
      <c r="EM266">
        <v>1.34077024390244</v>
      </c>
      <c r="EN266">
        <v>0.181979790940768</v>
      </c>
      <c r="EO266">
        <v>0.0209296360645418</v>
      </c>
      <c r="EP266">
        <v>0</v>
      </c>
      <c r="EQ266">
        <v>1</v>
      </c>
      <c r="ER266">
        <v>3</v>
      </c>
      <c r="ES266" t="s">
        <v>427</v>
      </c>
      <c r="ET266">
        <v>100</v>
      </c>
      <c r="EU266">
        <v>100</v>
      </c>
      <c r="EV266">
        <v>-14.342</v>
      </c>
      <c r="EW266">
        <v>-1.4751</v>
      </c>
      <c r="EX266">
        <v>-14.3476998515065</v>
      </c>
      <c r="EY266">
        <v>0.000485247639819423</v>
      </c>
      <c r="EZ266">
        <v>-1.36446825205216e-06</v>
      </c>
      <c r="FA266">
        <v>5.78542989185787e-10</v>
      </c>
      <c r="FB266">
        <v>-1.1099058739466</v>
      </c>
      <c r="FC266">
        <v>-0.0508365997127688</v>
      </c>
      <c r="FD266">
        <v>0.00161886503163497</v>
      </c>
      <c r="FE266">
        <v>-2.08621555845513e-05</v>
      </c>
      <c r="FF266">
        <v>0</v>
      </c>
      <c r="FG266">
        <v>2096</v>
      </c>
      <c r="FH266">
        <v>2</v>
      </c>
      <c r="FI266">
        <v>28</v>
      </c>
      <c r="FJ266">
        <v>9.8</v>
      </c>
      <c r="FK266">
        <v>9.7</v>
      </c>
      <c r="FL266">
        <v>18</v>
      </c>
      <c r="FM266">
        <v>491.984</v>
      </c>
      <c r="FN266">
        <v>511.485</v>
      </c>
      <c r="FO266">
        <v>20.0595</v>
      </c>
      <c r="FP266">
        <v>26.439</v>
      </c>
      <c r="FQ266">
        <v>29.9993</v>
      </c>
      <c r="FR266">
        <v>26.6802</v>
      </c>
      <c r="FS266">
        <v>26.6741</v>
      </c>
      <c r="FT266">
        <v>21.4663</v>
      </c>
      <c r="FU266">
        <v>51.5224</v>
      </c>
      <c r="FV266">
        <v>0</v>
      </c>
      <c r="FW266">
        <v>20.13</v>
      </c>
      <c r="FX266">
        <v>420</v>
      </c>
      <c r="FY266">
        <v>7.15</v>
      </c>
      <c r="FZ266">
        <v>101.675</v>
      </c>
      <c r="GA266">
        <v>96.1993</v>
      </c>
    </row>
    <row r="267" spans="1:183">
      <c r="A267">
        <v>251</v>
      </c>
      <c r="B267">
        <v>1625677716.1</v>
      </c>
      <c r="C267">
        <v>500</v>
      </c>
      <c r="D267" t="s">
        <v>808</v>
      </c>
      <c r="E267" t="s">
        <v>809</v>
      </c>
      <c r="F267">
        <v>1</v>
      </c>
      <c r="G267" t="s">
        <v>302</v>
      </c>
      <c r="H267">
        <v>1625677715.1</v>
      </c>
      <c r="I267">
        <f>(J267)/1000</f>
        <v>0</v>
      </c>
      <c r="J267">
        <f>1000*CJ267*AH267*(CF267-CG267)/(100*BY267*(1000-AH267*CF267))</f>
        <v>0</v>
      </c>
      <c r="K267">
        <f>CJ267*AH267*(CE267-CD267*(1000-AH267*CG267)/(1000-AH267*CF267))/(100*BY267)</f>
        <v>0</v>
      </c>
      <c r="L267">
        <f>CD267 - IF(AH267&gt;1, K267*BY267*100.0/(AJ267*CR267), 0)</f>
        <v>0</v>
      </c>
      <c r="M267">
        <f>((S267-I267/2)*L267-K267)/(S267+I267/2)</f>
        <v>0</v>
      </c>
      <c r="N267">
        <f>M267*(CK267+CL267)/1000.0</f>
        <v>0</v>
      </c>
      <c r="O267">
        <f>(CD267 - IF(AH267&gt;1, K267*BY267*100.0/(AJ267*CR267), 0))*(CK267+CL267)/1000.0</f>
        <v>0</v>
      </c>
      <c r="P267">
        <f>2.0/((1/R267-1/Q267)+SIGN(R267)*SQRT((1/R267-1/Q267)*(1/R267-1/Q267) + 4*BZ267/((BZ267+1)*(BZ267+1))*(2*1/R267*1/Q267-1/Q267*1/Q267)))</f>
        <v>0</v>
      </c>
      <c r="Q267">
        <f>IF(LEFT(CA267,1)&lt;&gt;"0",IF(LEFT(CA267,1)="1",3.0,CB267),$D$5+$E$5*(CR267*CK267/($K$5*1000))+$F$5*(CR267*CK267/($K$5*1000))*MAX(MIN(BY267,$J$5),$I$5)*MAX(MIN(BY267,$J$5),$I$5)+$G$5*MAX(MIN(BY267,$J$5),$I$5)*(CR267*CK267/($K$5*1000))+$H$5*(CR267*CK267/($K$5*1000))*(CR267*CK267/($K$5*1000)))</f>
        <v>0</v>
      </c>
      <c r="R267">
        <f>I267*(1000-(1000*0.61365*exp(17.502*V267/(240.97+V267))/(CK267+CL267)+CF267)/2)/(1000*0.61365*exp(17.502*V267/(240.97+V267))/(CK267+CL267)-CF267)</f>
        <v>0</v>
      </c>
      <c r="S267">
        <f>1/((BZ267+1)/(P267/1.6)+1/(Q267/1.37)) + BZ267/((BZ267+1)/(P267/1.6) + BZ267/(Q267/1.37))</f>
        <v>0</v>
      </c>
      <c r="T267">
        <f>(BU267*BX267)</f>
        <v>0</v>
      </c>
      <c r="U267">
        <f>(CM267+(T267+2*0.95*5.67E-8*(((CM267+$B$7)+273)^4-(CM267+273)^4)-44100*I267)/(1.84*29.3*Q267+8*0.95*5.67E-8*(CM267+273)^3))</f>
        <v>0</v>
      </c>
      <c r="V267">
        <f>($C$7*CN267+$D$7*CO267+$E$7*U267)</f>
        <v>0</v>
      </c>
      <c r="W267">
        <f>0.61365*exp(17.502*V267/(240.97+V267))</f>
        <v>0</v>
      </c>
      <c r="X267">
        <f>(Y267/Z267*100)</f>
        <v>0</v>
      </c>
      <c r="Y267">
        <f>CF267*(CK267+CL267)/1000</f>
        <v>0</v>
      </c>
      <c r="Z267">
        <f>0.61365*exp(17.502*CM267/(240.97+CM267))</f>
        <v>0</v>
      </c>
      <c r="AA267">
        <f>(W267-CF267*(CK267+CL267)/1000)</f>
        <v>0</v>
      </c>
      <c r="AB267">
        <f>(-I267*44100)</f>
        <v>0</v>
      </c>
      <c r="AC267">
        <f>2*29.3*Q267*0.92*(CM267-V267)</f>
        <v>0</v>
      </c>
      <c r="AD267">
        <f>2*0.95*5.67E-8*(((CM267+$B$7)+273)^4-(V267+273)^4)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MAX(0,($B$13+$C$13*CR267)/(1+$D$13*CR267)*CK267/(CM267+273)*$E$13)</f>
        <v>0</v>
      </c>
      <c r="AK267" t="s">
        <v>303</v>
      </c>
      <c r="AL267" t="s">
        <v>303</v>
      </c>
      <c r="AM267">
        <v>0</v>
      </c>
      <c r="AN267">
        <v>0</v>
      </c>
      <c r="AO267">
        <f>1-AM267/AN267</f>
        <v>0</v>
      </c>
      <c r="AP267">
        <v>0</v>
      </c>
      <c r="AQ267" t="s">
        <v>303</v>
      </c>
      <c r="AR267" t="s">
        <v>303</v>
      </c>
      <c r="AS267">
        <v>0</v>
      </c>
      <c r="AT267">
        <v>0</v>
      </c>
      <c r="AU267">
        <f>1-AS267/AT267</f>
        <v>0</v>
      </c>
      <c r="AV267">
        <v>0.5</v>
      </c>
      <c r="AW267">
        <f>BV267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303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f>$B$11*CS267+$C$11*CT267+$F$11*CU267*(1-CX267)</f>
        <v>0</v>
      </c>
      <c r="BV267">
        <f>BU267*BW267</f>
        <v>0</v>
      </c>
      <c r="BW267">
        <f>($B$11*$D$9+$C$11*$D$9+$F$11*((DH267+CZ267)/MAX(DH267+CZ267+DI267, 0.1)*$I$9+DI267/MAX(DH267+CZ267+DI267, 0.1)*$J$9))/($B$11+$C$11+$F$11)</f>
        <v>0</v>
      </c>
      <c r="BX267">
        <f>($B$11*$K$9+$C$11*$K$9+$F$11*((DH267+CZ267)/MAX(DH267+CZ267+DI267, 0.1)*$P$9+DI267/MAX(DH267+CZ267+DI267, 0.1)*$Q$9))/($B$11+$C$11+$F$11)</f>
        <v>0</v>
      </c>
      <c r="BY267">
        <v>6</v>
      </c>
      <c r="BZ267">
        <v>0.5</v>
      </c>
      <c r="CA267" t="s">
        <v>304</v>
      </c>
      <c r="CB267">
        <v>2</v>
      </c>
      <c r="CC267">
        <v>1625677715.1</v>
      </c>
      <c r="CD267">
        <v>407.689333333333</v>
      </c>
      <c r="CE267">
        <v>420.063666666667</v>
      </c>
      <c r="CF267">
        <v>8.44861333333333</v>
      </c>
      <c r="CG267">
        <v>7.10412333333333</v>
      </c>
      <c r="CH267">
        <v>422.031666666667</v>
      </c>
      <c r="CI267">
        <v>9.92397666666667</v>
      </c>
      <c r="CJ267">
        <v>500.044</v>
      </c>
      <c r="CK267">
        <v>100.402666666667</v>
      </c>
      <c r="CL267">
        <v>0.0999327</v>
      </c>
      <c r="CM267">
        <v>20.8683333333333</v>
      </c>
      <c r="CN267">
        <v>20.6499333333333</v>
      </c>
      <c r="CO267">
        <v>999.9</v>
      </c>
      <c r="CP267">
        <v>0</v>
      </c>
      <c r="CQ267">
        <v>0</v>
      </c>
      <c r="CR267">
        <v>10018.7333333333</v>
      </c>
      <c r="CS267">
        <v>0</v>
      </c>
      <c r="CT267">
        <v>4.85242</v>
      </c>
      <c r="CU267">
        <v>1045.83</v>
      </c>
      <c r="CV267">
        <v>0.962012666666667</v>
      </c>
      <c r="CW267">
        <v>0.0379877</v>
      </c>
      <c r="CX267">
        <v>0</v>
      </c>
      <c r="CY267">
        <v>1425.94666666667</v>
      </c>
      <c r="CZ267">
        <v>4.99912</v>
      </c>
      <c r="DA267">
        <v>14777.0666666667</v>
      </c>
      <c r="DB267">
        <v>6711.72</v>
      </c>
      <c r="DC267">
        <v>37.5623333333333</v>
      </c>
      <c r="DD267">
        <v>40.75</v>
      </c>
      <c r="DE267">
        <v>39.2913333333333</v>
      </c>
      <c r="DF267">
        <v>40.1663333333333</v>
      </c>
      <c r="DG267">
        <v>39.1666666666667</v>
      </c>
      <c r="DH267">
        <v>1001.29</v>
      </c>
      <c r="DI267">
        <v>39.54</v>
      </c>
      <c r="DJ267">
        <v>0</v>
      </c>
      <c r="DK267">
        <v>1625677716.8</v>
      </c>
      <c r="DL267">
        <v>0</v>
      </c>
      <c r="DM267">
        <v>1429.68692307692</v>
      </c>
      <c r="DN267">
        <v>-31.5446153980953</v>
      </c>
      <c r="DO267">
        <v>-314.386325023905</v>
      </c>
      <c r="DP267">
        <v>14813.5769230769</v>
      </c>
      <c r="DQ267">
        <v>15</v>
      </c>
      <c r="DR267">
        <v>1625677134.6</v>
      </c>
      <c r="DS267" t="s">
        <v>305</v>
      </c>
      <c r="DT267">
        <v>1625677128.6</v>
      </c>
      <c r="DU267">
        <v>1625677134.6</v>
      </c>
      <c r="DV267">
        <v>2</v>
      </c>
      <c r="DW267">
        <v>0.041</v>
      </c>
      <c r="DX267">
        <v>0.026</v>
      </c>
      <c r="DY267">
        <v>-14.347</v>
      </c>
      <c r="DZ267">
        <v>-1.389</v>
      </c>
      <c r="EA267">
        <v>420</v>
      </c>
      <c r="EB267">
        <v>5</v>
      </c>
      <c r="EC267">
        <v>0.14</v>
      </c>
      <c r="ED267">
        <v>0.08</v>
      </c>
      <c r="EE267">
        <v>-12.2631219512195</v>
      </c>
      <c r="EF267">
        <v>-0.508781184668984</v>
      </c>
      <c r="EG267">
        <v>0.0794217808553895</v>
      </c>
      <c r="EH267">
        <v>0</v>
      </c>
      <c r="EI267">
        <v>1431.40685714286</v>
      </c>
      <c r="EJ267">
        <v>-31.4911463104064</v>
      </c>
      <c r="EK267">
        <v>3.18182137545558</v>
      </c>
      <c r="EL267">
        <v>0</v>
      </c>
      <c r="EM267">
        <v>1.34295975609756</v>
      </c>
      <c r="EN267">
        <v>0.150213867595819</v>
      </c>
      <c r="EO267">
        <v>0.0198763242525918</v>
      </c>
      <c r="EP267">
        <v>0</v>
      </c>
      <c r="EQ267">
        <v>0</v>
      </c>
      <c r="ER267">
        <v>3</v>
      </c>
      <c r="ES267" t="s">
        <v>424</v>
      </c>
      <c r="ET267">
        <v>100</v>
      </c>
      <c r="EU267">
        <v>100</v>
      </c>
      <c r="EV267">
        <v>-14.342</v>
      </c>
      <c r="EW267">
        <v>-1.4756</v>
      </c>
      <c r="EX267">
        <v>-14.3476998515065</v>
      </c>
      <c r="EY267">
        <v>0.000485247639819423</v>
      </c>
      <c r="EZ267">
        <v>-1.36446825205216e-06</v>
      </c>
      <c r="FA267">
        <v>5.78542989185787e-10</v>
      </c>
      <c r="FB267">
        <v>-1.1099058739466</v>
      </c>
      <c r="FC267">
        <v>-0.0508365997127688</v>
      </c>
      <c r="FD267">
        <v>0.00161886503163497</v>
      </c>
      <c r="FE267">
        <v>-2.08621555845513e-05</v>
      </c>
      <c r="FF267">
        <v>0</v>
      </c>
      <c r="FG267">
        <v>2096</v>
      </c>
      <c r="FH267">
        <v>2</v>
      </c>
      <c r="FI267">
        <v>28</v>
      </c>
      <c r="FJ267">
        <v>9.8</v>
      </c>
      <c r="FK267">
        <v>9.7</v>
      </c>
      <c r="FL267">
        <v>18</v>
      </c>
      <c r="FM267">
        <v>491.784</v>
      </c>
      <c r="FN267">
        <v>511.598</v>
      </c>
      <c r="FO267">
        <v>20.1023</v>
      </c>
      <c r="FP267">
        <v>26.4375</v>
      </c>
      <c r="FQ267">
        <v>29.9996</v>
      </c>
      <c r="FR267">
        <v>26.6789</v>
      </c>
      <c r="FS267">
        <v>26.6728</v>
      </c>
      <c r="FT267">
        <v>21.4671</v>
      </c>
      <c r="FU267">
        <v>51.5224</v>
      </c>
      <c r="FV267">
        <v>0</v>
      </c>
      <c r="FW267">
        <v>20.19</v>
      </c>
      <c r="FX267">
        <v>420</v>
      </c>
      <c r="FY267">
        <v>7.201</v>
      </c>
      <c r="FZ267">
        <v>101.675</v>
      </c>
      <c r="GA267">
        <v>96.2004</v>
      </c>
    </row>
    <row r="268" spans="1:183">
      <c r="A268">
        <v>252</v>
      </c>
      <c r="B268">
        <v>1625677718.1</v>
      </c>
      <c r="C268">
        <v>502</v>
      </c>
      <c r="D268" t="s">
        <v>810</v>
      </c>
      <c r="E268" t="s">
        <v>811</v>
      </c>
      <c r="F268">
        <v>1</v>
      </c>
      <c r="G268" t="s">
        <v>302</v>
      </c>
      <c r="H268">
        <v>1625677717.1</v>
      </c>
      <c r="I268">
        <f>(J268)/1000</f>
        <v>0</v>
      </c>
      <c r="J268">
        <f>1000*CJ268*AH268*(CF268-CG268)/(100*BY268*(1000-AH268*CF268))</f>
        <v>0</v>
      </c>
      <c r="K268">
        <f>CJ268*AH268*(CE268-CD268*(1000-AH268*CG268)/(1000-AH268*CF268))/(100*BY268)</f>
        <v>0</v>
      </c>
      <c r="L268">
        <f>CD268 - IF(AH268&gt;1, K268*BY268*100.0/(AJ268*CR268), 0)</f>
        <v>0</v>
      </c>
      <c r="M268">
        <f>((S268-I268/2)*L268-K268)/(S268+I268/2)</f>
        <v>0</v>
      </c>
      <c r="N268">
        <f>M268*(CK268+CL268)/1000.0</f>
        <v>0</v>
      </c>
      <c r="O268">
        <f>(CD268 - IF(AH268&gt;1, K268*BY268*100.0/(AJ268*CR268), 0))*(CK268+CL268)/1000.0</f>
        <v>0</v>
      </c>
      <c r="P268">
        <f>2.0/((1/R268-1/Q268)+SIGN(R268)*SQRT((1/R268-1/Q268)*(1/R268-1/Q268) + 4*BZ268/((BZ268+1)*(BZ268+1))*(2*1/R268*1/Q268-1/Q268*1/Q268)))</f>
        <v>0</v>
      </c>
      <c r="Q268">
        <f>IF(LEFT(CA268,1)&lt;&gt;"0",IF(LEFT(CA268,1)="1",3.0,CB268),$D$5+$E$5*(CR268*CK268/($K$5*1000))+$F$5*(CR268*CK268/($K$5*1000))*MAX(MIN(BY268,$J$5),$I$5)*MAX(MIN(BY268,$J$5),$I$5)+$G$5*MAX(MIN(BY268,$J$5),$I$5)*(CR268*CK268/($K$5*1000))+$H$5*(CR268*CK268/($K$5*1000))*(CR268*CK268/($K$5*1000)))</f>
        <v>0</v>
      </c>
      <c r="R268">
        <f>I268*(1000-(1000*0.61365*exp(17.502*V268/(240.97+V268))/(CK268+CL268)+CF268)/2)/(1000*0.61365*exp(17.502*V268/(240.97+V268))/(CK268+CL268)-CF268)</f>
        <v>0</v>
      </c>
      <c r="S268">
        <f>1/((BZ268+1)/(P268/1.6)+1/(Q268/1.37)) + BZ268/((BZ268+1)/(P268/1.6) + BZ268/(Q268/1.37))</f>
        <v>0</v>
      </c>
      <c r="T268">
        <f>(BU268*BX268)</f>
        <v>0</v>
      </c>
      <c r="U268">
        <f>(CM268+(T268+2*0.95*5.67E-8*(((CM268+$B$7)+273)^4-(CM268+273)^4)-44100*I268)/(1.84*29.3*Q268+8*0.95*5.67E-8*(CM268+273)^3))</f>
        <v>0</v>
      </c>
      <c r="V268">
        <f>($C$7*CN268+$D$7*CO268+$E$7*U268)</f>
        <v>0</v>
      </c>
      <c r="W268">
        <f>0.61365*exp(17.502*V268/(240.97+V268))</f>
        <v>0</v>
      </c>
      <c r="X268">
        <f>(Y268/Z268*100)</f>
        <v>0</v>
      </c>
      <c r="Y268">
        <f>CF268*(CK268+CL268)/1000</f>
        <v>0</v>
      </c>
      <c r="Z268">
        <f>0.61365*exp(17.502*CM268/(240.97+CM268))</f>
        <v>0</v>
      </c>
      <c r="AA268">
        <f>(W268-CF268*(CK268+CL268)/1000)</f>
        <v>0</v>
      </c>
      <c r="AB268">
        <f>(-I268*44100)</f>
        <v>0</v>
      </c>
      <c r="AC268">
        <f>2*29.3*Q268*0.92*(CM268-V268)</f>
        <v>0</v>
      </c>
      <c r="AD268">
        <f>2*0.95*5.67E-8*(((CM268+$B$7)+273)^4-(V268+273)^4)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MAX(0,($B$13+$C$13*CR268)/(1+$D$13*CR268)*CK268/(CM268+273)*$E$13)</f>
        <v>0</v>
      </c>
      <c r="AK268" t="s">
        <v>303</v>
      </c>
      <c r="AL268" t="s">
        <v>303</v>
      </c>
      <c r="AM268">
        <v>0</v>
      </c>
      <c r="AN268">
        <v>0</v>
      </c>
      <c r="AO268">
        <f>1-AM268/AN268</f>
        <v>0</v>
      </c>
      <c r="AP268">
        <v>0</v>
      </c>
      <c r="AQ268" t="s">
        <v>303</v>
      </c>
      <c r="AR268" t="s">
        <v>303</v>
      </c>
      <c r="AS268">
        <v>0</v>
      </c>
      <c r="AT268">
        <v>0</v>
      </c>
      <c r="AU268">
        <f>1-AS268/AT268</f>
        <v>0</v>
      </c>
      <c r="AV268">
        <v>0.5</v>
      </c>
      <c r="AW268">
        <f>BV268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303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f>$B$11*CS268+$C$11*CT268+$F$11*CU268*(1-CX268)</f>
        <v>0</v>
      </c>
      <c r="BV268">
        <f>BU268*BW268</f>
        <v>0</v>
      </c>
      <c r="BW268">
        <f>($B$11*$D$9+$C$11*$D$9+$F$11*((DH268+CZ268)/MAX(DH268+CZ268+DI268, 0.1)*$I$9+DI268/MAX(DH268+CZ268+DI268, 0.1)*$J$9))/($B$11+$C$11+$F$11)</f>
        <v>0</v>
      </c>
      <c r="BX268">
        <f>($B$11*$K$9+$C$11*$K$9+$F$11*((DH268+CZ268)/MAX(DH268+CZ268+DI268, 0.1)*$P$9+DI268/MAX(DH268+CZ268+DI268, 0.1)*$Q$9))/($B$11+$C$11+$F$11)</f>
        <v>0</v>
      </c>
      <c r="BY268">
        <v>6</v>
      </c>
      <c r="BZ268">
        <v>0.5</v>
      </c>
      <c r="CA268" t="s">
        <v>304</v>
      </c>
      <c r="CB268">
        <v>2</v>
      </c>
      <c r="CC268">
        <v>1625677717.1</v>
      </c>
      <c r="CD268">
        <v>407.694666666667</v>
      </c>
      <c r="CE268">
        <v>419.992333333333</v>
      </c>
      <c r="CF268">
        <v>8.46661666666667</v>
      </c>
      <c r="CG268">
        <v>7.10823333333333</v>
      </c>
      <c r="CH268">
        <v>422.037666666667</v>
      </c>
      <c r="CI268">
        <v>9.94244</v>
      </c>
      <c r="CJ268">
        <v>499.939</v>
      </c>
      <c r="CK268">
        <v>100.403666666667</v>
      </c>
      <c r="CL268">
        <v>0.0995627</v>
      </c>
      <c r="CM268">
        <v>20.8946333333333</v>
      </c>
      <c r="CN268">
        <v>20.6722</v>
      </c>
      <c r="CO268">
        <v>999.9</v>
      </c>
      <c r="CP268">
        <v>0</v>
      </c>
      <c r="CQ268">
        <v>0</v>
      </c>
      <c r="CR268">
        <v>10013.7333333333</v>
      </c>
      <c r="CS268">
        <v>0</v>
      </c>
      <c r="CT268">
        <v>4.84552333333333</v>
      </c>
      <c r="CU268">
        <v>1046.06</v>
      </c>
      <c r="CV268">
        <v>0.961991</v>
      </c>
      <c r="CW268">
        <v>0.0380092</v>
      </c>
      <c r="CX268">
        <v>0</v>
      </c>
      <c r="CY268">
        <v>1424.82666666667</v>
      </c>
      <c r="CZ268">
        <v>4.99912</v>
      </c>
      <c r="DA268">
        <v>14770.9333333333</v>
      </c>
      <c r="DB268">
        <v>6713.18</v>
      </c>
      <c r="DC268">
        <v>37.5833333333333</v>
      </c>
      <c r="DD268">
        <v>40.75</v>
      </c>
      <c r="DE268">
        <v>39.312</v>
      </c>
      <c r="DF268">
        <v>40.2286666666667</v>
      </c>
      <c r="DG268">
        <v>39.208</v>
      </c>
      <c r="DH268">
        <v>1001.49</v>
      </c>
      <c r="DI268">
        <v>39.57</v>
      </c>
      <c r="DJ268">
        <v>0</v>
      </c>
      <c r="DK268">
        <v>1625677719.2</v>
      </c>
      <c r="DL268">
        <v>0</v>
      </c>
      <c r="DM268">
        <v>1428.375</v>
      </c>
      <c r="DN268">
        <v>-32.2813675393814</v>
      </c>
      <c r="DO268">
        <v>-303.576068577267</v>
      </c>
      <c r="DP268">
        <v>14801.3307692308</v>
      </c>
      <c r="DQ268">
        <v>15</v>
      </c>
      <c r="DR268">
        <v>1625677134.6</v>
      </c>
      <c r="DS268" t="s">
        <v>305</v>
      </c>
      <c r="DT268">
        <v>1625677128.6</v>
      </c>
      <c r="DU268">
        <v>1625677134.6</v>
      </c>
      <c r="DV268">
        <v>2</v>
      </c>
      <c r="DW268">
        <v>0.041</v>
      </c>
      <c r="DX268">
        <v>0.026</v>
      </c>
      <c r="DY268">
        <v>-14.347</v>
      </c>
      <c r="DZ268">
        <v>-1.389</v>
      </c>
      <c r="EA268">
        <v>420</v>
      </c>
      <c r="EB268">
        <v>5</v>
      </c>
      <c r="EC268">
        <v>0.14</v>
      </c>
      <c r="ED268">
        <v>0.08</v>
      </c>
      <c r="EE268">
        <v>-12.2691365853659</v>
      </c>
      <c r="EF268">
        <v>-0.547030662020905</v>
      </c>
      <c r="EG268">
        <v>0.079512351413882</v>
      </c>
      <c r="EH268">
        <v>0</v>
      </c>
      <c r="EI268">
        <v>1429.98352941176</v>
      </c>
      <c r="EJ268">
        <v>-31.9300520446045</v>
      </c>
      <c r="EK268">
        <v>3.1542295436193</v>
      </c>
      <c r="EL268">
        <v>0</v>
      </c>
      <c r="EM268">
        <v>1.34670097560976</v>
      </c>
      <c r="EN268">
        <v>0.124591358885017</v>
      </c>
      <c r="EO268">
        <v>0.018438917989111</v>
      </c>
      <c r="EP268">
        <v>0</v>
      </c>
      <c r="EQ268">
        <v>0</v>
      </c>
      <c r="ER268">
        <v>3</v>
      </c>
      <c r="ES268" t="s">
        <v>424</v>
      </c>
      <c r="ET268">
        <v>100</v>
      </c>
      <c r="EU268">
        <v>100</v>
      </c>
      <c r="EV268">
        <v>-14.343</v>
      </c>
      <c r="EW268">
        <v>-1.476</v>
      </c>
      <c r="EX268">
        <v>-14.3476998515065</v>
      </c>
      <c r="EY268">
        <v>0.000485247639819423</v>
      </c>
      <c r="EZ268">
        <v>-1.36446825205216e-06</v>
      </c>
      <c r="FA268">
        <v>5.78542989185787e-10</v>
      </c>
      <c r="FB268">
        <v>-1.1099058739466</v>
      </c>
      <c r="FC268">
        <v>-0.0508365997127688</v>
      </c>
      <c r="FD268">
        <v>0.00161886503163497</v>
      </c>
      <c r="FE268">
        <v>-2.08621555845513e-05</v>
      </c>
      <c r="FF268">
        <v>0</v>
      </c>
      <c r="FG268">
        <v>2096</v>
      </c>
      <c r="FH268">
        <v>2</v>
      </c>
      <c r="FI268">
        <v>28</v>
      </c>
      <c r="FJ268">
        <v>9.8</v>
      </c>
      <c r="FK268">
        <v>9.7</v>
      </c>
      <c r="FL268">
        <v>18</v>
      </c>
      <c r="FM268">
        <v>491.861</v>
      </c>
      <c r="FN268">
        <v>511.405</v>
      </c>
      <c r="FO268">
        <v>20.143</v>
      </c>
      <c r="FP268">
        <v>26.4362</v>
      </c>
      <c r="FQ268">
        <v>29.9998</v>
      </c>
      <c r="FR268">
        <v>26.6777</v>
      </c>
      <c r="FS268">
        <v>26.6714</v>
      </c>
      <c r="FT268">
        <v>21.4674</v>
      </c>
      <c r="FU268">
        <v>51.2387</v>
      </c>
      <c r="FV268">
        <v>0</v>
      </c>
      <c r="FW268">
        <v>20.19</v>
      </c>
      <c r="FX268">
        <v>420</v>
      </c>
      <c r="FY268">
        <v>7.20367</v>
      </c>
      <c r="FZ268">
        <v>101.675</v>
      </c>
      <c r="GA268">
        <v>96.1997</v>
      </c>
    </row>
    <row r="269" spans="1:183">
      <c r="A269">
        <v>253</v>
      </c>
      <c r="B269">
        <v>1625677720.1</v>
      </c>
      <c r="C269">
        <v>504</v>
      </c>
      <c r="D269" t="s">
        <v>812</v>
      </c>
      <c r="E269" t="s">
        <v>813</v>
      </c>
      <c r="F269">
        <v>1</v>
      </c>
      <c r="G269" t="s">
        <v>302</v>
      </c>
      <c r="H269">
        <v>1625677719.1</v>
      </c>
      <c r="I269">
        <f>(J269)/1000</f>
        <v>0</v>
      </c>
      <c r="J269">
        <f>1000*CJ269*AH269*(CF269-CG269)/(100*BY269*(1000-AH269*CF269))</f>
        <v>0</v>
      </c>
      <c r="K269">
        <f>CJ269*AH269*(CE269-CD269*(1000-AH269*CG269)/(1000-AH269*CF269))/(100*BY269)</f>
        <v>0</v>
      </c>
      <c r="L269">
        <f>CD269 - IF(AH269&gt;1, K269*BY269*100.0/(AJ269*CR269), 0)</f>
        <v>0</v>
      </c>
      <c r="M269">
        <f>((S269-I269/2)*L269-K269)/(S269+I269/2)</f>
        <v>0</v>
      </c>
      <c r="N269">
        <f>M269*(CK269+CL269)/1000.0</f>
        <v>0</v>
      </c>
      <c r="O269">
        <f>(CD269 - IF(AH269&gt;1, K269*BY269*100.0/(AJ269*CR269), 0))*(CK269+CL269)/1000.0</f>
        <v>0</v>
      </c>
      <c r="P269">
        <f>2.0/((1/R269-1/Q269)+SIGN(R269)*SQRT((1/R269-1/Q269)*(1/R269-1/Q269) + 4*BZ269/((BZ269+1)*(BZ269+1))*(2*1/R269*1/Q269-1/Q269*1/Q269)))</f>
        <v>0</v>
      </c>
      <c r="Q269">
        <f>IF(LEFT(CA269,1)&lt;&gt;"0",IF(LEFT(CA269,1)="1",3.0,CB269),$D$5+$E$5*(CR269*CK269/($K$5*1000))+$F$5*(CR269*CK269/($K$5*1000))*MAX(MIN(BY269,$J$5),$I$5)*MAX(MIN(BY269,$J$5),$I$5)+$G$5*MAX(MIN(BY269,$J$5),$I$5)*(CR269*CK269/($K$5*1000))+$H$5*(CR269*CK269/($K$5*1000))*(CR269*CK269/($K$5*1000)))</f>
        <v>0</v>
      </c>
      <c r="R269">
        <f>I269*(1000-(1000*0.61365*exp(17.502*V269/(240.97+V269))/(CK269+CL269)+CF269)/2)/(1000*0.61365*exp(17.502*V269/(240.97+V269))/(CK269+CL269)-CF269)</f>
        <v>0</v>
      </c>
      <c r="S269">
        <f>1/((BZ269+1)/(P269/1.6)+1/(Q269/1.37)) + BZ269/((BZ269+1)/(P269/1.6) + BZ269/(Q269/1.37))</f>
        <v>0</v>
      </c>
      <c r="T269">
        <f>(BU269*BX269)</f>
        <v>0</v>
      </c>
      <c r="U269">
        <f>(CM269+(T269+2*0.95*5.67E-8*(((CM269+$B$7)+273)^4-(CM269+273)^4)-44100*I269)/(1.84*29.3*Q269+8*0.95*5.67E-8*(CM269+273)^3))</f>
        <v>0</v>
      </c>
      <c r="V269">
        <f>($C$7*CN269+$D$7*CO269+$E$7*U269)</f>
        <v>0</v>
      </c>
      <c r="W269">
        <f>0.61365*exp(17.502*V269/(240.97+V269))</f>
        <v>0</v>
      </c>
      <c r="X269">
        <f>(Y269/Z269*100)</f>
        <v>0</v>
      </c>
      <c r="Y269">
        <f>CF269*(CK269+CL269)/1000</f>
        <v>0</v>
      </c>
      <c r="Z269">
        <f>0.61365*exp(17.502*CM269/(240.97+CM269))</f>
        <v>0</v>
      </c>
      <c r="AA269">
        <f>(W269-CF269*(CK269+CL269)/1000)</f>
        <v>0</v>
      </c>
      <c r="AB269">
        <f>(-I269*44100)</f>
        <v>0</v>
      </c>
      <c r="AC269">
        <f>2*29.3*Q269*0.92*(CM269-V269)</f>
        <v>0</v>
      </c>
      <c r="AD269">
        <f>2*0.95*5.67E-8*(((CM269+$B$7)+273)^4-(V269+273)^4)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MAX(0,($B$13+$C$13*CR269)/(1+$D$13*CR269)*CK269/(CM269+273)*$E$13)</f>
        <v>0</v>
      </c>
      <c r="AK269" t="s">
        <v>303</v>
      </c>
      <c r="AL269" t="s">
        <v>303</v>
      </c>
      <c r="AM269">
        <v>0</v>
      </c>
      <c r="AN269">
        <v>0</v>
      </c>
      <c r="AO269">
        <f>1-AM269/AN269</f>
        <v>0</v>
      </c>
      <c r="AP269">
        <v>0</v>
      </c>
      <c r="AQ269" t="s">
        <v>303</v>
      </c>
      <c r="AR269" t="s">
        <v>303</v>
      </c>
      <c r="AS269">
        <v>0</v>
      </c>
      <c r="AT269">
        <v>0</v>
      </c>
      <c r="AU269">
        <f>1-AS269/AT269</f>
        <v>0</v>
      </c>
      <c r="AV269">
        <v>0.5</v>
      </c>
      <c r="AW269">
        <f>BV269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303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f>$B$11*CS269+$C$11*CT269+$F$11*CU269*(1-CX269)</f>
        <v>0</v>
      </c>
      <c r="BV269">
        <f>BU269*BW269</f>
        <v>0</v>
      </c>
      <c r="BW269">
        <f>($B$11*$D$9+$C$11*$D$9+$F$11*((DH269+CZ269)/MAX(DH269+CZ269+DI269, 0.1)*$I$9+DI269/MAX(DH269+CZ269+DI269, 0.1)*$J$9))/($B$11+$C$11+$F$11)</f>
        <v>0</v>
      </c>
      <c r="BX269">
        <f>($B$11*$K$9+$C$11*$K$9+$F$11*((DH269+CZ269)/MAX(DH269+CZ269+DI269, 0.1)*$P$9+DI269/MAX(DH269+CZ269+DI269, 0.1)*$Q$9))/($B$11+$C$11+$F$11)</f>
        <v>0</v>
      </c>
      <c r="BY269">
        <v>6</v>
      </c>
      <c r="BZ269">
        <v>0.5</v>
      </c>
      <c r="CA269" t="s">
        <v>304</v>
      </c>
      <c r="CB269">
        <v>2</v>
      </c>
      <c r="CC269">
        <v>1625677719.1</v>
      </c>
      <c r="CD269">
        <v>407.649</v>
      </c>
      <c r="CE269">
        <v>419.939333333333</v>
      </c>
      <c r="CF269">
        <v>8.48345</v>
      </c>
      <c r="CG269">
        <v>7.11065666666667</v>
      </c>
      <c r="CH269">
        <v>421.991333333333</v>
      </c>
      <c r="CI269">
        <v>9.9597</v>
      </c>
      <c r="CJ269">
        <v>500.070333333333</v>
      </c>
      <c r="CK269">
        <v>100.406</v>
      </c>
      <c r="CL269">
        <v>0.100003166666667</v>
      </c>
      <c r="CM269">
        <v>20.9236333333333</v>
      </c>
      <c r="CN269">
        <v>20.7006666666667</v>
      </c>
      <c r="CO269">
        <v>999.9</v>
      </c>
      <c r="CP269">
        <v>0</v>
      </c>
      <c r="CQ269">
        <v>0</v>
      </c>
      <c r="CR269">
        <v>10008.7666666667</v>
      </c>
      <c r="CS269">
        <v>0</v>
      </c>
      <c r="CT269">
        <v>4.81795333333333</v>
      </c>
      <c r="CU269">
        <v>1046.05333333333</v>
      </c>
      <c r="CV269">
        <v>0.961991</v>
      </c>
      <c r="CW269">
        <v>0.0380092</v>
      </c>
      <c r="CX269">
        <v>0</v>
      </c>
      <c r="CY269">
        <v>1423.81</v>
      </c>
      <c r="CZ269">
        <v>4.99912</v>
      </c>
      <c r="DA269">
        <v>14760.9</v>
      </c>
      <c r="DB269">
        <v>6713.14</v>
      </c>
      <c r="DC269">
        <v>37.5623333333333</v>
      </c>
      <c r="DD269">
        <v>40.7913333333333</v>
      </c>
      <c r="DE269">
        <v>39.4166666666667</v>
      </c>
      <c r="DF269">
        <v>40.187</v>
      </c>
      <c r="DG269">
        <v>39.1873333333333</v>
      </c>
      <c r="DH269">
        <v>1001.48333333333</v>
      </c>
      <c r="DI269">
        <v>39.57</v>
      </c>
      <c r="DJ269">
        <v>0</v>
      </c>
      <c r="DK269">
        <v>1625677721</v>
      </c>
      <c r="DL269">
        <v>0</v>
      </c>
      <c r="DM269">
        <v>1427.2192</v>
      </c>
      <c r="DN269">
        <v>-33.2230768623675</v>
      </c>
      <c r="DO269">
        <v>-312.092307215246</v>
      </c>
      <c r="DP269">
        <v>14790.696</v>
      </c>
      <c r="DQ269">
        <v>15</v>
      </c>
      <c r="DR269">
        <v>1625677134.6</v>
      </c>
      <c r="DS269" t="s">
        <v>305</v>
      </c>
      <c r="DT269">
        <v>1625677128.6</v>
      </c>
      <c r="DU269">
        <v>1625677134.6</v>
      </c>
      <c r="DV269">
        <v>2</v>
      </c>
      <c r="DW269">
        <v>0.041</v>
      </c>
      <c r="DX269">
        <v>0.026</v>
      </c>
      <c r="DY269">
        <v>-14.347</v>
      </c>
      <c r="DZ269">
        <v>-1.389</v>
      </c>
      <c r="EA269">
        <v>420</v>
      </c>
      <c r="EB269">
        <v>5</v>
      </c>
      <c r="EC269">
        <v>0.14</v>
      </c>
      <c r="ED269">
        <v>0.08</v>
      </c>
      <c r="EE269">
        <v>-12.286243902439</v>
      </c>
      <c r="EF269">
        <v>-0.287391637630654</v>
      </c>
      <c r="EG269">
        <v>0.0608994334900178</v>
      </c>
      <c r="EH269">
        <v>1</v>
      </c>
      <c r="EI269">
        <v>1429.00088235294</v>
      </c>
      <c r="EJ269">
        <v>-32.2246089432069</v>
      </c>
      <c r="EK269">
        <v>3.18915014278381</v>
      </c>
      <c r="EL269">
        <v>0</v>
      </c>
      <c r="EM269">
        <v>1.35158</v>
      </c>
      <c r="EN269">
        <v>0.114480627177704</v>
      </c>
      <c r="EO269">
        <v>0.017645932579078</v>
      </c>
      <c r="EP269">
        <v>0</v>
      </c>
      <c r="EQ269">
        <v>1</v>
      </c>
      <c r="ER269">
        <v>3</v>
      </c>
      <c r="ES269" t="s">
        <v>427</v>
      </c>
      <c r="ET269">
        <v>100</v>
      </c>
      <c r="EU269">
        <v>100</v>
      </c>
      <c r="EV269">
        <v>-14.342</v>
      </c>
      <c r="EW269">
        <v>-1.4764</v>
      </c>
      <c r="EX269">
        <v>-14.3476998515065</v>
      </c>
      <c r="EY269">
        <v>0.000485247639819423</v>
      </c>
      <c r="EZ269">
        <v>-1.36446825205216e-06</v>
      </c>
      <c r="FA269">
        <v>5.78542989185787e-10</v>
      </c>
      <c r="FB269">
        <v>-1.1099058739466</v>
      </c>
      <c r="FC269">
        <v>-0.0508365997127688</v>
      </c>
      <c r="FD269">
        <v>0.00161886503163497</v>
      </c>
      <c r="FE269">
        <v>-2.08621555845513e-05</v>
      </c>
      <c r="FF269">
        <v>0</v>
      </c>
      <c r="FG269">
        <v>2096</v>
      </c>
      <c r="FH269">
        <v>2</v>
      </c>
      <c r="FI269">
        <v>28</v>
      </c>
      <c r="FJ269">
        <v>9.9</v>
      </c>
      <c r="FK269">
        <v>9.8</v>
      </c>
      <c r="FL269">
        <v>18</v>
      </c>
      <c r="FM269">
        <v>491.852</v>
      </c>
      <c r="FN269">
        <v>511.515</v>
      </c>
      <c r="FO269">
        <v>20.1894</v>
      </c>
      <c r="FP269">
        <v>26.4351</v>
      </c>
      <c r="FQ269">
        <v>29.9997</v>
      </c>
      <c r="FR269">
        <v>26.6766</v>
      </c>
      <c r="FS269">
        <v>26.6697</v>
      </c>
      <c r="FT269">
        <v>21.4707</v>
      </c>
      <c r="FU269">
        <v>51.2387</v>
      </c>
      <c r="FV269">
        <v>0</v>
      </c>
      <c r="FW269">
        <v>20.26</v>
      </c>
      <c r="FX269">
        <v>420</v>
      </c>
      <c r="FY269">
        <v>7.20396</v>
      </c>
      <c r="FZ269">
        <v>101.676</v>
      </c>
      <c r="GA269">
        <v>96.1988</v>
      </c>
    </row>
    <row r="270" spans="1:183">
      <c r="A270">
        <v>254</v>
      </c>
      <c r="B270">
        <v>1625677722.1</v>
      </c>
      <c r="C270">
        <v>506</v>
      </c>
      <c r="D270" t="s">
        <v>814</v>
      </c>
      <c r="E270" t="s">
        <v>815</v>
      </c>
      <c r="F270">
        <v>1</v>
      </c>
      <c r="G270" t="s">
        <v>302</v>
      </c>
      <c r="H270">
        <v>1625677721.1</v>
      </c>
      <c r="I270">
        <f>(J270)/1000</f>
        <v>0</v>
      </c>
      <c r="J270">
        <f>1000*CJ270*AH270*(CF270-CG270)/(100*BY270*(1000-AH270*CF270))</f>
        <v>0</v>
      </c>
      <c r="K270">
        <f>CJ270*AH270*(CE270-CD270*(1000-AH270*CG270)/(1000-AH270*CF270))/(100*BY270)</f>
        <v>0</v>
      </c>
      <c r="L270">
        <f>CD270 - IF(AH270&gt;1, K270*BY270*100.0/(AJ270*CR270), 0)</f>
        <v>0</v>
      </c>
      <c r="M270">
        <f>((S270-I270/2)*L270-K270)/(S270+I270/2)</f>
        <v>0</v>
      </c>
      <c r="N270">
        <f>M270*(CK270+CL270)/1000.0</f>
        <v>0</v>
      </c>
      <c r="O270">
        <f>(CD270 - IF(AH270&gt;1, K270*BY270*100.0/(AJ270*CR270), 0))*(CK270+CL270)/1000.0</f>
        <v>0</v>
      </c>
      <c r="P270">
        <f>2.0/((1/R270-1/Q270)+SIGN(R270)*SQRT((1/R270-1/Q270)*(1/R270-1/Q270) + 4*BZ270/((BZ270+1)*(BZ270+1))*(2*1/R270*1/Q270-1/Q270*1/Q270)))</f>
        <v>0</v>
      </c>
      <c r="Q270">
        <f>IF(LEFT(CA270,1)&lt;&gt;"0",IF(LEFT(CA270,1)="1",3.0,CB270),$D$5+$E$5*(CR270*CK270/($K$5*1000))+$F$5*(CR270*CK270/($K$5*1000))*MAX(MIN(BY270,$J$5),$I$5)*MAX(MIN(BY270,$J$5),$I$5)+$G$5*MAX(MIN(BY270,$J$5),$I$5)*(CR270*CK270/($K$5*1000))+$H$5*(CR270*CK270/($K$5*1000))*(CR270*CK270/($K$5*1000)))</f>
        <v>0</v>
      </c>
      <c r="R270">
        <f>I270*(1000-(1000*0.61365*exp(17.502*V270/(240.97+V270))/(CK270+CL270)+CF270)/2)/(1000*0.61365*exp(17.502*V270/(240.97+V270))/(CK270+CL270)-CF270)</f>
        <v>0</v>
      </c>
      <c r="S270">
        <f>1/((BZ270+1)/(P270/1.6)+1/(Q270/1.37)) + BZ270/((BZ270+1)/(P270/1.6) + BZ270/(Q270/1.37))</f>
        <v>0</v>
      </c>
      <c r="T270">
        <f>(BU270*BX270)</f>
        <v>0</v>
      </c>
      <c r="U270">
        <f>(CM270+(T270+2*0.95*5.67E-8*(((CM270+$B$7)+273)^4-(CM270+273)^4)-44100*I270)/(1.84*29.3*Q270+8*0.95*5.67E-8*(CM270+273)^3))</f>
        <v>0</v>
      </c>
      <c r="V270">
        <f>($C$7*CN270+$D$7*CO270+$E$7*U270)</f>
        <v>0</v>
      </c>
      <c r="W270">
        <f>0.61365*exp(17.502*V270/(240.97+V270))</f>
        <v>0</v>
      </c>
      <c r="X270">
        <f>(Y270/Z270*100)</f>
        <v>0</v>
      </c>
      <c r="Y270">
        <f>CF270*(CK270+CL270)/1000</f>
        <v>0</v>
      </c>
      <c r="Z270">
        <f>0.61365*exp(17.502*CM270/(240.97+CM270))</f>
        <v>0</v>
      </c>
      <c r="AA270">
        <f>(W270-CF270*(CK270+CL270)/1000)</f>
        <v>0</v>
      </c>
      <c r="AB270">
        <f>(-I270*44100)</f>
        <v>0</v>
      </c>
      <c r="AC270">
        <f>2*29.3*Q270*0.92*(CM270-V270)</f>
        <v>0</v>
      </c>
      <c r="AD270">
        <f>2*0.95*5.67E-8*(((CM270+$B$7)+273)^4-(V270+273)^4)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MAX(0,($B$13+$C$13*CR270)/(1+$D$13*CR270)*CK270/(CM270+273)*$E$13)</f>
        <v>0</v>
      </c>
      <c r="AK270" t="s">
        <v>303</v>
      </c>
      <c r="AL270" t="s">
        <v>303</v>
      </c>
      <c r="AM270">
        <v>0</v>
      </c>
      <c r="AN270">
        <v>0</v>
      </c>
      <c r="AO270">
        <f>1-AM270/AN270</f>
        <v>0</v>
      </c>
      <c r="AP270">
        <v>0</v>
      </c>
      <c r="AQ270" t="s">
        <v>303</v>
      </c>
      <c r="AR270" t="s">
        <v>303</v>
      </c>
      <c r="AS270">
        <v>0</v>
      </c>
      <c r="AT270">
        <v>0</v>
      </c>
      <c r="AU270">
        <f>1-AS270/AT270</f>
        <v>0</v>
      </c>
      <c r="AV270">
        <v>0.5</v>
      </c>
      <c r="AW270">
        <f>BV270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303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f>$B$11*CS270+$C$11*CT270+$F$11*CU270*(1-CX270)</f>
        <v>0</v>
      </c>
      <c r="BV270">
        <f>BU270*BW270</f>
        <v>0</v>
      </c>
      <c r="BW270">
        <f>($B$11*$D$9+$C$11*$D$9+$F$11*((DH270+CZ270)/MAX(DH270+CZ270+DI270, 0.1)*$I$9+DI270/MAX(DH270+CZ270+DI270, 0.1)*$J$9))/($B$11+$C$11+$F$11)</f>
        <v>0</v>
      </c>
      <c r="BX270">
        <f>($B$11*$K$9+$C$11*$K$9+$F$11*((DH270+CZ270)/MAX(DH270+CZ270+DI270, 0.1)*$P$9+DI270/MAX(DH270+CZ270+DI270, 0.1)*$Q$9))/($B$11+$C$11+$F$11)</f>
        <v>0</v>
      </c>
      <c r="BY270">
        <v>6</v>
      </c>
      <c r="BZ270">
        <v>0.5</v>
      </c>
      <c r="CA270" t="s">
        <v>304</v>
      </c>
      <c r="CB270">
        <v>2</v>
      </c>
      <c r="CC270">
        <v>1625677721.1</v>
      </c>
      <c r="CD270">
        <v>407.621666666667</v>
      </c>
      <c r="CE270">
        <v>419.899666666667</v>
      </c>
      <c r="CF270">
        <v>8.49892333333333</v>
      </c>
      <c r="CG270">
        <v>7.11878</v>
      </c>
      <c r="CH270">
        <v>421.964666666667</v>
      </c>
      <c r="CI270">
        <v>9.97556666666667</v>
      </c>
      <c r="CJ270">
        <v>500.063666666667</v>
      </c>
      <c r="CK270">
        <v>100.407333333333</v>
      </c>
      <c r="CL270">
        <v>0.100607333333333</v>
      </c>
      <c r="CM270">
        <v>20.9544333333333</v>
      </c>
      <c r="CN270">
        <v>20.7263666666667</v>
      </c>
      <c r="CO270">
        <v>999.9</v>
      </c>
      <c r="CP270">
        <v>0</v>
      </c>
      <c r="CQ270">
        <v>0</v>
      </c>
      <c r="CR270">
        <v>9958.54333333333</v>
      </c>
      <c r="CS270">
        <v>0</v>
      </c>
      <c r="CT270">
        <v>4.81106</v>
      </c>
      <c r="CU270">
        <v>1045.94</v>
      </c>
      <c r="CV270">
        <v>0.961997</v>
      </c>
      <c r="CW270">
        <v>0.0380032666666667</v>
      </c>
      <c r="CX270">
        <v>0</v>
      </c>
      <c r="CY270">
        <v>1422.49666666667</v>
      </c>
      <c r="CZ270">
        <v>4.99912</v>
      </c>
      <c r="DA270">
        <v>14746.8333333333</v>
      </c>
      <c r="DB270">
        <v>6712.39</v>
      </c>
      <c r="DC270">
        <v>37.5206666666667</v>
      </c>
      <c r="DD270">
        <v>40.75</v>
      </c>
      <c r="DE270">
        <v>39.354</v>
      </c>
      <c r="DF270">
        <v>40.1873333333333</v>
      </c>
      <c r="DG270">
        <v>39.1663333333333</v>
      </c>
      <c r="DH270">
        <v>1001.38</v>
      </c>
      <c r="DI270">
        <v>39.56</v>
      </c>
      <c r="DJ270">
        <v>0</v>
      </c>
      <c r="DK270">
        <v>1625677722.8</v>
      </c>
      <c r="DL270">
        <v>0</v>
      </c>
      <c r="DM270">
        <v>1426.39038461538</v>
      </c>
      <c r="DN270">
        <v>-33.6133333484049</v>
      </c>
      <c r="DO270">
        <v>-309.603418960108</v>
      </c>
      <c r="DP270">
        <v>14782.7730769231</v>
      </c>
      <c r="DQ270">
        <v>15</v>
      </c>
      <c r="DR270">
        <v>1625677134.6</v>
      </c>
      <c r="DS270" t="s">
        <v>305</v>
      </c>
      <c r="DT270">
        <v>1625677128.6</v>
      </c>
      <c r="DU270">
        <v>1625677134.6</v>
      </c>
      <c r="DV270">
        <v>2</v>
      </c>
      <c r="DW270">
        <v>0.041</v>
      </c>
      <c r="DX270">
        <v>0.026</v>
      </c>
      <c r="DY270">
        <v>-14.347</v>
      </c>
      <c r="DZ270">
        <v>-1.389</v>
      </c>
      <c r="EA270">
        <v>420</v>
      </c>
      <c r="EB270">
        <v>5</v>
      </c>
      <c r="EC270">
        <v>0.14</v>
      </c>
      <c r="ED270">
        <v>0.08</v>
      </c>
      <c r="EE270">
        <v>-12.2893487804878</v>
      </c>
      <c r="EF270">
        <v>-0.186593728222983</v>
      </c>
      <c r="EG270">
        <v>0.0562421165075114</v>
      </c>
      <c r="EH270">
        <v>1</v>
      </c>
      <c r="EI270">
        <v>1427.67294117647</v>
      </c>
      <c r="EJ270">
        <v>-32.5805911568307</v>
      </c>
      <c r="EK270">
        <v>3.21739530147472</v>
      </c>
      <c r="EL270">
        <v>0</v>
      </c>
      <c r="EM270">
        <v>1.35747609756098</v>
      </c>
      <c r="EN270">
        <v>0.0973124738675937</v>
      </c>
      <c r="EO270">
        <v>0.0158818228477115</v>
      </c>
      <c r="EP270">
        <v>1</v>
      </c>
      <c r="EQ270">
        <v>2</v>
      </c>
      <c r="ER270">
        <v>3</v>
      </c>
      <c r="ES270" t="s">
        <v>349</v>
      </c>
      <c r="ET270">
        <v>100</v>
      </c>
      <c r="EU270">
        <v>100</v>
      </c>
      <c r="EV270">
        <v>-14.342</v>
      </c>
      <c r="EW270">
        <v>-1.4768</v>
      </c>
      <c r="EX270">
        <v>-14.3476998515065</v>
      </c>
      <c r="EY270">
        <v>0.000485247639819423</v>
      </c>
      <c r="EZ270">
        <v>-1.36446825205216e-06</v>
      </c>
      <c r="FA270">
        <v>5.78542989185787e-10</v>
      </c>
      <c r="FB270">
        <v>-1.1099058739466</v>
      </c>
      <c r="FC270">
        <v>-0.0508365997127688</v>
      </c>
      <c r="FD270">
        <v>0.00161886503163497</v>
      </c>
      <c r="FE270">
        <v>-2.08621555845513e-05</v>
      </c>
      <c r="FF270">
        <v>0</v>
      </c>
      <c r="FG270">
        <v>2096</v>
      </c>
      <c r="FH270">
        <v>2</v>
      </c>
      <c r="FI270">
        <v>28</v>
      </c>
      <c r="FJ270">
        <v>9.9</v>
      </c>
      <c r="FK270">
        <v>9.8</v>
      </c>
      <c r="FL270">
        <v>18</v>
      </c>
      <c r="FM270">
        <v>491.91</v>
      </c>
      <c r="FN270">
        <v>511.63</v>
      </c>
      <c r="FO270">
        <v>20.2307</v>
      </c>
      <c r="FP270">
        <v>26.434</v>
      </c>
      <c r="FQ270">
        <v>29.9997</v>
      </c>
      <c r="FR270">
        <v>26.6749</v>
      </c>
      <c r="FS270">
        <v>26.6685</v>
      </c>
      <c r="FT270">
        <v>21.4714</v>
      </c>
      <c r="FU270">
        <v>51.2387</v>
      </c>
      <c r="FV270">
        <v>0</v>
      </c>
      <c r="FW270">
        <v>20.33</v>
      </c>
      <c r="FX270">
        <v>420</v>
      </c>
      <c r="FY270">
        <v>7.2074</v>
      </c>
      <c r="FZ270">
        <v>101.675</v>
      </c>
      <c r="GA270">
        <v>96.1992</v>
      </c>
    </row>
    <row r="271" spans="1:183">
      <c r="A271">
        <v>255</v>
      </c>
      <c r="B271">
        <v>1625677724.1</v>
      </c>
      <c r="C271">
        <v>508</v>
      </c>
      <c r="D271" t="s">
        <v>816</v>
      </c>
      <c r="E271" t="s">
        <v>817</v>
      </c>
      <c r="F271">
        <v>1</v>
      </c>
      <c r="G271" t="s">
        <v>302</v>
      </c>
      <c r="H271">
        <v>1625677723.1</v>
      </c>
      <c r="I271">
        <f>(J271)/1000</f>
        <v>0</v>
      </c>
      <c r="J271">
        <f>1000*CJ271*AH271*(CF271-CG271)/(100*BY271*(1000-AH271*CF271))</f>
        <v>0</v>
      </c>
      <c r="K271">
        <f>CJ271*AH271*(CE271-CD271*(1000-AH271*CG271)/(1000-AH271*CF271))/(100*BY271)</f>
        <v>0</v>
      </c>
      <c r="L271">
        <f>CD271 - IF(AH271&gt;1, K271*BY271*100.0/(AJ271*CR271), 0)</f>
        <v>0</v>
      </c>
      <c r="M271">
        <f>((S271-I271/2)*L271-K271)/(S271+I271/2)</f>
        <v>0</v>
      </c>
      <c r="N271">
        <f>M271*(CK271+CL271)/1000.0</f>
        <v>0</v>
      </c>
      <c r="O271">
        <f>(CD271 - IF(AH271&gt;1, K271*BY271*100.0/(AJ271*CR271), 0))*(CK271+CL271)/1000.0</f>
        <v>0</v>
      </c>
      <c r="P271">
        <f>2.0/((1/R271-1/Q271)+SIGN(R271)*SQRT((1/R271-1/Q271)*(1/R271-1/Q271) + 4*BZ271/((BZ271+1)*(BZ271+1))*(2*1/R271*1/Q271-1/Q271*1/Q271)))</f>
        <v>0</v>
      </c>
      <c r="Q271">
        <f>IF(LEFT(CA271,1)&lt;&gt;"0",IF(LEFT(CA271,1)="1",3.0,CB271),$D$5+$E$5*(CR271*CK271/($K$5*1000))+$F$5*(CR271*CK271/($K$5*1000))*MAX(MIN(BY271,$J$5),$I$5)*MAX(MIN(BY271,$J$5),$I$5)+$G$5*MAX(MIN(BY271,$J$5),$I$5)*(CR271*CK271/($K$5*1000))+$H$5*(CR271*CK271/($K$5*1000))*(CR271*CK271/($K$5*1000)))</f>
        <v>0</v>
      </c>
      <c r="R271">
        <f>I271*(1000-(1000*0.61365*exp(17.502*V271/(240.97+V271))/(CK271+CL271)+CF271)/2)/(1000*0.61365*exp(17.502*V271/(240.97+V271))/(CK271+CL271)-CF271)</f>
        <v>0</v>
      </c>
      <c r="S271">
        <f>1/((BZ271+1)/(P271/1.6)+1/(Q271/1.37)) + BZ271/((BZ271+1)/(P271/1.6) + BZ271/(Q271/1.37))</f>
        <v>0</v>
      </c>
      <c r="T271">
        <f>(BU271*BX271)</f>
        <v>0</v>
      </c>
      <c r="U271">
        <f>(CM271+(T271+2*0.95*5.67E-8*(((CM271+$B$7)+273)^4-(CM271+273)^4)-44100*I271)/(1.84*29.3*Q271+8*0.95*5.67E-8*(CM271+273)^3))</f>
        <v>0</v>
      </c>
      <c r="V271">
        <f>($C$7*CN271+$D$7*CO271+$E$7*U271)</f>
        <v>0</v>
      </c>
      <c r="W271">
        <f>0.61365*exp(17.502*V271/(240.97+V271))</f>
        <v>0</v>
      </c>
      <c r="X271">
        <f>(Y271/Z271*100)</f>
        <v>0</v>
      </c>
      <c r="Y271">
        <f>CF271*(CK271+CL271)/1000</f>
        <v>0</v>
      </c>
      <c r="Z271">
        <f>0.61365*exp(17.502*CM271/(240.97+CM271))</f>
        <v>0</v>
      </c>
      <c r="AA271">
        <f>(W271-CF271*(CK271+CL271)/1000)</f>
        <v>0</v>
      </c>
      <c r="AB271">
        <f>(-I271*44100)</f>
        <v>0</v>
      </c>
      <c r="AC271">
        <f>2*29.3*Q271*0.92*(CM271-V271)</f>
        <v>0</v>
      </c>
      <c r="AD271">
        <f>2*0.95*5.67E-8*(((CM271+$B$7)+273)^4-(V271+273)^4)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MAX(0,($B$13+$C$13*CR271)/(1+$D$13*CR271)*CK271/(CM271+273)*$E$13)</f>
        <v>0</v>
      </c>
      <c r="AK271" t="s">
        <v>303</v>
      </c>
      <c r="AL271" t="s">
        <v>303</v>
      </c>
      <c r="AM271">
        <v>0</v>
      </c>
      <c r="AN271">
        <v>0</v>
      </c>
      <c r="AO271">
        <f>1-AM271/AN271</f>
        <v>0</v>
      </c>
      <c r="AP271">
        <v>0</v>
      </c>
      <c r="AQ271" t="s">
        <v>303</v>
      </c>
      <c r="AR271" t="s">
        <v>303</v>
      </c>
      <c r="AS271">
        <v>0</v>
      </c>
      <c r="AT271">
        <v>0</v>
      </c>
      <c r="AU271">
        <f>1-AS271/AT271</f>
        <v>0</v>
      </c>
      <c r="AV271">
        <v>0.5</v>
      </c>
      <c r="AW271">
        <f>BV271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303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f>$B$11*CS271+$C$11*CT271+$F$11*CU271*(1-CX271)</f>
        <v>0</v>
      </c>
      <c r="BV271">
        <f>BU271*BW271</f>
        <v>0</v>
      </c>
      <c r="BW271">
        <f>($B$11*$D$9+$C$11*$D$9+$F$11*((DH271+CZ271)/MAX(DH271+CZ271+DI271, 0.1)*$I$9+DI271/MAX(DH271+CZ271+DI271, 0.1)*$J$9))/($B$11+$C$11+$F$11)</f>
        <v>0</v>
      </c>
      <c r="BX271">
        <f>($B$11*$K$9+$C$11*$K$9+$F$11*((DH271+CZ271)/MAX(DH271+CZ271+DI271, 0.1)*$P$9+DI271/MAX(DH271+CZ271+DI271, 0.1)*$Q$9))/($B$11+$C$11+$F$11)</f>
        <v>0</v>
      </c>
      <c r="BY271">
        <v>6</v>
      </c>
      <c r="BZ271">
        <v>0.5</v>
      </c>
      <c r="CA271" t="s">
        <v>304</v>
      </c>
      <c r="CB271">
        <v>2</v>
      </c>
      <c r="CC271">
        <v>1625677723.1</v>
      </c>
      <c r="CD271">
        <v>407.608333333333</v>
      </c>
      <c r="CE271">
        <v>419.935666666667</v>
      </c>
      <c r="CF271">
        <v>8.51282</v>
      </c>
      <c r="CG271">
        <v>7.13547333333333</v>
      </c>
      <c r="CH271">
        <v>421.950666666667</v>
      </c>
      <c r="CI271">
        <v>9.98981666666667</v>
      </c>
      <c r="CJ271">
        <v>500.009666666667</v>
      </c>
      <c r="CK271">
        <v>100.405666666667</v>
      </c>
      <c r="CL271">
        <v>0.100209966666667</v>
      </c>
      <c r="CM271">
        <v>20.9865333333333</v>
      </c>
      <c r="CN271">
        <v>20.7567</v>
      </c>
      <c r="CO271">
        <v>999.9</v>
      </c>
      <c r="CP271">
        <v>0</v>
      </c>
      <c r="CQ271">
        <v>0</v>
      </c>
      <c r="CR271">
        <v>9969.37333333333</v>
      </c>
      <c r="CS271">
        <v>0</v>
      </c>
      <c r="CT271">
        <v>4.81749666666667</v>
      </c>
      <c r="CU271">
        <v>1046.04333333333</v>
      </c>
      <c r="CV271">
        <v>0.961991</v>
      </c>
      <c r="CW271">
        <v>0.0380092</v>
      </c>
      <c r="CX271">
        <v>0</v>
      </c>
      <c r="CY271">
        <v>1421.80333333333</v>
      </c>
      <c r="CZ271">
        <v>4.99912</v>
      </c>
      <c r="DA271">
        <v>14738.9</v>
      </c>
      <c r="DB271">
        <v>6713.08</v>
      </c>
      <c r="DC271">
        <v>37.6246666666667</v>
      </c>
      <c r="DD271">
        <v>40.75</v>
      </c>
      <c r="DE271">
        <v>39.4373333333333</v>
      </c>
      <c r="DF271">
        <v>40.125</v>
      </c>
      <c r="DG271">
        <v>39.2083333333333</v>
      </c>
      <c r="DH271">
        <v>1001.47333333333</v>
      </c>
      <c r="DI271">
        <v>39.57</v>
      </c>
      <c r="DJ271">
        <v>0</v>
      </c>
      <c r="DK271">
        <v>1625677725.2</v>
      </c>
      <c r="DL271">
        <v>0</v>
      </c>
      <c r="DM271">
        <v>1425.11230769231</v>
      </c>
      <c r="DN271">
        <v>-33.5589743686551</v>
      </c>
      <c r="DO271">
        <v>-304.557265122451</v>
      </c>
      <c r="DP271">
        <v>14770.4576923077</v>
      </c>
      <c r="DQ271">
        <v>15</v>
      </c>
      <c r="DR271">
        <v>1625677134.6</v>
      </c>
      <c r="DS271" t="s">
        <v>305</v>
      </c>
      <c r="DT271">
        <v>1625677128.6</v>
      </c>
      <c r="DU271">
        <v>1625677134.6</v>
      </c>
      <c r="DV271">
        <v>2</v>
      </c>
      <c r="DW271">
        <v>0.041</v>
      </c>
      <c r="DX271">
        <v>0.026</v>
      </c>
      <c r="DY271">
        <v>-14.347</v>
      </c>
      <c r="DZ271">
        <v>-1.389</v>
      </c>
      <c r="EA271">
        <v>420</v>
      </c>
      <c r="EB271">
        <v>5</v>
      </c>
      <c r="EC271">
        <v>0.14</v>
      </c>
      <c r="ED271">
        <v>0.08</v>
      </c>
      <c r="EE271">
        <v>-12.2892609756098</v>
      </c>
      <c r="EF271">
        <v>-0.283747735191657</v>
      </c>
      <c r="EG271">
        <v>0.0565499687435973</v>
      </c>
      <c r="EH271">
        <v>1</v>
      </c>
      <c r="EI271">
        <v>1426.57121212121</v>
      </c>
      <c r="EJ271">
        <v>-32.9166182965334</v>
      </c>
      <c r="EK271">
        <v>3.14978282808442</v>
      </c>
      <c r="EL271">
        <v>0</v>
      </c>
      <c r="EM271">
        <v>1.36238170731707</v>
      </c>
      <c r="EN271">
        <v>0.0722834843205583</v>
      </c>
      <c r="EO271">
        <v>0.0134367791404947</v>
      </c>
      <c r="EP271">
        <v>1</v>
      </c>
      <c r="EQ271">
        <v>2</v>
      </c>
      <c r="ER271">
        <v>3</v>
      </c>
      <c r="ES271" t="s">
        <v>349</v>
      </c>
      <c r="ET271">
        <v>100</v>
      </c>
      <c r="EU271">
        <v>100</v>
      </c>
      <c r="EV271">
        <v>-14.342</v>
      </c>
      <c r="EW271">
        <v>-1.4772</v>
      </c>
      <c r="EX271">
        <v>-14.3476998515065</v>
      </c>
      <c r="EY271">
        <v>0.000485247639819423</v>
      </c>
      <c r="EZ271">
        <v>-1.36446825205216e-06</v>
      </c>
      <c r="FA271">
        <v>5.78542989185787e-10</v>
      </c>
      <c r="FB271">
        <v>-1.1099058739466</v>
      </c>
      <c r="FC271">
        <v>-0.0508365997127688</v>
      </c>
      <c r="FD271">
        <v>0.00161886503163497</v>
      </c>
      <c r="FE271">
        <v>-2.08621555845513e-05</v>
      </c>
      <c r="FF271">
        <v>0</v>
      </c>
      <c r="FG271">
        <v>2096</v>
      </c>
      <c r="FH271">
        <v>2</v>
      </c>
      <c r="FI271">
        <v>28</v>
      </c>
      <c r="FJ271">
        <v>9.9</v>
      </c>
      <c r="FK271">
        <v>9.8</v>
      </c>
      <c r="FL271">
        <v>18</v>
      </c>
      <c r="FM271">
        <v>492.032</v>
      </c>
      <c r="FN271">
        <v>511.548</v>
      </c>
      <c r="FO271">
        <v>20.2758</v>
      </c>
      <c r="FP271">
        <v>26.4323</v>
      </c>
      <c r="FQ271">
        <v>29.9996</v>
      </c>
      <c r="FR271">
        <v>26.6738</v>
      </c>
      <c r="FS271">
        <v>26.6674</v>
      </c>
      <c r="FT271">
        <v>21.4702</v>
      </c>
      <c r="FU271">
        <v>51.2387</v>
      </c>
      <c r="FV271">
        <v>0</v>
      </c>
      <c r="FW271">
        <v>20.33</v>
      </c>
      <c r="FX271">
        <v>420</v>
      </c>
      <c r="FY271">
        <v>7.20595</v>
      </c>
      <c r="FZ271">
        <v>101.673</v>
      </c>
      <c r="GA271">
        <v>96.1991</v>
      </c>
    </row>
    <row r="272" spans="1:183">
      <c r="A272">
        <v>256</v>
      </c>
      <c r="B272">
        <v>1625677726.1</v>
      </c>
      <c r="C272">
        <v>510</v>
      </c>
      <c r="D272" t="s">
        <v>818</v>
      </c>
      <c r="E272" t="s">
        <v>819</v>
      </c>
      <c r="F272">
        <v>1</v>
      </c>
      <c r="G272" t="s">
        <v>302</v>
      </c>
      <c r="H272">
        <v>1625677725.1</v>
      </c>
      <c r="I272">
        <f>(J272)/1000</f>
        <v>0</v>
      </c>
      <c r="J272">
        <f>1000*CJ272*AH272*(CF272-CG272)/(100*BY272*(1000-AH272*CF272))</f>
        <v>0</v>
      </c>
      <c r="K272">
        <f>CJ272*AH272*(CE272-CD272*(1000-AH272*CG272)/(1000-AH272*CF272))/(100*BY272)</f>
        <v>0</v>
      </c>
      <c r="L272">
        <f>CD272 - IF(AH272&gt;1, K272*BY272*100.0/(AJ272*CR272), 0)</f>
        <v>0</v>
      </c>
      <c r="M272">
        <f>((S272-I272/2)*L272-K272)/(S272+I272/2)</f>
        <v>0</v>
      </c>
      <c r="N272">
        <f>M272*(CK272+CL272)/1000.0</f>
        <v>0</v>
      </c>
      <c r="O272">
        <f>(CD272 - IF(AH272&gt;1, K272*BY272*100.0/(AJ272*CR272), 0))*(CK272+CL272)/1000.0</f>
        <v>0</v>
      </c>
      <c r="P272">
        <f>2.0/((1/R272-1/Q272)+SIGN(R272)*SQRT((1/R272-1/Q272)*(1/R272-1/Q272) + 4*BZ272/((BZ272+1)*(BZ272+1))*(2*1/R272*1/Q272-1/Q272*1/Q272)))</f>
        <v>0</v>
      </c>
      <c r="Q272">
        <f>IF(LEFT(CA272,1)&lt;&gt;"0",IF(LEFT(CA272,1)="1",3.0,CB272),$D$5+$E$5*(CR272*CK272/($K$5*1000))+$F$5*(CR272*CK272/($K$5*1000))*MAX(MIN(BY272,$J$5),$I$5)*MAX(MIN(BY272,$J$5),$I$5)+$G$5*MAX(MIN(BY272,$J$5),$I$5)*(CR272*CK272/($K$5*1000))+$H$5*(CR272*CK272/($K$5*1000))*(CR272*CK272/($K$5*1000)))</f>
        <v>0</v>
      </c>
      <c r="R272">
        <f>I272*(1000-(1000*0.61365*exp(17.502*V272/(240.97+V272))/(CK272+CL272)+CF272)/2)/(1000*0.61365*exp(17.502*V272/(240.97+V272))/(CK272+CL272)-CF272)</f>
        <v>0</v>
      </c>
      <c r="S272">
        <f>1/((BZ272+1)/(P272/1.6)+1/(Q272/1.37)) + BZ272/((BZ272+1)/(P272/1.6) + BZ272/(Q272/1.37))</f>
        <v>0</v>
      </c>
      <c r="T272">
        <f>(BU272*BX272)</f>
        <v>0</v>
      </c>
      <c r="U272">
        <f>(CM272+(T272+2*0.95*5.67E-8*(((CM272+$B$7)+273)^4-(CM272+273)^4)-44100*I272)/(1.84*29.3*Q272+8*0.95*5.67E-8*(CM272+273)^3))</f>
        <v>0</v>
      </c>
      <c r="V272">
        <f>($C$7*CN272+$D$7*CO272+$E$7*U272)</f>
        <v>0</v>
      </c>
      <c r="W272">
        <f>0.61365*exp(17.502*V272/(240.97+V272))</f>
        <v>0</v>
      </c>
      <c r="X272">
        <f>(Y272/Z272*100)</f>
        <v>0</v>
      </c>
      <c r="Y272">
        <f>CF272*(CK272+CL272)/1000</f>
        <v>0</v>
      </c>
      <c r="Z272">
        <f>0.61365*exp(17.502*CM272/(240.97+CM272))</f>
        <v>0</v>
      </c>
      <c r="AA272">
        <f>(W272-CF272*(CK272+CL272)/1000)</f>
        <v>0</v>
      </c>
      <c r="AB272">
        <f>(-I272*44100)</f>
        <v>0</v>
      </c>
      <c r="AC272">
        <f>2*29.3*Q272*0.92*(CM272-V272)</f>
        <v>0</v>
      </c>
      <c r="AD272">
        <f>2*0.95*5.67E-8*(((CM272+$B$7)+273)^4-(V272+273)^4)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MAX(0,($B$13+$C$13*CR272)/(1+$D$13*CR272)*CK272/(CM272+273)*$E$13)</f>
        <v>0</v>
      </c>
      <c r="AK272" t="s">
        <v>303</v>
      </c>
      <c r="AL272" t="s">
        <v>303</v>
      </c>
      <c r="AM272">
        <v>0</v>
      </c>
      <c r="AN272">
        <v>0</v>
      </c>
      <c r="AO272">
        <f>1-AM272/AN272</f>
        <v>0</v>
      </c>
      <c r="AP272">
        <v>0</v>
      </c>
      <c r="AQ272" t="s">
        <v>303</v>
      </c>
      <c r="AR272" t="s">
        <v>303</v>
      </c>
      <c r="AS272">
        <v>0</v>
      </c>
      <c r="AT272">
        <v>0</v>
      </c>
      <c r="AU272">
        <f>1-AS272/AT272</f>
        <v>0</v>
      </c>
      <c r="AV272">
        <v>0.5</v>
      </c>
      <c r="AW272">
        <f>BV272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303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f>$B$11*CS272+$C$11*CT272+$F$11*CU272*(1-CX272)</f>
        <v>0</v>
      </c>
      <c r="BV272">
        <f>BU272*BW272</f>
        <v>0</v>
      </c>
      <c r="BW272">
        <f>($B$11*$D$9+$C$11*$D$9+$F$11*((DH272+CZ272)/MAX(DH272+CZ272+DI272, 0.1)*$I$9+DI272/MAX(DH272+CZ272+DI272, 0.1)*$J$9))/($B$11+$C$11+$F$11)</f>
        <v>0</v>
      </c>
      <c r="BX272">
        <f>($B$11*$K$9+$C$11*$K$9+$F$11*((DH272+CZ272)/MAX(DH272+CZ272+DI272, 0.1)*$P$9+DI272/MAX(DH272+CZ272+DI272, 0.1)*$Q$9))/($B$11+$C$11+$F$11)</f>
        <v>0</v>
      </c>
      <c r="BY272">
        <v>6</v>
      </c>
      <c r="BZ272">
        <v>0.5</v>
      </c>
      <c r="CA272" t="s">
        <v>304</v>
      </c>
      <c r="CB272">
        <v>2</v>
      </c>
      <c r="CC272">
        <v>1625677725.1</v>
      </c>
      <c r="CD272">
        <v>407.615</v>
      </c>
      <c r="CE272">
        <v>420.024666666667</v>
      </c>
      <c r="CF272">
        <v>8.52704666666667</v>
      </c>
      <c r="CG272">
        <v>7.14822</v>
      </c>
      <c r="CH272">
        <v>421.957</v>
      </c>
      <c r="CI272">
        <v>10.0044</v>
      </c>
      <c r="CJ272">
        <v>500.070333333333</v>
      </c>
      <c r="CK272">
        <v>100.404</v>
      </c>
      <c r="CL272">
        <v>0.10016</v>
      </c>
      <c r="CM272">
        <v>21.0144666666667</v>
      </c>
      <c r="CN272">
        <v>20.7911333333333</v>
      </c>
      <c r="CO272">
        <v>999.9</v>
      </c>
      <c r="CP272">
        <v>0</v>
      </c>
      <c r="CQ272">
        <v>0</v>
      </c>
      <c r="CR272">
        <v>9998.96666666667</v>
      </c>
      <c r="CS272">
        <v>0</v>
      </c>
      <c r="CT272">
        <v>4.81657666666667</v>
      </c>
      <c r="CU272">
        <v>1046.04666666667</v>
      </c>
      <c r="CV272">
        <v>0.961991</v>
      </c>
      <c r="CW272">
        <v>0.0380092</v>
      </c>
      <c r="CX272">
        <v>0</v>
      </c>
      <c r="CY272">
        <v>1420.73</v>
      </c>
      <c r="CZ272">
        <v>4.99912</v>
      </c>
      <c r="DA272">
        <v>14729.0333333333</v>
      </c>
      <c r="DB272">
        <v>6713.07333333333</v>
      </c>
      <c r="DC272">
        <v>37.5623333333333</v>
      </c>
      <c r="DD272">
        <v>40.75</v>
      </c>
      <c r="DE272">
        <v>39.312</v>
      </c>
      <c r="DF272">
        <v>40.3123333333333</v>
      </c>
      <c r="DG272">
        <v>39.2083333333333</v>
      </c>
      <c r="DH272">
        <v>1001.47666666667</v>
      </c>
      <c r="DI272">
        <v>39.57</v>
      </c>
      <c r="DJ272">
        <v>0</v>
      </c>
      <c r="DK272">
        <v>1625677727</v>
      </c>
      <c r="DL272">
        <v>0</v>
      </c>
      <c r="DM272">
        <v>1423.9548</v>
      </c>
      <c r="DN272">
        <v>-32.7446153264667</v>
      </c>
      <c r="DO272">
        <v>-314.330768655165</v>
      </c>
      <c r="DP272">
        <v>14759.584</v>
      </c>
      <c r="DQ272">
        <v>15</v>
      </c>
      <c r="DR272">
        <v>1625677134.6</v>
      </c>
      <c r="DS272" t="s">
        <v>305</v>
      </c>
      <c r="DT272">
        <v>1625677128.6</v>
      </c>
      <c r="DU272">
        <v>1625677134.6</v>
      </c>
      <c r="DV272">
        <v>2</v>
      </c>
      <c r="DW272">
        <v>0.041</v>
      </c>
      <c r="DX272">
        <v>0.026</v>
      </c>
      <c r="DY272">
        <v>-14.347</v>
      </c>
      <c r="DZ272">
        <v>-1.389</v>
      </c>
      <c r="EA272">
        <v>420</v>
      </c>
      <c r="EB272">
        <v>5</v>
      </c>
      <c r="EC272">
        <v>0.14</v>
      </c>
      <c r="ED272">
        <v>0.08</v>
      </c>
      <c r="EE272">
        <v>-12.3097682926829</v>
      </c>
      <c r="EF272">
        <v>-0.290197212543547</v>
      </c>
      <c r="EG272">
        <v>0.0558254354084988</v>
      </c>
      <c r="EH272">
        <v>1</v>
      </c>
      <c r="EI272">
        <v>1425.75205882353</v>
      </c>
      <c r="EJ272">
        <v>-32.6153038602386</v>
      </c>
      <c r="EK272">
        <v>3.22674009545216</v>
      </c>
      <c r="EL272">
        <v>0</v>
      </c>
      <c r="EM272">
        <v>1.36583731707317</v>
      </c>
      <c r="EN272">
        <v>0.0595553310104538</v>
      </c>
      <c r="EO272">
        <v>0.0124083074108399</v>
      </c>
      <c r="EP272">
        <v>1</v>
      </c>
      <c r="EQ272">
        <v>2</v>
      </c>
      <c r="ER272">
        <v>3</v>
      </c>
      <c r="ES272" t="s">
        <v>349</v>
      </c>
      <c r="ET272">
        <v>100</v>
      </c>
      <c r="EU272">
        <v>100</v>
      </c>
      <c r="EV272">
        <v>-14.342</v>
      </c>
      <c r="EW272">
        <v>-1.4776</v>
      </c>
      <c r="EX272">
        <v>-14.3476998515065</v>
      </c>
      <c r="EY272">
        <v>0.000485247639819423</v>
      </c>
      <c r="EZ272">
        <v>-1.36446825205216e-06</v>
      </c>
      <c r="FA272">
        <v>5.78542989185787e-10</v>
      </c>
      <c r="FB272">
        <v>-1.1099058739466</v>
      </c>
      <c r="FC272">
        <v>-0.0508365997127688</v>
      </c>
      <c r="FD272">
        <v>0.00161886503163497</v>
      </c>
      <c r="FE272">
        <v>-2.08621555845513e-05</v>
      </c>
      <c r="FF272">
        <v>0</v>
      </c>
      <c r="FG272">
        <v>2096</v>
      </c>
      <c r="FH272">
        <v>2</v>
      </c>
      <c r="FI272">
        <v>28</v>
      </c>
      <c r="FJ272">
        <v>10</v>
      </c>
      <c r="FK272">
        <v>9.9</v>
      </c>
      <c r="FL272">
        <v>18</v>
      </c>
      <c r="FM272">
        <v>491.877</v>
      </c>
      <c r="FN272">
        <v>511.537</v>
      </c>
      <c r="FO272">
        <v>20.3277</v>
      </c>
      <c r="FP272">
        <v>26.4312</v>
      </c>
      <c r="FQ272">
        <v>29.9995</v>
      </c>
      <c r="FR272">
        <v>26.6727</v>
      </c>
      <c r="FS272">
        <v>26.6663</v>
      </c>
      <c r="FT272">
        <v>21.4688</v>
      </c>
      <c r="FU272">
        <v>51.2387</v>
      </c>
      <c r="FV272">
        <v>0</v>
      </c>
      <c r="FW272">
        <v>20.4</v>
      </c>
      <c r="FX272">
        <v>420</v>
      </c>
      <c r="FY272">
        <v>7.25808</v>
      </c>
      <c r="FZ272">
        <v>101.674</v>
      </c>
      <c r="GA272">
        <v>96.1996</v>
      </c>
    </row>
    <row r="273" spans="1:183">
      <c r="A273">
        <v>257</v>
      </c>
      <c r="B273">
        <v>1625677728.1</v>
      </c>
      <c r="C273">
        <v>512</v>
      </c>
      <c r="D273" t="s">
        <v>820</v>
      </c>
      <c r="E273" t="s">
        <v>821</v>
      </c>
      <c r="F273">
        <v>1</v>
      </c>
      <c r="G273" t="s">
        <v>302</v>
      </c>
      <c r="H273">
        <v>1625677727.1</v>
      </c>
      <c r="I273">
        <f>(J273)/1000</f>
        <v>0</v>
      </c>
      <c r="J273">
        <f>1000*CJ273*AH273*(CF273-CG273)/(100*BY273*(1000-AH273*CF273))</f>
        <v>0</v>
      </c>
      <c r="K273">
        <f>CJ273*AH273*(CE273-CD273*(1000-AH273*CG273)/(1000-AH273*CF273))/(100*BY273)</f>
        <v>0</v>
      </c>
      <c r="L273">
        <f>CD273 - IF(AH273&gt;1, K273*BY273*100.0/(AJ273*CR273), 0)</f>
        <v>0</v>
      </c>
      <c r="M273">
        <f>((S273-I273/2)*L273-K273)/(S273+I273/2)</f>
        <v>0</v>
      </c>
      <c r="N273">
        <f>M273*(CK273+CL273)/1000.0</f>
        <v>0</v>
      </c>
      <c r="O273">
        <f>(CD273 - IF(AH273&gt;1, K273*BY273*100.0/(AJ273*CR273), 0))*(CK273+CL273)/1000.0</f>
        <v>0</v>
      </c>
      <c r="P273">
        <f>2.0/((1/R273-1/Q273)+SIGN(R273)*SQRT((1/R273-1/Q273)*(1/R273-1/Q273) + 4*BZ273/((BZ273+1)*(BZ273+1))*(2*1/R273*1/Q273-1/Q273*1/Q273)))</f>
        <v>0</v>
      </c>
      <c r="Q273">
        <f>IF(LEFT(CA273,1)&lt;&gt;"0",IF(LEFT(CA273,1)="1",3.0,CB273),$D$5+$E$5*(CR273*CK273/($K$5*1000))+$F$5*(CR273*CK273/($K$5*1000))*MAX(MIN(BY273,$J$5),$I$5)*MAX(MIN(BY273,$J$5),$I$5)+$G$5*MAX(MIN(BY273,$J$5),$I$5)*(CR273*CK273/($K$5*1000))+$H$5*(CR273*CK273/($K$5*1000))*(CR273*CK273/($K$5*1000)))</f>
        <v>0</v>
      </c>
      <c r="R273">
        <f>I273*(1000-(1000*0.61365*exp(17.502*V273/(240.97+V273))/(CK273+CL273)+CF273)/2)/(1000*0.61365*exp(17.502*V273/(240.97+V273))/(CK273+CL273)-CF273)</f>
        <v>0</v>
      </c>
      <c r="S273">
        <f>1/((BZ273+1)/(P273/1.6)+1/(Q273/1.37)) + BZ273/((BZ273+1)/(P273/1.6) + BZ273/(Q273/1.37))</f>
        <v>0</v>
      </c>
      <c r="T273">
        <f>(BU273*BX273)</f>
        <v>0</v>
      </c>
      <c r="U273">
        <f>(CM273+(T273+2*0.95*5.67E-8*(((CM273+$B$7)+273)^4-(CM273+273)^4)-44100*I273)/(1.84*29.3*Q273+8*0.95*5.67E-8*(CM273+273)^3))</f>
        <v>0</v>
      </c>
      <c r="V273">
        <f>($C$7*CN273+$D$7*CO273+$E$7*U273)</f>
        <v>0</v>
      </c>
      <c r="W273">
        <f>0.61365*exp(17.502*V273/(240.97+V273))</f>
        <v>0</v>
      </c>
      <c r="X273">
        <f>(Y273/Z273*100)</f>
        <v>0</v>
      </c>
      <c r="Y273">
        <f>CF273*(CK273+CL273)/1000</f>
        <v>0</v>
      </c>
      <c r="Z273">
        <f>0.61365*exp(17.502*CM273/(240.97+CM273))</f>
        <v>0</v>
      </c>
      <c r="AA273">
        <f>(W273-CF273*(CK273+CL273)/1000)</f>
        <v>0</v>
      </c>
      <c r="AB273">
        <f>(-I273*44100)</f>
        <v>0</v>
      </c>
      <c r="AC273">
        <f>2*29.3*Q273*0.92*(CM273-V273)</f>
        <v>0</v>
      </c>
      <c r="AD273">
        <f>2*0.95*5.67E-8*(((CM273+$B$7)+273)^4-(V273+273)^4)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MAX(0,($B$13+$C$13*CR273)/(1+$D$13*CR273)*CK273/(CM273+273)*$E$13)</f>
        <v>0</v>
      </c>
      <c r="AK273" t="s">
        <v>303</v>
      </c>
      <c r="AL273" t="s">
        <v>303</v>
      </c>
      <c r="AM273">
        <v>0</v>
      </c>
      <c r="AN273">
        <v>0</v>
      </c>
      <c r="AO273">
        <f>1-AM273/AN273</f>
        <v>0</v>
      </c>
      <c r="AP273">
        <v>0</v>
      </c>
      <c r="AQ273" t="s">
        <v>303</v>
      </c>
      <c r="AR273" t="s">
        <v>303</v>
      </c>
      <c r="AS273">
        <v>0</v>
      </c>
      <c r="AT273">
        <v>0</v>
      </c>
      <c r="AU273">
        <f>1-AS273/AT273</f>
        <v>0</v>
      </c>
      <c r="AV273">
        <v>0.5</v>
      </c>
      <c r="AW273">
        <f>BV273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303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f>$B$11*CS273+$C$11*CT273+$F$11*CU273*(1-CX273)</f>
        <v>0</v>
      </c>
      <c r="BV273">
        <f>BU273*BW273</f>
        <v>0</v>
      </c>
      <c r="BW273">
        <f>($B$11*$D$9+$C$11*$D$9+$F$11*((DH273+CZ273)/MAX(DH273+CZ273+DI273, 0.1)*$I$9+DI273/MAX(DH273+CZ273+DI273, 0.1)*$J$9))/($B$11+$C$11+$F$11)</f>
        <v>0</v>
      </c>
      <c r="BX273">
        <f>($B$11*$K$9+$C$11*$K$9+$F$11*((DH273+CZ273)/MAX(DH273+CZ273+DI273, 0.1)*$P$9+DI273/MAX(DH273+CZ273+DI273, 0.1)*$Q$9))/($B$11+$C$11+$F$11)</f>
        <v>0</v>
      </c>
      <c r="BY273">
        <v>6</v>
      </c>
      <c r="BZ273">
        <v>0.5</v>
      </c>
      <c r="CA273" t="s">
        <v>304</v>
      </c>
      <c r="CB273">
        <v>2</v>
      </c>
      <c r="CC273">
        <v>1625677727.1</v>
      </c>
      <c r="CD273">
        <v>407.623333333333</v>
      </c>
      <c r="CE273">
        <v>420.053333333333</v>
      </c>
      <c r="CF273">
        <v>8.54164</v>
      </c>
      <c r="CG273">
        <v>7.15254666666667</v>
      </c>
      <c r="CH273">
        <v>421.966</v>
      </c>
      <c r="CI273">
        <v>10.0193666666667</v>
      </c>
      <c r="CJ273">
        <v>500.003333333333</v>
      </c>
      <c r="CK273">
        <v>100.404</v>
      </c>
      <c r="CL273">
        <v>0.099894</v>
      </c>
      <c r="CM273">
        <v>21.0437</v>
      </c>
      <c r="CN273">
        <v>20.8192666666667</v>
      </c>
      <c r="CO273">
        <v>999.9</v>
      </c>
      <c r="CP273">
        <v>0</v>
      </c>
      <c r="CQ273">
        <v>0</v>
      </c>
      <c r="CR273">
        <v>10011.2666666667</v>
      </c>
      <c r="CS273">
        <v>0</v>
      </c>
      <c r="CT273">
        <v>4.83174</v>
      </c>
      <c r="CU273">
        <v>1046.04666666667</v>
      </c>
      <c r="CV273">
        <v>0.961991</v>
      </c>
      <c r="CW273">
        <v>0.0380092</v>
      </c>
      <c r="CX273">
        <v>0</v>
      </c>
      <c r="CY273">
        <v>1419.43333333333</v>
      </c>
      <c r="CZ273">
        <v>4.99912</v>
      </c>
      <c r="DA273">
        <v>14715.9333333333</v>
      </c>
      <c r="DB273">
        <v>6713.07333333333</v>
      </c>
      <c r="DC273">
        <v>37.583</v>
      </c>
      <c r="DD273">
        <v>40.7913333333333</v>
      </c>
      <c r="DE273">
        <v>39.3333333333333</v>
      </c>
      <c r="DF273">
        <v>40.1663333333333</v>
      </c>
      <c r="DG273">
        <v>39.2916666666667</v>
      </c>
      <c r="DH273">
        <v>1001.47666666667</v>
      </c>
      <c r="DI273">
        <v>39.57</v>
      </c>
      <c r="DJ273">
        <v>0</v>
      </c>
      <c r="DK273">
        <v>1625677728.8</v>
      </c>
      <c r="DL273">
        <v>0</v>
      </c>
      <c r="DM273">
        <v>1423.12307692308</v>
      </c>
      <c r="DN273">
        <v>-33.2006837748552</v>
      </c>
      <c r="DO273">
        <v>-315.05299157455</v>
      </c>
      <c r="DP273">
        <v>14751.5961538462</v>
      </c>
      <c r="DQ273">
        <v>15</v>
      </c>
      <c r="DR273">
        <v>1625677134.6</v>
      </c>
      <c r="DS273" t="s">
        <v>305</v>
      </c>
      <c r="DT273">
        <v>1625677128.6</v>
      </c>
      <c r="DU273">
        <v>1625677134.6</v>
      </c>
      <c r="DV273">
        <v>2</v>
      </c>
      <c r="DW273">
        <v>0.041</v>
      </c>
      <c r="DX273">
        <v>0.026</v>
      </c>
      <c r="DY273">
        <v>-14.347</v>
      </c>
      <c r="DZ273">
        <v>-1.389</v>
      </c>
      <c r="EA273">
        <v>420</v>
      </c>
      <c r="EB273">
        <v>5</v>
      </c>
      <c r="EC273">
        <v>0.14</v>
      </c>
      <c r="ED273">
        <v>0.08</v>
      </c>
      <c r="EE273">
        <v>-12.3318268292683</v>
      </c>
      <c r="EF273">
        <v>-0.271565853658541</v>
      </c>
      <c r="EG273">
        <v>0.0530779363669204</v>
      </c>
      <c r="EH273">
        <v>1</v>
      </c>
      <c r="EI273">
        <v>1424.94</v>
      </c>
      <c r="EJ273">
        <v>-32.7875229845593</v>
      </c>
      <c r="EK273">
        <v>3.32688528721471</v>
      </c>
      <c r="EL273">
        <v>0</v>
      </c>
      <c r="EM273">
        <v>1.36882926829268</v>
      </c>
      <c r="EN273">
        <v>0.0769509407665523</v>
      </c>
      <c r="EO273">
        <v>0.0135616018893812</v>
      </c>
      <c r="EP273">
        <v>1</v>
      </c>
      <c r="EQ273">
        <v>2</v>
      </c>
      <c r="ER273">
        <v>3</v>
      </c>
      <c r="ES273" t="s">
        <v>349</v>
      </c>
      <c r="ET273">
        <v>100</v>
      </c>
      <c r="EU273">
        <v>100</v>
      </c>
      <c r="EV273">
        <v>-14.342</v>
      </c>
      <c r="EW273">
        <v>-1.4779</v>
      </c>
      <c r="EX273">
        <v>-14.3476998515065</v>
      </c>
      <c r="EY273">
        <v>0.000485247639819423</v>
      </c>
      <c r="EZ273">
        <v>-1.36446825205216e-06</v>
      </c>
      <c r="FA273">
        <v>5.78542989185787e-10</v>
      </c>
      <c r="FB273">
        <v>-1.1099058739466</v>
      </c>
      <c r="FC273">
        <v>-0.0508365997127688</v>
      </c>
      <c r="FD273">
        <v>0.00161886503163497</v>
      </c>
      <c r="FE273">
        <v>-2.08621555845513e-05</v>
      </c>
      <c r="FF273">
        <v>0</v>
      </c>
      <c r="FG273">
        <v>2096</v>
      </c>
      <c r="FH273">
        <v>2</v>
      </c>
      <c r="FI273">
        <v>28</v>
      </c>
      <c r="FJ273">
        <v>10</v>
      </c>
      <c r="FK273">
        <v>9.9</v>
      </c>
      <c r="FL273">
        <v>18</v>
      </c>
      <c r="FM273">
        <v>491.88</v>
      </c>
      <c r="FN273">
        <v>511.616</v>
      </c>
      <c r="FO273">
        <v>20.3714</v>
      </c>
      <c r="FP273">
        <v>26.4301</v>
      </c>
      <c r="FQ273">
        <v>29.9997</v>
      </c>
      <c r="FR273">
        <v>26.6712</v>
      </c>
      <c r="FS273">
        <v>26.6652</v>
      </c>
      <c r="FT273">
        <v>21.4715</v>
      </c>
      <c r="FU273">
        <v>50.9554</v>
      </c>
      <c r="FV273">
        <v>0</v>
      </c>
      <c r="FW273">
        <v>20.46</v>
      </c>
      <c r="FX273">
        <v>420</v>
      </c>
      <c r="FY273">
        <v>7.26247</v>
      </c>
      <c r="FZ273">
        <v>101.676</v>
      </c>
      <c r="GA273">
        <v>96.2003</v>
      </c>
    </row>
    <row r="274" spans="1:183">
      <c r="A274">
        <v>258</v>
      </c>
      <c r="B274">
        <v>1625677730.1</v>
      </c>
      <c r="C274">
        <v>514</v>
      </c>
      <c r="D274" t="s">
        <v>822</v>
      </c>
      <c r="E274" t="s">
        <v>823</v>
      </c>
      <c r="F274">
        <v>1</v>
      </c>
      <c r="G274" t="s">
        <v>302</v>
      </c>
      <c r="H274">
        <v>1625677729.1</v>
      </c>
      <c r="I274">
        <f>(J274)/1000</f>
        <v>0</v>
      </c>
      <c r="J274">
        <f>1000*CJ274*AH274*(CF274-CG274)/(100*BY274*(1000-AH274*CF274))</f>
        <v>0</v>
      </c>
      <c r="K274">
        <f>CJ274*AH274*(CE274-CD274*(1000-AH274*CG274)/(1000-AH274*CF274))/(100*BY274)</f>
        <v>0</v>
      </c>
      <c r="L274">
        <f>CD274 - IF(AH274&gt;1, K274*BY274*100.0/(AJ274*CR274), 0)</f>
        <v>0</v>
      </c>
      <c r="M274">
        <f>((S274-I274/2)*L274-K274)/(S274+I274/2)</f>
        <v>0</v>
      </c>
      <c r="N274">
        <f>M274*(CK274+CL274)/1000.0</f>
        <v>0</v>
      </c>
      <c r="O274">
        <f>(CD274 - IF(AH274&gt;1, K274*BY274*100.0/(AJ274*CR274), 0))*(CK274+CL274)/1000.0</f>
        <v>0</v>
      </c>
      <c r="P274">
        <f>2.0/((1/R274-1/Q274)+SIGN(R274)*SQRT((1/R274-1/Q274)*(1/R274-1/Q274) + 4*BZ274/((BZ274+1)*(BZ274+1))*(2*1/R274*1/Q274-1/Q274*1/Q274)))</f>
        <v>0</v>
      </c>
      <c r="Q274">
        <f>IF(LEFT(CA274,1)&lt;&gt;"0",IF(LEFT(CA274,1)="1",3.0,CB274),$D$5+$E$5*(CR274*CK274/($K$5*1000))+$F$5*(CR274*CK274/($K$5*1000))*MAX(MIN(BY274,$J$5),$I$5)*MAX(MIN(BY274,$J$5),$I$5)+$G$5*MAX(MIN(BY274,$J$5),$I$5)*(CR274*CK274/($K$5*1000))+$H$5*(CR274*CK274/($K$5*1000))*(CR274*CK274/($K$5*1000)))</f>
        <v>0</v>
      </c>
      <c r="R274">
        <f>I274*(1000-(1000*0.61365*exp(17.502*V274/(240.97+V274))/(CK274+CL274)+CF274)/2)/(1000*0.61365*exp(17.502*V274/(240.97+V274))/(CK274+CL274)-CF274)</f>
        <v>0</v>
      </c>
      <c r="S274">
        <f>1/((BZ274+1)/(P274/1.6)+1/(Q274/1.37)) + BZ274/((BZ274+1)/(P274/1.6) + BZ274/(Q274/1.37))</f>
        <v>0</v>
      </c>
      <c r="T274">
        <f>(BU274*BX274)</f>
        <v>0</v>
      </c>
      <c r="U274">
        <f>(CM274+(T274+2*0.95*5.67E-8*(((CM274+$B$7)+273)^4-(CM274+273)^4)-44100*I274)/(1.84*29.3*Q274+8*0.95*5.67E-8*(CM274+273)^3))</f>
        <v>0</v>
      </c>
      <c r="V274">
        <f>($C$7*CN274+$D$7*CO274+$E$7*U274)</f>
        <v>0</v>
      </c>
      <c r="W274">
        <f>0.61365*exp(17.502*V274/(240.97+V274))</f>
        <v>0</v>
      </c>
      <c r="X274">
        <f>(Y274/Z274*100)</f>
        <v>0</v>
      </c>
      <c r="Y274">
        <f>CF274*(CK274+CL274)/1000</f>
        <v>0</v>
      </c>
      <c r="Z274">
        <f>0.61365*exp(17.502*CM274/(240.97+CM274))</f>
        <v>0</v>
      </c>
      <c r="AA274">
        <f>(W274-CF274*(CK274+CL274)/1000)</f>
        <v>0</v>
      </c>
      <c r="AB274">
        <f>(-I274*44100)</f>
        <v>0</v>
      </c>
      <c r="AC274">
        <f>2*29.3*Q274*0.92*(CM274-V274)</f>
        <v>0</v>
      </c>
      <c r="AD274">
        <f>2*0.95*5.67E-8*(((CM274+$B$7)+273)^4-(V274+273)^4)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MAX(0,($B$13+$C$13*CR274)/(1+$D$13*CR274)*CK274/(CM274+273)*$E$13)</f>
        <v>0</v>
      </c>
      <c r="AK274" t="s">
        <v>303</v>
      </c>
      <c r="AL274" t="s">
        <v>303</v>
      </c>
      <c r="AM274">
        <v>0</v>
      </c>
      <c r="AN274">
        <v>0</v>
      </c>
      <c r="AO274">
        <f>1-AM274/AN274</f>
        <v>0</v>
      </c>
      <c r="AP274">
        <v>0</v>
      </c>
      <c r="AQ274" t="s">
        <v>303</v>
      </c>
      <c r="AR274" t="s">
        <v>303</v>
      </c>
      <c r="AS274">
        <v>0</v>
      </c>
      <c r="AT274">
        <v>0</v>
      </c>
      <c r="AU274">
        <f>1-AS274/AT274</f>
        <v>0</v>
      </c>
      <c r="AV274">
        <v>0.5</v>
      </c>
      <c r="AW274">
        <f>BV274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303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f>$B$11*CS274+$C$11*CT274+$F$11*CU274*(1-CX274)</f>
        <v>0</v>
      </c>
      <c r="BV274">
        <f>BU274*BW274</f>
        <v>0</v>
      </c>
      <c r="BW274">
        <f>($B$11*$D$9+$C$11*$D$9+$F$11*((DH274+CZ274)/MAX(DH274+CZ274+DI274, 0.1)*$I$9+DI274/MAX(DH274+CZ274+DI274, 0.1)*$J$9))/($B$11+$C$11+$F$11)</f>
        <v>0</v>
      </c>
      <c r="BX274">
        <f>($B$11*$K$9+$C$11*$K$9+$F$11*((DH274+CZ274)/MAX(DH274+CZ274+DI274, 0.1)*$P$9+DI274/MAX(DH274+CZ274+DI274, 0.1)*$Q$9))/($B$11+$C$11+$F$11)</f>
        <v>0</v>
      </c>
      <c r="BY274">
        <v>6</v>
      </c>
      <c r="BZ274">
        <v>0.5</v>
      </c>
      <c r="CA274" t="s">
        <v>304</v>
      </c>
      <c r="CB274">
        <v>2</v>
      </c>
      <c r="CC274">
        <v>1625677729.1</v>
      </c>
      <c r="CD274">
        <v>407.629333333333</v>
      </c>
      <c r="CE274">
        <v>419.957333333333</v>
      </c>
      <c r="CF274">
        <v>8.55496</v>
      </c>
      <c r="CG274">
        <v>7.16121</v>
      </c>
      <c r="CH274">
        <v>421.972</v>
      </c>
      <c r="CI274">
        <v>10.0330333333333</v>
      </c>
      <c r="CJ274">
        <v>499.998666666667</v>
      </c>
      <c r="CK274">
        <v>100.404</v>
      </c>
      <c r="CL274">
        <v>0.0996647333333333</v>
      </c>
      <c r="CM274">
        <v>21.0717</v>
      </c>
      <c r="CN274">
        <v>20.8406333333333</v>
      </c>
      <c r="CO274">
        <v>999.9</v>
      </c>
      <c r="CP274">
        <v>0</v>
      </c>
      <c r="CQ274">
        <v>0</v>
      </c>
      <c r="CR274">
        <v>10000</v>
      </c>
      <c r="CS274">
        <v>0</v>
      </c>
      <c r="CT274">
        <v>4.81795333333333</v>
      </c>
      <c r="CU274">
        <v>1046.04</v>
      </c>
      <c r="CV274">
        <v>0.961991</v>
      </c>
      <c r="CW274">
        <v>0.0380092</v>
      </c>
      <c r="CX274">
        <v>0</v>
      </c>
      <c r="CY274">
        <v>1418.40333333333</v>
      </c>
      <c r="CZ274">
        <v>4.99912</v>
      </c>
      <c r="DA274">
        <v>14704.1333333333</v>
      </c>
      <c r="DB274">
        <v>6713.05666666667</v>
      </c>
      <c r="DC274">
        <v>37.5623333333333</v>
      </c>
      <c r="DD274">
        <v>40.75</v>
      </c>
      <c r="DE274">
        <v>39.4166666666667</v>
      </c>
      <c r="DF274">
        <v>40.2496666666667</v>
      </c>
      <c r="DG274">
        <v>39.1453333333333</v>
      </c>
      <c r="DH274">
        <v>1001.47</v>
      </c>
      <c r="DI274">
        <v>39.57</v>
      </c>
      <c r="DJ274">
        <v>0</v>
      </c>
      <c r="DK274">
        <v>1625677731.2</v>
      </c>
      <c r="DL274">
        <v>0</v>
      </c>
      <c r="DM274">
        <v>1421.78115384615</v>
      </c>
      <c r="DN274">
        <v>-32.2991453089046</v>
      </c>
      <c r="DO274">
        <v>-323.818803574972</v>
      </c>
      <c r="DP274">
        <v>14738.7807692308</v>
      </c>
      <c r="DQ274">
        <v>15</v>
      </c>
      <c r="DR274">
        <v>1625677134.6</v>
      </c>
      <c r="DS274" t="s">
        <v>305</v>
      </c>
      <c r="DT274">
        <v>1625677128.6</v>
      </c>
      <c r="DU274">
        <v>1625677134.6</v>
      </c>
      <c r="DV274">
        <v>2</v>
      </c>
      <c r="DW274">
        <v>0.041</v>
      </c>
      <c r="DX274">
        <v>0.026</v>
      </c>
      <c r="DY274">
        <v>-14.347</v>
      </c>
      <c r="DZ274">
        <v>-1.389</v>
      </c>
      <c r="EA274">
        <v>420</v>
      </c>
      <c r="EB274">
        <v>5</v>
      </c>
      <c r="EC274">
        <v>0.14</v>
      </c>
      <c r="ED274">
        <v>0.08</v>
      </c>
      <c r="EE274">
        <v>-12.3353097560976</v>
      </c>
      <c r="EF274">
        <v>-0.22199581881537</v>
      </c>
      <c r="EG274">
        <v>0.0525773938479548</v>
      </c>
      <c r="EH274">
        <v>1</v>
      </c>
      <c r="EI274">
        <v>1423.46294117647</v>
      </c>
      <c r="EJ274">
        <v>-32.9748824714584</v>
      </c>
      <c r="EK274">
        <v>3.25196097347591</v>
      </c>
      <c r="EL274">
        <v>0</v>
      </c>
      <c r="EM274">
        <v>1.37123195121951</v>
      </c>
      <c r="EN274">
        <v>0.116526689895471</v>
      </c>
      <c r="EO274">
        <v>0.0154700779980552</v>
      </c>
      <c r="EP274">
        <v>0</v>
      </c>
      <c r="EQ274">
        <v>1</v>
      </c>
      <c r="ER274">
        <v>3</v>
      </c>
      <c r="ES274" t="s">
        <v>427</v>
      </c>
      <c r="ET274">
        <v>100</v>
      </c>
      <c r="EU274">
        <v>100</v>
      </c>
      <c r="EV274">
        <v>-14.342</v>
      </c>
      <c r="EW274">
        <v>-1.4782</v>
      </c>
      <c r="EX274">
        <v>-14.3476998515065</v>
      </c>
      <c r="EY274">
        <v>0.000485247639819423</v>
      </c>
      <c r="EZ274">
        <v>-1.36446825205216e-06</v>
      </c>
      <c r="FA274">
        <v>5.78542989185787e-10</v>
      </c>
      <c r="FB274">
        <v>-1.1099058739466</v>
      </c>
      <c r="FC274">
        <v>-0.0508365997127688</v>
      </c>
      <c r="FD274">
        <v>0.00161886503163497</v>
      </c>
      <c r="FE274">
        <v>-2.08621555845513e-05</v>
      </c>
      <c r="FF274">
        <v>0</v>
      </c>
      <c r="FG274">
        <v>2096</v>
      </c>
      <c r="FH274">
        <v>2</v>
      </c>
      <c r="FI274">
        <v>28</v>
      </c>
      <c r="FJ274">
        <v>10</v>
      </c>
      <c r="FK274">
        <v>9.9</v>
      </c>
      <c r="FL274">
        <v>18</v>
      </c>
      <c r="FM274">
        <v>491.97</v>
      </c>
      <c r="FN274">
        <v>511.658</v>
      </c>
      <c r="FO274">
        <v>20.4143</v>
      </c>
      <c r="FP274">
        <v>26.4286</v>
      </c>
      <c r="FQ274">
        <v>29.9993</v>
      </c>
      <c r="FR274">
        <v>26.6699</v>
      </c>
      <c r="FS274">
        <v>26.6638</v>
      </c>
      <c r="FT274">
        <v>21.4726</v>
      </c>
      <c r="FU274">
        <v>50.9554</v>
      </c>
      <c r="FV274">
        <v>0</v>
      </c>
      <c r="FW274">
        <v>20.46</v>
      </c>
      <c r="FX274">
        <v>420</v>
      </c>
      <c r="FY274">
        <v>7.26595</v>
      </c>
      <c r="FZ274">
        <v>101.676</v>
      </c>
      <c r="GA274">
        <v>96.1996</v>
      </c>
    </row>
    <row r="275" spans="1:183">
      <c r="A275">
        <v>259</v>
      </c>
      <c r="B275">
        <v>1625677732.1</v>
      </c>
      <c r="C275">
        <v>516</v>
      </c>
      <c r="D275" t="s">
        <v>824</v>
      </c>
      <c r="E275" t="s">
        <v>825</v>
      </c>
      <c r="F275">
        <v>1</v>
      </c>
      <c r="G275" t="s">
        <v>302</v>
      </c>
      <c r="H275">
        <v>1625677731.1</v>
      </c>
      <c r="I275">
        <f>(J275)/1000</f>
        <v>0</v>
      </c>
      <c r="J275">
        <f>1000*CJ275*AH275*(CF275-CG275)/(100*BY275*(1000-AH275*CF275))</f>
        <v>0</v>
      </c>
      <c r="K275">
        <f>CJ275*AH275*(CE275-CD275*(1000-AH275*CG275)/(1000-AH275*CF275))/(100*BY275)</f>
        <v>0</v>
      </c>
      <c r="L275">
        <f>CD275 - IF(AH275&gt;1, K275*BY275*100.0/(AJ275*CR275), 0)</f>
        <v>0</v>
      </c>
      <c r="M275">
        <f>((S275-I275/2)*L275-K275)/(S275+I275/2)</f>
        <v>0</v>
      </c>
      <c r="N275">
        <f>M275*(CK275+CL275)/1000.0</f>
        <v>0</v>
      </c>
      <c r="O275">
        <f>(CD275 - IF(AH275&gt;1, K275*BY275*100.0/(AJ275*CR275), 0))*(CK275+CL275)/1000.0</f>
        <v>0</v>
      </c>
      <c r="P275">
        <f>2.0/((1/R275-1/Q275)+SIGN(R275)*SQRT((1/R275-1/Q275)*(1/R275-1/Q275) + 4*BZ275/((BZ275+1)*(BZ275+1))*(2*1/R275*1/Q275-1/Q275*1/Q275)))</f>
        <v>0</v>
      </c>
      <c r="Q275">
        <f>IF(LEFT(CA275,1)&lt;&gt;"0",IF(LEFT(CA275,1)="1",3.0,CB275),$D$5+$E$5*(CR275*CK275/($K$5*1000))+$F$5*(CR275*CK275/($K$5*1000))*MAX(MIN(BY275,$J$5),$I$5)*MAX(MIN(BY275,$J$5),$I$5)+$G$5*MAX(MIN(BY275,$J$5),$I$5)*(CR275*CK275/($K$5*1000))+$H$5*(CR275*CK275/($K$5*1000))*(CR275*CK275/($K$5*1000)))</f>
        <v>0</v>
      </c>
      <c r="R275">
        <f>I275*(1000-(1000*0.61365*exp(17.502*V275/(240.97+V275))/(CK275+CL275)+CF275)/2)/(1000*0.61365*exp(17.502*V275/(240.97+V275))/(CK275+CL275)-CF275)</f>
        <v>0</v>
      </c>
      <c r="S275">
        <f>1/((BZ275+1)/(P275/1.6)+1/(Q275/1.37)) + BZ275/((BZ275+1)/(P275/1.6) + BZ275/(Q275/1.37))</f>
        <v>0</v>
      </c>
      <c r="T275">
        <f>(BU275*BX275)</f>
        <v>0</v>
      </c>
      <c r="U275">
        <f>(CM275+(T275+2*0.95*5.67E-8*(((CM275+$B$7)+273)^4-(CM275+273)^4)-44100*I275)/(1.84*29.3*Q275+8*0.95*5.67E-8*(CM275+273)^3))</f>
        <v>0</v>
      </c>
      <c r="V275">
        <f>($C$7*CN275+$D$7*CO275+$E$7*U275)</f>
        <v>0</v>
      </c>
      <c r="W275">
        <f>0.61365*exp(17.502*V275/(240.97+V275))</f>
        <v>0</v>
      </c>
      <c r="X275">
        <f>(Y275/Z275*100)</f>
        <v>0</v>
      </c>
      <c r="Y275">
        <f>CF275*(CK275+CL275)/1000</f>
        <v>0</v>
      </c>
      <c r="Z275">
        <f>0.61365*exp(17.502*CM275/(240.97+CM275))</f>
        <v>0</v>
      </c>
      <c r="AA275">
        <f>(W275-CF275*(CK275+CL275)/1000)</f>
        <v>0</v>
      </c>
      <c r="AB275">
        <f>(-I275*44100)</f>
        <v>0</v>
      </c>
      <c r="AC275">
        <f>2*29.3*Q275*0.92*(CM275-V275)</f>
        <v>0</v>
      </c>
      <c r="AD275">
        <f>2*0.95*5.67E-8*(((CM275+$B$7)+273)^4-(V275+273)^4)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MAX(0,($B$13+$C$13*CR275)/(1+$D$13*CR275)*CK275/(CM275+273)*$E$13)</f>
        <v>0</v>
      </c>
      <c r="AK275" t="s">
        <v>303</v>
      </c>
      <c r="AL275" t="s">
        <v>303</v>
      </c>
      <c r="AM275">
        <v>0</v>
      </c>
      <c r="AN275">
        <v>0</v>
      </c>
      <c r="AO275">
        <f>1-AM275/AN275</f>
        <v>0</v>
      </c>
      <c r="AP275">
        <v>0</v>
      </c>
      <c r="AQ275" t="s">
        <v>303</v>
      </c>
      <c r="AR275" t="s">
        <v>303</v>
      </c>
      <c r="AS275">
        <v>0</v>
      </c>
      <c r="AT275">
        <v>0</v>
      </c>
      <c r="AU275">
        <f>1-AS275/AT275</f>
        <v>0</v>
      </c>
      <c r="AV275">
        <v>0.5</v>
      </c>
      <c r="AW275">
        <f>BV275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303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f>$B$11*CS275+$C$11*CT275+$F$11*CU275*(1-CX275)</f>
        <v>0</v>
      </c>
      <c r="BV275">
        <f>BU275*BW275</f>
        <v>0</v>
      </c>
      <c r="BW275">
        <f>($B$11*$D$9+$C$11*$D$9+$F$11*((DH275+CZ275)/MAX(DH275+CZ275+DI275, 0.1)*$I$9+DI275/MAX(DH275+CZ275+DI275, 0.1)*$J$9))/($B$11+$C$11+$F$11)</f>
        <v>0</v>
      </c>
      <c r="BX275">
        <f>($B$11*$K$9+$C$11*$K$9+$F$11*((DH275+CZ275)/MAX(DH275+CZ275+DI275, 0.1)*$P$9+DI275/MAX(DH275+CZ275+DI275, 0.1)*$Q$9))/($B$11+$C$11+$F$11)</f>
        <v>0</v>
      </c>
      <c r="BY275">
        <v>6</v>
      </c>
      <c r="BZ275">
        <v>0.5</v>
      </c>
      <c r="CA275" t="s">
        <v>304</v>
      </c>
      <c r="CB275">
        <v>2</v>
      </c>
      <c r="CC275">
        <v>1625677731.1</v>
      </c>
      <c r="CD275">
        <v>407.634</v>
      </c>
      <c r="CE275">
        <v>419.922333333333</v>
      </c>
      <c r="CF275">
        <v>8.56898333333333</v>
      </c>
      <c r="CG275">
        <v>7.19261666666667</v>
      </c>
      <c r="CH275">
        <v>421.976333333333</v>
      </c>
      <c r="CI275">
        <v>10.0474</v>
      </c>
      <c r="CJ275">
        <v>500.029333333333</v>
      </c>
      <c r="CK275">
        <v>100.404</v>
      </c>
      <c r="CL275">
        <v>0.100014266666667</v>
      </c>
      <c r="CM275">
        <v>21.0984</v>
      </c>
      <c r="CN275">
        <v>20.8587333333333</v>
      </c>
      <c r="CO275">
        <v>999.9</v>
      </c>
      <c r="CP275">
        <v>0</v>
      </c>
      <c r="CQ275">
        <v>0</v>
      </c>
      <c r="CR275">
        <v>9996.66666666667</v>
      </c>
      <c r="CS275">
        <v>0</v>
      </c>
      <c r="CT275">
        <v>4.79084333333333</v>
      </c>
      <c r="CU275">
        <v>1046.03333333333</v>
      </c>
      <c r="CV275">
        <v>0.961991</v>
      </c>
      <c r="CW275">
        <v>0.0380092</v>
      </c>
      <c r="CX275">
        <v>0</v>
      </c>
      <c r="CY275">
        <v>1417.24333333333</v>
      </c>
      <c r="CZ275">
        <v>4.99912</v>
      </c>
      <c r="DA275">
        <v>14692.8666666667</v>
      </c>
      <c r="DB275">
        <v>6713.00666666667</v>
      </c>
      <c r="DC275">
        <v>37.6456666666667</v>
      </c>
      <c r="DD275">
        <v>40.7706666666667</v>
      </c>
      <c r="DE275">
        <v>39.3746666666667</v>
      </c>
      <c r="DF275">
        <v>40.3123333333333</v>
      </c>
      <c r="DG275">
        <v>39.2916666666667</v>
      </c>
      <c r="DH275">
        <v>1001.46333333333</v>
      </c>
      <c r="DI275">
        <v>39.57</v>
      </c>
      <c r="DJ275">
        <v>0</v>
      </c>
      <c r="DK275">
        <v>1625677733</v>
      </c>
      <c r="DL275">
        <v>0</v>
      </c>
      <c r="DM275">
        <v>1420.6248</v>
      </c>
      <c r="DN275">
        <v>-32.4599999363041</v>
      </c>
      <c r="DO275">
        <v>-331.299999430003</v>
      </c>
      <c r="DP275">
        <v>14727.428</v>
      </c>
      <c r="DQ275">
        <v>15</v>
      </c>
      <c r="DR275">
        <v>1625677134.6</v>
      </c>
      <c r="DS275" t="s">
        <v>305</v>
      </c>
      <c r="DT275">
        <v>1625677128.6</v>
      </c>
      <c r="DU275">
        <v>1625677134.6</v>
      </c>
      <c r="DV275">
        <v>2</v>
      </c>
      <c r="DW275">
        <v>0.041</v>
      </c>
      <c r="DX275">
        <v>0.026</v>
      </c>
      <c r="DY275">
        <v>-14.347</v>
      </c>
      <c r="DZ275">
        <v>-1.389</v>
      </c>
      <c r="EA275">
        <v>420</v>
      </c>
      <c r="EB275">
        <v>5</v>
      </c>
      <c r="EC275">
        <v>0.14</v>
      </c>
      <c r="ED275">
        <v>0.08</v>
      </c>
      <c r="EE275">
        <v>-12.3344048780488</v>
      </c>
      <c r="EF275">
        <v>-0.0840501742160645</v>
      </c>
      <c r="EG275">
        <v>0.0532893571546958</v>
      </c>
      <c r="EH275">
        <v>1</v>
      </c>
      <c r="EI275">
        <v>1422.45970588235</v>
      </c>
      <c r="EJ275">
        <v>-33.0652942503944</v>
      </c>
      <c r="EK275">
        <v>3.24736679325964</v>
      </c>
      <c r="EL275">
        <v>0</v>
      </c>
      <c r="EM275">
        <v>1.37171682926829</v>
      </c>
      <c r="EN275">
        <v>0.133168432055747</v>
      </c>
      <c r="EO275">
        <v>0.0156985182521254</v>
      </c>
      <c r="EP275">
        <v>0</v>
      </c>
      <c r="EQ275">
        <v>1</v>
      </c>
      <c r="ER275">
        <v>3</v>
      </c>
      <c r="ES275" t="s">
        <v>427</v>
      </c>
      <c r="ET275">
        <v>100</v>
      </c>
      <c r="EU275">
        <v>100</v>
      </c>
      <c r="EV275">
        <v>-14.343</v>
      </c>
      <c r="EW275">
        <v>-1.4787</v>
      </c>
      <c r="EX275">
        <v>-14.3476998515065</v>
      </c>
      <c r="EY275">
        <v>0.000485247639819423</v>
      </c>
      <c r="EZ275">
        <v>-1.36446825205216e-06</v>
      </c>
      <c r="FA275">
        <v>5.78542989185787e-10</v>
      </c>
      <c r="FB275">
        <v>-1.1099058739466</v>
      </c>
      <c r="FC275">
        <v>-0.0508365997127688</v>
      </c>
      <c r="FD275">
        <v>0.00161886503163497</v>
      </c>
      <c r="FE275">
        <v>-2.08621555845513e-05</v>
      </c>
      <c r="FF275">
        <v>0</v>
      </c>
      <c r="FG275">
        <v>2096</v>
      </c>
      <c r="FH275">
        <v>2</v>
      </c>
      <c r="FI275">
        <v>28</v>
      </c>
      <c r="FJ275">
        <v>10.1</v>
      </c>
      <c r="FK275">
        <v>10</v>
      </c>
      <c r="FL275">
        <v>18</v>
      </c>
      <c r="FM275">
        <v>491.801</v>
      </c>
      <c r="FN275">
        <v>511.68</v>
      </c>
      <c r="FO275">
        <v>20.4616</v>
      </c>
      <c r="FP275">
        <v>26.4273</v>
      </c>
      <c r="FQ275">
        <v>29.9994</v>
      </c>
      <c r="FR275">
        <v>26.6688</v>
      </c>
      <c r="FS275">
        <v>26.6623</v>
      </c>
      <c r="FT275">
        <v>21.4728</v>
      </c>
      <c r="FU275">
        <v>50.9554</v>
      </c>
      <c r="FV275">
        <v>0</v>
      </c>
      <c r="FW275">
        <v>20.53</v>
      </c>
      <c r="FX275">
        <v>420</v>
      </c>
      <c r="FY275">
        <v>7.26237</v>
      </c>
      <c r="FZ275">
        <v>101.676</v>
      </c>
      <c r="GA275">
        <v>96.1995</v>
      </c>
    </row>
    <row r="276" spans="1:183">
      <c r="A276">
        <v>260</v>
      </c>
      <c r="B276">
        <v>1625677734.1</v>
      </c>
      <c r="C276">
        <v>518</v>
      </c>
      <c r="D276" t="s">
        <v>826</v>
      </c>
      <c r="E276" t="s">
        <v>827</v>
      </c>
      <c r="F276">
        <v>1</v>
      </c>
      <c r="G276" t="s">
        <v>302</v>
      </c>
      <c r="H276">
        <v>1625677733.1</v>
      </c>
      <c r="I276">
        <f>(J276)/1000</f>
        <v>0</v>
      </c>
      <c r="J276">
        <f>1000*CJ276*AH276*(CF276-CG276)/(100*BY276*(1000-AH276*CF276))</f>
        <v>0</v>
      </c>
      <c r="K276">
        <f>CJ276*AH276*(CE276-CD276*(1000-AH276*CG276)/(1000-AH276*CF276))/(100*BY276)</f>
        <v>0</v>
      </c>
      <c r="L276">
        <f>CD276 - IF(AH276&gt;1, K276*BY276*100.0/(AJ276*CR276), 0)</f>
        <v>0</v>
      </c>
      <c r="M276">
        <f>((S276-I276/2)*L276-K276)/(S276+I276/2)</f>
        <v>0</v>
      </c>
      <c r="N276">
        <f>M276*(CK276+CL276)/1000.0</f>
        <v>0</v>
      </c>
      <c r="O276">
        <f>(CD276 - IF(AH276&gt;1, K276*BY276*100.0/(AJ276*CR276), 0))*(CK276+CL276)/1000.0</f>
        <v>0</v>
      </c>
      <c r="P276">
        <f>2.0/((1/R276-1/Q276)+SIGN(R276)*SQRT((1/R276-1/Q276)*(1/R276-1/Q276) + 4*BZ276/((BZ276+1)*(BZ276+1))*(2*1/R276*1/Q276-1/Q276*1/Q276)))</f>
        <v>0</v>
      </c>
      <c r="Q276">
        <f>IF(LEFT(CA276,1)&lt;&gt;"0",IF(LEFT(CA276,1)="1",3.0,CB276),$D$5+$E$5*(CR276*CK276/($K$5*1000))+$F$5*(CR276*CK276/($K$5*1000))*MAX(MIN(BY276,$J$5),$I$5)*MAX(MIN(BY276,$J$5),$I$5)+$G$5*MAX(MIN(BY276,$J$5),$I$5)*(CR276*CK276/($K$5*1000))+$H$5*(CR276*CK276/($K$5*1000))*(CR276*CK276/($K$5*1000)))</f>
        <v>0</v>
      </c>
      <c r="R276">
        <f>I276*(1000-(1000*0.61365*exp(17.502*V276/(240.97+V276))/(CK276+CL276)+CF276)/2)/(1000*0.61365*exp(17.502*V276/(240.97+V276))/(CK276+CL276)-CF276)</f>
        <v>0</v>
      </c>
      <c r="S276">
        <f>1/((BZ276+1)/(P276/1.6)+1/(Q276/1.37)) + BZ276/((BZ276+1)/(P276/1.6) + BZ276/(Q276/1.37))</f>
        <v>0</v>
      </c>
      <c r="T276">
        <f>(BU276*BX276)</f>
        <v>0</v>
      </c>
      <c r="U276">
        <f>(CM276+(T276+2*0.95*5.67E-8*(((CM276+$B$7)+273)^4-(CM276+273)^4)-44100*I276)/(1.84*29.3*Q276+8*0.95*5.67E-8*(CM276+273)^3))</f>
        <v>0</v>
      </c>
      <c r="V276">
        <f>($C$7*CN276+$D$7*CO276+$E$7*U276)</f>
        <v>0</v>
      </c>
      <c r="W276">
        <f>0.61365*exp(17.502*V276/(240.97+V276))</f>
        <v>0</v>
      </c>
      <c r="X276">
        <f>(Y276/Z276*100)</f>
        <v>0</v>
      </c>
      <c r="Y276">
        <f>CF276*(CK276+CL276)/1000</f>
        <v>0</v>
      </c>
      <c r="Z276">
        <f>0.61365*exp(17.502*CM276/(240.97+CM276))</f>
        <v>0</v>
      </c>
      <c r="AA276">
        <f>(W276-CF276*(CK276+CL276)/1000)</f>
        <v>0</v>
      </c>
      <c r="AB276">
        <f>(-I276*44100)</f>
        <v>0</v>
      </c>
      <c r="AC276">
        <f>2*29.3*Q276*0.92*(CM276-V276)</f>
        <v>0</v>
      </c>
      <c r="AD276">
        <f>2*0.95*5.67E-8*(((CM276+$B$7)+273)^4-(V276+273)^4)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MAX(0,($B$13+$C$13*CR276)/(1+$D$13*CR276)*CK276/(CM276+273)*$E$13)</f>
        <v>0</v>
      </c>
      <c r="AK276" t="s">
        <v>303</v>
      </c>
      <c r="AL276" t="s">
        <v>303</v>
      </c>
      <c r="AM276">
        <v>0</v>
      </c>
      <c r="AN276">
        <v>0</v>
      </c>
      <c r="AO276">
        <f>1-AM276/AN276</f>
        <v>0</v>
      </c>
      <c r="AP276">
        <v>0</v>
      </c>
      <c r="AQ276" t="s">
        <v>303</v>
      </c>
      <c r="AR276" t="s">
        <v>303</v>
      </c>
      <c r="AS276">
        <v>0</v>
      </c>
      <c r="AT276">
        <v>0</v>
      </c>
      <c r="AU276">
        <f>1-AS276/AT276</f>
        <v>0</v>
      </c>
      <c r="AV276">
        <v>0.5</v>
      </c>
      <c r="AW276">
        <f>BV276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303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f>$B$11*CS276+$C$11*CT276+$F$11*CU276*(1-CX276)</f>
        <v>0</v>
      </c>
      <c r="BV276">
        <f>BU276*BW276</f>
        <v>0</v>
      </c>
      <c r="BW276">
        <f>($B$11*$D$9+$C$11*$D$9+$F$11*((DH276+CZ276)/MAX(DH276+CZ276+DI276, 0.1)*$I$9+DI276/MAX(DH276+CZ276+DI276, 0.1)*$J$9))/($B$11+$C$11+$F$11)</f>
        <v>0</v>
      </c>
      <c r="BX276">
        <f>($B$11*$K$9+$C$11*$K$9+$F$11*((DH276+CZ276)/MAX(DH276+CZ276+DI276, 0.1)*$P$9+DI276/MAX(DH276+CZ276+DI276, 0.1)*$Q$9))/($B$11+$C$11+$F$11)</f>
        <v>0</v>
      </c>
      <c r="BY276">
        <v>6</v>
      </c>
      <c r="BZ276">
        <v>0.5</v>
      </c>
      <c r="CA276" t="s">
        <v>304</v>
      </c>
      <c r="CB276">
        <v>2</v>
      </c>
      <c r="CC276">
        <v>1625677733.1</v>
      </c>
      <c r="CD276">
        <v>407.628666666667</v>
      </c>
      <c r="CE276">
        <v>419.967</v>
      </c>
      <c r="CF276">
        <v>8.58707</v>
      </c>
      <c r="CG276">
        <v>7.22290333333333</v>
      </c>
      <c r="CH276">
        <v>421.971</v>
      </c>
      <c r="CI276">
        <v>10.0659666666667</v>
      </c>
      <c r="CJ276">
        <v>499.979666666667</v>
      </c>
      <c r="CK276">
        <v>100.405</v>
      </c>
      <c r="CL276">
        <v>0.100173333333333</v>
      </c>
      <c r="CM276">
        <v>21.1277</v>
      </c>
      <c r="CN276">
        <v>20.8875666666667</v>
      </c>
      <c r="CO276">
        <v>999.9</v>
      </c>
      <c r="CP276">
        <v>0</v>
      </c>
      <c r="CQ276">
        <v>0</v>
      </c>
      <c r="CR276">
        <v>9980</v>
      </c>
      <c r="CS276">
        <v>0</v>
      </c>
      <c r="CT276">
        <v>4.78349</v>
      </c>
      <c r="CU276">
        <v>1046.00666666667</v>
      </c>
      <c r="CV276">
        <v>0.96202</v>
      </c>
      <c r="CW276">
        <v>0.0379803</v>
      </c>
      <c r="CX276">
        <v>0</v>
      </c>
      <c r="CY276">
        <v>1416.4</v>
      </c>
      <c r="CZ276">
        <v>4.99912</v>
      </c>
      <c r="DA276">
        <v>14681.6333333333</v>
      </c>
      <c r="DB276">
        <v>6712.86666666667</v>
      </c>
      <c r="DC276">
        <v>37.6036666666667</v>
      </c>
      <c r="DD276">
        <v>40.7913333333333</v>
      </c>
      <c r="DE276">
        <v>39.312</v>
      </c>
      <c r="DF276">
        <v>40.2496666666667</v>
      </c>
      <c r="DG276">
        <v>39.3123333333333</v>
      </c>
      <c r="DH276">
        <v>1001.46666666667</v>
      </c>
      <c r="DI276">
        <v>39.54</v>
      </c>
      <c r="DJ276">
        <v>0</v>
      </c>
      <c r="DK276">
        <v>1625677734.8</v>
      </c>
      <c r="DL276">
        <v>0</v>
      </c>
      <c r="DM276">
        <v>1419.81615384615</v>
      </c>
      <c r="DN276">
        <v>-32.6174359066639</v>
      </c>
      <c r="DO276">
        <v>-336.30769244462</v>
      </c>
      <c r="DP276">
        <v>14718.8846153846</v>
      </c>
      <c r="DQ276">
        <v>15</v>
      </c>
      <c r="DR276">
        <v>1625677134.6</v>
      </c>
      <c r="DS276" t="s">
        <v>305</v>
      </c>
      <c r="DT276">
        <v>1625677128.6</v>
      </c>
      <c r="DU276">
        <v>1625677134.6</v>
      </c>
      <c r="DV276">
        <v>2</v>
      </c>
      <c r="DW276">
        <v>0.041</v>
      </c>
      <c r="DX276">
        <v>0.026</v>
      </c>
      <c r="DY276">
        <v>-14.347</v>
      </c>
      <c r="DZ276">
        <v>-1.389</v>
      </c>
      <c r="EA276">
        <v>420</v>
      </c>
      <c r="EB276">
        <v>5</v>
      </c>
      <c r="EC276">
        <v>0.14</v>
      </c>
      <c r="ED276">
        <v>0.08</v>
      </c>
      <c r="EE276">
        <v>-12.3369390243902</v>
      </c>
      <c r="EF276">
        <v>-0.0335310104529644</v>
      </c>
      <c r="EG276">
        <v>0.0524127748254359</v>
      </c>
      <c r="EH276">
        <v>1</v>
      </c>
      <c r="EI276">
        <v>1421.65257142857</v>
      </c>
      <c r="EJ276">
        <v>-33.0360406148448</v>
      </c>
      <c r="EK276">
        <v>3.32736304245968</v>
      </c>
      <c r="EL276">
        <v>0</v>
      </c>
      <c r="EM276">
        <v>1.37252024390244</v>
      </c>
      <c r="EN276">
        <v>0.0944199303135906</v>
      </c>
      <c r="EO276">
        <v>0.0149894951000741</v>
      </c>
      <c r="EP276">
        <v>1</v>
      </c>
      <c r="EQ276">
        <v>2</v>
      </c>
      <c r="ER276">
        <v>3</v>
      </c>
      <c r="ES276" t="s">
        <v>349</v>
      </c>
      <c r="ET276">
        <v>100</v>
      </c>
      <c r="EU276">
        <v>100</v>
      </c>
      <c r="EV276">
        <v>-14.343</v>
      </c>
      <c r="EW276">
        <v>-1.4791</v>
      </c>
      <c r="EX276">
        <v>-14.3476998515065</v>
      </c>
      <c r="EY276">
        <v>0.000485247639819423</v>
      </c>
      <c r="EZ276">
        <v>-1.36446825205216e-06</v>
      </c>
      <c r="FA276">
        <v>5.78542989185787e-10</v>
      </c>
      <c r="FB276">
        <v>-1.1099058739466</v>
      </c>
      <c r="FC276">
        <v>-0.0508365997127688</v>
      </c>
      <c r="FD276">
        <v>0.00161886503163497</v>
      </c>
      <c r="FE276">
        <v>-2.08621555845513e-05</v>
      </c>
      <c r="FF276">
        <v>0</v>
      </c>
      <c r="FG276">
        <v>2096</v>
      </c>
      <c r="FH276">
        <v>2</v>
      </c>
      <c r="FI276">
        <v>28</v>
      </c>
      <c r="FJ276">
        <v>10.1</v>
      </c>
      <c r="FK276">
        <v>10</v>
      </c>
      <c r="FL276">
        <v>18</v>
      </c>
      <c r="FM276">
        <v>491.574</v>
      </c>
      <c r="FN276">
        <v>511.598</v>
      </c>
      <c r="FO276">
        <v>20.5057</v>
      </c>
      <c r="FP276">
        <v>26.4262</v>
      </c>
      <c r="FQ276">
        <v>29.9999</v>
      </c>
      <c r="FR276">
        <v>26.6676</v>
      </c>
      <c r="FS276">
        <v>26.6612</v>
      </c>
      <c r="FT276">
        <v>21.473</v>
      </c>
      <c r="FU276">
        <v>50.9554</v>
      </c>
      <c r="FV276">
        <v>0</v>
      </c>
      <c r="FW276">
        <v>20.6</v>
      </c>
      <c r="FX276">
        <v>420</v>
      </c>
      <c r="FY276">
        <v>7.30794</v>
      </c>
      <c r="FZ276">
        <v>101.676</v>
      </c>
      <c r="GA276">
        <v>96.1997</v>
      </c>
    </row>
    <row r="277" spans="1:183">
      <c r="A277">
        <v>261</v>
      </c>
      <c r="B277">
        <v>1625677736.1</v>
      </c>
      <c r="C277">
        <v>520</v>
      </c>
      <c r="D277" t="s">
        <v>828</v>
      </c>
      <c r="E277" t="s">
        <v>829</v>
      </c>
      <c r="F277">
        <v>1</v>
      </c>
      <c r="G277" t="s">
        <v>302</v>
      </c>
      <c r="H277">
        <v>1625677735.1</v>
      </c>
      <c r="I277">
        <f>(J277)/1000</f>
        <v>0</v>
      </c>
      <c r="J277">
        <f>1000*CJ277*AH277*(CF277-CG277)/(100*BY277*(1000-AH277*CF277))</f>
        <v>0</v>
      </c>
      <c r="K277">
        <f>CJ277*AH277*(CE277-CD277*(1000-AH277*CG277)/(1000-AH277*CF277))/(100*BY277)</f>
        <v>0</v>
      </c>
      <c r="L277">
        <f>CD277 - IF(AH277&gt;1, K277*BY277*100.0/(AJ277*CR277), 0)</f>
        <v>0</v>
      </c>
      <c r="M277">
        <f>((S277-I277/2)*L277-K277)/(S277+I277/2)</f>
        <v>0</v>
      </c>
      <c r="N277">
        <f>M277*(CK277+CL277)/1000.0</f>
        <v>0</v>
      </c>
      <c r="O277">
        <f>(CD277 - IF(AH277&gt;1, K277*BY277*100.0/(AJ277*CR277), 0))*(CK277+CL277)/1000.0</f>
        <v>0</v>
      </c>
      <c r="P277">
        <f>2.0/((1/R277-1/Q277)+SIGN(R277)*SQRT((1/R277-1/Q277)*(1/R277-1/Q277) + 4*BZ277/((BZ277+1)*(BZ277+1))*(2*1/R277*1/Q277-1/Q277*1/Q277)))</f>
        <v>0</v>
      </c>
      <c r="Q277">
        <f>IF(LEFT(CA277,1)&lt;&gt;"0",IF(LEFT(CA277,1)="1",3.0,CB277),$D$5+$E$5*(CR277*CK277/($K$5*1000))+$F$5*(CR277*CK277/($K$5*1000))*MAX(MIN(BY277,$J$5),$I$5)*MAX(MIN(BY277,$J$5),$I$5)+$G$5*MAX(MIN(BY277,$J$5),$I$5)*(CR277*CK277/($K$5*1000))+$H$5*(CR277*CK277/($K$5*1000))*(CR277*CK277/($K$5*1000)))</f>
        <v>0</v>
      </c>
      <c r="R277">
        <f>I277*(1000-(1000*0.61365*exp(17.502*V277/(240.97+V277))/(CK277+CL277)+CF277)/2)/(1000*0.61365*exp(17.502*V277/(240.97+V277))/(CK277+CL277)-CF277)</f>
        <v>0</v>
      </c>
      <c r="S277">
        <f>1/((BZ277+1)/(P277/1.6)+1/(Q277/1.37)) + BZ277/((BZ277+1)/(P277/1.6) + BZ277/(Q277/1.37))</f>
        <v>0</v>
      </c>
      <c r="T277">
        <f>(BU277*BX277)</f>
        <v>0</v>
      </c>
      <c r="U277">
        <f>(CM277+(T277+2*0.95*5.67E-8*(((CM277+$B$7)+273)^4-(CM277+273)^4)-44100*I277)/(1.84*29.3*Q277+8*0.95*5.67E-8*(CM277+273)^3))</f>
        <v>0</v>
      </c>
      <c r="V277">
        <f>($C$7*CN277+$D$7*CO277+$E$7*U277)</f>
        <v>0</v>
      </c>
      <c r="W277">
        <f>0.61365*exp(17.502*V277/(240.97+V277))</f>
        <v>0</v>
      </c>
      <c r="X277">
        <f>(Y277/Z277*100)</f>
        <v>0</v>
      </c>
      <c r="Y277">
        <f>CF277*(CK277+CL277)/1000</f>
        <v>0</v>
      </c>
      <c r="Z277">
        <f>0.61365*exp(17.502*CM277/(240.97+CM277))</f>
        <v>0</v>
      </c>
      <c r="AA277">
        <f>(W277-CF277*(CK277+CL277)/1000)</f>
        <v>0</v>
      </c>
      <c r="AB277">
        <f>(-I277*44100)</f>
        <v>0</v>
      </c>
      <c r="AC277">
        <f>2*29.3*Q277*0.92*(CM277-V277)</f>
        <v>0</v>
      </c>
      <c r="AD277">
        <f>2*0.95*5.67E-8*(((CM277+$B$7)+273)^4-(V277+273)^4)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MAX(0,($B$13+$C$13*CR277)/(1+$D$13*CR277)*CK277/(CM277+273)*$E$13)</f>
        <v>0</v>
      </c>
      <c r="AK277" t="s">
        <v>303</v>
      </c>
      <c r="AL277" t="s">
        <v>303</v>
      </c>
      <c r="AM277">
        <v>0</v>
      </c>
      <c r="AN277">
        <v>0</v>
      </c>
      <c r="AO277">
        <f>1-AM277/AN277</f>
        <v>0</v>
      </c>
      <c r="AP277">
        <v>0</v>
      </c>
      <c r="AQ277" t="s">
        <v>303</v>
      </c>
      <c r="AR277" t="s">
        <v>303</v>
      </c>
      <c r="AS277">
        <v>0</v>
      </c>
      <c r="AT277">
        <v>0</v>
      </c>
      <c r="AU277">
        <f>1-AS277/AT277</f>
        <v>0</v>
      </c>
      <c r="AV277">
        <v>0.5</v>
      </c>
      <c r="AW277">
        <f>BV277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303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f>$B$11*CS277+$C$11*CT277+$F$11*CU277*(1-CX277)</f>
        <v>0</v>
      </c>
      <c r="BV277">
        <f>BU277*BW277</f>
        <v>0</v>
      </c>
      <c r="BW277">
        <f>($B$11*$D$9+$C$11*$D$9+$F$11*((DH277+CZ277)/MAX(DH277+CZ277+DI277, 0.1)*$I$9+DI277/MAX(DH277+CZ277+DI277, 0.1)*$J$9))/($B$11+$C$11+$F$11)</f>
        <v>0</v>
      </c>
      <c r="BX277">
        <f>($B$11*$K$9+$C$11*$K$9+$F$11*((DH277+CZ277)/MAX(DH277+CZ277+DI277, 0.1)*$P$9+DI277/MAX(DH277+CZ277+DI277, 0.1)*$Q$9))/($B$11+$C$11+$F$11)</f>
        <v>0</v>
      </c>
      <c r="BY277">
        <v>6</v>
      </c>
      <c r="BZ277">
        <v>0.5</v>
      </c>
      <c r="CA277" t="s">
        <v>304</v>
      </c>
      <c r="CB277">
        <v>2</v>
      </c>
      <c r="CC277">
        <v>1625677735.1</v>
      </c>
      <c r="CD277">
        <v>407.629333333333</v>
      </c>
      <c r="CE277">
        <v>419.943666666667</v>
      </c>
      <c r="CF277">
        <v>8.60704333333333</v>
      </c>
      <c r="CG277">
        <v>7.23058666666667</v>
      </c>
      <c r="CH277">
        <v>421.972</v>
      </c>
      <c r="CI277">
        <v>10.0864333333333</v>
      </c>
      <c r="CJ277">
        <v>499.963</v>
      </c>
      <c r="CK277">
        <v>100.410333333333</v>
      </c>
      <c r="CL277">
        <v>0.0997828333333333</v>
      </c>
      <c r="CM277">
        <v>21.1560333333333</v>
      </c>
      <c r="CN277">
        <v>20.9261666666667</v>
      </c>
      <c r="CO277">
        <v>999.9</v>
      </c>
      <c r="CP277">
        <v>0</v>
      </c>
      <c r="CQ277">
        <v>0</v>
      </c>
      <c r="CR277">
        <v>9988.75</v>
      </c>
      <c r="CS277">
        <v>0</v>
      </c>
      <c r="CT277">
        <v>4.79038333333333</v>
      </c>
      <c r="CU277">
        <v>1046.03333333333</v>
      </c>
      <c r="CV277">
        <v>0.961987333333333</v>
      </c>
      <c r="CW277">
        <v>0.0380127333333333</v>
      </c>
      <c r="CX277">
        <v>0</v>
      </c>
      <c r="CY277">
        <v>1415.08</v>
      </c>
      <c r="CZ277">
        <v>4.99912</v>
      </c>
      <c r="DA277">
        <v>14671.2666666667</v>
      </c>
      <c r="DB277">
        <v>6712.99666666667</v>
      </c>
      <c r="DC277">
        <v>37.5833333333333</v>
      </c>
      <c r="DD277">
        <v>40.7706666666667</v>
      </c>
      <c r="DE277">
        <v>39.458</v>
      </c>
      <c r="DF277">
        <v>40.1873333333333</v>
      </c>
      <c r="DG277">
        <v>39.2703333333333</v>
      </c>
      <c r="DH277">
        <v>1001.46</v>
      </c>
      <c r="DI277">
        <v>39.5733333333333</v>
      </c>
      <c r="DJ277">
        <v>0</v>
      </c>
      <c r="DK277">
        <v>1625677737.2</v>
      </c>
      <c r="DL277">
        <v>0</v>
      </c>
      <c r="DM277">
        <v>1418.54538461538</v>
      </c>
      <c r="DN277">
        <v>-33.0304273707061</v>
      </c>
      <c r="DO277">
        <v>-341.305983110903</v>
      </c>
      <c r="DP277">
        <v>14705.9769230769</v>
      </c>
      <c r="DQ277">
        <v>15</v>
      </c>
      <c r="DR277">
        <v>1625677134.6</v>
      </c>
      <c r="DS277" t="s">
        <v>305</v>
      </c>
      <c r="DT277">
        <v>1625677128.6</v>
      </c>
      <c r="DU277">
        <v>1625677134.6</v>
      </c>
      <c r="DV277">
        <v>2</v>
      </c>
      <c r="DW277">
        <v>0.041</v>
      </c>
      <c r="DX277">
        <v>0.026</v>
      </c>
      <c r="DY277">
        <v>-14.347</v>
      </c>
      <c r="DZ277">
        <v>-1.389</v>
      </c>
      <c r="EA277">
        <v>420</v>
      </c>
      <c r="EB277">
        <v>5</v>
      </c>
      <c r="EC277">
        <v>0.14</v>
      </c>
      <c r="ED277">
        <v>0.08</v>
      </c>
      <c r="EE277">
        <v>-12.331187804878</v>
      </c>
      <c r="EF277">
        <v>-0.09133588850175</v>
      </c>
      <c r="EG277">
        <v>0.0506721080497529</v>
      </c>
      <c r="EH277">
        <v>1</v>
      </c>
      <c r="EI277">
        <v>1420.14558823529</v>
      </c>
      <c r="EJ277">
        <v>-32.7678084252734</v>
      </c>
      <c r="EK277">
        <v>3.21760980997905</v>
      </c>
      <c r="EL277">
        <v>0</v>
      </c>
      <c r="EM277">
        <v>1.37562243902439</v>
      </c>
      <c r="EN277">
        <v>0.0416257839721244</v>
      </c>
      <c r="EO277">
        <v>0.0114103142857654</v>
      </c>
      <c r="EP277">
        <v>1</v>
      </c>
      <c r="EQ277">
        <v>2</v>
      </c>
      <c r="ER277">
        <v>3</v>
      </c>
      <c r="ES277" t="s">
        <v>349</v>
      </c>
      <c r="ET277">
        <v>100</v>
      </c>
      <c r="EU277">
        <v>100</v>
      </c>
      <c r="EV277">
        <v>-14.342</v>
      </c>
      <c r="EW277">
        <v>-1.4796</v>
      </c>
      <c r="EX277">
        <v>-14.3476998515065</v>
      </c>
      <c r="EY277">
        <v>0.000485247639819423</v>
      </c>
      <c r="EZ277">
        <v>-1.36446825205216e-06</v>
      </c>
      <c r="FA277">
        <v>5.78542989185787e-10</v>
      </c>
      <c r="FB277">
        <v>-1.1099058739466</v>
      </c>
      <c r="FC277">
        <v>-0.0508365997127688</v>
      </c>
      <c r="FD277">
        <v>0.00161886503163497</v>
      </c>
      <c r="FE277">
        <v>-2.08621555845513e-05</v>
      </c>
      <c r="FF277">
        <v>0</v>
      </c>
      <c r="FG277">
        <v>2096</v>
      </c>
      <c r="FH277">
        <v>2</v>
      </c>
      <c r="FI277">
        <v>28</v>
      </c>
      <c r="FJ277">
        <v>10.1</v>
      </c>
      <c r="FK277">
        <v>10</v>
      </c>
      <c r="FL277">
        <v>18</v>
      </c>
      <c r="FM277">
        <v>491.836</v>
      </c>
      <c r="FN277">
        <v>511.3</v>
      </c>
      <c r="FO277">
        <v>20.5499</v>
      </c>
      <c r="FP277">
        <v>26.4251</v>
      </c>
      <c r="FQ277">
        <v>29.9999</v>
      </c>
      <c r="FR277">
        <v>26.6659</v>
      </c>
      <c r="FS277">
        <v>26.6601</v>
      </c>
      <c r="FT277">
        <v>21.473</v>
      </c>
      <c r="FU277">
        <v>50.9554</v>
      </c>
      <c r="FV277">
        <v>0</v>
      </c>
      <c r="FW277">
        <v>20.6</v>
      </c>
      <c r="FX277">
        <v>420</v>
      </c>
      <c r="FY277">
        <v>7.31002</v>
      </c>
      <c r="FZ277">
        <v>101.677</v>
      </c>
      <c r="GA277">
        <v>96.1993</v>
      </c>
    </row>
    <row r="278" spans="1:183">
      <c r="A278">
        <v>262</v>
      </c>
      <c r="B278">
        <v>1625677738.1</v>
      </c>
      <c r="C278">
        <v>522</v>
      </c>
      <c r="D278" t="s">
        <v>830</v>
      </c>
      <c r="E278" t="s">
        <v>831</v>
      </c>
      <c r="F278">
        <v>1</v>
      </c>
      <c r="G278" t="s">
        <v>302</v>
      </c>
      <c r="H278">
        <v>1625677737.1</v>
      </c>
      <c r="I278">
        <f>(J278)/1000</f>
        <v>0</v>
      </c>
      <c r="J278">
        <f>1000*CJ278*AH278*(CF278-CG278)/(100*BY278*(1000-AH278*CF278))</f>
        <v>0</v>
      </c>
      <c r="K278">
        <f>CJ278*AH278*(CE278-CD278*(1000-AH278*CG278)/(1000-AH278*CF278))/(100*BY278)</f>
        <v>0</v>
      </c>
      <c r="L278">
        <f>CD278 - IF(AH278&gt;1, K278*BY278*100.0/(AJ278*CR278), 0)</f>
        <v>0</v>
      </c>
      <c r="M278">
        <f>((S278-I278/2)*L278-K278)/(S278+I278/2)</f>
        <v>0</v>
      </c>
      <c r="N278">
        <f>M278*(CK278+CL278)/1000.0</f>
        <v>0</v>
      </c>
      <c r="O278">
        <f>(CD278 - IF(AH278&gt;1, K278*BY278*100.0/(AJ278*CR278), 0))*(CK278+CL278)/1000.0</f>
        <v>0</v>
      </c>
      <c r="P278">
        <f>2.0/((1/R278-1/Q278)+SIGN(R278)*SQRT((1/R278-1/Q278)*(1/R278-1/Q278) + 4*BZ278/((BZ278+1)*(BZ278+1))*(2*1/R278*1/Q278-1/Q278*1/Q278)))</f>
        <v>0</v>
      </c>
      <c r="Q278">
        <f>IF(LEFT(CA278,1)&lt;&gt;"0",IF(LEFT(CA278,1)="1",3.0,CB278),$D$5+$E$5*(CR278*CK278/($K$5*1000))+$F$5*(CR278*CK278/($K$5*1000))*MAX(MIN(BY278,$J$5),$I$5)*MAX(MIN(BY278,$J$5),$I$5)+$G$5*MAX(MIN(BY278,$J$5),$I$5)*(CR278*CK278/($K$5*1000))+$H$5*(CR278*CK278/($K$5*1000))*(CR278*CK278/($K$5*1000)))</f>
        <v>0</v>
      </c>
      <c r="R278">
        <f>I278*(1000-(1000*0.61365*exp(17.502*V278/(240.97+V278))/(CK278+CL278)+CF278)/2)/(1000*0.61365*exp(17.502*V278/(240.97+V278))/(CK278+CL278)-CF278)</f>
        <v>0</v>
      </c>
      <c r="S278">
        <f>1/((BZ278+1)/(P278/1.6)+1/(Q278/1.37)) + BZ278/((BZ278+1)/(P278/1.6) + BZ278/(Q278/1.37))</f>
        <v>0</v>
      </c>
      <c r="T278">
        <f>(BU278*BX278)</f>
        <v>0</v>
      </c>
      <c r="U278">
        <f>(CM278+(T278+2*0.95*5.67E-8*(((CM278+$B$7)+273)^4-(CM278+273)^4)-44100*I278)/(1.84*29.3*Q278+8*0.95*5.67E-8*(CM278+273)^3))</f>
        <v>0</v>
      </c>
      <c r="V278">
        <f>($C$7*CN278+$D$7*CO278+$E$7*U278)</f>
        <v>0</v>
      </c>
      <c r="W278">
        <f>0.61365*exp(17.502*V278/(240.97+V278))</f>
        <v>0</v>
      </c>
      <c r="X278">
        <f>(Y278/Z278*100)</f>
        <v>0</v>
      </c>
      <c r="Y278">
        <f>CF278*(CK278+CL278)/1000</f>
        <v>0</v>
      </c>
      <c r="Z278">
        <f>0.61365*exp(17.502*CM278/(240.97+CM278))</f>
        <v>0</v>
      </c>
      <c r="AA278">
        <f>(W278-CF278*(CK278+CL278)/1000)</f>
        <v>0</v>
      </c>
      <c r="AB278">
        <f>(-I278*44100)</f>
        <v>0</v>
      </c>
      <c r="AC278">
        <f>2*29.3*Q278*0.92*(CM278-V278)</f>
        <v>0</v>
      </c>
      <c r="AD278">
        <f>2*0.95*5.67E-8*(((CM278+$B$7)+273)^4-(V278+273)^4)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MAX(0,($B$13+$C$13*CR278)/(1+$D$13*CR278)*CK278/(CM278+273)*$E$13)</f>
        <v>0</v>
      </c>
      <c r="AK278" t="s">
        <v>303</v>
      </c>
      <c r="AL278" t="s">
        <v>303</v>
      </c>
      <c r="AM278">
        <v>0</v>
      </c>
      <c r="AN278">
        <v>0</v>
      </c>
      <c r="AO278">
        <f>1-AM278/AN278</f>
        <v>0</v>
      </c>
      <c r="AP278">
        <v>0</v>
      </c>
      <c r="AQ278" t="s">
        <v>303</v>
      </c>
      <c r="AR278" t="s">
        <v>303</v>
      </c>
      <c r="AS278">
        <v>0</v>
      </c>
      <c r="AT278">
        <v>0</v>
      </c>
      <c r="AU278">
        <f>1-AS278/AT278</f>
        <v>0</v>
      </c>
      <c r="AV278">
        <v>0.5</v>
      </c>
      <c r="AW278">
        <f>BV278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303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f>$B$11*CS278+$C$11*CT278+$F$11*CU278*(1-CX278)</f>
        <v>0</v>
      </c>
      <c r="BV278">
        <f>BU278*BW278</f>
        <v>0</v>
      </c>
      <c r="BW278">
        <f>($B$11*$D$9+$C$11*$D$9+$F$11*((DH278+CZ278)/MAX(DH278+CZ278+DI278, 0.1)*$I$9+DI278/MAX(DH278+CZ278+DI278, 0.1)*$J$9))/($B$11+$C$11+$F$11)</f>
        <v>0</v>
      </c>
      <c r="BX278">
        <f>($B$11*$K$9+$C$11*$K$9+$F$11*((DH278+CZ278)/MAX(DH278+CZ278+DI278, 0.1)*$P$9+DI278/MAX(DH278+CZ278+DI278, 0.1)*$Q$9))/($B$11+$C$11+$F$11)</f>
        <v>0</v>
      </c>
      <c r="BY278">
        <v>6</v>
      </c>
      <c r="BZ278">
        <v>0.5</v>
      </c>
      <c r="CA278" t="s">
        <v>304</v>
      </c>
      <c r="CB278">
        <v>2</v>
      </c>
      <c r="CC278">
        <v>1625677737.1</v>
      </c>
      <c r="CD278">
        <v>407.615</v>
      </c>
      <c r="CE278">
        <v>419.948666666667</v>
      </c>
      <c r="CF278">
        <v>8.62545333333333</v>
      </c>
      <c r="CG278">
        <v>7.23358666666667</v>
      </c>
      <c r="CH278">
        <v>421.957333333333</v>
      </c>
      <c r="CI278">
        <v>10.1053</v>
      </c>
      <c r="CJ278">
        <v>500.06</v>
      </c>
      <c r="CK278">
        <v>100.416333333333</v>
      </c>
      <c r="CL278">
        <v>0.1000174</v>
      </c>
      <c r="CM278">
        <v>21.1861333333333</v>
      </c>
      <c r="CN278">
        <v>20.9602</v>
      </c>
      <c r="CO278">
        <v>999.9</v>
      </c>
      <c r="CP278">
        <v>0</v>
      </c>
      <c r="CQ278">
        <v>0</v>
      </c>
      <c r="CR278">
        <v>10003.95</v>
      </c>
      <c r="CS278">
        <v>0</v>
      </c>
      <c r="CT278">
        <v>4.79728</v>
      </c>
      <c r="CU278">
        <v>1046.03666666667</v>
      </c>
      <c r="CV278">
        <v>0.961991</v>
      </c>
      <c r="CW278">
        <v>0.0380092</v>
      </c>
      <c r="CX278">
        <v>0</v>
      </c>
      <c r="CY278">
        <v>1414.3</v>
      </c>
      <c r="CZ278">
        <v>4.99912</v>
      </c>
      <c r="DA278">
        <v>14661.6666666667</v>
      </c>
      <c r="DB278">
        <v>6713.03333333333</v>
      </c>
      <c r="DC278">
        <v>37.5833333333333</v>
      </c>
      <c r="DD278">
        <v>40.7913333333333</v>
      </c>
      <c r="DE278">
        <v>39.3746666666667</v>
      </c>
      <c r="DF278">
        <v>40.2083333333333</v>
      </c>
      <c r="DG278">
        <v>39.2083333333333</v>
      </c>
      <c r="DH278">
        <v>1001.46666666667</v>
      </c>
      <c r="DI278">
        <v>39.57</v>
      </c>
      <c r="DJ278">
        <v>0</v>
      </c>
      <c r="DK278">
        <v>1625677739</v>
      </c>
      <c r="DL278">
        <v>0</v>
      </c>
      <c r="DM278">
        <v>1417.3976</v>
      </c>
      <c r="DN278">
        <v>-32.3415384156265</v>
      </c>
      <c r="DO278">
        <v>-335.592307147117</v>
      </c>
      <c r="DP278">
        <v>14694.2</v>
      </c>
      <c r="DQ278">
        <v>15</v>
      </c>
      <c r="DR278">
        <v>1625677134.6</v>
      </c>
      <c r="DS278" t="s">
        <v>305</v>
      </c>
      <c r="DT278">
        <v>1625677128.6</v>
      </c>
      <c r="DU278">
        <v>1625677134.6</v>
      </c>
      <c r="DV278">
        <v>2</v>
      </c>
      <c r="DW278">
        <v>0.041</v>
      </c>
      <c r="DX278">
        <v>0.026</v>
      </c>
      <c r="DY278">
        <v>-14.347</v>
      </c>
      <c r="DZ278">
        <v>-1.389</v>
      </c>
      <c r="EA278">
        <v>420</v>
      </c>
      <c r="EB278">
        <v>5</v>
      </c>
      <c r="EC278">
        <v>0.14</v>
      </c>
      <c r="ED278">
        <v>0.08</v>
      </c>
      <c r="EE278">
        <v>-12.3313048780488</v>
      </c>
      <c r="EF278">
        <v>-0.0853777003484519</v>
      </c>
      <c r="EG278">
        <v>0.0503696383152541</v>
      </c>
      <c r="EH278">
        <v>1</v>
      </c>
      <c r="EI278">
        <v>1419.17588235294</v>
      </c>
      <c r="EJ278">
        <v>-32.1739184392771</v>
      </c>
      <c r="EK278">
        <v>3.17429854932974</v>
      </c>
      <c r="EL278">
        <v>0</v>
      </c>
      <c r="EM278">
        <v>1.37924243902439</v>
      </c>
      <c r="EN278">
        <v>0.02086787456446</v>
      </c>
      <c r="EO278">
        <v>0.00929992126389117</v>
      </c>
      <c r="EP278">
        <v>1</v>
      </c>
      <c r="EQ278">
        <v>2</v>
      </c>
      <c r="ER278">
        <v>3</v>
      </c>
      <c r="ES278" t="s">
        <v>349</v>
      </c>
      <c r="ET278">
        <v>100</v>
      </c>
      <c r="EU278">
        <v>100</v>
      </c>
      <c r="EV278">
        <v>-14.342</v>
      </c>
      <c r="EW278">
        <v>-1.4801</v>
      </c>
      <c r="EX278">
        <v>-14.3476998515065</v>
      </c>
      <c r="EY278">
        <v>0.000485247639819423</v>
      </c>
      <c r="EZ278">
        <v>-1.36446825205216e-06</v>
      </c>
      <c r="FA278">
        <v>5.78542989185787e-10</v>
      </c>
      <c r="FB278">
        <v>-1.1099058739466</v>
      </c>
      <c r="FC278">
        <v>-0.0508365997127688</v>
      </c>
      <c r="FD278">
        <v>0.00161886503163497</v>
      </c>
      <c r="FE278">
        <v>-2.08621555845513e-05</v>
      </c>
      <c r="FF278">
        <v>0</v>
      </c>
      <c r="FG278">
        <v>2096</v>
      </c>
      <c r="FH278">
        <v>2</v>
      </c>
      <c r="FI278">
        <v>28</v>
      </c>
      <c r="FJ278">
        <v>10.2</v>
      </c>
      <c r="FK278">
        <v>10.1</v>
      </c>
      <c r="FL278">
        <v>18</v>
      </c>
      <c r="FM278">
        <v>492.029</v>
      </c>
      <c r="FN278">
        <v>511.415</v>
      </c>
      <c r="FO278">
        <v>20.5973</v>
      </c>
      <c r="FP278">
        <v>26.424</v>
      </c>
      <c r="FQ278">
        <v>29.9997</v>
      </c>
      <c r="FR278">
        <v>26.6648</v>
      </c>
      <c r="FS278">
        <v>26.659</v>
      </c>
      <c r="FT278">
        <v>21.4749</v>
      </c>
      <c r="FU278">
        <v>50.9554</v>
      </c>
      <c r="FV278">
        <v>0</v>
      </c>
      <c r="FW278">
        <v>20.67</v>
      </c>
      <c r="FX278">
        <v>420</v>
      </c>
      <c r="FY278">
        <v>7.30964</v>
      </c>
      <c r="FZ278">
        <v>101.677</v>
      </c>
      <c r="GA278">
        <v>96.199</v>
      </c>
    </row>
    <row r="279" spans="1:183">
      <c r="A279">
        <v>263</v>
      </c>
      <c r="B279">
        <v>1625677740.1</v>
      </c>
      <c r="C279">
        <v>524</v>
      </c>
      <c r="D279" t="s">
        <v>832</v>
      </c>
      <c r="E279" t="s">
        <v>833</v>
      </c>
      <c r="F279">
        <v>1</v>
      </c>
      <c r="G279" t="s">
        <v>302</v>
      </c>
      <c r="H279">
        <v>1625677739.1</v>
      </c>
      <c r="I279">
        <f>(J279)/1000</f>
        <v>0</v>
      </c>
      <c r="J279">
        <f>1000*CJ279*AH279*(CF279-CG279)/(100*BY279*(1000-AH279*CF279))</f>
        <v>0</v>
      </c>
      <c r="K279">
        <f>CJ279*AH279*(CE279-CD279*(1000-AH279*CG279)/(1000-AH279*CF279))/(100*BY279)</f>
        <v>0</v>
      </c>
      <c r="L279">
        <f>CD279 - IF(AH279&gt;1, K279*BY279*100.0/(AJ279*CR279), 0)</f>
        <v>0</v>
      </c>
      <c r="M279">
        <f>((S279-I279/2)*L279-K279)/(S279+I279/2)</f>
        <v>0</v>
      </c>
      <c r="N279">
        <f>M279*(CK279+CL279)/1000.0</f>
        <v>0</v>
      </c>
      <c r="O279">
        <f>(CD279 - IF(AH279&gt;1, K279*BY279*100.0/(AJ279*CR279), 0))*(CK279+CL279)/1000.0</f>
        <v>0</v>
      </c>
      <c r="P279">
        <f>2.0/((1/R279-1/Q279)+SIGN(R279)*SQRT((1/R279-1/Q279)*(1/R279-1/Q279) + 4*BZ279/((BZ279+1)*(BZ279+1))*(2*1/R279*1/Q279-1/Q279*1/Q279)))</f>
        <v>0</v>
      </c>
      <c r="Q279">
        <f>IF(LEFT(CA279,1)&lt;&gt;"0",IF(LEFT(CA279,1)="1",3.0,CB279),$D$5+$E$5*(CR279*CK279/($K$5*1000))+$F$5*(CR279*CK279/($K$5*1000))*MAX(MIN(BY279,$J$5),$I$5)*MAX(MIN(BY279,$J$5),$I$5)+$G$5*MAX(MIN(BY279,$J$5),$I$5)*(CR279*CK279/($K$5*1000))+$H$5*(CR279*CK279/($K$5*1000))*(CR279*CK279/($K$5*1000)))</f>
        <v>0</v>
      </c>
      <c r="R279">
        <f>I279*(1000-(1000*0.61365*exp(17.502*V279/(240.97+V279))/(CK279+CL279)+CF279)/2)/(1000*0.61365*exp(17.502*V279/(240.97+V279))/(CK279+CL279)-CF279)</f>
        <v>0</v>
      </c>
      <c r="S279">
        <f>1/((BZ279+1)/(P279/1.6)+1/(Q279/1.37)) + BZ279/((BZ279+1)/(P279/1.6) + BZ279/(Q279/1.37))</f>
        <v>0</v>
      </c>
      <c r="T279">
        <f>(BU279*BX279)</f>
        <v>0</v>
      </c>
      <c r="U279">
        <f>(CM279+(T279+2*0.95*5.67E-8*(((CM279+$B$7)+273)^4-(CM279+273)^4)-44100*I279)/(1.84*29.3*Q279+8*0.95*5.67E-8*(CM279+273)^3))</f>
        <v>0</v>
      </c>
      <c r="V279">
        <f>($C$7*CN279+$D$7*CO279+$E$7*U279)</f>
        <v>0</v>
      </c>
      <c r="W279">
        <f>0.61365*exp(17.502*V279/(240.97+V279))</f>
        <v>0</v>
      </c>
      <c r="X279">
        <f>(Y279/Z279*100)</f>
        <v>0</v>
      </c>
      <c r="Y279">
        <f>CF279*(CK279+CL279)/1000</f>
        <v>0</v>
      </c>
      <c r="Z279">
        <f>0.61365*exp(17.502*CM279/(240.97+CM279))</f>
        <v>0</v>
      </c>
      <c r="AA279">
        <f>(W279-CF279*(CK279+CL279)/1000)</f>
        <v>0</v>
      </c>
      <c r="AB279">
        <f>(-I279*44100)</f>
        <v>0</v>
      </c>
      <c r="AC279">
        <f>2*29.3*Q279*0.92*(CM279-V279)</f>
        <v>0</v>
      </c>
      <c r="AD279">
        <f>2*0.95*5.67E-8*(((CM279+$B$7)+273)^4-(V279+273)^4)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MAX(0,($B$13+$C$13*CR279)/(1+$D$13*CR279)*CK279/(CM279+273)*$E$13)</f>
        <v>0</v>
      </c>
      <c r="AK279" t="s">
        <v>303</v>
      </c>
      <c r="AL279" t="s">
        <v>303</v>
      </c>
      <c r="AM279">
        <v>0</v>
      </c>
      <c r="AN279">
        <v>0</v>
      </c>
      <c r="AO279">
        <f>1-AM279/AN279</f>
        <v>0</v>
      </c>
      <c r="AP279">
        <v>0</v>
      </c>
      <c r="AQ279" t="s">
        <v>303</v>
      </c>
      <c r="AR279" t="s">
        <v>303</v>
      </c>
      <c r="AS279">
        <v>0</v>
      </c>
      <c r="AT279">
        <v>0</v>
      </c>
      <c r="AU279">
        <f>1-AS279/AT279</f>
        <v>0</v>
      </c>
      <c r="AV279">
        <v>0.5</v>
      </c>
      <c r="AW279">
        <f>BV279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303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f>$B$11*CS279+$C$11*CT279+$F$11*CU279*(1-CX279)</f>
        <v>0</v>
      </c>
      <c r="BV279">
        <f>BU279*BW279</f>
        <v>0</v>
      </c>
      <c r="BW279">
        <f>($B$11*$D$9+$C$11*$D$9+$F$11*((DH279+CZ279)/MAX(DH279+CZ279+DI279, 0.1)*$I$9+DI279/MAX(DH279+CZ279+DI279, 0.1)*$J$9))/($B$11+$C$11+$F$11)</f>
        <v>0</v>
      </c>
      <c r="BX279">
        <f>($B$11*$K$9+$C$11*$K$9+$F$11*((DH279+CZ279)/MAX(DH279+CZ279+DI279, 0.1)*$P$9+DI279/MAX(DH279+CZ279+DI279, 0.1)*$Q$9))/($B$11+$C$11+$F$11)</f>
        <v>0</v>
      </c>
      <c r="BY279">
        <v>6</v>
      </c>
      <c r="BZ279">
        <v>0.5</v>
      </c>
      <c r="CA279" t="s">
        <v>304</v>
      </c>
      <c r="CB279">
        <v>2</v>
      </c>
      <c r="CC279">
        <v>1625677739.1</v>
      </c>
      <c r="CD279">
        <v>407.585</v>
      </c>
      <c r="CE279">
        <v>419.964333333333</v>
      </c>
      <c r="CF279">
        <v>8.64187666666667</v>
      </c>
      <c r="CG279">
        <v>7.23542333333333</v>
      </c>
      <c r="CH279">
        <v>421.927666666667</v>
      </c>
      <c r="CI279">
        <v>10.1221333333333</v>
      </c>
      <c r="CJ279">
        <v>500.062666666667</v>
      </c>
      <c r="CK279">
        <v>100.417</v>
      </c>
      <c r="CL279">
        <v>0.100043266666667</v>
      </c>
      <c r="CM279">
        <v>21.2180333333333</v>
      </c>
      <c r="CN279">
        <v>20.9915333333333</v>
      </c>
      <c r="CO279">
        <v>999.9</v>
      </c>
      <c r="CP279">
        <v>0</v>
      </c>
      <c r="CQ279">
        <v>0</v>
      </c>
      <c r="CR279">
        <v>10021.2666666667</v>
      </c>
      <c r="CS279">
        <v>0</v>
      </c>
      <c r="CT279">
        <v>4.79728</v>
      </c>
      <c r="CU279">
        <v>1046.04</v>
      </c>
      <c r="CV279">
        <v>0.961991</v>
      </c>
      <c r="CW279">
        <v>0.0380092</v>
      </c>
      <c r="CX279">
        <v>0</v>
      </c>
      <c r="CY279">
        <v>1412.98666666667</v>
      </c>
      <c r="CZ279">
        <v>4.99912</v>
      </c>
      <c r="DA279">
        <v>14649.2</v>
      </c>
      <c r="DB279">
        <v>6713.03333333333</v>
      </c>
      <c r="DC279">
        <v>37.6246666666667</v>
      </c>
      <c r="DD279">
        <v>40.7913333333333</v>
      </c>
      <c r="DE279">
        <v>39.4373333333333</v>
      </c>
      <c r="DF279">
        <v>40.2083333333333</v>
      </c>
      <c r="DG279">
        <v>39.2916666666667</v>
      </c>
      <c r="DH279">
        <v>1001.47</v>
      </c>
      <c r="DI279">
        <v>39.57</v>
      </c>
      <c r="DJ279">
        <v>0</v>
      </c>
      <c r="DK279">
        <v>1625677740.8</v>
      </c>
      <c r="DL279">
        <v>0</v>
      </c>
      <c r="DM279">
        <v>1416.57269230769</v>
      </c>
      <c r="DN279">
        <v>-32.6588034389756</v>
      </c>
      <c r="DO279">
        <v>-330.478632678176</v>
      </c>
      <c r="DP279">
        <v>14685.8038461538</v>
      </c>
      <c r="DQ279">
        <v>15</v>
      </c>
      <c r="DR279">
        <v>1625677134.6</v>
      </c>
      <c r="DS279" t="s">
        <v>305</v>
      </c>
      <c r="DT279">
        <v>1625677128.6</v>
      </c>
      <c r="DU279">
        <v>1625677134.6</v>
      </c>
      <c r="DV279">
        <v>2</v>
      </c>
      <c r="DW279">
        <v>0.041</v>
      </c>
      <c r="DX279">
        <v>0.026</v>
      </c>
      <c r="DY279">
        <v>-14.347</v>
      </c>
      <c r="DZ279">
        <v>-1.389</v>
      </c>
      <c r="EA279">
        <v>420</v>
      </c>
      <c r="EB279">
        <v>5</v>
      </c>
      <c r="EC279">
        <v>0.14</v>
      </c>
      <c r="ED279">
        <v>0.08</v>
      </c>
      <c r="EE279">
        <v>-12.3396926829268</v>
      </c>
      <c r="EF279">
        <v>-0.0632027874564614</v>
      </c>
      <c r="EG279">
        <v>0.0493091956507985</v>
      </c>
      <c r="EH279">
        <v>1</v>
      </c>
      <c r="EI279">
        <v>1418.36542857143</v>
      </c>
      <c r="EJ279">
        <v>-32.4121640136844</v>
      </c>
      <c r="EK279">
        <v>3.27900014626163</v>
      </c>
      <c r="EL279">
        <v>0</v>
      </c>
      <c r="EM279">
        <v>1.38286292682927</v>
      </c>
      <c r="EN279">
        <v>0.0383540069686425</v>
      </c>
      <c r="EO279">
        <v>0.0111072811197293</v>
      </c>
      <c r="EP279">
        <v>1</v>
      </c>
      <c r="EQ279">
        <v>2</v>
      </c>
      <c r="ER279">
        <v>3</v>
      </c>
      <c r="ES279" t="s">
        <v>349</v>
      </c>
      <c r="ET279">
        <v>100</v>
      </c>
      <c r="EU279">
        <v>100</v>
      </c>
      <c r="EV279">
        <v>-14.342</v>
      </c>
      <c r="EW279">
        <v>-1.4804</v>
      </c>
      <c r="EX279">
        <v>-14.3476998515065</v>
      </c>
      <c r="EY279">
        <v>0.000485247639819423</v>
      </c>
      <c r="EZ279">
        <v>-1.36446825205216e-06</v>
      </c>
      <c r="FA279">
        <v>5.78542989185787e-10</v>
      </c>
      <c r="FB279">
        <v>-1.1099058739466</v>
      </c>
      <c r="FC279">
        <v>-0.0508365997127688</v>
      </c>
      <c r="FD279">
        <v>0.00161886503163497</v>
      </c>
      <c r="FE279">
        <v>-2.08621555845513e-05</v>
      </c>
      <c r="FF279">
        <v>0</v>
      </c>
      <c r="FG279">
        <v>2096</v>
      </c>
      <c r="FH279">
        <v>2</v>
      </c>
      <c r="FI279">
        <v>28</v>
      </c>
      <c r="FJ279">
        <v>10.2</v>
      </c>
      <c r="FK279">
        <v>10.1</v>
      </c>
      <c r="FL279">
        <v>18</v>
      </c>
      <c r="FM279">
        <v>492.05</v>
      </c>
      <c r="FN279">
        <v>511.55</v>
      </c>
      <c r="FO279">
        <v>20.6391</v>
      </c>
      <c r="FP279">
        <v>26.423</v>
      </c>
      <c r="FQ279">
        <v>29.9998</v>
      </c>
      <c r="FR279">
        <v>26.6638</v>
      </c>
      <c r="FS279">
        <v>26.658</v>
      </c>
      <c r="FT279">
        <v>21.4747</v>
      </c>
      <c r="FU279">
        <v>50.9554</v>
      </c>
      <c r="FV279">
        <v>0</v>
      </c>
      <c r="FW279">
        <v>20.73</v>
      </c>
      <c r="FX279">
        <v>420</v>
      </c>
      <c r="FY279">
        <v>7.31108</v>
      </c>
      <c r="FZ279">
        <v>101.677</v>
      </c>
      <c r="GA279">
        <v>96.1992</v>
      </c>
    </row>
    <row r="280" spans="1:183">
      <c r="A280">
        <v>264</v>
      </c>
      <c r="B280">
        <v>1625677742.1</v>
      </c>
      <c r="C280">
        <v>526</v>
      </c>
      <c r="D280" t="s">
        <v>834</v>
      </c>
      <c r="E280" t="s">
        <v>835</v>
      </c>
      <c r="F280">
        <v>1</v>
      </c>
      <c r="G280" t="s">
        <v>302</v>
      </c>
      <c r="H280">
        <v>1625677741.1</v>
      </c>
      <c r="I280">
        <f>(J280)/1000</f>
        <v>0</v>
      </c>
      <c r="J280">
        <f>1000*CJ280*AH280*(CF280-CG280)/(100*BY280*(1000-AH280*CF280))</f>
        <v>0</v>
      </c>
      <c r="K280">
        <f>CJ280*AH280*(CE280-CD280*(1000-AH280*CG280)/(1000-AH280*CF280))/(100*BY280)</f>
        <v>0</v>
      </c>
      <c r="L280">
        <f>CD280 - IF(AH280&gt;1, K280*BY280*100.0/(AJ280*CR280), 0)</f>
        <v>0</v>
      </c>
      <c r="M280">
        <f>((S280-I280/2)*L280-K280)/(S280+I280/2)</f>
        <v>0</v>
      </c>
      <c r="N280">
        <f>M280*(CK280+CL280)/1000.0</f>
        <v>0</v>
      </c>
      <c r="O280">
        <f>(CD280 - IF(AH280&gt;1, K280*BY280*100.0/(AJ280*CR280), 0))*(CK280+CL280)/1000.0</f>
        <v>0</v>
      </c>
      <c r="P280">
        <f>2.0/((1/R280-1/Q280)+SIGN(R280)*SQRT((1/R280-1/Q280)*(1/R280-1/Q280) + 4*BZ280/((BZ280+1)*(BZ280+1))*(2*1/R280*1/Q280-1/Q280*1/Q280)))</f>
        <v>0</v>
      </c>
      <c r="Q280">
        <f>IF(LEFT(CA280,1)&lt;&gt;"0",IF(LEFT(CA280,1)="1",3.0,CB280),$D$5+$E$5*(CR280*CK280/($K$5*1000))+$F$5*(CR280*CK280/($K$5*1000))*MAX(MIN(BY280,$J$5),$I$5)*MAX(MIN(BY280,$J$5),$I$5)+$G$5*MAX(MIN(BY280,$J$5),$I$5)*(CR280*CK280/($K$5*1000))+$H$5*(CR280*CK280/($K$5*1000))*(CR280*CK280/($K$5*1000)))</f>
        <v>0</v>
      </c>
      <c r="R280">
        <f>I280*(1000-(1000*0.61365*exp(17.502*V280/(240.97+V280))/(CK280+CL280)+CF280)/2)/(1000*0.61365*exp(17.502*V280/(240.97+V280))/(CK280+CL280)-CF280)</f>
        <v>0</v>
      </c>
      <c r="S280">
        <f>1/((BZ280+1)/(P280/1.6)+1/(Q280/1.37)) + BZ280/((BZ280+1)/(P280/1.6) + BZ280/(Q280/1.37))</f>
        <v>0</v>
      </c>
      <c r="T280">
        <f>(BU280*BX280)</f>
        <v>0</v>
      </c>
      <c r="U280">
        <f>(CM280+(T280+2*0.95*5.67E-8*(((CM280+$B$7)+273)^4-(CM280+273)^4)-44100*I280)/(1.84*29.3*Q280+8*0.95*5.67E-8*(CM280+273)^3))</f>
        <v>0</v>
      </c>
      <c r="V280">
        <f>($C$7*CN280+$D$7*CO280+$E$7*U280)</f>
        <v>0</v>
      </c>
      <c r="W280">
        <f>0.61365*exp(17.502*V280/(240.97+V280))</f>
        <v>0</v>
      </c>
      <c r="X280">
        <f>(Y280/Z280*100)</f>
        <v>0</v>
      </c>
      <c r="Y280">
        <f>CF280*(CK280+CL280)/1000</f>
        <v>0</v>
      </c>
      <c r="Z280">
        <f>0.61365*exp(17.502*CM280/(240.97+CM280))</f>
        <v>0</v>
      </c>
      <c r="AA280">
        <f>(W280-CF280*(CK280+CL280)/1000)</f>
        <v>0</v>
      </c>
      <c r="AB280">
        <f>(-I280*44100)</f>
        <v>0</v>
      </c>
      <c r="AC280">
        <f>2*29.3*Q280*0.92*(CM280-V280)</f>
        <v>0</v>
      </c>
      <c r="AD280">
        <f>2*0.95*5.67E-8*(((CM280+$B$7)+273)^4-(V280+273)^4)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MAX(0,($B$13+$C$13*CR280)/(1+$D$13*CR280)*CK280/(CM280+273)*$E$13)</f>
        <v>0</v>
      </c>
      <c r="AK280" t="s">
        <v>303</v>
      </c>
      <c r="AL280" t="s">
        <v>303</v>
      </c>
      <c r="AM280">
        <v>0</v>
      </c>
      <c r="AN280">
        <v>0</v>
      </c>
      <c r="AO280">
        <f>1-AM280/AN280</f>
        <v>0</v>
      </c>
      <c r="AP280">
        <v>0</v>
      </c>
      <c r="AQ280" t="s">
        <v>303</v>
      </c>
      <c r="AR280" t="s">
        <v>303</v>
      </c>
      <c r="AS280">
        <v>0</v>
      </c>
      <c r="AT280">
        <v>0</v>
      </c>
      <c r="AU280">
        <f>1-AS280/AT280</f>
        <v>0</v>
      </c>
      <c r="AV280">
        <v>0.5</v>
      </c>
      <c r="AW280">
        <f>BV280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303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f>$B$11*CS280+$C$11*CT280+$F$11*CU280*(1-CX280)</f>
        <v>0</v>
      </c>
      <c r="BV280">
        <f>BU280*BW280</f>
        <v>0</v>
      </c>
      <c r="BW280">
        <f>($B$11*$D$9+$C$11*$D$9+$F$11*((DH280+CZ280)/MAX(DH280+CZ280+DI280, 0.1)*$I$9+DI280/MAX(DH280+CZ280+DI280, 0.1)*$J$9))/($B$11+$C$11+$F$11)</f>
        <v>0</v>
      </c>
      <c r="BX280">
        <f>($B$11*$K$9+$C$11*$K$9+$F$11*((DH280+CZ280)/MAX(DH280+CZ280+DI280, 0.1)*$P$9+DI280/MAX(DH280+CZ280+DI280, 0.1)*$Q$9))/($B$11+$C$11+$F$11)</f>
        <v>0</v>
      </c>
      <c r="BY280">
        <v>6</v>
      </c>
      <c r="BZ280">
        <v>0.5</v>
      </c>
      <c r="CA280" t="s">
        <v>304</v>
      </c>
      <c r="CB280">
        <v>2</v>
      </c>
      <c r="CC280">
        <v>1625677741.1</v>
      </c>
      <c r="CD280">
        <v>407.594333333333</v>
      </c>
      <c r="CE280">
        <v>419.987</v>
      </c>
      <c r="CF280">
        <v>8.65571666666666</v>
      </c>
      <c r="CG280">
        <v>7.23566666666667</v>
      </c>
      <c r="CH280">
        <v>421.937333333333</v>
      </c>
      <c r="CI280">
        <v>10.1363</v>
      </c>
      <c r="CJ280">
        <v>499.981</v>
      </c>
      <c r="CK280">
        <v>100.414666666667</v>
      </c>
      <c r="CL280">
        <v>0.0998968333333333</v>
      </c>
      <c r="CM280">
        <v>21.2458333333333</v>
      </c>
      <c r="CN280">
        <v>21.0117</v>
      </c>
      <c r="CO280">
        <v>999.9</v>
      </c>
      <c r="CP280">
        <v>0</v>
      </c>
      <c r="CQ280">
        <v>0</v>
      </c>
      <c r="CR280">
        <v>9995</v>
      </c>
      <c r="CS280">
        <v>0</v>
      </c>
      <c r="CT280">
        <v>4.79728</v>
      </c>
      <c r="CU280">
        <v>1046.02</v>
      </c>
      <c r="CV280">
        <v>0.962000666666667</v>
      </c>
      <c r="CW280">
        <v>0.0379994</v>
      </c>
      <c r="CX280">
        <v>0</v>
      </c>
      <c r="CY280">
        <v>1411.98666666667</v>
      </c>
      <c r="CZ280">
        <v>4.99912</v>
      </c>
      <c r="DA280">
        <v>14637.8666666667</v>
      </c>
      <c r="DB280">
        <v>6712.93666666667</v>
      </c>
      <c r="DC280">
        <v>37.5833333333333</v>
      </c>
      <c r="DD280">
        <v>40.7913333333333</v>
      </c>
      <c r="DE280">
        <v>39.3746666666667</v>
      </c>
      <c r="DF280">
        <v>40.3956666666667</v>
      </c>
      <c r="DG280">
        <v>39.3123333333333</v>
      </c>
      <c r="DH280">
        <v>1001.46</v>
      </c>
      <c r="DI280">
        <v>39.56</v>
      </c>
      <c r="DJ280">
        <v>0</v>
      </c>
      <c r="DK280">
        <v>1625677743.2</v>
      </c>
      <c r="DL280">
        <v>0</v>
      </c>
      <c r="DM280">
        <v>1415.28230769231</v>
      </c>
      <c r="DN280">
        <v>-31.9494017222272</v>
      </c>
      <c r="DO280">
        <v>-329.79829080044</v>
      </c>
      <c r="DP280">
        <v>14672.5461538462</v>
      </c>
      <c r="DQ280">
        <v>15</v>
      </c>
      <c r="DR280">
        <v>1625677134.6</v>
      </c>
      <c r="DS280" t="s">
        <v>305</v>
      </c>
      <c r="DT280">
        <v>1625677128.6</v>
      </c>
      <c r="DU280">
        <v>1625677134.6</v>
      </c>
      <c r="DV280">
        <v>2</v>
      </c>
      <c r="DW280">
        <v>0.041</v>
      </c>
      <c r="DX280">
        <v>0.026</v>
      </c>
      <c r="DY280">
        <v>-14.347</v>
      </c>
      <c r="DZ280">
        <v>-1.389</v>
      </c>
      <c r="EA280">
        <v>420</v>
      </c>
      <c r="EB280">
        <v>5</v>
      </c>
      <c r="EC280">
        <v>0.14</v>
      </c>
      <c r="ED280">
        <v>0.08</v>
      </c>
      <c r="EE280">
        <v>-12.351056097561</v>
      </c>
      <c r="EF280">
        <v>-0.0220808362369528</v>
      </c>
      <c r="EG280">
        <v>0.04640835736752</v>
      </c>
      <c r="EH280">
        <v>1</v>
      </c>
      <c r="EI280">
        <v>1416.93352941176</v>
      </c>
      <c r="EJ280">
        <v>-32.706746425741</v>
      </c>
      <c r="EK280">
        <v>3.22701727364903</v>
      </c>
      <c r="EL280">
        <v>0</v>
      </c>
      <c r="EM280">
        <v>1.38674170731707</v>
      </c>
      <c r="EN280">
        <v>0.0855919860627215</v>
      </c>
      <c r="EO280">
        <v>0.0151943782772251</v>
      </c>
      <c r="EP280">
        <v>1</v>
      </c>
      <c r="EQ280">
        <v>2</v>
      </c>
      <c r="ER280">
        <v>3</v>
      </c>
      <c r="ES280" t="s">
        <v>349</v>
      </c>
      <c r="ET280">
        <v>100</v>
      </c>
      <c r="EU280">
        <v>100</v>
      </c>
      <c r="EV280">
        <v>-14.343</v>
      </c>
      <c r="EW280">
        <v>-1.4807</v>
      </c>
      <c r="EX280">
        <v>-14.3476998515065</v>
      </c>
      <c r="EY280">
        <v>0.000485247639819423</v>
      </c>
      <c r="EZ280">
        <v>-1.36446825205216e-06</v>
      </c>
      <c r="FA280">
        <v>5.78542989185787e-10</v>
      </c>
      <c r="FB280">
        <v>-1.1099058739466</v>
      </c>
      <c r="FC280">
        <v>-0.0508365997127688</v>
      </c>
      <c r="FD280">
        <v>0.00161886503163497</v>
      </c>
      <c r="FE280">
        <v>-2.08621555845513e-05</v>
      </c>
      <c r="FF280">
        <v>0</v>
      </c>
      <c r="FG280">
        <v>2096</v>
      </c>
      <c r="FH280">
        <v>2</v>
      </c>
      <c r="FI280">
        <v>28</v>
      </c>
      <c r="FJ280">
        <v>10.2</v>
      </c>
      <c r="FK280">
        <v>10.1</v>
      </c>
      <c r="FL280">
        <v>18</v>
      </c>
      <c r="FM280">
        <v>492.215</v>
      </c>
      <c r="FN280">
        <v>511.807</v>
      </c>
      <c r="FO280">
        <v>20.6896</v>
      </c>
      <c r="FP280">
        <v>26.4217</v>
      </c>
      <c r="FQ280">
        <v>30.0001</v>
      </c>
      <c r="FR280">
        <v>26.6626</v>
      </c>
      <c r="FS280">
        <v>26.6568</v>
      </c>
      <c r="FT280">
        <v>21.4714</v>
      </c>
      <c r="FU280">
        <v>50.6742</v>
      </c>
      <c r="FV280">
        <v>0</v>
      </c>
      <c r="FW280">
        <v>20.73</v>
      </c>
      <c r="FX280">
        <v>420</v>
      </c>
      <c r="FY280">
        <v>7.31268</v>
      </c>
      <c r="FZ280">
        <v>101.676</v>
      </c>
      <c r="GA280">
        <v>96.2</v>
      </c>
    </row>
    <row r="281" spans="1:183">
      <c r="A281">
        <v>265</v>
      </c>
      <c r="B281">
        <v>1625677744.1</v>
      </c>
      <c r="C281">
        <v>528</v>
      </c>
      <c r="D281" t="s">
        <v>836</v>
      </c>
      <c r="E281" t="s">
        <v>837</v>
      </c>
      <c r="F281">
        <v>1</v>
      </c>
      <c r="G281" t="s">
        <v>302</v>
      </c>
      <c r="H281">
        <v>1625677743.1</v>
      </c>
      <c r="I281">
        <f>(J281)/1000</f>
        <v>0</v>
      </c>
      <c r="J281">
        <f>1000*CJ281*AH281*(CF281-CG281)/(100*BY281*(1000-AH281*CF281))</f>
        <v>0</v>
      </c>
      <c r="K281">
        <f>CJ281*AH281*(CE281-CD281*(1000-AH281*CG281)/(1000-AH281*CF281))/(100*BY281)</f>
        <v>0</v>
      </c>
      <c r="L281">
        <f>CD281 - IF(AH281&gt;1, K281*BY281*100.0/(AJ281*CR281), 0)</f>
        <v>0</v>
      </c>
      <c r="M281">
        <f>((S281-I281/2)*L281-K281)/(S281+I281/2)</f>
        <v>0</v>
      </c>
      <c r="N281">
        <f>M281*(CK281+CL281)/1000.0</f>
        <v>0</v>
      </c>
      <c r="O281">
        <f>(CD281 - IF(AH281&gt;1, K281*BY281*100.0/(AJ281*CR281), 0))*(CK281+CL281)/1000.0</f>
        <v>0</v>
      </c>
      <c r="P281">
        <f>2.0/((1/R281-1/Q281)+SIGN(R281)*SQRT((1/R281-1/Q281)*(1/R281-1/Q281) + 4*BZ281/((BZ281+1)*(BZ281+1))*(2*1/R281*1/Q281-1/Q281*1/Q281)))</f>
        <v>0</v>
      </c>
      <c r="Q281">
        <f>IF(LEFT(CA281,1)&lt;&gt;"0",IF(LEFT(CA281,1)="1",3.0,CB281),$D$5+$E$5*(CR281*CK281/($K$5*1000))+$F$5*(CR281*CK281/($K$5*1000))*MAX(MIN(BY281,$J$5),$I$5)*MAX(MIN(BY281,$J$5),$I$5)+$G$5*MAX(MIN(BY281,$J$5),$I$5)*(CR281*CK281/($K$5*1000))+$H$5*(CR281*CK281/($K$5*1000))*(CR281*CK281/($K$5*1000)))</f>
        <v>0</v>
      </c>
      <c r="R281">
        <f>I281*(1000-(1000*0.61365*exp(17.502*V281/(240.97+V281))/(CK281+CL281)+CF281)/2)/(1000*0.61365*exp(17.502*V281/(240.97+V281))/(CK281+CL281)-CF281)</f>
        <v>0</v>
      </c>
      <c r="S281">
        <f>1/((BZ281+1)/(P281/1.6)+1/(Q281/1.37)) + BZ281/((BZ281+1)/(P281/1.6) + BZ281/(Q281/1.37))</f>
        <v>0</v>
      </c>
      <c r="T281">
        <f>(BU281*BX281)</f>
        <v>0</v>
      </c>
      <c r="U281">
        <f>(CM281+(T281+2*0.95*5.67E-8*(((CM281+$B$7)+273)^4-(CM281+273)^4)-44100*I281)/(1.84*29.3*Q281+8*0.95*5.67E-8*(CM281+273)^3))</f>
        <v>0</v>
      </c>
      <c r="V281">
        <f>($C$7*CN281+$D$7*CO281+$E$7*U281)</f>
        <v>0</v>
      </c>
      <c r="W281">
        <f>0.61365*exp(17.502*V281/(240.97+V281))</f>
        <v>0</v>
      </c>
      <c r="X281">
        <f>(Y281/Z281*100)</f>
        <v>0</v>
      </c>
      <c r="Y281">
        <f>CF281*(CK281+CL281)/1000</f>
        <v>0</v>
      </c>
      <c r="Z281">
        <f>0.61365*exp(17.502*CM281/(240.97+CM281))</f>
        <v>0</v>
      </c>
      <c r="AA281">
        <f>(W281-CF281*(CK281+CL281)/1000)</f>
        <v>0</v>
      </c>
      <c r="AB281">
        <f>(-I281*44100)</f>
        <v>0</v>
      </c>
      <c r="AC281">
        <f>2*29.3*Q281*0.92*(CM281-V281)</f>
        <v>0</v>
      </c>
      <c r="AD281">
        <f>2*0.95*5.67E-8*(((CM281+$B$7)+273)^4-(V281+273)^4)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MAX(0,($B$13+$C$13*CR281)/(1+$D$13*CR281)*CK281/(CM281+273)*$E$13)</f>
        <v>0</v>
      </c>
      <c r="AK281" t="s">
        <v>303</v>
      </c>
      <c r="AL281" t="s">
        <v>303</v>
      </c>
      <c r="AM281">
        <v>0</v>
      </c>
      <c r="AN281">
        <v>0</v>
      </c>
      <c r="AO281">
        <f>1-AM281/AN281</f>
        <v>0</v>
      </c>
      <c r="AP281">
        <v>0</v>
      </c>
      <c r="AQ281" t="s">
        <v>303</v>
      </c>
      <c r="AR281" t="s">
        <v>303</v>
      </c>
      <c r="AS281">
        <v>0</v>
      </c>
      <c r="AT281">
        <v>0</v>
      </c>
      <c r="AU281">
        <f>1-AS281/AT281</f>
        <v>0</v>
      </c>
      <c r="AV281">
        <v>0.5</v>
      </c>
      <c r="AW281">
        <f>BV281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303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f>$B$11*CS281+$C$11*CT281+$F$11*CU281*(1-CX281)</f>
        <v>0</v>
      </c>
      <c r="BV281">
        <f>BU281*BW281</f>
        <v>0</v>
      </c>
      <c r="BW281">
        <f>($B$11*$D$9+$C$11*$D$9+$F$11*((DH281+CZ281)/MAX(DH281+CZ281+DI281, 0.1)*$I$9+DI281/MAX(DH281+CZ281+DI281, 0.1)*$J$9))/($B$11+$C$11+$F$11)</f>
        <v>0</v>
      </c>
      <c r="BX281">
        <f>($B$11*$K$9+$C$11*$K$9+$F$11*((DH281+CZ281)/MAX(DH281+CZ281+DI281, 0.1)*$P$9+DI281/MAX(DH281+CZ281+DI281, 0.1)*$Q$9))/($B$11+$C$11+$F$11)</f>
        <v>0</v>
      </c>
      <c r="BY281">
        <v>6</v>
      </c>
      <c r="BZ281">
        <v>0.5</v>
      </c>
      <c r="CA281" t="s">
        <v>304</v>
      </c>
      <c r="CB281">
        <v>2</v>
      </c>
      <c r="CC281">
        <v>1625677743.1</v>
      </c>
      <c r="CD281">
        <v>407.638333333333</v>
      </c>
      <c r="CE281">
        <v>420.065333333333</v>
      </c>
      <c r="CF281">
        <v>8.66761666666667</v>
      </c>
      <c r="CG281">
        <v>7.23938333333333</v>
      </c>
      <c r="CH281">
        <v>421.980333333333</v>
      </c>
      <c r="CI281">
        <v>10.1485</v>
      </c>
      <c r="CJ281">
        <v>500.037</v>
      </c>
      <c r="CK281">
        <v>100.408333333333</v>
      </c>
      <c r="CL281">
        <v>0.100140166666667</v>
      </c>
      <c r="CM281">
        <v>21.2730666666667</v>
      </c>
      <c r="CN281">
        <v>21.0349</v>
      </c>
      <c r="CO281">
        <v>999.9</v>
      </c>
      <c r="CP281">
        <v>0</v>
      </c>
      <c r="CQ281">
        <v>0</v>
      </c>
      <c r="CR281">
        <v>9980.41666666667</v>
      </c>
      <c r="CS281">
        <v>0</v>
      </c>
      <c r="CT281">
        <v>4.79728</v>
      </c>
      <c r="CU281">
        <v>1045.91333333333</v>
      </c>
      <c r="CV281">
        <v>0.961997</v>
      </c>
      <c r="CW281">
        <v>0.0380032666666667</v>
      </c>
      <c r="CX281">
        <v>0</v>
      </c>
      <c r="CY281">
        <v>1410.81333333333</v>
      </c>
      <c r="CZ281">
        <v>4.99912</v>
      </c>
      <c r="DA281">
        <v>14626.0666666667</v>
      </c>
      <c r="DB281">
        <v>6712.24333333333</v>
      </c>
      <c r="DC281">
        <v>37.5</v>
      </c>
      <c r="DD281">
        <v>40.7913333333333</v>
      </c>
      <c r="DE281">
        <v>39.4163333333333</v>
      </c>
      <c r="DF281">
        <v>40.333</v>
      </c>
      <c r="DG281">
        <v>39.2496666666667</v>
      </c>
      <c r="DH281">
        <v>1001.35333333333</v>
      </c>
      <c r="DI281">
        <v>39.56</v>
      </c>
      <c r="DJ281">
        <v>0</v>
      </c>
      <c r="DK281">
        <v>1625677745</v>
      </c>
      <c r="DL281">
        <v>0</v>
      </c>
      <c r="DM281">
        <v>1414.1392</v>
      </c>
      <c r="DN281">
        <v>-32.597692252323</v>
      </c>
      <c r="DO281">
        <v>-331.35384559408</v>
      </c>
      <c r="DP281">
        <v>14660.692</v>
      </c>
      <c r="DQ281">
        <v>15</v>
      </c>
      <c r="DR281">
        <v>1625677134.6</v>
      </c>
      <c r="DS281" t="s">
        <v>305</v>
      </c>
      <c r="DT281">
        <v>1625677128.6</v>
      </c>
      <c r="DU281">
        <v>1625677134.6</v>
      </c>
      <c r="DV281">
        <v>2</v>
      </c>
      <c r="DW281">
        <v>0.041</v>
      </c>
      <c r="DX281">
        <v>0.026</v>
      </c>
      <c r="DY281">
        <v>-14.347</v>
      </c>
      <c r="DZ281">
        <v>-1.389</v>
      </c>
      <c r="EA281">
        <v>420</v>
      </c>
      <c r="EB281">
        <v>5</v>
      </c>
      <c r="EC281">
        <v>0.14</v>
      </c>
      <c r="ED281">
        <v>0.08</v>
      </c>
      <c r="EE281">
        <v>-12.363312195122</v>
      </c>
      <c r="EF281">
        <v>-0.0311121951219606</v>
      </c>
      <c r="EG281">
        <v>0.0471839585965397</v>
      </c>
      <c r="EH281">
        <v>1</v>
      </c>
      <c r="EI281">
        <v>1415.92735294118</v>
      </c>
      <c r="EJ281">
        <v>-32.4524092237242</v>
      </c>
      <c r="EK281">
        <v>3.20073273671877</v>
      </c>
      <c r="EL281">
        <v>0</v>
      </c>
      <c r="EM281">
        <v>1.39148829268293</v>
      </c>
      <c r="EN281">
        <v>0.134102090592333</v>
      </c>
      <c r="EO281">
        <v>0.0190956124321332</v>
      </c>
      <c r="EP281">
        <v>0</v>
      </c>
      <c r="EQ281">
        <v>1</v>
      </c>
      <c r="ER281">
        <v>3</v>
      </c>
      <c r="ES281" t="s">
        <v>427</v>
      </c>
      <c r="ET281">
        <v>100</v>
      </c>
      <c r="EU281">
        <v>100</v>
      </c>
      <c r="EV281">
        <v>-14.342</v>
      </c>
      <c r="EW281">
        <v>-1.4811</v>
      </c>
      <c r="EX281">
        <v>-14.3476998515065</v>
      </c>
      <c r="EY281">
        <v>0.000485247639819423</v>
      </c>
      <c r="EZ281">
        <v>-1.36446825205216e-06</v>
      </c>
      <c r="FA281">
        <v>5.78542989185787e-10</v>
      </c>
      <c r="FB281">
        <v>-1.1099058739466</v>
      </c>
      <c r="FC281">
        <v>-0.0508365997127688</v>
      </c>
      <c r="FD281">
        <v>0.00161886503163497</v>
      </c>
      <c r="FE281">
        <v>-2.08621555845513e-05</v>
      </c>
      <c r="FF281">
        <v>0</v>
      </c>
      <c r="FG281">
        <v>2096</v>
      </c>
      <c r="FH281">
        <v>2</v>
      </c>
      <c r="FI281">
        <v>28</v>
      </c>
      <c r="FJ281">
        <v>10.3</v>
      </c>
      <c r="FK281">
        <v>10.2</v>
      </c>
      <c r="FL281">
        <v>18</v>
      </c>
      <c r="FM281">
        <v>492.075</v>
      </c>
      <c r="FN281">
        <v>511.887</v>
      </c>
      <c r="FO281">
        <v>20.7336</v>
      </c>
      <c r="FP281">
        <v>26.4206</v>
      </c>
      <c r="FQ281">
        <v>30</v>
      </c>
      <c r="FR281">
        <v>26.6614</v>
      </c>
      <c r="FS281">
        <v>26.6556</v>
      </c>
      <c r="FT281">
        <v>21.4691</v>
      </c>
      <c r="FU281">
        <v>50.6742</v>
      </c>
      <c r="FV281">
        <v>0</v>
      </c>
      <c r="FW281">
        <v>20.8</v>
      </c>
      <c r="FX281">
        <v>420</v>
      </c>
      <c r="FY281">
        <v>7.36818</v>
      </c>
      <c r="FZ281">
        <v>101.676</v>
      </c>
      <c r="GA281">
        <v>96.1995</v>
      </c>
    </row>
    <row r="282" spans="1:183">
      <c r="A282">
        <v>266</v>
      </c>
      <c r="B282">
        <v>1625677746.1</v>
      </c>
      <c r="C282">
        <v>530</v>
      </c>
      <c r="D282" t="s">
        <v>838</v>
      </c>
      <c r="E282" t="s">
        <v>839</v>
      </c>
      <c r="F282">
        <v>1</v>
      </c>
      <c r="G282" t="s">
        <v>302</v>
      </c>
      <c r="H282">
        <v>1625677745.1</v>
      </c>
      <c r="I282">
        <f>(J282)/1000</f>
        <v>0</v>
      </c>
      <c r="J282">
        <f>1000*CJ282*AH282*(CF282-CG282)/(100*BY282*(1000-AH282*CF282))</f>
        <v>0</v>
      </c>
      <c r="K282">
        <f>CJ282*AH282*(CE282-CD282*(1000-AH282*CG282)/(1000-AH282*CF282))/(100*BY282)</f>
        <v>0</v>
      </c>
      <c r="L282">
        <f>CD282 - IF(AH282&gt;1, K282*BY282*100.0/(AJ282*CR282), 0)</f>
        <v>0</v>
      </c>
      <c r="M282">
        <f>((S282-I282/2)*L282-K282)/(S282+I282/2)</f>
        <v>0</v>
      </c>
      <c r="N282">
        <f>M282*(CK282+CL282)/1000.0</f>
        <v>0</v>
      </c>
      <c r="O282">
        <f>(CD282 - IF(AH282&gt;1, K282*BY282*100.0/(AJ282*CR282), 0))*(CK282+CL282)/1000.0</f>
        <v>0</v>
      </c>
      <c r="P282">
        <f>2.0/((1/R282-1/Q282)+SIGN(R282)*SQRT((1/R282-1/Q282)*(1/R282-1/Q282) + 4*BZ282/((BZ282+1)*(BZ282+1))*(2*1/R282*1/Q282-1/Q282*1/Q282)))</f>
        <v>0</v>
      </c>
      <c r="Q282">
        <f>IF(LEFT(CA282,1)&lt;&gt;"0",IF(LEFT(CA282,1)="1",3.0,CB282),$D$5+$E$5*(CR282*CK282/($K$5*1000))+$F$5*(CR282*CK282/($K$5*1000))*MAX(MIN(BY282,$J$5),$I$5)*MAX(MIN(BY282,$J$5),$I$5)+$G$5*MAX(MIN(BY282,$J$5),$I$5)*(CR282*CK282/($K$5*1000))+$H$5*(CR282*CK282/($K$5*1000))*(CR282*CK282/($K$5*1000)))</f>
        <v>0</v>
      </c>
      <c r="R282">
        <f>I282*(1000-(1000*0.61365*exp(17.502*V282/(240.97+V282))/(CK282+CL282)+CF282)/2)/(1000*0.61365*exp(17.502*V282/(240.97+V282))/(CK282+CL282)-CF282)</f>
        <v>0</v>
      </c>
      <c r="S282">
        <f>1/((BZ282+1)/(P282/1.6)+1/(Q282/1.37)) + BZ282/((BZ282+1)/(P282/1.6) + BZ282/(Q282/1.37))</f>
        <v>0</v>
      </c>
      <c r="T282">
        <f>(BU282*BX282)</f>
        <v>0</v>
      </c>
      <c r="U282">
        <f>(CM282+(T282+2*0.95*5.67E-8*(((CM282+$B$7)+273)^4-(CM282+273)^4)-44100*I282)/(1.84*29.3*Q282+8*0.95*5.67E-8*(CM282+273)^3))</f>
        <v>0</v>
      </c>
      <c r="V282">
        <f>($C$7*CN282+$D$7*CO282+$E$7*U282)</f>
        <v>0</v>
      </c>
      <c r="W282">
        <f>0.61365*exp(17.502*V282/(240.97+V282))</f>
        <v>0</v>
      </c>
      <c r="X282">
        <f>(Y282/Z282*100)</f>
        <v>0</v>
      </c>
      <c r="Y282">
        <f>CF282*(CK282+CL282)/1000</f>
        <v>0</v>
      </c>
      <c r="Z282">
        <f>0.61365*exp(17.502*CM282/(240.97+CM282))</f>
        <v>0</v>
      </c>
      <c r="AA282">
        <f>(W282-CF282*(CK282+CL282)/1000)</f>
        <v>0</v>
      </c>
      <c r="AB282">
        <f>(-I282*44100)</f>
        <v>0</v>
      </c>
      <c r="AC282">
        <f>2*29.3*Q282*0.92*(CM282-V282)</f>
        <v>0</v>
      </c>
      <c r="AD282">
        <f>2*0.95*5.67E-8*(((CM282+$B$7)+273)^4-(V282+273)^4)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MAX(0,($B$13+$C$13*CR282)/(1+$D$13*CR282)*CK282/(CM282+273)*$E$13)</f>
        <v>0</v>
      </c>
      <c r="AK282" t="s">
        <v>303</v>
      </c>
      <c r="AL282" t="s">
        <v>303</v>
      </c>
      <c r="AM282">
        <v>0</v>
      </c>
      <c r="AN282">
        <v>0</v>
      </c>
      <c r="AO282">
        <f>1-AM282/AN282</f>
        <v>0</v>
      </c>
      <c r="AP282">
        <v>0</v>
      </c>
      <c r="AQ282" t="s">
        <v>303</v>
      </c>
      <c r="AR282" t="s">
        <v>303</v>
      </c>
      <c r="AS282">
        <v>0</v>
      </c>
      <c r="AT282">
        <v>0</v>
      </c>
      <c r="AU282">
        <f>1-AS282/AT282</f>
        <v>0</v>
      </c>
      <c r="AV282">
        <v>0.5</v>
      </c>
      <c r="AW282">
        <f>BV282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303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f>$B$11*CS282+$C$11*CT282+$F$11*CU282*(1-CX282)</f>
        <v>0</v>
      </c>
      <c r="BV282">
        <f>BU282*BW282</f>
        <v>0</v>
      </c>
      <c r="BW282">
        <f>($B$11*$D$9+$C$11*$D$9+$F$11*((DH282+CZ282)/MAX(DH282+CZ282+DI282, 0.1)*$I$9+DI282/MAX(DH282+CZ282+DI282, 0.1)*$J$9))/($B$11+$C$11+$F$11)</f>
        <v>0</v>
      </c>
      <c r="BX282">
        <f>($B$11*$K$9+$C$11*$K$9+$F$11*((DH282+CZ282)/MAX(DH282+CZ282+DI282, 0.1)*$P$9+DI282/MAX(DH282+CZ282+DI282, 0.1)*$Q$9))/($B$11+$C$11+$F$11)</f>
        <v>0</v>
      </c>
      <c r="BY282">
        <v>6</v>
      </c>
      <c r="BZ282">
        <v>0.5</v>
      </c>
      <c r="CA282" t="s">
        <v>304</v>
      </c>
      <c r="CB282">
        <v>2</v>
      </c>
      <c r="CC282">
        <v>1625677745.1</v>
      </c>
      <c r="CD282">
        <v>407.636666666667</v>
      </c>
      <c r="CE282">
        <v>420.138333333333</v>
      </c>
      <c r="CF282">
        <v>8.67896666666667</v>
      </c>
      <c r="CG282">
        <v>7.2553</v>
      </c>
      <c r="CH282">
        <v>421.979</v>
      </c>
      <c r="CI282">
        <v>10.1601666666667</v>
      </c>
      <c r="CJ282">
        <v>500.039333333333</v>
      </c>
      <c r="CK282">
        <v>100.405666666667</v>
      </c>
      <c r="CL282">
        <v>0.1000693</v>
      </c>
      <c r="CM282">
        <v>21.3039</v>
      </c>
      <c r="CN282">
        <v>21.0655666666667</v>
      </c>
      <c r="CO282">
        <v>999.9</v>
      </c>
      <c r="CP282">
        <v>0</v>
      </c>
      <c r="CQ282">
        <v>0</v>
      </c>
      <c r="CR282">
        <v>9986.25</v>
      </c>
      <c r="CS282">
        <v>0</v>
      </c>
      <c r="CT282">
        <v>4.79728</v>
      </c>
      <c r="CU282">
        <v>1046.03333333333</v>
      </c>
      <c r="CV282">
        <v>0.961991</v>
      </c>
      <c r="CW282">
        <v>0.0380092</v>
      </c>
      <c r="CX282">
        <v>0</v>
      </c>
      <c r="CY282">
        <v>1409.85333333333</v>
      </c>
      <c r="CZ282">
        <v>4.99912</v>
      </c>
      <c r="DA282">
        <v>14616.0666666667</v>
      </c>
      <c r="DB282">
        <v>6713</v>
      </c>
      <c r="DC282">
        <v>37.604</v>
      </c>
      <c r="DD282">
        <v>40.75</v>
      </c>
      <c r="DE282">
        <v>39.354</v>
      </c>
      <c r="DF282">
        <v>40.2083333333333</v>
      </c>
      <c r="DG282">
        <v>39.229</v>
      </c>
      <c r="DH282">
        <v>1001.46333333333</v>
      </c>
      <c r="DI282">
        <v>39.57</v>
      </c>
      <c r="DJ282">
        <v>0</v>
      </c>
      <c r="DK282">
        <v>1625677746.8</v>
      </c>
      <c r="DL282">
        <v>0</v>
      </c>
      <c r="DM282">
        <v>1413.32269230769</v>
      </c>
      <c r="DN282">
        <v>-32.2567521452968</v>
      </c>
      <c r="DO282">
        <v>-329.634188216845</v>
      </c>
      <c r="DP282">
        <v>14652.5</v>
      </c>
      <c r="DQ282">
        <v>15</v>
      </c>
      <c r="DR282">
        <v>1625677134.6</v>
      </c>
      <c r="DS282" t="s">
        <v>305</v>
      </c>
      <c r="DT282">
        <v>1625677128.6</v>
      </c>
      <c r="DU282">
        <v>1625677134.6</v>
      </c>
      <c r="DV282">
        <v>2</v>
      </c>
      <c r="DW282">
        <v>0.041</v>
      </c>
      <c r="DX282">
        <v>0.026</v>
      </c>
      <c r="DY282">
        <v>-14.347</v>
      </c>
      <c r="DZ282">
        <v>-1.389</v>
      </c>
      <c r="EA282">
        <v>420</v>
      </c>
      <c r="EB282">
        <v>5</v>
      </c>
      <c r="EC282">
        <v>0.14</v>
      </c>
      <c r="ED282">
        <v>0.08</v>
      </c>
      <c r="EE282">
        <v>-12.3738585365854</v>
      </c>
      <c r="EF282">
        <v>-0.288978397212563</v>
      </c>
      <c r="EG282">
        <v>0.0616111803902338</v>
      </c>
      <c r="EH282">
        <v>1</v>
      </c>
      <c r="EI282">
        <v>1415.11542857143</v>
      </c>
      <c r="EJ282">
        <v>-32.5934594757317</v>
      </c>
      <c r="EK282">
        <v>3.29442502493198</v>
      </c>
      <c r="EL282">
        <v>0</v>
      </c>
      <c r="EM282">
        <v>1.39611536585366</v>
      </c>
      <c r="EN282">
        <v>0.15777219512195</v>
      </c>
      <c r="EO282">
        <v>0.0207250873189559</v>
      </c>
      <c r="EP282">
        <v>0</v>
      </c>
      <c r="EQ282">
        <v>1</v>
      </c>
      <c r="ER282">
        <v>3</v>
      </c>
      <c r="ES282" t="s">
        <v>427</v>
      </c>
      <c r="ET282">
        <v>100</v>
      </c>
      <c r="EU282">
        <v>100</v>
      </c>
      <c r="EV282">
        <v>-14.342</v>
      </c>
      <c r="EW282">
        <v>-1.4814</v>
      </c>
      <c r="EX282">
        <v>-14.3476998515065</v>
      </c>
      <c r="EY282">
        <v>0.000485247639819423</v>
      </c>
      <c r="EZ282">
        <v>-1.36446825205216e-06</v>
      </c>
      <c r="FA282">
        <v>5.78542989185787e-10</v>
      </c>
      <c r="FB282">
        <v>-1.1099058739466</v>
      </c>
      <c r="FC282">
        <v>-0.0508365997127688</v>
      </c>
      <c r="FD282">
        <v>0.00161886503163497</v>
      </c>
      <c r="FE282">
        <v>-2.08621555845513e-05</v>
      </c>
      <c r="FF282">
        <v>0</v>
      </c>
      <c r="FG282">
        <v>2096</v>
      </c>
      <c r="FH282">
        <v>2</v>
      </c>
      <c r="FI282">
        <v>28</v>
      </c>
      <c r="FJ282">
        <v>10.3</v>
      </c>
      <c r="FK282">
        <v>10.2</v>
      </c>
      <c r="FL282">
        <v>18</v>
      </c>
      <c r="FM282">
        <v>491.934</v>
      </c>
      <c r="FN282">
        <v>511.643</v>
      </c>
      <c r="FO282">
        <v>20.7696</v>
      </c>
      <c r="FP282">
        <v>26.4195</v>
      </c>
      <c r="FQ282">
        <v>29.9999</v>
      </c>
      <c r="FR282">
        <v>26.6603</v>
      </c>
      <c r="FS282">
        <v>26.6545</v>
      </c>
      <c r="FT282">
        <v>21.4697</v>
      </c>
      <c r="FU282">
        <v>50.3911</v>
      </c>
      <c r="FV282">
        <v>0</v>
      </c>
      <c r="FW282">
        <v>20.87</v>
      </c>
      <c r="FX282">
        <v>420</v>
      </c>
      <c r="FY282">
        <v>7.37125</v>
      </c>
      <c r="FZ282">
        <v>101.676</v>
      </c>
      <c r="GA282">
        <v>96.1993</v>
      </c>
    </row>
    <row r="283" spans="1:183">
      <c r="A283">
        <v>267</v>
      </c>
      <c r="B283">
        <v>1625677748.1</v>
      </c>
      <c r="C283">
        <v>532</v>
      </c>
      <c r="D283" t="s">
        <v>840</v>
      </c>
      <c r="E283" t="s">
        <v>841</v>
      </c>
      <c r="F283">
        <v>1</v>
      </c>
      <c r="G283" t="s">
        <v>302</v>
      </c>
      <c r="H283">
        <v>1625677747.1</v>
      </c>
      <c r="I283">
        <f>(J283)/1000</f>
        <v>0</v>
      </c>
      <c r="J283">
        <f>1000*CJ283*AH283*(CF283-CG283)/(100*BY283*(1000-AH283*CF283))</f>
        <v>0</v>
      </c>
      <c r="K283">
        <f>CJ283*AH283*(CE283-CD283*(1000-AH283*CG283)/(1000-AH283*CF283))/(100*BY283)</f>
        <v>0</v>
      </c>
      <c r="L283">
        <f>CD283 - IF(AH283&gt;1, K283*BY283*100.0/(AJ283*CR283), 0)</f>
        <v>0</v>
      </c>
      <c r="M283">
        <f>((S283-I283/2)*L283-K283)/(S283+I283/2)</f>
        <v>0</v>
      </c>
      <c r="N283">
        <f>M283*(CK283+CL283)/1000.0</f>
        <v>0</v>
      </c>
      <c r="O283">
        <f>(CD283 - IF(AH283&gt;1, K283*BY283*100.0/(AJ283*CR283), 0))*(CK283+CL283)/1000.0</f>
        <v>0</v>
      </c>
      <c r="P283">
        <f>2.0/((1/R283-1/Q283)+SIGN(R283)*SQRT((1/R283-1/Q283)*(1/R283-1/Q283) + 4*BZ283/((BZ283+1)*(BZ283+1))*(2*1/R283*1/Q283-1/Q283*1/Q283)))</f>
        <v>0</v>
      </c>
      <c r="Q283">
        <f>IF(LEFT(CA283,1)&lt;&gt;"0",IF(LEFT(CA283,1)="1",3.0,CB283),$D$5+$E$5*(CR283*CK283/($K$5*1000))+$F$5*(CR283*CK283/($K$5*1000))*MAX(MIN(BY283,$J$5),$I$5)*MAX(MIN(BY283,$J$5),$I$5)+$G$5*MAX(MIN(BY283,$J$5),$I$5)*(CR283*CK283/($K$5*1000))+$H$5*(CR283*CK283/($K$5*1000))*(CR283*CK283/($K$5*1000)))</f>
        <v>0</v>
      </c>
      <c r="R283">
        <f>I283*(1000-(1000*0.61365*exp(17.502*V283/(240.97+V283))/(CK283+CL283)+CF283)/2)/(1000*0.61365*exp(17.502*V283/(240.97+V283))/(CK283+CL283)-CF283)</f>
        <v>0</v>
      </c>
      <c r="S283">
        <f>1/((BZ283+1)/(P283/1.6)+1/(Q283/1.37)) + BZ283/((BZ283+1)/(P283/1.6) + BZ283/(Q283/1.37))</f>
        <v>0</v>
      </c>
      <c r="T283">
        <f>(BU283*BX283)</f>
        <v>0</v>
      </c>
      <c r="U283">
        <f>(CM283+(T283+2*0.95*5.67E-8*(((CM283+$B$7)+273)^4-(CM283+273)^4)-44100*I283)/(1.84*29.3*Q283+8*0.95*5.67E-8*(CM283+273)^3))</f>
        <v>0</v>
      </c>
      <c r="V283">
        <f>($C$7*CN283+$D$7*CO283+$E$7*U283)</f>
        <v>0</v>
      </c>
      <c r="W283">
        <f>0.61365*exp(17.502*V283/(240.97+V283))</f>
        <v>0</v>
      </c>
      <c r="X283">
        <f>(Y283/Z283*100)</f>
        <v>0</v>
      </c>
      <c r="Y283">
        <f>CF283*(CK283+CL283)/1000</f>
        <v>0</v>
      </c>
      <c r="Z283">
        <f>0.61365*exp(17.502*CM283/(240.97+CM283))</f>
        <v>0</v>
      </c>
      <c r="AA283">
        <f>(W283-CF283*(CK283+CL283)/1000)</f>
        <v>0</v>
      </c>
      <c r="AB283">
        <f>(-I283*44100)</f>
        <v>0</v>
      </c>
      <c r="AC283">
        <f>2*29.3*Q283*0.92*(CM283-V283)</f>
        <v>0</v>
      </c>
      <c r="AD283">
        <f>2*0.95*5.67E-8*(((CM283+$B$7)+273)^4-(V283+273)^4)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MAX(0,($B$13+$C$13*CR283)/(1+$D$13*CR283)*CK283/(CM283+273)*$E$13)</f>
        <v>0</v>
      </c>
      <c r="AK283" t="s">
        <v>303</v>
      </c>
      <c r="AL283" t="s">
        <v>303</v>
      </c>
      <c r="AM283">
        <v>0</v>
      </c>
      <c r="AN283">
        <v>0</v>
      </c>
      <c r="AO283">
        <f>1-AM283/AN283</f>
        <v>0</v>
      </c>
      <c r="AP283">
        <v>0</v>
      </c>
      <c r="AQ283" t="s">
        <v>303</v>
      </c>
      <c r="AR283" t="s">
        <v>303</v>
      </c>
      <c r="AS283">
        <v>0</v>
      </c>
      <c r="AT283">
        <v>0</v>
      </c>
      <c r="AU283">
        <f>1-AS283/AT283</f>
        <v>0</v>
      </c>
      <c r="AV283">
        <v>0.5</v>
      </c>
      <c r="AW283">
        <f>BV283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303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f>$B$11*CS283+$C$11*CT283+$F$11*CU283*(1-CX283)</f>
        <v>0</v>
      </c>
      <c r="BV283">
        <f>BU283*BW283</f>
        <v>0</v>
      </c>
      <c r="BW283">
        <f>($B$11*$D$9+$C$11*$D$9+$F$11*((DH283+CZ283)/MAX(DH283+CZ283+DI283, 0.1)*$I$9+DI283/MAX(DH283+CZ283+DI283, 0.1)*$J$9))/($B$11+$C$11+$F$11)</f>
        <v>0</v>
      </c>
      <c r="BX283">
        <f>($B$11*$K$9+$C$11*$K$9+$F$11*((DH283+CZ283)/MAX(DH283+CZ283+DI283, 0.1)*$P$9+DI283/MAX(DH283+CZ283+DI283, 0.1)*$Q$9))/($B$11+$C$11+$F$11)</f>
        <v>0</v>
      </c>
      <c r="BY283">
        <v>6</v>
      </c>
      <c r="BZ283">
        <v>0.5</v>
      </c>
      <c r="CA283" t="s">
        <v>304</v>
      </c>
      <c r="CB283">
        <v>2</v>
      </c>
      <c r="CC283">
        <v>1625677747.1</v>
      </c>
      <c r="CD283">
        <v>407.633666666667</v>
      </c>
      <c r="CE283">
        <v>420.08</v>
      </c>
      <c r="CF283">
        <v>8.69181333333333</v>
      </c>
      <c r="CG283">
        <v>7.27135</v>
      </c>
      <c r="CH283">
        <v>421.975666666667</v>
      </c>
      <c r="CI283">
        <v>10.1733333333333</v>
      </c>
      <c r="CJ283">
        <v>499.999333333333</v>
      </c>
      <c r="CK283">
        <v>100.407</v>
      </c>
      <c r="CL283">
        <v>0.1000903</v>
      </c>
      <c r="CM283">
        <v>21.3335</v>
      </c>
      <c r="CN283">
        <v>21.0886666666667</v>
      </c>
      <c r="CO283">
        <v>999.9</v>
      </c>
      <c r="CP283">
        <v>0</v>
      </c>
      <c r="CQ283">
        <v>0</v>
      </c>
      <c r="CR283">
        <v>9965</v>
      </c>
      <c r="CS283">
        <v>0</v>
      </c>
      <c r="CT283">
        <v>4.79728</v>
      </c>
      <c r="CU283">
        <v>1046.02666666667</v>
      </c>
      <c r="CV283">
        <v>0.961991</v>
      </c>
      <c r="CW283">
        <v>0.0380092</v>
      </c>
      <c r="CX283">
        <v>0</v>
      </c>
      <c r="CY283">
        <v>1408.48333333333</v>
      </c>
      <c r="CZ283">
        <v>4.99912</v>
      </c>
      <c r="DA283">
        <v>14605.0333333333</v>
      </c>
      <c r="DB283">
        <v>6712.96333333333</v>
      </c>
      <c r="DC283">
        <v>37.6246666666667</v>
      </c>
      <c r="DD283">
        <v>40.7706666666667</v>
      </c>
      <c r="DE283">
        <v>39.2913333333333</v>
      </c>
      <c r="DF283">
        <v>40.2703333333333</v>
      </c>
      <c r="DG283">
        <v>39.333</v>
      </c>
      <c r="DH283">
        <v>1001.45666666667</v>
      </c>
      <c r="DI283">
        <v>39.57</v>
      </c>
      <c r="DJ283">
        <v>0</v>
      </c>
      <c r="DK283">
        <v>1625677749.2</v>
      </c>
      <c r="DL283">
        <v>0</v>
      </c>
      <c r="DM283">
        <v>1412</v>
      </c>
      <c r="DN283">
        <v>-32.968888893791</v>
      </c>
      <c r="DO283">
        <v>-327.753846348554</v>
      </c>
      <c r="DP283">
        <v>14639.3923076923</v>
      </c>
      <c r="DQ283">
        <v>15</v>
      </c>
      <c r="DR283">
        <v>1625677134.6</v>
      </c>
      <c r="DS283" t="s">
        <v>305</v>
      </c>
      <c r="DT283">
        <v>1625677128.6</v>
      </c>
      <c r="DU283">
        <v>1625677134.6</v>
      </c>
      <c r="DV283">
        <v>2</v>
      </c>
      <c r="DW283">
        <v>0.041</v>
      </c>
      <c r="DX283">
        <v>0.026</v>
      </c>
      <c r="DY283">
        <v>-14.347</v>
      </c>
      <c r="DZ283">
        <v>-1.389</v>
      </c>
      <c r="EA283">
        <v>420</v>
      </c>
      <c r="EB283">
        <v>5</v>
      </c>
      <c r="EC283">
        <v>0.14</v>
      </c>
      <c r="ED283">
        <v>0.08</v>
      </c>
      <c r="EE283">
        <v>-12.3758097560976</v>
      </c>
      <c r="EF283">
        <v>-0.517659930313588</v>
      </c>
      <c r="EG283">
        <v>0.064169747468604</v>
      </c>
      <c r="EH283">
        <v>0</v>
      </c>
      <c r="EI283">
        <v>1413.63235294118</v>
      </c>
      <c r="EJ283">
        <v>-32.4765273912455</v>
      </c>
      <c r="EK283">
        <v>3.19789366230845</v>
      </c>
      <c r="EL283">
        <v>0</v>
      </c>
      <c r="EM283">
        <v>1.39958682926829</v>
      </c>
      <c r="EN283">
        <v>0.174405783972125</v>
      </c>
      <c r="EO283">
        <v>0.0215140096657429</v>
      </c>
      <c r="EP283">
        <v>0</v>
      </c>
      <c r="EQ283">
        <v>0</v>
      </c>
      <c r="ER283">
        <v>3</v>
      </c>
      <c r="ES283" t="s">
        <v>424</v>
      </c>
      <c r="ET283">
        <v>100</v>
      </c>
      <c r="EU283">
        <v>100</v>
      </c>
      <c r="EV283">
        <v>-14.343</v>
      </c>
      <c r="EW283">
        <v>-1.4817</v>
      </c>
      <c r="EX283">
        <v>-14.3476998515065</v>
      </c>
      <c r="EY283">
        <v>0.000485247639819423</v>
      </c>
      <c r="EZ283">
        <v>-1.36446825205216e-06</v>
      </c>
      <c r="FA283">
        <v>5.78542989185787e-10</v>
      </c>
      <c r="FB283">
        <v>-1.1099058739466</v>
      </c>
      <c r="FC283">
        <v>-0.0508365997127688</v>
      </c>
      <c r="FD283">
        <v>0.00161886503163497</v>
      </c>
      <c r="FE283">
        <v>-2.08621555845513e-05</v>
      </c>
      <c r="FF283">
        <v>0</v>
      </c>
      <c r="FG283">
        <v>2096</v>
      </c>
      <c r="FH283">
        <v>2</v>
      </c>
      <c r="FI283">
        <v>28</v>
      </c>
      <c r="FJ283">
        <v>10.3</v>
      </c>
      <c r="FK283">
        <v>10.2</v>
      </c>
      <c r="FL283">
        <v>18</v>
      </c>
      <c r="FM283">
        <v>492.055</v>
      </c>
      <c r="FN283">
        <v>511.65</v>
      </c>
      <c r="FO283">
        <v>20.8154</v>
      </c>
      <c r="FP283">
        <v>26.4183</v>
      </c>
      <c r="FQ283">
        <v>29.9999</v>
      </c>
      <c r="FR283">
        <v>26.6591</v>
      </c>
      <c r="FS283">
        <v>26.6534</v>
      </c>
      <c r="FT283">
        <v>21.4702</v>
      </c>
      <c r="FU283">
        <v>50.3911</v>
      </c>
      <c r="FV283">
        <v>0</v>
      </c>
      <c r="FW283">
        <v>20.87</v>
      </c>
      <c r="FX283">
        <v>420</v>
      </c>
      <c r="FY283">
        <v>7.37738</v>
      </c>
      <c r="FZ283">
        <v>101.677</v>
      </c>
      <c r="GA283">
        <v>96.1999</v>
      </c>
    </row>
    <row r="284" spans="1:183">
      <c r="A284">
        <v>268</v>
      </c>
      <c r="B284">
        <v>1625677750.1</v>
      </c>
      <c r="C284">
        <v>534</v>
      </c>
      <c r="D284" t="s">
        <v>842</v>
      </c>
      <c r="E284" t="s">
        <v>843</v>
      </c>
      <c r="F284">
        <v>1</v>
      </c>
      <c r="G284" t="s">
        <v>302</v>
      </c>
      <c r="H284">
        <v>1625677749.1</v>
      </c>
      <c r="I284">
        <f>(J284)/1000</f>
        <v>0</v>
      </c>
      <c r="J284">
        <f>1000*CJ284*AH284*(CF284-CG284)/(100*BY284*(1000-AH284*CF284))</f>
        <v>0</v>
      </c>
      <c r="K284">
        <f>CJ284*AH284*(CE284-CD284*(1000-AH284*CG284)/(1000-AH284*CF284))/(100*BY284)</f>
        <v>0</v>
      </c>
      <c r="L284">
        <f>CD284 - IF(AH284&gt;1, K284*BY284*100.0/(AJ284*CR284), 0)</f>
        <v>0</v>
      </c>
      <c r="M284">
        <f>((S284-I284/2)*L284-K284)/(S284+I284/2)</f>
        <v>0</v>
      </c>
      <c r="N284">
        <f>M284*(CK284+CL284)/1000.0</f>
        <v>0</v>
      </c>
      <c r="O284">
        <f>(CD284 - IF(AH284&gt;1, K284*BY284*100.0/(AJ284*CR284), 0))*(CK284+CL284)/1000.0</f>
        <v>0</v>
      </c>
      <c r="P284">
        <f>2.0/((1/R284-1/Q284)+SIGN(R284)*SQRT((1/R284-1/Q284)*(1/R284-1/Q284) + 4*BZ284/((BZ284+1)*(BZ284+1))*(2*1/R284*1/Q284-1/Q284*1/Q284)))</f>
        <v>0</v>
      </c>
      <c r="Q284">
        <f>IF(LEFT(CA284,1)&lt;&gt;"0",IF(LEFT(CA284,1)="1",3.0,CB284),$D$5+$E$5*(CR284*CK284/($K$5*1000))+$F$5*(CR284*CK284/($K$5*1000))*MAX(MIN(BY284,$J$5),$I$5)*MAX(MIN(BY284,$J$5),$I$5)+$G$5*MAX(MIN(BY284,$J$5),$I$5)*(CR284*CK284/($K$5*1000))+$H$5*(CR284*CK284/($K$5*1000))*(CR284*CK284/($K$5*1000)))</f>
        <v>0</v>
      </c>
      <c r="R284">
        <f>I284*(1000-(1000*0.61365*exp(17.502*V284/(240.97+V284))/(CK284+CL284)+CF284)/2)/(1000*0.61365*exp(17.502*V284/(240.97+V284))/(CK284+CL284)-CF284)</f>
        <v>0</v>
      </c>
      <c r="S284">
        <f>1/((BZ284+1)/(P284/1.6)+1/(Q284/1.37)) + BZ284/((BZ284+1)/(P284/1.6) + BZ284/(Q284/1.37))</f>
        <v>0</v>
      </c>
      <c r="T284">
        <f>(BU284*BX284)</f>
        <v>0</v>
      </c>
      <c r="U284">
        <f>(CM284+(T284+2*0.95*5.67E-8*(((CM284+$B$7)+273)^4-(CM284+273)^4)-44100*I284)/(1.84*29.3*Q284+8*0.95*5.67E-8*(CM284+273)^3))</f>
        <v>0</v>
      </c>
      <c r="V284">
        <f>($C$7*CN284+$D$7*CO284+$E$7*U284)</f>
        <v>0</v>
      </c>
      <c r="W284">
        <f>0.61365*exp(17.502*V284/(240.97+V284))</f>
        <v>0</v>
      </c>
      <c r="X284">
        <f>(Y284/Z284*100)</f>
        <v>0</v>
      </c>
      <c r="Y284">
        <f>CF284*(CK284+CL284)/1000</f>
        <v>0</v>
      </c>
      <c r="Z284">
        <f>0.61365*exp(17.502*CM284/(240.97+CM284))</f>
        <v>0</v>
      </c>
      <c r="AA284">
        <f>(W284-CF284*(CK284+CL284)/1000)</f>
        <v>0</v>
      </c>
      <c r="AB284">
        <f>(-I284*44100)</f>
        <v>0</v>
      </c>
      <c r="AC284">
        <f>2*29.3*Q284*0.92*(CM284-V284)</f>
        <v>0</v>
      </c>
      <c r="AD284">
        <f>2*0.95*5.67E-8*(((CM284+$B$7)+273)^4-(V284+273)^4)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MAX(0,($B$13+$C$13*CR284)/(1+$D$13*CR284)*CK284/(CM284+273)*$E$13)</f>
        <v>0</v>
      </c>
      <c r="AK284" t="s">
        <v>303</v>
      </c>
      <c r="AL284" t="s">
        <v>303</v>
      </c>
      <c r="AM284">
        <v>0</v>
      </c>
      <c r="AN284">
        <v>0</v>
      </c>
      <c r="AO284">
        <f>1-AM284/AN284</f>
        <v>0</v>
      </c>
      <c r="AP284">
        <v>0</v>
      </c>
      <c r="AQ284" t="s">
        <v>303</v>
      </c>
      <c r="AR284" t="s">
        <v>303</v>
      </c>
      <c r="AS284">
        <v>0</v>
      </c>
      <c r="AT284">
        <v>0</v>
      </c>
      <c r="AU284">
        <f>1-AS284/AT284</f>
        <v>0</v>
      </c>
      <c r="AV284">
        <v>0.5</v>
      </c>
      <c r="AW284">
        <f>BV284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303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f>$B$11*CS284+$C$11*CT284+$F$11*CU284*(1-CX284)</f>
        <v>0</v>
      </c>
      <c r="BV284">
        <f>BU284*BW284</f>
        <v>0</v>
      </c>
      <c r="BW284">
        <f>($B$11*$D$9+$C$11*$D$9+$F$11*((DH284+CZ284)/MAX(DH284+CZ284+DI284, 0.1)*$I$9+DI284/MAX(DH284+CZ284+DI284, 0.1)*$J$9))/($B$11+$C$11+$F$11)</f>
        <v>0</v>
      </c>
      <c r="BX284">
        <f>($B$11*$K$9+$C$11*$K$9+$F$11*((DH284+CZ284)/MAX(DH284+CZ284+DI284, 0.1)*$P$9+DI284/MAX(DH284+CZ284+DI284, 0.1)*$Q$9))/($B$11+$C$11+$F$11)</f>
        <v>0</v>
      </c>
      <c r="BY284">
        <v>6</v>
      </c>
      <c r="BZ284">
        <v>0.5</v>
      </c>
      <c r="CA284" t="s">
        <v>304</v>
      </c>
      <c r="CB284">
        <v>2</v>
      </c>
      <c r="CC284">
        <v>1625677749.1</v>
      </c>
      <c r="CD284">
        <v>407.636</v>
      </c>
      <c r="CE284">
        <v>419.972666666667</v>
      </c>
      <c r="CF284">
        <v>8.70585666666667</v>
      </c>
      <c r="CG284">
        <v>7.28648333333333</v>
      </c>
      <c r="CH284">
        <v>421.978333333333</v>
      </c>
      <c r="CI284">
        <v>10.1877333333333</v>
      </c>
      <c r="CJ284">
        <v>500.048</v>
      </c>
      <c r="CK284">
        <v>100.407</v>
      </c>
      <c r="CL284">
        <v>0.100136733333333</v>
      </c>
      <c r="CM284">
        <v>21.3613666666667</v>
      </c>
      <c r="CN284">
        <v>21.1165333333333</v>
      </c>
      <c r="CO284">
        <v>999.9</v>
      </c>
      <c r="CP284">
        <v>0</v>
      </c>
      <c r="CQ284">
        <v>0</v>
      </c>
      <c r="CR284">
        <v>9984.16666666667</v>
      </c>
      <c r="CS284">
        <v>0</v>
      </c>
      <c r="CT284">
        <v>4.80371</v>
      </c>
      <c r="CU284">
        <v>1046.02666666667</v>
      </c>
      <c r="CV284">
        <v>0.961991</v>
      </c>
      <c r="CW284">
        <v>0.0380092</v>
      </c>
      <c r="CX284">
        <v>0</v>
      </c>
      <c r="CY284">
        <v>1407.37666666667</v>
      </c>
      <c r="CZ284">
        <v>4.99912</v>
      </c>
      <c r="DA284">
        <v>14594.8</v>
      </c>
      <c r="DB284">
        <v>6712.96666666667</v>
      </c>
      <c r="DC284">
        <v>37.6246666666667</v>
      </c>
      <c r="DD284">
        <v>40.7913333333333</v>
      </c>
      <c r="DE284">
        <v>39.3333333333333</v>
      </c>
      <c r="DF284">
        <v>40.2703333333333</v>
      </c>
      <c r="DG284">
        <v>39.3746666666667</v>
      </c>
      <c r="DH284">
        <v>1001.45666666667</v>
      </c>
      <c r="DI284">
        <v>39.57</v>
      </c>
      <c r="DJ284">
        <v>0</v>
      </c>
      <c r="DK284">
        <v>1625677751</v>
      </c>
      <c r="DL284">
        <v>0</v>
      </c>
      <c r="DM284">
        <v>1410.8832</v>
      </c>
      <c r="DN284">
        <v>-33.6576922355684</v>
      </c>
      <c r="DO284">
        <v>-329.869230262286</v>
      </c>
      <c r="DP284">
        <v>14628.104</v>
      </c>
      <c r="DQ284">
        <v>15</v>
      </c>
      <c r="DR284">
        <v>1625677134.6</v>
      </c>
      <c r="DS284" t="s">
        <v>305</v>
      </c>
      <c r="DT284">
        <v>1625677128.6</v>
      </c>
      <c r="DU284">
        <v>1625677134.6</v>
      </c>
      <c r="DV284">
        <v>2</v>
      </c>
      <c r="DW284">
        <v>0.041</v>
      </c>
      <c r="DX284">
        <v>0.026</v>
      </c>
      <c r="DY284">
        <v>-14.347</v>
      </c>
      <c r="DZ284">
        <v>-1.389</v>
      </c>
      <c r="EA284">
        <v>420</v>
      </c>
      <c r="EB284">
        <v>5</v>
      </c>
      <c r="EC284">
        <v>0.14</v>
      </c>
      <c r="ED284">
        <v>0.08</v>
      </c>
      <c r="EE284">
        <v>-12.3739926829268</v>
      </c>
      <c r="EF284">
        <v>-0.450773519163769</v>
      </c>
      <c r="EG284">
        <v>0.0643383790566033</v>
      </c>
      <c r="EH284">
        <v>1</v>
      </c>
      <c r="EI284">
        <v>1412.65794117647</v>
      </c>
      <c r="EJ284">
        <v>-32.7729051531003</v>
      </c>
      <c r="EK284">
        <v>3.2276824497679</v>
      </c>
      <c r="EL284">
        <v>0</v>
      </c>
      <c r="EM284">
        <v>1.40211585365854</v>
      </c>
      <c r="EN284">
        <v>0.195954982578397</v>
      </c>
      <c r="EO284">
        <v>0.0222620954216792</v>
      </c>
      <c r="EP284">
        <v>0</v>
      </c>
      <c r="EQ284">
        <v>1</v>
      </c>
      <c r="ER284">
        <v>3</v>
      </c>
      <c r="ES284" t="s">
        <v>427</v>
      </c>
      <c r="ET284">
        <v>100</v>
      </c>
      <c r="EU284">
        <v>100</v>
      </c>
      <c r="EV284">
        <v>-14.343</v>
      </c>
      <c r="EW284">
        <v>-1.4821</v>
      </c>
      <c r="EX284">
        <v>-14.3476998515065</v>
      </c>
      <c r="EY284">
        <v>0.000485247639819423</v>
      </c>
      <c r="EZ284">
        <v>-1.36446825205216e-06</v>
      </c>
      <c r="FA284">
        <v>5.78542989185787e-10</v>
      </c>
      <c r="FB284">
        <v>-1.1099058739466</v>
      </c>
      <c r="FC284">
        <v>-0.0508365997127688</v>
      </c>
      <c r="FD284">
        <v>0.00161886503163497</v>
      </c>
      <c r="FE284">
        <v>-2.08621555845513e-05</v>
      </c>
      <c r="FF284">
        <v>0</v>
      </c>
      <c r="FG284">
        <v>2096</v>
      </c>
      <c r="FH284">
        <v>2</v>
      </c>
      <c r="FI284">
        <v>28</v>
      </c>
      <c r="FJ284">
        <v>10.4</v>
      </c>
      <c r="FK284">
        <v>10.3</v>
      </c>
      <c r="FL284">
        <v>18</v>
      </c>
      <c r="FM284">
        <v>491.9</v>
      </c>
      <c r="FN284">
        <v>511.765</v>
      </c>
      <c r="FO284">
        <v>20.8641</v>
      </c>
      <c r="FP284">
        <v>26.4176</v>
      </c>
      <c r="FQ284">
        <v>29.9999</v>
      </c>
      <c r="FR284">
        <v>26.658</v>
      </c>
      <c r="FS284">
        <v>26.6523</v>
      </c>
      <c r="FT284">
        <v>21.4741</v>
      </c>
      <c r="FU284">
        <v>50.3911</v>
      </c>
      <c r="FV284">
        <v>0</v>
      </c>
      <c r="FW284">
        <v>20.94</v>
      </c>
      <c r="FX284">
        <v>420</v>
      </c>
      <c r="FY284">
        <v>7.3769</v>
      </c>
      <c r="FZ284">
        <v>101.678</v>
      </c>
      <c r="GA284">
        <v>96.1996</v>
      </c>
    </row>
    <row r="285" spans="1:183">
      <c r="A285">
        <v>269</v>
      </c>
      <c r="B285">
        <v>1625677752.1</v>
      </c>
      <c r="C285">
        <v>536</v>
      </c>
      <c r="D285" t="s">
        <v>844</v>
      </c>
      <c r="E285" t="s">
        <v>845</v>
      </c>
      <c r="F285">
        <v>1</v>
      </c>
      <c r="G285" t="s">
        <v>302</v>
      </c>
      <c r="H285">
        <v>1625677751.1</v>
      </c>
      <c r="I285">
        <f>(J285)/1000</f>
        <v>0</v>
      </c>
      <c r="J285">
        <f>1000*CJ285*AH285*(CF285-CG285)/(100*BY285*(1000-AH285*CF285))</f>
        <v>0</v>
      </c>
      <c r="K285">
        <f>CJ285*AH285*(CE285-CD285*(1000-AH285*CG285)/(1000-AH285*CF285))/(100*BY285)</f>
        <v>0</v>
      </c>
      <c r="L285">
        <f>CD285 - IF(AH285&gt;1, K285*BY285*100.0/(AJ285*CR285), 0)</f>
        <v>0</v>
      </c>
      <c r="M285">
        <f>((S285-I285/2)*L285-K285)/(S285+I285/2)</f>
        <v>0</v>
      </c>
      <c r="N285">
        <f>M285*(CK285+CL285)/1000.0</f>
        <v>0</v>
      </c>
      <c r="O285">
        <f>(CD285 - IF(AH285&gt;1, K285*BY285*100.0/(AJ285*CR285), 0))*(CK285+CL285)/1000.0</f>
        <v>0</v>
      </c>
      <c r="P285">
        <f>2.0/((1/R285-1/Q285)+SIGN(R285)*SQRT((1/R285-1/Q285)*(1/R285-1/Q285) + 4*BZ285/((BZ285+1)*(BZ285+1))*(2*1/R285*1/Q285-1/Q285*1/Q285)))</f>
        <v>0</v>
      </c>
      <c r="Q285">
        <f>IF(LEFT(CA285,1)&lt;&gt;"0",IF(LEFT(CA285,1)="1",3.0,CB285),$D$5+$E$5*(CR285*CK285/($K$5*1000))+$F$5*(CR285*CK285/($K$5*1000))*MAX(MIN(BY285,$J$5),$I$5)*MAX(MIN(BY285,$J$5),$I$5)+$G$5*MAX(MIN(BY285,$J$5),$I$5)*(CR285*CK285/($K$5*1000))+$H$5*(CR285*CK285/($K$5*1000))*(CR285*CK285/($K$5*1000)))</f>
        <v>0</v>
      </c>
      <c r="R285">
        <f>I285*(1000-(1000*0.61365*exp(17.502*V285/(240.97+V285))/(CK285+CL285)+CF285)/2)/(1000*0.61365*exp(17.502*V285/(240.97+V285))/(CK285+CL285)-CF285)</f>
        <v>0</v>
      </c>
      <c r="S285">
        <f>1/((BZ285+1)/(P285/1.6)+1/(Q285/1.37)) + BZ285/((BZ285+1)/(P285/1.6) + BZ285/(Q285/1.37))</f>
        <v>0</v>
      </c>
      <c r="T285">
        <f>(BU285*BX285)</f>
        <v>0</v>
      </c>
      <c r="U285">
        <f>(CM285+(T285+2*0.95*5.67E-8*(((CM285+$B$7)+273)^4-(CM285+273)^4)-44100*I285)/(1.84*29.3*Q285+8*0.95*5.67E-8*(CM285+273)^3))</f>
        <v>0</v>
      </c>
      <c r="V285">
        <f>($C$7*CN285+$D$7*CO285+$E$7*U285)</f>
        <v>0</v>
      </c>
      <c r="W285">
        <f>0.61365*exp(17.502*V285/(240.97+V285))</f>
        <v>0</v>
      </c>
      <c r="X285">
        <f>(Y285/Z285*100)</f>
        <v>0</v>
      </c>
      <c r="Y285">
        <f>CF285*(CK285+CL285)/1000</f>
        <v>0</v>
      </c>
      <c r="Z285">
        <f>0.61365*exp(17.502*CM285/(240.97+CM285))</f>
        <v>0</v>
      </c>
      <c r="AA285">
        <f>(W285-CF285*(CK285+CL285)/1000)</f>
        <v>0</v>
      </c>
      <c r="AB285">
        <f>(-I285*44100)</f>
        <v>0</v>
      </c>
      <c r="AC285">
        <f>2*29.3*Q285*0.92*(CM285-V285)</f>
        <v>0</v>
      </c>
      <c r="AD285">
        <f>2*0.95*5.67E-8*(((CM285+$B$7)+273)^4-(V285+273)^4)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MAX(0,($B$13+$C$13*CR285)/(1+$D$13*CR285)*CK285/(CM285+273)*$E$13)</f>
        <v>0</v>
      </c>
      <c r="AK285" t="s">
        <v>303</v>
      </c>
      <c r="AL285" t="s">
        <v>303</v>
      </c>
      <c r="AM285">
        <v>0</v>
      </c>
      <c r="AN285">
        <v>0</v>
      </c>
      <c r="AO285">
        <f>1-AM285/AN285</f>
        <v>0</v>
      </c>
      <c r="AP285">
        <v>0</v>
      </c>
      <c r="AQ285" t="s">
        <v>303</v>
      </c>
      <c r="AR285" t="s">
        <v>303</v>
      </c>
      <c r="AS285">
        <v>0</v>
      </c>
      <c r="AT285">
        <v>0</v>
      </c>
      <c r="AU285">
        <f>1-AS285/AT285</f>
        <v>0</v>
      </c>
      <c r="AV285">
        <v>0.5</v>
      </c>
      <c r="AW285">
        <f>BV285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303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f>$B$11*CS285+$C$11*CT285+$F$11*CU285*(1-CX285)</f>
        <v>0</v>
      </c>
      <c r="BV285">
        <f>BU285*BW285</f>
        <v>0</v>
      </c>
      <c r="BW285">
        <f>($B$11*$D$9+$C$11*$D$9+$F$11*((DH285+CZ285)/MAX(DH285+CZ285+DI285, 0.1)*$I$9+DI285/MAX(DH285+CZ285+DI285, 0.1)*$J$9))/($B$11+$C$11+$F$11)</f>
        <v>0</v>
      </c>
      <c r="BX285">
        <f>($B$11*$K$9+$C$11*$K$9+$F$11*((DH285+CZ285)/MAX(DH285+CZ285+DI285, 0.1)*$P$9+DI285/MAX(DH285+CZ285+DI285, 0.1)*$Q$9))/($B$11+$C$11+$F$11)</f>
        <v>0</v>
      </c>
      <c r="BY285">
        <v>6</v>
      </c>
      <c r="BZ285">
        <v>0.5</v>
      </c>
      <c r="CA285" t="s">
        <v>304</v>
      </c>
      <c r="CB285">
        <v>2</v>
      </c>
      <c r="CC285">
        <v>1625677751.1</v>
      </c>
      <c r="CD285">
        <v>407.616666666667</v>
      </c>
      <c r="CE285">
        <v>419.889</v>
      </c>
      <c r="CF285">
        <v>8.72118666666667</v>
      </c>
      <c r="CG285">
        <v>7.31821</v>
      </c>
      <c r="CH285">
        <v>421.959</v>
      </c>
      <c r="CI285">
        <v>10.2034</v>
      </c>
      <c r="CJ285">
        <v>500.014</v>
      </c>
      <c r="CK285">
        <v>100.408</v>
      </c>
      <c r="CL285">
        <v>0.0998025666666667</v>
      </c>
      <c r="CM285">
        <v>21.3901666666667</v>
      </c>
      <c r="CN285">
        <v>21.146</v>
      </c>
      <c r="CO285">
        <v>999.9</v>
      </c>
      <c r="CP285">
        <v>0</v>
      </c>
      <c r="CQ285">
        <v>0</v>
      </c>
      <c r="CR285">
        <v>10001.25</v>
      </c>
      <c r="CS285">
        <v>0</v>
      </c>
      <c r="CT285">
        <v>4.81106</v>
      </c>
      <c r="CU285">
        <v>1046.02333333333</v>
      </c>
      <c r="CV285">
        <v>0.961991</v>
      </c>
      <c r="CW285">
        <v>0.0380092</v>
      </c>
      <c r="CX285">
        <v>0</v>
      </c>
      <c r="CY285">
        <v>1406.25</v>
      </c>
      <c r="CZ285">
        <v>4.99912</v>
      </c>
      <c r="DA285">
        <v>14582.9</v>
      </c>
      <c r="DB285">
        <v>6712.94666666667</v>
      </c>
      <c r="DC285">
        <v>37.5413333333333</v>
      </c>
      <c r="DD285">
        <v>40.7706666666667</v>
      </c>
      <c r="DE285">
        <v>39.3333333333333</v>
      </c>
      <c r="DF285">
        <v>40.2286666666667</v>
      </c>
      <c r="DG285">
        <v>39.2083333333333</v>
      </c>
      <c r="DH285">
        <v>1001.45333333333</v>
      </c>
      <c r="DI285">
        <v>39.57</v>
      </c>
      <c r="DJ285">
        <v>0</v>
      </c>
      <c r="DK285">
        <v>1625677752.8</v>
      </c>
      <c r="DL285">
        <v>0</v>
      </c>
      <c r="DM285">
        <v>1410.03153846154</v>
      </c>
      <c r="DN285">
        <v>-33.4516239345704</v>
      </c>
      <c r="DO285">
        <v>-328.717948932976</v>
      </c>
      <c r="DP285">
        <v>14619.8153846154</v>
      </c>
      <c r="DQ285">
        <v>15</v>
      </c>
      <c r="DR285">
        <v>1625677134.6</v>
      </c>
      <c r="DS285" t="s">
        <v>305</v>
      </c>
      <c r="DT285">
        <v>1625677128.6</v>
      </c>
      <c r="DU285">
        <v>1625677134.6</v>
      </c>
      <c r="DV285">
        <v>2</v>
      </c>
      <c r="DW285">
        <v>0.041</v>
      </c>
      <c r="DX285">
        <v>0.026</v>
      </c>
      <c r="DY285">
        <v>-14.347</v>
      </c>
      <c r="DZ285">
        <v>-1.389</v>
      </c>
      <c r="EA285">
        <v>420</v>
      </c>
      <c r="EB285">
        <v>5</v>
      </c>
      <c r="EC285">
        <v>0.14</v>
      </c>
      <c r="ED285">
        <v>0.08</v>
      </c>
      <c r="EE285">
        <v>-12.3729536585366</v>
      </c>
      <c r="EF285">
        <v>-0.141186062717773</v>
      </c>
      <c r="EG285">
        <v>0.0657966901738578</v>
      </c>
      <c r="EH285">
        <v>1</v>
      </c>
      <c r="EI285">
        <v>1411.826</v>
      </c>
      <c r="EJ285">
        <v>-32.9298521133081</v>
      </c>
      <c r="EK285">
        <v>3.32508319981833</v>
      </c>
      <c r="EL285">
        <v>0</v>
      </c>
      <c r="EM285">
        <v>1.40419951219512</v>
      </c>
      <c r="EN285">
        <v>0.166201254355404</v>
      </c>
      <c r="EO285">
        <v>0.0214192273950549</v>
      </c>
      <c r="EP285">
        <v>0</v>
      </c>
      <c r="EQ285">
        <v>1</v>
      </c>
      <c r="ER285">
        <v>3</v>
      </c>
      <c r="ES285" t="s">
        <v>427</v>
      </c>
      <c r="ET285">
        <v>100</v>
      </c>
      <c r="EU285">
        <v>100</v>
      </c>
      <c r="EV285">
        <v>-14.342</v>
      </c>
      <c r="EW285">
        <v>-1.4825</v>
      </c>
      <c r="EX285">
        <v>-14.3476998515065</v>
      </c>
      <c r="EY285">
        <v>0.000485247639819423</v>
      </c>
      <c r="EZ285">
        <v>-1.36446825205216e-06</v>
      </c>
      <c r="FA285">
        <v>5.78542989185787e-10</v>
      </c>
      <c r="FB285">
        <v>-1.1099058739466</v>
      </c>
      <c r="FC285">
        <v>-0.0508365997127688</v>
      </c>
      <c r="FD285">
        <v>0.00161886503163497</v>
      </c>
      <c r="FE285">
        <v>-2.08621555845513e-05</v>
      </c>
      <c r="FF285">
        <v>0</v>
      </c>
      <c r="FG285">
        <v>2096</v>
      </c>
      <c r="FH285">
        <v>2</v>
      </c>
      <c r="FI285">
        <v>28</v>
      </c>
      <c r="FJ285">
        <v>10.4</v>
      </c>
      <c r="FK285">
        <v>10.3</v>
      </c>
      <c r="FL285">
        <v>18</v>
      </c>
      <c r="FM285">
        <v>491.921</v>
      </c>
      <c r="FN285">
        <v>511.72</v>
      </c>
      <c r="FO285">
        <v>20.9086</v>
      </c>
      <c r="FP285">
        <v>26.4168</v>
      </c>
      <c r="FQ285">
        <v>29.9998</v>
      </c>
      <c r="FR285">
        <v>26.657</v>
      </c>
      <c r="FS285">
        <v>26.6513</v>
      </c>
      <c r="FT285">
        <v>21.4738</v>
      </c>
      <c r="FU285">
        <v>50.3911</v>
      </c>
      <c r="FV285">
        <v>0</v>
      </c>
      <c r="FW285">
        <v>21</v>
      </c>
      <c r="FX285">
        <v>420</v>
      </c>
      <c r="FY285">
        <v>7.42231</v>
      </c>
      <c r="FZ285">
        <v>101.678</v>
      </c>
      <c r="GA285">
        <v>96.1995</v>
      </c>
    </row>
    <row r="286" spans="1:183">
      <c r="A286">
        <v>270</v>
      </c>
      <c r="B286">
        <v>1625677754.1</v>
      </c>
      <c r="C286">
        <v>538</v>
      </c>
      <c r="D286" t="s">
        <v>846</v>
      </c>
      <c r="E286" t="s">
        <v>847</v>
      </c>
      <c r="F286">
        <v>1</v>
      </c>
      <c r="G286" t="s">
        <v>302</v>
      </c>
      <c r="H286">
        <v>1625677753.1</v>
      </c>
      <c r="I286">
        <f>(J286)/1000</f>
        <v>0</v>
      </c>
      <c r="J286">
        <f>1000*CJ286*AH286*(CF286-CG286)/(100*BY286*(1000-AH286*CF286))</f>
        <v>0</v>
      </c>
      <c r="K286">
        <f>CJ286*AH286*(CE286-CD286*(1000-AH286*CG286)/(1000-AH286*CF286))/(100*BY286)</f>
        <v>0</v>
      </c>
      <c r="L286">
        <f>CD286 - IF(AH286&gt;1, K286*BY286*100.0/(AJ286*CR286), 0)</f>
        <v>0</v>
      </c>
      <c r="M286">
        <f>((S286-I286/2)*L286-K286)/(S286+I286/2)</f>
        <v>0</v>
      </c>
      <c r="N286">
        <f>M286*(CK286+CL286)/1000.0</f>
        <v>0</v>
      </c>
      <c r="O286">
        <f>(CD286 - IF(AH286&gt;1, K286*BY286*100.0/(AJ286*CR286), 0))*(CK286+CL286)/1000.0</f>
        <v>0</v>
      </c>
      <c r="P286">
        <f>2.0/((1/R286-1/Q286)+SIGN(R286)*SQRT((1/R286-1/Q286)*(1/R286-1/Q286) + 4*BZ286/((BZ286+1)*(BZ286+1))*(2*1/R286*1/Q286-1/Q286*1/Q286)))</f>
        <v>0</v>
      </c>
      <c r="Q286">
        <f>IF(LEFT(CA286,1)&lt;&gt;"0",IF(LEFT(CA286,1)="1",3.0,CB286),$D$5+$E$5*(CR286*CK286/($K$5*1000))+$F$5*(CR286*CK286/($K$5*1000))*MAX(MIN(BY286,$J$5),$I$5)*MAX(MIN(BY286,$J$5),$I$5)+$G$5*MAX(MIN(BY286,$J$5),$I$5)*(CR286*CK286/($K$5*1000))+$H$5*(CR286*CK286/($K$5*1000))*(CR286*CK286/($K$5*1000)))</f>
        <v>0</v>
      </c>
      <c r="R286">
        <f>I286*(1000-(1000*0.61365*exp(17.502*V286/(240.97+V286))/(CK286+CL286)+CF286)/2)/(1000*0.61365*exp(17.502*V286/(240.97+V286))/(CK286+CL286)-CF286)</f>
        <v>0</v>
      </c>
      <c r="S286">
        <f>1/((BZ286+1)/(P286/1.6)+1/(Q286/1.37)) + BZ286/((BZ286+1)/(P286/1.6) + BZ286/(Q286/1.37))</f>
        <v>0</v>
      </c>
      <c r="T286">
        <f>(BU286*BX286)</f>
        <v>0</v>
      </c>
      <c r="U286">
        <f>(CM286+(T286+2*0.95*5.67E-8*(((CM286+$B$7)+273)^4-(CM286+273)^4)-44100*I286)/(1.84*29.3*Q286+8*0.95*5.67E-8*(CM286+273)^3))</f>
        <v>0</v>
      </c>
      <c r="V286">
        <f>($C$7*CN286+$D$7*CO286+$E$7*U286)</f>
        <v>0</v>
      </c>
      <c r="W286">
        <f>0.61365*exp(17.502*V286/(240.97+V286))</f>
        <v>0</v>
      </c>
      <c r="X286">
        <f>(Y286/Z286*100)</f>
        <v>0</v>
      </c>
      <c r="Y286">
        <f>CF286*(CK286+CL286)/1000</f>
        <v>0</v>
      </c>
      <c r="Z286">
        <f>0.61365*exp(17.502*CM286/(240.97+CM286))</f>
        <v>0</v>
      </c>
      <c r="AA286">
        <f>(W286-CF286*(CK286+CL286)/1000)</f>
        <v>0</v>
      </c>
      <c r="AB286">
        <f>(-I286*44100)</f>
        <v>0</v>
      </c>
      <c r="AC286">
        <f>2*29.3*Q286*0.92*(CM286-V286)</f>
        <v>0</v>
      </c>
      <c r="AD286">
        <f>2*0.95*5.67E-8*(((CM286+$B$7)+273)^4-(V286+273)^4)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MAX(0,($B$13+$C$13*CR286)/(1+$D$13*CR286)*CK286/(CM286+273)*$E$13)</f>
        <v>0</v>
      </c>
      <c r="AK286" t="s">
        <v>303</v>
      </c>
      <c r="AL286" t="s">
        <v>303</v>
      </c>
      <c r="AM286">
        <v>0</v>
      </c>
      <c r="AN286">
        <v>0</v>
      </c>
      <c r="AO286">
        <f>1-AM286/AN286</f>
        <v>0</v>
      </c>
      <c r="AP286">
        <v>0</v>
      </c>
      <c r="AQ286" t="s">
        <v>303</v>
      </c>
      <c r="AR286" t="s">
        <v>303</v>
      </c>
      <c r="AS286">
        <v>0</v>
      </c>
      <c r="AT286">
        <v>0</v>
      </c>
      <c r="AU286">
        <f>1-AS286/AT286</f>
        <v>0</v>
      </c>
      <c r="AV286">
        <v>0.5</v>
      </c>
      <c r="AW286">
        <f>BV286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303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f>$B$11*CS286+$C$11*CT286+$F$11*CU286*(1-CX286)</f>
        <v>0</v>
      </c>
      <c r="BV286">
        <f>BU286*BW286</f>
        <v>0</v>
      </c>
      <c r="BW286">
        <f>($B$11*$D$9+$C$11*$D$9+$F$11*((DH286+CZ286)/MAX(DH286+CZ286+DI286, 0.1)*$I$9+DI286/MAX(DH286+CZ286+DI286, 0.1)*$J$9))/($B$11+$C$11+$F$11)</f>
        <v>0</v>
      </c>
      <c r="BX286">
        <f>($B$11*$K$9+$C$11*$K$9+$F$11*((DH286+CZ286)/MAX(DH286+CZ286+DI286, 0.1)*$P$9+DI286/MAX(DH286+CZ286+DI286, 0.1)*$Q$9))/($B$11+$C$11+$F$11)</f>
        <v>0</v>
      </c>
      <c r="BY286">
        <v>6</v>
      </c>
      <c r="BZ286">
        <v>0.5</v>
      </c>
      <c r="CA286" t="s">
        <v>304</v>
      </c>
      <c r="CB286">
        <v>2</v>
      </c>
      <c r="CC286">
        <v>1625677753.1</v>
      </c>
      <c r="CD286">
        <v>407.578</v>
      </c>
      <c r="CE286">
        <v>419.864666666667</v>
      </c>
      <c r="CF286">
        <v>8.74052666666667</v>
      </c>
      <c r="CG286">
        <v>7.34427666666667</v>
      </c>
      <c r="CH286">
        <v>421.920666666667</v>
      </c>
      <c r="CI286">
        <v>10.2232333333333</v>
      </c>
      <c r="CJ286">
        <v>499.965</v>
      </c>
      <c r="CK286">
        <v>100.408666666667</v>
      </c>
      <c r="CL286">
        <v>0.0993522666666667</v>
      </c>
      <c r="CM286">
        <v>21.4191333333333</v>
      </c>
      <c r="CN286">
        <v>21.1755666666667</v>
      </c>
      <c r="CO286">
        <v>999.9</v>
      </c>
      <c r="CP286">
        <v>0</v>
      </c>
      <c r="CQ286">
        <v>0</v>
      </c>
      <c r="CR286">
        <v>10015.4333333333</v>
      </c>
      <c r="CS286">
        <v>0</v>
      </c>
      <c r="CT286">
        <v>4.82485</v>
      </c>
      <c r="CU286">
        <v>1045.9</v>
      </c>
      <c r="CV286">
        <v>0.961997</v>
      </c>
      <c r="CW286">
        <v>0.0380032666666667</v>
      </c>
      <c r="CX286">
        <v>0</v>
      </c>
      <c r="CY286">
        <v>1405.29</v>
      </c>
      <c r="CZ286">
        <v>4.99912</v>
      </c>
      <c r="DA286">
        <v>14571</v>
      </c>
      <c r="DB286">
        <v>6712.15333333333</v>
      </c>
      <c r="DC286">
        <v>37.5</v>
      </c>
      <c r="DD286">
        <v>40.75</v>
      </c>
      <c r="DE286">
        <v>39.437</v>
      </c>
      <c r="DF286">
        <v>40.187</v>
      </c>
      <c r="DG286">
        <v>39.333</v>
      </c>
      <c r="DH286">
        <v>1001.34</v>
      </c>
      <c r="DI286">
        <v>39.56</v>
      </c>
      <c r="DJ286">
        <v>0</v>
      </c>
      <c r="DK286">
        <v>1625677755.2</v>
      </c>
      <c r="DL286">
        <v>0</v>
      </c>
      <c r="DM286">
        <v>1408.71807692308</v>
      </c>
      <c r="DN286">
        <v>-33.4177777882816</v>
      </c>
      <c r="DO286">
        <v>-327.032478903347</v>
      </c>
      <c r="DP286">
        <v>14606.4884615385</v>
      </c>
      <c r="DQ286">
        <v>15</v>
      </c>
      <c r="DR286">
        <v>1625677134.6</v>
      </c>
      <c r="DS286" t="s">
        <v>305</v>
      </c>
      <c r="DT286">
        <v>1625677128.6</v>
      </c>
      <c r="DU286">
        <v>1625677134.6</v>
      </c>
      <c r="DV286">
        <v>2</v>
      </c>
      <c r="DW286">
        <v>0.041</v>
      </c>
      <c r="DX286">
        <v>0.026</v>
      </c>
      <c r="DY286">
        <v>-14.347</v>
      </c>
      <c r="DZ286">
        <v>-1.389</v>
      </c>
      <c r="EA286">
        <v>420</v>
      </c>
      <c r="EB286">
        <v>5</v>
      </c>
      <c r="EC286">
        <v>0.14</v>
      </c>
      <c r="ED286">
        <v>0.08</v>
      </c>
      <c r="EE286">
        <v>-12.3695487804878</v>
      </c>
      <c r="EF286">
        <v>0.086506620209065</v>
      </c>
      <c r="EG286">
        <v>0.069091992836526</v>
      </c>
      <c r="EH286">
        <v>1</v>
      </c>
      <c r="EI286">
        <v>1410.35029411765</v>
      </c>
      <c r="EJ286">
        <v>-32.9649891499178</v>
      </c>
      <c r="EK286">
        <v>3.22904965557987</v>
      </c>
      <c r="EL286">
        <v>0</v>
      </c>
      <c r="EM286">
        <v>1.40710658536585</v>
      </c>
      <c r="EN286">
        <v>0.082681672473871</v>
      </c>
      <c r="EO286">
        <v>0.0177707071396361</v>
      </c>
      <c r="EP286">
        <v>1</v>
      </c>
      <c r="EQ286">
        <v>2</v>
      </c>
      <c r="ER286">
        <v>3</v>
      </c>
      <c r="ES286" t="s">
        <v>349</v>
      </c>
      <c r="ET286">
        <v>100</v>
      </c>
      <c r="EU286">
        <v>100</v>
      </c>
      <c r="EV286">
        <v>-14.342</v>
      </c>
      <c r="EW286">
        <v>-1.483</v>
      </c>
      <c r="EX286">
        <v>-14.3476998515065</v>
      </c>
      <c r="EY286">
        <v>0.000485247639819423</v>
      </c>
      <c r="EZ286">
        <v>-1.36446825205216e-06</v>
      </c>
      <c r="FA286">
        <v>5.78542989185787e-10</v>
      </c>
      <c r="FB286">
        <v>-1.1099058739466</v>
      </c>
      <c r="FC286">
        <v>-0.0508365997127688</v>
      </c>
      <c r="FD286">
        <v>0.00161886503163497</v>
      </c>
      <c r="FE286">
        <v>-2.08621555845513e-05</v>
      </c>
      <c r="FF286">
        <v>0</v>
      </c>
      <c r="FG286">
        <v>2096</v>
      </c>
      <c r="FH286">
        <v>2</v>
      </c>
      <c r="FI286">
        <v>28</v>
      </c>
      <c r="FJ286">
        <v>10.4</v>
      </c>
      <c r="FK286">
        <v>10.3</v>
      </c>
      <c r="FL286">
        <v>18</v>
      </c>
      <c r="FM286">
        <v>491.969</v>
      </c>
      <c r="FN286">
        <v>511.673</v>
      </c>
      <c r="FO286">
        <v>20.9567</v>
      </c>
      <c r="FP286">
        <v>26.4156</v>
      </c>
      <c r="FQ286">
        <v>29.9999</v>
      </c>
      <c r="FR286">
        <v>26.6558</v>
      </c>
      <c r="FS286">
        <v>26.65</v>
      </c>
      <c r="FT286">
        <v>21.4759</v>
      </c>
      <c r="FU286">
        <v>50.3911</v>
      </c>
      <c r="FV286">
        <v>0</v>
      </c>
      <c r="FW286">
        <v>21</v>
      </c>
      <c r="FX286">
        <v>420</v>
      </c>
      <c r="FY286">
        <v>7.42561</v>
      </c>
      <c r="FZ286">
        <v>101.678</v>
      </c>
      <c r="GA286">
        <v>96.1994</v>
      </c>
    </row>
    <row r="287" spans="1:183">
      <c r="A287">
        <v>271</v>
      </c>
      <c r="B287">
        <v>1625677756.1</v>
      </c>
      <c r="C287">
        <v>540</v>
      </c>
      <c r="D287" t="s">
        <v>848</v>
      </c>
      <c r="E287" t="s">
        <v>849</v>
      </c>
      <c r="F287">
        <v>1</v>
      </c>
      <c r="G287" t="s">
        <v>302</v>
      </c>
      <c r="H287">
        <v>1625677755.1</v>
      </c>
      <c r="I287">
        <f>(J287)/1000</f>
        <v>0</v>
      </c>
      <c r="J287">
        <f>1000*CJ287*AH287*(CF287-CG287)/(100*BY287*(1000-AH287*CF287))</f>
        <v>0</v>
      </c>
      <c r="K287">
        <f>CJ287*AH287*(CE287-CD287*(1000-AH287*CG287)/(1000-AH287*CF287))/(100*BY287)</f>
        <v>0</v>
      </c>
      <c r="L287">
        <f>CD287 - IF(AH287&gt;1, K287*BY287*100.0/(AJ287*CR287), 0)</f>
        <v>0</v>
      </c>
      <c r="M287">
        <f>((S287-I287/2)*L287-K287)/(S287+I287/2)</f>
        <v>0</v>
      </c>
      <c r="N287">
        <f>M287*(CK287+CL287)/1000.0</f>
        <v>0</v>
      </c>
      <c r="O287">
        <f>(CD287 - IF(AH287&gt;1, K287*BY287*100.0/(AJ287*CR287), 0))*(CK287+CL287)/1000.0</f>
        <v>0</v>
      </c>
      <c r="P287">
        <f>2.0/((1/R287-1/Q287)+SIGN(R287)*SQRT((1/R287-1/Q287)*(1/R287-1/Q287) + 4*BZ287/((BZ287+1)*(BZ287+1))*(2*1/R287*1/Q287-1/Q287*1/Q287)))</f>
        <v>0</v>
      </c>
      <c r="Q287">
        <f>IF(LEFT(CA287,1)&lt;&gt;"0",IF(LEFT(CA287,1)="1",3.0,CB287),$D$5+$E$5*(CR287*CK287/($K$5*1000))+$F$5*(CR287*CK287/($K$5*1000))*MAX(MIN(BY287,$J$5),$I$5)*MAX(MIN(BY287,$J$5),$I$5)+$G$5*MAX(MIN(BY287,$J$5),$I$5)*(CR287*CK287/($K$5*1000))+$H$5*(CR287*CK287/($K$5*1000))*(CR287*CK287/($K$5*1000)))</f>
        <v>0</v>
      </c>
      <c r="R287">
        <f>I287*(1000-(1000*0.61365*exp(17.502*V287/(240.97+V287))/(CK287+CL287)+CF287)/2)/(1000*0.61365*exp(17.502*V287/(240.97+V287))/(CK287+CL287)-CF287)</f>
        <v>0</v>
      </c>
      <c r="S287">
        <f>1/((BZ287+1)/(P287/1.6)+1/(Q287/1.37)) + BZ287/((BZ287+1)/(P287/1.6) + BZ287/(Q287/1.37))</f>
        <v>0</v>
      </c>
      <c r="T287">
        <f>(BU287*BX287)</f>
        <v>0</v>
      </c>
      <c r="U287">
        <f>(CM287+(T287+2*0.95*5.67E-8*(((CM287+$B$7)+273)^4-(CM287+273)^4)-44100*I287)/(1.84*29.3*Q287+8*0.95*5.67E-8*(CM287+273)^3))</f>
        <v>0</v>
      </c>
      <c r="V287">
        <f>($C$7*CN287+$D$7*CO287+$E$7*U287)</f>
        <v>0</v>
      </c>
      <c r="W287">
        <f>0.61365*exp(17.502*V287/(240.97+V287))</f>
        <v>0</v>
      </c>
      <c r="X287">
        <f>(Y287/Z287*100)</f>
        <v>0</v>
      </c>
      <c r="Y287">
        <f>CF287*(CK287+CL287)/1000</f>
        <v>0</v>
      </c>
      <c r="Z287">
        <f>0.61365*exp(17.502*CM287/(240.97+CM287))</f>
        <v>0</v>
      </c>
      <c r="AA287">
        <f>(W287-CF287*(CK287+CL287)/1000)</f>
        <v>0</v>
      </c>
      <c r="AB287">
        <f>(-I287*44100)</f>
        <v>0</v>
      </c>
      <c r="AC287">
        <f>2*29.3*Q287*0.92*(CM287-V287)</f>
        <v>0</v>
      </c>
      <c r="AD287">
        <f>2*0.95*5.67E-8*(((CM287+$B$7)+273)^4-(V287+273)^4)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MAX(0,($B$13+$C$13*CR287)/(1+$D$13*CR287)*CK287/(CM287+273)*$E$13)</f>
        <v>0</v>
      </c>
      <c r="AK287" t="s">
        <v>303</v>
      </c>
      <c r="AL287" t="s">
        <v>303</v>
      </c>
      <c r="AM287">
        <v>0</v>
      </c>
      <c r="AN287">
        <v>0</v>
      </c>
      <c r="AO287">
        <f>1-AM287/AN287</f>
        <v>0</v>
      </c>
      <c r="AP287">
        <v>0</v>
      </c>
      <c r="AQ287" t="s">
        <v>303</v>
      </c>
      <c r="AR287" t="s">
        <v>303</v>
      </c>
      <c r="AS287">
        <v>0</v>
      </c>
      <c r="AT287">
        <v>0</v>
      </c>
      <c r="AU287">
        <f>1-AS287/AT287</f>
        <v>0</v>
      </c>
      <c r="AV287">
        <v>0.5</v>
      </c>
      <c r="AW287">
        <f>BV287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303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f>$B$11*CS287+$C$11*CT287+$F$11*CU287*(1-CX287)</f>
        <v>0</v>
      </c>
      <c r="BV287">
        <f>BU287*BW287</f>
        <v>0</v>
      </c>
      <c r="BW287">
        <f>($B$11*$D$9+$C$11*$D$9+$F$11*((DH287+CZ287)/MAX(DH287+CZ287+DI287, 0.1)*$I$9+DI287/MAX(DH287+CZ287+DI287, 0.1)*$J$9))/($B$11+$C$11+$F$11)</f>
        <v>0</v>
      </c>
      <c r="BX287">
        <f>($B$11*$K$9+$C$11*$K$9+$F$11*((DH287+CZ287)/MAX(DH287+CZ287+DI287, 0.1)*$P$9+DI287/MAX(DH287+CZ287+DI287, 0.1)*$Q$9))/($B$11+$C$11+$F$11)</f>
        <v>0</v>
      </c>
      <c r="BY287">
        <v>6</v>
      </c>
      <c r="BZ287">
        <v>0.5</v>
      </c>
      <c r="CA287" t="s">
        <v>304</v>
      </c>
      <c r="CB287">
        <v>2</v>
      </c>
      <c r="CC287">
        <v>1625677755.1</v>
      </c>
      <c r="CD287">
        <v>407.553</v>
      </c>
      <c r="CE287">
        <v>419.918666666667</v>
      </c>
      <c r="CF287">
        <v>8.76141333333333</v>
      </c>
      <c r="CG287">
        <v>7.35055333333333</v>
      </c>
      <c r="CH287">
        <v>421.895333333333</v>
      </c>
      <c r="CI287">
        <v>10.2446666666667</v>
      </c>
      <c r="CJ287">
        <v>500.032333333333</v>
      </c>
      <c r="CK287">
        <v>100.408333333333</v>
      </c>
      <c r="CL287">
        <v>0.100077666666667</v>
      </c>
      <c r="CM287">
        <v>21.4475666666667</v>
      </c>
      <c r="CN287">
        <v>21.2059</v>
      </c>
      <c r="CO287">
        <v>999.9</v>
      </c>
      <c r="CP287">
        <v>0</v>
      </c>
      <c r="CQ287">
        <v>0</v>
      </c>
      <c r="CR287">
        <v>9994.38666666667</v>
      </c>
      <c r="CS287">
        <v>0</v>
      </c>
      <c r="CT287">
        <v>4.85149666666667</v>
      </c>
      <c r="CU287">
        <v>1046.02</v>
      </c>
      <c r="CV287">
        <v>0.961991</v>
      </c>
      <c r="CW287">
        <v>0.0380092</v>
      </c>
      <c r="CX287">
        <v>0</v>
      </c>
      <c r="CY287">
        <v>1404.27666666667</v>
      </c>
      <c r="CZ287">
        <v>4.99912</v>
      </c>
      <c r="DA287">
        <v>14563.7666666667</v>
      </c>
      <c r="DB287">
        <v>6712.93666666667</v>
      </c>
      <c r="DC287">
        <v>37.6666666666667</v>
      </c>
      <c r="DD287">
        <v>40.7913333333333</v>
      </c>
      <c r="DE287">
        <v>39.3746666666667</v>
      </c>
      <c r="DF287">
        <v>40.2083333333333</v>
      </c>
      <c r="DG287">
        <v>39.333</v>
      </c>
      <c r="DH287">
        <v>1001.45</v>
      </c>
      <c r="DI287">
        <v>39.57</v>
      </c>
      <c r="DJ287">
        <v>0</v>
      </c>
      <c r="DK287">
        <v>1625677757</v>
      </c>
      <c r="DL287">
        <v>0</v>
      </c>
      <c r="DM287">
        <v>1407.5568</v>
      </c>
      <c r="DN287">
        <v>-32.5830768642039</v>
      </c>
      <c r="DO287">
        <v>-317.646153405953</v>
      </c>
      <c r="DP287">
        <v>14595.324</v>
      </c>
      <c r="DQ287">
        <v>15</v>
      </c>
      <c r="DR287">
        <v>1625677134.6</v>
      </c>
      <c r="DS287" t="s">
        <v>305</v>
      </c>
      <c r="DT287">
        <v>1625677128.6</v>
      </c>
      <c r="DU287">
        <v>1625677134.6</v>
      </c>
      <c r="DV287">
        <v>2</v>
      </c>
      <c r="DW287">
        <v>0.041</v>
      </c>
      <c r="DX287">
        <v>0.026</v>
      </c>
      <c r="DY287">
        <v>-14.347</v>
      </c>
      <c r="DZ287">
        <v>-1.389</v>
      </c>
      <c r="EA287">
        <v>420</v>
      </c>
      <c r="EB287">
        <v>5</v>
      </c>
      <c r="EC287">
        <v>0.14</v>
      </c>
      <c r="ED287">
        <v>0.08</v>
      </c>
      <c r="EE287">
        <v>-12.3715951219512</v>
      </c>
      <c r="EF287">
        <v>0.163873170731713</v>
      </c>
      <c r="EG287">
        <v>0.0683869333947026</v>
      </c>
      <c r="EH287">
        <v>1</v>
      </c>
      <c r="EI287">
        <v>1409.39058823529</v>
      </c>
      <c r="EJ287">
        <v>-33.4253508374847</v>
      </c>
      <c r="EK287">
        <v>3.27326509159606</v>
      </c>
      <c r="EL287">
        <v>0</v>
      </c>
      <c r="EM287">
        <v>1.41081707317073</v>
      </c>
      <c r="EN287">
        <v>0.0168420209059229</v>
      </c>
      <c r="EO287">
        <v>0.0131803225919851</v>
      </c>
      <c r="EP287">
        <v>1</v>
      </c>
      <c r="EQ287">
        <v>2</v>
      </c>
      <c r="ER287">
        <v>3</v>
      </c>
      <c r="ES287" t="s">
        <v>349</v>
      </c>
      <c r="ET287">
        <v>100</v>
      </c>
      <c r="EU287">
        <v>100</v>
      </c>
      <c r="EV287">
        <v>-14.342</v>
      </c>
      <c r="EW287">
        <v>-1.4834</v>
      </c>
      <c r="EX287">
        <v>-14.3476998515065</v>
      </c>
      <c r="EY287">
        <v>0.000485247639819423</v>
      </c>
      <c r="EZ287">
        <v>-1.36446825205216e-06</v>
      </c>
      <c r="FA287">
        <v>5.78542989185787e-10</v>
      </c>
      <c r="FB287">
        <v>-1.1099058739466</v>
      </c>
      <c r="FC287">
        <v>-0.0508365997127688</v>
      </c>
      <c r="FD287">
        <v>0.00161886503163497</v>
      </c>
      <c r="FE287">
        <v>-2.08621555845513e-05</v>
      </c>
      <c r="FF287">
        <v>0</v>
      </c>
      <c r="FG287">
        <v>2096</v>
      </c>
      <c r="FH287">
        <v>2</v>
      </c>
      <c r="FI287">
        <v>28</v>
      </c>
      <c r="FJ287">
        <v>10.5</v>
      </c>
      <c r="FK287">
        <v>10.4</v>
      </c>
      <c r="FL287">
        <v>18</v>
      </c>
      <c r="FM287">
        <v>491.785</v>
      </c>
      <c r="FN287">
        <v>511.734</v>
      </c>
      <c r="FO287">
        <v>21.001</v>
      </c>
      <c r="FP287">
        <v>26.4145</v>
      </c>
      <c r="FQ287">
        <v>30</v>
      </c>
      <c r="FR287">
        <v>26.6547</v>
      </c>
      <c r="FS287">
        <v>26.6489</v>
      </c>
      <c r="FT287">
        <v>21.4748</v>
      </c>
      <c r="FU287">
        <v>50.3911</v>
      </c>
      <c r="FV287">
        <v>0</v>
      </c>
      <c r="FW287">
        <v>21.07</v>
      </c>
      <c r="FX287">
        <v>420</v>
      </c>
      <c r="FY287">
        <v>7.42429</v>
      </c>
      <c r="FZ287">
        <v>101.678</v>
      </c>
      <c r="GA287">
        <v>96.2</v>
      </c>
    </row>
    <row r="288" spans="1:183">
      <c r="A288">
        <v>272</v>
      </c>
      <c r="B288">
        <v>1625677758.1</v>
      </c>
      <c r="C288">
        <v>542</v>
      </c>
      <c r="D288" t="s">
        <v>850</v>
      </c>
      <c r="E288" t="s">
        <v>851</v>
      </c>
      <c r="F288">
        <v>1</v>
      </c>
      <c r="G288" t="s">
        <v>302</v>
      </c>
      <c r="H288">
        <v>1625677757.1</v>
      </c>
      <c r="I288">
        <f>(J288)/1000</f>
        <v>0</v>
      </c>
      <c r="J288">
        <f>1000*CJ288*AH288*(CF288-CG288)/(100*BY288*(1000-AH288*CF288))</f>
        <v>0</v>
      </c>
      <c r="K288">
        <f>CJ288*AH288*(CE288-CD288*(1000-AH288*CG288)/(1000-AH288*CF288))/(100*BY288)</f>
        <v>0</v>
      </c>
      <c r="L288">
        <f>CD288 - IF(AH288&gt;1, K288*BY288*100.0/(AJ288*CR288), 0)</f>
        <v>0</v>
      </c>
      <c r="M288">
        <f>((S288-I288/2)*L288-K288)/(S288+I288/2)</f>
        <v>0</v>
      </c>
      <c r="N288">
        <f>M288*(CK288+CL288)/1000.0</f>
        <v>0</v>
      </c>
      <c r="O288">
        <f>(CD288 - IF(AH288&gt;1, K288*BY288*100.0/(AJ288*CR288), 0))*(CK288+CL288)/1000.0</f>
        <v>0</v>
      </c>
      <c r="P288">
        <f>2.0/((1/R288-1/Q288)+SIGN(R288)*SQRT((1/R288-1/Q288)*(1/R288-1/Q288) + 4*BZ288/((BZ288+1)*(BZ288+1))*(2*1/R288*1/Q288-1/Q288*1/Q288)))</f>
        <v>0</v>
      </c>
      <c r="Q288">
        <f>IF(LEFT(CA288,1)&lt;&gt;"0",IF(LEFT(CA288,1)="1",3.0,CB288),$D$5+$E$5*(CR288*CK288/($K$5*1000))+$F$5*(CR288*CK288/($K$5*1000))*MAX(MIN(BY288,$J$5),$I$5)*MAX(MIN(BY288,$J$5),$I$5)+$G$5*MAX(MIN(BY288,$J$5),$I$5)*(CR288*CK288/($K$5*1000))+$H$5*(CR288*CK288/($K$5*1000))*(CR288*CK288/($K$5*1000)))</f>
        <v>0</v>
      </c>
      <c r="R288">
        <f>I288*(1000-(1000*0.61365*exp(17.502*V288/(240.97+V288))/(CK288+CL288)+CF288)/2)/(1000*0.61365*exp(17.502*V288/(240.97+V288))/(CK288+CL288)-CF288)</f>
        <v>0</v>
      </c>
      <c r="S288">
        <f>1/((BZ288+1)/(P288/1.6)+1/(Q288/1.37)) + BZ288/((BZ288+1)/(P288/1.6) + BZ288/(Q288/1.37))</f>
        <v>0</v>
      </c>
      <c r="T288">
        <f>(BU288*BX288)</f>
        <v>0</v>
      </c>
      <c r="U288">
        <f>(CM288+(T288+2*0.95*5.67E-8*(((CM288+$B$7)+273)^4-(CM288+273)^4)-44100*I288)/(1.84*29.3*Q288+8*0.95*5.67E-8*(CM288+273)^3))</f>
        <v>0</v>
      </c>
      <c r="V288">
        <f>($C$7*CN288+$D$7*CO288+$E$7*U288)</f>
        <v>0</v>
      </c>
      <c r="W288">
        <f>0.61365*exp(17.502*V288/(240.97+V288))</f>
        <v>0</v>
      </c>
      <c r="X288">
        <f>(Y288/Z288*100)</f>
        <v>0</v>
      </c>
      <c r="Y288">
        <f>CF288*(CK288+CL288)/1000</f>
        <v>0</v>
      </c>
      <c r="Z288">
        <f>0.61365*exp(17.502*CM288/(240.97+CM288))</f>
        <v>0</v>
      </c>
      <c r="AA288">
        <f>(W288-CF288*(CK288+CL288)/1000)</f>
        <v>0</v>
      </c>
      <c r="AB288">
        <f>(-I288*44100)</f>
        <v>0</v>
      </c>
      <c r="AC288">
        <f>2*29.3*Q288*0.92*(CM288-V288)</f>
        <v>0</v>
      </c>
      <c r="AD288">
        <f>2*0.95*5.67E-8*(((CM288+$B$7)+273)^4-(V288+273)^4)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MAX(0,($B$13+$C$13*CR288)/(1+$D$13*CR288)*CK288/(CM288+273)*$E$13)</f>
        <v>0</v>
      </c>
      <c r="AK288" t="s">
        <v>303</v>
      </c>
      <c r="AL288" t="s">
        <v>303</v>
      </c>
      <c r="AM288">
        <v>0</v>
      </c>
      <c r="AN288">
        <v>0</v>
      </c>
      <c r="AO288">
        <f>1-AM288/AN288</f>
        <v>0</v>
      </c>
      <c r="AP288">
        <v>0</v>
      </c>
      <c r="AQ288" t="s">
        <v>303</v>
      </c>
      <c r="AR288" t="s">
        <v>303</v>
      </c>
      <c r="AS288">
        <v>0</v>
      </c>
      <c r="AT288">
        <v>0</v>
      </c>
      <c r="AU288">
        <f>1-AS288/AT288</f>
        <v>0</v>
      </c>
      <c r="AV288">
        <v>0.5</v>
      </c>
      <c r="AW288">
        <f>BV288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303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f>$B$11*CS288+$C$11*CT288+$F$11*CU288*(1-CX288)</f>
        <v>0</v>
      </c>
      <c r="BV288">
        <f>BU288*BW288</f>
        <v>0</v>
      </c>
      <c r="BW288">
        <f>($B$11*$D$9+$C$11*$D$9+$F$11*((DH288+CZ288)/MAX(DH288+CZ288+DI288, 0.1)*$I$9+DI288/MAX(DH288+CZ288+DI288, 0.1)*$J$9))/($B$11+$C$11+$F$11)</f>
        <v>0</v>
      </c>
      <c r="BX288">
        <f>($B$11*$K$9+$C$11*$K$9+$F$11*((DH288+CZ288)/MAX(DH288+CZ288+DI288, 0.1)*$P$9+DI288/MAX(DH288+CZ288+DI288, 0.1)*$Q$9))/($B$11+$C$11+$F$11)</f>
        <v>0</v>
      </c>
      <c r="BY288">
        <v>6</v>
      </c>
      <c r="BZ288">
        <v>0.5</v>
      </c>
      <c r="CA288" t="s">
        <v>304</v>
      </c>
      <c r="CB288">
        <v>2</v>
      </c>
      <c r="CC288">
        <v>1625677757.1</v>
      </c>
      <c r="CD288">
        <v>407.560333333333</v>
      </c>
      <c r="CE288">
        <v>420.015666666667</v>
      </c>
      <c r="CF288">
        <v>8.78008666666667</v>
      </c>
      <c r="CG288">
        <v>7.35264</v>
      </c>
      <c r="CH288">
        <v>421.902666666667</v>
      </c>
      <c r="CI288">
        <v>10.2637666666667</v>
      </c>
      <c r="CJ288">
        <v>500.060333333333</v>
      </c>
      <c r="CK288">
        <v>100.409</v>
      </c>
      <c r="CL288">
        <v>0.100456666666667</v>
      </c>
      <c r="CM288">
        <v>21.4786666666667</v>
      </c>
      <c r="CN288">
        <v>21.2318333333333</v>
      </c>
      <c r="CO288">
        <v>999.9</v>
      </c>
      <c r="CP288">
        <v>0</v>
      </c>
      <c r="CQ288">
        <v>0</v>
      </c>
      <c r="CR288">
        <v>9977.71</v>
      </c>
      <c r="CS288">
        <v>0</v>
      </c>
      <c r="CT288">
        <v>4.90755666666667</v>
      </c>
      <c r="CU288">
        <v>1046.01</v>
      </c>
      <c r="CV288">
        <v>0.961991</v>
      </c>
      <c r="CW288">
        <v>0.0380092</v>
      </c>
      <c r="CX288">
        <v>0</v>
      </c>
      <c r="CY288">
        <v>1402.87</v>
      </c>
      <c r="CZ288">
        <v>4.99912</v>
      </c>
      <c r="DA288">
        <v>14554.0666666667</v>
      </c>
      <c r="DB288">
        <v>6712.87333333333</v>
      </c>
      <c r="DC288">
        <v>37.5833333333333</v>
      </c>
      <c r="DD288">
        <v>40.7706666666667</v>
      </c>
      <c r="DE288">
        <v>39.4163333333333</v>
      </c>
      <c r="DF288">
        <v>40.2083333333333</v>
      </c>
      <c r="DG288">
        <v>39.2703333333333</v>
      </c>
      <c r="DH288">
        <v>1001.44</v>
      </c>
      <c r="DI288">
        <v>39.57</v>
      </c>
      <c r="DJ288">
        <v>0</v>
      </c>
      <c r="DK288">
        <v>1625677759.4</v>
      </c>
      <c r="DL288">
        <v>0</v>
      </c>
      <c r="DM288">
        <v>1406.2544</v>
      </c>
      <c r="DN288">
        <v>-32.4807691745244</v>
      </c>
      <c r="DO288">
        <v>-312.238461125055</v>
      </c>
      <c r="DP288">
        <v>14583.012</v>
      </c>
      <c r="DQ288">
        <v>15</v>
      </c>
      <c r="DR288">
        <v>1625677134.6</v>
      </c>
      <c r="DS288" t="s">
        <v>305</v>
      </c>
      <c r="DT288">
        <v>1625677128.6</v>
      </c>
      <c r="DU288">
        <v>1625677134.6</v>
      </c>
      <c r="DV288">
        <v>2</v>
      </c>
      <c r="DW288">
        <v>0.041</v>
      </c>
      <c r="DX288">
        <v>0.026</v>
      </c>
      <c r="DY288">
        <v>-14.347</v>
      </c>
      <c r="DZ288">
        <v>-1.389</v>
      </c>
      <c r="EA288">
        <v>420</v>
      </c>
      <c r="EB288">
        <v>5</v>
      </c>
      <c r="EC288">
        <v>0.14</v>
      </c>
      <c r="ED288">
        <v>0.08</v>
      </c>
      <c r="EE288">
        <v>-12.3833634146341</v>
      </c>
      <c r="EF288">
        <v>0.148108013937268</v>
      </c>
      <c r="EG288">
        <v>0.0695091352343216</v>
      </c>
      <c r="EH288">
        <v>1</v>
      </c>
      <c r="EI288">
        <v>1408.54771428571</v>
      </c>
      <c r="EJ288">
        <v>-33.4161735522301</v>
      </c>
      <c r="EK288">
        <v>3.35728979617638</v>
      </c>
      <c r="EL288">
        <v>0</v>
      </c>
      <c r="EM288">
        <v>1.41465243902439</v>
      </c>
      <c r="EN288">
        <v>-0.00725644599303195</v>
      </c>
      <c r="EO288">
        <v>0.0109564645758739</v>
      </c>
      <c r="EP288">
        <v>1</v>
      </c>
      <c r="EQ288">
        <v>2</v>
      </c>
      <c r="ER288">
        <v>3</v>
      </c>
      <c r="ES288" t="s">
        <v>349</v>
      </c>
      <c r="ET288">
        <v>100</v>
      </c>
      <c r="EU288">
        <v>100</v>
      </c>
      <c r="EV288">
        <v>-14.343</v>
      </c>
      <c r="EW288">
        <v>-1.4839</v>
      </c>
      <c r="EX288">
        <v>-14.3476998515065</v>
      </c>
      <c r="EY288">
        <v>0.000485247639819423</v>
      </c>
      <c r="EZ288">
        <v>-1.36446825205216e-06</v>
      </c>
      <c r="FA288">
        <v>5.78542989185787e-10</v>
      </c>
      <c r="FB288">
        <v>-1.1099058739466</v>
      </c>
      <c r="FC288">
        <v>-0.0508365997127688</v>
      </c>
      <c r="FD288">
        <v>0.00161886503163497</v>
      </c>
      <c r="FE288">
        <v>-2.08621555845513e-05</v>
      </c>
      <c r="FF288">
        <v>0</v>
      </c>
      <c r="FG288">
        <v>2096</v>
      </c>
      <c r="FH288">
        <v>2</v>
      </c>
      <c r="FI288">
        <v>28</v>
      </c>
      <c r="FJ288">
        <v>10.5</v>
      </c>
      <c r="FK288">
        <v>10.4</v>
      </c>
      <c r="FL288">
        <v>18</v>
      </c>
      <c r="FM288">
        <v>491.921</v>
      </c>
      <c r="FN288">
        <v>511.527</v>
      </c>
      <c r="FO288">
        <v>21.0423</v>
      </c>
      <c r="FP288">
        <v>26.4134</v>
      </c>
      <c r="FQ288">
        <v>30</v>
      </c>
      <c r="FR288">
        <v>26.6536</v>
      </c>
      <c r="FS288">
        <v>26.6479</v>
      </c>
      <c r="FT288">
        <v>21.4736</v>
      </c>
      <c r="FU288">
        <v>50.3911</v>
      </c>
      <c r="FV288">
        <v>0</v>
      </c>
      <c r="FW288">
        <v>21.14</v>
      </c>
      <c r="FX288">
        <v>420</v>
      </c>
      <c r="FY288">
        <v>7.42311</v>
      </c>
      <c r="FZ288">
        <v>101.678</v>
      </c>
      <c r="GA288">
        <v>96.2013</v>
      </c>
    </row>
    <row r="289" spans="1:183">
      <c r="A289">
        <v>273</v>
      </c>
      <c r="B289">
        <v>1625677760.1</v>
      </c>
      <c r="C289">
        <v>544</v>
      </c>
      <c r="D289" t="s">
        <v>852</v>
      </c>
      <c r="E289" t="s">
        <v>853</v>
      </c>
      <c r="F289">
        <v>1</v>
      </c>
      <c r="G289" t="s">
        <v>302</v>
      </c>
      <c r="H289">
        <v>1625677759.1</v>
      </c>
      <c r="I289">
        <f>(J289)/1000</f>
        <v>0</v>
      </c>
      <c r="J289">
        <f>1000*CJ289*AH289*(CF289-CG289)/(100*BY289*(1000-AH289*CF289))</f>
        <v>0</v>
      </c>
      <c r="K289">
        <f>CJ289*AH289*(CE289-CD289*(1000-AH289*CG289)/(1000-AH289*CF289))/(100*BY289)</f>
        <v>0</v>
      </c>
      <c r="L289">
        <f>CD289 - IF(AH289&gt;1, K289*BY289*100.0/(AJ289*CR289), 0)</f>
        <v>0</v>
      </c>
      <c r="M289">
        <f>((S289-I289/2)*L289-K289)/(S289+I289/2)</f>
        <v>0</v>
      </c>
      <c r="N289">
        <f>M289*(CK289+CL289)/1000.0</f>
        <v>0</v>
      </c>
      <c r="O289">
        <f>(CD289 - IF(AH289&gt;1, K289*BY289*100.0/(AJ289*CR289), 0))*(CK289+CL289)/1000.0</f>
        <v>0</v>
      </c>
      <c r="P289">
        <f>2.0/((1/R289-1/Q289)+SIGN(R289)*SQRT((1/R289-1/Q289)*(1/R289-1/Q289) + 4*BZ289/((BZ289+1)*(BZ289+1))*(2*1/R289*1/Q289-1/Q289*1/Q289)))</f>
        <v>0</v>
      </c>
      <c r="Q289">
        <f>IF(LEFT(CA289,1)&lt;&gt;"0",IF(LEFT(CA289,1)="1",3.0,CB289),$D$5+$E$5*(CR289*CK289/($K$5*1000))+$F$5*(CR289*CK289/($K$5*1000))*MAX(MIN(BY289,$J$5),$I$5)*MAX(MIN(BY289,$J$5),$I$5)+$G$5*MAX(MIN(BY289,$J$5),$I$5)*(CR289*CK289/($K$5*1000))+$H$5*(CR289*CK289/($K$5*1000))*(CR289*CK289/($K$5*1000)))</f>
        <v>0</v>
      </c>
      <c r="R289">
        <f>I289*(1000-(1000*0.61365*exp(17.502*V289/(240.97+V289))/(CK289+CL289)+CF289)/2)/(1000*0.61365*exp(17.502*V289/(240.97+V289))/(CK289+CL289)-CF289)</f>
        <v>0</v>
      </c>
      <c r="S289">
        <f>1/((BZ289+1)/(P289/1.6)+1/(Q289/1.37)) + BZ289/((BZ289+1)/(P289/1.6) + BZ289/(Q289/1.37))</f>
        <v>0</v>
      </c>
      <c r="T289">
        <f>(BU289*BX289)</f>
        <v>0</v>
      </c>
      <c r="U289">
        <f>(CM289+(T289+2*0.95*5.67E-8*(((CM289+$B$7)+273)^4-(CM289+273)^4)-44100*I289)/(1.84*29.3*Q289+8*0.95*5.67E-8*(CM289+273)^3))</f>
        <v>0</v>
      </c>
      <c r="V289">
        <f>($C$7*CN289+$D$7*CO289+$E$7*U289)</f>
        <v>0</v>
      </c>
      <c r="W289">
        <f>0.61365*exp(17.502*V289/(240.97+V289))</f>
        <v>0</v>
      </c>
      <c r="X289">
        <f>(Y289/Z289*100)</f>
        <v>0</v>
      </c>
      <c r="Y289">
        <f>CF289*(CK289+CL289)/1000</f>
        <v>0</v>
      </c>
      <c r="Z289">
        <f>0.61365*exp(17.502*CM289/(240.97+CM289))</f>
        <v>0</v>
      </c>
      <c r="AA289">
        <f>(W289-CF289*(CK289+CL289)/1000)</f>
        <v>0</v>
      </c>
      <c r="AB289">
        <f>(-I289*44100)</f>
        <v>0</v>
      </c>
      <c r="AC289">
        <f>2*29.3*Q289*0.92*(CM289-V289)</f>
        <v>0</v>
      </c>
      <c r="AD289">
        <f>2*0.95*5.67E-8*(((CM289+$B$7)+273)^4-(V289+273)^4)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MAX(0,($B$13+$C$13*CR289)/(1+$D$13*CR289)*CK289/(CM289+273)*$E$13)</f>
        <v>0</v>
      </c>
      <c r="AK289" t="s">
        <v>303</v>
      </c>
      <c r="AL289" t="s">
        <v>303</v>
      </c>
      <c r="AM289">
        <v>0</v>
      </c>
      <c r="AN289">
        <v>0</v>
      </c>
      <c r="AO289">
        <f>1-AM289/AN289</f>
        <v>0</v>
      </c>
      <c r="AP289">
        <v>0</v>
      </c>
      <c r="AQ289" t="s">
        <v>303</v>
      </c>
      <c r="AR289" t="s">
        <v>303</v>
      </c>
      <c r="AS289">
        <v>0</v>
      </c>
      <c r="AT289">
        <v>0</v>
      </c>
      <c r="AU289">
        <f>1-AS289/AT289</f>
        <v>0</v>
      </c>
      <c r="AV289">
        <v>0.5</v>
      </c>
      <c r="AW289">
        <f>BV289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303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f>$B$11*CS289+$C$11*CT289+$F$11*CU289*(1-CX289)</f>
        <v>0</v>
      </c>
      <c r="BV289">
        <f>BU289*BW289</f>
        <v>0</v>
      </c>
      <c r="BW289">
        <f>($B$11*$D$9+$C$11*$D$9+$F$11*((DH289+CZ289)/MAX(DH289+CZ289+DI289, 0.1)*$I$9+DI289/MAX(DH289+CZ289+DI289, 0.1)*$J$9))/($B$11+$C$11+$F$11)</f>
        <v>0</v>
      </c>
      <c r="BX289">
        <f>($B$11*$K$9+$C$11*$K$9+$F$11*((DH289+CZ289)/MAX(DH289+CZ289+DI289, 0.1)*$P$9+DI289/MAX(DH289+CZ289+DI289, 0.1)*$Q$9))/($B$11+$C$11+$F$11)</f>
        <v>0</v>
      </c>
      <c r="BY289">
        <v>6</v>
      </c>
      <c r="BZ289">
        <v>0.5</v>
      </c>
      <c r="CA289" t="s">
        <v>304</v>
      </c>
      <c r="CB289">
        <v>2</v>
      </c>
      <c r="CC289">
        <v>1625677759.1</v>
      </c>
      <c r="CD289">
        <v>407.542333333333</v>
      </c>
      <c r="CE289">
        <v>420.065</v>
      </c>
      <c r="CF289">
        <v>8.79662666666667</v>
      </c>
      <c r="CG289">
        <v>7.35448</v>
      </c>
      <c r="CH289">
        <v>421.885</v>
      </c>
      <c r="CI289">
        <v>10.2807333333333</v>
      </c>
      <c r="CJ289">
        <v>499.991</v>
      </c>
      <c r="CK289">
        <v>100.409</v>
      </c>
      <c r="CL289">
        <v>0.0996722</v>
      </c>
      <c r="CM289">
        <v>21.5084666666667</v>
      </c>
      <c r="CN289">
        <v>21.2553333333333</v>
      </c>
      <c r="CO289">
        <v>999.9</v>
      </c>
      <c r="CP289">
        <v>0</v>
      </c>
      <c r="CQ289">
        <v>0</v>
      </c>
      <c r="CR289">
        <v>10012.5166666667</v>
      </c>
      <c r="CS289">
        <v>0</v>
      </c>
      <c r="CT289">
        <v>4.95580666666667</v>
      </c>
      <c r="CU289">
        <v>1046.01</v>
      </c>
      <c r="CV289">
        <v>0.961991</v>
      </c>
      <c r="CW289">
        <v>0.0380092</v>
      </c>
      <c r="CX289">
        <v>0</v>
      </c>
      <c r="CY289">
        <v>1402.25333333333</v>
      </c>
      <c r="CZ289">
        <v>4.99912</v>
      </c>
      <c r="DA289">
        <v>14543.7333333333</v>
      </c>
      <c r="DB289">
        <v>6712.84666666667</v>
      </c>
      <c r="DC289">
        <v>37.6246666666667</v>
      </c>
      <c r="DD289">
        <v>40.7913333333333</v>
      </c>
      <c r="DE289">
        <v>39.3953333333333</v>
      </c>
      <c r="DF289">
        <v>40.3123333333333</v>
      </c>
      <c r="DG289">
        <v>39.2703333333333</v>
      </c>
      <c r="DH289">
        <v>1001.44</v>
      </c>
      <c r="DI289">
        <v>39.57</v>
      </c>
      <c r="DJ289">
        <v>0</v>
      </c>
      <c r="DK289">
        <v>1625677761.2</v>
      </c>
      <c r="DL289">
        <v>0</v>
      </c>
      <c r="DM289">
        <v>1405.47884615385</v>
      </c>
      <c r="DN289">
        <v>-32.1001709633941</v>
      </c>
      <c r="DO289">
        <v>-307.094017350194</v>
      </c>
      <c r="DP289">
        <v>14575.2653846154</v>
      </c>
      <c r="DQ289">
        <v>15</v>
      </c>
      <c r="DR289">
        <v>1625677134.6</v>
      </c>
      <c r="DS289" t="s">
        <v>305</v>
      </c>
      <c r="DT289">
        <v>1625677128.6</v>
      </c>
      <c r="DU289">
        <v>1625677134.6</v>
      </c>
      <c r="DV289">
        <v>2</v>
      </c>
      <c r="DW289">
        <v>0.041</v>
      </c>
      <c r="DX289">
        <v>0.026</v>
      </c>
      <c r="DY289">
        <v>-14.347</v>
      </c>
      <c r="DZ289">
        <v>-1.389</v>
      </c>
      <c r="EA289">
        <v>420</v>
      </c>
      <c r="EB289">
        <v>5</v>
      </c>
      <c r="EC289">
        <v>0.14</v>
      </c>
      <c r="ED289">
        <v>0.08</v>
      </c>
      <c r="EE289">
        <v>-12.3990317073171</v>
      </c>
      <c r="EF289">
        <v>-0.00737351916376579</v>
      </c>
      <c r="EG289">
        <v>0.0789796097150627</v>
      </c>
      <c r="EH289">
        <v>1</v>
      </c>
      <c r="EI289">
        <v>1407.10264705882</v>
      </c>
      <c r="EJ289">
        <v>-32.6302602659038</v>
      </c>
      <c r="EK289">
        <v>3.18721647765451</v>
      </c>
      <c r="EL289">
        <v>0</v>
      </c>
      <c r="EM289">
        <v>1.4184856097561</v>
      </c>
      <c r="EN289">
        <v>0.00697505226481006</v>
      </c>
      <c r="EO289">
        <v>0.0123253045376279</v>
      </c>
      <c r="EP289">
        <v>1</v>
      </c>
      <c r="EQ289">
        <v>2</v>
      </c>
      <c r="ER289">
        <v>3</v>
      </c>
      <c r="ES289" t="s">
        <v>349</v>
      </c>
      <c r="ET289">
        <v>100</v>
      </c>
      <c r="EU289">
        <v>100</v>
      </c>
      <c r="EV289">
        <v>-14.343</v>
      </c>
      <c r="EW289">
        <v>-1.4843</v>
      </c>
      <c r="EX289">
        <v>-14.3476998515065</v>
      </c>
      <c r="EY289">
        <v>0.000485247639819423</v>
      </c>
      <c r="EZ289">
        <v>-1.36446825205216e-06</v>
      </c>
      <c r="FA289">
        <v>5.78542989185787e-10</v>
      </c>
      <c r="FB289">
        <v>-1.1099058739466</v>
      </c>
      <c r="FC289">
        <v>-0.0508365997127688</v>
      </c>
      <c r="FD289">
        <v>0.00161886503163497</v>
      </c>
      <c r="FE289">
        <v>-2.08621555845513e-05</v>
      </c>
      <c r="FF289">
        <v>0</v>
      </c>
      <c r="FG289">
        <v>2096</v>
      </c>
      <c r="FH289">
        <v>2</v>
      </c>
      <c r="FI289">
        <v>28</v>
      </c>
      <c r="FJ289">
        <v>10.5</v>
      </c>
      <c r="FK289">
        <v>10.4</v>
      </c>
      <c r="FL289">
        <v>18</v>
      </c>
      <c r="FM289">
        <v>491.839</v>
      </c>
      <c r="FN289">
        <v>511.57</v>
      </c>
      <c r="FO289">
        <v>21.0882</v>
      </c>
      <c r="FP289">
        <v>26.4128</v>
      </c>
      <c r="FQ289">
        <v>30</v>
      </c>
      <c r="FR289">
        <v>26.6524</v>
      </c>
      <c r="FS289">
        <v>26.6467</v>
      </c>
      <c r="FT289">
        <v>21.4747</v>
      </c>
      <c r="FU289">
        <v>50.3911</v>
      </c>
      <c r="FV289">
        <v>0</v>
      </c>
      <c r="FW289">
        <v>21.14</v>
      </c>
      <c r="FX289">
        <v>420</v>
      </c>
      <c r="FY289">
        <v>7.42075</v>
      </c>
      <c r="FZ289">
        <v>101.677</v>
      </c>
      <c r="GA289">
        <v>96.2012</v>
      </c>
    </row>
    <row r="290" spans="1:183">
      <c r="A290">
        <v>274</v>
      </c>
      <c r="B290">
        <v>1625677762.1</v>
      </c>
      <c r="C290">
        <v>546</v>
      </c>
      <c r="D290" t="s">
        <v>854</v>
      </c>
      <c r="E290" t="s">
        <v>855</v>
      </c>
      <c r="F290">
        <v>1</v>
      </c>
      <c r="G290" t="s">
        <v>302</v>
      </c>
      <c r="H290">
        <v>1625677761.1</v>
      </c>
      <c r="I290">
        <f>(J290)/1000</f>
        <v>0</v>
      </c>
      <c r="J290">
        <f>1000*CJ290*AH290*(CF290-CG290)/(100*BY290*(1000-AH290*CF290))</f>
        <v>0</v>
      </c>
      <c r="K290">
        <f>CJ290*AH290*(CE290-CD290*(1000-AH290*CG290)/(1000-AH290*CF290))/(100*BY290)</f>
        <v>0</v>
      </c>
      <c r="L290">
        <f>CD290 - IF(AH290&gt;1, K290*BY290*100.0/(AJ290*CR290), 0)</f>
        <v>0</v>
      </c>
      <c r="M290">
        <f>((S290-I290/2)*L290-K290)/(S290+I290/2)</f>
        <v>0</v>
      </c>
      <c r="N290">
        <f>M290*(CK290+CL290)/1000.0</f>
        <v>0</v>
      </c>
      <c r="O290">
        <f>(CD290 - IF(AH290&gt;1, K290*BY290*100.0/(AJ290*CR290), 0))*(CK290+CL290)/1000.0</f>
        <v>0</v>
      </c>
      <c r="P290">
        <f>2.0/((1/R290-1/Q290)+SIGN(R290)*SQRT((1/R290-1/Q290)*(1/R290-1/Q290) + 4*BZ290/((BZ290+1)*(BZ290+1))*(2*1/R290*1/Q290-1/Q290*1/Q290)))</f>
        <v>0</v>
      </c>
      <c r="Q290">
        <f>IF(LEFT(CA290,1)&lt;&gt;"0",IF(LEFT(CA290,1)="1",3.0,CB290),$D$5+$E$5*(CR290*CK290/($K$5*1000))+$F$5*(CR290*CK290/($K$5*1000))*MAX(MIN(BY290,$J$5),$I$5)*MAX(MIN(BY290,$J$5),$I$5)+$G$5*MAX(MIN(BY290,$J$5),$I$5)*(CR290*CK290/($K$5*1000))+$H$5*(CR290*CK290/($K$5*1000))*(CR290*CK290/($K$5*1000)))</f>
        <v>0</v>
      </c>
      <c r="R290">
        <f>I290*(1000-(1000*0.61365*exp(17.502*V290/(240.97+V290))/(CK290+CL290)+CF290)/2)/(1000*0.61365*exp(17.502*V290/(240.97+V290))/(CK290+CL290)-CF290)</f>
        <v>0</v>
      </c>
      <c r="S290">
        <f>1/((BZ290+1)/(P290/1.6)+1/(Q290/1.37)) + BZ290/((BZ290+1)/(P290/1.6) + BZ290/(Q290/1.37))</f>
        <v>0</v>
      </c>
      <c r="T290">
        <f>(BU290*BX290)</f>
        <v>0</v>
      </c>
      <c r="U290">
        <f>(CM290+(T290+2*0.95*5.67E-8*(((CM290+$B$7)+273)^4-(CM290+273)^4)-44100*I290)/(1.84*29.3*Q290+8*0.95*5.67E-8*(CM290+273)^3))</f>
        <v>0</v>
      </c>
      <c r="V290">
        <f>($C$7*CN290+$D$7*CO290+$E$7*U290)</f>
        <v>0</v>
      </c>
      <c r="W290">
        <f>0.61365*exp(17.502*V290/(240.97+V290))</f>
        <v>0</v>
      </c>
      <c r="X290">
        <f>(Y290/Z290*100)</f>
        <v>0</v>
      </c>
      <c r="Y290">
        <f>CF290*(CK290+CL290)/1000</f>
        <v>0</v>
      </c>
      <c r="Z290">
        <f>0.61365*exp(17.502*CM290/(240.97+CM290))</f>
        <v>0</v>
      </c>
      <c r="AA290">
        <f>(W290-CF290*(CK290+CL290)/1000)</f>
        <v>0</v>
      </c>
      <c r="AB290">
        <f>(-I290*44100)</f>
        <v>0</v>
      </c>
      <c r="AC290">
        <f>2*29.3*Q290*0.92*(CM290-V290)</f>
        <v>0</v>
      </c>
      <c r="AD290">
        <f>2*0.95*5.67E-8*(((CM290+$B$7)+273)^4-(V290+273)^4)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MAX(0,($B$13+$C$13*CR290)/(1+$D$13*CR290)*CK290/(CM290+273)*$E$13)</f>
        <v>0</v>
      </c>
      <c r="AK290" t="s">
        <v>303</v>
      </c>
      <c r="AL290" t="s">
        <v>303</v>
      </c>
      <c r="AM290">
        <v>0</v>
      </c>
      <c r="AN290">
        <v>0</v>
      </c>
      <c r="AO290">
        <f>1-AM290/AN290</f>
        <v>0</v>
      </c>
      <c r="AP290">
        <v>0</v>
      </c>
      <c r="AQ290" t="s">
        <v>303</v>
      </c>
      <c r="AR290" t="s">
        <v>303</v>
      </c>
      <c r="AS290">
        <v>0</v>
      </c>
      <c r="AT290">
        <v>0</v>
      </c>
      <c r="AU290">
        <f>1-AS290/AT290</f>
        <v>0</v>
      </c>
      <c r="AV290">
        <v>0.5</v>
      </c>
      <c r="AW290">
        <f>BV290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303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f>$B$11*CS290+$C$11*CT290+$F$11*CU290*(1-CX290)</f>
        <v>0</v>
      </c>
      <c r="BV290">
        <f>BU290*BW290</f>
        <v>0</v>
      </c>
      <c r="BW290">
        <f>($B$11*$D$9+$C$11*$D$9+$F$11*((DH290+CZ290)/MAX(DH290+CZ290+DI290, 0.1)*$I$9+DI290/MAX(DH290+CZ290+DI290, 0.1)*$J$9))/($B$11+$C$11+$F$11)</f>
        <v>0</v>
      </c>
      <c r="BX290">
        <f>($B$11*$K$9+$C$11*$K$9+$F$11*((DH290+CZ290)/MAX(DH290+CZ290+DI290, 0.1)*$P$9+DI290/MAX(DH290+CZ290+DI290, 0.1)*$Q$9))/($B$11+$C$11+$F$11)</f>
        <v>0</v>
      </c>
      <c r="BY290">
        <v>6</v>
      </c>
      <c r="BZ290">
        <v>0.5</v>
      </c>
      <c r="CA290" t="s">
        <v>304</v>
      </c>
      <c r="CB290">
        <v>2</v>
      </c>
      <c r="CC290">
        <v>1625677761.1</v>
      </c>
      <c r="CD290">
        <v>407.536</v>
      </c>
      <c r="CE290">
        <v>419.995333333333</v>
      </c>
      <c r="CF290">
        <v>8.81062</v>
      </c>
      <c r="CG290">
        <v>7.35504</v>
      </c>
      <c r="CH290">
        <v>421.878</v>
      </c>
      <c r="CI290">
        <v>10.2950666666667</v>
      </c>
      <c r="CJ290">
        <v>500.042333333333</v>
      </c>
      <c r="CK290">
        <v>100.408</v>
      </c>
      <c r="CL290">
        <v>0.0998643333333333</v>
      </c>
      <c r="CM290">
        <v>21.5333666666667</v>
      </c>
      <c r="CN290">
        <v>21.2721666666667</v>
      </c>
      <c r="CO290">
        <v>999.9</v>
      </c>
      <c r="CP290">
        <v>0</v>
      </c>
      <c r="CQ290">
        <v>0</v>
      </c>
      <c r="CR290">
        <v>10026.0666666667</v>
      </c>
      <c r="CS290">
        <v>0</v>
      </c>
      <c r="CT290">
        <v>4.97648</v>
      </c>
      <c r="CU290">
        <v>1046.01666666667</v>
      </c>
      <c r="CV290">
        <v>0.961991</v>
      </c>
      <c r="CW290">
        <v>0.0380092</v>
      </c>
      <c r="CX290">
        <v>0</v>
      </c>
      <c r="CY290">
        <v>1400.97</v>
      </c>
      <c r="CZ290">
        <v>4.99912</v>
      </c>
      <c r="DA290">
        <v>14532.5333333333</v>
      </c>
      <c r="DB290">
        <v>6712.87666666667</v>
      </c>
      <c r="DC290">
        <v>37.625</v>
      </c>
      <c r="DD290">
        <v>40.7913333333333</v>
      </c>
      <c r="DE290">
        <v>39.4583333333333</v>
      </c>
      <c r="DF290">
        <v>40.3123333333333</v>
      </c>
      <c r="DG290">
        <v>39.3123333333333</v>
      </c>
      <c r="DH290">
        <v>1001.44666666667</v>
      </c>
      <c r="DI290">
        <v>39.57</v>
      </c>
      <c r="DJ290">
        <v>0</v>
      </c>
      <c r="DK290">
        <v>1625677763</v>
      </c>
      <c r="DL290">
        <v>0</v>
      </c>
      <c r="DM290">
        <v>1404.3148</v>
      </c>
      <c r="DN290">
        <v>-31.3738461126685</v>
      </c>
      <c r="DO290">
        <v>-304.753845756708</v>
      </c>
      <c r="DP290">
        <v>14564.32</v>
      </c>
      <c r="DQ290">
        <v>15</v>
      </c>
      <c r="DR290">
        <v>1625677134.6</v>
      </c>
      <c r="DS290" t="s">
        <v>305</v>
      </c>
      <c r="DT290">
        <v>1625677128.6</v>
      </c>
      <c r="DU290">
        <v>1625677134.6</v>
      </c>
      <c r="DV290">
        <v>2</v>
      </c>
      <c r="DW290">
        <v>0.041</v>
      </c>
      <c r="DX290">
        <v>0.026</v>
      </c>
      <c r="DY290">
        <v>-14.347</v>
      </c>
      <c r="DZ290">
        <v>-1.389</v>
      </c>
      <c r="EA290">
        <v>420</v>
      </c>
      <c r="EB290">
        <v>5</v>
      </c>
      <c r="EC290">
        <v>0.14</v>
      </c>
      <c r="ED290">
        <v>0.08</v>
      </c>
      <c r="EE290">
        <v>-12.4068170731707</v>
      </c>
      <c r="EF290">
        <v>-0.0935498257839762</v>
      </c>
      <c r="EG290">
        <v>0.0817788329177234</v>
      </c>
      <c r="EH290">
        <v>1</v>
      </c>
      <c r="EI290">
        <v>1406.11529411765</v>
      </c>
      <c r="EJ290">
        <v>-32.3754279654608</v>
      </c>
      <c r="EK290">
        <v>3.16684221573749</v>
      </c>
      <c r="EL290">
        <v>0</v>
      </c>
      <c r="EM290">
        <v>1.42228902439024</v>
      </c>
      <c r="EN290">
        <v>0.0558144250871044</v>
      </c>
      <c r="EO290">
        <v>0.0161240323294262</v>
      </c>
      <c r="EP290">
        <v>1</v>
      </c>
      <c r="EQ290">
        <v>2</v>
      </c>
      <c r="ER290">
        <v>3</v>
      </c>
      <c r="ES290" t="s">
        <v>349</v>
      </c>
      <c r="ET290">
        <v>100</v>
      </c>
      <c r="EU290">
        <v>100</v>
      </c>
      <c r="EV290">
        <v>-14.343</v>
      </c>
      <c r="EW290">
        <v>-1.4846</v>
      </c>
      <c r="EX290">
        <v>-14.3476998515065</v>
      </c>
      <c r="EY290">
        <v>0.000485247639819423</v>
      </c>
      <c r="EZ290">
        <v>-1.36446825205216e-06</v>
      </c>
      <c r="FA290">
        <v>5.78542989185787e-10</v>
      </c>
      <c r="FB290">
        <v>-1.1099058739466</v>
      </c>
      <c r="FC290">
        <v>-0.0508365997127688</v>
      </c>
      <c r="FD290">
        <v>0.00161886503163497</v>
      </c>
      <c r="FE290">
        <v>-2.08621555845513e-05</v>
      </c>
      <c r="FF290">
        <v>0</v>
      </c>
      <c r="FG290">
        <v>2096</v>
      </c>
      <c r="FH290">
        <v>2</v>
      </c>
      <c r="FI290">
        <v>28</v>
      </c>
      <c r="FJ290">
        <v>10.6</v>
      </c>
      <c r="FK290">
        <v>10.5</v>
      </c>
      <c r="FL290">
        <v>18</v>
      </c>
      <c r="FM290">
        <v>491.684</v>
      </c>
      <c r="FN290">
        <v>511.865</v>
      </c>
      <c r="FO290">
        <v>21.1352</v>
      </c>
      <c r="FP290">
        <v>26.4117</v>
      </c>
      <c r="FQ290">
        <v>29.9999</v>
      </c>
      <c r="FR290">
        <v>26.6513</v>
      </c>
      <c r="FS290">
        <v>26.6456</v>
      </c>
      <c r="FT290">
        <v>21.474</v>
      </c>
      <c r="FU290">
        <v>49.9878</v>
      </c>
      <c r="FV290">
        <v>0</v>
      </c>
      <c r="FW290">
        <v>21.21</v>
      </c>
      <c r="FX290">
        <v>420</v>
      </c>
      <c r="FY290">
        <v>7.48025</v>
      </c>
      <c r="FZ290">
        <v>101.678</v>
      </c>
      <c r="GA290">
        <v>96.2012</v>
      </c>
    </row>
    <row r="291" spans="1:183">
      <c r="A291">
        <v>275</v>
      </c>
      <c r="B291">
        <v>1625677764.1</v>
      </c>
      <c r="C291">
        <v>548</v>
      </c>
      <c r="D291" t="s">
        <v>856</v>
      </c>
      <c r="E291" t="s">
        <v>857</v>
      </c>
      <c r="F291">
        <v>1</v>
      </c>
      <c r="G291" t="s">
        <v>302</v>
      </c>
      <c r="H291">
        <v>1625677763.1</v>
      </c>
      <c r="I291">
        <f>(J291)/1000</f>
        <v>0</v>
      </c>
      <c r="J291">
        <f>1000*CJ291*AH291*(CF291-CG291)/(100*BY291*(1000-AH291*CF291))</f>
        <v>0</v>
      </c>
      <c r="K291">
        <f>CJ291*AH291*(CE291-CD291*(1000-AH291*CG291)/(1000-AH291*CF291))/(100*BY291)</f>
        <v>0</v>
      </c>
      <c r="L291">
        <f>CD291 - IF(AH291&gt;1, K291*BY291*100.0/(AJ291*CR291), 0)</f>
        <v>0</v>
      </c>
      <c r="M291">
        <f>((S291-I291/2)*L291-K291)/(S291+I291/2)</f>
        <v>0</v>
      </c>
      <c r="N291">
        <f>M291*(CK291+CL291)/1000.0</f>
        <v>0</v>
      </c>
      <c r="O291">
        <f>(CD291 - IF(AH291&gt;1, K291*BY291*100.0/(AJ291*CR291), 0))*(CK291+CL291)/1000.0</f>
        <v>0</v>
      </c>
      <c r="P291">
        <f>2.0/((1/R291-1/Q291)+SIGN(R291)*SQRT((1/R291-1/Q291)*(1/R291-1/Q291) + 4*BZ291/((BZ291+1)*(BZ291+1))*(2*1/R291*1/Q291-1/Q291*1/Q291)))</f>
        <v>0</v>
      </c>
      <c r="Q291">
        <f>IF(LEFT(CA291,1)&lt;&gt;"0",IF(LEFT(CA291,1)="1",3.0,CB291),$D$5+$E$5*(CR291*CK291/($K$5*1000))+$F$5*(CR291*CK291/($K$5*1000))*MAX(MIN(BY291,$J$5),$I$5)*MAX(MIN(BY291,$J$5),$I$5)+$G$5*MAX(MIN(BY291,$J$5),$I$5)*(CR291*CK291/($K$5*1000))+$H$5*(CR291*CK291/($K$5*1000))*(CR291*CK291/($K$5*1000)))</f>
        <v>0</v>
      </c>
      <c r="R291">
        <f>I291*(1000-(1000*0.61365*exp(17.502*V291/(240.97+V291))/(CK291+CL291)+CF291)/2)/(1000*0.61365*exp(17.502*V291/(240.97+V291))/(CK291+CL291)-CF291)</f>
        <v>0</v>
      </c>
      <c r="S291">
        <f>1/((BZ291+1)/(P291/1.6)+1/(Q291/1.37)) + BZ291/((BZ291+1)/(P291/1.6) + BZ291/(Q291/1.37))</f>
        <v>0</v>
      </c>
      <c r="T291">
        <f>(BU291*BX291)</f>
        <v>0</v>
      </c>
      <c r="U291">
        <f>(CM291+(T291+2*0.95*5.67E-8*(((CM291+$B$7)+273)^4-(CM291+273)^4)-44100*I291)/(1.84*29.3*Q291+8*0.95*5.67E-8*(CM291+273)^3))</f>
        <v>0</v>
      </c>
      <c r="V291">
        <f>($C$7*CN291+$D$7*CO291+$E$7*U291)</f>
        <v>0</v>
      </c>
      <c r="W291">
        <f>0.61365*exp(17.502*V291/(240.97+V291))</f>
        <v>0</v>
      </c>
      <c r="X291">
        <f>(Y291/Z291*100)</f>
        <v>0</v>
      </c>
      <c r="Y291">
        <f>CF291*(CK291+CL291)/1000</f>
        <v>0</v>
      </c>
      <c r="Z291">
        <f>0.61365*exp(17.502*CM291/(240.97+CM291))</f>
        <v>0</v>
      </c>
      <c r="AA291">
        <f>(W291-CF291*(CK291+CL291)/1000)</f>
        <v>0</v>
      </c>
      <c r="AB291">
        <f>(-I291*44100)</f>
        <v>0</v>
      </c>
      <c r="AC291">
        <f>2*29.3*Q291*0.92*(CM291-V291)</f>
        <v>0</v>
      </c>
      <c r="AD291">
        <f>2*0.95*5.67E-8*(((CM291+$B$7)+273)^4-(V291+273)^4)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MAX(0,($B$13+$C$13*CR291)/(1+$D$13*CR291)*CK291/(CM291+273)*$E$13)</f>
        <v>0</v>
      </c>
      <c r="AK291" t="s">
        <v>303</v>
      </c>
      <c r="AL291" t="s">
        <v>303</v>
      </c>
      <c r="AM291">
        <v>0</v>
      </c>
      <c r="AN291">
        <v>0</v>
      </c>
      <c r="AO291">
        <f>1-AM291/AN291</f>
        <v>0</v>
      </c>
      <c r="AP291">
        <v>0</v>
      </c>
      <c r="AQ291" t="s">
        <v>303</v>
      </c>
      <c r="AR291" t="s">
        <v>303</v>
      </c>
      <c r="AS291">
        <v>0</v>
      </c>
      <c r="AT291">
        <v>0</v>
      </c>
      <c r="AU291">
        <f>1-AS291/AT291</f>
        <v>0</v>
      </c>
      <c r="AV291">
        <v>0.5</v>
      </c>
      <c r="AW291">
        <f>BV291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303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f>$B$11*CS291+$C$11*CT291+$F$11*CU291*(1-CX291)</f>
        <v>0</v>
      </c>
      <c r="BV291">
        <f>BU291*BW291</f>
        <v>0</v>
      </c>
      <c r="BW291">
        <f>($B$11*$D$9+$C$11*$D$9+$F$11*((DH291+CZ291)/MAX(DH291+CZ291+DI291, 0.1)*$I$9+DI291/MAX(DH291+CZ291+DI291, 0.1)*$J$9))/($B$11+$C$11+$F$11)</f>
        <v>0</v>
      </c>
      <c r="BX291">
        <f>($B$11*$K$9+$C$11*$K$9+$F$11*((DH291+CZ291)/MAX(DH291+CZ291+DI291, 0.1)*$P$9+DI291/MAX(DH291+CZ291+DI291, 0.1)*$Q$9))/($B$11+$C$11+$F$11)</f>
        <v>0</v>
      </c>
      <c r="BY291">
        <v>6</v>
      </c>
      <c r="BZ291">
        <v>0.5</v>
      </c>
      <c r="CA291" t="s">
        <v>304</v>
      </c>
      <c r="CB291">
        <v>2</v>
      </c>
      <c r="CC291">
        <v>1625677763.1</v>
      </c>
      <c r="CD291">
        <v>407.57</v>
      </c>
      <c r="CE291">
        <v>419.954666666667</v>
      </c>
      <c r="CF291">
        <v>8.82179333333333</v>
      </c>
      <c r="CG291">
        <v>7.35677666666667</v>
      </c>
      <c r="CH291">
        <v>421.913</v>
      </c>
      <c r="CI291">
        <v>10.3065333333333</v>
      </c>
      <c r="CJ291">
        <v>500.014333333333</v>
      </c>
      <c r="CK291">
        <v>100.408666666667</v>
      </c>
      <c r="CL291">
        <v>0.0998958333333333</v>
      </c>
      <c r="CM291">
        <v>21.5652333333333</v>
      </c>
      <c r="CN291">
        <v>21.2969333333333</v>
      </c>
      <c r="CO291">
        <v>999.9</v>
      </c>
      <c r="CP291">
        <v>0</v>
      </c>
      <c r="CQ291">
        <v>0</v>
      </c>
      <c r="CR291">
        <v>10015</v>
      </c>
      <c r="CS291">
        <v>0</v>
      </c>
      <c r="CT291">
        <v>4.97648</v>
      </c>
      <c r="CU291">
        <v>1046.00333333333</v>
      </c>
      <c r="CV291">
        <v>0.961991</v>
      </c>
      <c r="CW291">
        <v>0.0380092</v>
      </c>
      <c r="CX291">
        <v>0</v>
      </c>
      <c r="CY291">
        <v>1400.15</v>
      </c>
      <c r="CZ291">
        <v>4.99912</v>
      </c>
      <c r="DA291">
        <v>14521.9666666667</v>
      </c>
      <c r="DB291">
        <v>6712.80333333333</v>
      </c>
      <c r="DC291">
        <v>37.6246666666667</v>
      </c>
      <c r="DD291">
        <v>40.812</v>
      </c>
      <c r="DE291">
        <v>39.4163333333333</v>
      </c>
      <c r="DF291">
        <v>40.25</v>
      </c>
      <c r="DG291">
        <v>39.3123333333333</v>
      </c>
      <c r="DH291">
        <v>1001.43333333333</v>
      </c>
      <c r="DI291">
        <v>39.57</v>
      </c>
      <c r="DJ291">
        <v>0</v>
      </c>
      <c r="DK291">
        <v>1625677765.4</v>
      </c>
      <c r="DL291">
        <v>0</v>
      </c>
      <c r="DM291">
        <v>1403.0544</v>
      </c>
      <c r="DN291">
        <v>-31.5207691931055</v>
      </c>
      <c r="DO291">
        <v>-301.469230376531</v>
      </c>
      <c r="DP291">
        <v>14551.812</v>
      </c>
      <c r="DQ291">
        <v>15</v>
      </c>
      <c r="DR291">
        <v>1625677134.6</v>
      </c>
      <c r="DS291" t="s">
        <v>305</v>
      </c>
      <c r="DT291">
        <v>1625677128.6</v>
      </c>
      <c r="DU291">
        <v>1625677134.6</v>
      </c>
      <c r="DV291">
        <v>2</v>
      </c>
      <c r="DW291">
        <v>0.041</v>
      </c>
      <c r="DX291">
        <v>0.026</v>
      </c>
      <c r="DY291">
        <v>-14.347</v>
      </c>
      <c r="DZ291">
        <v>-1.389</v>
      </c>
      <c r="EA291">
        <v>420</v>
      </c>
      <c r="EB291">
        <v>5</v>
      </c>
      <c r="EC291">
        <v>0.14</v>
      </c>
      <c r="ED291">
        <v>0.08</v>
      </c>
      <c r="EE291">
        <v>-12.4055073170732</v>
      </c>
      <c r="EF291">
        <v>-0.0720668989547227</v>
      </c>
      <c r="EG291">
        <v>0.0820199987220367</v>
      </c>
      <c r="EH291">
        <v>1</v>
      </c>
      <c r="EI291">
        <v>1405.31428571429</v>
      </c>
      <c r="EJ291">
        <v>-32.0800885105555</v>
      </c>
      <c r="EK291">
        <v>3.22322933514492</v>
      </c>
      <c r="EL291">
        <v>0</v>
      </c>
      <c r="EM291">
        <v>1.42595780487805</v>
      </c>
      <c r="EN291">
        <v>0.127968292682925</v>
      </c>
      <c r="EO291">
        <v>0.0203566194078984</v>
      </c>
      <c r="EP291">
        <v>0</v>
      </c>
      <c r="EQ291">
        <v>1</v>
      </c>
      <c r="ER291">
        <v>3</v>
      </c>
      <c r="ES291" t="s">
        <v>427</v>
      </c>
      <c r="ET291">
        <v>100</v>
      </c>
      <c r="EU291">
        <v>100</v>
      </c>
      <c r="EV291">
        <v>-14.342</v>
      </c>
      <c r="EW291">
        <v>-1.4848</v>
      </c>
      <c r="EX291">
        <v>-14.3476998515065</v>
      </c>
      <c r="EY291">
        <v>0.000485247639819423</v>
      </c>
      <c r="EZ291">
        <v>-1.36446825205216e-06</v>
      </c>
      <c r="FA291">
        <v>5.78542989185787e-10</v>
      </c>
      <c r="FB291">
        <v>-1.1099058739466</v>
      </c>
      <c r="FC291">
        <v>-0.0508365997127688</v>
      </c>
      <c r="FD291">
        <v>0.00161886503163497</v>
      </c>
      <c r="FE291">
        <v>-2.08621555845513e-05</v>
      </c>
      <c r="FF291">
        <v>0</v>
      </c>
      <c r="FG291">
        <v>2096</v>
      </c>
      <c r="FH291">
        <v>2</v>
      </c>
      <c r="FI291">
        <v>28</v>
      </c>
      <c r="FJ291">
        <v>10.6</v>
      </c>
      <c r="FK291">
        <v>10.5</v>
      </c>
      <c r="FL291">
        <v>18</v>
      </c>
      <c r="FM291">
        <v>491.951</v>
      </c>
      <c r="FN291">
        <v>511.711</v>
      </c>
      <c r="FO291">
        <v>21.1784</v>
      </c>
      <c r="FP291">
        <v>26.4106</v>
      </c>
      <c r="FQ291">
        <v>29.9999</v>
      </c>
      <c r="FR291">
        <v>26.6502</v>
      </c>
      <c r="FS291">
        <v>26.6445</v>
      </c>
      <c r="FT291">
        <v>21.4745</v>
      </c>
      <c r="FU291">
        <v>49.9878</v>
      </c>
      <c r="FV291">
        <v>0</v>
      </c>
      <c r="FW291">
        <v>21.27</v>
      </c>
      <c r="FX291">
        <v>420</v>
      </c>
      <c r="FY291">
        <v>7.48595</v>
      </c>
      <c r="FZ291">
        <v>101.679</v>
      </c>
      <c r="GA291">
        <v>96.202</v>
      </c>
    </row>
    <row r="292" spans="1:183">
      <c r="A292">
        <v>276</v>
      </c>
      <c r="B292">
        <v>1625677766.1</v>
      </c>
      <c r="C292">
        <v>550</v>
      </c>
      <c r="D292" t="s">
        <v>858</v>
      </c>
      <c r="E292" t="s">
        <v>859</v>
      </c>
      <c r="F292">
        <v>1</v>
      </c>
      <c r="G292" t="s">
        <v>302</v>
      </c>
      <c r="H292">
        <v>1625677765.1</v>
      </c>
      <c r="I292">
        <f>(J292)/1000</f>
        <v>0</v>
      </c>
      <c r="J292">
        <f>1000*CJ292*AH292*(CF292-CG292)/(100*BY292*(1000-AH292*CF292))</f>
        <v>0</v>
      </c>
      <c r="K292">
        <f>CJ292*AH292*(CE292-CD292*(1000-AH292*CG292)/(1000-AH292*CF292))/(100*BY292)</f>
        <v>0</v>
      </c>
      <c r="L292">
        <f>CD292 - IF(AH292&gt;1, K292*BY292*100.0/(AJ292*CR292), 0)</f>
        <v>0</v>
      </c>
      <c r="M292">
        <f>((S292-I292/2)*L292-K292)/(S292+I292/2)</f>
        <v>0</v>
      </c>
      <c r="N292">
        <f>M292*(CK292+CL292)/1000.0</f>
        <v>0</v>
      </c>
      <c r="O292">
        <f>(CD292 - IF(AH292&gt;1, K292*BY292*100.0/(AJ292*CR292), 0))*(CK292+CL292)/1000.0</f>
        <v>0</v>
      </c>
      <c r="P292">
        <f>2.0/((1/R292-1/Q292)+SIGN(R292)*SQRT((1/R292-1/Q292)*(1/R292-1/Q292) + 4*BZ292/((BZ292+1)*(BZ292+1))*(2*1/R292*1/Q292-1/Q292*1/Q292)))</f>
        <v>0</v>
      </c>
      <c r="Q292">
        <f>IF(LEFT(CA292,1)&lt;&gt;"0",IF(LEFT(CA292,1)="1",3.0,CB292),$D$5+$E$5*(CR292*CK292/($K$5*1000))+$F$5*(CR292*CK292/($K$5*1000))*MAX(MIN(BY292,$J$5),$I$5)*MAX(MIN(BY292,$J$5),$I$5)+$G$5*MAX(MIN(BY292,$J$5),$I$5)*(CR292*CK292/($K$5*1000))+$H$5*(CR292*CK292/($K$5*1000))*(CR292*CK292/($K$5*1000)))</f>
        <v>0</v>
      </c>
      <c r="R292">
        <f>I292*(1000-(1000*0.61365*exp(17.502*V292/(240.97+V292))/(CK292+CL292)+CF292)/2)/(1000*0.61365*exp(17.502*V292/(240.97+V292))/(CK292+CL292)-CF292)</f>
        <v>0</v>
      </c>
      <c r="S292">
        <f>1/((BZ292+1)/(P292/1.6)+1/(Q292/1.37)) + BZ292/((BZ292+1)/(P292/1.6) + BZ292/(Q292/1.37))</f>
        <v>0</v>
      </c>
      <c r="T292">
        <f>(BU292*BX292)</f>
        <v>0</v>
      </c>
      <c r="U292">
        <f>(CM292+(T292+2*0.95*5.67E-8*(((CM292+$B$7)+273)^4-(CM292+273)^4)-44100*I292)/(1.84*29.3*Q292+8*0.95*5.67E-8*(CM292+273)^3))</f>
        <v>0</v>
      </c>
      <c r="V292">
        <f>($C$7*CN292+$D$7*CO292+$E$7*U292)</f>
        <v>0</v>
      </c>
      <c r="W292">
        <f>0.61365*exp(17.502*V292/(240.97+V292))</f>
        <v>0</v>
      </c>
      <c r="X292">
        <f>(Y292/Z292*100)</f>
        <v>0</v>
      </c>
      <c r="Y292">
        <f>CF292*(CK292+CL292)/1000</f>
        <v>0</v>
      </c>
      <c r="Z292">
        <f>0.61365*exp(17.502*CM292/(240.97+CM292))</f>
        <v>0</v>
      </c>
      <c r="AA292">
        <f>(W292-CF292*(CK292+CL292)/1000)</f>
        <v>0</v>
      </c>
      <c r="AB292">
        <f>(-I292*44100)</f>
        <v>0</v>
      </c>
      <c r="AC292">
        <f>2*29.3*Q292*0.92*(CM292-V292)</f>
        <v>0</v>
      </c>
      <c r="AD292">
        <f>2*0.95*5.67E-8*(((CM292+$B$7)+273)^4-(V292+273)^4)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MAX(0,($B$13+$C$13*CR292)/(1+$D$13*CR292)*CK292/(CM292+273)*$E$13)</f>
        <v>0</v>
      </c>
      <c r="AK292" t="s">
        <v>303</v>
      </c>
      <c r="AL292" t="s">
        <v>303</v>
      </c>
      <c r="AM292">
        <v>0</v>
      </c>
      <c r="AN292">
        <v>0</v>
      </c>
      <c r="AO292">
        <f>1-AM292/AN292</f>
        <v>0</v>
      </c>
      <c r="AP292">
        <v>0</v>
      </c>
      <c r="AQ292" t="s">
        <v>303</v>
      </c>
      <c r="AR292" t="s">
        <v>303</v>
      </c>
      <c r="AS292">
        <v>0</v>
      </c>
      <c r="AT292">
        <v>0</v>
      </c>
      <c r="AU292">
        <f>1-AS292/AT292</f>
        <v>0</v>
      </c>
      <c r="AV292">
        <v>0.5</v>
      </c>
      <c r="AW292">
        <f>BV292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303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f>$B$11*CS292+$C$11*CT292+$F$11*CU292*(1-CX292)</f>
        <v>0</v>
      </c>
      <c r="BV292">
        <f>BU292*BW292</f>
        <v>0</v>
      </c>
      <c r="BW292">
        <f>($B$11*$D$9+$C$11*$D$9+$F$11*((DH292+CZ292)/MAX(DH292+CZ292+DI292, 0.1)*$I$9+DI292/MAX(DH292+CZ292+DI292, 0.1)*$J$9))/($B$11+$C$11+$F$11)</f>
        <v>0</v>
      </c>
      <c r="BX292">
        <f>($B$11*$K$9+$C$11*$K$9+$F$11*((DH292+CZ292)/MAX(DH292+CZ292+DI292, 0.1)*$P$9+DI292/MAX(DH292+CZ292+DI292, 0.1)*$Q$9))/($B$11+$C$11+$F$11)</f>
        <v>0</v>
      </c>
      <c r="BY292">
        <v>6</v>
      </c>
      <c r="BZ292">
        <v>0.5</v>
      </c>
      <c r="CA292" t="s">
        <v>304</v>
      </c>
      <c r="CB292">
        <v>2</v>
      </c>
      <c r="CC292">
        <v>1625677765.1</v>
      </c>
      <c r="CD292">
        <v>407.562333333333</v>
      </c>
      <c r="CE292">
        <v>419.983</v>
      </c>
      <c r="CF292">
        <v>8.83176666666667</v>
      </c>
      <c r="CG292">
        <v>7.37927333333333</v>
      </c>
      <c r="CH292">
        <v>421.904333333333</v>
      </c>
      <c r="CI292">
        <v>10.3167666666667</v>
      </c>
      <c r="CJ292">
        <v>500.005</v>
      </c>
      <c r="CK292">
        <v>100.409</v>
      </c>
      <c r="CL292">
        <v>0.0997594333333333</v>
      </c>
      <c r="CM292">
        <v>21.5971666666667</v>
      </c>
      <c r="CN292">
        <v>21.3325333333333</v>
      </c>
      <c r="CO292">
        <v>999.9</v>
      </c>
      <c r="CP292">
        <v>0</v>
      </c>
      <c r="CQ292">
        <v>0</v>
      </c>
      <c r="CR292">
        <v>10010</v>
      </c>
      <c r="CS292">
        <v>0</v>
      </c>
      <c r="CT292">
        <v>4.98337666666667</v>
      </c>
      <c r="CU292">
        <v>1046</v>
      </c>
      <c r="CV292">
        <v>0.961991</v>
      </c>
      <c r="CW292">
        <v>0.0380092</v>
      </c>
      <c r="CX292">
        <v>0</v>
      </c>
      <c r="CY292">
        <v>1398.90333333333</v>
      </c>
      <c r="CZ292">
        <v>4.99912</v>
      </c>
      <c r="DA292">
        <v>14511.6666666667</v>
      </c>
      <c r="DB292">
        <v>6712.81</v>
      </c>
      <c r="DC292">
        <v>37.6873333333333</v>
      </c>
      <c r="DD292">
        <v>40.812</v>
      </c>
      <c r="DE292">
        <v>39.3953333333333</v>
      </c>
      <c r="DF292">
        <v>40.229</v>
      </c>
      <c r="DG292">
        <v>39.3333333333333</v>
      </c>
      <c r="DH292">
        <v>1001.43</v>
      </c>
      <c r="DI292">
        <v>39.57</v>
      </c>
      <c r="DJ292">
        <v>0</v>
      </c>
      <c r="DK292">
        <v>1625677767.2</v>
      </c>
      <c r="DL292">
        <v>0</v>
      </c>
      <c r="DM292">
        <v>1402.25769230769</v>
      </c>
      <c r="DN292">
        <v>-31.7258119973801</v>
      </c>
      <c r="DO292">
        <v>-303.165812227505</v>
      </c>
      <c r="DP292">
        <v>14544.1615384615</v>
      </c>
      <c r="DQ292">
        <v>15</v>
      </c>
      <c r="DR292">
        <v>1625677134.6</v>
      </c>
      <c r="DS292" t="s">
        <v>305</v>
      </c>
      <c r="DT292">
        <v>1625677128.6</v>
      </c>
      <c r="DU292">
        <v>1625677134.6</v>
      </c>
      <c r="DV292">
        <v>2</v>
      </c>
      <c r="DW292">
        <v>0.041</v>
      </c>
      <c r="DX292">
        <v>0.026</v>
      </c>
      <c r="DY292">
        <v>-14.347</v>
      </c>
      <c r="DZ292">
        <v>-1.389</v>
      </c>
      <c r="EA292">
        <v>420</v>
      </c>
      <c r="EB292">
        <v>5</v>
      </c>
      <c r="EC292">
        <v>0.14</v>
      </c>
      <c r="ED292">
        <v>0.08</v>
      </c>
      <c r="EE292">
        <v>-12.3985024390244</v>
      </c>
      <c r="EF292">
        <v>-0.247848083623692</v>
      </c>
      <c r="EG292">
        <v>0.0773483803661763</v>
      </c>
      <c r="EH292">
        <v>1</v>
      </c>
      <c r="EI292">
        <v>1403.85941176471</v>
      </c>
      <c r="EJ292">
        <v>-31.988065129142</v>
      </c>
      <c r="EK292">
        <v>3.12846226196954</v>
      </c>
      <c r="EL292">
        <v>0</v>
      </c>
      <c r="EM292">
        <v>1.42878707317073</v>
      </c>
      <c r="EN292">
        <v>0.172674564459933</v>
      </c>
      <c r="EO292">
        <v>0.0221774232865045</v>
      </c>
      <c r="EP292">
        <v>0</v>
      </c>
      <c r="EQ292">
        <v>1</v>
      </c>
      <c r="ER292">
        <v>3</v>
      </c>
      <c r="ES292" t="s">
        <v>427</v>
      </c>
      <c r="ET292">
        <v>100</v>
      </c>
      <c r="EU292">
        <v>100</v>
      </c>
      <c r="EV292">
        <v>-14.342</v>
      </c>
      <c r="EW292">
        <v>-1.4851</v>
      </c>
      <c r="EX292">
        <v>-14.3476998515065</v>
      </c>
      <c r="EY292">
        <v>0.000485247639819423</v>
      </c>
      <c r="EZ292">
        <v>-1.36446825205216e-06</v>
      </c>
      <c r="FA292">
        <v>5.78542989185787e-10</v>
      </c>
      <c r="FB292">
        <v>-1.1099058739466</v>
      </c>
      <c r="FC292">
        <v>-0.0508365997127688</v>
      </c>
      <c r="FD292">
        <v>0.00161886503163497</v>
      </c>
      <c r="FE292">
        <v>-2.08621555845513e-05</v>
      </c>
      <c r="FF292">
        <v>0</v>
      </c>
      <c r="FG292">
        <v>2096</v>
      </c>
      <c r="FH292">
        <v>2</v>
      </c>
      <c r="FI292">
        <v>28</v>
      </c>
      <c r="FJ292">
        <v>10.6</v>
      </c>
      <c r="FK292">
        <v>10.5</v>
      </c>
      <c r="FL292">
        <v>18</v>
      </c>
      <c r="FM292">
        <v>492.029</v>
      </c>
      <c r="FN292">
        <v>511.666</v>
      </c>
      <c r="FO292">
        <v>21.222</v>
      </c>
      <c r="FP292">
        <v>26.4094</v>
      </c>
      <c r="FQ292">
        <v>29.9999</v>
      </c>
      <c r="FR292">
        <v>26.6491</v>
      </c>
      <c r="FS292">
        <v>26.6436</v>
      </c>
      <c r="FT292">
        <v>21.4774</v>
      </c>
      <c r="FU292">
        <v>49.9878</v>
      </c>
      <c r="FV292">
        <v>0</v>
      </c>
      <c r="FW292">
        <v>21.27</v>
      </c>
      <c r="FX292">
        <v>420</v>
      </c>
      <c r="FY292">
        <v>7.48967</v>
      </c>
      <c r="FZ292">
        <v>101.678</v>
      </c>
      <c r="GA292">
        <v>96.2019</v>
      </c>
    </row>
    <row r="293" spans="1:183">
      <c r="A293">
        <v>277</v>
      </c>
      <c r="B293">
        <v>1625677768.1</v>
      </c>
      <c r="C293">
        <v>552</v>
      </c>
      <c r="D293" t="s">
        <v>860</v>
      </c>
      <c r="E293" t="s">
        <v>861</v>
      </c>
      <c r="F293">
        <v>1</v>
      </c>
      <c r="G293" t="s">
        <v>302</v>
      </c>
      <c r="H293">
        <v>1625677767.1</v>
      </c>
      <c r="I293">
        <f>(J293)/1000</f>
        <v>0</v>
      </c>
      <c r="J293">
        <f>1000*CJ293*AH293*(CF293-CG293)/(100*BY293*(1000-AH293*CF293))</f>
        <v>0</v>
      </c>
      <c r="K293">
        <f>CJ293*AH293*(CE293-CD293*(1000-AH293*CG293)/(1000-AH293*CF293))/(100*BY293)</f>
        <v>0</v>
      </c>
      <c r="L293">
        <f>CD293 - IF(AH293&gt;1, K293*BY293*100.0/(AJ293*CR293), 0)</f>
        <v>0</v>
      </c>
      <c r="M293">
        <f>((S293-I293/2)*L293-K293)/(S293+I293/2)</f>
        <v>0</v>
      </c>
      <c r="N293">
        <f>M293*(CK293+CL293)/1000.0</f>
        <v>0</v>
      </c>
      <c r="O293">
        <f>(CD293 - IF(AH293&gt;1, K293*BY293*100.0/(AJ293*CR293), 0))*(CK293+CL293)/1000.0</f>
        <v>0</v>
      </c>
      <c r="P293">
        <f>2.0/((1/R293-1/Q293)+SIGN(R293)*SQRT((1/R293-1/Q293)*(1/R293-1/Q293) + 4*BZ293/((BZ293+1)*(BZ293+1))*(2*1/R293*1/Q293-1/Q293*1/Q293)))</f>
        <v>0</v>
      </c>
      <c r="Q293">
        <f>IF(LEFT(CA293,1)&lt;&gt;"0",IF(LEFT(CA293,1)="1",3.0,CB293),$D$5+$E$5*(CR293*CK293/($K$5*1000))+$F$5*(CR293*CK293/($K$5*1000))*MAX(MIN(BY293,$J$5),$I$5)*MAX(MIN(BY293,$J$5),$I$5)+$G$5*MAX(MIN(BY293,$J$5),$I$5)*(CR293*CK293/($K$5*1000))+$H$5*(CR293*CK293/($K$5*1000))*(CR293*CK293/($K$5*1000)))</f>
        <v>0</v>
      </c>
      <c r="R293">
        <f>I293*(1000-(1000*0.61365*exp(17.502*V293/(240.97+V293))/(CK293+CL293)+CF293)/2)/(1000*0.61365*exp(17.502*V293/(240.97+V293))/(CK293+CL293)-CF293)</f>
        <v>0</v>
      </c>
      <c r="S293">
        <f>1/((BZ293+1)/(P293/1.6)+1/(Q293/1.37)) + BZ293/((BZ293+1)/(P293/1.6) + BZ293/(Q293/1.37))</f>
        <v>0</v>
      </c>
      <c r="T293">
        <f>(BU293*BX293)</f>
        <v>0</v>
      </c>
      <c r="U293">
        <f>(CM293+(T293+2*0.95*5.67E-8*(((CM293+$B$7)+273)^4-(CM293+273)^4)-44100*I293)/(1.84*29.3*Q293+8*0.95*5.67E-8*(CM293+273)^3))</f>
        <v>0</v>
      </c>
      <c r="V293">
        <f>($C$7*CN293+$D$7*CO293+$E$7*U293)</f>
        <v>0</v>
      </c>
      <c r="W293">
        <f>0.61365*exp(17.502*V293/(240.97+V293))</f>
        <v>0</v>
      </c>
      <c r="X293">
        <f>(Y293/Z293*100)</f>
        <v>0</v>
      </c>
      <c r="Y293">
        <f>CF293*(CK293+CL293)/1000</f>
        <v>0</v>
      </c>
      <c r="Z293">
        <f>0.61365*exp(17.502*CM293/(240.97+CM293))</f>
        <v>0</v>
      </c>
      <c r="AA293">
        <f>(W293-CF293*(CK293+CL293)/1000)</f>
        <v>0</v>
      </c>
      <c r="AB293">
        <f>(-I293*44100)</f>
        <v>0</v>
      </c>
      <c r="AC293">
        <f>2*29.3*Q293*0.92*(CM293-V293)</f>
        <v>0</v>
      </c>
      <c r="AD293">
        <f>2*0.95*5.67E-8*(((CM293+$B$7)+273)^4-(V293+273)^4)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MAX(0,($B$13+$C$13*CR293)/(1+$D$13*CR293)*CK293/(CM293+273)*$E$13)</f>
        <v>0</v>
      </c>
      <c r="AK293" t="s">
        <v>303</v>
      </c>
      <c r="AL293" t="s">
        <v>303</v>
      </c>
      <c r="AM293">
        <v>0</v>
      </c>
      <c r="AN293">
        <v>0</v>
      </c>
      <c r="AO293">
        <f>1-AM293/AN293</f>
        <v>0</v>
      </c>
      <c r="AP293">
        <v>0</v>
      </c>
      <c r="AQ293" t="s">
        <v>303</v>
      </c>
      <c r="AR293" t="s">
        <v>303</v>
      </c>
      <c r="AS293">
        <v>0</v>
      </c>
      <c r="AT293">
        <v>0</v>
      </c>
      <c r="AU293">
        <f>1-AS293/AT293</f>
        <v>0</v>
      </c>
      <c r="AV293">
        <v>0.5</v>
      </c>
      <c r="AW293">
        <f>BV293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303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f>$B$11*CS293+$C$11*CT293+$F$11*CU293*(1-CX293)</f>
        <v>0</v>
      </c>
      <c r="BV293">
        <f>BU293*BW293</f>
        <v>0</v>
      </c>
      <c r="BW293">
        <f>($B$11*$D$9+$C$11*$D$9+$F$11*((DH293+CZ293)/MAX(DH293+CZ293+DI293, 0.1)*$I$9+DI293/MAX(DH293+CZ293+DI293, 0.1)*$J$9))/($B$11+$C$11+$F$11)</f>
        <v>0</v>
      </c>
      <c r="BX293">
        <f>($B$11*$K$9+$C$11*$K$9+$F$11*((DH293+CZ293)/MAX(DH293+CZ293+DI293, 0.1)*$P$9+DI293/MAX(DH293+CZ293+DI293, 0.1)*$Q$9))/($B$11+$C$11+$F$11)</f>
        <v>0</v>
      </c>
      <c r="BY293">
        <v>6</v>
      </c>
      <c r="BZ293">
        <v>0.5</v>
      </c>
      <c r="CA293" t="s">
        <v>304</v>
      </c>
      <c r="CB293">
        <v>2</v>
      </c>
      <c r="CC293">
        <v>1625677767.1</v>
      </c>
      <c r="CD293">
        <v>407.515</v>
      </c>
      <c r="CE293">
        <v>419.972666666667</v>
      </c>
      <c r="CF293">
        <v>8.84582666666667</v>
      </c>
      <c r="CG293">
        <v>7.41337333333333</v>
      </c>
      <c r="CH293">
        <v>421.857</v>
      </c>
      <c r="CI293">
        <v>10.3311666666667</v>
      </c>
      <c r="CJ293">
        <v>500.051666666667</v>
      </c>
      <c r="CK293">
        <v>100.409</v>
      </c>
      <c r="CL293">
        <v>0.100229333333333</v>
      </c>
      <c r="CM293">
        <v>21.6287666666667</v>
      </c>
      <c r="CN293">
        <v>21.3694333333333</v>
      </c>
      <c r="CO293">
        <v>999.9</v>
      </c>
      <c r="CP293">
        <v>0</v>
      </c>
      <c r="CQ293">
        <v>0</v>
      </c>
      <c r="CR293">
        <v>9998.73333333333</v>
      </c>
      <c r="CS293">
        <v>0</v>
      </c>
      <c r="CT293">
        <v>5.03162666666667</v>
      </c>
      <c r="CU293">
        <v>1046.01333333333</v>
      </c>
      <c r="CV293">
        <v>0.961991</v>
      </c>
      <c r="CW293">
        <v>0.0380092</v>
      </c>
      <c r="CX293">
        <v>0</v>
      </c>
      <c r="CY293">
        <v>1397.68666666667</v>
      </c>
      <c r="CZ293">
        <v>4.99912</v>
      </c>
      <c r="DA293">
        <v>14503.2666666667</v>
      </c>
      <c r="DB293">
        <v>6712.86666666667</v>
      </c>
      <c r="DC293">
        <v>37.562</v>
      </c>
      <c r="DD293">
        <v>40.812</v>
      </c>
      <c r="DE293">
        <v>39.4786666666667</v>
      </c>
      <c r="DF293">
        <v>40.2496666666667</v>
      </c>
      <c r="DG293">
        <v>39.2913333333333</v>
      </c>
      <c r="DH293">
        <v>1001.44333333333</v>
      </c>
      <c r="DI293">
        <v>39.57</v>
      </c>
      <c r="DJ293">
        <v>0</v>
      </c>
      <c r="DK293">
        <v>1625677769</v>
      </c>
      <c r="DL293">
        <v>0</v>
      </c>
      <c r="DM293">
        <v>1401.116</v>
      </c>
      <c r="DN293">
        <v>-32.7961538042961</v>
      </c>
      <c r="DO293">
        <v>-307.96923027544</v>
      </c>
      <c r="DP293">
        <v>14533.876</v>
      </c>
      <c r="DQ293">
        <v>15</v>
      </c>
      <c r="DR293">
        <v>1625677134.6</v>
      </c>
      <c r="DS293" t="s">
        <v>305</v>
      </c>
      <c r="DT293">
        <v>1625677128.6</v>
      </c>
      <c r="DU293">
        <v>1625677134.6</v>
      </c>
      <c r="DV293">
        <v>2</v>
      </c>
      <c r="DW293">
        <v>0.041</v>
      </c>
      <c r="DX293">
        <v>0.026</v>
      </c>
      <c r="DY293">
        <v>-14.347</v>
      </c>
      <c r="DZ293">
        <v>-1.389</v>
      </c>
      <c r="EA293">
        <v>420</v>
      </c>
      <c r="EB293">
        <v>5</v>
      </c>
      <c r="EC293">
        <v>0.14</v>
      </c>
      <c r="ED293">
        <v>0.08</v>
      </c>
      <c r="EE293">
        <v>-12.395956097561</v>
      </c>
      <c r="EF293">
        <v>-0.472381881533088</v>
      </c>
      <c r="EG293">
        <v>0.0753427033668467</v>
      </c>
      <c r="EH293">
        <v>1</v>
      </c>
      <c r="EI293">
        <v>1402.86588235294</v>
      </c>
      <c r="EJ293">
        <v>-31.9078731781957</v>
      </c>
      <c r="EK293">
        <v>3.14338719297876</v>
      </c>
      <c r="EL293">
        <v>0</v>
      </c>
      <c r="EM293">
        <v>1.4301656097561</v>
      </c>
      <c r="EN293">
        <v>0.166394216027878</v>
      </c>
      <c r="EO293">
        <v>0.0221211647963047</v>
      </c>
      <c r="EP293">
        <v>0</v>
      </c>
      <c r="EQ293">
        <v>1</v>
      </c>
      <c r="ER293">
        <v>3</v>
      </c>
      <c r="ES293" t="s">
        <v>427</v>
      </c>
      <c r="ET293">
        <v>100</v>
      </c>
      <c r="EU293">
        <v>100</v>
      </c>
      <c r="EV293">
        <v>-14.342</v>
      </c>
      <c r="EW293">
        <v>-1.4856</v>
      </c>
      <c r="EX293">
        <v>-14.3476998515065</v>
      </c>
      <c r="EY293">
        <v>0.000485247639819423</v>
      </c>
      <c r="EZ293">
        <v>-1.36446825205216e-06</v>
      </c>
      <c r="FA293">
        <v>5.78542989185787e-10</v>
      </c>
      <c r="FB293">
        <v>-1.1099058739466</v>
      </c>
      <c r="FC293">
        <v>-0.0508365997127688</v>
      </c>
      <c r="FD293">
        <v>0.00161886503163497</v>
      </c>
      <c r="FE293">
        <v>-2.08621555845513e-05</v>
      </c>
      <c r="FF293">
        <v>0</v>
      </c>
      <c r="FG293">
        <v>2096</v>
      </c>
      <c r="FH293">
        <v>2</v>
      </c>
      <c r="FI293">
        <v>28</v>
      </c>
      <c r="FJ293">
        <v>10.7</v>
      </c>
      <c r="FK293">
        <v>10.6</v>
      </c>
      <c r="FL293">
        <v>18</v>
      </c>
      <c r="FM293">
        <v>491.845</v>
      </c>
      <c r="FN293">
        <v>511.767</v>
      </c>
      <c r="FO293">
        <v>21.2676</v>
      </c>
      <c r="FP293">
        <v>26.4087</v>
      </c>
      <c r="FQ293">
        <v>29.9998</v>
      </c>
      <c r="FR293">
        <v>26.6479</v>
      </c>
      <c r="FS293">
        <v>26.6428</v>
      </c>
      <c r="FT293">
        <v>21.4745</v>
      </c>
      <c r="FU293">
        <v>49.9878</v>
      </c>
      <c r="FV293">
        <v>0</v>
      </c>
      <c r="FW293">
        <v>21.34</v>
      </c>
      <c r="FX293">
        <v>420</v>
      </c>
      <c r="FY293">
        <v>7.4845</v>
      </c>
      <c r="FZ293">
        <v>101.678</v>
      </c>
      <c r="GA293">
        <v>96.2015</v>
      </c>
    </row>
    <row r="294" spans="1:183">
      <c r="A294">
        <v>278</v>
      </c>
      <c r="B294">
        <v>1625677770.1</v>
      </c>
      <c r="C294">
        <v>554</v>
      </c>
      <c r="D294" t="s">
        <v>862</v>
      </c>
      <c r="E294" t="s">
        <v>863</v>
      </c>
      <c r="F294">
        <v>1</v>
      </c>
      <c r="G294" t="s">
        <v>302</v>
      </c>
      <c r="H294">
        <v>1625677769.1</v>
      </c>
      <c r="I294">
        <f>(J294)/1000</f>
        <v>0</v>
      </c>
      <c r="J294">
        <f>1000*CJ294*AH294*(CF294-CG294)/(100*BY294*(1000-AH294*CF294))</f>
        <v>0</v>
      </c>
      <c r="K294">
        <f>CJ294*AH294*(CE294-CD294*(1000-AH294*CG294)/(1000-AH294*CF294))/(100*BY294)</f>
        <v>0</v>
      </c>
      <c r="L294">
        <f>CD294 - IF(AH294&gt;1, K294*BY294*100.0/(AJ294*CR294), 0)</f>
        <v>0</v>
      </c>
      <c r="M294">
        <f>((S294-I294/2)*L294-K294)/(S294+I294/2)</f>
        <v>0</v>
      </c>
      <c r="N294">
        <f>M294*(CK294+CL294)/1000.0</f>
        <v>0</v>
      </c>
      <c r="O294">
        <f>(CD294 - IF(AH294&gt;1, K294*BY294*100.0/(AJ294*CR294), 0))*(CK294+CL294)/1000.0</f>
        <v>0</v>
      </c>
      <c r="P294">
        <f>2.0/((1/R294-1/Q294)+SIGN(R294)*SQRT((1/R294-1/Q294)*(1/R294-1/Q294) + 4*BZ294/((BZ294+1)*(BZ294+1))*(2*1/R294*1/Q294-1/Q294*1/Q294)))</f>
        <v>0</v>
      </c>
      <c r="Q294">
        <f>IF(LEFT(CA294,1)&lt;&gt;"0",IF(LEFT(CA294,1)="1",3.0,CB294),$D$5+$E$5*(CR294*CK294/($K$5*1000))+$F$5*(CR294*CK294/($K$5*1000))*MAX(MIN(BY294,$J$5),$I$5)*MAX(MIN(BY294,$J$5),$I$5)+$G$5*MAX(MIN(BY294,$J$5),$I$5)*(CR294*CK294/($K$5*1000))+$H$5*(CR294*CK294/($K$5*1000))*(CR294*CK294/($K$5*1000)))</f>
        <v>0</v>
      </c>
      <c r="R294">
        <f>I294*(1000-(1000*0.61365*exp(17.502*V294/(240.97+V294))/(CK294+CL294)+CF294)/2)/(1000*0.61365*exp(17.502*V294/(240.97+V294))/(CK294+CL294)-CF294)</f>
        <v>0</v>
      </c>
      <c r="S294">
        <f>1/((BZ294+1)/(P294/1.6)+1/(Q294/1.37)) + BZ294/((BZ294+1)/(P294/1.6) + BZ294/(Q294/1.37))</f>
        <v>0</v>
      </c>
      <c r="T294">
        <f>(BU294*BX294)</f>
        <v>0</v>
      </c>
      <c r="U294">
        <f>(CM294+(T294+2*0.95*5.67E-8*(((CM294+$B$7)+273)^4-(CM294+273)^4)-44100*I294)/(1.84*29.3*Q294+8*0.95*5.67E-8*(CM294+273)^3))</f>
        <v>0</v>
      </c>
      <c r="V294">
        <f>($C$7*CN294+$D$7*CO294+$E$7*U294)</f>
        <v>0</v>
      </c>
      <c r="W294">
        <f>0.61365*exp(17.502*V294/(240.97+V294))</f>
        <v>0</v>
      </c>
      <c r="X294">
        <f>(Y294/Z294*100)</f>
        <v>0</v>
      </c>
      <c r="Y294">
        <f>CF294*(CK294+CL294)/1000</f>
        <v>0</v>
      </c>
      <c r="Z294">
        <f>0.61365*exp(17.502*CM294/(240.97+CM294))</f>
        <v>0</v>
      </c>
      <c r="AA294">
        <f>(W294-CF294*(CK294+CL294)/1000)</f>
        <v>0</v>
      </c>
      <c r="AB294">
        <f>(-I294*44100)</f>
        <v>0</v>
      </c>
      <c r="AC294">
        <f>2*29.3*Q294*0.92*(CM294-V294)</f>
        <v>0</v>
      </c>
      <c r="AD294">
        <f>2*0.95*5.67E-8*(((CM294+$B$7)+273)^4-(V294+273)^4)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MAX(0,($B$13+$C$13*CR294)/(1+$D$13*CR294)*CK294/(CM294+273)*$E$13)</f>
        <v>0</v>
      </c>
      <c r="AK294" t="s">
        <v>303</v>
      </c>
      <c r="AL294" t="s">
        <v>303</v>
      </c>
      <c r="AM294">
        <v>0</v>
      </c>
      <c r="AN294">
        <v>0</v>
      </c>
      <c r="AO294">
        <f>1-AM294/AN294</f>
        <v>0</v>
      </c>
      <c r="AP294">
        <v>0</v>
      </c>
      <c r="AQ294" t="s">
        <v>303</v>
      </c>
      <c r="AR294" t="s">
        <v>303</v>
      </c>
      <c r="AS294">
        <v>0</v>
      </c>
      <c r="AT294">
        <v>0</v>
      </c>
      <c r="AU294">
        <f>1-AS294/AT294</f>
        <v>0</v>
      </c>
      <c r="AV294">
        <v>0.5</v>
      </c>
      <c r="AW294">
        <f>BV294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303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f>$B$11*CS294+$C$11*CT294+$F$11*CU294*(1-CX294)</f>
        <v>0</v>
      </c>
      <c r="BV294">
        <f>BU294*BW294</f>
        <v>0</v>
      </c>
      <c r="BW294">
        <f>($B$11*$D$9+$C$11*$D$9+$F$11*((DH294+CZ294)/MAX(DH294+CZ294+DI294, 0.1)*$I$9+DI294/MAX(DH294+CZ294+DI294, 0.1)*$J$9))/($B$11+$C$11+$F$11)</f>
        <v>0</v>
      </c>
      <c r="BX294">
        <f>($B$11*$K$9+$C$11*$K$9+$F$11*((DH294+CZ294)/MAX(DH294+CZ294+DI294, 0.1)*$P$9+DI294/MAX(DH294+CZ294+DI294, 0.1)*$Q$9))/($B$11+$C$11+$F$11)</f>
        <v>0</v>
      </c>
      <c r="BY294">
        <v>6</v>
      </c>
      <c r="BZ294">
        <v>0.5</v>
      </c>
      <c r="CA294" t="s">
        <v>304</v>
      </c>
      <c r="CB294">
        <v>2</v>
      </c>
      <c r="CC294">
        <v>1625677769.1</v>
      </c>
      <c r="CD294">
        <v>407.506666666667</v>
      </c>
      <c r="CE294">
        <v>419.987333333333</v>
      </c>
      <c r="CF294">
        <v>8.86508666666667</v>
      </c>
      <c r="CG294">
        <v>7.42978666666667</v>
      </c>
      <c r="CH294">
        <v>421.849666666667</v>
      </c>
      <c r="CI294">
        <v>10.3509</v>
      </c>
      <c r="CJ294">
        <v>500.061</v>
      </c>
      <c r="CK294">
        <v>100.408666666667</v>
      </c>
      <c r="CL294">
        <v>0.100223666666667</v>
      </c>
      <c r="CM294">
        <v>21.6580666666667</v>
      </c>
      <c r="CN294">
        <v>21.3973333333333</v>
      </c>
      <c r="CO294">
        <v>999.9</v>
      </c>
      <c r="CP294">
        <v>0</v>
      </c>
      <c r="CQ294">
        <v>0</v>
      </c>
      <c r="CR294">
        <v>9991.25</v>
      </c>
      <c r="CS294">
        <v>0</v>
      </c>
      <c r="CT294">
        <v>5.08493</v>
      </c>
      <c r="CU294">
        <v>1046.00333333333</v>
      </c>
      <c r="CV294">
        <v>0.961991</v>
      </c>
      <c r="CW294">
        <v>0.0380092</v>
      </c>
      <c r="CX294">
        <v>0</v>
      </c>
      <c r="CY294">
        <v>1396.42</v>
      </c>
      <c r="CZ294">
        <v>4.99912</v>
      </c>
      <c r="DA294">
        <v>14491.7666666667</v>
      </c>
      <c r="DB294">
        <v>6712.80333333333</v>
      </c>
      <c r="DC294">
        <v>37.583</v>
      </c>
      <c r="DD294">
        <v>40.812</v>
      </c>
      <c r="DE294">
        <v>39.3956666666667</v>
      </c>
      <c r="DF294">
        <v>40.1666666666667</v>
      </c>
      <c r="DG294">
        <v>39.229</v>
      </c>
      <c r="DH294">
        <v>1001.43333333333</v>
      </c>
      <c r="DI294">
        <v>39.57</v>
      </c>
      <c r="DJ294">
        <v>0</v>
      </c>
      <c r="DK294">
        <v>1625677770.8</v>
      </c>
      <c r="DL294">
        <v>0</v>
      </c>
      <c r="DM294">
        <v>1400.28807692308</v>
      </c>
      <c r="DN294">
        <v>-33.1176068636495</v>
      </c>
      <c r="DO294">
        <v>-307.264957470158</v>
      </c>
      <c r="DP294">
        <v>14526.3576923077</v>
      </c>
      <c r="DQ294">
        <v>15</v>
      </c>
      <c r="DR294">
        <v>1625677134.6</v>
      </c>
      <c r="DS294" t="s">
        <v>305</v>
      </c>
      <c r="DT294">
        <v>1625677128.6</v>
      </c>
      <c r="DU294">
        <v>1625677134.6</v>
      </c>
      <c r="DV294">
        <v>2</v>
      </c>
      <c r="DW294">
        <v>0.041</v>
      </c>
      <c r="DX294">
        <v>0.026</v>
      </c>
      <c r="DY294">
        <v>-14.347</v>
      </c>
      <c r="DZ294">
        <v>-1.389</v>
      </c>
      <c r="EA294">
        <v>420</v>
      </c>
      <c r="EB294">
        <v>5</v>
      </c>
      <c r="EC294">
        <v>0.14</v>
      </c>
      <c r="ED294">
        <v>0.08</v>
      </c>
      <c r="EE294">
        <v>-12.407087804878</v>
      </c>
      <c r="EF294">
        <v>-0.558719163763093</v>
      </c>
      <c r="EG294">
        <v>0.0785488792831882</v>
      </c>
      <c r="EH294">
        <v>0</v>
      </c>
      <c r="EI294">
        <v>1401.56735294118</v>
      </c>
      <c r="EJ294">
        <v>-32.5591704536919</v>
      </c>
      <c r="EK294">
        <v>3.19246291500277</v>
      </c>
      <c r="EL294">
        <v>0</v>
      </c>
      <c r="EM294">
        <v>1.43136317073171</v>
      </c>
      <c r="EN294">
        <v>0.156256097560978</v>
      </c>
      <c r="EO294">
        <v>0.0219823211050601</v>
      </c>
      <c r="EP294">
        <v>0</v>
      </c>
      <c r="EQ294">
        <v>0</v>
      </c>
      <c r="ER294">
        <v>3</v>
      </c>
      <c r="ES294" t="s">
        <v>424</v>
      </c>
      <c r="ET294">
        <v>100</v>
      </c>
      <c r="EU294">
        <v>100</v>
      </c>
      <c r="EV294">
        <v>-14.343</v>
      </c>
      <c r="EW294">
        <v>-1.486</v>
      </c>
      <c r="EX294">
        <v>-14.3476998515065</v>
      </c>
      <c r="EY294">
        <v>0.000485247639819423</v>
      </c>
      <c r="EZ294">
        <v>-1.36446825205216e-06</v>
      </c>
      <c r="FA294">
        <v>5.78542989185787e-10</v>
      </c>
      <c r="FB294">
        <v>-1.1099058739466</v>
      </c>
      <c r="FC294">
        <v>-0.0508365997127688</v>
      </c>
      <c r="FD294">
        <v>0.00161886503163497</v>
      </c>
      <c r="FE294">
        <v>-2.08621555845513e-05</v>
      </c>
      <c r="FF294">
        <v>0</v>
      </c>
      <c r="FG294">
        <v>2096</v>
      </c>
      <c r="FH294">
        <v>2</v>
      </c>
      <c r="FI294">
        <v>28</v>
      </c>
      <c r="FJ294">
        <v>10.7</v>
      </c>
      <c r="FK294">
        <v>10.6</v>
      </c>
      <c r="FL294">
        <v>18</v>
      </c>
      <c r="FM294">
        <v>491.908</v>
      </c>
      <c r="FN294">
        <v>511.81</v>
      </c>
      <c r="FO294">
        <v>21.3095</v>
      </c>
      <c r="FP294">
        <v>26.4078</v>
      </c>
      <c r="FQ294">
        <v>29.9998</v>
      </c>
      <c r="FR294">
        <v>26.6468</v>
      </c>
      <c r="FS294">
        <v>26.6417</v>
      </c>
      <c r="FT294">
        <v>21.4745</v>
      </c>
      <c r="FU294">
        <v>49.7073</v>
      </c>
      <c r="FV294">
        <v>0</v>
      </c>
      <c r="FW294">
        <v>21.34</v>
      </c>
      <c r="FX294">
        <v>420</v>
      </c>
      <c r="FY294">
        <v>7.53814</v>
      </c>
      <c r="FZ294">
        <v>101.678</v>
      </c>
      <c r="GA294">
        <v>96.2023</v>
      </c>
    </row>
    <row r="295" spans="1:183">
      <c r="A295">
        <v>279</v>
      </c>
      <c r="B295">
        <v>1625677772.1</v>
      </c>
      <c r="C295">
        <v>556</v>
      </c>
      <c r="D295" t="s">
        <v>864</v>
      </c>
      <c r="E295" t="s">
        <v>865</v>
      </c>
      <c r="F295">
        <v>1</v>
      </c>
      <c r="G295" t="s">
        <v>302</v>
      </c>
      <c r="H295">
        <v>1625677771.1</v>
      </c>
      <c r="I295">
        <f>(J295)/1000</f>
        <v>0</v>
      </c>
      <c r="J295">
        <f>1000*CJ295*AH295*(CF295-CG295)/(100*BY295*(1000-AH295*CF295))</f>
        <v>0</v>
      </c>
      <c r="K295">
        <f>CJ295*AH295*(CE295-CD295*(1000-AH295*CG295)/(1000-AH295*CF295))/(100*BY295)</f>
        <v>0</v>
      </c>
      <c r="L295">
        <f>CD295 - IF(AH295&gt;1, K295*BY295*100.0/(AJ295*CR295), 0)</f>
        <v>0</v>
      </c>
      <c r="M295">
        <f>((S295-I295/2)*L295-K295)/(S295+I295/2)</f>
        <v>0</v>
      </c>
      <c r="N295">
        <f>M295*(CK295+CL295)/1000.0</f>
        <v>0</v>
      </c>
      <c r="O295">
        <f>(CD295 - IF(AH295&gt;1, K295*BY295*100.0/(AJ295*CR295), 0))*(CK295+CL295)/1000.0</f>
        <v>0</v>
      </c>
      <c r="P295">
        <f>2.0/((1/R295-1/Q295)+SIGN(R295)*SQRT((1/R295-1/Q295)*(1/R295-1/Q295) + 4*BZ295/((BZ295+1)*(BZ295+1))*(2*1/R295*1/Q295-1/Q295*1/Q295)))</f>
        <v>0</v>
      </c>
      <c r="Q295">
        <f>IF(LEFT(CA295,1)&lt;&gt;"0",IF(LEFT(CA295,1)="1",3.0,CB295),$D$5+$E$5*(CR295*CK295/($K$5*1000))+$F$5*(CR295*CK295/($K$5*1000))*MAX(MIN(BY295,$J$5),$I$5)*MAX(MIN(BY295,$J$5),$I$5)+$G$5*MAX(MIN(BY295,$J$5),$I$5)*(CR295*CK295/($K$5*1000))+$H$5*(CR295*CK295/($K$5*1000))*(CR295*CK295/($K$5*1000)))</f>
        <v>0</v>
      </c>
      <c r="R295">
        <f>I295*(1000-(1000*0.61365*exp(17.502*V295/(240.97+V295))/(CK295+CL295)+CF295)/2)/(1000*0.61365*exp(17.502*V295/(240.97+V295))/(CK295+CL295)-CF295)</f>
        <v>0</v>
      </c>
      <c r="S295">
        <f>1/((BZ295+1)/(P295/1.6)+1/(Q295/1.37)) + BZ295/((BZ295+1)/(P295/1.6) + BZ295/(Q295/1.37))</f>
        <v>0</v>
      </c>
      <c r="T295">
        <f>(BU295*BX295)</f>
        <v>0</v>
      </c>
      <c r="U295">
        <f>(CM295+(T295+2*0.95*5.67E-8*(((CM295+$B$7)+273)^4-(CM295+273)^4)-44100*I295)/(1.84*29.3*Q295+8*0.95*5.67E-8*(CM295+273)^3))</f>
        <v>0</v>
      </c>
      <c r="V295">
        <f>($C$7*CN295+$D$7*CO295+$E$7*U295)</f>
        <v>0</v>
      </c>
      <c r="W295">
        <f>0.61365*exp(17.502*V295/(240.97+V295))</f>
        <v>0</v>
      </c>
      <c r="X295">
        <f>(Y295/Z295*100)</f>
        <v>0</v>
      </c>
      <c r="Y295">
        <f>CF295*(CK295+CL295)/1000</f>
        <v>0</v>
      </c>
      <c r="Z295">
        <f>0.61365*exp(17.502*CM295/(240.97+CM295))</f>
        <v>0</v>
      </c>
      <c r="AA295">
        <f>(W295-CF295*(CK295+CL295)/1000)</f>
        <v>0</v>
      </c>
      <c r="AB295">
        <f>(-I295*44100)</f>
        <v>0</v>
      </c>
      <c r="AC295">
        <f>2*29.3*Q295*0.92*(CM295-V295)</f>
        <v>0</v>
      </c>
      <c r="AD295">
        <f>2*0.95*5.67E-8*(((CM295+$B$7)+273)^4-(V295+273)^4)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MAX(0,($B$13+$C$13*CR295)/(1+$D$13*CR295)*CK295/(CM295+273)*$E$13)</f>
        <v>0</v>
      </c>
      <c r="AK295" t="s">
        <v>303</v>
      </c>
      <c r="AL295" t="s">
        <v>303</v>
      </c>
      <c r="AM295">
        <v>0</v>
      </c>
      <c r="AN295">
        <v>0</v>
      </c>
      <c r="AO295">
        <f>1-AM295/AN295</f>
        <v>0</v>
      </c>
      <c r="AP295">
        <v>0</v>
      </c>
      <c r="AQ295" t="s">
        <v>303</v>
      </c>
      <c r="AR295" t="s">
        <v>303</v>
      </c>
      <c r="AS295">
        <v>0</v>
      </c>
      <c r="AT295">
        <v>0</v>
      </c>
      <c r="AU295">
        <f>1-AS295/AT295</f>
        <v>0</v>
      </c>
      <c r="AV295">
        <v>0.5</v>
      </c>
      <c r="AW295">
        <f>BV295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303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f>$B$11*CS295+$C$11*CT295+$F$11*CU295*(1-CX295)</f>
        <v>0</v>
      </c>
      <c r="BV295">
        <f>BU295*BW295</f>
        <v>0</v>
      </c>
      <c r="BW295">
        <f>($B$11*$D$9+$C$11*$D$9+$F$11*((DH295+CZ295)/MAX(DH295+CZ295+DI295, 0.1)*$I$9+DI295/MAX(DH295+CZ295+DI295, 0.1)*$J$9))/($B$11+$C$11+$F$11)</f>
        <v>0</v>
      </c>
      <c r="BX295">
        <f>($B$11*$K$9+$C$11*$K$9+$F$11*((DH295+CZ295)/MAX(DH295+CZ295+DI295, 0.1)*$P$9+DI295/MAX(DH295+CZ295+DI295, 0.1)*$Q$9))/($B$11+$C$11+$F$11)</f>
        <v>0</v>
      </c>
      <c r="BY295">
        <v>6</v>
      </c>
      <c r="BZ295">
        <v>0.5</v>
      </c>
      <c r="CA295" t="s">
        <v>304</v>
      </c>
      <c r="CB295">
        <v>2</v>
      </c>
      <c r="CC295">
        <v>1625677771.1</v>
      </c>
      <c r="CD295">
        <v>407.520666666667</v>
      </c>
      <c r="CE295">
        <v>420.033</v>
      </c>
      <c r="CF295">
        <v>8.88368666666667</v>
      </c>
      <c r="CG295">
        <v>7.43368</v>
      </c>
      <c r="CH295">
        <v>421.862666666667</v>
      </c>
      <c r="CI295">
        <v>10.3699333333333</v>
      </c>
      <c r="CJ295">
        <v>500.001</v>
      </c>
      <c r="CK295">
        <v>100.408</v>
      </c>
      <c r="CL295">
        <v>0.0998337333333333</v>
      </c>
      <c r="CM295">
        <v>21.6862333333333</v>
      </c>
      <c r="CN295">
        <v>21.4258333333333</v>
      </c>
      <c r="CO295">
        <v>999.9</v>
      </c>
      <c r="CP295">
        <v>0</v>
      </c>
      <c r="CQ295">
        <v>0</v>
      </c>
      <c r="CR295">
        <v>9988.75</v>
      </c>
      <c r="CS295">
        <v>0</v>
      </c>
      <c r="CT295">
        <v>5.12123</v>
      </c>
      <c r="CU295">
        <v>1046</v>
      </c>
      <c r="CV295">
        <v>0.961991</v>
      </c>
      <c r="CW295">
        <v>0.0380092</v>
      </c>
      <c r="CX295">
        <v>0</v>
      </c>
      <c r="CY295">
        <v>1395.47333333333</v>
      </c>
      <c r="CZ295">
        <v>4.99912</v>
      </c>
      <c r="DA295">
        <v>14481.5</v>
      </c>
      <c r="DB295">
        <v>6712.78333333333</v>
      </c>
      <c r="DC295">
        <v>37.6873333333333</v>
      </c>
      <c r="DD295">
        <v>40.812</v>
      </c>
      <c r="DE295">
        <v>39.4583333333333</v>
      </c>
      <c r="DF295">
        <v>40.2916666666667</v>
      </c>
      <c r="DG295">
        <v>39.3123333333333</v>
      </c>
      <c r="DH295">
        <v>1001.43</v>
      </c>
      <c r="DI295">
        <v>39.57</v>
      </c>
      <c r="DJ295">
        <v>0</v>
      </c>
      <c r="DK295">
        <v>1625677773.2</v>
      </c>
      <c r="DL295">
        <v>0</v>
      </c>
      <c r="DM295">
        <v>1398.98961538462</v>
      </c>
      <c r="DN295">
        <v>-33.6290598587688</v>
      </c>
      <c r="DO295">
        <v>-307.456410466333</v>
      </c>
      <c r="DP295">
        <v>14513.9653846154</v>
      </c>
      <c r="DQ295">
        <v>15</v>
      </c>
      <c r="DR295">
        <v>1625677134.6</v>
      </c>
      <c r="DS295" t="s">
        <v>305</v>
      </c>
      <c r="DT295">
        <v>1625677128.6</v>
      </c>
      <c r="DU295">
        <v>1625677134.6</v>
      </c>
      <c r="DV295">
        <v>2</v>
      </c>
      <c r="DW295">
        <v>0.041</v>
      </c>
      <c r="DX295">
        <v>0.026</v>
      </c>
      <c r="DY295">
        <v>-14.347</v>
      </c>
      <c r="DZ295">
        <v>-1.389</v>
      </c>
      <c r="EA295">
        <v>420</v>
      </c>
      <c r="EB295">
        <v>5</v>
      </c>
      <c r="EC295">
        <v>0.14</v>
      </c>
      <c r="ED295">
        <v>0.08</v>
      </c>
      <c r="EE295">
        <v>-12.4293365853659</v>
      </c>
      <c r="EF295">
        <v>-0.494740766550527</v>
      </c>
      <c r="EG295">
        <v>0.0727583596943572</v>
      </c>
      <c r="EH295">
        <v>1</v>
      </c>
      <c r="EI295">
        <v>1400.59411764706</v>
      </c>
      <c r="EJ295">
        <v>-32.8167329429783</v>
      </c>
      <c r="EK295">
        <v>3.22141831902647</v>
      </c>
      <c r="EL295">
        <v>0</v>
      </c>
      <c r="EM295">
        <v>1.4351487804878</v>
      </c>
      <c r="EN295">
        <v>0.142019790940766</v>
      </c>
      <c r="EO295">
        <v>0.0211931594112313</v>
      </c>
      <c r="EP295">
        <v>0</v>
      </c>
      <c r="EQ295">
        <v>1</v>
      </c>
      <c r="ER295">
        <v>3</v>
      </c>
      <c r="ES295" t="s">
        <v>427</v>
      </c>
      <c r="ET295">
        <v>100</v>
      </c>
      <c r="EU295">
        <v>100</v>
      </c>
      <c r="EV295">
        <v>-14.342</v>
      </c>
      <c r="EW295">
        <v>-1.4865</v>
      </c>
      <c r="EX295">
        <v>-14.3476998515065</v>
      </c>
      <c r="EY295">
        <v>0.000485247639819423</v>
      </c>
      <c r="EZ295">
        <v>-1.36446825205216e-06</v>
      </c>
      <c r="FA295">
        <v>5.78542989185787e-10</v>
      </c>
      <c r="FB295">
        <v>-1.1099058739466</v>
      </c>
      <c r="FC295">
        <v>-0.0508365997127688</v>
      </c>
      <c r="FD295">
        <v>0.00161886503163497</v>
      </c>
      <c r="FE295">
        <v>-2.08621555845513e-05</v>
      </c>
      <c r="FF295">
        <v>0</v>
      </c>
      <c r="FG295">
        <v>2096</v>
      </c>
      <c r="FH295">
        <v>2</v>
      </c>
      <c r="FI295">
        <v>28</v>
      </c>
      <c r="FJ295">
        <v>10.7</v>
      </c>
      <c r="FK295">
        <v>10.6</v>
      </c>
      <c r="FL295">
        <v>18</v>
      </c>
      <c r="FM295">
        <v>491.947</v>
      </c>
      <c r="FN295">
        <v>511.836</v>
      </c>
      <c r="FO295">
        <v>21.3489</v>
      </c>
      <c r="FP295">
        <v>26.4066</v>
      </c>
      <c r="FQ295">
        <v>29.9999</v>
      </c>
      <c r="FR295">
        <v>26.6462</v>
      </c>
      <c r="FS295">
        <v>26.6405</v>
      </c>
      <c r="FT295">
        <v>21.4743</v>
      </c>
      <c r="FU295">
        <v>49.7073</v>
      </c>
      <c r="FV295">
        <v>0</v>
      </c>
      <c r="FW295">
        <v>21.41</v>
      </c>
      <c r="FX295">
        <v>420</v>
      </c>
      <c r="FY295">
        <v>7.54637</v>
      </c>
      <c r="FZ295">
        <v>101.677</v>
      </c>
      <c r="GA295">
        <v>96.2028</v>
      </c>
    </row>
    <row r="296" spans="1:183">
      <c r="A296">
        <v>280</v>
      </c>
      <c r="B296">
        <v>1625677774.1</v>
      </c>
      <c r="C296">
        <v>558</v>
      </c>
      <c r="D296" t="s">
        <v>866</v>
      </c>
      <c r="E296" t="s">
        <v>867</v>
      </c>
      <c r="F296">
        <v>1</v>
      </c>
      <c r="G296" t="s">
        <v>302</v>
      </c>
      <c r="H296">
        <v>1625677773.1</v>
      </c>
      <c r="I296">
        <f>(J296)/1000</f>
        <v>0</v>
      </c>
      <c r="J296">
        <f>1000*CJ296*AH296*(CF296-CG296)/(100*BY296*(1000-AH296*CF296))</f>
        <v>0</v>
      </c>
      <c r="K296">
        <f>CJ296*AH296*(CE296-CD296*(1000-AH296*CG296)/(1000-AH296*CF296))/(100*BY296)</f>
        <v>0</v>
      </c>
      <c r="L296">
        <f>CD296 - IF(AH296&gt;1, K296*BY296*100.0/(AJ296*CR296), 0)</f>
        <v>0</v>
      </c>
      <c r="M296">
        <f>((S296-I296/2)*L296-K296)/(S296+I296/2)</f>
        <v>0</v>
      </c>
      <c r="N296">
        <f>M296*(CK296+CL296)/1000.0</f>
        <v>0</v>
      </c>
      <c r="O296">
        <f>(CD296 - IF(AH296&gt;1, K296*BY296*100.0/(AJ296*CR296), 0))*(CK296+CL296)/1000.0</f>
        <v>0</v>
      </c>
      <c r="P296">
        <f>2.0/((1/R296-1/Q296)+SIGN(R296)*SQRT((1/R296-1/Q296)*(1/R296-1/Q296) + 4*BZ296/((BZ296+1)*(BZ296+1))*(2*1/R296*1/Q296-1/Q296*1/Q296)))</f>
        <v>0</v>
      </c>
      <c r="Q296">
        <f>IF(LEFT(CA296,1)&lt;&gt;"0",IF(LEFT(CA296,1)="1",3.0,CB296),$D$5+$E$5*(CR296*CK296/($K$5*1000))+$F$5*(CR296*CK296/($K$5*1000))*MAX(MIN(BY296,$J$5),$I$5)*MAX(MIN(BY296,$J$5),$I$5)+$G$5*MAX(MIN(BY296,$J$5),$I$5)*(CR296*CK296/($K$5*1000))+$H$5*(CR296*CK296/($K$5*1000))*(CR296*CK296/($K$5*1000)))</f>
        <v>0</v>
      </c>
      <c r="R296">
        <f>I296*(1000-(1000*0.61365*exp(17.502*V296/(240.97+V296))/(CK296+CL296)+CF296)/2)/(1000*0.61365*exp(17.502*V296/(240.97+V296))/(CK296+CL296)-CF296)</f>
        <v>0</v>
      </c>
      <c r="S296">
        <f>1/((BZ296+1)/(P296/1.6)+1/(Q296/1.37)) + BZ296/((BZ296+1)/(P296/1.6) + BZ296/(Q296/1.37))</f>
        <v>0</v>
      </c>
      <c r="T296">
        <f>(BU296*BX296)</f>
        <v>0</v>
      </c>
      <c r="U296">
        <f>(CM296+(T296+2*0.95*5.67E-8*(((CM296+$B$7)+273)^4-(CM296+273)^4)-44100*I296)/(1.84*29.3*Q296+8*0.95*5.67E-8*(CM296+273)^3))</f>
        <v>0</v>
      </c>
      <c r="V296">
        <f>($C$7*CN296+$D$7*CO296+$E$7*U296)</f>
        <v>0</v>
      </c>
      <c r="W296">
        <f>0.61365*exp(17.502*V296/(240.97+V296))</f>
        <v>0</v>
      </c>
      <c r="X296">
        <f>(Y296/Z296*100)</f>
        <v>0</v>
      </c>
      <c r="Y296">
        <f>CF296*(CK296+CL296)/1000</f>
        <v>0</v>
      </c>
      <c r="Z296">
        <f>0.61365*exp(17.502*CM296/(240.97+CM296))</f>
        <v>0</v>
      </c>
      <c r="AA296">
        <f>(W296-CF296*(CK296+CL296)/1000)</f>
        <v>0</v>
      </c>
      <c r="AB296">
        <f>(-I296*44100)</f>
        <v>0</v>
      </c>
      <c r="AC296">
        <f>2*29.3*Q296*0.92*(CM296-V296)</f>
        <v>0</v>
      </c>
      <c r="AD296">
        <f>2*0.95*5.67E-8*(((CM296+$B$7)+273)^4-(V296+273)^4)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MAX(0,($B$13+$C$13*CR296)/(1+$D$13*CR296)*CK296/(CM296+273)*$E$13)</f>
        <v>0</v>
      </c>
      <c r="AK296" t="s">
        <v>303</v>
      </c>
      <c r="AL296" t="s">
        <v>303</v>
      </c>
      <c r="AM296">
        <v>0</v>
      </c>
      <c r="AN296">
        <v>0</v>
      </c>
      <c r="AO296">
        <f>1-AM296/AN296</f>
        <v>0</v>
      </c>
      <c r="AP296">
        <v>0</v>
      </c>
      <c r="AQ296" t="s">
        <v>303</v>
      </c>
      <c r="AR296" t="s">
        <v>303</v>
      </c>
      <c r="AS296">
        <v>0</v>
      </c>
      <c r="AT296">
        <v>0</v>
      </c>
      <c r="AU296">
        <f>1-AS296/AT296</f>
        <v>0</v>
      </c>
      <c r="AV296">
        <v>0.5</v>
      </c>
      <c r="AW296">
        <f>BV296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303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f>$B$11*CS296+$C$11*CT296+$F$11*CU296*(1-CX296)</f>
        <v>0</v>
      </c>
      <c r="BV296">
        <f>BU296*BW296</f>
        <v>0</v>
      </c>
      <c r="BW296">
        <f>($B$11*$D$9+$C$11*$D$9+$F$11*((DH296+CZ296)/MAX(DH296+CZ296+DI296, 0.1)*$I$9+DI296/MAX(DH296+CZ296+DI296, 0.1)*$J$9))/($B$11+$C$11+$F$11)</f>
        <v>0</v>
      </c>
      <c r="BX296">
        <f>($B$11*$K$9+$C$11*$K$9+$F$11*((DH296+CZ296)/MAX(DH296+CZ296+DI296, 0.1)*$P$9+DI296/MAX(DH296+CZ296+DI296, 0.1)*$Q$9))/($B$11+$C$11+$F$11)</f>
        <v>0</v>
      </c>
      <c r="BY296">
        <v>6</v>
      </c>
      <c r="BZ296">
        <v>0.5</v>
      </c>
      <c r="CA296" t="s">
        <v>304</v>
      </c>
      <c r="CB296">
        <v>2</v>
      </c>
      <c r="CC296">
        <v>1625677773.1</v>
      </c>
      <c r="CD296">
        <v>407.527666666667</v>
      </c>
      <c r="CE296">
        <v>420.038</v>
      </c>
      <c r="CF296">
        <v>8.89993</v>
      </c>
      <c r="CG296">
        <v>7.44313</v>
      </c>
      <c r="CH296">
        <v>421.869666666667</v>
      </c>
      <c r="CI296">
        <v>10.3866</v>
      </c>
      <c r="CJ296">
        <v>499.999333333333</v>
      </c>
      <c r="CK296">
        <v>100.407333333333</v>
      </c>
      <c r="CL296">
        <v>0.0999492666666667</v>
      </c>
      <c r="CM296">
        <v>21.7130666666667</v>
      </c>
      <c r="CN296">
        <v>21.4493</v>
      </c>
      <c r="CO296">
        <v>999.9</v>
      </c>
      <c r="CP296">
        <v>0</v>
      </c>
      <c r="CQ296">
        <v>0</v>
      </c>
      <c r="CR296">
        <v>9994.16666666667</v>
      </c>
      <c r="CS296">
        <v>0</v>
      </c>
      <c r="CT296">
        <v>5.12812</v>
      </c>
      <c r="CU296">
        <v>1046</v>
      </c>
      <c r="CV296">
        <v>0.961991</v>
      </c>
      <c r="CW296">
        <v>0.0380092</v>
      </c>
      <c r="CX296">
        <v>0</v>
      </c>
      <c r="CY296">
        <v>1394.42333333333</v>
      </c>
      <c r="CZ296">
        <v>4.99912</v>
      </c>
      <c r="DA296">
        <v>14471.9333333333</v>
      </c>
      <c r="DB296">
        <v>6712.78</v>
      </c>
      <c r="DC296">
        <v>37.6246666666667</v>
      </c>
      <c r="DD296">
        <v>40.812</v>
      </c>
      <c r="DE296">
        <v>39.333</v>
      </c>
      <c r="DF296">
        <v>40.2913333333333</v>
      </c>
      <c r="DG296">
        <v>39.2706666666667</v>
      </c>
      <c r="DH296">
        <v>1001.43</v>
      </c>
      <c r="DI296">
        <v>39.57</v>
      </c>
      <c r="DJ296">
        <v>0</v>
      </c>
      <c r="DK296">
        <v>1625677775</v>
      </c>
      <c r="DL296">
        <v>0</v>
      </c>
      <c r="DM296">
        <v>1397.8236</v>
      </c>
      <c r="DN296">
        <v>-33.7299999498435</v>
      </c>
      <c r="DO296">
        <v>-307.184614932982</v>
      </c>
      <c r="DP296">
        <v>14503.02</v>
      </c>
      <c r="DQ296">
        <v>15</v>
      </c>
      <c r="DR296">
        <v>1625677134.6</v>
      </c>
      <c r="DS296" t="s">
        <v>305</v>
      </c>
      <c r="DT296">
        <v>1625677128.6</v>
      </c>
      <c r="DU296">
        <v>1625677134.6</v>
      </c>
      <c r="DV296">
        <v>2</v>
      </c>
      <c r="DW296">
        <v>0.041</v>
      </c>
      <c r="DX296">
        <v>0.026</v>
      </c>
      <c r="DY296">
        <v>-14.347</v>
      </c>
      <c r="DZ296">
        <v>-1.389</v>
      </c>
      <c r="EA296">
        <v>420</v>
      </c>
      <c r="EB296">
        <v>5</v>
      </c>
      <c r="EC296">
        <v>0.14</v>
      </c>
      <c r="ED296">
        <v>0.08</v>
      </c>
      <c r="EE296">
        <v>-12.450743902439</v>
      </c>
      <c r="EF296">
        <v>-0.339781881533084</v>
      </c>
      <c r="EG296">
        <v>0.0581103032247169</v>
      </c>
      <c r="EH296">
        <v>1</v>
      </c>
      <c r="EI296">
        <v>1399.61323529412</v>
      </c>
      <c r="EJ296">
        <v>-32.9655334983014</v>
      </c>
      <c r="EK296">
        <v>3.25964877266054</v>
      </c>
      <c r="EL296">
        <v>0</v>
      </c>
      <c r="EM296">
        <v>1.44104780487805</v>
      </c>
      <c r="EN296">
        <v>0.101528153310108</v>
      </c>
      <c r="EO296">
        <v>0.0175792614112996</v>
      </c>
      <c r="EP296">
        <v>0</v>
      </c>
      <c r="EQ296">
        <v>1</v>
      </c>
      <c r="ER296">
        <v>3</v>
      </c>
      <c r="ES296" t="s">
        <v>427</v>
      </c>
      <c r="ET296">
        <v>100</v>
      </c>
      <c r="EU296">
        <v>100</v>
      </c>
      <c r="EV296">
        <v>-14.342</v>
      </c>
      <c r="EW296">
        <v>-1.4868</v>
      </c>
      <c r="EX296">
        <v>-14.3476998515065</v>
      </c>
      <c r="EY296">
        <v>0.000485247639819423</v>
      </c>
      <c r="EZ296">
        <v>-1.36446825205216e-06</v>
      </c>
      <c r="FA296">
        <v>5.78542989185787e-10</v>
      </c>
      <c r="FB296">
        <v>-1.1099058739466</v>
      </c>
      <c r="FC296">
        <v>-0.0508365997127688</v>
      </c>
      <c r="FD296">
        <v>0.00161886503163497</v>
      </c>
      <c r="FE296">
        <v>-2.08621555845513e-05</v>
      </c>
      <c r="FF296">
        <v>0</v>
      </c>
      <c r="FG296">
        <v>2096</v>
      </c>
      <c r="FH296">
        <v>2</v>
      </c>
      <c r="FI296">
        <v>28</v>
      </c>
      <c r="FJ296">
        <v>10.8</v>
      </c>
      <c r="FK296">
        <v>10.7</v>
      </c>
      <c r="FL296">
        <v>18</v>
      </c>
      <c r="FM296">
        <v>491.909</v>
      </c>
      <c r="FN296">
        <v>511.735</v>
      </c>
      <c r="FO296">
        <v>21.3847</v>
      </c>
      <c r="FP296">
        <v>26.4065</v>
      </c>
      <c r="FQ296">
        <v>30</v>
      </c>
      <c r="FR296">
        <v>26.6451</v>
      </c>
      <c r="FS296">
        <v>26.6394</v>
      </c>
      <c r="FT296">
        <v>21.4748</v>
      </c>
      <c r="FU296">
        <v>49.7073</v>
      </c>
      <c r="FV296">
        <v>0</v>
      </c>
      <c r="FW296">
        <v>21.48</v>
      </c>
      <c r="FX296">
        <v>420</v>
      </c>
      <c r="FY296">
        <v>7.5476</v>
      </c>
      <c r="FZ296">
        <v>101.677</v>
      </c>
      <c r="GA296">
        <v>96.2023</v>
      </c>
    </row>
    <row r="297" spans="1:183">
      <c r="A297">
        <v>281</v>
      </c>
      <c r="B297">
        <v>1625677776.1</v>
      </c>
      <c r="C297">
        <v>560</v>
      </c>
      <c r="D297" t="s">
        <v>868</v>
      </c>
      <c r="E297" t="s">
        <v>869</v>
      </c>
      <c r="F297">
        <v>1</v>
      </c>
      <c r="G297" t="s">
        <v>302</v>
      </c>
      <c r="H297">
        <v>1625677775.1</v>
      </c>
      <c r="I297">
        <f>(J297)/1000</f>
        <v>0</v>
      </c>
      <c r="J297">
        <f>1000*CJ297*AH297*(CF297-CG297)/(100*BY297*(1000-AH297*CF297))</f>
        <v>0</v>
      </c>
      <c r="K297">
        <f>CJ297*AH297*(CE297-CD297*(1000-AH297*CG297)/(1000-AH297*CF297))/(100*BY297)</f>
        <v>0</v>
      </c>
      <c r="L297">
        <f>CD297 - IF(AH297&gt;1, K297*BY297*100.0/(AJ297*CR297), 0)</f>
        <v>0</v>
      </c>
      <c r="M297">
        <f>((S297-I297/2)*L297-K297)/(S297+I297/2)</f>
        <v>0</v>
      </c>
      <c r="N297">
        <f>M297*(CK297+CL297)/1000.0</f>
        <v>0</v>
      </c>
      <c r="O297">
        <f>(CD297 - IF(AH297&gt;1, K297*BY297*100.0/(AJ297*CR297), 0))*(CK297+CL297)/1000.0</f>
        <v>0</v>
      </c>
      <c r="P297">
        <f>2.0/((1/R297-1/Q297)+SIGN(R297)*SQRT((1/R297-1/Q297)*(1/R297-1/Q297) + 4*BZ297/((BZ297+1)*(BZ297+1))*(2*1/R297*1/Q297-1/Q297*1/Q297)))</f>
        <v>0</v>
      </c>
      <c r="Q297">
        <f>IF(LEFT(CA297,1)&lt;&gt;"0",IF(LEFT(CA297,1)="1",3.0,CB297),$D$5+$E$5*(CR297*CK297/($K$5*1000))+$F$5*(CR297*CK297/($K$5*1000))*MAX(MIN(BY297,$J$5),$I$5)*MAX(MIN(BY297,$J$5),$I$5)+$G$5*MAX(MIN(BY297,$J$5),$I$5)*(CR297*CK297/($K$5*1000))+$H$5*(CR297*CK297/($K$5*1000))*(CR297*CK297/($K$5*1000)))</f>
        <v>0</v>
      </c>
      <c r="R297">
        <f>I297*(1000-(1000*0.61365*exp(17.502*V297/(240.97+V297))/(CK297+CL297)+CF297)/2)/(1000*0.61365*exp(17.502*V297/(240.97+V297))/(CK297+CL297)-CF297)</f>
        <v>0</v>
      </c>
      <c r="S297">
        <f>1/((BZ297+1)/(P297/1.6)+1/(Q297/1.37)) + BZ297/((BZ297+1)/(P297/1.6) + BZ297/(Q297/1.37))</f>
        <v>0</v>
      </c>
      <c r="T297">
        <f>(BU297*BX297)</f>
        <v>0</v>
      </c>
      <c r="U297">
        <f>(CM297+(T297+2*0.95*5.67E-8*(((CM297+$B$7)+273)^4-(CM297+273)^4)-44100*I297)/(1.84*29.3*Q297+8*0.95*5.67E-8*(CM297+273)^3))</f>
        <v>0</v>
      </c>
      <c r="V297">
        <f>($C$7*CN297+$D$7*CO297+$E$7*U297)</f>
        <v>0</v>
      </c>
      <c r="W297">
        <f>0.61365*exp(17.502*V297/(240.97+V297))</f>
        <v>0</v>
      </c>
      <c r="X297">
        <f>(Y297/Z297*100)</f>
        <v>0</v>
      </c>
      <c r="Y297">
        <f>CF297*(CK297+CL297)/1000</f>
        <v>0</v>
      </c>
      <c r="Z297">
        <f>0.61365*exp(17.502*CM297/(240.97+CM297))</f>
        <v>0</v>
      </c>
      <c r="AA297">
        <f>(W297-CF297*(CK297+CL297)/1000)</f>
        <v>0</v>
      </c>
      <c r="AB297">
        <f>(-I297*44100)</f>
        <v>0</v>
      </c>
      <c r="AC297">
        <f>2*29.3*Q297*0.92*(CM297-V297)</f>
        <v>0</v>
      </c>
      <c r="AD297">
        <f>2*0.95*5.67E-8*(((CM297+$B$7)+273)^4-(V297+273)^4)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MAX(0,($B$13+$C$13*CR297)/(1+$D$13*CR297)*CK297/(CM297+273)*$E$13)</f>
        <v>0</v>
      </c>
      <c r="AK297" t="s">
        <v>303</v>
      </c>
      <c r="AL297" t="s">
        <v>303</v>
      </c>
      <c r="AM297">
        <v>0</v>
      </c>
      <c r="AN297">
        <v>0</v>
      </c>
      <c r="AO297">
        <f>1-AM297/AN297</f>
        <v>0</v>
      </c>
      <c r="AP297">
        <v>0</v>
      </c>
      <c r="AQ297" t="s">
        <v>303</v>
      </c>
      <c r="AR297" t="s">
        <v>303</v>
      </c>
      <c r="AS297">
        <v>0</v>
      </c>
      <c r="AT297">
        <v>0</v>
      </c>
      <c r="AU297">
        <f>1-AS297/AT297</f>
        <v>0</v>
      </c>
      <c r="AV297">
        <v>0.5</v>
      </c>
      <c r="AW297">
        <f>BV297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303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f>$B$11*CS297+$C$11*CT297+$F$11*CU297*(1-CX297)</f>
        <v>0</v>
      </c>
      <c r="BV297">
        <f>BU297*BW297</f>
        <v>0</v>
      </c>
      <c r="BW297">
        <f>($B$11*$D$9+$C$11*$D$9+$F$11*((DH297+CZ297)/MAX(DH297+CZ297+DI297, 0.1)*$I$9+DI297/MAX(DH297+CZ297+DI297, 0.1)*$J$9))/($B$11+$C$11+$F$11)</f>
        <v>0</v>
      </c>
      <c r="BX297">
        <f>($B$11*$K$9+$C$11*$K$9+$F$11*((DH297+CZ297)/MAX(DH297+CZ297+DI297, 0.1)*$P$9+DI297/MAX(DH297+CZ297+DI297, 0.1)*$Q$9))/($B$11+$C$11+$F$11)</f>
        <v>0</v>
      </c>
      <c r="BY297">
        <v>6</v>
      </c>
      <c r="BZ297">
        <v>0.5</v>
      </c>
      <c r="CA297" t="s">
        <v>304</v>
      </c>
      <c r="CB297">
        <v>2</v>
      </c>
      <c r="CC297">
        <v>1625677775.1</v>
      </c>
      <c r="CD297">
        <v>407.507</v>
      </c>
      <c r="CE297">
        <v>419.996333333333</v>
      </c>
      <c r="CF297">
        <v>8.91586666666667</v>
      </c>
      <c r="CG297">
        <v>7.45981</v>
      </c>
      <c r="CH297">
        <v>421.849333333333</v>
      </c>
      <c r="CI297">
        <v>10.4029</v>
      </c>
      <c r="CJ297">
        <v>500.026666666667</v>
      </c>
      <c r="CK297">
        <v>100.408</v>
      </c>
      <c r="CL297">
        <v>0.100022666666667</v>
      </c>
      <c r="CM297">
        <v>21.7438333333333</v>
      </c>
      <c r="CN297">
        <v>21.4758333333333</v>
      </c>
      <c r="CO297">
        <v>999.9</v>
      </c>
      <c r="CP297">
        <v>0</v>
      </c>
      <c r="CQ297">
        <v>0</v>
      </c>
      <c r="CR297">
        <v>10001.25</v>
      </c>
      <c r="CS297">
        <v>0</v>
      </c>
      <c r="CT297">
        <v>5.12812</v>
      </c>
      <c r="CU297">
        <v>1045.99666666667</v>
      </c>
      <c r="CV297">
        <v>0.961991</v>
      </c>
      <c r="CW297">
        <v>0.0380092</v>
      </c>
      <c r="CX297">
        <v>0</v>
      </c>
      <c r="CY297">
        <v>1393.31666666667</v>
      </c>
      <c r="CZ297">
        <v>4.99912</v>
      </c>
      <c r="DA297">
        <v>14460.2333333333</v>
      </c>
      <c r="DB297">
        <v>6712.74666666667</v>
      </c>
      <c r="DC297">
        <v>37.6663333333333</v>
      </c>
      <c r="DD297">
        <v>40.812</v>
      </c>
      <c r="DE297">
        <v>39.4996666666667</v>
      </c>
      <c r="DF297">
        <v>40.208</v>
      </c>
      <c r="DG297">
        <v>39.4166666666667</v>
      </c>
      <c r="DH297">
        <v>1001.42666666667</v>
      </c>
      <c r="DI297">
        <v>39.57</v>
      </c>
      <c r="DJ297">
        <v>0</v>
      </c>
      <c r="DK297">
        <v>1625677776.8</v>
      </c>
      <c r="DL297">
        <v>0</v>
      </c>
      <c r="DM297">
        <v>1396.99961538462</v>
      </c>
      <c r="DN297">
        <v>-32.8741880555976</v>
      </c>
      <c r="DO297">
        <v>-308.280342091235</v>
      </c>
      <c r="DP297">
        <v>14495.1769230769</v>
      </c>
      <c r="DQ297">
        <v>15</v>
      </c>
      <c r="DR297">
        <v>1625677134.6</v>
      </c>
      <c r="DS297" t="s">
        <v>305</v>
      </c>
      <c r="DT297">
        <v>1625677128.6</v>
      </c>
      <c r="DU297">
        <v>1625677134.6</v>
      </c>
      <c r="DV297">
        <v>2</v>
      </c>
      <c r="DW297">
        <v>0.041</v>
      </c>
      <c r="DX297">
        <v>0.026</v>
      </c>
      <c r="DY297">
        <v>-14.347</v>
      </c>
      <c r="DZ297">
        <v>-1.389</v>
      </c>
      <c r="EA297">
        <v>420</v>
      </c>
      <c r="EB297">
        <v>5</v>
      </c>
      <c r="EC297">
        <v>0.14</v>
      </c>
      <c r="ED297">
        <v>0.08</v>
      </c>
      <c r="EE297">
        <v>-12.4657487804878</v>
      </c>
      <c r="EF297">
        <v>-0.192108710801396</v>
      </c>
      <c r="EG297">
        <v>0.0452256247348684</v>
      </c>
      <c r="EH297">
        <v>1</v>
      </c>
      <c r="EI297">
        <v>1398.80028571429</v>
      </c>
      <c r="EJ297">
        <v>-32.9598785201539</v>
      </c>
      <c r="EK297">
        <v>3.34643476444008</v>
      </c>
      <c r="EL297">
        <v>0</v>
      </c>
      <c r="EM297">
        <v>1.44606951219512</v>
      </c>
      <c r="EN297">
        <v>0.0559668292682927</v>
      </c>
      <c r="EO297">
        <v>0.0132253033440649</v>
      </c>
      <c r="EP297">
        <v>1</v>
      </c>
      <c r="EQ297">
        <v>2</v>
      </c>
      <c r="ER297">
        <v>3</v>
      </c>
      <c r="ES297" t="s">
        <v>349</v>
      </c>
      <c r="ET297">
        <v>100</v>
      </c>
      <c r="EU297">
        <v>100</v>
      </c>
      <c r="EV297">
        <v>-14.342</v>
      </c>
      <c r="EW297">
        <v>-1.4873</v>
      </c>
      <c r="EX297">
        <v>-14.3476998515065</v>
      </c>
      <c r="EY297">
        <v>0.000485247639819423</v>
      </c>
      <c r="EZ297">
        <v>-1.36446825205216e-06</v>
      </c>
      <c r="FA297">
        <v>5.78542989185787e-10</v>
      </c>
      <c r="FB297">
        <v>-1.1099058739466</v>
      </c>
      <c r="FC297">
        <v>-0.0508365997127688</v>
      </c>
      <c r="FD297">
        <v>0.00161886503163497</v>
      </c>
      <c r="FE297">
        <v>-2.08621555845513e-05</v>
      </c>
      <c r="FF297">
        <v>0</v>
      </c>
      <c r="FG297">
        <v>2096</v>
      </c>
      <c r="FH297">
        <v>2</v>
      </c>
      <c r="FI297">
        <v>28</v>
      </c>
      <c r="FJ297">
        <v>10.8</v>
      </c>
      <c r="FK297">
        <v>10.7</v>
      </c>
      <c r="FL297">
        <v>18</v>
      </c>
      <c r="FM297">
        <v>491.899</v>
      </c>
      <c r="FN297">
        <v>511.528</v>
      </c>
      <c r="FO297">
        <v>21.4282</v>
      </c>
      <c r="FP297">
        <v>26.4055</v>
      </c>
      <c r="FQ297">
        <v>29.9999</v>
      </c>
      <c r="FR297">
        <v>26.644</v>
      </c>
      <c r="FS297">
        <v>26.6383</v>
      </c>
      <c r="FT297">
        <v>21.4773</v>
      </c>
      <c r="FU297">
        <v>49.7073</v>
      </c>
      <c r="FV297">
        <v>0</v>
      </c>
      <c r="FW297">
        <v>21.48</v>
      </c>
      <c r="FX297">
        <v>420</v>
      </c>
      <c r="FY297">
        <v>7.54715</v>
      </c>
      <c r="FZ297">
        <v>101.678</v>
      </c>
      <c r="GA297">
        <v>96.2021</v>
      </c>
    </row>
    <row r="298" spans="1:183">
      <c r="A298">
        <v>282</v>
      </c>
      <c r="B298">
        <v>1625677778.1</v>
      </c>
      <c r="C298">
        <v>562</v>
      </c>
      <c r="D298" t="s">
        <v>870</v>
      </c>
      <c r="E298" t="s">
        <v>871</v>
      </c>
      <c r="F298">
        <v>1</v>
      </c>
      <c r="G298" t="s">
        <v>302</v>
      </c>
      <c r="H298">
        <v>1625677777.1</v>
      </c>
      <c r="I298">
        <f>(J298)/1000</f>
        <v>0</v>
      </c>
      <c r="J298">
        <f>1000*CJ298*AH298*(CF298-CG298)/(100*BY298*(1000-AH298*CF298))</f>
        <v>0</v>
      </c>
      <c r="K298">
        <f>CJ298*AH298*(CE298-CD298*(1000-AH298*CG298)/(1000-AH298*CF298))/(100*BY298)</f>
        <v>0</v>
      </c>
      <c r="L298">
        <f>CD298 - IF(AH298&gt;1, K298*BY298*100.0/(AJ298*CR298), 0)</f>
        <v>0</v>
      </c>
      <c r="M298">
        <f>((S298-I298/2)*L298-K298)/(S298+I298/2)</f>
        <v>0</v>
      </c>
      <c r="N298">
        <f>M298*(CK298+CL298)/1000.0</f>
        <v>0</v>
      </c>
      <c r="O298">
        <f>(CD298 - IF(AH298&gt;1, K298*BY298*100.0/(AJ298*CR298), 0))*(CK298+CL298)/1000.0</f>
        <v>0</v>
      </c>
      <c r="P298">
        <f>2.0/((1/R298-1/Q298)+SIGN(R298)*SQRT((1/R298-1/Q298)*(1/R298-1/Q298) + 4*BZ298/((BZ298+1)*(BZ298+1))*(2*1/R298*1/Q298-1/Q298*1/Q298)))</f>
        <v>0</v>
      </c>
      <c r="Q298">
        <f>IF(LEFT(CA298,1)&lt;&gt;"0",IF(LEFT(CA298,1)="1",3.0,CB298),$D$5+$E$5*(CR298*CK298/($K$5*1000))+$F$5*(CR298*CK298/($K$5*1000))*MAX(MIN(BY298,$J$5),$I$5)*MAX(MIN(BY298,$J$5),$I$5)+$G$5*MAX(MIN(BY298,$J$5),$I$5)*(CR298*CK298/($K$5*1000))+$H$5*(CR298*CK298/($K$5*1000))*(CR298*CK298/($K$5*1000)))</f>
        <v>0</v>
      </c>
      <c r="R298">
        <f>I298*(1000-(1000*0.61365*exp(17.502*V298/(240.97+V298))/(CK298+CL298)+CF298)/2)/(1000*0.61365*exp(17.502*V298/(240.97+V298))/(CK298+CL298)-CF298)</f>
        <v>0</v>
      </c>
      <c r="S298">
        <f>1/((BZ298+1)/(P298/1.6)+1/(Q298/1.37)) + BZ298/((BZ298+1)/(P298/1.6) + BZ298/(Q298/1.37))</f>
        <v>0</v>
      </c>
      <c r="T298">
        <f>(BU298*BX298)</f>
        <v>0</v>
      </c>
      <c r="U298">
        <f>(CM298+(T298+2*0.95*5.67E-8*(((CM298+$B$7)+273)^4-(CM298+273)^4)-44100*I298)/(1.84*29.3*Q298+8*0.95*5.67E-8*(CM298+273)^3))</f>
        <v>0</v>
      </c>
      <c r="V298">
        <f>($C$7*CN298+$D$7*CO298+$E$7*U298)</f>
        <v>0</v>
      </c>
      <c r="W298">
        <f>0.61365*exp(17.502*V298/(240.97+V298))</f>
        <v>0</v>
      </c>
      <c r="X298">
        <f>(Y298/Z298*100)</f>
        <v>0</v>
      </c>
      <c r="Y298">
        <f>CF298*(CK298+CL298)/1000</f>
        <v>0</v>
      </c>
      <c r="Z298">
        <f>0.61365*exp(17.502*CM298/(240.97+CM298))</f>
        <v>0</v>
      </c>
      <c r="AA298">
        <f>(W298-CF298*(CK298+CL298)/1000)</f>
        <v>0</v>
      </c>
      <c r="AB298">
        <f>(-I298*44100)</f>
        <v>0</v>
      </c>
      <c r="AC298">
        <f>2*29.3*Q298*0.92*(CM298-V298)</f>
        <v>0</v>
      </c>
      <c r="AD298">
        <f>2*0.95*5.67E-8*(((CM298+$B$7)+273)^4-(V298+273)^4)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MAX(0,($B$13+$C$13*CR298)/(1+$D$13*CR298)*CK298/(CM298+273)*$E$13)</f>
        <v>0</v>
      </c>
      <c r="AK298" t="s">
        <v>303</v>
      </c>
      <c r="AL298" t="s">
        <v>303</v>
      </c>
      <c r="AM298">
        <v>0</v>
      </c>
      <c r="AN298">
        <v>0</v>
      </c>
      <c r="AO298">
        <f>1-AM298/AN298</f>
        <v>0</v>
      </c>
      <c r="AP298">
        <v>0</v>
      </c>
      <c r="AQ298" t="s">
        <v>303</v>
      </c>
      <c r="AR298" t="s">
        <v>303</v>
      </c>
      <c r="AS298">
        <v>0</v>
      </c>
      <c r="AT298">
        <v>0</v>
      </c>
      <c r="AU298">
        <f>1-AS298/AT298</f>
        <v>0</v>
      </c>
      <c r="AV298">
        <v>0.5</v>
      </c>
      <c r="AW298">
        <f>BV298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303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f>$B$11*CS298+$C$11*CT298+$F$11*CU298*(1-CX298)</f>
        <v>0</v>
      </c>
      <c r="BV298">
        <f>BU298*BW298</f>
        <v>0</v>
      </c>
      <c r="BW298">
        <f>($B$11*$D$9+$C$11*$D$9+$F$11*((DH298+CZ298)/MAX(DH298+CZ298+DI298, 0.1)*$I$9+DI298/MAX(DH298+CZ298+DI298, 0.1)*$J$9))/($B$11+$C$11+$F$11)</f>
        <v>0</v>
      </c>
      <c r="BX298">
        <f>($B$11*$K$9+$C$11*$K$9+$F$11*((DH298+CZ298)/MAX(DH298+CZ298+DI298, 0.1)*$P$9+DI298/MAX(DH298+CZ298+DI298, 0.1)*$Q$9))/($B$11+$C$11+$F$11)</f>
        <v>0</v>
      </c>
      <c r="BY298">
        <v>6</v>
      </c>
      <c r="BZ298">
        <v>0.5</v>
      </c>
      <c r="CA298" t="s">
        <v>304</v>
      </c>
      <c r="CB298">
        <v>2</v>
      </c>
      <c r="CC298">
        <v>1625677777.1</v>
      </c>
      <c r="CD298">
        <v>407.485333333333</v>
      </c>
      <c r="CE298">
        <v>419.944</v>
      </c>
      <c r="CF298">
        <v>8.93202666666667</v>
      </c>
      <c r="CG298">
        <v>7.47016</v>
      </c>
      <c r="CH298">
        <v>421.827666666667</v>
      </c>
      <c r="CI298">
        <v>10.4194666666667</v>
      </c>
      <c r="CJ298">
        <v>500.051666666667</v>
      </c>
      <c r="CK298">
        <v>100.408</v>
      </c>
      <c r="CL298">
        <v>0.100315</v>
      </c>
      <c r="CM298">
        <v>21.7727666666667</v>
      </c>
      <c r="CN298">
        <v>21.5102</v>
      </c>
      <c r="CO298">
        <v>999.9</v>
      </c>
      <c r="CP298">
        <v>0</v>
      </c>
      <c r="CQ298">
        <v>0</v>
      </c>
      <c r="CR298">
        <v>9977.91666666667</v>
      </c>
      <c r="CS298">
        <v>0</v>
      </c>
      <c r="CT298">
        <v>5.12812</v>
      </c>
      <c r="CU298">
        <v>1045.99</v>
      </c>
      <c r="CV298">
        <v>0.961991</v>
      </c>
      <c r="CW298">
        <v>0.0380092</v>
      </c>
      <c r="CX298">
        <v>0</v>
      </c>
      <c r="CY298">
        <v>1392.41333333333</v>
      </c>
      <c r="CZ298">
        <v>4.99912</v>
      </c>
      <c r="DA298">
        <v>14448.7333333333</v>
      </c>
      <c r="DB298">
        <v>6712.72666666667</v>
      </c>
      <c r="DC298">
        <v>37.6666666666667</v>
      </c>
      <c r="DD298">
        <v>40.812</v>
      </c>
      <c r="DE298">
        <v>39.437</v>
      </c>
      <c r="DF298">
        <v>40.2913333333333</v>
      </c>
      <c r="DG298">
        <v>39.4373333333333</v>
      </c>
      <c r="DH298">
        <v>1001.42</v>
      </c>
      <c r="DI298">
        <v>39.57</v>
      </c>
      <c r="DJ298">
        <v>0</v>
      </c>
      <c r="DK298">
        <v>1625677779.2</v>
      </c>
      <c r="DL298">
        <v>0</v>
      </c>
      <c r="DM298">
        <v>1395.68692307692</v>
      </c>
      <c r="DN298">
        <v>-32.4806837720244</v>
      </c>
      <c r="DO298">
        <v>-315.483760911473</v>
      </c>
      <c r="DP298">
        <v>14482.6423076923</v>
      </c>
      <c r="DQ298">
        <v>15</v>
      </c>
      <c r="DR298">
        <v>1625677134.6</v>
      </c>
      <c r="DS298" t="s">
        <v>305</v>
      </c>
      <c r="DT298">
        <v>1625677128.6</v>
      </c>
      <c r="DU298">
        <v>1625677134.6</v>
      </c>
      <c r="DV298">
        <v>2</v>
      </c>
      <c r="DW298">
        <v>0.041</v>
      </c>
      <c r="DX298">
        <v>0.026</v>
      </c>
      <c r="DY298">
        <v>-14.347</v>
      </c>
      <c r="DZ298">
        <v>-1.389</v>
      </c>
      <c r="EA298">
        <v>420</v>
      </c>
      <c r="EB298">
        <v>5</v>
      </c>
      <c r="EC298">
        <v>0.14</v>
      </c>
      <c r="ED298">
        <v>0.08</v>
      </c>
      <c r="EE298">
        <v>-12.469756097561</v>
      </c>
      <c r="EF298">
        <v>-0.0786606271777112</v>
      </c>
      <c r="EG298">
        <v>0.0413423426052279</v>
      </c>
      <c r="EH298">
        <v>1</v>
      </c>
      <c r="EI298">
        <v>1397.37176470588</v>
      </c>
      <c r="EJ298">
        <v>-32.8503849950655</v>
      </c>
      <c r="EK298">
        <v>3.25106179088711</v>
      </c>
      <c r="EL298">
        <v>0</v>
      </c>
      <c r="EM298">
        <v>1.44989707317073</v>
      </c>
      <c r="EN298">
        <v>0.0316047386759584</v>
      </c>
      <c r="EO298">
        <v>0.0109409254622384</v>
      </c>
      <c r="EP298">
        <v>1</v>
      </c>
      <c r="EQ298">
        <v>2</v>
      </c>
      <c r="ER298">
        <v>3</v>
      </c>
      <c r="ES298" t="s">
        <v>349</v>
      </c>
      <c r="ET298">
        <v>100</v>
      </c>
      <c r="EU298">
        <v>100</v>
      </c>
      <c r="EV298">
        <v>-14.342</v>
      </c>
      <c r="EW298">
        <v>-1.4876</v>
      </c>
      <c r="EX298">
        <v>-14.3476998515065</v>
      </c>
      <c r="EY298">
        <v>0.000485247639819423</v>
      </c>
      <c r="EZ298">
        <v>-1.36446825205216e-06</v>
      </c>
      <c r="FA298">
        <v>5.78542989185787e-10</v>
      </c>
      <c r="FB298">
        <v>-1.1099058739466</v>
      </c>
      <c r="FC298">
        <v>-0.0508365997127688</v>
      </c>
      <c r="FD298">
        <v>0.00161886503163497</v>
      </c>
      <c r="FE298">
        <v>-2.08621555845513e-05</v>
      </c>
      <c r="FF298">
        <v>0</v>
      </c>
      <c r="FG298">
        <v>2096</v>
      </c>
      <c r="FH298">
        <v>2</v>
      </c>
      <c r="FI298">
        <v>28</v>
      </c>
      <c r="FJ298">
        <v>10.8</v>
      </c>
      <c r="FK298">
        <v>10.7</v>
      </c>
      <c r="FL298">
        <v>18</v>
      </c>
      <c r="FM298">
        <v>491.847</v>
      </c>
      <c r="FN298">
        <v>511.679</v>
      </c>
      <c r="FO298">
        <v>21.4807</v>
      </c>
      <c r="FP298">
        <v>26.4044</v>
      </c>
      <c r="FQ298">
        <v>30</v>
      </c>
      <c r="FR298">
        <v>26.6429</v>
      </c>
      <c r="FS298">
        <v>26.6372</v>
      </c>
      <c r="FT298">
        <v>21.4769</v>
      </c>
      <c r="FU298">
        <v>49.7073</v>
      </c>
      <c r="FV298">
        <v>0</v>
      </c>
      <c r="FW298">
        <v>21.55</v>
      </c>
      <c r="FX298">
        <v>420</v>
      </c>
      <c r="FY298">
        <v>7.5455</v>
      </c>
      <c r="FZ298">
        <v>101.68</v>
      </c>
      <c r="GA298">
        <v>96.2012</v>
      </c>
    </row>
    <row r="299" spans="1:183">
      <c r="A299">
        <v>283</v>
      </c>
      <c r="B299">
        <v>1625677780.1</v>
      </c>
      <c r="C299">
        <v>564</v>
      </c>
      <c r="D299" t="s">
        <v>872</v>
      </c>
      <c r="E299" t="s">
        <v>873</v>
      </c>
      <c r="F299">
        <v>1</v>
      </c>
      <c r="G299" t="s">
        <v>302</v>
      </c>
      <c r="H299">
        <v>1625677779.1</v>
      </c>
      <c r="I299">
        <f>(J299)/1000</f>
        <v>0</v>
      </c>
      <c r="J299">
        <f>1000*CJ299*AH299*(CF299-CG299)/(100*BY299*(1000-AH299*CF299))</f>
        <v>0</v>
      </c>
      <c r="K299">
        <f>CJ299*AH299*(CE299-CD299*(1000-AH299*CG299)/(1000-AH299*CF299))/(100*BY299)</f>
        <v>0</v>
      </c>
      <c r="L299">
        <f>CD299 - IF(AH299&gt;1, K299*BY299*100.0/(AJ299*CR299), 0)</f>
        <v>0</v>
      </c>
      <c r="M299">
        <f>((S299-I299/2)*L299-K299)/(S299+I299/2)</f>
        <v>0</v>
      </c>
      <c r="N299">
        <f>M299*(CK299+CL299)/1000.0</f>
        <v>0</v>
      </c>
      <c r="O299">
        <f>(CD299 - IF(AH299&gt;1, K299*BY299*100.0/(AJ299*CR299), 0))*(CK299+CL299)/1000.0</f>
        <v>0</v>
      </c>
      <c r="P299">
        <f>2.0/((1/R299-1/Q299)+SIGN(R299)*SQRT((1/R299-1/Q299)*(1/R299-1/Q299) + 4*BZ299/((BZ299+1)*(BZ299+1))*(2*1/R299*1/Q299-1/Q299*1/Q299)))</f>
        <v>0</v>
      </c>
      <c r="Q299">
        <f>IF(LEFT(CA299,1)&lt;&gt;"0",IF(LEFT(CA299,1)="1",3.0,CB299),$D$5+$E$5*(CR299*CK299/($K$5*1000))+$F$5*(CR299*CK299/($K$5*1000))*MAX(MIN(BY299,$J$5),$I$5)*MAX(MIN(BY299,$J$5),$I$5)+$G$5*MAX(MIN(BY299,$J$5),$I$5)*(CR299*CK299/($K$5*1000))+$H$5*(CR299*CK299/($K$5*1000))*(CR299*CK299/($K$5*1000)))</f>
        <v>0</v>
      </c>
      <c r="R299">
        <f>I299*(1000-(1000*0.61365*exp(17.502*V299/(240.97+V299))/(CK299+CL299)+CF299)/2)/(1000*0.61365*exp(17.502*V299/(240.97+V299))/(CK299+CL299)-CF299)</f>
        <v>0</v>
      </c>
      <c r="S299">
        <f>1/((BZ299+1)/(P299/1.6)+1/(Q299/1.37)) + BZ299/((BZ299+1)/(P299/1.6) + BZ299/(Q299/1.37))</f>
        <v>0</v>
      </c>
      <c r="T299">
        <f>(BU299*BX299)</f>
        <v>0</v>
      </c>
      <c r="U299">
        <f>(CM299+(T299+2*0.95*5.67E-8*(((CM299+$B$7)+273)^4-(CM299+273)^4)-44100*I299)/(1.84*29.3*Q299+8*0.95*5.67E-8*(CM299+273)^3))</f>
        <v>0</v>
      </c>
      <c r="V299">
        <f>($C$7*CN299+$D$7*CO299+$E$7*U299)</f>
        <v>0</v>
      </c>
      <c r="W299">
        <f>0.61365*exp(17.502*V299/(240.97+V299))</f>
        <v>0</v>
      </c>
      <c r="X299">
        <f>(Y299/Z299*100)</f>
        <v>0</v>
      </c>
      <c r="Y299">
        <f>CF299*(CK299+CL299)/1000</f>
        <v>0</v>
      </c>
      <c r="Z299">
        <f>0.61365*exp(17.502*CM299/(240.97+CM299))</f>
        <v>0</v>
      </c>
      <c r="AA299">
        <f>(W299-CF299*(CK299+CL299)/1000)</f>
        <v>0</v>
      </c>
      <c r="AB299">
        <f>(-I299*44100)</f>
        <v>0</v>
      </c>
      <c r="AC299">
        <f>2*29.3*Q299*0.92*(CM299-V299)</f>
        <v>0</v>
      </c>
      <c r="AD299">
        <f>2*0.95*5.67E-8*(((CM299+$B$7)+273)^4-(V299+273)^4)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MAX(0,($B$13+$C$13*CR299)/(1+$D$13*CR299)*CK299/(CM299+273)*$E$13)</f>
        <v>0</v>
      </c>
      <c r="AK299" t="s">
        <v>303</v>
      </c>
      <c r="AL299" t="s">
        <v>303</v>
      </c>
      <c r="AM299">
        <v>0</v>
      </c>
      <c r="AN299">
        <v>0</v>
      </c>
      <c r="AO299">
        <f>1-AM299/AN299</f>
        <v>0</v>
      </c>
      <c r="AP299">
        <v>0</v>
      </c>
      <c r="AQ299" t="s">
        <v>303</v>
      </c>
      <c r="AR299" t="s">
        <v>303</v>
      </c>
      <c r="AS299">
        <v>0</v>
      </c>
      <c r="AT299">
        <v>0</v>
      </c>
      <c r="AU299">
        <f>1-AS299/AT299</f>
        <v>0</v>
      </c>
      <c r="AV299">
        <v>0.5</v>
      </c>
      <c r="AW299">
        <f>BV299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303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f>$B$11*CS299+$C$11*CT299+$F$11*CU299*(1-CX299)</f>
        <v>0</v>
      </c>
      <c r="BV299">
        <f>BU299*BW299</f>
        <v>0</v>
      </c>
      <c r="BW299">
        <f>($B$11*$D$9+$C$11*$D$9+$F$11*((DH299+CZ299)/MAX(DH299+CZ299+DI299, 0.1)*$I$9+DI299/MAX(DH299+CZ299+DI299, 0.1)*$J$9))/($B$11+$C$11+$F$11)</f>
        <v>0</v>
      </c>
      <c r="BX299">
        <f>($B$11*$K$9+$C$11*$K$9+$F$11*((DH299+CZ299)/MAX(DH299+CZ299+DI299, 0.1)*$P$9+DI299/MAX(DH299+CZ299+DI299, 0.1)*$Q$9))/($B$11+$C$11+$F$11)</f>
        <v>0</v>
      </c>
      <c r="BY299">
        <v>6</v>
      </c>
      <c r="BZ299">
        <v>0.5</v>
      </c>
      <c r="CA299" t="s">
        <v>304</v>
      </c>
      <c r="CB299">
        <v>2</v>
      </c>
      <c r="CC299">
        <v>1625677779.1</v>
      </c>
      <c r="CD299">
        <v>407.476333333333</v>
      </c>
      <c r="CE299">
        <v>419.945</v>
      </c>
      <c r="CF299">
        <v>8.94820333333333</v>
      </c>
      <c r="CG299">
        <v>7.47367666666667</v>
      </c>
      <c r="CH299">
        <v>421.818333333333</v>
      </c>
      <c r="CI299">
        <v>10.4360333333333</v>
      </c>
      <c r="CJ299">
        <v>500.012666666667</v>
      </c>
      <c r="CK299">
        <v>100.407666666667</v>
      </c>
      <c r="CL299">
        <v>0.100082266666667</v>
      </c>
      <c r="CM299">
        <v>21.8039666666667</v>
      </c>
      <c r="CN299">
        <v>21.5438</v>
      </c>
      <c r="CO299">
        <v>999.9</v>
      </c>
      <c r="CP299">
        <v>0</v>
      </c>
      <c r="CQ299">
        <v>0</v>
      </c>
      <c r="CR299">
        <v>9971.87333333333</v>
      </c>
      <c r="CS299">
        <v>0</v>
      </c>
      <c r="CT299">
        <v>5.12812</v>
      </c>
      <c r="CU299">
        <v>1045.99</v>
      </c>
      <c r="CV299">
        <v>0.961991</v>
      </c>
      <c r="CW299">
        <v>0.0380092</v>
      </c>
      <c r="CX299">
        <v>0</v>
      </c>
      <c r="CY299">
        <v>1391.51666666667</v>
      </c>
      <c r="CZ299">
        <v>4.99912</v>
      </c>
      <c r="DA299">
        <v>14438.6333333333</v>
      </c>
      <c r="DB299">
        <v>6712.73333333333</v>
      </c>
      <c r="DC299">
        <v>37.6456666666667</v>
      </c>
      <c r="DD299">
        <v>40.7913333333333</v>
      </c>
      <c r="DE299">
        <v>39.479</v>
      </c>
      <c r="DF299">
        <v>40.187</v>
      </c>
      <c r="DG299">
        <v>39.3333333333333</v>
      </c>
      <c r="DH299">
        <v>1001.42</v>
      </c>
      <c r="DI299">
        <v>39.57</v>
      </c>
      <c r="DJ299">
        <v>0</v>
      </c>
      <c r="DK299">
        <v>1625677781</v>
      </c>
      <c r="DL299">
        <v>0</v>
      </c>
      <c r="DM299">
        <v>1394.5692</v>
      </c>
      <c r="DN299">
        <v>-31.1869230171787</v>
      </c>
      <c r="DO299">
        <v>-324.730768737096</v>
      </c>
      <c r="DP299">
        <v>14471.544</v>
      </c>
      <c r="DQ299">
        <v>15</v>
      </c>
      <c r="DR299">
        <v>1625677134.6</v>
      </c>
      <c r="DS299" t="s">
        <v>305</v>
      </c>
      <c r="DT299">
        <v>1625677128.6</v>
      </c>
      <c r="DU299">
        <v>1625677134.6</v>
      </c>
      <c r="DV299">
        <v>2</v>
      </c>
      <c r="DW299">
        <v>0.041</v>
      </c>
      <c r="DX299">
        <v>0.026</v>
      </c>
      <c r="DY299">
        <v>-14.347</v>
      </c>
      <c r="DZ299">
        <v>-1.389</v>
      </c>
      <c r="EA299">
        <v>420</v>
      </c>
      <c r="EB299">
        <v>5</v>
      </c>
      <c r="EC299">
        <v>0.14</v>
      </c>
      <c r="ED299">
        <v>0.08</v>
      </c>
      <c r="EE299">
        <v>-12.4653317073171</v>
      </c>
      <c r="EF299">
        <v>-0.136381881533112</v>
      </c>
      <c r="EG299">
        <v>0.0394745823686918</v>
      </c>
      <c r="EH299">
        <v>1</v>
      </c>
      <c r="EI299">
        <v>1396.39470588235</v>
      </c>
      <c r="EJ299">
        <v>-32.2303944529478</v>
      </c>
      <c r="EK299">
        <v>3.19712484373633</v>
      </c>
      <c r="EL299">
        <v>0</v>
      </c>
      <c r="EM299">
        <v>1.45341609756098</v>
      </c>
      <c r="EN299">
        <v>0.0424940069686422</v>
      </c>
      <c r="EO299">
        <v>0.0119124996615154</v>
      </c>
      <c r="EP299">
        <v>1</v>
      </c>
      <c r="EQ299">
        <v>2</v>
      </c>
      <c r="ER299">
        <v>3</v>
      </c>
      <c r="ES299" t="s">
        <v>349</v>
      </c>
      <c r="ET299">
        <v>100</v>
      </c>
      <c r="EU299">
        <v>100</v>
      </c>
      <c r="EV299">
        <v>-14.343</v>
      </c>
      <c r="EW299">
        <v>-1.488</v>
      </c>
      <c r="EX299">
        <v>-14.3476998515065</v>
      </c>
      <c r="EY299">
        <v>0.000485247639819423</v>
      </c>
      <c r="EZ299">
        <v>-1.36446825205216e-06</v>
      </c>
      <c r="FA299">
        <v>5.78542989185787e-10</v>
      </c>
      <c r="FB299">
        <v>-1.1099058739466</v>
      </c>
      <c r="FC299">
        <v>-0.0508365997127688</v>
      </c>
      <c r="FD299">
        <v>0.00161886503163497</v>
      </c>
      <c r="FE299">
        <v>-2.08621555845513e-05</v>
      </c>
      <c r="FF299">
        <v>0</v>
      </c>
      <c r="FG299">
        <v>2096</v>
      </c>
      <c r="FH299">
        <v>2</v>
      </c>
      <c r="FI299">
        <v>28</v>
      </c>
      <c r="FJ299">
        <v>10.9</v>
      </c>
      <c r="FK299">
        <v>10.8</v>
      </c>
      <c r="FL299">
        <v>18</v>
      </c>
      <c r="FM299">
        <v>491.739</v>
      </c>
      <c r="FN299">
        <v>511.938</v>
      </c>
      <c r="FO299">
        <v>21.5262</v>
      </c>
      <c r="FP299">
        <v>26.4038</v>
      </c>
      <c r="FQ299">
        <v>29.9999</v>
      </c>
      <c r="FR299">
        <v>26.6421</v>
      </c>
      <c r="FS299">
        <v>26.6361</v>
      </c>
      <c r="FT299">
        <v>21.4751</v>
      </c>
      <c r="FU299">
        <v>49.3109</v>
      </c>
      <c r="FV299">
        <v>0</v>
      </c>
      <c r="FW299">
        <v>21.61</v>
      </c>
      <c r="FX299">
        <v>420</v>
      </c>
      <c r="FY299">
        <v>7.60002</v>
      </c>
      <c r="FZ299">
        <v>101.681</v>
      </c>
      <c r="GA299">
        <v>96.2003</v>
      </c>
    </row>
    <row r="300" spans="1:183">
      <c r="A300">
        <v>284</v>
      </c>
      <c r="B300">
        <v>1625677782.1</v>
      </c>
      <c r="C300">
        <v>566</v>
      </c>
      <c r="D300" t="s">
        <v>874</v>
      </c>
      <c r="E300" t="s">
        <v>875</v>
      </c>
      <c r="F300">
        <v>1</v>
      </c>
      <c r="G300" t="s">
        <v>302</v>
      </c>
      <c r="H300">
        <v>1625677781.1</v>
      </c>
      <c r="I300">
        <f>(J300)/1000</f>
        <v>0</v>
      </c>
      <c r="J300">
        <f>1000*CJ300*AH300*(CF300-CG300)/(100*BY300*(1000-AH300*CF300))</f>
        <v>0</v>
      </c>
      <c r="K300">
        <f>CJ300*AH300*(CE300-CD300*(1000-AH300*CG300)/(1000-AH300*CF300))/(100*BY300)</f>
        <v>0</v>
      </c>
      <c r="L300">
        <f>CD300 - IF(AH300&gt;1, K300*BY300*100.0/(AJ300*CR300), 0)</f>
        <v>0</v>
      </c>
      <c r="M300">
        <f>((S300-I300/2)*L300-K300)/(S300+I300/2)</f>
        <v>0</v>
      </c>
      <c r="N300">
        <f>M300*(CK300+CL300)/1000.0</f>
        <v>0</v>
      </c>
      <c r="O300">
        <f>(CD300 - IF(AH300&gt;1, K300*BY300*100.0/(AJ300*CR300), 0))*(CK300+CL300)/1000.0</f>
        <v>0</v>
      </c>
      <c r="P300">
        <f>2.0/((1/R300-1/Q300)+SIGN(R300)*SQRT((1/R300-1/Q300)*(1/R300-1/Q300) + 4*BZ300/((BZ300+1)*(BZ300+1))*(2*1/R300*1/Q300-1/Q300*1/Q300)))</f>
        <v>0</v>
      </c>
      <c r="Q300">
        <f>IF(LEFT(CA300,1)&lt;&gt;"0",IF(LEFT(CA300,1)="1",3.0,CB300),$D$5+$E$5*(CR300*CK300/($K$5*1000))+$F$5*(CR300*CK300/($K$5*1000))*MAX(MIN(BY300,$J$5),$I$5)*MAX(MIN(BY300,$J$5),$I$5)+$G$5*MAX(MIN(BY300,$J$5),$I$5)*(CR300*CK300/($K$5*1000))+$H$5*(CR300*CK300/($K$5*1000))*(CR300*CK300/($K$5*1000)))</f>
        <v>0</v>
      </c>
      <c r="R300">
        <f>I300*(1000-(1000*0.61365*exp(17.502*V300/(240.97+V300))/(CK300+CL300)+CF300)/2)/(1000*0.61365*exp(17.502*V300/(240.97+V300))/(CK300+CL300)-CF300)</f>
        <v>0</v>
      </c>
      <c r="S300">
        <f>1/((BZ300+1)/(P300/1.6)+1/(Q300/1.37)) + BZ300/((BZ300+1)/(P300/1.6) + BZ300/(Q300/1.37))</f>
        <v>0</v>
      </c>
      <c r="T300">
        <f>(BU300*BX300)</f>
        <v>0</v>
      </c>
      <c r="U300">
        <f>(CM300+(T300+2*0.95*5.67E-8*(((CM300+$B$7)+273)^4-(CM300+273)^4)-44100*I300)/(1.84*29.3*Q300+8*0.95*5.67E-8*(CM300+273)^3))</f>
        <v>0</v>
      </c>
      <c r="V300">
        <f>($C$7*CN300+$D$7*CO300+$E$7*U300)</f>
        <v>0</v>
      </c>
      <c r="W300">
        <f>0.61365*exp(17.502*V300/(240.97+V300))</f>
        <v>0</v>
      </c>
      <c r="X300">
        <f>(Y300/Z300*100)</f>
        <v>0</v>
      </c>
      <c r="Y300">
        <f>CF300*(CK300+CL300)/1000</f>
        <v>0</v>
      </c>
      <c r="Z300">
        <f>0.61365*exp(17.502*CM300/(240.97+CM300))</f>
        <v>0</v>
      </c>
      <c r="AA300">
        <f>(W300-CF300*(CK300+CL300)/1000)</f>
        <v>0</v>
      </c>
      <c r="AB300">
        <f>(-I300*44100)</f>
        <v>0</v>
      </c>
      <c r="AC300">
        <f>2*29.3*Q300*0.92*(CM300-V300)</f>
        <v>0</v>
      </c>
      <c r="AD300">
        <f>2*0.95*5.67E-8*(((CM300+$B$7)+273)^4-(V300+273)^4)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MAX(0,($B$13+$C$13*CR300)/(1+$D$13*CR300)*CK300/(CM300+273)*$E$13)</f>
        <v>0</v>
      </c>
      <c r="AK300" t="s">
        <v>303</v>
      </c>
      <c r="AL300" t="s">
        <v>303</v>
      </c>
      <c r="AM300">
        <v>0</v>
      </c>
      <c r="AN300">
        <v>0</v>
      </c>
      <c r="AO300">
        <f>1-AM300/AN300</f>
        <v>0</v>
      </c>
      <c r="AP300">
        <v>0</v>
      </c>
      <c r="AQ300" t="s">
        <v>303</v>
      </c>
      <c r="AR300" t="s">
        <v>303</v>
      </c>
      <c r="AS300">
        <v>0</v>
      </c>
      <c r="AT300">
        <v>0</v>
      </c>
      <c r="AU300">
        <f>1-AS300/AT300</f>
        <v>0</v>
      </c>
      <c r="AV300">
        <v>0.5</v>
      </c>
      <c r="AW300">
        <f>BV300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303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f>$B$11*CS300+$C$11*CT300+$F$11*CU300*(1-CX300)</f>
        <v>0</v>
      </c>
      <c r="BV300">
        <f>BU300*BW300</f>
        <v>0</v>
      </c>
      <c r="BW300">
        <f>($B$11*$D$9+$C$11*$D$9+$F$11*((DH300+CZ300)/MAX(DH300+CZ300+DI300, 0.1)*$I$9+DI300/MAX(DH300+CZ300+DI300, 0.1)*$J$9))/($B$11+$C$11+$F$11)</f>
        <v>0</v>
      </c>
      <c r="BX300">
        <f>($B$11*$K$9+$C$11*$K$9+$F$11*((DH300+CZ300)/MAX(DH300+CZ300+DI300, 0.1)*$P$9+DI300/MAX(DH300+CZ300+DI300, 0.1)*$Q$9))/($B$11+$C$11+$F$11)</f>
        <v>0</v>
      </c>
      <c r="BY300">
        <v>6</v>
      </c>
      <c r="BZ300">
        <v>0.5</v>
      </c>
      <c r="CA300" t="s">
        <v>304</v>
      </c>
      <c r="CB300">
        <v>2</v>
      </c>
      <c r="CC300">
        <v>1625677781.1</v>
      </c>
      <c r="CD300">
        <v>407.46</v>
      </c>
      <c r="CE300">
        <v>420.034</v>
      </c>
      <c r="CF300">
        <v>8.96321666666667</v>
      </c>
      <c r="CG300">
        <v>7.47835666666667</v>
      </c>
      <c r="CH300">
        <v>421.802333333333</v>
      </c>
      <c r="CI300">
        <v>10.4514333333333</v>
      </c>
      <c r="CJ300">
        <v>499.959333333333</v>
      </c>
      <c r="CK300">
        <v>100.407333333333</v>
      </c>
      <c r="CL300">
        <v>0.0995562666666667</v>
      </c>
      <c r="CM300">
        <v>21.8342</v>
      </c>
      <c r="CN300">
        <v>21.5677333333333</v>
      </c>
      <c r="CO300">
        <v>999.9</v>
      </c>
      <c r="CP300">
        <v>0</v>
      </c>
      <c r="CQ300">
        <v>0</v>
      </c>
      <c r="CR300">
        <v>10003.5333333333</v>
      </c>
      <c r="CS300">
        <v>0</v>
      </c>
      <c r="CT300">
        <v>5.12812</v>
      </c>
      <c r="CU300">
        <v>1045.99</v>
      </c>
      <c r="CV300">
        <v>0.961991</v>
      </c>
      <c r="CW300">
        <v>0.0380092</v>
      </c>
      <c r="CX300">
        <v>0</v>
      </c>
      <c r="CY300">
        <v>1390.12666666667</v>
      </c>
      <c r="CZ300">
        <v>4.99912</v>
      </c>
      <c r="DA300">
        <v>14426.8</v>
      </c>
      <c r="DB300">
        <v>6712.74333333333</v>
      </c>
      <c r="DC300">
        <v>37.7083333333333</v>
      </c>
      <c r="DD300">
        <v>40.7913333333333</v>
      </c>
      <c r="DE300">
        <v>39.4583333333333</v>
      </c>
      <c r="DF300">
        <v>40.2703333333333</v>
      </c>
      <c r="DG300">
        <v>39.4583333333333</v>
      </c>
      <c r="DH300">
        <v>1001.42</v>
      </c>
      <c r="DI300">
        <v>39.57</v>
      </c>
      <c r="DJ300">
        <v>0</v>
      </c>
      <c r="DK300">
        <v>1625677782.8</v>
      </c>
      <c r="DL300">
        <v>0</v>
      </c>
      <c r="DM300">
        <v>1393.77115384615</v>
      </c>
      <c r="DN300">
        <v>-30.9391453078112</v>
      </c>
      <c r="DO300">
        <v>-329.12136775558</v>
      </c>
      <c r="DP300">
        <v>14463.4846153846</v>
      </c>
      <c r="DQ300">
        <v>15</v>
      </c>
      <c r="DR300">
        <v>1625677134.6</v>
      </c>
      <c r="DS300" t="s">
        <v>305</v>
      </c>
      <c r="DT300">
        <v>1625677128.6</v>
      </c>
      <c r="DU300">
        <v>1625677134.6</v>
      </c>
      <c r="DV300">
        <v>2</v>
      </c>
      <c r="DW300">
        <v>0.041</v>
      </c>
      <c r="DX300">
        <v>0.026</v>
      </c>
      <c r="DY300">
        <v>-14.347</v>
      </c>
      <c r="DZ300">
        <v>-1.389</v>
      </c>
      <c r="EA300">
        <v>420</v>
      </c>
      <c r="EB300">
        <v>5</v>
      </c>
      <c r="EC300">
        <v>0.14</v>
      </c>
      <c r="ED300">
        <v>0.08</v>
      </c>
      <c r="EE300">
        <v>-12.4726634146341</v>
      </c>
      <c r="EF300">
        <v>-0.341749128919823</v>
      </c>
      <c r="EG300">
        <v>0.049264392504405</v>
      </c>
      <c r="EH300">
        <v>1</v>
      </c>
      <c r="EI300">
        <v>1395.566</v>
      </c>
      <c r="EJ300">
        <v>-32.1653949240601</v>
      </c>
      <c r="EK300">
        <v>3.27077203642897</v>
      </c>
      <c r="EL300">
        <v>0</v>
      </c>
      <c r="EM300">
        <v>1.45662585365854</v>
      </c>
      <c r="EN300">
        <v>0.0852252961672507</v>
      </c>
      <c r="EO300">
        <v>0.0148740986159539</v>
      </c>
      <c r="EP300">
        <v>1</v>
      </c>
      <c r="EQ300">
        <v>2</v>
      </c>
      <c r="ER300">
        <v>3</v>
      </c>
      <c r="ES300" t="s">
        <v>349</v>
      </c>
      <c r="ET300">
        <v>100</v>
      </c>
      <c r="EU300">
        <v>100</v>
      </c>
      <c r="EV300">
        <v>-14.342</v>
      </c>
      <c r="EW300">
        <v>-1.4884</v>
      </c>
      <c r="EX300">
        <v>-14.3476998515065</v>
      </c>
      <c r="EY300">
        <v>0.000485247639819423</v>
      </c>
      <c r="EZ300">
        <v>-1.36446825205216e-06</v>
      </c>
      <c r="FA300">
        <v>5.78542989185787e-10</v>
      </c>
      <c r="FB300">
        <v>-1.1099058739466</v>
      </c>
      <c r="FC300">
        <v>-0.0508365997127688</v>
      </c>
      <c r="FD300">
        <v>0.00161886503163497</v>
      </c>
      <c r="FE300">
        <v>-2.08621555845513e-05</v>
      </c>
      <c r="FF300">
        <v>0</v>
      </c>
      <c r="FG300">
        <v>2096</v>
      </c>
      <c r="FH300">
        <v>2</v>
      </c>
      <c r="FI300">
        <v>28</v>
      </c>
      <c r="FJ300">
        <v>10.9</v>
      </c>
      <c r="FK300">
        <v>10.8</v>
      </c>
      <c r="FL300">
        <v>18</v>
      </c>
      <c r="FM300">
        <v>491.789</v>
      </c>
      <c r="FN300">
        <v>511.784</v>
      </c>
      <c r="FO300">
        <v>21.5715</v>
      </c>
      <c r="FP300">
        <v>26.4027</v>
      </c>
      <c r="FQ300">
        <v>29.9995</v>
      </c>
      <c r="FR300">
        <v>26.6412</v>
      </c>
      <c r="FS300">
        <v>26.6349</v>
      </c>
      <c r="FT300">
        <v>21.4749</v>
      </c>
      <c r="FU300">
        <v>49.3109</v>
      </c>
      <c r="FV300">
        <v>0</v>
      </c>
      <c r="FW300">
        <v>21.61</v>
      </c>
      <c r="FX300">
        <v>420</v>
      </c>
      <c r="FY300">
        <v>7.60773</v>
      </c>
      <c r="FZ300">
        <v>101.681</v>
      </c>
      <c r="GA300">
        <v>96.2007</v>
      </c>
    </row>
    <row r="301" spans="1:183">
      <c r="A301">
        <v>285</v>
      </c>
      <c r="B301">
        <v>1625677784.1</v>
      </c>
      <c r="C301">
        <v>568</v>
      </c>
      <c r="D301" t="s">
        <v>876</v>
      </c>
      <c r="E301" t="s">
        <v>877</v>
      </c>
      <c r="F301">
        <v>1</v>
      </c>
      <c r="G301" t="s">
        <v>302</v>
      </c>
      <c r="H301">
        <v>1625677783.1</v>
      </c>
      <c r="I301">
        <f>(J301)/1000</f>
        <v>0</v>
      </c>
      <c r="J301">
        <f>1000*CJ301*AH301*(CF301-CG301)/(100*BY301*(1000-AH301*CF301))</f>
        <v>0</v>
      </c>
      <c r="K301">
        <f>CJ301*AH301*(CE301-CD301*(1000-AH301*CG301)/(1000-AH301*CF301))/(100*BY301)</f>
        <v>0</v>
      </c>
      <c r="L301">
        <f>CD301 - IF(AH301&gt;1, K301*BY301*100.0/(AJ301*CR301), 0)</f>
        <v>0</v>
      </c>
      <c r="M301">
        <f>((S301-I301/2)*L301-K301)/(S301+I301/2)</f>
        <v>0</v>
      </c>
      <c r="N301">
        <f>M301*(CK301+CL301)/1000.0</f>
        <v>0</v>
      </c>
      <c r="O301">
        <f>(CD301 - IF(AH301&gt;1, K301*BY301*100.0/(AJ301*CR301), 0))*(CK301+CL301)/1000.0</f>
        <v>0</v>
      </c>
      <c r="P301">
        <f>2.0/((1/R301-1/Q301)+SIGN(R301)*SQRT((1/R301-1/Q301)*(1/R301-1/Q301) + 4*BZ301/((BZ301+1)*(BZ301+1))*(2*1/R301*1/Q301-1/Q301*1/Q301)))</f>
        <v>0</v>
      </c>
      <c r="Q301">
        <f>IF(LEFT(CA301,1)&lt;&gt;"0",IF(LEFT(CA301,1)="1",3.0,CB301),$D$5+$E$5*(CR301*CK301/($K$5*1000))+$F$5*(CR301*CK301/($K$5*1000))*MAX(MIN(BY301,$J$5),$I$5)*MAX(MIN(BY301,$J$5),$I$5)+$G$5*MAX(MIN(BY301,$J$5),$I$5)*(CR301*CK301/($K$5*1000))+$H$5*(CR301*CK301/($K$5*1000))*(CR301*CK301/($K$5*1000)))</f>
        <v>0</v>
      </c>
      <c r="R301">
        <f>I301*(1000-(1000*0.61365*exp(17.502*V301/(240.97+V301))/(CK301+CL301)+CF301)/2)/(1000*0.61365*exp(17.502*V301/(240.97+V301))/(CK301+CL301)-CF301)</f>
        <v>0</v>
      </c>
      <c r="S301">
        <f>1/((BZ301+1)/(P301/1.6)+1/(Q301/1.37)) + BZ301/((BZ301+1)/(P301/1.6) + BZ301/(Q301/1.37))</f>
        <v>0</v>
      </c>
      <c r="T301">
        <f>(BU301*BX301)</f>
        <v>0</v>
      </c>
      <c r="U301">
        <f>(CM301+(T301+2*0.95*5.67E-8*(((CM301+$B$7)+273)^4-(CM301+273)^4)-44100*I301)/(1.84*29.3*Q301+8*0.95*5.67E-8*(CM301+273)^3))</f>
        <v>0</v>
      </c>
      <c r="V301">
        <f>($C$7*CN301+$D$7*CO301+$E$7*U301)</f>
        <v>0</v>
      </c>
      <c r="W301">
        <f>0.61365*exp(17.502*V301/(240.97+V301))</f>
        <v>0</v>
      </c>
      <c r="X301">
        <f>(Y301/Z301*100)</f>
        <v>0</v>
      </c>
      <c r="Y301">
        <f>CF301*(CK301+CL301)/1000</f>
        <v>0</v>
      </c>
      <c r="Z301">
        <f>0.61365*exp(17.502*CM301/(240.97+CM301))</f>
        <v>0</v>
      </c>
      <c r="AA301">
        <f>(W301-CF301*(CK301+CL301)/1000)</f>
        <v>0</v>
      </c>
      <c r="AB301">
        <f>(-I301*44100)</f>
        <v>0</v>
      </c>
      <c r="AC301">
        <f>2*29.3*Q301*0.92*(CM301-V301)</f>
        <v>0</v>
      </c>
      <c r="AD301">
        <f>2*0.95*5.67E-8*(((CM301+$B$7)+273)^4-(V301+273)^4)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MAX(0,($B$13+$C$13*CR301)/(1+$D$13*CR301)*CK301/(CM301+273)*$E$13)</f>
        <v>0</v>
      </c>
      <c r="AK301" t="s">
        <v>303</v>
      </c>
      <c r="AL301" t="s">
        <v>303</v>
      </c>
      <c r="AM301">
        <v>0</v>
      </c>
      <c r="AN301">
        <v>0</v>
      </c>
      <c r="AO301">
        <f>1-AM301/AN301</f>
        <v>0</v>
      </c>
      <c r="AP301">
        <v>0</v>
      </c>
      <c r="AQ301" t="s">
        <v>303</v>
      </c>
      <c r="AR301" t="s">
        <v>303</v>
      </c>
      <c r="AS301">
        <v>0</v>
      </c>
      <c r="AT301">
        <v>0</v>
      </c>
      <c r="AU301">
        <f>1-AS301/AT301</f>
        <v>0</v>
      </c>
      <c r="AV301">
        <v>0.5</v>
      </c>
      <c r="AW301">
        <f>BV301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303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f>$B$11*CS301+$C$11*CT301+$F$11*CU301*(1-CX301)</f>
        <v>0</v>
      </c>
      <c r="BV301">
        <f>BU301*BW301</f>
        <v>0</v>
      </c>
      <c r="BW301">
        <f>($B$11*$D$9+$C$11*$D$9+$F$11*((DH301+CZ301)/MAX(DH301+CZ301+DI301, 0.1)*$I$9+DI301/MAX(DH301+CZ301+DI301, 0.1)*$J$9))/($B$11+$C$11+$F$11)</f>
        <v>0</v>
      </c>
      <c r="BX301">
        <f>($B$11*$K$9+$C$11*$K$9+$F$11*((DH301+CZ301)/MAX(DH301+CZ301+DI301, 0.1)*$P$9+DI301/MAX(DH301+CZ301+DI301, 0.1)*$Q$9))/($B$11+$C$11+$F$11)</f>
        <v>0</v>
      </c>
      <c r="BY301">
        <v>6</v>
      </c>
      <c r="BZ301">
        <v>0.5</v>
      </c>
      <c r="CA301" t="s">
        <v>304</v>
      </c>
      <c r="CB301">
        <v>2</v>
      </c>
      <c r="CC301">
        <v>1625677783.1</v>
      </c>
      <c r="CD301">
        <v>407.461666666667</v>
      </c>
      <c r="CE301">
        <v>420.037</v>
      </c>
      <c r="CF301">
        <v>8.97694666666667</v>
      </c>
      <c r="CG301">
        <v>7.50445666666667</v>
      </c>
      <c r="CH301">
        <v>421.804</v>
      </c>
      <c r="CI301">
        <v>10.4655</v>
      </c>
      <c r="CJ301">
        <v>500.025666666667</v>
      </c>
      <c r="CK301">
        <v>100.408</v>
      </c>
      <c r="CL301">
        <v>0.100121333333333</v>
      </c>
      <c r="CM301">
        <v>21.8611333333333</v>
      </c>
      <c r="CN301">
        <v>21.5898666666667</v>
      </c>
      <c r="CO301">
        <v>999.9</v>
      </c>
      <c r="CP301">
        <v>0</v>
      </c>
      <c r="CQ301">
        <v>0</v>
      </c>
      <c r="CR301">
        <v>10008.1266666667</v>
      </c>
      <c r="CS301">
        <v>0</v>
      </c>
      <c r="CT301">
        <v>5.12215</v>
      </c>
      <c r="CU301">
        <v>1045.98333333333</v>
      </c>
      <c r="CV301">
        <v>0.961991</v>
      </c>
      <c r="CW301">
        <v>0.0380092</v>
      </c>
      <c r="CX301">
        <v>0</v>
      </c>
      <c r="CY301">
        <v>1389.38666666667</v>
      </c>
      <c r="CZ301">
        <v>4.99912</v>
      </c>
      <c r="DA301">
        <v>14415.2333333333</v>
      </c>
      <c r="DB301">
        <v>6712.67666666667</v>
      </c>
      <c r="DC301">
        <v>37.6873333333333</v>
      </c>
      <c r="DD301">
        <v>40.812</v>
      </c>
      <c r="DE301">
        <v>39.4996666666667</v>
      </c>
      <c r="DF301">
        <v>40.3333333333333</v>
      </c>
      <c r="DG301">
        <v>39.4166666666667</v>
      </c>
      <c r="DH301">
        <v>1001.41333333333</v>
      </c>
      <c r="DI301">
        <v>39.57</v>
      </c>
      <c r="DJ301">
        <v>0</v>
      </c>
      <c r="DK301">
        <v>1625677785.2</v>
      </c>
      <c r="DL301">
        <v>0</v>
      </c>
      <c r="DM301">
        <v>1392.54230769231</v>
      </c>
      <c r="DN301">
        <v>-30.9449572803821</v>
      </c>
      <c r="DO301">
        <v>-331.904273738204</v>
      </c>
      <c r="DP301">
        <v>14450.2692307692</v>
      </c>
      <c r="DQ301">
        <v>15</v>
      </c>
      <c r="DR301">
        <v>1625677134.6</v>
      </c>
      <c r="DS301" t="s">
        <v>305</v>
      </c>
      <c r="DT301">
        <v>1625677128.6</v>
      </c>
      <c r="DU301">
        <v>1625677134.6</v>
      </c>
      <c r="DV301">
        <v>2</v>
      </c>
      <c r="DW301">
        <v>0.041</v>
      </c>
      <c r="DX301">
        <v>0.026</v>
      </c>
      <c r="DY301">
        <v>-14.347</v>
      </c>
      <c r="DZ301">
        <v>-1.389</v>
      </c>
      <c r="EA301">
        <v>420</v>
      </c>
      <c r="EB301">
        <v>5</v>
      </c>
      <c r="EC301">
        <v>0.14</v>
      </c>
      <c r="ED301">
        <v>0.08</v>
      </c>
      <c r="EE301">
        <v>-12.4903317073171</v>
      </c>
      <c r="EF301">
        <v>-0.387687804878022</v>
      </c>
      <c r="EG301">
        <v>0.0540755047517656</v>
      </c>
      <c r="EH301">
        <v>1</v>
      </c>
      <c r="EI301">
        <v>1394.12911764706</v>
      </c>
      <c r="EJ301">
        <v>-31.2265313196359</v>
      </c>
      <c r="EK301">
        <v>3.08671286003036</v>
      </c>
      <c r="EL301">
        <v>0</v>
      </c>
      <c r="EM301">
        <v>1.45787268292683</v>
      </c>
      <c r="EN301">
        <v>0.122789477351916</v>
      </c>
      <c r="EO301">
        <v>0.0158490772254874</v>
      </c>
      <c r="EP301">
        <v>0</v>
      </c>
      <c r="EQ301">
        <v>1</v>
      </c>
      <c r="ER301">
        <v>3</v>
      </c>
      <c r="ES301" t="s">
        <v>427</v>
      </c>
      <c r="ET301">
        <v>100</v>
      </c>
      <c r="EU301">
        <v>100</v>
      </c>
      <c r="EV301">
        <v>-14.343</v>
      </c>
      <c r="EW301">
        <v>-1.4887</v>
      </c>
      <c r="EX301">
        <v>-14.3476998515065</v>
      </c>
      <c r="EY301">
        <v>0.000485247639819423</v>
      </c>
      <c r="EZ301">
        <v>-1.36446825205216e-06</v>
      </c>
      <c r="FA301">
        <v>5.78542989185787e-10</v>
      </c>
      <c r="FB301">
        <v>-1.1099058739466</v>
      </c>
      <c r="FC301">
        <v>-0.0508365997127688</v>
      </c>
      <c r="FD301">
        <v>0.00161886503163497</v>
      </c>
      <c r="FE301">
        <v>-2.08621555845513e-05</v>
      </c>
      <c r="FF301">
        <v>0</v>
      </c>
      <c r="FG301">
        <v>2096</v>
      </c>
      <c r="FH301">
        <v>2</v>
      </c>
      <c r="FI301">
        <v>28</v>
      </c>
      <c r="FJ301">
        <v>10.9</v>
      </c>
      <c r="FK301">
        <v>10.8</v>
      </c>
      <c r="FL301">
        <v>18</v>
      </c>
      <c r="FM301">
        <v>491.896</v>
      </c>
      <c r="FN301">
        <v>511.744</v>
      </c>
      <c r="FO301">
        <v>21.6173</v>
      </c>
      <c r="FP301">
        <v>26.402</v>
      </c>
      <c r="FQ301">
        <v>29.9995</v>
      </c>
      <c r="FR301">
        <v>26.6401</v>
      </c>
      <c r="FS301">
        <v>26.6347</v>
      </c>
      <c r="FT301">
        <v>21.4777</v>
      </c>
      <c r="FU301">
        <v>49.3109</v>
      </c>
      <c r="FV301">
        <v>0</v>
      </c>
      <c r="FW301">
        <v>21.68</v>
      </c>
      <c r="FX301">
        <v>420</v>
      </c>
      <c r="FY301">
        <v>7.61015</v>
      </c>
      <c r="FZ301">
        <v>101.682</v>
      </c>
      <c r="GA301">
        <v>96.2026</v>
      </c>
    </row>
    <row r="302" spans="1:183">
      <c r="A302">
        <v>286</v>
      </c>
      <c r="B302">
        <v>1625677786.1</v>
      </c>
      <c r="C302">
        <v>570</v>
      </c>
      <c r="D302" t="s">
        <v>878</v>
      </c>
      <c r="E302" t="s">
        <v>879</v>
      </c>
      <c r="F302">
        <v>1</v>
      </c>
      <c r="G302" t="s">
        <v>302</v>
      </c>
      <c r="H302">
        <v>1625677785.1</v>
      </c>
      <c r="I302">
        <f>(J302)/1000</f>
        <v>0</v>
      </c>
      <c r="J302">
        <f>1000*CJ302*AH302*(CF302-CG302)/(100*BY302*(1000-AH302*CF302))</f>
        <v>0</v>
      </c>
      <c r="K302">
        <f>CJ302*AH302*(CE302-CD302*(1000-AH302*CG302)/(1000-AH302*CF302))/(100*BY302)</f>
        <v>0</v>
      </c>
      <c r="L302">
        <f>CD302 - IF(AH302&gt;1, K302*BY302*100.0/(AJ302*CR302), 0)</f>
        <v>0</v>
      </c>
      <c r="M302">
        <f>((S302-I302/2)*L302-K302)/(S302+I302/2)</f>
        <v>0</v>
      </c>
      <c r="N302">
        <f>M302*(CK302+CL302)/1000.0</f>
        <v>0</v>
      </c>
      <c r="O302">
        <f>(CD302 - IF(AH302&gt;1, K302*BY302*100.0/(AJ302*CR302), 0))*(CK302+CL302)/1000.0</f>
        <v>0</v>
      </c>
      <c r="P302">
        <f>2.0/((1/R302-1/Q302)+SIGN(R302)*SQRT((1/R302-1/Q302)*(1/R302-1/Q302) + 4*BZ302/((BZ302+1)*(BZ302+1))*(2*1/R302*1/Q302-1/Q302*1/Q302)))</f>
        <v>0</v>
      </c>
      <c r="Q302">
        <f>IF(LEFT(CA302,1)&lt;&gt;"0",IF(LEFT(CA302,1)="1",3.0,CB302),$D$5+$E$5*(CR302*CK302/($K$5*1000))+$F$5*(CR302*CK302/($K$5*1000))*MAX(MIN(BY302,$J$5),$I$5)*MAX(MIN(BY302,$J$5),$I$5)+$G$5*MAX(MIN(BY302,$J$5),$I$5)*(CR302*CK302/($K$5*1000))+$H$5*(CR302*CK302/($K$5*1000))*(CR302*CK302/($K$5*1000)))</f>
        <v>0</v>
      </c>
      <c r="R302">
        <f>I302*(1000-(1000*0.61365*exp(17.502*V302/(240.97+V302))/(CK302+CL302)+CF302)/2)/(1000*0.61365*exp(17.502*V302/(240.97+V302))/(CK302+CL302)-CF302)</f>
        <v>0</v>
      </c>
      <c r="S302">
        <f>1/((BZ302+1)/(P302/1.6)+1/(Q302/1.37)) + BZ302/((BZ302+1)/(P302/1.6) + BZ302/(Q302/1.37))</f>
        <v>0</v>
      </c>
      <c r="T302">
        <f>(BU302*BX302)</f>
        <v>0</v>
      </c>
      <c r="U302">
        <f>(CM302+(T302+2*0.95*5.67E-8*(((CM302+$B$7)+273)^4-(CM302+273)^4)-44100*I302)/(1.84*29.3*Q302+8*0.95*5.67E-8*(CM302+273)^3))</f>
        <v>0</v>
      </c>
      <c r="V302">
        <f>($C$7*CN302+$D$7*CO302+$E$7*U302)</f>
        <v>0</v>
      </c>
      <c r="W302">
        <f>0.61365*exp(17.502*V302/(240.97+V302))</f>
        <v>0</v>
      </c>
      <c r="X302">
        <f>(Y302/Z302*100)</f>
        <v>0</v>
      </c>
      <c r="Y302">
        <f>CF302*(CK302+CL302)/1000</f>
        <v>0</v>
      </c>
      <c r="Z302">
        <f>0.61365*exp(17.502*CM302/(240.97+CM302))</f>
        <v>0</v>
      </c>
      <c r="AA302">
        <f>(W302-CF302*(CK302+CL302)/1000)</f>
        <v>0</v>
      </c>
      <c r="AB302">
        <f>(-I302*44100)</f>
        <v>0</v>
      </c>
      <c r="AC302">
        <f>2*29.3*Q302*0.92*(CM302-V302)</f>
        <v>0</v>
      </c>
      <c r="AD302">
        <f>2*0.95*5.67E-8*(((CM302+$B$7)+273)^4-(V302+273)^4)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MAX(0,($B$13+$C$13*CR302)/(1+$D$13*CR302)*CK302/(CM302+273)*$E$13)</f>
        <v>0</v>
      </c>
      <c r="AK302" t="s">
        <v>303</v>
      </c>
      <c r="AL302" t="s">
        <v>303</v>
      </c>
      <c r="AM302">
        <v>0</v>
      </c>
      <c r="AN302">
        <v>0</v>
      </c>
      <c r="AO302">
        <f>1-AM302/AN302</f>
        <v>0</v>
      </c>
      <c r="AP302">
        <v>0</v>
      </c>
      <c r="AQ302" t="s">
        <v>303</v>
      </c>
      <c r="AR302" t="s">
        <v>303</v>
      </c>
      <c r="AS302">
        <v>0</v>
      </c>
      <c r="AT302">
        <v>0</v>
      </c>
      <c r="AU302">
        <f>1-AS302/AT302</f>
        <v>0</v>
      </c>
      <c r="AV302">
        <v>0.5</v>
      </c>
      <c r="AW302">
        <f>BV302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303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f>$B$11*CS302+$C$11*CT302+$F$11*CU302*(1-CX302)</f>
        <v>0</v>
      </c>
      <c r="BV302">
        <f>BU302*BW302</f>
        <v>0</v>
      </c>
      <c r="BW302">
        <f>($B$11*$D$9+$C$11*$D$9+$F$11*((DH302+CZ302)/MAX(DH302+CZ302+DI302, 0.1)*$I$9+DI302/MAX(DH302+CZ302+DI302, 0.1)*$J$9))/($B$11+$C$11+$F$11)</f>
        <v>0</v>
      </c>
      <c r="BX302">
        <f>($B$11*$K$9+$C$11*$K$9+$F$11*((DH302+CZ302)/MAX(DH302+CZ302+DI302, 0.1)*$P$9+DI302/MAX(DH302+CZ302+DI302, 0.1)*$Q$9))/($B$11+$C$11+$F$11)</f>
        <v>0</v>
      </c>
      <c r="BY302">
        <v>6</v>
      </c>
      <c r="BZ302">
        <v>0.5</v>
      </c>
      <c r="CA302" t="s">
        <v>304</v>
      </c>
      <c r="CB302">
        <v>2</v>
      </c>
      <c r="CC302">
        <v>1625677785.1</v>
      </c>
      <c r="CD302">
        <v>407.476</v>
      </c>
      <c r="CE302">
        <v>419.915</v>
      </c>
      <c r="CF302">
        <v>8.99305666666667</v>
      </c>
      <c r="CG302">
        <v>7.53858333333333</v>
      </c>
      <c r="CH302">
        <v>421.818</v>
      </c>
      <c r="CI302">
        <v>10.4819666666667</v>
      </c>
      <c r="CJ302">
        <v>500.055666666667</v>
      </c>
      <c r="CK302">
        <v>100.408333333333</v>
      </c>
      <c r="CL302">
        <v>0.100101133333333</v>
      </c>
      <c r="CM302">
        <v>21.8897666666667</v>
      </c>
      <c r="CN302">
        <v>21.6216333333333</v>
      </c>
      <c r="CO302">
        <v>999.9</v>
      </c>
      <c r="CP302">
        <v>0</v>
      </c>
      <c r="CQ302">
        <v>0</v>
      </c>
      <c r="CR302">
        <v>10027.5</v>
      </c>
      <c r="CS302">
        <v>0</v>
      </c>
      <c r="CT302">
        <v>5.10790333333333</v>
      </c>
      <c r="CU302">
        <v>1045.97666666667</v>
      </c>
      <c r="CV302">
        <v>0.961991</v>
      </c>
      <c r="CW302">
        <v>0.0380092</v>
      </c>
      <c r="CX302">
        <v>0</v>
      </c>
      <c r="CY302">
        <v>1388.22666666667</v>
      </c>
      <c r="CZ302">
        <v>4.99912</v>
      </c>
      <c r="DA302">
        <v>14404.8666666667</v>
      </c>
      <c r="DB302">
        <v>6712.64333333333</v>
      </c>
      <c r="DC302">
        <v>37.6456666666667</v>
      </c>
      <c r="DD302">
        <v>40.812</v>
      </c>
      <c r="DE302">
        <v>39.4163333333333</v>
      </c>
      <c r="DF302">
        <v>40.2913333333333</v>
      </c>
      <c r="DG302">
        <v>39.4166666666667</v>
      </c>
      <c r="DH302">
        <v>1001.40666666667</v>
      </c>
      <c r="DI302">
        <v>39.57</v>
      </c>
      <c r="DJ302">
        <v>0</v>
      </c>
      <c r="DK302">
        <v>1625677787</v>
      </c>
      <c r="DL302">
        <v>0</v>
      </c>
      <c r="DM302">
        <v>1391.4408</v>
      </c>
      <c r="DN302">
        <v>-30.8946153309004</v>
      </c>
      <c r="DO302">
        <v>-335.523076419633</v>
      </c>
      <c r="DP302">
        <v>14438.56</v>
      </c>
      <c r="DQ302">
        <v>15</v>
      </c>
      <c r="DR302">
        <v>1625677134.6</v>
      </c>
      <c r="DS302" t="s">
        <v>305</v>
      </c>
      <c r="DT302">
        <v>1625677128.6</v>
      </c>
      <c r="DU302">
        <v>1625677134.6</v>
      </c>
      <c r="DV302">
        <v>2</v>
      </c>
      <c r="DW302">
        <v>0.041</v>
      </c>
      <c r="DX302">
        <v>0.026</v>
      </c>
      <c r="DY302">
        <v>-14.347</v>
      </c>
      <c r="DZ302">
        <v>-1.389</v>
      </c>
      <c r="EA302">
        <v>420</v>
      </c>
      <c r="EB302">
        <v>5</v>
      </c>
      <c r="EC302">
        <v>0.14</v>
      </c>
      <c r="ED302">
        <v>0.08</v>
      </c>
      <c r="EE302">
        <v>-12.4949317073171</v>
      </c>
      <c r="EF302">
        <v>-0.177355400696884</v>
      </c>
      <c r="EG302">
        <v>0.0496244797921956</v>
      </c>
      <c r="EH302">
        <v>1</v>
      </c>
      <c r="EI302">
        <v>1393.16294117647</v>
      </c>
      <c r="EJ302">
        <v>-31.0456698563096</v>
      </c>
      <c r="EK302">
        <v>3.06955498730177</v>
      </c>
      <c r="EL302">
        <v>0</v>
      </c>
      <c r="EM302">
        <v>1.45754097560976</v>
      </c>
      <c r="EN302">
        <v>0.12375846689895</v>
      </c>
      <c r="EO302">
        <v>0.0158039781661914</v>
      </c>
      <c r="EP302">
        <v>0</v>
      </c>
      <c r="EQ302">
        <v>1</v>
      </c>
      <c r="ER302">
        <v>3</v>
      </c>
      <c r="ES302" t="s">
        <v>427</v>
      </c>
      <c r="ET302">
        <v>100</v>
      </c>
      <c r="EU302">
        <v>100</v>
      </c>
      <c r="EV302">
        <v>-14.343</v>
      </c>
      <c r="EW302">
        <v>-1.4892</v>
      </c>
      <c r="EX302">
        <v>-14.3476998515065</v>
      </c>
      <c r="EY302">
        <v>0.000485247639819423</v>
      </c>
      <c r="EZ302">
        <v>-1.36446825205216e-06</v>
      </c>
      <c r="FA302">
        <v>5.78542989185787e-10</v>
      </c>
      <c r="FB302">
        <v>-1.1099058739466</v>
      </c>
      <c r="FC302">
        <v>-0.0508365997127688</v>
      </c>
      <c r="FD302">
        <v>0.00161886503163497</v>
      </c>
      <c r="FE302">
        <v>-2.08621555845513e-05</v>
      </c>
      <c r="FF302">
        <v>0</v>
      </c>
      <c r="FG302">
        <v>2096</v>
      </c>
      <c r="FH302">
        <v>2</v>
      </c>
      <c r="FI302">
        <v>28</v>
      </c>
      <c r="FJ302">
        <v>11</v>
      </c>
      <c r="FK302">
        <v>10.9</v>
      </c>
      <c r="FL302">
        <v>18</v>
      </c>
      <c r="FM302">
        <v>491.857</v>
      </c>
      <c r="FN302">
        <v>511.827</v>
      </c>
      <c r="FO302">
        <v>21.659</v>
      </c>
      <c r="FP302">
        <v>26.4016</v>
      </c>
      <c r="FQ302">
        <v>30.0001</v>
      </c>
      <c r="FR302">
        <v>26.6389</v>
      </c>
      <c r="FS302">
        <v>26.6338</v>
      </c>
      <c r="FT302">
        <v>21.4769</v>
      </c>
      <c r="FU302">
        <v>49.3109</v>
      </c>
      <c r="FV302">
        <v>0</v>
      </c>
      <c r="FW302">
        <v>21.75</v>
      </c>
      <c r="FX302">
        <v>420</v>
      </c>
      <c r="FY302">
        <v>7.60372</v>
      </c>
      <c r="FZ302">
        <v>101.682</v>
      </c>
      <c r="GA302">
        <v>96.2041</v>
      </c>
    </row>
    <row r="303" spans="1:183">
      <c r="A303">
        <v>287</v>
      </c>
      <c r="B303">
        <v>1625677788.1</v>
      </c>
      <c r="C303">
        <v>572</v>
      </c>
      <c r="D303" t="s">
        <v>880</v>
      </c>
      <c r="E303" t="s">
        <v>881</v>
      </c>
      <c r="F303">
        <v>1</v>
      </c>
      <c r="G303" t="s">
        <v>302</v>
      </c>
      <c r="H303">
        <v>1625677787.1</v>
      </c>
      <c r="I303">
        <f>(J303)/1000</f>
        <v>0</v>
      </c>
      <c r="J303">
        <f>1000*CJ303*AH303*(CF303-CG303)/(100*BY303*(1000-AH303*CF303))</f>
        <v>0</v>
      </c>
      <c r="K303">
        <f>CJ303*AH303*(CE303-CD303*(1000-AH303*CG303)/(1000-AH303*CF303))/(100*BY303)</f>
        <v>0</v>
      </c>
      <c r="L303">
        <f>CD303 - IF(AH303&gt;1, K303*BY303*100.0/(AJ303*CR303), 0)</f>
        <v>0</v>
      </c>
      <c r="M303">
        <f>((S303-I303/2)*L303-K303)/(S303+I303/2)</f>
        <v>0</v>
      </c>
      <c r="N303">
        <f>M303*(CK303+CL303)/1000.0</f>
        <v>0</v>
      </c>
      <c r="O303">
        <f>(CD303 - IF(AH303&gt;1, K303*BY303*100.0/(AJ303*CR303), 0))*(CK303+CL303)/1000.0</f>
        <v>0</v>
      </c>
      <c r="P303">
        <f>2.0/((1/R303-1/Q303)+SIGN(R303)*SQRT((1/R303-1/Q303)*(1/R303-1/Q303) + 4*BZ303/((BZ303+1)*(BZ303+1))*(2*1/R303*1/Q303-1/Q303*1/Q303)))</f>
        <v>0</v>
      </c>
      <c r="Q303">
        <f>IF(LEFT(CA303,1)&lt;&gt;"0",IF(LEFT(CA303,1)="1",3.0,CB303),$D$5+$E$5*(CR303*CK303/($K$5*1000))+$F$5*(CR303*CK303/($K$5*1000))*MAX(MIN(BY303,$J$5),$I$5)*MAX(MIN(BY303,$J$5),$I$5)+$G$5*MAX(MIN(BY303,$J$5),$I$5)*(CR303*CK303/($K$5*1000))+$H$5*(CR303*CK303/($K$5*1000))*(CR303*CK303/($K$5*1000)))</f>
        <v>0</v>
      </c>
      <c r="R303">
        <f>I303*(1000-(1000*0.61365*exp(17.502*V303/(240.97+V303))/(CK303+CL303)+CF303)/2)/(1000*0.61365*exp(17.502*V303/(240.97+V303))/(CK303+CL303)-CF303)</f>
        <v>0</v>
      </c>
      <c r="S303">
        <f>1/((BZ303+1)/(P303/1.6)+1/(Q303/1.37)) + BZ303/((BZ303+1)/(P303/1.6) + BZ303/(Q303/1.37))</f>
        <v>0</v>
      </c>
      <c r="T303">
        <f>(BU303*BX303)</f>
        <v>0</v>
      </c>
      <c r="U303">
        <f>(CM303+(T303+2*0.95*5.67E-8*(((CM303+$B$7)+273)^4-(CM303+273)^4)-44100*I303)/(1.84*29.3*Q303+8*0.95*5.67E-8*(CM303+273)^3))</f>
        <v>0</v>
      </c>
      <c r="V303">
        <f>($C$7*CN303+$D$7*CO303+$E$7*U303)</f>
        <v>0</v>
      </c>
      <c r="W303">
        <f>0.61365*exp(17.502*V303/(240.97+V303))</f>
        <v>0</v>
      </c>
      <c r="X303">
        <f>(Y303/Z303*100)</f>
        <v>0</v>
      </c>
      <c r="Y303">
        <f>CF303*(CK303+CL303)/1000</f>
        <v>0</v>
      </c>
      <c r="Z303">
        <f>0.61365*exp(17.502*CM303/(240.97+CM303))</f>
        <v>0</v>
      </c>
      <c r="AA303">
        <f>(W303-CF303*(CK303+CL303)/1000)</f>
        <v>0</v>
      </c>
      <c r="AB303">
        <f>(-I303*44100)</f>
        <v>0</v>
      </c>
      <c r="AC303">
        <f>2*29.3*Q303*0.92*(CM303-V303)</f>
        <v>0</v>
      </c>
      <c r="AD303">
        <f>2*0.95*5.67E-8*(((CM303+$B$7)+273)^4-(V303+273)^4)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MAX(0,($B$13+$C$13*CR303)/(1+$D$13*CR303)*CK303/(CM303+273)*$E$13)</f>
        <v>0</v>
      </c>
      <c r="AK303" t="s">
        <v>303</v>
      </c>
      <c r="AL303" t="s">
        <v>303</v>
      </c>
      <c r="AM303">
        <v>0</v>
      </c>
      <c r="AN303">
        <v>0</v>
      </c>
      <c r="AO303">
        <f>1-AM303/AN303</f>
        <v>0</v>
      </c>
      <c r="AP303">
        <v>0</v>
      </c>
      <c r="AQ303" t="s">
        <v>303</v>
      </c>
      <c r="AR303" t="s">
        <v>303</v>
      </c>
      <c r="AS303">
        <v>0</v>
      </c>
      <c r="AT303">
        <v>0</v>
      </c>
      <c r="AU303">
        <f>1-AS303/AT303</f>
        <v>0</v>
      </c>
      <c r="AV303">
        <v>0.5</v>
      </c>
      <c r="AW303">
        <f>BV303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303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f>$B$11*CS303+$C$11*CT303+$F$11*CU303*(1-CX303)</f>
        <v>0</v>
      </c>
      <c r="BV303">
        <f>BU303*BW303</f>
        <v>0</v>
      </c>
      <c r="BW303">
        <f>($B$11*$D$9+$C$11*$D$9+$F$11*((DH303+CZ303)/MAX(DH303+CZ303+DI303, 0.1)*$I$9+DI303/MAX(DH303+CZ303+DI303, 0.1)*$J$9))/($B$11+$C$11+$F$11)</f>
        <v>0</v>
      </c>
      <c r="BX303">
        <f>($B$11*$K$9+$C$11*$K$9+$F$11*((DH303+CZ303)/MAX(DH303+CZ303+DI303, 0.1)*$P$9+DI303/MAX(DH303+CZ303+DI303, 0.1)*$Q$9))/($B$11+$C$11+$F$11)</f>
        <v>0</v>
      </c>
      <c r="BY303">
        <v>6</v>
      </c>
      <c r="BZ303">
        <v>0.5</v>
      </c>
      <c r="CA303" t="s">
        <v>304</v>
      </c>
      <c r="CB303">
        <v>2</v>
      </c>
      <c r="CC303">
        <v>1625677787.1</v>
      </c>
      <c r="CD303">
        <v>407.466666666667</v>
      </c>
      <c r="CE303">
        <v>419.948666666667</v>
      </c>
      <c r="CF303">
        <v>9.01354666666666</v>
      </c>
      <c r="CG303">
        <v>7.55240333333333</v>
      </c>
      <c r="CH303">
        <v>421.809</v>
      </c>
      <c r="CI303">
        <v>10.5029666666667</v>
      </c>
      <c r="CJ303">
        <v>499.997333333333</v>
      </c>
      <c r="CK303">
        <v>100.408</v>
      </c>
      <c r="CL303">
        <v>0.0995684</v>
      </c>
      <c r="CM303">
        <v>21.9172666666667</v>
      </c>
      <c r="CN303">
        <v>21.6436333333333</v>
      </c>
      <c r="CO303">
        <v>999.9</v>
      </c>
      <c r="CP303">
        <v>0</v>
      </c>
      <c r="CQ303">
        <v>0</v>
      </c>
      <c r="CR303">
        <v>10048.7666666667</v>
      </c>
      <c r="CS303">
        <v>0</v>
      </c>
      <c r="CT303">
        <v>5.06195333333333</v>
      </c>
      <c r="CU303">
        <v>1045.98</v>
      </c>
      <c r="CV303">
        <v>0.961991</v>
      </c>
      <c r="CW303">
        <v>0.0380092</v>
      </c>
      <c r="CX303">
        <v>0</v>
      </c>
      <c r="CY303">
        <v>1386.95666666667</v>
      </c>
      <c r="CZ303">
        <v>4.99912</v>
      </c>
      <c r="DA303">
        <v>14390.3333333333</v>
      </c>
      <c r="DB303">
        <v>6712.67333333333</v>
      </c>
      <c r="DC303">
        <v>37.6456666666667</v>
      </c>
      <c r="DD303">
        <v>40.812</v>
      </c>
      <c r="DE303">
        <v>39.3953333333333</v>
      </c>
      <c r="DF303">
        <v>40.3953333333333</v>
      </c>
      <c r="DG303">
        <v>39.4583333333333</v>
      </c>
      <c r="DH303">
        <v>1001.41</v>
      </c>
      <c r="DI303">
        <v>39.57</v>
      </c>
      <c r="DJ303">
        <v>0</v>
      </c>
      <c r="DK303">
        <v>1625677788.8</v>
      </c>
      <c r="DL303">
        <v>0</v>
      </c>
      <c r="DM303">
        <v>1390.63576923077</v>
      </c>
      <c r="DN303">
        <v>-31.4663247978547</v>
      </c>
      <c r="DO303">
        <v>-342.290598524456</v>
      </c>
      <c r="DP303">
        <v>14429.9384615385</v>
      </c>
      <c r="DQ303">
        <v>15</v>
      </c>
      <c r="DR303">
        <v>1625677134.6</v>
      </c>
      <c r="DS303" t="s">
        <v>305</v>
      </c>
      <c r="DT303">
        <v>1625677128.6</v>
      </c>
      <c r="DU303">
        <v>1625677134.6</v>
      </c>
      <c r="DV303">
        <v>2</v>
      </c>
      <c r="DW303">
        <v>0.041</v>
      </c>
      <c r="DX303">
        <v>0.026</v>
      </c>
      <c r="DY303">
        <v>-14.347</v>
      </c>
      <c r="DZ303">
        <v>-1.389</v>
      </c>
      <c r="EA303">
        <v>420</v>
      </c>
      <c r="EB303">
        <v>5</v>
      </c>
      <c r="EC303">
        <v>0.14</v>
      </c>
      <c r="ED303">
        <v>0.08</v>
      </c>
      <c r="EE303">
        <v>-12.4981097560976</v>
      </c>
      <c r="EF303">
        <v>-0.0245581881533052</v>
      </c>
      <c r="EG303">
        <v>0.0476174122942336</v>
      </c>
      <c r="EH303">
        <v>1</v>
      </c>
      <c r="EI303">
        <v>1392.35657142857</v>
      </c>
      <c r="EJ303">
        <v>-31.2740426099703</v>
      </c>
      <c r="EK303">
        <v>3.16878520469112</v>
      </c>
      <c r="EL303">
        <v>0</v>
      </c>
      <c r="EM303">
        <v>1.45950756097561</v>
      </c>
      <c r="EN303">
        <v>0.0933639721254373</v>
      </c>
      <c r="EO303">
        <v>0.0145687911982426</v>
      </c>
      <c r="EP303">
        <v>1</v>
      </c>
      <c r="EQ303">
        <v>2</v>
      </c>
      <c r="ER303">
        <v>3</v>
      </c>
      <c r="ES303" t="s">
        <v>349</v>
      </c>
      <c r="ET303">
        <v>100</v>
      </c>
      <c r="EU303">
        <v>100</v>
      </c>
      <c r="EV303">
        <v>-14.342</v>
      </c>
      <c r="EW303">
        <v>-1.4897</v>
      </c>
      <c r="EX303">
        <v>-14.3476998515065</v>
      </c>
      <c r="EY303">
        <v>0.000485247639819423</v>
      </c>
      <c r="EZ303">
        <v>-1.36446825205216e-06</v>
      </c>
      <c r="FA303">
        <v>5.78542989185787e-10</v>
      </c>
      <c r="FB303">
        <v>-1.1099058739466</v>
      </c>
      <c r="FC303">
        <v>-0.0508365997127688</v>
      </c>
      <c r="FD303">
        <v>0.00161886503163497</v>
      </c>
      <c r="FE303">
        <v>-2.08621555845513e-05</v>
      </c>
      <c r="FF303">
        <v>0</v>
      </c>
      <c r="FG303">
        <v>2096</v>
      </c>
      <c r="FH303">
        <v>2</v>
      </c>
      <c r="FI303">
        <v>28</v>
      </c>
      <c r="FJ303">
        <v>11</v>
      </c>
      <c r="FK303">
        <v>10.9</v>
      </c>
      <c r="FL303">
        <v>18</v>
      </c>
      <c r="FM303">
        <v>491.834</v>
      </c>
      <c r="FN303">
        <v>511.763</v>
      </c>
      <c r="FO303">
        <v>21.7038</v>
      </c>
      <c r="FP303">
        <v>26.4005</v>
      </c>
      <c r="FQ303">
        <v>30.0001</v>
      </c>
      <c r="FR303">
        <v>26.6378</v>
      </c>
      <c r="FS303">
        <v>26.6327</v>
      </c>
      <c r="FT303">
        <v>21.4771</v>
      </c>
      <c r="FU303">
        <v>49.3109</v>
      </c>
      <c r="FV303">
        <v>0</v>
      </c>
      <c r="FW303">
        <v>21.75</v>
      </c>
      <c r="FX303">
        <v>420</v>
      </c>
      <c r="FY303">
        <v>7.65529</v>
      </c>
      <c r="FZ303">
        <v>101.68</v>
      </c>
      <c r="GA303">
        <v>96.2041</v>
      </c>
    </row>
    <row r="304" spans="1:183">
      <c r="A304">
        <v>288</v>
      </c>
      <c r="B304">
        <v>1625677790.1</v>
      </c>
      <c r="C304">
        <v>574</v>
      </c>
      <c r="D304" t="s">
        <v>882</v>
      </c>
      <c r="E304" t="s">
        <v>883</v>
      </c>
      <c r="F304">
        <v>1</v>
      </c>
      <c r="G304" t="s">
        <v>302</v>
      </c>
      <c r="H304">
        <v>1625677789.1</v>
      </c>
      <c r="I304">
        <f>(J304)/1000</f>
        <v>0</v>
      </c>
      <c r="J304">
        <f>1000*CJ304*AH304*(CF304-CG304)/(100*BY304*(1000-AH304*CF304))</f>
        <v>0</v>
      </c>
      <c r="K304">
        <f>CJ304*AH304*(CE304-CD304*(1000-AH304*CG304)/(1000-AH304*CF304))/(100*BY304)</f>
        <v>0</v>
      </c>
      <c r="L304">
        <f>CD304 - IF(AH304&gt;1, K304*BY304*100.0/(AJ304*CR304), 0)</f>
        <v>0</v>
      </c>
      <c r="M304">
        <f>((S304-I304/2)*L304-K304)/(S304+I304/2)</f>
        <v>0</v>
      </c>
      <c r="N304">
        <f>M304*(CK304+CL304)/1000.0</f>
        <v>0</v>
      </c>
      <c r="O304">
        <f>(CD304 - IF(AH304&gt;1, K304*BY304*100.0/(AJ304*CR304), 0))*(CK304+CL304)/1000.0</f>
        <v>0</v>
      </c>
      <c r="P304">
        <f>2.0/((1/R304-1/Q304)+SIGN(R304)*SQRT((1/R304-1/Q304)*(1/R304-1/Q304) + 4*BZ304/((BZ304+1)*(BZ304+1))*(2*1/R304*1/Q304-1/Q304*1/Q304)))</f>
        <v>0</v>
      </c>
      <c r="Q304">
        <f>IF(LEFT(CA304,1)&lt;&gt;"0",IF(LEFT(CA304,1)="1",3.0,CB304),$D$5+$E$5*(CR304*CK304/($K$5*1000))+$F$5*(CR304*CK304/($K$5*1000))*MAX(MIN(BY304,$J$5),$I$5)*MAX(MIN(BY304,$J$5),$I$5)+$G$5*MAX(MIN(BY304,$J$5),$I$5)*(CR304*CK304/($K$5*1000))+$H$5*(CR304*CK304/($K$5*1000))*(CR304*CK304/($K$5*1000)))</f>
        <v>0</v>
      </c>
      <c r="R304">
        <f>I304*(1000-(1000*0.61365*exp(17.502*V304/(240.97+V304))/(CK304+CL304)+CF304)/2)/(1000*0.61365*exp(17.502*V304/(240.97+V304))/(CK304+CL304)-CF304)</f>
        <v>0</v>
      </c>
      <c r="S304">
        <f>1/((BZ304+1)/(P304/1.6)+1/(Q304/1.37)) + BZ304/((BZ304+1)/(P304/1.6) + BZ304/(Q304/1.37))</f>
        <v>0</v>
      </c>
      <c r="T304">
        <f>(BU304*BX304)</f>
        <v>0</v>
      </c>
      <c r="U304">
        <f>(CM304+(T304+2*0.95*5.67E-8*(((CM304+$B$7)+273)^4-(CM304+273)^4)-44100*I304)/(1.84*29.3*Q304+8*0.95*5.67E-8*(CM304+273)^3))</f>
        <v>0</v>
      </c>
      <c r="V304">
        <f>($C$7*CN304+$D$7*CO304+$E$7*U304)</f>
        <v>0</v>
      </c>
      <c r="W304">
        <f>0.61365*exp(17.502*V304/(240.97+V304))</f>
        <v>0</v>
      </c>
      <c r="X304">
        <f>(Y304/Z304*100)</f>
        <v>0</v>
      </c>
      <c r="Y304">
        <f>CF304*(CK304+CL304)/1000</f>
        <v>0</v>
      </c>
      <c r="Z304">
        <f>0.61365*exp(17.502*CM304/(240.97+CM304))</f>
        <v>0</v>
      </c>
      <c r="AA304">
        <f>(W304-CF304*(CK304+CL304)/1000)</f>
        <v>0</v>
      </c>
      <c r="AB304">
        <f>(-I304*44100)</f>
        <v>0</v>
      </c>
      <c r="AC304">
        <f>2*29.3*Q304*0.92*(CM304-V304)</f>
        <v>0</v>
      </c>
      <c r="AD304">
        <f>2*0.95*5.67E-8*(((CM304+$B$7)+273)^4-(V304+273)^4)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MAX(0,($B$13+$C$13*CR304)/(1+$D$13*CR304)*CK304/(CM304+273)*$E$13)</f>
        <v>0</v>
      </c>
      <c r="AK304" t="s">
        <v>303</v>
      </c>
      <c r="AL304" t="s">
        <v>303</v>
      </c>
      <c r="AM304">
        <v>0</v>
      </c>
      <c r="AN304">
        <v>0</v>
      </c>
      <c r="AO304">
        <f>1-AM304/AN304</f>
        <v>0</v>
      </c>
      <c r="AP304">
        <v>0</v>
      </c>
      <c r="AQ304" t="s">
        <v>303</v>
      </c>
      <c r="AR304" t="s">
        <v>303</v>
      </c>
      <c r="AS304">
        <v>0</v>
      </c>
      <c r="AT304">
        <v>0</v>
      </c>
      <c r="AU304">
        <f>1-AS304/AT304</f>
        <v>0</v>
      </c>
      <c r="AV304">
        <v>0.5</v>
      </c>
      <c r="AW304">
        <f>BV304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303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f>$B$11*CS304+$C$11*CT304+$F$11*CU304*(1-CX304)</f>
        <v>0</v>
      </c>
      <c r="BV304">
        <f>BU304*BW304</f>
        <v>0</v>
      </c>
      <c r="BW304">
        <f>($B$11*$D$9+$C$11*$D$9+$F$11*((DH304+CZ304)/MAX(DH304+CZ304+DI304, 0.1)*$I$9+DI304/MAX(DH304+CZ304+DI304, 0.1)*$J$9))/($B$11+$C$11+$F$11)</f>
        <v>0</v>
      </c>
      <c r="BX304">
        <f>($B$11*$K$9+$C$11*$K$9+$F$11*((DH304+CZ304)/MAX(DH304+CZ304+DI304, 0.1)*$P$9+DI304/MAX(DH304+CZ304+DI304, 0.1)*$Q$9))/($B$11+$C$11+$F$11)</f>
        <v>0</v>
      </c>
      <c r="BY304">
        <v>6</v>
      </c>
      <c r="BZ304">
        <v>0.5</v>
      </c>
      <c r="CA304" t="s">
        <v>304</v>
      </c>
      <c r="CB304">
        <v>2</v>
      </c>
      <c r="CC304">
        <v>1625677789.1</v>
      </c>
      <c r="CD304">
        <v>407.441</v>
      </c>
      <c r="CE304">
        <v>420.014666666667</v>
      </c>
      <c r="CF304">
        <v>9.03323</v>
      </c>
      <c r="CG304">
        <v>7.55498333333333</v>
      </c>
      <c r="CH304">
        <v>421.783333333333</v>
      </c>
      <c r="CI304">
        <v>10.5231666666667</v>
      </c>
      <c r="CJ304">
        <v>499.998333333333</v>
      </c>
      <c r="CK304">
        <v>100.409333333333</v>
      </c>
      <c r="CL304">
        <v>0.0997562</v>
      </c>
      <c r="CM304">
        <v>21.9493666666667</v>
      </c>
      <c r="CN304">
        <v>21.6706333333333</v>
      </c>
      <c r="CO304">
        <v>999.9</v>
      </c>
      <c r="CP304">
        <v>0</v>
      </c>
      <c r="CQ304">
        <v>0</v>
      </c>
      <c r="CR304">
        <v>10020</v>
      </c>
      <c r="CS304">
        <v>0</v>
      </c>
      <c r="CT304">
        <v>4.97648333333333</v>
      </c>
      <c r="CU304">
        <v>1045.98333333333</v>
      </c>
      <c r="CV304">
        <v>0.961991</v>
      </c>
      <c r="CW304">
        <v>0.0380092</v>
      </c>
      <c r="CX304">
        <v>0</v>
      </c>
      <c r="CY304">
        <v>1385.79333333333</v>
      </c>
      <c r="CZ304">
        <v>4.99912</v>
      </c>
      <c r="DA304">
        <v>14380.7666666667</v>
      </c>
      <c r="DB304">
        <v>6712.68333333333</v>
      </c>
      <c r="DC304">
        <v>37.7496666666667</v>
      </c>
      <c r="DD304">
        <v>40.812</v>
      </c>
      <c r="DE304">
        <v>39.4583333333333</v>
      </c>
      <c r="DF304">
        <v>40.2706666666667</v>
      </c>
      <c r="DG304">
        <v>39.5</v>
      </c>
      <c r="DH304">
        <v>1001.41333333333</v>
      </c>
      <c r="DI304">
        <v>39.57</v>
      </c>
      <c r="DJ304">
        <v>0</v>
      </c>
      <c r="DK304">
        <v>1625677791.2</v>
      </c>
      <c r="DL304">
        <v>0</v>
      </c>
      <c r="DM304">
        <v>1389.36153846154</v>
      </c>
      <c r="DN304">
        <v>-32.6618803555558</v>
      </c>
      <c r="DO304">
        <v>-342.434188277349</v>
      </c>
      <c r="DP304">
        <v>14416.4461538462</v>
      </c>
      <c r="DQ304">
        <v>15</v>
      </c>
      <c r="DR304">
        <v>1625677134.6</v>
      </c>
      <c r="DS304" t="s">
        <v>305</v>
      </c>
      <c r="DT304">
        <v>1625677128.6</v>
      </c>
      <c r="DU304">
        <v>1625677134.6</v>
      </c>
      <c r="DV304">
        <v>2</v>
      </c>
      <c r="DW304">
        <v>0.041</v>
      </c>
      <c r="DX304">
        <v>0.026</v>
      </c>
      <c r="DY304">
        <v>-14.347</v>
      </c>
      <c r="DZ304">
        <v>-1.389</v>
      </c>
      <c r="EA304">
        <v>420</v>
      </c>
      <c r="EB304">
        <v>5</v>
      </c>
      <c r="EC304">
        <v>0.14</v>
      </c>
      <c r="ED304">
        <v>0.08</v>
      </c>
      <c r="EE304">
        <v>-12.5060707317073</v>
      </c>
      <c r="EF304">
        <v>-0.0976243902439028</v>
      </c>
      <c r="EG304">
        <v>0.0514369907888847</v>
      </c>
      <c r="EH304">
        <v>1</v>
      </c>
      <c r="EI304">
        <v>1390.92617647059</v>
      </c>
      <c r="EJ304">
        <v>-31.766631697222</v>
      </c>
      <c r="EK304">
        <v>3.1370283940903</v>
      </c>
      <c r="EL304">
        <v>0</v>
      </c>
      <c r="EM304">
        <v>1.46388170731707</v>
      </c>
      <c r="EN304">
        <v>0.0663468292682916</v>
      </c>
      <c r="EO304">
        <v>0.0120218088210124</v>
      </c>
      <c r="EP304">
        <v>1</v>
      </c>
      <c r="EQ304">
        <v>2</v>
      </c>
      <c r="ER304">
        <v>3</v>
      </c>
      <c r="ES304" t="s">
        <v>349</v>
      </c>
      <c r="ET304">
        <v>100</v>
      </c>
      <c r="EU304">
        <v>100</v>
      </c>
      <c r="EV304">
        <v>-14.343</v>
      </c>
      <c r="EW304">
        <v>-1.4901</v>
      </c>
      <c r="EX304">
        <v>-14.3476998515065</v>
      </c>
      <c r="EY304">
        <v>0.000485247639819423</v>
      </c>
      <c r="EZ304">
        <v>-1.36446825205216e-06</v>
      </c>
      <c r="FA304">
        <v>5.78542989185787e-10</v>
      </c>
      <c r="FB304">
        <v>-1.1099058739466</v>
      </c>
      <c r="FC304">
        <v>-0.0508365997127688</v>
      </c>
      <c r="FD304">
        <v>0.00161886503163497</v>
      </c>
      <c r="FE304">
        <v>-2.08621555845513e-05</v>
      </c>
      <c r="FF304">
        <v>0</v>
      </c>
      <c r="FG304">
        <v>2096</v>
      </c>
      <c r="FH304">
        <v>2</v>
      </c>
      <c r="FI304">
        <v>28</v>
      </c>
      <c r="FJ304">
        <v>11</v>
      </c>
      <c r="FK304">
        <v>10.9</v>
      </c>
      <c r="FL304">
        <v>18</v>
      </c>
      <c r="FM304">
        <v>491.8</v>
      </c>
      <c r="FN304">
        <v>511.896</v>
      </c>
      <c r="FO304">
        <v>21.7513</v>
      </c>
      <c r="FP304">
        <v>26.3998</v>
      </c>
      <c r="FQ304">
        <v>30</v>
      </c>
      <c r="FR304">
        <v>26.6373</v>
      </c>
      <c r="FS304">
        <v>26.6316</v>
      </c>
      <c r="FT304">
        <v>21.4788</v>
      </c>
      <c r="FU304">
        <v>49.0237</v>
      </c>
      <c r="FV304">
        <v>0</v>
      </c>
      <c r="FW304">
        <v>21.82</v>
      </c>
      <c r="FX304">
        <v>420</v>
      </c>
      <c r="FY304">
        <v>7.65783</v>
      </c>
      <c r="FZ304">
        <v>101.679</v>
      </c>
      <c r="GA304">
        <v>96.2035</v>
      </c>
    </row>
    <row r="305" spans="1:183">
      <c r="A305">
        <v>289</v>
      </c>
      <c r="B305">
        <v>1625677792.1</v>
      </c>
      <c r="C305">
        <v>576</v>
      </c>
      <c r="D305" t="s">
        <v>884</v>
      </c>
      <c r="E305" t="s">
        <v>885</v>
      </c>
      <c r="F305">
        <v>1</v>
      </c>
      <c r="G305" t="s">
        <v>302</v>
      </c>
      <c r="H305">
        <v>1625677791.1</v>
      </c>
      <c r="I305">
        <f>(J305)/1000</f>
        <v>0</v>
      </c>
      <c r="J305">
        <f>1000*CJ305*AH305*(CF305-CG305)/(100*BY305*(1000-AH305*CF305))</f>
        <v>0</v>
      </c>
      <c r="K305">
        <f>CJ305*AH305*(CE305-CD305*(1000-AH305*CG305)/(1000-AH305*CF305))/(100*BY305)</f>
        <v>0</v>
      </c>
      <c r="L305">
        <f>CD305 - IF(AH305&gt;1, K305*BY305*100.0/(AJ305*CR305), 0)</f>
        <v>0</v>
      </c>
      <c r="M305">
        <f>((S305-I305/2)*L305-K305)/(S305+I305/2)</f>
        <v>0</v>
      </c>
      <c r="N305">
        <f>M305*(CK305+CL305)/1000.0</f>
        <v>0</v>
      </c>
      <c r="O305">
        <f>(CD305 - IF(AH305&gt;1, K305*BY305*100.0/(AJ305*CR305), 0))*(CK305+CL305)/1000.0</f>
        <v>0</v>
      </c>
      <c r="P305">
        <f>2.0/((1/R305-1/Q305)+SIGN(R305)*SQRT((1/R305-1/Q305)*(1/R305-1/Q305) + 4*BZ305/((BZ305+1)*(BZ305+1))*(2*1/R305*1/Q305-1/Q305*1/Q305)))</f>
        <v>0</v>
      </c>
      <c r="Q305">
        <f>IF(LEFT(CA305,1)&lt;&gt;"0",IF(LEFT(CA305,1)="1",3.0,CB305),$D$5+$E$5*(CR305*CK305/($K$5*1000))+$F$5*(CR305*CK305/($K$5*1000))*MAX(MIN(BY305,$J$5),$I$5)*MAX(MIN(BY305,$J$5),$I$5)+$G$5*MAX(MIN(BY305,$J$5),$I$5)*(CR305*CK305/($K$5*1000))+$H$5*(CR305*CK305/($K$5*1000))*(CR305*CK305/($K$5*1000)))</f>
        <v>0</v>
      </c>
      <c r="R305">
        <f>I305*(1000-(1000*0.61365*exp(17.502*V305/(240.97+V305))/(CK305+CL305)+CF305)/2)/(1000*0.61365*exp(17.502*V305/(240.97+V305))/(CK305+CL305)-CF305)</f>
        <v>0</v>
      </c>
      <c r="S305">
        <f>1/((BZ305+1)/(P305/1.6)+1/(Q305/1.37)) + BZ305/((BZ305+1)/(P305/1.6) + BZ305/(Q305/1.37))</f>
        <v>0</v>
      </c>
      <c r="T305">
        <f>(BU305*BX305)</f>
        <v>0</v>
      </c>
      <c r="U305">
        <f>(CM305+(T305+2*0.95*5.67E-8*(((CM305+$B$7)+273)^4-(CM305+273)^4)-44100*I305)/(1.84*29.3*Q305+8*0.95*5.67E-8*(CM305+273)^3))</f>
        <v>0</v>
      </c>
      <c r="V305">
        <f>($C$7*CN305+$D$7*CO305+$E$7*U305)</f>
        <v>0</v>
      </c>
      <c r="W305">
        <f>0.61365*exp(17.502*V305/(240.97+V305))</f>
        <v>0</v>
      </c>
      <c r="X305">
        <f>(Y305/Z305*100)</f>
        <v>0</v>
      </c>
      <c r="Y305">
        <f>CF305*(CK305+CL305)/1000</f>
        <v>0</v>
      </c>
      <c r="Z305">
        <f>0.61365*exp(17.502*CM305/(240.97+CM305))</f>
        <v>0</v>
      </c>
      <c r="AA305">
        <f>(W305-CF305*(CK305+CL305)/1000)</f>
        <v>0</v>
      </c>
      <c r="AB305">
        <f>(-I305*44100)</f>
        <v>0</v>
      </c>
      <c r="AC305">
        <f>2*29.3*Q305*0.92*(CM305-V305)</f>
        <v>0</v>
      </c>
      <c r="AD305">
        <f>2*0.95*5.67E-8*(((CM305+$B$7)+273)^4-(V305+273)^4)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MAX(0,($B$13+$C$13*CR305)/(1+$D$13*CR305)*CK305/(CM305+273)*$E$13)</f>
        <v>0</v>
      </c>
      <c r="AK305" t="s">
        <v>303</v>
      </c>
      <c r="AL305" t="s">
        <v>303</v>
      </c>
      <c r="AM305">
        <v>0</v>
      </c>
      <c r="AN305">
        <v>0</v>
      </c>
      <c r="AO305">
        <f>1-AM305/AN305</f>
        <v>0</v>
      </c>
      <c r="AP305">
        <v>0</v>
      </c>
      <c r="AQ305" t="s">
        <v>303</v>
      </c>
      <c r="AR305" t="s">
        <v>303</v>
      </c>
      <c r="AS305">
        <v>0</v>
      </c>
      <c r="AT305">
        <v>0</v>
      </c>
      <c r="AU305">
        <f>1-AS305/AT305</f>
        <v>0</v>
      </c>
      <c r="AV305">
        <v>0.5</v>
      </c>
      <c r="AW305">
        <f>BV305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303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f>$B$11*CS305+$C$11*CT305+$F$11*CU305*(1-CX305)</f>
        <v>0</v>
      </c>
      <c r="BV305">
        <f>BU305*BW305</f>
        <v>0</v>
      </c>
      <c r="BW305">
        <f>($B$11*$D$9+$C$11*$D$9+$F$11*((DH305+CZ305)/MAX(DH305+CZ305+DI305, 0.1)*$I$9+DI305/MAX(DH305+CZ305+DI305, 0.1)*$J$9))/($B$11+$C$11+$F$11)</f>
        <v>0</v>
      </c>
      <c r="BX305">
        <f>($B$11*$K$9+$C$11*$K$9+$F$11*((DH305+CZ305)/MAX(DH305+CZ305+DI305, 0.1)*$P$9+DI305/MAX(DH305+CZ305+DI305, 0.1)*$Q$9))/($B$11+$C$11+$F$11)</f>
        <v>0</v>
      </c>
      <c r="BY305">
        <v>6</v>
      </c>
      <c r="BZ305">
        <v>0.5</v>
      </c>
      <c r="CA305" t="s">
        <v>304</v>
      </c>
      <c r="CB305">
        <v>2</v>
      </c>
      <c r="CC305">
        <v>1625677791.1</v>
      </c>
      <c r="CD305">
        <v>407.415333333333</v>
      </c>
      <c r="CE305">
        <v>419.965</v>
      </c>
      <c r="CF305">
        <v>9.05041333333333</v>
      </c>
      <c r="CG305">
        <v>7.56239</v>
      </c>
      <c r="CH305">
        <v>421.757333333333</v>
      </c>
      <c r="CI305">
        <v>10.5407333333333</v>
      </c>
      <c r="CJ305">
        <v>500.017</v>
      </c>
      <c r="CK305">
        <v>100.41</v>
      </c>
      <c r="CL305">
        <v>0.100005166666667</v>
      </c>
      <c r="CM305">
        <v>21.9811666666667</v>
      </c>
      <c r="CN305">
        <v>21.7041666666667</v>
      </c>
      <c r="CO305">
        <v>999.9</v>
      </c>
      <c r="CP305">
        <v>0</v>
      </c>
      <c r="CQ305">
        <v>0</v>
      </c>
      <c r="CR305">
        <v>10028.7666666667</v>
      </c>
      <c r="CS305">
        <v>0</v>
      </c>
      <c r="CT305">
        <v>4.96959</v>
      </c>
      <c r="CU305">
        <v>1045.97666666667</v>
      </c>
      <c r="CV305">
        <v>0.961991</v>
      </c>
      <c r="CW305">
        <v>0.0380092</v>
      </c>
      <c r="CX305">
        <v>0</v>
      </c>
      <c r="CY305">
        <v>1385.08666666667</v>
      </c>
      <c r="CZ305">
        <v>4.99912</v>
      </c>
      <c r="DA305">
        <v>14371.3333333333</v>
      </c>
      <c r="DB305">
        <v>6712.64666666667</v>
      </c>
      <c r="DC305">
        <v>37.7913333333333</v>
      </c>
      <c r="DD305">
        <v>40.812</v>
      </c>
      <c r="DE305">
        <v>39.3953333333333</v>
      </c>
      <c r="DF305">
        <v>40.2913333333333</v>
      </c>
      <c r="DG305">
        <v>39.375</v>
      </c>
      <c r="DH305">
        <v>1001.40666666667</v>
      </c>
      <c r="DI305">
        <v>39.57</v>
      </c>
      <c r="DJ305">
        <v>0</v>
      </c>
      <c r="DK305">
        <v>1625677793</v>
      </c>
      <c r="DL305">
        <v>0</v>
      </c>
      <c r="DM305">
        <v>1388.2284</v>
      </c>
      <c r="DN305">
        <v>-32.3684614834225</v>
      </c>
      <c r="DO305">
        <v>-341.21538409698</v>
      </c>
      <c r="DP305">
        <v>14404.616</v>
      </c>
      <c r="DQ305">
        <v>15</v>
      </c>
      <c r="DR305">
        <v>1625677134.6</v>
      </c>
      <c r="DS305" t="s">
        <v>305</v>
      </c>
      <c r="DT305">
        <v>1625677128.6</v>
      </c>
      <c r="DU305">
        <v>1625677134.6</v>
      </c>
      <c r="DV305">
        <v>2</v>
      </c>
      <c r="DW305">
        <v>0.041</v>
      </c>
      <c r="DX305">
        <v>0.026</v>
      </c>
      <c r="DY305">
        <v>-14.347</v>
      </c>
      <c r="DZ305">
        <v>-1.389</v>
      </c>
      <c r="EA305">
        <v>420</v>
      </c>
      <c r="EB305">
        <v>5</v>
      </c>
      <c r="EC305">
        <v>0.14</v>
      </c>
      <c r="ED305">
        <v>0.08</v>
      </c>
      <c r="EE305">
        <v>-12.5106780487805</v>
      </c>
      <c r="EF305">
        <v>-0.182243205574918</v>
      </c>
      <c r="EG305">
        <v>0.0539169664784797</v>
      </c>
      <c r="EH305">
        <v>1</v>
      </c>
      <c r="EI305">
        <v>1389.97647058824</v>
      </c>
      <c r="EJ305">
        <v>-31.7279797125962</v>
      </c>
      <c r="EK305">
        <v>3.13106905474879</v>
      </c>
      <c r="EL305">
        <v>0</v>
      </c>
      <c r="EM305">
        <v>1.46808512195122</v>
      </c>
      <c r="EN305">
        <v>0.0667116376306607</v>
      </c>
      <c r="EO305">
        <v>0.012044647859456</v>
      </c>
      <c r="EP305">
        <v>1</v>
      </c>
      <c r="EQ305">
        <v>2</v>
      </c>
      <c r="ER305">
        <v>3</v>
      </c>
      <c r="ES305" t="s">
        <v>349</v>
      </c>
      <c r="ET305">
        <v>100</v>
      </c>
      <c r="EU305">
        <v>100</v>
      </c>
      <c r="EV305">
        <v>-14.342</v>
      </c>
      <c r="EW305">
        <v>-1.4905</v>
      </c>
      <c r="EX305">
        <v>-14.3476998515065</v>
      </c>
      <c r="EY305">
        <v>0.000485247639819423</v>
      </c>
      <c r="EZ305">
        <v>-1.36446825205216e-06</v>
      </c>
      <c r="FA305">
        <v>5.78542989185787e-10</v>
      </c>
      <c r="FB305">
        <v>-1.1099058739466</v>
      </c>
      <c r="FC305">
        <v>-0.0508365997127688</v>
      </c>
      <c r="FD305">
        <v>0.00161886503163497</v>
      </c>
      <c r="FE305">
        <v>-2.08621555845513e-05</v>
      </c>
      <c r="FF305">
        <v>0</v>
      </c>
      <c r="FG305">
        <v>2096</v>
      </c>
      <c r="FH305">
        <v>2</v>
      </c>
      <c r="FI305">
        <v>28</v>
      </c>
      <c r="FJ305">
        <v>11.1</v>
      </c>
      <c r="FK305">
        <v>11</v>
      </c>
      <c r="FL305">
        <v>18</v>
      </c>
      <c r="FM305">
        <v>491.819</v>
      </c>
      <c r="FN305">
        <v>512.029</v>
      </c>
      <c r="FO305">
        <v>21.7928</v>
      </c>
      <c r="FP305">
        <v>26.3994</v>
      </c>
      <c r="FQ305">
        <v>30</v>
      </c>
      <c r="FR305">
        <v>26.6361</v>
      </c>
      <c r="FS305">
        <v>26.6305</v>
      </c>
      <c r="FT305">
        <v>21.4783</v>
      </c>
      <c r="FU305">
        <v>49.0237</v>
      </c>
      <c r="FV305">
        <v>0</v>
      </c>
      <c r="FW305">
        <v>21.88</v>
      </c>
      <c r="FX305">
        <v>420</v>
      </c>
      <c r="FY305">
        <v>7.66367</v>
      </c>
      <c r="FZ305">
        <v>101.68</v>
      </c>
      <c r="GA305">
        <v>96.203</v>
      </c>
    </row>
    <row r="306" spans="1:183">
      <c r="A306">
        <v>290</v>
      </c>
      <c r="B306">
        <v>1625677794.1</v>
      </c>
      <c r="C306">
        <v>578</v>
      </c>
      <c r="D306" t="s">
        <v>886</v>
      </c>
      <c r="E306" t="s">
        <v>887</v>
      </c>
      <c r="F306">
        <v>1</v>
      </c>
      <c r="G306" t="s">
        <v>302</v>
      </c>
      <c r="H306">
        <v>1625677793.1</v>
      </c>
      <c r="I306">
        <f>(J306)/1000</f>
        <v>0</v>
      </c>
      <c r="J306">
        <f>1000*CJ306*AH306*(CF306-CG306)/(100*BY306*(1000-AH306*CF306))</f>
        <v>0</v>
      </c>
      <c r="K306">
        <f>CJ306*AH306*(CE306-CD306*(1000-AH306*CG306)/(1000-AH306*CF306))/(100*BY306)</f>
        <v>0</v>
      </c>
      <c r="L306">
        <f>CD306 - IF(AH306&gt;1, K306*BY306*100.0/(AJ306*CR306), 0)</f>
        <v>0</v>
      </c>
      <c r="M306">
        <f>((S306-I306/2)*L306-K306)/(S306+I306/2)</f>
        <v>0</v>
      </c>
      <c r="N306">
        <f>M306*(CK306+CL306)/1000.0</f>
        <v>0</v>
      </c>
      <c r="O306">
        <f>(CD306 - IF(AH306&gt;1, K306*BY306*100.0/(AJ306*CR306), 0))*(CK306+CL306)/1000.0</f>
        <v>0</v>
      </c>
      <c r="P306">
        <f>2.0/((1/R306-1/Q306)+SIGN(R306)*SQRT((1/R306-1/Q306)*(1/R306-1/Q306) + 4*BZ306/((BZ306+1)*(BZ306+1))*(2*1/R306*1/Q306-1/Q306*1/Q306)))</f>
        <v>0</v>
      </c>
      <c r="Q306">
        <f>IF(LEFT(CA306,1)&lt;&gt;"0",IF(LEFT(CA306,1)="1",3.0,CB306),$D$5+$E$5*(CR306*CK306/($K$5*1000))+$F$5*(CR306*CK306/($K$5*1000))*MAX(MIN(BY306,$J$5),$I$5)*MAX(MIN(BY306,$J$5),$I$5)+$G$5*MAX(MIN(BY306,$J$5),$I$5)*(CR306*CK306/($K$5*1000))+$H$5*(CR306*CK306/($K$5*1000))*(CR306*CK306/($K$5*1000)))</f>
        <v>0</v>
      </c>
      <c r="R306">
        <f>I306*(1000-(1000*0.61365*exp(17.502*V306/(240.97+V306))/(CK306+CL306)+CF306)/2)/(1000*0.61365*exp(17.502*V306/(240.97+V306))/(CK306+CL306)-CF306)</f>
        <v>0</v>
      </c>
      <c r="S306">
        <f>1/((BZ306+1)/(P306/1.6)+1/(Q306/1.37)) + BZ306/((BZ306+1)/(P306/1.6) + BZ306/(Q306/1.37))</f>
        <v>0</v>
      </c>
      <c r="T306">
        <f>(BU306*BX306)</f>
        <v>0</v>
      </c>
      <c r="U306">
        <f>(CM306+(T306+2*0.95*5.67E-8*(((CM306+$B$7)+273)^4-(CM306+273)^4)-44100*I306)/(1.84*29.3*Q306+8*0.95*5.67E-8*(CM306+273)^3))</f>
        <v>0</v>
      </c>
      <c r="V306">
        <f>($C$7*CN306+$D$7*CO306+$E$7*U306)</f>
        <v>0</v>
      </c>
      <c r="W306">
        <f>0.61365*exp(17.502*V306/(240.97+V306))</f>
        <v>0</v>
      </c>
      <c r="X306">
        <f>(Y306/Z306*100)</f>
        <v>0</v>
      </c>
      <c r="Y306">
        <f>CF306*(CK306+CL306)/1000</f>
        <v>0</v>
      </c>
      <c r="Z306">
        <f>0.61365*exp(17.502*CM306/(240.97+CM306))</f>
        <v>0</v>
      </c>
      <c r="AA306">
        <f>(W306-CF306*(CK306+CL306)/1000)</f>
        <v>0</v>
      </c>
      <c r="AB306">
        <f>(-I306*44100)</f>
        <v>0</v>
      </c>
      <c r="AC306">
        <f>2*29.3*Q306*0.92*(CM306-V306)</f>
        <v>0</v>
      </c>
      <c r="AD306">
        <f>2*0.95*5.67E-8*(((CM306+$B$7)+273)^4-(V306+273)^4)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MAX(0,($B$13+$C$13*CR306)/(1+$D$13*CR306)*CK306/(CM306+273)*$E$13)</f>
        <v>0</v>
      </c>
      <c r="AK306" t="s">
        <v>303</v>
      </c>
      <c r="AL306" t="s">
        <v>303</v>
      </c>
      <c r="AM306">
        <v>0</v>
      </c>
      <c r="AN306">
        <v>0</v>
      </c>
      <c r="AO306">
        <f>1-AM306/AN306</f>
        <v>0</v>
      </c>
      <c r="AP306">
        <v>0</v>
      </c>
      <c r="AQ306" t="s">
        <v>303</v>
      </c>
      <c r="AR306" t="s">
        <v>303</v>
      </c>
      <c r="AS306">
        <v>0</v>
      </c>
      <c r="AT306">
        <v>0</v>
      </c>
      <c r="AU306">
        <f>1-AS306/AT306</f>
        <v>0</v>
      </c>
      <c r="AV306">
        <v>0.5</v>
      </c>
      <c r="AW306">
        <f>BV306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303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f>$B$11*CS306+$C$11*CT306+$F$11*CU306*(1-CX306)</f>
        <v>0</v>
      </c>
      <c r="BV306">
        <f>BU306*BW306</f>
        <v>0</v>
      </c>
      <c r="BW306">
        <f>($B$11*$D$9+$C$11*$D$9+$F$11*((DH306+CZ306)/MAX(DH306+CZ306+DI306, 0.1)*$I$9+DI306/MAX(DH306+CZ306+DI306, 0.1)*$J$9))/($B$11+$C$11+$F$11)</f>
        <v>0</v>
      </c>
      <c r="BX306">
        <f>($B$11*$K$9+$C$11*$K$9+$F$11*((DH306+CZ306)/MAX(DH306+CZ306+DI306, 0.1)*$P$9+DI306/MAX(DH306+CZ306+DI306, 0.1)*$Q$9))/($B$11+$C$11+$F$11)</f>
        <v>0</v>
      </c>
      <c r="BY306">
        <v>6</v>
      </c>
      <c r="BZ306">
        <v>0.5</v>
      </c>
      <c r="CA306" t="s">
        <v>304</v>
      </c>
      <c r="CB306">
        <v>2</v>
      </c>
      <c r="CC306">
        <v>1625677793.1</v>
      </c>
      <c r="CD306">
        <v>407.416</v>
      </c>
      <c r="CE306">
        <v>419.938333333333</v>
      </c>
      <c r="CF306">
        <v>9.06624666666667</v>
      </c>
      <c r="CG306">
        <v>7.59365</v>
      </c>
      <c r="CH306">
        <v>421.758</v>
      </c>
      <c r="CI306">
        <v>10.5569666666667</v>
      </c>
      <c r="CJ306">
        <v>500.047</v>
      </c>
      <c r="CK306">
        <v>100.409</v>
      </c>
      <c r="CL306">
        <v>0.100174</v>
      </c>
      <c r="CM306">
        <v>22.0112666666667</v>
      </c>
      <c r="CN306">
        <v>21.7358666666667</v>
      </c>
      <c r="CO306">
        <v>999.9</v>
      </c>
      <c r="CP306">
        <v>0</v>
      </c>
      <c r="CQ306">
        <v>0</v>
      </c>
      <c r="CR306">
        <v>10012.9</v>
      </c>
      <c r="CS306">
        <v>0</v>
      </c>
      <c r="CT306">
        <v>5.01095</v>
      </c>
      <c r="CU306">
        <v>1045.97</v>
      </c>
      <c r="CV306">
        <v>0.961991</v>
      </c>
      <c r="CW306">
        <v>0.0380092</v>
      </c>
      <c r="CX306">
        <v>0</v>
      </c>
      <c r="CY306">
        <v>1383.93666666667</v>
      </c>
      <c r="CZ306">
        <v>4.99912</v>
      </c>
      <c r="DA306">
        <v>14359.0333333333</v>
      </c>
      <c r="DB306">
        <v>6712.60666666667</v>
      </c>
      <c r="DC306">
        <v>37.6456666666667</v>
      </c>
      <c r="DD306">
        <v>40.812</v>
      </c>
      <c r="DE306">
        <v>39.4583333333333</v>
      </c>
      <c r="DF306">
        <v>40.25</v>
      </c>
      <c r="DG306">
        <v>39.3536666666667</v>
      </c>
      <c r="DH306">
        <v>1001.4</v>
      </c>
      <c r="DI306">
        <v>39.57</v>
      </c>
      <c r="DJ306">
        <v>0</v>
      </c>
      <c r="DK306">
        <v>1625677794.8</v>
      </c>
      <c r="DL306">
        <v>0</v>
      </c>
      <c r="DM306">
        <v>1387.43653846154</v>
      </c>
      <c r="DN306">
        <v>-33.0191453130493</v>
      </c>
      <c r="DO306">
        <v>-337.904273744795</v>
      </c>
      <c r="DP306">
        <v>14396.2192307692</v>
      </c>
      <c r="DQ306">
        <v>15</v>
      </c>
      <c r="DR306">
        <v>1625677134.6</v>
      </c>
      <c r="DS306" t="s">
        <v>305</v>
      </c>
      <c r="DT306">
        <v>1625677128.6</v>
      </c>
      <c r="DU306">
        <v>1625677134.6</v>
      </c>
      <c r="DV306">
        <v>2</v>
      </c>
      <c r="DW306">
        <v>0.041</v>
      </c>
      <c r="DX306">
        <v>0.026</v>
      </c>
      <c r="DY306">
        <v>-14.347</v>
      </c>
      <c r="DZ306">
        <v>-1.389</v>
      </c>
      <c r="EA306">
        <v>420</v>
      </c>
      <c r="EB306">
        <v>5</v>
      </c>
      <c r="EC306">
        <v>0.14</v>
      </c>
      <c r="ED306">
        <v>0.08</v>
      </c>
      <c r="EE306">
        <v>-12.5138707317073</v>
      </c>
      <c r="EF306">
        <v>-0.170115679442506</v>
      </c>
      <c r="EG306">
        <v>0.0537412284114525</v>
      </c>
      <c r="EH306">
        <v>1</v>
      </c>
      <c r="EI306">
        <v>1389.18171428571</v>
      </c>
      <c r="EJ306">
        <v>-31.9791780821936</v>
      </c>
      <c r="EK306">
        <v>3.23114794790094</v>
      </c>
      <c r="EL306">
        <v>0</v>
      </c>
      <c r="EM306">
        <v>1.46997146341463</v>
      </c>
      <c r="EN306">
        <v>0.0532921254355409</v>
      </c>
      <c r="EO306">
        <v>0.011560857331905</v>
      </c>
      <c r="EP306">
        <v>1</v>
      </c>
      <c r="EQ306">
        <v>2</v>
      </c>
      <c r="ER306">
        <v>3</v>
      </c>
      <c r="ES306" t="s">
        <v>349</v>
      </c>
      <c r="ET306">
        <v>100</v>
      </c>
      <c r="EU306">
        <v>100</v>
      </c>
      <c r="EV306">
        <v>-14.343</v>
      </c>
      <c r="EW306">
        <v>-1.4909</v>
      </c>
      <c r="EX306">
        <v>-14.3476998515065</v>
      </c>
      <c r="EY306">
        <v>0.000485247639819423</v>
      </c>
      <c r="EZ306">
        <v>-1.36446825205216e-06</v>
      </c>
      <c r="FA306">
        <v>5.78542989185787e-10</v>
      </c>
      <c r="FB306">
        <v>-1.1099058739466</v>
      </c>
      <c r="FC306">
        <v>-0.0508365997127688</v>
      </c>
      <c r="FD306">
        <v>0.00161886503163497</v>
      </c>
      <c r="FE306">
        <v>-2.08621555845513e-05</v>
      </c>
      <c r="FF306">
        <v>0</v>
      </c>
      <c r="FG306">
        <v>2096</v>
      </c>
      <c r="FH306">
        <v>2</v>
      </c>
      <c r="FI306">
        <v>28</v>
      </c>
      <c r="FJ306">
        <v>11.1</v>
      </c>
      <c r="FK306">
        <v>11</v>
      </c>
      <c r="FL306">
        <v>18</v>
      </c>
      <c r="FM306">
        <v>491.914</v>
      </c>
      <c r="FN306">
        <v>511.934</v>
      </c>
      <c r="FO306">
        <v>21.835</v>
      </c>
      <c r="FP306">
        <v>26.3983</v>
      </c>
      <c r="FQ306">
        <v>30</v>
      </c>
      <c r="FR306">
        <v>26.6354</v>
      </c>
      <c r="FS306">
        <v>26.6299</v>
      </c>
      <c r="FT306">
        <v>21.4798</v>
      </c>
      <c r="FU306">
        <v>49.0237</v>
      </c>
      <c r="FV306">
        <v>0</v>
      </c>
      <c r="FW306">
        <v>21.88</v>
      </c>
      <c r="FX306">
        <v>420</v>
      </c>
      <c r="FY306">
        <v>7.656</v>
      </c>
      <c r="FZ306">
        <v>101.68</v>
      </c>
      <c r="GA306">
        <v>96.2033</v>
      </c>
    </row>
    <row r="307" spans="1:183">
      <c r="A307">
        <v>291</v>
      </c>
      <c r="B307">
        <v>1625677796.1</v>
      </c>
      <c r="C307">
        <v>580</v>
      </c>
      <c r="D307" t="s">
        <v>888</v>
      </c>
      <c r="E307" t="s">
        <v>889</v>
      </c>
      <c r="F307">
        <v>1</v>
      </c>
      <c r="G307" t="s">
        <v>302</v>
      </c>
      <c r="H307">
        <v>1625677795.1</v>
      </c>
      <c r="I307">
        <f>(J307)/1000</f>
        <v>0</v>
      </c>
      <c r="J307">
        <f>1000*CJ307*AH307*(CF307-CG307)/(100*BY307*(1000-AH307*CF307))</f>
        <v>0</v>
      </c>
      <c r="K307">
        <f>CJ307*AH307*(CE307-CD307*(1000-AH307*CG307)/(1000-AH307*CF307))/(100*BY307)</f>
        <v>0</v>
      </c>
      <c r="L307">
        <f>CD307 - IF(AH307&gt;1, K307*BY307*100.0/(AJ307*CR307), 0)</f>
        <v>0</v>
      </c>
      <c r="M307">
        <f>((S307-I307/2)*L307-K307)/(S307+I307/2)</f>
        <v>0</v>
      </c>
      <c r="N307">
        <f>M307*(CK307+CL307)/1000.0</f>
        <v>0</v>
      </c>
      <c r="O307">
        <f>(CD307 - IF(AH307&gt;1, K307*BY307*100.0/(AJ307*CR307), 0))*(CK307+CL307)/1000.0</f>
        <v>0</v>
      </c>
      <c r="P307">
        <f>2.0/((1/R307-1/Q307)+SIGN(R307)*SQRT((1/R307-1/Q307)*(1/R307-1/Q307) + 4*BZ307/((BZ307+1)*(BZ307+1))*(2*1/R307*1/Q307-1/Q307*1/Q307)))</f>
        <v>0</v>
      </c>
      <c r="Q307">
        <f>IF(LEFT(CA307,1)&lt;&gt;"0",IF(LEFT(CA307,1)="1",3.0,CB307),$D$5+$E$5*(CR307*CK307/($K$5*1000))+$F$5*(CR307*CK307/($K$5*1000))*MAX(MIN(BY307,$J$5),$I$5)*MAX(MIN(BY307,$J$5),$I$5)+$G$5*MAX(MIN(BY307,$J$5),$I$5)*(CR307*CK307/($K$5*1000))+$H$5*(CR307*CK307/($K$5*1000))*(CR307*CK307/($K$5*1000)))</f>
        <v>0</v>
      </c>
      <c r="R307">
        <f>I307*(1000-(1000*0.61365*exp(17.502*V307/(240.97+V307))/(CK307+CL307)+CF307)/2)/(1000*0.61365*exp(17.502*V307/(240.97+V307))/(CK307+CL307)-CF307)</f>
        <v>0</v>
      </c>
      <c r="S307">
        <f>1/((BZ307+1)/(P307/1.6)+1/(Q307/1.37)) + BZ307/((BZ307+1)/(P307/1.6) + BZ307/(Q307/1.37))</f>
        <v>0</v>
      </c>
      <c r="T307">
        <f>(BU307*BX307)</f>
        <v>0</v>
      </c>
      <c r="U307">
        <f>(CM307+(T307+2*0.95*5.67E-8*(((CM307+$B$7)+273)^4-(CM307+273)^4)-44100*I307)/(1.84*29.3*Q307+8*0.95*5.67E-8*(CM307+273)^3))</f>
        <v>0</v>
      </c>
      <c r="V307">
        <f>($C$7*CN307+$D$7*CO307+$E$7*U307)</f>
        <v>0</v>
      </c>
      <c r="W307">
        <f>0.61365*exp(17.502*V307/(240.97+V307))</f>
        <v>0</v>
      </c>
      <c r="X307">
        <f>(Y307/Z307*100)</f>
        <v>0</v>
      </c>
      <c r="Y307">
        <f>CF307*(CK307+CL307)/1000</f>
        <v>0</v>
      </c>
      <c r="Z307">
        <f>0.61365*exp(17.502*CM307/(240.97+CM307))</f>
        <v>0</v>
      </c>
      <c r="AA307">
        <f>(W307-CF307*(CK307+CL307)/1000)</f>
        <v>0</v>
      </c>
      <c r="AB307">
        <f>(-I307*44100)</f>
        <v>0</v>
      </c>
      <c r="AC307">
        <f>2*29.3*Q307*0.92*(CM307-V307)</f>
        <v>0</v>
      </c>
      <c r="AD307">
        <f>2*0.95*5.67E-8*(((CM307+$B$7)+273)^4-(V307+273)^4)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MAX(0,($B$13+$C$13*CR307)/(1+$D$13*CR307)*CK307/(CM307+273)*$E$13)</f>
        <v>0</v>
      </c>
      <c r="AK307" t="s">
        <v>303</v>
      </c>
      <c r="AL307" t="s">
        <v>303</v>
      </c>
      <c r="AM307">
        <v>0</v>
      </c>
      <c r="AN307">
        <v>0</v>
      </c>
      <c r="AO307">
        <f>1-AM307/AN307</f>
        <v>0</v>
      </c>
      <c r="AP307">
        <v>0</v>
      </c>
      <c r="AQ307" t="s">
        <v>303</v>
      </c>
      <c r="AR307" t="s">
        <v>303</v>
      </c>
      <c r="AS307">
        <v>0</v>
      </c>
      <c r="AT307">
        <v>0</v>
      </c>
      <c r="AU307">
        <f>1-AS307/AT307</f>
        <v>0</v>
      </c>
      <c r="AV307">
        <v>0.5</v>
      </c>
      <c r="AW307">
        <f>BV307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303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f>$B$11*CS307+$C$11*CT307+$F$11*CU307*(1-CX307)</f>
        <v>0</v>
      </c>
      <c r="BV307">
        <f>BU307*BW307</f>
        <v>0</v>
      </c>
      <c r="BW307">
        <f>($B$11*$D$9+$C$11*$D$9+$F$11*((DH307+CZ307)/MAX(DH307+CZ307+DI307, 0.1)*$I$9+DI307/MAX(DH307+CZ307+DI307, 0.1)*$J$9))/($B$11+$C$11+$F$11)</f>
        <v>0</v>
      </c>
      <c r="BX307">
        <f>($B$11*$K$9+$C$11*$K$9+$F$11*((DH307+CZ307)/MAX(DH307+CZ307+DI307, 0.1)*$P$9+DI307/MAX(DH307+CZ307+DI307, 0.1)*$Q$9))/($B$11+$C$11+$F$11)</f>
        <v>0</v>
      </c>
      <c r="BY307">
        <v>6</v>
      </c>
      <c r="BZ307">
        <v>0.5</v>
      </c>
      <c r="CA307" t="s">
        <v>304</v>
      </c>
      <c r="CB307">
        <v>2</v>
      </c>
      <c r="CC307">
        <v>1625677795.1</v>
      </c>
      <c r="CD307">
        <v>407.421333333333</v>
      </c>
      <c r="CE307">
        <v>419.971666666667</v>
      </c>
      <c r="CF307">
        <v>9.08575333333333</v>
      </c>
      <c r="CG307">
        <v>7.62483</v>
      </c>
      <c r="CH307">
        <v>421.763666666667</v>
      </c>
      <c r="CI307">
        <v>10.5769333333333</v>
      </c>
      <c r="CJ307">
        <v>500.035666666667</v>
      </c>
      <c r="CK307">
        <v>100.410333333333</v>
      </c>
      <c r="CL307">
        <v>0.100326</v>
      </c>
      <c r="CM307">
        <v>22.0385666666667</v>
      </c>
      <c r="CN307">
        <v>21.7686666666667</v>
      </c>
      <c r="CO307">
        <v>999.9</v>
      </c>
      <c r="CP307">
        <v>0</v>
      </c>
      <c r="CQ307">
        <v>0</v>
      </c>
      <c r="CR307">
        <v>9990.41666666667</v>
      </c>
      <c r="CS307">
        <v>0</v>
      </c>
      <c r="CT307">
        <v>5.01784</v>
      </c>
      <c r="CU307">
        <v>1045.97</v>
      </c>
      <c r="CV307">
        <v>0.961991</v>
      </c>
      <c r="CW307">
        <v>0.0380092</v>
      </c>
      <c r="CX307">
        <v>0</v>
      </c>
      <c r="CY307">
        <v>1382.73333333333</v>
      </c>
      <c r="CZ307">
        <v>4.99912</v>
      </c>
      <c r="DA307">
        <v>14348.6333333333</v>
      </c>
      <c r="DB307">
        <v>6712.60333333333</v>
      </c>
      <c r="DC307">
        <v>37.6453333333333</v>
      </c>
      <c r="DD307">
        <v>40.7913333333333</v>
      </c>
      <c r="DE307">
        <v>39.458</v>
      </c>
      <c r="DF307">
        <v>40.4166666666667</v>
      </c>
      <c r="DG307">
        <v>39.4786666666667</v>
      </c>
      <c r="DH307">
        <v>1001.4</v>
      </c>
      <c r="DI307">
        <v>39.57</v>
      </c>
      <c r="DJ307">
        <v>0</v>
      </c>
      <c r="DK307">
        <v>1625677797.2</v>
      </c>
      <c r="DL307">
        <v>0</v>
      </c>
      <c r="DM307">
        <v>1386.14576923077</v>
      </c>
      <c r="DN307">
        <v>-32.5193162547821</v>
      </c>
      <c r="DO307">
        <v>-332.67350449184</v>
      </c>
      <c r="DP307">
        <v>14382.9115384615</v>
      </c>
      <c r="DQ307">
        <v>15</v>
      </c>
      <c r="DR307">
        <v>1625677134.6</v>
      </c>
      <c r="DS307" t="s">
        <v>305</v>
      </c>
      <c r="DT307">
        <v>1625677128.6</v>
      </c>
      <c r="DU307">
        <v>1625677134.6</v>
      </c>
      <c r="DV307">
        <v>2</v>
      </c>
      <c r="DW307">
        <v>0.041</v>
      </c>
      <c r="DX307">
        <v>0.026</v>
      </c>
      <c r="DY307">
        <v>-14.347</v>
      </c>
      <c r="DZ307">
        <v>-1.389</v>
      </c>
      <c r="EA307">
        <v>420</v>
      </c>
      <c r="EB307">
        <v>5</v>
      </c>
      <c r="EC307">
        <v>0.14</v>
      </c>
      <c r="ED307">
        <v>0.08</v>
      </c>
      <c r="EE307">
        <v>-12.5173292682927</v>
      </c>
      <c r="EF307">
        <v>-0.206878745644616</v>
      </c>
      <c r="EG307">
        <v>0.0543180572046624</v>
      </c>
      <c r="EH307">
        <v>1</v>
      </c>
      <c r="EI307">
        <v>1387.74970588235</v>
      </c>
      <c r="EJ307">
        <v>-32.6163966445477</v>
      </c>
      <c r="EK307">
        <v>3.20562693262048</v>
      </c>
      <c r="EL307">
        <v>0</v>
      </c>
      <c r="EM307">
        <v>1.47045195121951</v>
      </c>
      <c r="EN307">
        <v>0.0146213937282264</v>
      </c>
      <c r="EO307">
        <v>0.0110902836444653</v>
      </c>
      <c r="EP307">
        <v>1</v>
      </c>
      <c r="EQ307">
        <v>2</v>
      </c>
      <c r="ER307">
        <v>3</v>
      </c>
      <c r="ES307" t="s">
        <v>349</v>
      </c>
      <c r="ET307">
        <v>100</v>
      </c>
      <c r="EU307">
        <v>100</v>
      </c>
      <c r="EV307">
        <v>-14.342</v>
      </c>
      <c r="EW307">
        <v>-1.4914</v>
      </c>
      <c r="EX307">
        <v>-14.3476998515065</v>
      </c>
      <c r="EY307">
        <v>0.000485247639819423</v>
      </c>
      <c r="EZ307">
        <v>-1.36446825205216e-06</v>
      </c>
      <c r="FA307">
        <v>5.78542989185787e-10</v>
      </c>
      <c r="FB307">
        <v>-1.1099058739466</v>
      </c>
      <c r="FC307">
        <v>-0.0508365997127688</v>
      </c>
      <c r="FD307">
        <v>0.00161886503163497</v>
      </c>
      <c r="FE307">
        <v>-2.08621555845513e-05</v>
      </c>
      <c r="FF307">
        <v>0</v>
      </c>
      <c r="FG307">
        <v>2096</v>
      </c>
      <c r="FH307">
        <v>2</v>
      </c>
      <c r="FI307">
        <v>28</v>
      </c>
      <c r="FJ307">
        <v>11.1</v>
      </c>
      <c r="FK307">
        <v>11</v>
      </c>
      <c r="FL307">
        <v>18</v>
      </c>
      <c r="FM307">
        <v>491.704</v>
      </c>
      <c r="FN307">
        <v>511.87</v>
      </c>
      <c r="FO307">
        <v>21.8812</v>
      </c>
      <c r="FP307">
        <v>26.3975</v>
      </c>
      <c r="FQ307">
        <v>30</v>
      </c>
      <c r="FR307">
        <v>26.6344</v>
      </c>
      <c r="FS307">
        <v>26.6288</v>
      </c>
      <c r="FT307">
        <v>21.4807</v>
      </c>
      <c r="FU307">
        <v>49.0237</v>
      </c>
      <c r="FV307">
        <v>0</v>
      </c>
      <c r="FW307">
        <v>21.95</v>
      </c>
      <c r="FX307">
        <v>420</v>
      </c>
      <c r="FY307">
        <v>7.64868</v>
      </c>
      <c r="FZ307">
        <v>101.68</v>
      </c>
      <c r="GA307">
        <v>96.2038</v>
      </c>
    </row>
    <row r="308" spans="1:183">
      <c r="A308">
        <v>292</v>
      </c>
      <c r="B308">
        <v>1625677798.1</v>
      </c>
      <c r="C308">
        <v>582</v>
      </c>
      <c r="D308" t="s">
        <v>890</v>
      </c>
      <c r="E308" t="s">
        <v>891</v>
      </c>
      <c r="F308">
        <v>1</v>
      </c>
      <c r="G308" t="s">
        <v>302</v>
      </c>
      <c r="H308">
        <v>1625677797.1</v>
      </c>
      <c r="I308">
        <f>(J308)/1000</f>
        <v>0</v>
      </c>
      <c r="J308">
        <f>1000*CJ308*AH308*(CF308-CG308)/(100*BY308*(1000-AH308*CF308))</f>
        <v>0</v>
      </c>
      <c r="K308">
        <f>CJ308*AH308*(CE308-CD308*(1000-AH308*CG308)/(1000-AH308*CF308))/(100*BY308)</f>
        <v>0</v>
      </c>
      <c r="L308">
        <f>CD308 - IF(AH308&gt;1, K308*BY308*100.0/(AJ308*CR308), 0)</f>
        <v>0</v>
      </c>
      <c r="M308">
        <f>((S308-I308/2)*L308-K308)/(S308+I308/2)</f>
        <v>0</v>
      </c>
      <c r="N308">
        <f>M308*(CK308+CL308)/1000.0</f>
        <v>0</v>
      </c>
      <c r="O308">
        <f>(CD308 - IF(AH308&gt;1, K308*BY308*100.0/(AJ308*CR308), 0))*(CK308+CL308)/1000.0</f>
        <v>0</v>
      </c>
      <c r="P308">
        <f>2.0/((1/R308-1/Q308)+SIGN(R308)*SQRT((1/R308-1/Q308)*(1/R308-1/Q308) + 4*BZ308/((BZ308+1)*(BZ308+1))*(2*1/R308*1/Q308-1/Q308*1/Q308)))</f>
        <v>0</v>
      </c>
      <c r="Q308">
        <f>IF(LEFT(CA308,1)&lt;&gt;"0",IF(LEFT(CA308,1)="1",3.0,CB308),$D$5+$E$5*(CR308*CK308/($K$5*1000))+$F$5*(CR308*CK308/($K$5*1000))*MAX(MIN(BY308,$J$5),$I$5)*MAX(MIN(BY308,$J$5),$I$5)+$G$5*MAX(MIN(BY308,$J$5),$I$5)*(CR308*CK308/($K$5*1000))+$H$5*(CR308*CK308/($K$5*1000))*(CR308*CK308/($K$5*1000)))</f>
        <v>0</v>
      </c>
      <c r="R308">
        <f>I308*(1000-(1000*0.61365*exp(17.502*V308/(240.97+V308))/(CK308+CL308)+CF308)/2)/(1000*0.61365*exp(17.502*V308/(240.97+V308))/(CK308+CL308)-CF308)</f>
        <v>0</v>
      </c>
      <c r="S308">
        <f>1/((BZ308+1)/(P308/1.6)+1/(Q308/1.37)) + BZ308/((BZ308+1)/(P308/1.6) + BZ308/(Q308/1.37))</f>
        <v>0</v>
      </c>
      <c r="T308">
        <f>(BU308*BX308)</f>
        <v>0</v>
      </c>
      <c r="U308">
        <f>(CM308+(T308+2*0.95*5.67E-8*(((CM308+$B$7)+273)^4-(CM308+273)^4)-44100*I308)/(1.84*29.3*Q308+8*0.95*5.67E-8*(CM308+273)^3))</f>
        <v>0</v>
      </c>
      <c r="V308">
        <f>($C$7*CN308+$D$7*CO308+$E$7*U308)</f>
        <v>0</v>
      </c>
      <c r="W308">
        <f>0.61365*exp(17.502*V308/(240.97+V308))</f>
        <v>0</v>
      </c>
      <c r="X308">
        <f>(Y308/Z308*100)</f>
        <v>0</v>
      </c>
      <c r="Y308">
        <f>CF308*(CK308+CL308)/1000</f>
        <v>0</v>
      </c>
      <c r="Z308">
        <f>0.61365*exp(17.502*CM308/(240.97+CM308))</f>
        <v>0</v>
      </c>
      <c r="AA308">
        <f>(W308-CF308*(CK308+CL308)/1000)</f>
        <v>0</v>
      </c>
      <c r="AB308">
        <f>(-I308*44100)</f>
        <v>0</v>
      </c>
      <c r="AC308">
        <f>2*29.3*Q308*0.92*(CM308-V308)</f>
        <v>0</v>
      </c>
      <c r="AD308">
        <f>2*0.95*5.67E-8*(((CM308+$B$7)+273)^4-(V308+273)^4)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MAX(0,($B$13+$C$13*CR308)/(1+$D$13*CR308)*CK308/(CM308+273)*$E$13)</f>
        <v>0</v>
      </c>
      <c r="AK308" t="s">
        <v>303</v>
      </c>
      <c r="AL308" t="s">
        <v>303</v>
      </c>
      <c r="AM308">
        <v>0</v>
      </c>
      <c r="AN308">
        <v>0</v>
      </c>
      <c r="AO308">
        <f>1-AM308/AN308</f>
        <v>0</v>
      </c>
      <c r="AP308">
        <v>0</v>
      </c>
      <c r="AQ308" t="s">
        <v>303</v>
      </c>
      <c r="AR308" t="s">
        <v>303</v>
      </c>
      <c r="AS308">
        <v>0</v>
      </c>
      <c r="AT308">
        <v>0</v>
      </c>
      <c r="AU308">
        <f>1-AS308/AT308</f>
        <v>0</v>
      </c>
      <c r="AV308">
        <v>0.5</v>
      </c>
      <c r="AW308">
        <f>BV308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303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f>$B$11*CS308+$C$11*CT308+$F$11*CU308*(1-CX308)</f>
        <v>0</v>
      </c>
      <c r="BV308">
        <f>BU308*BW308</f>
        <v>0</v>
      </c>
      <c r="BW308">
        <f>($B$11*$D$9+$C$11*$D$9+$F$11*((DH308+CZ308)/MAX(DH308+CZ308+DI308, 0.1)*$I$9+DI308/MAX(DH308+CZ308+DI308, 0.1)*$J$9))/($B$11+$C$11+$F$11)</f>
        <v>0</v>
      </c>
      <c r="BX308">
        <f>($B$11*$K$9+$C$11*$K$9+$F$11*((DH308+CZ308)/MAX(DH308+CZ308+DI308, 0.1)*$P$9+DI308/MAX(DH308+CZ308+DI308, 0.1)*$Q$9))/($B$11+$C$11+$F$11)</f>
        <v>0</v>
      </c>
      <c r="BY308">
        <v>6</v>
      </c>
      <c r="BZ308">
        <v>0.5</v>
      </c>
      <c r="CA308" t="s">
        <v>304</v>
      </c>
      <c r="CB308">
        <v>2</v>
      </c>
      <c r="CC308">
        <v>1625677797.1</v>
      </c>
      <c r="CD308">
        <v>407.407</v>
      </c>
      <c r="CE308">
        <v>419.986666666667</v>
      </c>
      <c r="CF308">
        <v>9.10852666666667</v>
      </c>
      <c r="CG308">
        <v>7.63308333333333</v>
      </c>
      <c r="CH308">
        <v>421.75</v>
      </c>
      <c r="CI308">
        <v>10.6002666666667</v>
      </c>
      <c r="CJ308">
        <v>500.009</v>
      </c>
      <c r="CK308">
        <v>100.415666666667</v>
      </c>
      <c r="CL308">
        <v>0.100093333333333</v>
      </c>
      <c r="CM308">
        <v>22.0667333333333</v>
      </c>
      <c r="CN308">
        <v>21.7901</v>
      </c>
      <c r="CO308">
        <v>999.9</v>
      </c>
      <c r="CP308">
        <v>0</v>
      </c>
      <c r="CQ308">
        <v>0</v>
      </c>
      <c r="CR308">
        <v>9994.58666666666</v>
      </c>
      <c r="CS308">
        <v>0</v>
      </c>
      <c r="CT308">
        <v>5.03163</v>
      </c>
      <c r="CU308">
        <v>1045.97</v>
      </c>
      <c r="CV308">
        <v>0.961991</v>
      </c>
      <c r="CW308">
        <v>0.0380092</v>
      </c>
      <c r="CX308">
        <v>0</v>
      </c>
      <c r="CY308">
        <v>1381.82333333333</v>
      </c>
      <c r="CZ308">
        <v>4.99912</v>
      </c>
      <c r="DA308">
        <v>14338.0666666667</v>
      </c>
      <c r="DB308">
        <v>6712.59666666667</v>
      </c>
      <c r="DC308">
        <v>37.7083333333333</v>
      </c>
      <c r="DD308">
        <v>40.812</v>
      </c>
      <c r="DE308">
        <v>39.6246666666667</v>
      </c>
      <c r="DF308">
        <v>40.4583333333333</v>
      </c>
      <c r="DG308">
        <v>39.479</v>
      </c>
      <c r="DH308">
        <v>1001.4</v>
      </c>
      <c r="DI308">
        <v>39.57</v>
      </c>
      <c r="DJ308">
        <v>0</v>
      </c>
      <c r="DK308">
        <v>1625677799</v>
      </c>
      <c r="DL308">
        <v>0</v>
      </c>
      <c r="DM308">
        <v>1384.9784</v>
      </c>
      <c r="DN308">
        <v>-32.9507691746224</v>
      </c>
      <c r="DO308">
        <v>-325.253845673818</v>
      </c>
      <c r="DP308">
        <v>14371.268</v>
      </c>
      <c r="DQ308">
        <v>15</v>
      </c>
      <c r="DR308">
        <v>1625677134.6</v>
      </c>
      <c r="DS308" t="s">
        <v>305</v>
      </c>
      <c r="DT308">
        <v>1625677128.6</v>
      </c>
      <c r="DU308">
        <v>1625677134.6</v>
      </c>
      <c r="DV308">
        <v>2</v>
      </c>
      <c r="DW308">
        <v>0.041</v>
      </c>
      <c r="DX308">
        <v>0.026</v>
      </c>
      <c r="DY308">
        <v>-14.347</v>
      </c>
      <c r="DZ308">
        <v>-1.389</v>
      </c>
      <c r="EA308">
        <v>420</v>
      </c>
      <c r="EB308">
        <v>5</v>
      </c>
      <c r="EC308">
        <v>0.14</v>
      </c>
      <c r="ED308">
        <v>0.08</v>
      </c>
      <c r="EE308">
        <v>-12.5275658536585</v>
      </c>
      <c r="EF308">
        <v>-0.200546341463429</v>
      </c>
      <c r="EG308">
        <v>0.0540512972690423</v>
      </c>
      <c r="EH308">
        <v>1</v>
      </c>
      <c r="EI308">
        <v>1386.775</v>
      </c>
      <c r="EJ308">
        <v>-32.2453085376189</v>
      </c>
      <c r="EK308">
        <v>3.179176040127</v>
      </c>
      <c r="EL308">
        <v>0</v>
      </c>
      <c r="EM308">
        <v>1.47191195121951</v>
      </c>
      <c r="EN308">
        <v>-0.00375533101045255</v>
      </c>
      <c r="EO308">
        <v>0.0104362936649481</v>
      </c>
      <c r="EP308">
        <v>1</v>
      </c>
      <c r="EQ308">
        <v>2</v>
      </c>
      <c r="ER308">
        <v>3</v>
      </c>
      <c r="ES308" t="s">
        <v>349</v>
      </c>
      <c r="ET308">
        <v>100</v>
      </c>
      <c r="EU308">
        <v>100</v>
      </c>
      <c r="EV308">
        <v>-14.342</v>
      </c>
      <c r="EW308">
        <v>-1.492</v>
      </c>
      <c r="EX308">
        <v>-14.3476998515065</v>
      </c>
      <c r="EY308">
        <v>0.000485247639819423</v>
      </c>
      <c r="EZ308">
        <v>-1.36446825205216e-06</v>
      </c>
      <c r="FA308">
        <v>5.78542989185787e-10</v>
      </c>
      <c r="FB308">
        <v>-1.1099058739466</v>
      </c>
      <c r="FC308">
        <v>-0.0508365997127688</v>
      </c>
      <c r="FD308">
        <v>0.00161886503163497</v>
      </c>
      <c r="FE308">
        <v>-2.08621555845513e-05</v>
      </c>
      <c r="FF308">
        <v>0</v>
      </c>
      <c r="FG308">
        <v>2096</v>
      </c>
      <c r="FH308">
        <v>2</v>
      </c>
      <c r="FI308">
        <v>28</v>
      </c>
      <c r="FJ308">
        <v>11.2</v>
      </c>
      <c r="FK308">
        <v>11.1</v>
      </c>
      <c r="FL308">
        <v>18</v>
      </c>
      <c r="FM308">
        <v>491.521</v>
      </c>
      <c r="FN308">
        <v>511.7</v>
      </c>
      <c r="FO308">
        <v>21.9253</v>
      </c>
      <c r="FP308">
        <v>26.3971</v>
      </c>
      <c r="FQ308">
        <v>29.9999</v>
      </c>
      <c r="FR308">
        <v>26.6333</v>
      </c>
      <c r="FS308">
        <v>26.628</v>
      </c>
      <c r="FT308">
        <v>21.4799</v>
      </c>
      <c r="FU308">
        <v>49.0237</v>
      </c>
      <c r="FV308">
        <v>0</v>
      </c>
      <c r="FW308">
        <v>22.02</v>
      </c>
      <c r="FX308">
        <v>420</v>
      </c>
      <c r="FY308">
        <v>7.6992</v>
      </c>
      <c r="FZ308">
        <v>101.68</v>
      </c>
      <c r="GA308">
        <v>96.204</v>
      </c>
    </row>
    <row r="309" spans="1:183">
      <c r="A309">
        <v>293</v>
      </c>
      <c r="B309">
        <v>1625677800.1</v>
      </c>
      <c r="C309">
        <v>584</v>
      </c>
      <c r="D309" t="s">
        <v>892</v>
      </c>
      <c r="E309" t="s">
        <v>893</v>
      </c>
      <c r="F309">
        <v>1</v>
      </c>
      <c r="G309" t="s">
        <v>302</v>
      </c>
      <c r="H309">
        <v>1625677799.1</v>
      </c>
      <c r="I309">
        <f>(J309)/1000</f>
        <v>0</v>
      </c>
      <c r="J309">
        <f>1000*CJ309*AH309*(CF309-CG309)/(100*BY309*(1000-AH309*CF309))</f>
        <v>0</v>
      </c>
      <c r="K309">
        <f>CJ309*AH309*(CE309-CD309*(1000-AH309*CG309)/(1000-AH309*CF309))/(100*BY309)</f>
        <v>0</v>
      </c>
      <c r="L309">
        <f>CD309 - IF(AH309&gt;1, K309*BY309*100.0/(AJ309*CR309), 0)</f>
        <v>0</v>
      </c>
      <c r="M309">
        <f>((S309-I309/2)*L309-K309)/(S309+I309/2)</f>
        <v>0</v>
      </c>
      <c r="N309">
        <f>M309*(CK309+CL309)/1000.0</f>
        <v>0</v>
      </c>
      <c r="O309">
        <f>(CD309 - IF(AH309&gt;1, K309*BY309*100.0/(AJ309*CR309), 0))*(CK309+CL309)/1000.0</f>
        <v>0</v>
      </c>
      <c r="P309">
        <f>2.0/((1/R309-1/Q309)+SIGN(R309)*SQRT((1/R309-1/Q309)*(1/R309-1/Q309) + 4*BZ309/((BZ309+1)*(BZ309+1))*(2*1/R309*1/Q309-1/Q309*1/Q309)))</f>
        <v>0</v>
      </c>
      <c r="Q309">
        <f>IF(LEFT(CA309,1)&lt;&gt;"0",IF(LEFT(CA309,1)="1",3.0,CB309),$D$5+$E$5*(CR309*CK309/($K$5*1000))+$F$5*(CR309*CK309/($K$5*1000))*MAX(MIN(BY309,$J$5),$I$5)*MAX(MIN(BY309,$J$5),$I$5)+$G$5*MAX(MIN(BY309,$J$5),$I$5)*(CR309*CK309/($K$5*1000))+$H$5*(CR309*CK309/($K$5*1000))*(CR309*CK309/($K$5*1000)))</f>
        <v>0</v>
      </c>
      <c r="R309">
        <f>I309*(1000-(1000*0.61365*exp(17.502*V309/(240.97+V309))/(CK309+CL309)+CF309)/2)/(1000*0.61365*exp(17.502*V309/(240.97+V309))/(CK309+CL309)-CF309)</f>
        <v>0</v>
      </c>
      <c r="S309">
        <f>1/((BZ309+1)/(P309/1.6)+1/(Q309/1.37)) + BZ309/((BZ309+1)/(P309/1.6) + BZ309/(Q309/1.37))</f>
        <v>0</v>
      </c>
      <c r="T309">
        <f>(BU309*BX309)</f>
        <v>0</v>
      </c>
      <c r="U309">
        <f>(CM309+(T309+2*0.95*5.67E-8*(((CM309+$B$7)+273)^4-(CM309+273)^4)-44100*I309)/(1.84*29.3*Q309+8*0.95*5.67E-8*(CM309+273)^3))</f>
        <v>0</v>
      </c>
      <c r="V309">
        <f>($C$7*CN309+$D$7*CO309+$E$7*U309)</f>
        <v>0</v>
      </c>
      <c r="W309">
        <f>0.61365*exp(17.502*V309/(240.97+V309))</f>
        <v>0</v>
      </c>
      <c r="X309">
        <f>(Y309/Z309*100)</f>
        <v>0</v>
      </c>
      <c r="Y309">
        <f>CF309*(CK309+CL309)/1000</f>
        <v>0</v>
      </c>
      <c r="Z309">
        <f>0.61365*exp(17.502*CM309/(240.97+CM309))</f>
        <v>0</v>
      </c>
      <c r="AA309">
        <f>(W309-CF309*(CK309+CL309)/1000)</f>
        <v>0</v>
      </c>
      <c r="AB309">
        <f>(-I309*44100)</f>
        <v>0</v>
      </c>
      <c r="AC309">
        <f>2*29.3*Q309*0.92*(CM309-V309)</f>
        <v>0</v>
      </c>
      <c r="AD309">
        <f>2*0.95*5.67E-8*(((CM309+$B$7)+273)^4-(V309+273)^4)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MAX(0,($B$13+$C$13*CR309)/(1+$D$13*CR309)*CK309/(CM309+273)*$E$13)</f>
        <v>0</v>
      </c>
      <c r="AK309" t="s">
        <v>303</v>
      </c>
      <c r="AL309" t="s">
        <v>303</v>
      </c>
      <c r="AM309">
        <v>0</v>
      </c>
      <c r="AN309">
        <v>0</v>
      </c>
      <c r="AO309">
        <f>1-AM309/AN309</f>
        <v>0</v>
      </c>
      <c r="AP309">
        <v>0</v>
      </c>
      <c r="AQ309" t="s">
        <v>303</v>
      </c>
      <c r="AR309" t="s">
        <v>303</v>
      </c>
      <c r="AS309">
        <v>0</v>
      </c>
      <c r="AT309">
        <v>0</v>
      </c>
      <c r="AU309">
        <f>1-AS309/AT309</f>
        <v>0</v>
      </c>
      <c r="AV309">
        <v>0.5</v>
      </c>
      <c r="AW309">
        <f>BV309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303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f>$B$11*CS309+$C$11*CT309+$F$11*CU309*(1-CX309)</f>
        <v>0</v>
      </c>
      <c r="BV309">
        <f>BU309*BW309</f>
        <v>0</v>
      </c>
      <c r="BW309">
        <f>($B$11*$D$9+$C$11*$D$9+$F$11*((DH309+CZ309)/MAX(DH309+CZ309+DI309, 0.1)*$I$9+DI309/MAX(DH309+CZ309+DI309, 0.1)*$J$9))/($B$11+$C$11+$F$11)</f>
        <v>0</v>
      </c>
      <c r="BX309">
        <f>($B$11*$K$9+$C$11*$K$9+$F$11*((DH309+CZ309)/MAX(DH309+CZ309+DI309, 0.1)*$P$9+DI309/MAX(DH309+CZ309+DI309, 0.1)*$Q$9))/($B$11+$C$11+$F$11)</f>
        <v>0</v>
      </c>
      <c r="BY309">
        <v>6</v>
      </c>
      <c r="BZ309">
        <v>0.5</v>
      </c>
      <c r="CA309" t="s">
        <v>304</v>
      </c>
      <c r="CB309">
        <v>2</v>
      </c>
      <c r="CC309">
        <v>1625677799.1</v>
      </c>
      <c r="CD309">
        <v>407.397666666667</v>
      </c>
      <c r="CE309">
        <v>419.983666666667</v>
      </c>
      <c r="CF309">
        <v>9.12891666666667</v>
      </c>
      <c r="CG309">
        <v>7.63617666666667</v>
      </c>
      <c r="CH309">
        <v>421.74</v>
      </c>
      <c r="CI309">
        <v>10.6211333333333</v>
      </c>
      <c r="CJ309">
        <v>499.993</v>
      </c>
      <c r="CK309">
        <v>100.422</v>
      </c>
      <c r="CL309">
        <v>0.0997804666666667</v>
      </c>
      <c r="CM309">
        <v>22.096</v>
      </c>
      <c r="CN309">
        <v>21.8077</v>
      </c>
      <c r="CO309">
        <v>999.9</v>
      </c>
      <c r="CP309">
        <v>0</v>
      </c>
      <c r="CQ309">
        <v>0</v>
      </c>
      <c r="CR309">
        <v>10001.0566666667</v>
      </c>
      <c r="CS309">
        <v>0</v>
      </c>
      <c r="CT309">
        <v>5.02473333333333</v>
      </c>
      <c r="CU309">
        <v>1045.96666666667</v>
      </c>
      <c r="CV309">
        <v>0.961991</v>
      </c>
      <c r="CW309">
        <v>0.0380092</v>
      </c>
      <c r="CX309">
        <v>0</v>
      </c>
      <c r="CY309">
        <v>1380.64666666667</v>
      </c>
      <c r="CZ309">
        <v>4.99912</v>
      </c>
      <c r="DA309">
        <v>14324.8</v>
      </c>
      <c r="DB309">
        <v>6712.57666666667</v>
      </c>
      <c r="DC309">
        <v>37.729</v>
      </c>
      <c r="DD309">
        <v>40.812</v>
      </c>
      <c r="DE309">
        <v>39.5833333333333</v>
      </c>
      <c r="DF309">
        <v>40.3746666666667</v>
      </c>
      <c r="DG309">
        <v>39.4583333333333</v>
      </c>
      <c r="DH309">
        <v>1001.39666666667</v>
      </c>
      <c r="DI309">
        <v>39.57</v>
      </c>
      <c r="DJ309">
        <v>0</v>
      </c>
      <c r="DK309">
        <v>1625677800.8</v>
      </c>
      <c r="DL309">
        <v>0</v>
      </c>
      <c r="DM309">
        <v>1384.16769230769</v>
      </c>
      <c r="DN309">
        <v>-32.2071795017687</v>
      </c>
      <c r="DO309">
        <v>-328.085470293493</v>
      </c>
      <c r="DP309">
        <v>14362.75</v>
      </c>
      <c r="DQ309">
        <v>15</v>
      </c>
      <c r="DR309">
        <v>1625677134.6</v>
      </c>
      <c r="DS309" t="s">
        <v>305</v>
      </c>
      <c r="DT309">
        <v>1625677128.6</v>
      </c>
      <c r="DU309">
        <v>1625677134.6</v>
      </c>
      <c r="DV309">
        <v>2</v>
      </c>
      <c r="DW309">
        <v>0.041</v>
      </c>
      <c r="DX309">
        <v>0.026</v>
      </c>
      <c r="DY309">
        <v>-14.347</v>
      </c>
      <c r="DZ309">
        <v>-1.389</v>
      </c>
      <c r="EA309">
        <v>420</v>
      </c>
      <c r="EB309">
        <v>5</v>
      </c>
      <c r="EC309">
        <v>0.14</v>
      </c>
      <c r="ED309">
        <v>0.08</v>
      </c>
      <c r="EE309">
        <v>-12.5414365853659</v>
      </c>
      <c r="EF309">
        <v>-0.148593031358937</v>
      </c>
      <c r="EG309">
        <v>0.0501464720744241</v>
      </c>
      <c r="EH309">
        <v>1</v>
      </c>
      <c r="EI309">
        <v>1385.97428571429</v>
      </c>
      <c r="EJ309">
        <v>-32.8292759295466</v>
      </c>
      <c r="EK309">
        <v>3.31341109149234</v>
      </c>
      <c r="EL309">
        <v>0</v>
      </c>
      <c r="EM309">
        <v>1.47396609756098</v>
      </c>
      <c r="EN309">
        <v>0.02103637630662</v>
      </c>
      <c r="EO309">
        <v>0.0117978840347665</v>
      </c>
      <c r="EP309">
        <v>1</v>
      </c>
      <c r="EQ309">
        <v>2</v>
      </c>
      <c r="ER309">
        <v>3</v>
      </c>
      <c r="ES309" t="s">
        <v>349</v>
      </c>
      <c r="ET309">
        <v>100</v>
      </c>
      <c r="EU309">
        <v>100</v>
      </c>
      <c r="EV309">
        <v>-14.343</v>
      </c>
      <c r="EW309">
        <v>-1.4924</v>
      </c>
      <c r="EX309">
        <v>-14.3476998515065</v>
      </c>
      <c r="EY309">
        <v>0.000485247639819423</v>
      </c>
      <c r="EZ309">
        <v>-1.36446825205216e-06</v>
      </c>
      <c r="FA309">
        <v>5.78542989185787e-10</v>
      </c>
      <c r="FB309">
        <v>-1.1099058739466</v>
      </c>
      <c r="FC309">
        <v>-0.0508365997127688</v>
      </c>
      <c r="FD309">
        <v>0.00161886503163497</v>
      </c>
      <c r="FE309">
        <v>-2.08621555845513e-05</v>
      </c>
      <c r="FF309">
        <v>0</v>
      </c>
      <c r="FG309">
        <v>2096</v>
      </c>
      <c r="FH309">
        <v>2</v>
      </c>
      <c r="FI309">
        <v>28</v>
      </c>
      <c r="FJ309">
        <v>11.2</v>
      </c>
      <c r="FK309">
        <v>11.1</v>
      </c>
      <c r="FL309">
        <v>18</v>
      </c>
      <c r="FM309">
        <v>491.878</v>
      </c>
      <c r="FN309">
        <v>511.639</v>
      </c>
      <c r="FO309">
        <v>21.9699</v>
      </c>
      <c r="FP309">
        <v>26.3961</v>
      </c>
      <c r="FQ309">
        <v>29.9999</v>
      </c>
      <c r="FR309">
        <v>26.6327</v>
      </c>
      <c r="FS309">
        <v>26.6271</v>
      </c>
      <c r="FT309">
        <v>21.4814</v>
      </c>
      <c r="FU309">
        <v>49.0237</v>
      </c>
      <c r="FV309">
        <v>0</v>
      </c>
      <c r="FW309">
        <v>22.02</v>
      </c>
      <c r="FX309">
        <v>420</v>
      </c>
      <c r="FY309">
        <v>7.70223</v>
      </c>
      <c r="FZ309">
        <v>101.679</v>
      </c>
      <c r="GA309">
        <v>96.2042</v>
      </c>
    </row>
    <row r="310" spans="1:183">
      <c r="A310">
        <v>294</v>
      </c>
      <c r="B310">
        <v>1625677802.1</v>
      </c>
      <c r="C310">
        <v>586</v>
      </c>
      <c r="D310" t="s">
        <v>894</v>
      </c>
      <c r="E310" t="s">
        <v>895</v>
      </c>
      <c r="F310">
        <v>1</v>
      </c>
      <c r="G310" t="s">
        <v>302</v>
      </c>
      <c r="H310">
        <v>1625677801.1</v>
      </c>
      <c r="I310">
        <f>(J310)/1000</f>
        <v>0</v>
      </c>
      <c r="J310">
        <f>1000*CJ310*AH310*(CF310-CG310)/(100*BY310*(1000-AH310*CF310))</f>
        <v>0</v>
      </c>
      <c r="K310">
        <f>CJ310*AH310*(CE310-CD310*(1000-AH310*CG310)/(1000-AH310*CF310))/(100*BY310)</f>
        <v>0</v>
      </c>
      <c r="L310">
        <f>CD310 - IF(AH310&gt;1, K310*BY310*100.0/(AJ310*CR310), 0)</f>
        <v>0</v>
      </c>
      <c r="M310">
        <f>((S310-I310/2)*L310-K310)/(S310+I310/2)</f>
        <v>0</v>
      </c>
      <c r="N310">
        <f>M310*(CK310+CL310)/1000.0</f>
        <v>0</v>
      </c>
      <c r="O310">
        <f>(CD310 - IF(AH310&gt;1, K310*BY310*100.0/(AJ310*CR310), 0))*(CK310+CL310)/1000.0</f>
        <v>0</v>
      </c>
      <c r="P310">
        <f>2.0/((1/R310-1/Q310)+SIGN(R310)*SQRT((1/R310-1/Q310)*(1/R310-1/Q310) + 4*BZ310/((BZ310+1)*(BZ310+1))*(2*1/R310*1/Q310-1/Q310*1/Q310)))</f>
        <v>0</v>
      </c>
      <c r="Q310">
        <f>IF(LEFT(CA310,1)&lt;&gt;"0",IF(LEFT(CA310,1)="1",3.0,CB310),$D$5+$E$5*(CR310*CK310/($K$5*1000))+$F$5*(CR310*CK310/($K$5*1000))*MAX(MIN(BY310,$J$5),$I$5)*MAX(MIN(BY310,$J$5),$I$5)+$G$5*MAX(MIN(BY310,$J$5),$I$5)*(CR310*CK310/($K$5*1000))+$H$5*(CR310*CK310/($K$5*1000))*(CR310*CK310/($K$5*1000)))</f>
        <v>0</v>
      </c>
      <c r="R310">
        <f>I310*(1000-(1000*0.61365*exp(17.502*V310/(240.97+V310))/(CK310+CL310)+CF310)/2)/(1000*0.61365*exp(17.502*V310/(240.97+V310))/(CK310+CL310)-CF310)</f>
        <v>0</v>
      </c>
      <c r="S310">
        <f>1/((BZ310+1)/(P310/1.6)+1/(Q310/1.37)) + BZ310/((BZ310+1)/(P310/1.6) + BZ310/(Q310/1.37))</f>
        <v>0</v>
      </c>
      <c r="T310">
        <f>(BU310*BX310)</f>
        <v>0</v>
      </c>
      <c r="U310">
        <f>(CM310+(T310+2*0.95*5.67E-8*(((CM310+$B$7)+273)^4-(CM310+273)^4)-44100*I310)/(1.84*29.3*Q310+8*0.95*5.67E-8*(CM310+273)^3))</f>
        <v>0</v>
      </c>
      <c r="V310">
        <f>($C$7*CN310+$D$7*CO310+$E$7*U310)</f>
        <v>0</v>
      </c>
      <c r="W310">
        <f>0.61365*exp(17.502*V310/(240.97+V310))</f>
        <v>0</v>
      </c>
      <c r="X310">
        <f>(Y310/Z310*100)</f>
        <v>0</v>
      </c>
      <c r="Y310">
        <f>CF310*(CK310+CL310)/1000</f>
        <v>0</v>
      </c>
      <c r="Z310">
        <f>0.61365*exp(17.502*CM310/(240.97+CM310))</f>
        <v>0</v>
      </c>
      <c r="AA310">
        <f>(W310-CF310*(CK310+CL310)/1000)</f>
        <v>0</v>
      </c>
      <c r="AB310">
        <f>(-I310*44100)</f>
        <v>0</v>
      </c>
      <c r="AC310">
        <f>2*29.3*Q310*0.92*(CM310-V310)</f>
        <v>0</v>
      </c>
      <c r="AD310">
        <f>2*0.95*5.67E-8*(((CM310+$B$7)+273)^4-(V310+273)^4)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MAX(0,($B$13+$C$13*CR310)/(1+$D$13*CR310)*CK310/(CM310+273)*$E$13)</f>
        <v>0</v>
      </c>
      <c r="AK310" t="s">
        <v>303</v>
      </c>
      <c r="AL310" t="s">
        <v>303</v>
      </c>
      <c r="AM310">
        <v>0</v>
      </c>
      <c r="AN310">
        <v>0</v>
      </c>
      <c r="AO310">
        <f>1-AM310/AN310</f>
        <v>0</v>
      </c>
      <c r="AP310">
        <v>0</v>
      </c>
      <c r="AQ310" t="s">
        <v>303</v>
      </c>
      <c r="AR310" t="s">
        <v>303</v>
      </c>
      <c r="AS310">
        <v>0</v>
      </c>
      <c r="AT310">
        <v>0</v>
      </c>
      <c r="AU310">
        <f>1-AS310/AT310</f>
        <v>0</v>
      </c>
      <c r="AV310">
        <v>0.5</v>
      </c>
      <c r="AW310">
        <f>BV310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303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f>$B$11*CS310+$C$11*CT310+$F$11*CU310*(1-CX310)</f>
        <v>0</v>
      </c>
      <c r="BV310">
        <f>BU310*BW310</f>
        <v>0</v>
      </c>
      <c r="BW310">
        <f>($B$11*$D$9+$C$11*$D$9+$F$11*((DH310+CZ310)/MAX(DH310+CZ310+DI310, 0.1)*$I$9+DI310/MAX(DH310+CZ310+DI310, 0.1)*$J$9))/($B$11+$C$11+$F$11)</f>
        <v>0</v>
      </c>
      <c r="BX310">
        <f>($B$11*$K$9+$C$11*$K$9+$F$11*((DH310+CZ310)/MAX(DH310+CZ310+DI310, 0.1)*$P$9+DI310/MAX(DH310+CZ310+DI310, 0.1)*$Q$9))/($B$11+$C$11+$F$11)</f>
        <v>0</v>
      </c>
      <c r="BY310">
        <v>6</v>
      </c>
      <c r="BZ310">
        <v>0.5</v>
      </c>
      <c r="CA310" t="s">
        <v>304</v>
      </c>
      <c r="CB310">
        <v>2</v>
      </c>
      <c r="CC310">
        <v>1625677801.1</v>
      </c>
      <c r="CD310">
        <v>407.386</v>
      </c>
      <c r="CE310">
        <v>419.951</v>
      </c>
      <c r="CF310">
        <v>9.14627</v>
      </c>
      <c r="CG310">
        <v>7.63837333333333</v>
      </c>
      <c r="CH310">
        <v>421.728333333333</v>
      </c>
      <c r="CI310">
        <v>10.6389</v>
      </c>
      <c r="CJ310">
        <v>500.084</v>
      </c>
      <c r="CK310">
        <v>100.424</v>
      </c>
      <c r="CL310">
        <v>0.0998943</v>
      </c>
      <c r="CM310">
        <v>22.1242666666667</v>
      </c>
      <c r="CN310">
        <v>21.8386</v>
      </c>
      <c r="CO310">
        <v>999.9</v>
      </c>
      <c r="CP310">
        <v>0</v>
      </c>
      <c r="CQ310">
        <v>0</v>
      </c>
      <c r="CR310">
        <v>10023.9666666667</v>
      </c>
      <c r="CS310">
        <v>0</v>
      </c>
      <c r="CT310">
        <v>4.98429333333333</v>
      </c>
      <c r="CU310">
        <v>1045.97666666667</v>
      </c>
      <c r="CV310">
        <v>0.961991</v>
      </c>
      <c r="CW310">
        <v>0.0380092</v>
      </c>
      <c r="CX310">
        <v>0</v>
      </c>
      <c r="CY310">
        <v>1379.53</v>
      </c>
      <c r="CZ310">
        <v>4.99912</v>
      </c>
      <c r="DA310">
        <v>14312.7333333333</v>
      </c>
      <c r="DB310">
        <v>6712.62333333333</v>
      </c>
      <c r="DC310">
        <v>37.6663333333333</v>
      </c>
      <c r="DD310">
        <v>40.812</v>
      </c>
      <c r="DE310">
        <v>39.3746666666667</v>
      </c>
      <c r="DF310">
        <v>40.4163333333333</v>
      </c>
      <c r="DG310">
        <v>39.3956666666667</v>
      </c>
      <c r="DH310">
        <v>1001.40666666667</v>
      </c>
      <c r="DI310">
        <v>39.57</v>
      </c>
      <c r="DJ310">
        <v>0</v>
      </c>
      <c r="DK310">
        <v>1625677803.2</v>
      </c>
      <c r="DL310">
        <v>0</v>
      </c>
      <c r="DM310">
        <v>1382.88769230769</v>
      </c>
      <c r="DN310">
        <v>-32.1121367760789</v>
      </c>
      <c r="DO310">
        <v>-334.735042966821</v>
      </c>
      <c r="DP310">
        <v>14349.1615384615</v>
      </c>
      <c r="DQ310">
        <v>15</v>
      </c>
      <c r="DR310">
        <v>1625677134.6</v>
      </c>
      <c r="DS310" t="s">
        <v>305</v>
      </c>
      <c r="DT310">
        <v>1625677128.6</v>
      </c>
      <c r="DU310">
        <v>1625677134.6</v>
      </c>
      <c r="DV310">
        <v>2</v>
      </c>
      <c r="DW310">
        <v>0.041</v>
      </c>
      <c r="DX310">
        <v>0.026</v>
      </c>
      <c r="DY310">
        <v>-14.347</v>
      </c>
      <c r="DZ310">
        <v>-1.389</v>
      </c>
      <c r="EA310">
        <v>420</v>
      </c>
      <c r="EB310">
        <v>5</v>
      </c>
      <c r="EC310">
        <v>0.14</v>
      </c>
      <c r="ED310">
        <v>0.08</v>
      </c>
      <c r="EE310">
        <v>-12.5443512195122</v>
      </c>
      <c r="EF310">
        <v>-0.181045296167234</v>
      </c>
      <c r="EG310">
        <v>0.0498613449279597</v>
      </c>
      <c r="EH310">
        <v>1</v>
      </c>
      <c r="EI310">
        <v>1384.52147058824</v>
      </c>
      <c r="EJ310">
        <v>-32.6435908351081</v>
      </c>
      <c r="EK310">
        <v>3.20467501550738</v>
      </c>
      <c r="EL310">
        <v>0</v>
      </c>
      <c r="EM310">
        <v>1.47626658536585</v>
      </c>
      <c r="EN310">
        <v>0.0863724041811855</v>
      </c>
      <c r="EO310">
        <v>0.0150883946049574</v>
      </c>
      <c r="EP310">
        <v>1</v>
      </c>
      <c r="EQ310">
        <v>2</v>
      </c>
      <c r="ER310">
        <v>3</v>
      </c>
      <c r="ES310" t="s">
        <v>349</v>
      </c>
      <c r="ET310">
        <v>100</v>
      </c>
      <c r="EU310">
        <v>100</v>
      </c>
      <c r="EV310">
        <v>-14.342</v>
      </c>
      <c r="EW310">
        <v>-1.4928</v>
      </c>
      <c r="EX310">
        <v>-14.3476998515065</v>
      </c>
      <c r="EY310">
        <v>0.000485247639819423</v>
      </c>
      <c r="EZ310">
        <v>-1.36446825205216e-06</v>
      </c>
      <c r="FA310">
        <v>5.78542989185787e-10</v>
      </c>
      <c r="FB310">
        <v>-1.1099058739466</v>
      </c>
      <c r="FC310">
        <v>-0.0508365997127688</v>
      </c>
      <c r="FD310">
        <v>0.00161886503163497</v>
      </c>
      <c r="FE310">
        <v>-2.08621555845513e-05</v>
      </c>
      <c r="FF310">
        <v>0</v>
      </c>
      <c r="FG310">
        <v>2096</v>
      </c>
      <c r="FH310">
        <v>2</v>
      </c>
      <c r="FI310">
        <v>28</v>
      </c>
      <c r="FJ310">
        <v>11.2</v>
      </c>
      <c r="FK310">
        <v>11.1</v>
      </c>
      <c r="FL310">
        <v>18</v>
      </c>
      <c r="FM310">
        <v>492.028</v>
      </c>
      <c r="FN310">
        <v>512.006</v>
      </c>
      <c r="FO310">
        <v>22.0169</v>
      </c>
      <c r="FP310">
        <v>26.3954</v>
      </c>
      <c r="FQ310">
        <v>30</v>
      </c>
      <c r="FR310">
        <v>26.6316</v>
      </c>
      <c r="FS310">
        <v>26.626</v>
      </c>
      <c r="FT310">
        <v>21.4802</v>
      </c>
      <c r="FU310">
        <v>49.0237</v>
      </c>
      <c r="FV310">
        <v>0</v>
      </c>
      <c r="FW310">
        <v>22.09</v>
      </c>
      <c r="FX310">
        <v>420</v>
      </c>
      <c r="FY310">
        <v>7.7032</v>
      </c>
      <c r="FZ310">
        <v>101.679</v>
      </c>
      <c r="GA310">
        <v>96.2046</v>
      </c>
    </row>
    <row r="311" spans="1:183">
      <c r="A311">
        <v>295</v>
      </c>
      <c r="B311">
        <v>1625677804.1</v>
      </c>
      <c r="C311">
        <v>588</v>
      </c>
      <c r="D311" t="s">
        <v>896</v>
      </c>
      <c r="E311" t="s">
        <v>897</v>
      </c>
      <c r="F311">
        <v>1</v>
      </c>
      <c r="G311" t="s">
        <v>302</v>
      </c>
      <c r="H311">
        <v>1625677803.1</v>
      </c>
      <c r="I311">
        <f>(J311)/1000</f>
        <v>0</v>
      </c>
      <c r="J311">
        <f>1000*CJ311*AH311*(CF311-CG311)/(100*BY311*(1000-AH311*CF311))</f>
        <v>0</v>
      </c>
      <c r="K311">
        <f>CJ311*AH311*(CE311-CD311*(1000-AH311*CG311)/(1000-AH311*CF311))/(100*BY311)</f>
        <v>0</v>
      </c>
      <c r="L311">
        <f>CD311 - IF(AH311&gt;1, K311*BY311*100.0/(AJ311*CR311), 0)</f>
        <v>0</v>
      </c>
      <c r="M311">
        <f>((S311-I311/2)*L311-K311)/(S311+I311/2)</f>
        <v>0</v>
      </c>
      <c r="N311">
        <f>M311*(CK311+CL311)/1000.0</f>
        <v>0</v>
      </c>
      <c r="O311">
        <f>(CD311 - IF(AH311&gt;1, K311*BY311*100.0/(AJ311*CR311), 0))*(CK311+CL311)/1000.0</f>
        <v>0</v>
      </c>
      <c r="P311">
        <f>2.0/((1/R311-1/Q311)+SIGN(R311)*SQRT((1/R311-1/Q311)*(1/R311-1/Q311) + 4*BZ311/((BZ311+1)*(BZ311+1))*(2*1/R311*1/Q311-1/Q311*1/Q311)))</f>
        <v>0</v>
      </c>
      <c r="Q311">
        <f>IF(LEFT(CA311,1)&lt;&gt;"0",IF(LEFT(CA311,1)="1",3.0,CB311),$D$5+$E$5*(CR311*CK311/($K$5*1000))+$F$5*(CR311*CK311/($K$5*1000))*MAX(MIN(BY311,$J$5),$I$5)*MAX(MIN(BY311,$J$5),$I$5)+$G$5*MAX(MIN(BY311,$J$5),$I$5)*(CR311*CK311/($K$5*1000))+$H$5*(CR311*CK311/($K$5*1000))*(CR311*CK311/($K$5*1000)))</f>
        <v>0</v>
      </c>
      <c r="R311">
        <f>I311*(1000-(1000*0.61365*exp(17.502*V311/(240.97+V311))/(CK311+CL311)+CF311)/2)/(1000*0.61365*exp(17.502*V311/(240.97+V311))/(CK311+CL311)-CF311)</f>
        <v>0</v>
      </c>
      <c r="S311">
        <f>1/((BZ311+1)/(P311/1.6)+1/(Q311/1.37)) + BZ311/((BZ311+1)/(P311/1.6) + BZ311/(Q311/1.37))</f>
        <v>0</v>
      </c>
      <c r="T311">
        <f>(BU311*BX311)</f>
        <v>0</v>
      </c>
      <c r="U311">
        <f>(CM311+(T311+2*0.95*5.67E-8*(((CM311+$B$7)+273)^4-(CM311+273)^4)-44100*I311)/(1.84*29.3*Q311+8*0.95*5.67E-8*(CM311+273)^3))</f>
        <v>0</v>
      </c>
      <c r="V311">
        <f>($C$7*CN311+$D$7*CO311+$E$7*U311)</f>
        <v>0</v>
      </c>
      <c r="W311">
        <f>0.61365*exp(17.502*V311/(240.97+V311))</f>
        <v>0</v>
      </c>
      <c r="X311">
        <f>(Y311/Z311*100)</f>
        <v>0</v>
      </c>
      <c r="Y311">
        <f>CF311*(CK311+CL311)/1000</f>
        <v>0</v>
      </c>
      <c r="Z311">
        <f>0.61365*exp(17.502*CM311/(240.97+CM311))</f>
        <v>0</v>
      </c>
      <c r="AA311">
        <f>(W311-CF311*(CK311+CL311)/1000)</f>
        <v>0</v>
      </c>
      <c r="AB311">
        <f>(-I311*44100)</f>
        <v>0</v>
      </c>
      <c r="AC311">
        <f>2*29.3*Q311*0.92*(CM311-V311)</f>
        <v>0</v>
      </c>
      <c r="AD311">
        <f>2*0.95*5.67E-8*(((CM311+$B$7)+273)^4-(V311+273)^4)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MAX(0,($B$13+$C$13*CR311)/(1+$D$13*CR311)*CK311/(CM311+273)*$E$13)</f>
        <v>0</v>
      </c>
      <c r="AK311" t="s">
        <v>303</v>
      </c>
      <c r="AL311" t="s">
        <v>303</v>
      </c>
      <c r="AM311">
        <v>0</v>
      </c>
      <c r="AN311">
        <v>0</v>
      </c>
      <c r="AO311">
        <f>1-AM311/AN311</f>
        <v>0</v>
      </c>
      <c r="AP311">
        <v>0</v>
      </c>
      <c r="AQ311" t="s">
        <v>303</v>
      </c>
      <c r="AR311" t="s">
        <v>303</v>
      </c>
      <c r="AS311">
        <v>0</v>
      </c>
      <c r="AT311">
        <v>0</v>
      </c>
      <c r="AU311">
        <f>1-AS311/AT311</f>
        <v>0</v>
      </c>
      <c r="AV311">
        <v>0.5</v>
      </c>
      <c r="AW311">
        <f>BV311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303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f>$B$11*CS311+$C$11*CT311+$F$11*CU311*(1-CX311)</f>
        <v>0</v>
      </c>
      <c r="BV311">
        <f>BU311*BW311</f>
        <v>0</v>
      </c>
      <c r="BW311">
        <f>($B$11*$D$9+$C$11*$D$9+$F$11*((DH311+CZ311)/MAX(DH311+CZ311+DI311, 0.1)*$I$9+DI311/MAX(DH311+CZ311+DI311, 0.1)*$J$9))/($B$11+$C$11+$F$11)</f>
        <v>0</v>
      </c>
      <c r="BX311">
        <f>($B$11*$K$9+$C$11*$K$9+$F$11*((DH311+CZ311)/MAX(DH311+CZ311+DI311, 0.1)*$P$9+DI311/MAX(DH311+CZ311+DI311, 0.1)*$Q$9))/($B$11+$C$11+$F$11)</f>
        <v>0</v>
      </c>
      <c r="BY311">
        <v>6</v>
      </c>
      <c r="BZ311">
        <v>0.5</v>
      </c>
      <c r="CA311" t="s">
        <v>304</v>
      </c>
      <c r="CB311">
        <v>2</v>
      </c>
      <c r="CC311">
        <v>1625677803.1</v>
      </c>
      <c r="CD311">
        <v>407.369666666667</v>
      </c>
      <c r="CE311">
        <v>419.974666666667</v>
      </c>
      <c r="CF311">
        <v>9.16072</v>
      </c>
      <c r="CG311">
        <v>7.63824</v>
      </c>
      <c r="CH311">
        <v>421.712</v>
      </c>
      <c r="CI311">
        <v>10.6537333333333</v>
      </c>
      <c r="CJ311">
        <v>500.041666666667</v>
      </c>
      <c r="CK311">
        <v>100.424</v>
      </c>
      <c r="CL311">
        <v>0.100111</v>
      </c>
      <c r="CM311">
        <v>22.1567</v>
      </c>
      <c r="CN311">
        <v>21.8794</v>
      </c>
      <c r="CO311">
        <v>999.9</v>
      </c>
      <c r="CP311">
        <v>0</v>
      </c>
      <c r="CQ311">
        <v>0</v>
      </c>
      <c r="CR311">
        <v>10011.2333333333</v>
      </c>
      <c r="CS311">
        <v>0</v>
      </c>
      <c r="CT311">
        <v>4.93512666666667</v>
      </c>
      <c r="CU311">
        <v>1045.98666666667</v>
      </c>
      <c r="CV311">
        <v>0.961991</v>
      </c>
      <c r="CW311">
        <v>0.0380092</v>
      </c>
      <c r="CX311">
        <v>0</v>
      </c>
      <c r="CY311">
        <v>1378.48333333333</v>
      </c>
      <c r="CZ311">
        <v>4.99912</v>
      </c>
      <c r="DA311">
        <v>14301.4</v>
      </c>
      <c r="DB311">
        <v>6712.68</v>
      </c>
      <c r="DC311">
        <v>37.7286666666667</v>
      </c>
      <c r="DD311">
        <v>40.812</v>
      </c>
      <c r="DE311">
        <v>39.583</v>
      </c>
      <c r="DF311">
        <v>40.2913333333333</v>
      </c>
      <c r="DG311">
        <v>39.4786666666667</v>
      </c>
      <c r="DH311">
        <v>1001.41666666667</v>
      </c>
      <c r="DI311">
        <v>39.57</v>
      </c>
      <c r="DJ311">
        <v>0</v>
      </c>
      <c r="DK311">
        <v>1625677805</v>
      </c>
      <c r="DL311">
        <v>0</v>
      </c>
      <c r="DM311">
        <v>1381.7544</v>
      </c>
      <c r="DN311">
        <v>-32.3607691791129</v>
      </c>
      <c r="DO311">
        <v>-348.95384561973</v>
      </c>
      <c r="DP311">
        <v>14337.296</v>
      </c>
      <c r="DQ311">
        <v>15</v>
      </c>
      <c r="DR311">
        <v>1625677134.6</v>
      </c>
      <c r="DS311" t="s">
        <v>305</v>
      </c>
      <c r="DT311">
        <v>1625677128.6</v>
      </c>
      <c r="DU311">
        <v>1625677134.6</v>
      </c>
      <c r="DV311">
        <v>2</v>
      </c>
      <c r="DW311">
        <v>0.041</v>
      </c>
      <c r="DX311">
        <v>0.026</v>
      </c>
      <c r="DY311">
        <v>-14.347</v>
      </c>
      <c r="DZ311">
        <v>-1.389</v>
      </c>
      <c r="EA311">
        <v>420</v>
      </c>
      <c r="EB311">
        <v>5</v>
      </c>
      <c r="EC311">
        <v>0.14</v>
      </c>
      <c r="ED311">
        <v>0.08</v>
      </c>
      <c r="EE311">
        <v>-12.5445170731707</v>
      </c>
      <c r="EF311">
        <v>-0.361779094076641</v>
      </c>
      <c r="EG311">
        <v>0.0502720496578319</v>
      </c>
      <c r="EH311">
        <v>1</v>
      </c>
      <c r="EI311">
        <v>1383.53529411765</v>
      </c>
      <c r="EJ311">
        <v>-32.3908706677946</v>
      </c>
      <c r="EK311">
        <v>3.190890743511</v>
      </c>
      <c r="EL311">
        <v>0</v>
      </c>
      <c r="EM311">
        <v>1.48031390243902</v>
      </c>
      <c r="EN311">
        <v>0.161163763066202</v>
      </c>
      <c r="EO311">
        <v>0.0200527097953574</v>
      </c>
      <c r="EP311">
        <v>0</v>
      </c>
      <c r="EQ311">
        <v>1</v>
      </c>
      <c r="ER311">
        <v>3</v>
      </c>
      <c r="ES311" t="s">
        <v>427</v>
      </c>
      <c r="ET311">
        <v>100</v>
      </c>
      <c r="EU311">
        <v>100</v>
      </c>
      <c r="EV311">
        <v>-14.342</v>
      </c>
      <c r="EW311">
        <v>-1.4932</v>
      </c>
      <c r="EX311">
        <v>-14.3476998515065</v>
      </c>
      <c r="EY311">
        <v>0.000485247639819423</v>
      </c>
      <c r="EZ311">
        <v>-1.36446825205216e-06</v>
      </c>
      <c r="FA311">
        <v>5.78542989185787e-10</v>
      </c>
      <c r="FB311">
        <v>-1.1099058739466</v>
      </c>
      <c r="FC311">
        <v>-0.0508365997127688</v>
      </c>
      <c r="FD311">
        <v>0.00161886503163497</v>
      </c>
      <c r="FE311">
        <v>-2.08621555845513e-05</v>
      </c>
      <c r="FF311">
        <v>0</v>
      </c>
      <c r="FG311">
        <v>2096</v>
      </c>
      <c r="FH311">
        <v>2</v>
      </c>
      <c r="FI311">
        <v>28</v>
      </c>
      <c r="FJ311">
        <v>11.3</v>
      </c>
      <c r="FK311">
        <v>11.2</v>
      </c>
      <c r="FL311">
        <v>18</v>
      </c>
      <c r="FM311">
        <v>491.961</v>
      </c>
      <c r="FN311">
        <v>512.037</v>
      </c>
      <c r="FO311">
        <v>22.0642</v>
      </c>
      <c r="FP311">
        <v>26.3954</v>
      </c>
      <c r="FQ311">
        <v>30.0001</v>
      </c>
      <c r="FR311">
        <v>26.6305</v>
      </c>
      <c r="FS311">
        <v>26.6255</v>
      </c>
      <c r="FT311">
        <v>21.4799</v>
      </c>
      <c r="FU311">
        <v>49.0237</v>
      </c>
      <c r="FV311">
        <v>0</v>
      </c>
      <c r="FW311">
        <v>22.15</v>
      </c>
      <c r="FX311">
        <v>420</v>
      </c>
      <c r="FY311">
        <v>7.70281</v>
      </c>
      <c r="FZ311">
        <v>101.679</v>
      </c>
      <c r="GA311">
        <v>96.204</v>
      </c>
    </row>
    <row r="312" spans="1:183">
      <c r="A312">
        <v>296</v>
      </c>
      <c r="B312">
        <v>1625677806.1</v>
      </c>
      <c r="C312">
        <v>590</v>
      </c>
      <c r="D312" t="s">
        <v>898</v>
      </c>
      <c r="E312" t="s">
        <v>899</v>
      </c>
      <c r="F312">
        <v>1</v>
      </c>
      <c r="G312" t="s">
        <v>302</v>
      </c>
      <c r="H312">
        <v>1625677805.1</v>
      </c>
      <c r="I312">
        <f>(J312)/1000</f>
        <v>0</v>
      </c>
      <c r="J312">
        <f>1000*CJ312*AH312*(CF312-CG312)/(100*BY312*(1000-AH312*CF312))</f>
        <v>0</v>
      </c>
      <c r="K312">
        <f>CJ312*AH312*(CE312-CD312*(1000-AH312*CG312)/(1000-AH312*CF312))/(100*BY312)</f>
        <v>0</v>
      </c>
      <c r="L312">
        <f>CD312 - IF(AH312&gt;1, K312*BY312*100.0/(AJ312*CR312), 0)</f>
        <v>0</v>
      </c>
      <c r="M312">
        <f>((S312-I312/2)*L312-K312)/(S312+I312/2)</f>
        <v>0</v>
      </c>
      <c r="N312">
        <f>M312*(CK312+CL312)/1000.0</f>
        <v>0</v>
      </c>
      <c r="O312">
        <f>(CD312 - IF(AH312&gt;1, K312*BY312*100.0/(AJ312*CR312), 0))*(CK312+CL312)/1000.0</f>
        <v>0</v>
      </c>
      <c r="P312">
        <f>2.0/((1/R312-1/Q312)+SIGN(R312)*SQRT((1/R312-1/Q312)*(1/R312-1/Q312) + 4*BZ312/((BZ312+1)*(BZ312+1))*(2*1/R312*1/Q312-1/Q312*1/Q312)))</f>
        <v>0</v>
      </c>
      <c r="Q312">
        <f>IF(LEFT(CA312,1)&lt;&gt;"0",IF(LEFT(CA312,1)="1",3.0,CB312),$D$5+$E$5*(CR312*CK312/($K$5*1000))+$F$5*(CR312*CK312/($K$5*1000))*MAX(MIN(BY312,$J$5),$I$5)*MAX(MIN(BY312,$J$5),$I$5)+$G$5*MAX(MIN(BY312,$J$5),$I$5)*(CR312*CK312/($K$5*1000))+$H$5*(CR312*CK312/($K$5*1000))*(CR312*CK312/($K$5*1000)))</f>
        <v>0</v>
      </c>
      <c r="R312">
        <f>I312*(1000-(1000*0.61365*exp(17.502*V312/(240.97+V312))/(CK312+CL312)+CF312)/2)/(1000*0.61365*exp(17.502*V312/(240.97+V312))/(CK312+CL312)-CF312)</f>
        <v>0</v>
      </c>
      <c r="S312">
        <f>1/((BZ312+1)/(P312/1.6)+1/(Q312/1.37)) + BZ312/((BZ312+1)/(P312/1.6) + BZ312/(Q312/1.37))</f>
        <v>0</v>
      </c>
      <c r="T312">
        <f>(BU312*BX312)</f>
        <v>0</v>
      </c>
      <c r="U312">
        <f>(CM312+(T312+2*0.95*5.67E-8*(((CM312+$B$7)+273)^4-(CM312+273)^4)-44100*I312)/(1.84*29.3*Q312+8*0.95*5.67E-8*(CM312+273)^3))</f>
        <v>0</v>
      </c>
      <c r="V312">
        <f>($C$7*CN312+$D$7*CO312+$E$7*U312)</f>
        <v>0</v>
      </c>
      <c r="W312">
        <f>0.61365*exp(17.502*V312/(240.97+V312))</f>
        <v>0</v>
      </c>
      <c r="X312">
        <f>(Y312/Z312*100)</f>
        <v>0</v>
      </c>
      <c r="Y312">
        <f>CF312*(CK312+CL312)/1000</f>
        <v>0</v>
      </c>
      <c r="Z312">
        <f>0.61365*exp(17.502*CM312/(240.97+CM312))</f>
        <v>0</v>
      </c>
      <c r="AA312">
        <f>(W312-CF312*(CK312+CL312)/1000)</f>
        <v>0</v>
      </c>
      <c r="AB312">
        <f>(-I312*44100)</f>
        <v>0</v>
      </c>
      <c r="AC312">
        <f>2*29.3*Q312*0.92*(CM312-V312)</f>
        <v>0</v>
      </c>
      <c r="AD312">
        <f>2*0.95*5.67E-8*(((CM312+$B$7)+273)^4-(V312+273)^4)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MAX(0,($B$13+$C$13*CR312)/(1+$D$13*CR312)*CK312/(CM312+273)*$E$13)</f>
        <v>0</v>
      </c>
      <c r="AK312" t="s">
        <v>303</v>
      </c>
      <c r="AL312" t="s">
        <v>303</v>
      </c>
      <c r="AM312">
        <v>0</v>
      </c>
      <c r="AN312">
        <v>0</v>
      </c>
      <c r="AO312">
        <f>1-AM312/AN312</f>
        <v>0</v>
      </c>
      <c r="AP312">
        <v>0</v>
      </c>
      <c r="AQ312" t="s">
        <v>303</v>
      </c>
      <c r="AR312" t="s">
        <v>303</v>
      </c>
      <c r="AS312">
        <v>0</v>
      </c>
      <c r="AT312">
        <v>0</v>
      </c>
      <c r="AU312">
        <f>1-AS312/AT312</f>
        <v>0</v>
      </c>
      <c r="AV312">
        <v>0.5</v>
      </c>
      <c r="AW312">
        <f>BV312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303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f>$B$11*CS312+$C$11*CT312+$F$11*CU312*(1-CX312)</f>
        <v>0</v>
      </c>
      <c r="BV312">
        <f>BU312*BW312</f>
        <v>0</v>
      </c>
      <c r="BW312">
        <f>($B$11*$D$9+$C$11*$D$9+$F$11*((DH312+CZ312)/MAX(DH312+CZ312+DI312, 0.1)*$I$9+DI312/MAX(DH312+CZ312+DI312, 0.1)*$J$9))/($B$11+$C$11+$F$11)</f>
        <v>0</v>
      </c>
      <c r="BX312">
        <f>($B$11*$K$9+$C$11*$K$9+$F$11*((DH312+CZ312)/MAX(DH312+CZ312+DI312, 0.1)*$P$9+DI312/MAX(DH312+CZ312+DI312, 0.1)*$Q$9))/($B$11+$C$11+$F$11)</f>
        <v>0</v>
      </c>
      <c r="BY312">
        <v>6</v>
      </c>
      <c r="BZ312">
        <v>0.5</v>
      </c>
      <c r="CA312" t="s">
        <v>304</v>
      </c>
      <c r="CB312">
        <v>2</v>
      </c>
      <c r="CC312">
        <v>1625677805.1</v>
      </c>
      <c r="CD312">
        <v>407.357333333333</v>
      </c>
      <c r="CE312">
        <v>419.988333333333</v>
      </c>
      <c r="CF312">
        <v>9.17402333333333</v>
      </c>
      <c r="CG312">
        <v>7.63863666666667</v>
      </c>
      <c r="CH312">
        <v>421.699666666667</v>
      </c>
      <c r="CI312">
        <v>10.6673</v>
      </c>
      <c r="CJ312">
        <v>499.996</v>
      </c>
      <c r="CK312">
        <v>100.423</v>
      </c>
      <c r="CL312">
        <v>0.0999157</v>
      </c>
      <c r="CM312">
        <v>22.1871666666667</v>
      </c>
      <c r="CN312">
        <v>21.9070333333333</v>
      </c>
      <c r="CO312">
        <v>999.9</v>
      </c>
      <c r="CP312">
        <v>0</v>
      </c>
      <c r="CQ312">
        <v>0</v>
      </c>
      <c r="CR312">
        <v>9993.75</v>
      </c>
      <c r="CS312">
        <v>0</v>
      </c>
      <c r="CT312">
        <v>4.85931</v>
      </c>
      <c r="CU312">
        <v>1045.97</v>
      </c>
      <c r="CV312">
        <v>0.961991</v>
      </c>
      <c r="CW312">
        <v>0.0380092</v>
      </c>
      <c r="CX312">
        <v>0</v>
      </c>
      <c r="CY312">
        <v>1377.46</v>
      </c>
      <c r="CZ312">
        <v>4.99912</v>
      </c>
      <c r="DA312">
        <v>14288.3333333333</v>
      </c>
      <c r="DB312">
        <v>6712.58</v>
      </c>
      <c r="DC312">
        <v>37.687</v>
      </c>
      <c r="DD312">
        <v>40.812</v>
      </c>
      <c r="DE312">
        <v>39.6246666666667</v>
      </c>
      <c r="DF312">
        <v>40.3953333333333</v>
      </c>
      <c r="DG312">
        <v>39.4996666666667</v>
      </c>
      <c r="DH312">
        <v>1001.4</v>
      </c>
      <c r="DI312">
        <v>39.57</v>
      </c>
      <c r="DJ312">
        <v>0</v>
      </c>
      <c r="DK312">
        <v>1625677806.8</v>
      </c>
      <c r="DL312">
        <v>0</v>
      </c>
      <c r="DM312">
        <v>1380.97769230769</v>
      </c>
      <c r="DN312">
        <v>-31.9870085756487</v>
      </c>
      <c r="DO312">
        <v>-353.114530150654</v>
      </c>
      <c r="DP312">
        <v>14328.5307692308</v>
      </c>
      <c r="DQ312">
        <v>15</v>
      </c>
      <c r="DR312">
        <v>1625677134.6</v>
      </c>
      <c r="DS312" t="s">
        <v>305</v>
      </c>
      <c r="DT312">
        <v>1625677128.6</v>
      </c>
      <c r="DU312">
        <v>1625677134.6</v>
      </c>
      <c r="DV312">
        <v>2</v>
      </c>
      <c r="DW312">
        <v>0.041</v>
      </c>
      <c r="DX312">
        <v>0.026</v>
      </c>
      <c r="DY312">
        <v>-14.347</v>
      </c>
      <c r="DZ312">
        <v>-1.389</v>
      </c>
      <c r="EA312">
        <v>420</v>
      </c>
      <c r="EB312">
        <v>5</v>
      </c>
      <c r="EC312">
        <v>0.14</v>
      </c>
      <c r="ED312">
        <v>0.08</v>
      </c>
      <c r="EE312">
        <v>-12.5590731707317</v>
      </c>
      <c r="EF312">
        <v>-0.40391916376308</v>
      </c>
      <c r="EG312">
        <v>0.0513659706296585</v>
      </c>
      <c r="EH312">
        <v>1</v>
      </c>
      <c r="EI312">
        <v>1382.72742857143</v>
      </c>
      <c r="EJ312">
        <v>-32.1607045009763</v>
      </c>
      <c r="EK312">
        <v>3.24450950980016</v>
      </c>
      <c r="EL312">
        <v>0</v>
      </c>
      <c r="EM312">
        <v>1.48754073170732</v>
      </c>
      <c r="EN312">
        <v>0.206346898954708</v>
      </c>
      <c r="EO312">
        <v>0.0242440349606232</v>
      </c>
      <c r="EP312">
        <v>0</v>
      </c>
      <c r="EQ312">
        <v>1</v>
      </c>
      <c r="ER312">
        <v>3</v>
      </c>
      <c r="ES312" t="s">
        <v>427</v>
      </c>
      <c r="ET312">
        <v>100</v>
      </c>
      <c r="EU312">
        <v>100</v>
      </c>
      <c r="EV312">
        <v>-14.342</v>
      </c>
      <c r="EW312">
        <v>-1.4934</v>
      </c>
      <c r="EX312">
        <v>-14.3476998515065</v>
      </c>
      <c r="EY312">
        <v>0.000485247639819423</v>
      </c>
      <c r="EZ312">
        <v>-1.36446825205216e-06</v>
      </c>
      <c r="FA312">
        <v>5.78542989185787e-10</v>
      </c>
      <c r="FB312">
        <v>-1.1099058739466</v>
      </c>
      <c r="FC312">
        <v>-0.0508365997127688</v>
      </c>
      <c r="FD312">
        <v>0.00161886503163497</v>
      </c>
      <c r="FE312">
        <v>-2.08621555845513e-05</v>
      </c>
      <c r="FF312">
        <v>0</v>
      </c>
      <c r="FG312">
        <v>2096</v>
      </c>
      <c r="FH312">
        <v>2</v>
      </c>
      <c r="FI312">
        <v>28</v>
      </c>
      <c r="FJ312">
        <v>11.3</v>
      </c>
      <c r="FK312">
        <v>11.2</v>
      </c>
      <c r="FL312">
        <v>18</v>
      </c>
      <c r="FM312">
        <v>491.864</v>
      </c>
      <c r="FN312">
        <v>512.134</v>
      </c>
      <c r="FO312">
        <v>22.1097</v>
      </c>
      <c r="FP312">
        <v>26.3944</v>
      </c>
      <c r="FQ312">
        <v>30.0002</v>
      </c>
      <c r="FR312">
        <v>26.6294</v>
      </c>
      <c r="FS312">
        <v>26.6244</v>
      </c>
      <c r="FT312">
        <v>21.4789</v>
      </c>
      <c r="FU312">
        <v>48.7164</v>
      </c>
      <c r="FV312">
        <v>0</v>
      </c>
      <c r="FW312">
        <v>22.15</v>
      </c>
      <c r="FX312">
        <v>420</v>
      </c>
      <c r="FY312">
        <v>7.75911</v>
      </c>
      <c r="FZ312">
        <v>101.68</v>
      </c>
      <c r="GA312">
        <v>96.2035</v>
      </c>
    </row>
    <row r="313" spans="1:183">
      <c r="A313">
        <v>297</v>
      </c>
      <c r="B313">
        <v>1625677808.1</v>
      </c>
      <c r="C313">
        <v>592</v>
      </c>
      <c r="D313" t="s">
        <v>900</v>
      </c>
      <c r="E313" t="s">
        <v>901</v>
      </c>
      <c r="F313">
        <v>1</v>
      </c>
      <c r="G313" t="s">
        <v>302</v>
      </c>
      <c r="H313">
        <v>1625677807.1</v>
      </c>
      <c r="I313">
        <f>(J313)/1000</f>
        <v>0</v>
      </c>
      <c r="J313">
        <f>1000*CJ313*AH313*(CF313-CG313)/(100*BY313*(1000-AH313*CF313))</f>
        <v>0</v>
      </c>
      <c r="K313">
        <f>CJ313*AH313*(CE313-CD313*(1000-AH313*CG313)/(1000-AH313*CF313))/(100*BY313)</f>
        <v>0</v>
      </c>
      <c r="L313">
        <f>CD313 - IF(AH313&gt;1, K313*BY313*100.0/(AJ313*CR313), 0)</f>
        <v>0</v>
      </c>
      <c r="M313">
        <f>((S313-I313/2)*L313-K313)/(S313+I313/2)</f>
        <v>0</v>
      </c>
      <c r="N313">
        <f>M313*(CK313+CL313)/1000.0</f>
        <v>0</v>
      </c>
      <c r="O313">
        <f>(CD313 - IF(AH313&gt;1, K313*BY313*100.0/(AJ313*CR313), 0))*(CK313+CL313)/1000.0</f>
        <v>0</v>
      </c>
      <c r="P313">
        <f>2.0/((1/R313-1/Q313)+SIGN(R313)*SQRT((1/R313-1/Q313)*(1/R313-1/Q313) + 4*BZ313/((BZ313+1)*(BZ313+1))*(2*1/R313*1/Q313-1/Q313*1/Q313)))</f>
        <v>0</v>
      </c>
      <c r="Q313">
        <f>IF(LEFT(CA313,1)&lt;&gt;"0",IF(LEFT(CA313,1)="1",3.0,CB313),$D$5+$E$5*(CR313*CK313/($K$5*1000))+$F$5*(CR313*CK313/($K$5*1000))*MAX(MIN(BY313,$J$5),$I$5)*MAX(MIN(BY313,$J$5),$I$5)+$G$5*MAX(MIN(BY313,$J$5),$I$5)*(CR313*CK313/($K$5*1000))+$H$5*(CR313*CK313/($K$5*1000))*(CR313*CK313/($K$5*1000)))</f>
        <v>0</v>
      </c>
      <c r="R313">
        <f>I313*(1000-(1000*0.61365*exp(17.502*V313/(240.97+V313))/(CK313+CL313)+CF313)/2)/(1000*0.61365*exp(17.502*V313/(240.97+V313))/(CK313+CL313)-CF313)</f>
        <v>0</v>
      </c>
      <c r="S313">
        <f>1/((BZ313+1)/(P313/1.6)+1/(Q313/1.37)) + BZ313/((BZ313+1)/(P313/1.6) + BZ313/(Q313/1.37))</f>
        <v>0</v>
      </c>
      <c r="T313">
        <f>(BU313*BX313)</f>
        <v>0</v>
      </c>
      <c r="U313">
        <f>(CM313+(T313+2*0.95*5.67E-8*(((CM313+$B$7)+273)^4-(CM313+273)^4)-44100*I313)/(1.84*29.3*Q313+8*0.95*5.67E-8*(CM313+273)^3))</f>
        <v>0</v>
      </c>
      <c r="V313">
        <f>($C$7*CN313+$D$7*CO313+$E$7*U313)</f>
        <v>0</v>
      </c>
      <c r="W313">
        <f>0.61365*exp(17.502*V313/(240.97+V313))</f>
        <v>0</v>
      </c>
      <c r="X313">
        <f>(Y313/Z313*100)</f>
        <v>0</v>
      </c>
      <c r="Y313">
        <f>CF313*(CK313+CL313)/1000</f>
        <v>0</v>
      </c>
      <c r="Z313">
        <f>0.61365*exp(17.502*CM313/(240.97+CM313))</f>
        <v>0</v>
      </c>
      <c r="AA313">
        <f>(W313-CF313*(CK313+CL313)/1000)</f>
        <v>0</v>
      </c>
      <c r="AB313">
        <f>(-I313*44100)</f>
        <v>0</v>
      </c>
      <c r="AC313">
        <f>2*29.3*Q313*0.92*(CM313-V313)</f>
        <v>0</v>
      </c>
      <c r="AD313">
        <f>2*0.95*5.67E-8*(((CM313+$B$7)+273)^4-(V313+273)^4)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MAX(0,($B$13+$C$13*CR313)/(1+$D$13*CR313)*CK313/(CM313+273)*$E$13)</f>
        <v>0</v>
      </c>
      <c r="AK313" t="s">
        <v>303</v>
      </c>
      <c r="AL313" t="s">
        <v>303</v>
      </c>
      <c r="AM313">
        <v>0</v>
      </c>
      <c r="AN313">
        <v>0</v>
      </c>
      <c r="AO313">
        <f>1-AM313/AN313</f>
        <v>0</v>
      </c>
      <c r="AP313">
        <v>0</v>
      </c>
      <c r="AQ313" t="s">
        <v>303</v>
      </c>
      <c r="AR313" t="s">
        <v>303</v>
      </c>
      <c r="AS313">
        <v>0</v>
      </c>
      <c r="AT313">
        <v>0</v>
      </c>
      <c r="AU313">
        <f>1-AS313/AT313</f>
        <v>0</v>
      </c>
      <c r="AV313">
        <v>0.5</v>
      </c>
      <c r="AW313">
        <f>BV313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303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f>$B$11*CS313+$C$11*CT313+$F$11*CU313*(1-CX313)</f>
        <v>0</v>
      </c>
      <c r="BV313">
        <f>BU313*BW313</f>
        <v>0</v>
      </c>
      <c r="BW313">
        <f>($B$11*$D$9+$C$11*$D$9+$F$11*((DH313+CZ313)/MAX(DH313+CZ313+DI313, 0.1)*$I$9+DI313/MAX(DH313+CZ313+DI313, 0.1)*$J$9))/($B$11+$C$11+$F$11)</f>
        <v>0</v>
      </c>
      <c r="BX313">
        <f>($B$11*$K$9+$C$11*$K$9+$F$11*((DH313+CZ313)/MAX(DH313+CZ313+DI313, 0.1)*$P$9+DI313/MAX(DH313+CZ313+DI313, 0.1)*$Q$9))/($B$11+$C$11+$F$11)</f>
        <v>0</v>
      </c>
      <c r="BY313">
        <v>6</v>
      </c>
      <c r="BZ313">
        <v>0.5</v>
      </c>
      <c r="CA313" t="s">
        <v>304</v>
      </c>
      <c r="CB313">
        <v>2</v>
      </c>
      <c r="CC313">
        <v>1625677807.1</v>
      </c>
      <c r="CD313">
        <v>407.368666666667</v>
      </c>
      <c r="CE313">
        <v>419.997</v>
      </c>
      <c r="CF313">
        <v>9.18536333333333</v>
      </c>
      <c r="CG313">
        <v>7.64006</v>
      </c>
      <c r="CH313">
        <v>421.710666666667</v>
      </c>
      <c r="CI313">
        <v>10.6789333333333</v>
      </c>
      <c r="CJ313">
        <v>499.984333333333</v>
      </c>
      <c r="CK313">
        <v>100.422666666667</v>
      </c>
      <c r="CL313">
        <v>0.0998133666666667</v>
      </c>
      <c r="CM313">
        <v>22.2154333333333</v>
      </c>
      <c r="CN313">
        <v>21.9354</v>
      </c>
      <c r="CO313">
        <v>999.9</v>
      </c>
      <c r="CP313">
        <v>0</v>
      </c>
      <c r="CQ313">
        <v>0</v>
      </c>
      <c r="CR313">
        <v>9998.54333333333</v>
      </c>
      <c r="CS313">
        <v>0</v>
      </c>
      <c r="CT313">
        <v>4.82485</v>
      </c>
      <c r="CU313">
        <v>1046.16333333333</v>
      </c>
      <c r="CV313">
        <v>0.961994666666667</v>
      </c>
      <c r="CW313">
        <v>0.0380055</v>
      </c>
      <c r="CX313">
        <v>0</v>
      </c>
      <c r="CY313">
        <v>1376.30333333333</v>
      </c>
      <c r="CZ313">
        <v>4.99912</v>
      </c>
      <c r="DA313">
        <v>14282.2666666667</v>
      </c>
      <c r="DB313">
        <v>6713.85666666667</v>
      </c>
      <c r="DC313">
        <v>37.7703333333333</v>
      </c>
      <c r="DD313">
        <v>40.854</v>
      </c>
      <c r="DE313">
        <v>39.6456666666667</v>
      </c>
      <c r="DF313">
        <v>40.2913333333333</v>
      </c>
      <c r="DG313">
        <v>39.4163333333333</v>
      </c>
      <c r="DH313">
        <v>1001.59</v>
      </c>
      <c r="DI313">
        <v>39.5733333333333</v>
      </c>
      <c r="DJ313">
        <v>0</v>
      </c>
      <c r="DK313">
        <v>1625677809.2</v>
      </c>
      <c r="DL313">
        <v>0</v>
      </c>
      <c r="DM313">
        <v>1379.69153846154</v>
      </c>
      <c r="DN313">
        <v>-31.7476923371935</v>
      </c>
      <c r="DO313">
        <v>-346.926495908407</v>
      </c>
      <c r="DP313">
        <v>14315.2461538462</v>
      </c>
      <c r="DQ313">
        <v>15</v>
      </c>
      <c r="DR313">
        <v>1625677134.6</v>
      </c>
      <c r="DS313" t="s">
        <v>305</v>
      </c>
      <c r="DT313">
        <v>1625677128.6</v>
      </c>
      <c r="DU313">
        <v>1625677134.6</v>
      </c>
      <c r="DV313">
        <v>2</v>
      </c>
      <c r="DW313">
        <v>0.041</v>
      </c>
      <c r="DX313">
        <v>0.026</v>
      </c>
      <c r="DY313">
        <v>-14.347</v>
      </c>
      <c r="DZ313">
        <v>-1.389</v>
      </c>
      <c r="EA313">
        <v>420</v>
      </c>
      <c r="EB313">
        <v>5</v>
      </c>
      <c r="EC313">
        <v>0.14</v>
      </c>
      <c r="ED313">
        <v>0.08</v>
      </c>
      <c r="EE313">
        <v>-12.5770365853659</v>
      </c>
      <c r="EF313">
        <v>-0.304766550522651</v>
      </c>
      <c r="EG313">
        <v>0.0398558791213466</v>
      </c>
      <c r="EH313">
        <v>1</v>
      </c>
      <c r="EI313">
        <v>1381.28705882353</v>
      </c>
      <c r="EJ313">
        <v>-31.9712933516969</v>
      </c>
      <c r="EK313">
        <v>3.13758667976049</v>
      </c>
      <c r="EL313">
        <v>0</v>
      </c>
      <c r="EM313">
        <v>1.49612073170732</v>
      </c>
      <c r="EN313">
        <v>0.235300557491287</v>
      </c>
      <c r="EO313">
        <v>0.0270667807730403</v>
      </c>
      <c r="EP313">
        <v>0</v>
      </c>
      <c r="EQ313">
        <v>1</v>
      </c>
      <c r="ER313">
        <v>3</v>
      </c>
      <c r="ES313" t="s">
        <v>427</v>
      </c>
      <c r="ET313">
        <v>100</v>
      </c>
      <c r="EU313">
        <v>100</v>
      </c>
      <c r="EV313">
        <v>-14.343</v>
      </c>
      <c r="EW313">
        <v>-1.4937</v>
      </c>
      <c r="EX313">
        <v>-14.3476998515065</v>
      </c>
      <c r="EY313">
        <v>0.000485247639819423</v>
      </c>
      <c r="EZ313">
        <v>-1.36446825205216e-06</v>
      </c>
      <c r="FA313">
        <v>5.78542989185787e-10</v>
      </c>
      <c r="FB313">
        <v>-1.1099058739466</v>
      </c>
      <c r="FC313">
        <v>-0.0508365997127688</v>
      </c>
      <c r="FD313">
        <v>0.00161886503163497</v>
      </c>
      <c r="FE313">
        <v>-2.08621555845513e-05</v>
      </c>
      <c r="FF313">
        <v>0</v>
      </c>
      <c r="FG313">
        <v>2096</v>
      </c>
      <c r="FH313">
        <v>2</v>
      </c>
      <c r="FI313">
        <v>28</v>
      </c>
      <c r="FJ313">
        <v>11.3</v>
      </c>
      <c r="FK313">
        <v>11.2</v>
      </c>
      <c r="FL313">
        <v>18</v>
      </c>
      <c r="FM313">
        <v>491.756</v>
      </c>
      <c r="FN313">
        <v>512.303</v>
      </c>
      <c r="FO313">
        <v>22.1544</v>
      </c>
      <c r="FP313">
        <v>26.3933</v>
      </c>
      <c r="FQ313">
        <v>30.0001</v>
      </c>
      <c r="FR313">
        <v>26.6286</v>
      </c>
      <c r="FS313">
        <v>26.6232</v>
      </c>
      <c r="FT313">
        <v>21.48</v>
      </c>
      <c r="FU313">
        <v>48.7164</v>
      </c>
      <c r="FV313">
        <v>0</v>
      </c>
      <c r="FW313">
        <v>22.22</v>
      </c>
      <c r="FX313">
        <v>420</v>
      </c>
      <c r="FY313">
        <v>7.7696</v>
      </c>
      <c r="FZ313">
        <v>101.68</v>
      </c>
      <c r="GA313">
        <v>96.2046</v>
      </c>
    </row>
    <row r="314" spans="1:183">
      <c r="A314">
        <v>298</v>
      </c>
      <c r="B314">
        <v>1625677810.1</v>
      </c>
      <c r="C314">
        <v>594</v>
      </c>
      <c r="D314" t="s">
        <v>902</v>
      </c>
      <c r="E314" t="s">
        <v>903</v>
      </c>
      <c r="F314">
        <v>1</v>
      </c>
      <c r="G314" t="s">
        <v>302</v>
      </c>
      <c r="H314">
        <v>1625677809.1</v>
      </c>
      <c r="I314">
        <f>(J314)/1000</f>
        <v>0</v>
      </c>
      <c r="J314">
        <f>1000*CJ314*AH314*(CF314-CG314)/(100*BY314*(1000-AH314*CF314))</f>
        <v>0</v>
      </c>
      <c r="K314">
        <f>CJ314*AH314*(CE314-CD314*(1000-AH314*CG314)/(1000-AH314*CF314))/(100*BY314)</f>
        <v>0</v>
      </c>
      <c r="L314">
        <f>CD314 - IF(AH314&gt;1, K314*BY314*100.0/(AJ314*CR314), 0)</f>
        <v>0</v>
      </c>
      <c r="M314">
        <f>((S314-I314/2)*L314-K314)/(S314+I314/2)</f>
        <v>0</v>
      </c>
      <c r="N314">
        <f>M314*(CK314+CL314)/1000.0</f>
        <v>0</v>
      </c>
      <c r="O314">
        <f>(CD314 - IF(AH314&gt;1, K314*BY314*100.0/(AJ314*CR314), 0))*(CK314+CL314)/1000.0</f>
        <v>0</v>
      </c>
      <c r="P314">
        <f>2.0/((1/R314-1/Q314)+SIGN(R314)*SQRT((1/R314-1/Q314)*(1/R314-1/Q314) + 4*BZ314/((BZ314+1)*(BZ314+1))*(2*1/R314*1/Q314-1/Q314*1/Q314)))</f>
        <v>0</v>
      </c>
      <c r="Q314">
        <f>IF(LEFT(CA314,1)&lt;&gt;"0",IF(LEFT(CA314,1)="1",3.0,CB314),$D$5+$E$5*(CR314*CK314/($K$5*1000))+$F$5*(CR314*CK314/($K$5*1000))*MAX(MIN(BY314,$J$5),$I$5)*MAX(MIN(BY314,$J$5),$I$5)+$G$5*MAX(MIN(BY314,$J$5),$I$5)*(CR314*CK314/($K$5*1000))+$H$5*(CR314*CK314/($K$5*1000))*(CR314*CK314/($K$5*1000)))</f>
        <v>0</v>
      </c>
      <c r="R314">
        <f>I314*(1000-(1000*0.61365*exp(17.502*V314/(240.97+V314))/(CK314+CL314)+CF314)/2)/(1000*0.61365*exp(17.502*V314/(240.97+V314))/(CK314+CL314)-CF314)</f>
        <v>0</v>
      </c>
      <c r="S314">
        <f>1/((BZ314+1)/(P314/1.6)+1/(Q314/1.37)) + BZ314/((BZ314+1)/(P314/1.6) + BZ314/(Q314/1.37))</f>
        <v>0</v>
      </c>
      <c r="T314">
        <f>(BU314*BX314)</f>
        <v>0</v>
      </c>
      <c r="U314">
        <f>(CM314+(T314+2*0.95*5.67E-8*(((CM314+$B$7)+273)^4-(CM314+273)^4)-44100*I314)/(1.84*29.3*Q314+8*0.95*5.67E-8*(CM314+273)^3))</f>
        <v>0</v>
      </c>
      <c r="V314">
        <f>($C$7*CN314+$D$7*CO314+$E$7*U314)</f>
        <v>0</v>
      </c>
      <c r="W314">
        <f>0.61365*exp(17.502*V314/(240.97+V314))</f>
        <v>0</v>
      </c>
      <c r="X314">
        <f>(Y314/Z314*100)</f>
        <v>0</v>
      </c>
      <c r="Y314">
        <f>CF314*(CK314+CL314)/1000</f>
        <v>0</v>
      </c>
      <c r="Z314">
        <f>0.61365*exp(17.502*CM314/(240.97+CM314))</f>
        <v>0</v>
      </c>
      <c r="AA314">
        <f>(W314-CF314*(CK314+CL314)/1000)</f>
        <v>0</v>
      </c>
      <c r="AB314">
        <f>(-I314*44100)</f>
        <v>0</v>
      </c>
      <c r="AC314">
        <f>2*29.3*Q314*0.92*(CM314-V314)</f>
        <v>0</v>
      </c>
      <c r="AD314">
        <f>2*0.95*5.67E-8*(((CM314+$B$7)+273)^4-(V314+273)^4)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MAX(0,($B$13+$C$13*CR314)/(1+$D$13*CR314)*CK314/(CM314+273)*$E$13)</f>
        <v>0</v>
      </c>
      <c r="AK314" t="s">
        <v>303</v>
      </c>
      <c r="AL314" t="s">
        <v>303</v>
      </c>
      <c r="AM314">
        <v>0</v>
      </c>
      <c r="AN314">
        <v>0</v>
      </c>
      <c r="AO314">
        <f>1-AM314/AN314</f>
        <v>0</v>
      </c>
      <c r="AP314">
        <v>0</v>
      </c>
      <c r="AQ314" t="s">
        <v>303</v>
      </c>
      <c r="AR314" t="s">
        <v>303</v>
      </c>
      <c r="AS314">
        <v>0</v>
      </c>
      <c r="AT314">
        <v>0</v>
      </c>
      <c r="AU314">
        <f>1-AS314/AT314</f>
        <v>0</v>
      </c>
      <c r="AV314">
        <v>0.5</v>
      </c>
      <c r="AW314">
        <f>BV314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303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f>$B$11*CS314+$C$11*CT314+$F$11*CU314*(1-CX314)</f>
        <v>0</v>
      </c>
      <c r="BV314">
        <f>BU314*BW314</f>
        <v>0</v>
      </c>
      <c r="BW314">
        <f>($B$11*$D$9+$C$11*$D$9+$F$11*((DH314+CZ314)/MAX(DH314+CZ314+DI314, 0.1)*$I$9+DI314/MAX(DH314+CZ314+DI314, 0.1)*$J$9))/($B$11+$C$11+$F$11)</f>
        <v>0</v>
      </c>
      <c r="BX314">
        <f>($B$11*$K$9+$C$11*$K$9+$F$11*((DH314+CZ314)/MAX(DH314+CZ314+DI314, 0.1)*$P$9+DI314/MAX(DH314+CZ314+DI314, 0.1)*$Q$9))/($B$11+$C$11+$F$11)</f>
        <v>0</v>
      </c>
      <c r="BY314">
        <v>6</v>
      </c>
      <c r="BZ314">
        <v>0.5</v>
      </c>
      <c r="CA314" t="s">
        <v>304</v>
      </c>
      <c r="CB314">
        <v>2</v>
      </c>
      <c r="CC314">
        <v>1625677809.1</v>
      </c>
      <c r="CD314">
        <v>407.393666666667</v>
      </c>
      <c r="CE314">
        <v>420.005333333333</v>
      </c>
      <c r="CF314">
        <v>9.19537</v>
      </c>
      <c r="CG314">
        <v>7.65052333333333</v>
      </c>
      <c r="CH314">
        <v>421.736</v>
      </c>
      <c r="CI314">
        <v>10.6892</v>
      </c>
      <c r="CJ314">
        <v>500.054333333333</v>
      </c>
      <c r="CK314">
        <v>100.423</v>
      </c>
      <c r="CL314">
        <v>0.100109933333333</v>
      </c>
      <c r="CM314">
        <v>22.2461666666667</v>
      </c>
      <c r="CN314">
        <v>21.9690666666667</v>
      </c>
      <c r="CO314">
        <v>999.9</v>
      </c>
      <c r="CP314">
        <v>0</v>
      </c>
      <c r="CQ314">
        <v>0</v>
      </c>
      <c r="CR314">
        <v>9995</v>
      </c>
      <c r="CS314">
        <v>0</v>
      </c>
      <c r="CT314">
        <v>4.84552333333333</v>
      </c>
      <c r="CU314">
        <v>1045.96</v>
      </c>
      <c r="CV314">
        <v>0.961991</v>
      </c>
      <c r="CW314">
        <v>0.0380092</v>
      </c>
      <c r="CX314">
        <v>0</v>
      </c>
      <c r="CY314">
        <v>1375.48666666667</v>
      </c>
      <c r="CZ314">
        <v>4.99912</v>
      </c>
      <c r="DA314">
        <v>14269.3333333333</v>
      </c>
      <c r="DB314">
        <v>6712.51666666667</v>
      </c>
      <c r="DC314">
        <v>37.75</v>
      </c>
      <c r="DD314">
        <v>40.812</v>
      </c>
      <c r="DE314">
        <v>39.458</v>
      </c>
      <c r="DF314">
        <v>40.354</v>
      </c>
      <c r="DG314">
        <v>39.5413333333333</v>
      </c>
      <c r="DH314">
        <v>1001.39</v>
      </c>
      <c r="DI314">
        <v>39.57</v>
      </c>
      <c r="DJ314">
        <v>0</v>
      </c>
      <c r="DK314">
        <v>1625677811</v>
      </c>
      <c r="DL314">
        <v>0</v>
      </c>
      <c r="DM314">
        <v>1378.5884</v>
      </c>
      <c r="DN314">
        <v>-31.5099999635997</v>
      </c>
      <c r="DO314">
        <v>-342.146153248489</v>
      </c>
      <c r="DP314">
        <v>14303.304</v>
      </c>
      <c r="DQ314">
        <v>15</v>
      </c>
      <c r="DR314">
        <v>1625677134.6</v>
      </c>
      <c r="DS314" t="s">
        <v>305</v>
      </c>
      <c r="DT314">
        <v>1625677128.6</v>
      </c>
      <c r="DU314">
        <v>1625677134.6</v>
      </c>
      <c r="DV314">
        <v>2</v>
      </c>
      <c r="DW314">
        <v>0.041</v>
      </c>
      <c r="DX314">
        <v>0.026</v>
      </c>
      <c r="DY314">
        <v>-14.347</v>
      </c>
      <c r="DZ314">
        <v>-1.389</v>
      </c>
      <c r="EA314">
        <v>420</v>
      </c>
      <c r="EB314">
        <v>5</v>
      </c>
      <c r="EC314">
        <v>0.14</v>
      </c>
      <c r="ED314">
        <v>0.08</v>
      </c>
      <c r="EE314">
        <v>-12.5838829268293</v>
      </c>
      <c r="EF314">
        <v>-0.294244599303164</v>
      </c>
      <c r="EG314">
        <v>0.0384930649594217</v>
      </c>
      <c r="EH314">
        <v>1</v>
      </c>
      <c r="EI314">
        <v>1380.34088235294</v>
      </c>
      <c r="EJ314">
        <v>-31.7414201183441</v>
      </c>
      <c r="EK314">
        <v>3.12634005869962</v>
      </c>
      <c r="EL314">
        <v>0</v>
      </c>
      <c r="EM314">
        <v>1.50331097560976</v>
      </c>
      <c r="EN314">
        <v>0.265124529616723</v>
      </c>
      <c r="EO314">
        <v>0.0292934740759513</v>
      </c>
      <c r="EP314">
        <v>0</v>
      </c>
      <c r="EQ314">
        <v>1</v>
      </c>
      <c r="ER314">
        <v>3</v>
      </c>
      <c r="ES314" t="s">
        <v>427</v>
      </c>
      <c r="ET314">
        <v>100</v>
      </c>
      <c r="EU314">
        <v>100</v>
      </c>
      <c r="EV314">
        <v>-14.342</v>
      </c>
      <c r="EW314">
        <v>-1.4939</v>
      </c>
      <c r="EX314">
        <v>-14.3476998515065</v>
      </c>
      <c r="EY314">
        <v>0.000485247639819423</v>
      </c>
      <c r="EZ314">
        <v>-1.36446825205216e-06</v>
      </c>
      <c r="FA314">
        <v>5.78542989185787e-10</v>
      </c>
      <c r="FB314">
        <v>-1.1099058739466</v>
      </c>
      <c r="FC314">
        <v>-0.0508365997127688</v>
      </c>
      <c r="FD314">
        <v>0.00161886503163497</v>
      </c>
      <c r="FE314">
        <v>-2.08621555845513e-05</v>
      </c>
      <c r="FF314">
        <v>0</v>
      </c>
      <c r="FG314">
        <v>2096</v>
      </c>
      <c r="FH314">
        <v>2</v>
      </c>
      <c r="FI314">
        <v>28</v>
      </c>
      <c r="FJ314">
        <v>11.4</v>
      </c>
      <c r="FK314">
        <v>11.3</v>
      </c>
      <c r="FL314">
        <v>18</v>
      </c>
      <c r="FM314">
        <v>491.938</v>
      </c>
      <c r="FN314">
        <v>512.077</v>
      </c>
      <c r="FO314">
        <v>22.1978</v>
      </c>
      <c r="FP314">
        <v>26.3931</v>
      </c>
      <c r="FQ314">
        <v>30.0001</v>
      </c>
      <c r="FR314">
        <v>26.6277</v>
      </c>
      <c r="FS314">
        <v>26.6222</v>
      </c>
      <c r="FT314">
        <v>21.4791</v>
      </c>
      <c r="FU314">
        <v>48.7164</v>
      </c>
      <c r="FV314">
        <v>0</v>
      </c>
      <c r="FW314">
        <v>22.29</v>
      </c>
      <c r="FX314">
        <v>420</v>
      </c>
      <c r="FY314">
        <v>7.77551</v>
      </c>
      <c r="FZ314">
        <v>101.68</v>
      </c>
      <c r="GA314">
        <v>96.2055</v>
      </c>
    </row>
    <row r="315" spans="1:183">
      <c r="A315">
        <v>299</v>
      </c>
      <c r="B315">
        <v>1625677812.1</v>
      </c>
      <c r="C315">
        <v>596</v>
      </c>
      <c r="D315" t="s">
        <v>904</v>
      </c>
      <c r="E315" t="s">
        <v>905</v>
      </c>
      <c r="F315">
        <v>1</v>
      </c>
      <c r="G315" t="s">
        <v>302</v>
      </c>
      <c r="H315">
        <v>1625677811.1</v>
      </c>
      <c r="I315">
        <f>(J315)/1000</f>
        <v>0</v>
      </c>
      <c r="J315">
        <f>1000*CJ315*AH315*(CF315-CG315)/(100*BY315*(1000-AH315*CF315))</f>
        <v>0</v>
      </c>
      <c r="K315">
        <f>CJ315*AH315*(CE315-CD315*(1000-AH315*CG315)/(1000-AH315*CF315))/(100*BY315)</f>
        <v>0</v>
      </c>
      <c r="L315">
        <f>CD315 - IF(AH315&gt;1, K315*BY315*100.0/(AJ315*CR315), 0)</f>
        <v>0</v>
      </c>
      <c r="M315">
        <f>((S315-I315/2)*L315-K315)/(S315+I315/2)</f>
        <v>0</v>
      </c>
      <c r="N315">
        <f>M315*(CK315+CL315)/1000.0</f>
        <v>0</v>
      </c>
      <c r="O315">
        <f>(CD315 - IF(AH315&gt;1, K315*BY315*100.0/(AJ315*CR315), 0))*(CK315+CL315)/1000.0</f>
        <v>0</v>
      </c>
      <c r="P315">
        <f>2.0/((1/R315-1/Q315)+SIGN(R315)*SQRT((1/R315-1/Q315)*(1/R315-1/Q315) + 4*BZ315/((BZ315+1)*(BZ315+1))*(2*1/R315*1/Q315-1/Q315*1/Q315)))</f>
        <v>0</v>
      </c>
      <c r="Q315">
        <f>IF(LEFT(CA315,1)&lt;&gt;"0",IF(LEFT(CA315,1)="1",3.0,CB315),$D$5+$E$5*(CR315*CK315/($K$5*1000))+$F$5*(CR315*CK315/($K$5*1000))*MAX(MIN(BY315,$J$5),$I$5)*MAX(MIN(BY315,$J$5),$I$5)+$G$5*MAX(MIN(BY315,$J$5),$I$5)*(CR315*CK315/($K$5*1000))+$H$5*(CR315*CK315/($K$5*1000))*(CR315*CK315/($K$5*1000)))</f>
        <v>0</v>
      </c>
      <c r="R315">
        <f>I315*(1000-(1000*0.61365*exp(17.502*V315/(240.97+V315))/(CK315+CL315)+CF315)/2)/(1000*0.61365*exp(17.502*V315/(240.97+V315))/(CK315+CL315)-CF315)</f>
        <v>0</v>
      </c>
      <c r="S315">
        <f>1/((BZ315+1)/(P315/1.6)+1/(Q315/1.37)) + BZ315/((BZ315+1)/(P315/1.6) + BZ315/(Q315/1.37))</f>
        <v>0</v>
      </c>
      <c r="T315">
        <f>(BU315*BX315)</f>
        <v>0</v>
      </c>
      <c r="U315">
        <f>(CM315+(T315+2*0.95*5.67E-8*(((CM315+$B$7)+273)^4-(CM315+273)^4)-44100*I315)/(1.84*29.3*Q315+8*0.95*5.67E-8*(CM315+273)^3))</f>
        <v>0</v>
      </c>
      <c r="V315">
        <f>($C$7*CN315+$D$7*CO315+$E$7*U315)</f>
        <v>0</v>
      </c>
      <c r="W315">
        <f>0.61365*exp(17.502*V315/(240.97+V315))</f>
        <v>0</v>
      </c>
      <c r="X315">
        <f>(Y315/Z315*100)</f>
        <v>0</v>
      </c>
      <c r="Y315">
        <f>CF315*(CK315+CL315)/1000</f>
        <v>0</v>
      </c>
      <c r="Z315">
        <f>0.61365*exp(17.502*CM315/(240.97+CM315))</f>
        <v>0</v>
      </c>
      <c r="AA315">
        <f>(W315-CF315*(CK315+CL315)/1000)</f>
        <v>0</v>
      </c>
      <c r="AB315">
        <f>(-I315*44100)</f>
        <v>0</v>
      </c>
      <c r="AC315">
        <f>2*29.3*Q315*0.92*(CM315-V315)</f>
        <v>0</v>
      </c>
      <c r="AD315">
        <f>2*0.95*5.67E-8*(((CM315+$B$7)+273)^4-(V315+273)^4)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MAX(0,($B$13+$C$13*CR315)/(1+$D$13*CR315)*CK315/(CM315+273)*$E$13)</f>
        <v>0</v>
      </c>
      <c r="AK315" t="s">
        <v>303</v>
      </c>
      <c r="AL315" t="s">
        <v>303</v>
      </c>
      <c r="AM315">
        <v>0</v>
      </c>
      <c r="AN315">
        <v>0</v>
      </c>
      <c r="AO315">
        <f>1-AM315/AN315</f>
        <v>0</v>
      </c>
      <c r="AP315">
        <v>0</v>
      </c>
      <c r="AQ315" t="s">
        <v>303</v>
      </c>
      <c r="AR315" t="s">
        <v>303</v>
      </c>
      <c r="AS315">
        <v>0</v>
      </c>
      <c r="AT315">
        <v>0</v>
      </c>
      <c r="AU315">
        <f>1-AS315/AT315</f>
        <v>0</v>
      </c>
      <c r="AV315">
        <v>0.5</v>
      </c>
      <c r="AW315">
        <f>BV315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303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f>$B$11*CS315+$C$11*CT315+$F$11*CU315*(1-CX315)</f>
        <v>0</v>
      </c>
      <c r="BV315">
        <f>BU315*BW315</f>
        <v>0</v>
      </c>
      <c r="BW315">
        <f>($B$11*$D$9+$C$11*$D$9+$F$11*((DH315+CZ315)/MAX(DH315+CZ315+DI315, 0.1)*$I$9+DI315/MAX(DH315+CZ315+DI315, 0.1)*$J$9))/($B$11+$C$11+$F$11)</f>
        <v>0</v>
      </c>
      <c r="BX315">
        <f>($B$11*$K$9+$C$11*$K$9+$F$11*((DH315+CZ315)/MAX(DH315+CZ315+DI315, 0.1)*$P$9+DI315/MAX(DH315+CZ315+DI315, 0.1)*$Q$9))/($B$11+$C$11+$F$11)</f>
        <v>0</v>
      </c>
      <c r="BY315">
        <v>6</v>
      </c>
      <c r="BZ315">
        <v>0.5</v>
      </c>
      <c r="CA315" t="s">
        <v>304</v>
      </c>
      <c r="CB315">
        <v>2</v>
      </c>
      <c r="CC315">
        <v>1625677811.1</v>
      </c>
      <c r="CD315">
        <v>407.398666666667</v>
      </c>
      <c r="CE315">
        <v>420.035</v>
      </c>
      <c r="CF315">
        <v>9.20667</v>
      </c>
      <c r="CG315">
        <v>7.66838666666667</v>
      </c>
      <c r="CH315">
        <v>421.741</v>
      </c>
      <c r="CI315">
        <v>10.7007666666667</v>
      </c>
      <c r="CJ315">
        <v>500.071333333333</v>
      </c>
      <c r="CK315">
        <v>100.421666666667</v>
      </c>
      <c r="CL315">
        <v>0.100290333333333</v>
      </c>
      <c r="CM315">
        <v>22.2760666666667</v>
      </c>
      <c r="CN315">
        <v>21.9975</v>
      </c>
      <c r="CO315">
        <v>999.9</v>
      </c>
      <c r="CP315">
        <v>0</v>
      </c>
      <c r="CQ315">
        <v>0</v>
      </c>
      <c r="CR315">
        <v>9965</v>
      </c>
      <c r="CS315">
        <v>0</v>
      </c>
      <c r="CT315">
        <v>4.87309666666667</v>
      </c>
      <c r="CU315">
        <v>1045.96333333333</v>
      </c>
      <c r="CV315">
        <v>0.961991</v>
      </c>
      <c r="CW315">
        <v>0.0380092</v>
      </c>
      <c r="CX315">
        <v>0</v>
      </c>
      <c r="CY315">
        <v>1374.11</v>
      </c>
      <c r="CZ315">
        <v>4.99912</v>
      </c>
      <c r="DA315">
        <v>14259.3</v>
      </c>
      <c r="DB315">
        <v>6712.57333333333</v>
      </c>
      <c r="DC315">
        <v>37.7286666666667</v>
      </c>
      <c r="DD315">
        <v>40.854</v>
      </c>
      <c r="DE315">
        <v>39.4786666666667</v>
      </c>
      <c r="DF315">
        <v>40.354</v>
      </c>
      <c r="DG315">
        <v>39.4996666666667</v>
      </c>
      <c r="DH315">
        <v>1001.39333333333</v>
      </c>
      <c r="DI315">
        <v>39.57</v>
      </c>
      <c r="DJ315">
        <v>0</v>
      </c>
      <c r="DK315">
        <v>1625677812.8</v>
      </c>
      <c r="DL315">
        <v>0</v>
      </c>
      <c r="DM315">
        <v>1377.76846153846</v>
      </c>
      <c r="DN315">
        <v>-31.4358974686182</v>
      </c>
      <c r="DO315">
        <v>-332.800000178289</v>
      </c>
      <c r="DP315">
        <v>14295</v>
      </c>
      <c r="DQ315">
        <v>15</v>
      </c>
      <c r="DR315">
        <v>1625677134.6</v>
      </c>
      <c r="DS315" t="s">
        <v>305</v>
      </c>
      <c r="DT315">
        <v>1625677128.6</v>
      </c>
      <c r="DU315">
        <v>1625677134.6</v>
      </c>
      <c r="DV315">
        <v>2</v>
      </c>
      <c r="DW315">
        <v>0.041</v>
      </c>
      <c r="DX315">
        <v>0.026</v>
      </c>
      <c r="DY315">
        <v>-14.347</v>
      </c>
      <c r="DZ315">
        <v>-1.389</v>
      </c>
      <c r="EA315">
        <v>420</v>
      </c>
      <c r="EB315">
        <v>5</v>
      </c>
      <c r="EC315">
        <v>0.14</v>
      </c>
      <c r="ED315">
        <v>0.08</v>
      </c>
      <c r="EE315">
        <v>-12.5893365853659</v>
      </c>
      <c r="EF315">
        <v>-0.347044599303127</v>
      </c>
      <c r="EG315">
        <v>0.0405848749677162</v>
      </c>
      <c r="EH315">
        <v>1</v>
      </c>
      <c r="EI315">
        <v>1379.54228571429</v>
      </c>
      <c r="EJ315">
        <v>-32.0235616438345</v>
      </c>
      <c r="EK315">
        <v>3.2301057795278</v>
      </c>
      <c r="EL315">
        <v>0</v>
      </c>
      <c r="EM315">
        <v>1.50838853658537</v>
      </c>
      <c r="EN315">
        <v>0.289405714285719</v>
      </c>
      <c r="EO315">
        <v>0.0305104416001949</v>
      </c>
      <c r="EP315">
        <v>0</v>
      </c>
      <c r="EQ315">
        <v>1</v>
      </c>
      <c r="ER315">
        <v>3</v>
      </c>
      <c r="ES315" t="s">
        <v>427</v>
      </c>
      <c r="ET315">
        <v>100</v>
      </c>
      <c r="EU315">
        <v>100</v>
      </c>
      <c r="EV315">
        <v>-14.342</v>
      </c>
      <c r="EW315">
        <v>-1.4943</v>
      </c>
      <c r="EX315">
        <v>-14.3476998515065</v>
      </c>
      <c r="EY315">
        <v>0.000485247639819423</v>
      </c>
      <c r="EZ315">
        <v>-1.36446825205216e-06</v>
      </c>
      <c r="FA315">
        <v>5.78542989185787e-10</v>
      </c>
      <c r="FB315">
        <v>-1.1099058739466</v>
      </c>
      <c r="FC315">
        <v>-0.0508365997127688</v>
      </c>
      <c r="FD315">
        <v>0.00161886503163497</v>
      </c>
      <c r="FE315">
        <v>-2.08621555845513e-05</v>
      </c>
      <c r="FF315">
        <v>0</v>
      </c>
      <c r="FG315">
        <v>2096</v>
      </c>
      <c r="FH315">
        <v>2</v>
      </c>
      <c r="FI315">
        <v>28</v>
      </c>
      <c r="FJ315">
        <v>11.4</v>
      </c>
      <c r="FK315">
        <v>11.3</v>
      </c>
      <c r="FL315">
        <v>18</v>
      </c>
      <c r="FM315">
        <v>492.175</v>
      </c>
      <c r="FN315">
        <v>512.23</v>
      </c>
      <c r="FO315">
        <v>22.2418</v>
      </c>
      <c r="FP315">
        <v>26.3927</v>
      </c>
      <c r="FQ315">
        <v>30.0001</v>
      </c>
      <c r="FR315">
        <v>26.6266</v>
      </c>
      <c r="FS315">
        <v>26.6213</v>
      </c>
      <c r="FT315">
        <v>21.4803</v>
      </c>
      <c r="FU315">
        <v>48.4304</v>
      </c>
      <c r="FV315">
        <v>0</v>
      </c>
      <c r="FW315">
        <v>22.29</v>
      </c>
      <c r="FX315">
        <v>420</v>
      </c>
      <c r="FY315">
        <v>7.77579</v>
      </c>
      <c r="FZ315">
        <v>101.679</v>
      </c>
      <c r="GA315">
        <v>96.2051</v>
      </c>
    </row>
    <row r="316" spans="1:183">
      <c r="A316">
        <v>300</v>
      </c>
      <c r="B316">
        <v>1625677814.1</v>
      </c>
      <c r="C316">
        <v>598</v>
      </c>
      <c r="D316" t="s">
        <v>906</v>
      </c>
      <c r="E316" t="s">
        <v>907</v>
      </c>
      <c r="F316">
        <v>1</v>
      </c>
      <c r="G316" t="s">
        <v>302</v>
      </c>
      <c r="H316">
        <v>1625677813.1</v>
      </c>
      <c r="I316">
        <f>(J316)/1000</f>
        <v>0</v>
      </c>
      <c r="J316">
        <f>1000*CJ316*AH316*(CF316-CG316)/(100*BY316*(1000-AH316*CF316))</f>
        <v>0</v>
      </c>
      <c r="K316">
        <f>CJ316*AH316*(CE316-CD316*(1000-AH316*CG316)/(1000-AH316*CF316))/(100*BY316)</f>
        <v>0</v>
      </c>
      <c r="L316">
        <f>CD316 - IF(AH316&gt;1, K316*BY316*100.0/(AJ316*CR316), 0)</f>
        <v>0</v>
      </c>
      <c r="M316">
        <f>((S316-I316/2)*L316-K316)/(S316+I316/2)</f>
        <v>0</v>
      </c>
      <c r="N316">
        <f>M316*(CK316+CL316)/1000.0</f>
        <v>0</v>
      </c>
      <c r="O316">
        <f>(CD316 - IF(AH316&gt;1, K316*BY316*100.0/(AJ316*CR316), 0))*(CK316+CL316)/1000.0</f>
        <v>0</v>
      </c>
      <c r="P316">
        <f>2.0/((1/R316-1/Q316)+SIGN(R316)*SQRT((1/R316-1/Q316)*(1/R316-1/Q316) + 4*BZ316/((BZ316+1)*(BZ316+1))*(2*1/R316*1/Q316-1/Q316*1/Q316)))</f>
        <v>0</v>
      </c>
      <c r="Q316">
        <f>IF(LEFT(CA316,1)&lt;&gt;"0",IF(LEFT(CA316,1)="1",3.0,CB316),$D$5+$E$5*(CR316*CK316/($K$5*1000))+$F$5*(CR316*CK316/($K$5*1000))*MAX(MIN(BY316,$J$5),$I$5)*MAX(MIN(BY316,$J$5),$I$5)+$G$5*MAX(MIN(BY316,$J$5),$I$5)*(CR316*CK316/($K$5*1000))+$H$5*(CR316*CK316/($K$5*1000))*(CR316*CK316/($K$5*1000)))</f>
        <v>0</v>
      </c>
      <c r="R316">
        <f>I316*(1000-(1000*0.61365*exp(17.502*V316/(240.97+V316))/(CK316+CL316)+CF316)/2)/(1000*0.61365*exp(17.502*V316/(240.97+V316))/(CK316+CL316)-CF316)</f>
        <v>0</v>
      </c>
      <c r="S316">
        <f>1/((BZ316+1)/(P316/1.6)+1/(Q316/1.37)) + BZ316/((BZ316+1)/(P316/1.6) + BZ316/(Q316/1.37))</f>
        <v>0</v>
      </c>
      <c r="T316">
        <f>(BU316*BX316)</f>
        <v>0</v>
      </c>
      <c r="U316">
        <f>(CM316+(T316+2*0.95*5.67E-8*(((CM316+$B$7)+273)^4-(CM316+273)^4)-44100*I316)/(1.84*29.3*Q316+8*0.95*5.67E-8*(CM316+273)^3))</f>
        <v>0</v>
      </c>
      <c r="V316">
        <f>($C$7*CN316+$D$7*CO316+$E$7*U316)</f>
        <v>0</v>
      </c>
      <c r="W316">
        <f>0.61365*exp(17.502*V316/(240.97+V316))</f>
        <v>0</v>
      </c>
      <c r="X316">
        <f>(Y316/Z316*100)</f>
        <v>0</v>
      </c>
      <c r="Y316">
        <f>CF316*(CK316+CL316)/1000</f>
        <v>0</v>
      </c>
      <c r="Z316">
        <f>0.61365*exp(17.502*CM316/(240.97+CM316))</f>
        <v>0</v>
      </c>
      <c r="AA316">
        <f>(W316-CF316*(CK316+CL316)/1000)</f>
        <v>0</v>
      </c>
      <c r="AB316">
        <f>(-I316*44100)</f>
        <v>0</v>
      </c>
      <c r="AC316">
        <f>2*29.3*Q316*0.92*(CM316-V316)</f>
        <v>0</v>
      </c>
      <c r="AD316">
        <f>2*0.95*5.67E-8*(((CM316+$B$7)+273)^4-(V316+273)^4)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MAX(0,($B$13+$C$13*CR316)/(1+$D$13*CR316)*CK316/(CM316+273)*$E$13)</f>
        <v>0</v>
      </c>
      <c r="AK316" t="s">
        <v>303</v>
      </c>
      <c r="AL316" t="s">
        <v>303</v>
      </c>
      <c r="AM316">
        <v>0</v>
      </c>
      <c r="AN316">
        <v>0</v>
      </c>
      <c r="AO316">
        <f>1-AM316/AN316</f>
        <v>0</v>
      </c>
      <c r="AP316">
        <v>0</v>
      </c>
      <c r="AQ316" t="s">
        <v>303</v>
      </c>
      <c r="AR316" t="s">
        <v>303</v>
      </c>
      <c r="AS316">
        <v>0</v>
      </c>
      <c r="AT316">
        <v>0</v>
      </c>
      <c r="AU316">
        <f>1-AS316/AT316</f>
        <v>0</v>
      </c>
      <c r="AV316">
        <v>0.5</v>
      </c>
      <c r="AW316">
        <f>BV316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303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f>$B$11*CS316+$C$11*CT316+$F$11*CU316*(1-CX316)</f>
        <v>0</v>
      </c>
      <c r="BV316">
        <f>BU316*BW316</f>
        <v>0</v>
      </c>
      <c r="BW316">
        <f>($B$11*$D$9+$C$11*$D$9+$F$11*((DH316+CZ316)/MAX(DH316+CZ316+DI316, 0.1)*$I$9+DI316/MAX(DH316+CZ316+DI316, 0.1)*$J$9))/($B$11+$C$11+$F$11)</f>
        <v>0</v>
      </c>
      <c r="BX316">
        <f>($B$11*$K$9+$C$11*$K$9+$F$11*((DH316+CZ316)/MAX(DH316+CZ316+DI316, 0.1)*$P$9+DI316/MAX(DH316+CZ316+DI316, 0.1)*$Q$9))/($B$11+$C$11+$F$11)</f>
        <v>0</v>
      </c>
      <c r="BY316">
        <v>6</v>
      </c>
      <c r="BZ316">
        <v>0.5</v>
      </c>
      <c r="CA316" t="s">
        <v>304</v>
      </c>
      <c r="CB316">
        <v>2</v>
      </c>
      <c r="CC316">
        <v>1625677813.1</v>
      </c>
      <c r="CD316">
        <v>407.388333333333</v>
      </c>
      <c r="CE316">
        <v>420.031333333333</v>
      </c>
      <c r="CF316">
        <v>9.22026</v>
      </c>
      <c r="CG316">
        <v>7.68575</v>
      </c>
      <c r="CH316">
        <v>421.731</v>
      </c>
      <c r="CI316">
        <v>10.7146666666667</v>
      </c>
      <c r="CJ316">
        <v>500.035</v>
      </c>
      <c r="CK316">
        <v>100.416</v>
      </c>
      <c r="CL316">
        <v>0.100046833333333</v>
      </c>
      <c r="CM316">
        <v>22.3061666666667</v>
      </c>
      <c r="CN316">
        <v>22.0262666666667</v>
      </c>
      <c r="CO316">
        <v>999.9</v>
      </c>
      <c r="CP316">
        <v>0</v>
      </c>
      <c r="CQ316">
        <v>0</v>
      </c>
      <c r="CR316">
        <v>9994.16666666667</v>
      </c>
      <c r="CS316">
        <v>0</v>
      </c>
      <c r="CT316">
        <v>4.92042666666667</v>
      </c>
      <c r="CU316">
        <v>1046.06666666667</v>
      </c>
      <c r="CV316">
        <v>0.961994666666667</v>
      </c>
      <c r="CW316">
        <v>0.0380055</v>
      </c>
      <c r="CX316">
        <v>0</v>
      </c>
      <c r="CY316">
        <v>1373.04</v>
      </c>
      <c r="CZ316">
        <v>4.99912</v>
      </c>
      <c r="DA316">
        <v>14251.2666666667</v>
      </c>
      <c r="DB316">
        <v>6713.22</v>
      </c>
      <c r="DC316">
        <v>37.687</v>
      </c>
      <c r="DD316">
        <v>40.812</v>
      </c>
      <c r="DE316">
        <v>39.479</v>
      </c>
      <c r="DF316">
        <v>40.3333333333333</v>
      </c>
      <c r="DG316">
        <v>39.4583333333333</v>
      </c>
      <c r="DH316">
        <v>1001.49666666667</v>
      </c>
      <c r="DI316">
        <v>39.57</v>
      </c>
      <c r="DJ316">
        <v>0</v>
      </c>
      <c r="DK316">
        <v>1625677815.2</v>
      </c>
      <c r="DL316">
        <v>0</v>
      </c>
      <c r="DM316">
        <v>1376.50423076923</v>
      </c>
      <c r="DN316">
        <v>-32.0133333621775</v>
      </c>
      <c r="DO316">
        <v>-311.85982913864</v>
      </c>
      <c r="DP316">
        <v>14282.0423076923</v>
      </c>
      <c r="DQ316">
        <v>15</v>
      </c>
      <c r="DR316">
        <v>1625677134.6</v>
      </c>
      <c r="DS316" t="s">
        <v>305</v>
      </c>
      <c r="DT316">
        <v>1625677128.6</v>
      </c>
      <c r="DU316">
        <v>1625677134.6</v>
      </c>
      <c r="DV316">
        <v>2</v>
      </c>
      <c r="DW316">
        <v>0.041</v>
      </c>
      <c r="DX316">
        <v>0.026</v>
      </c>
      <c r="DY316">
        <v>-14.347</v>
      </c>
      <c r="DZ316">
        <v>-1.389</v>
      </c>
      <c r="EA316">
        <v>420</v>
      </c>
      <c r="EB316">
        <v>5</v>
      </c>
      <c r="EC316">
        <v>0.14</v>
      </c>
      <c r="ED316">
        <v>0.08</v>
      </c>
      <c r="EE316">
        <v>-12.6001219512195</v>
      </c>
      <c r="EF316">
        <v>-0.306158885017419</v>
      </c>
      <c r="EG316">
        <v>0.0373642813144313</v>
      </c>
      <c r="EH316">
        <v>1</v>
      </c>
      <c r="EI316">
        <v>1378.08205882353</v>
      </c>
      <c r="EJ316">
        <v>-31.9038637786388</v>
      </c>
      <c r="EK316">
        <v>3.13210583118074</v>
      </c>
      <c r="EL316">
        <v>0</v>
      </c>
      <c r="EM316">
        <v>1.51382829268293</v>
      </c>
      <c r="EN316">
        <v>0.277041742160282</v>
      </c>
      <c r="EO316">
        <v>0.0298199093668315</v>
      </c>
      <c r="EP316">
        <v>0</v>
      </c>
      <c r="EQ316">
        <v>1</v>
      </c>
      <c r="ER316">
        <v>3</v>
      </c>
      <c r="ES316" t="s">
        <v>427</v>
      </c>
      <c r="ET316">
        <v>100</v>
      </c>
      <c r="EU316">
        <v>100</v>
      </c>
      <c r="EV316">
        <v>-14.343</v>
      </c>
      <c r="EW316">
        <v>-1.4946</v>
      </c>
      <c r="EX316">
        <v>-14.3476998515065</v>
      </c>
      <c r="EY316">
        <v>0.000485247639819423</v>
      </c>
      <c r="EZ316">
        <v>-1.36446825205216e-06</v>
      </c>
      <c r="FA316">
        <v>5.78542989185787e-10</v>
      </c>
      <c r="FB316">
        <v>-1.1099058739466</v>
      </c>
      <c r="FC316">
        <v>-0.0508365997127688</v>
      </c>
      <c r="FD316">
        <v>0.00161886503163497</v>
      </c>
      <c r="FE316">
        <v>-2.08621555845513e-05</v>
      </c>
      <c r="FF316">
        <v>0</v>
      </c>
      <c r="FG316">
        <v>2096</v>
      </c>
      <c r="FH316">
        <v>2</v>
      </c>
      <c r="FI316">
        <v>28</v>
      </c>
      <c r="FJ316">
        <v>11.4</v>
      </c>
      <c r="FK316">
        <v>11.3</v>
      </c>
      <c r="FL316">
        <v>18</v>
      </c>
      <c r="FM316">
        <v>492.014</v>
      </c>
      <c r="FN316">
        <v>512.536</v>
      </c>
      <c r="FO316">
        <v>22.288</v>
      </c>
      <c r="FP316">
        <v>26.3916</v>
      </c>
      <c r="FQ316">
        <v>30.0001</v>
      </c>
      <c r="FR316">
        <v>26.6264</v>
      </c>
      <c r="FS316">
        <v>26.6213</v>
      </c>
      <c r="FT316">
        <v>21.4805</v>
      </c>
      <c r="FU316">
        <v>48.4304</v>
      </c>
      <c r="FV316">
        <v>0</v>
      </c>
      <c r="FW316">
        <v>22.36</v>
      </c>
      <c r="FX316">
        <v>420</v>
      </c>
      <c r="FY316">
        <v>7.77846</v>
      </c>
      <c r="FZ316">
        <v>101.678</v>
      </c>
      <c r="GA316">
        <v>96.2048</v>
      </c>
    </row>
    <row r="317" spans="1:183">
      <c r="A317">
        <v>301</v>
      </c>
      <c r="B317">
        <v>1625677816.1</v>
      </c>
      <c r="C317">
        <v>600</v>
      </c>
      <c r="D317" t="s">
        <v>908</v>
      </c>
      <c r="E317" t="s">
        <v>909</v>
      </c>
      <c r="F317">
        <v>1</v>
      </c>
      <c r="G317" t="s">
        <v>302</v>
      </c>
      <c r="H317">
        <v>1625677815.1</v>
      </c>
      <c r="I317">
        <f>(J317)/1000</f>
        <v>0</v>
      </c>
      <c r="J317">
        <f>1000*CJ317*AH317*(CF317-CG317)/(100*BY317*(1000-AH317*CF317))</f>
        <v>0</v>
      </c>
      <c r="K317">
        <f>CJ317*AH317*(CE317-CD317*(1000-AH317*CG317)/(1000-AH317*CF317))/(100*BY317)</f>
        <v>0</v>
      </c>
      <c r="L317">
        <f>CD317 - IF(AH317&gt;1, K317*BY317*100.0/(AJ317*CR317), 0)</f>
        <v>0</v>
      </c>
      <c r="M317">
        <f>((S317-I317/2)*L317-K317)/(S317+I317/2)</f>
        <v>0</v>
      </c>
      <c r="N317">
        <f>M317*(CK317+CL317)/1000.0</f>
        <v>0</v>
      </c>
      <c r="O317">
        <f>(CD317 - IF(AH317&gt;1, K317*BY317*100.0/(AJ317*CR317), 0))*(CK317+CL317)/1000.0</f>
        <v>0</v>
      </c>
      <c r="P317">
        <f>2.0/((1/R317-1/Q317)+SIGN(R317)*SQRT((1/R317-1/Q317)*(1/R317-1/Q317) + 4*BZ317/((BZ317+1)*(BZ317+1))*(2*1/R317*1/Q317-1/Q317*1/Q317)))</f>
        <v>0</v>
      </c>
      <c r="Q317">
        <f>IF(LEFT(CA317,1)&lt;&gt;"0",IF(LEFT(CA317,1)="1",3.0,CB317),$D$5+$E$5*(CR317*CK317/($K$5*1000))+$F$5*(CR317*CK317/($K$5*1000))*MAX(MIN(BY317,$J$5),$I$5)*MAX(MIN(BY317,$J$5),$I$5)+$G$5*MAX(MIN(BY317,$J$5),$I$5)*(CR317*CK317/($K$5*1000))+$H$5*(CR317*CK317/($K$5*1000))*(CR317*CK317/($K$5*1000)))</f>
        <v>0</v>
      </c>
      <c r="R317">
        <f>I317*(1000-(1000*0.61365*exp(17.502*V317/(240.97+V317))/(CK317+CL317)+CF317)/2)/(1000*0.61365*exp(17.502*V317/(240.97+V317))/(CK317+CL317)-CF317)</f>
        <v>0</v>
      </c>
      <c r="S317">
        <f>1/((BZ317+1)/(P317/1.6)+1/(Q317/1.37)) + BZ317/((BZ317+1)/(P317/1.6) + BZ317/(Q317/1.37))</f>
        <v>0</v>
      </c>
      <c r="T317">
        <f>(BU317*BX317)</f>
        <v>0</v>
      </c>
      <c r="U317">
        <f>(CM317+(T317+2*0.95*5.67E-8*(((CM317+$B$7)+273)^4-(CM317+273)^4)-44100*I317)/(1.84*29.3*Q317+8*0.95*5.67E-8*(CM317+273)^3))</f>
        <v>0</v>
      </c>
      <c r="V317">
        <f>($C$7*CN317+$D$7*CO317+$E$7*U317)</f>
        <v>0</v>
      </c>
      <c r="W317">
        <f>0.61365*exp(17.502*V317/(240.97+V317))</f>
        <v>0</v>
      </c>
      <c r="X317">
        <f>(Y317/Z317*100)</f>
        <v>0</v>
      </c>
      <c r="Y317">
        <f>CF317*(CK317+CL317)/1000</f>
        <v>0</v>
      </c>
      <c r="Z317">
        <f>0.61365*exp(17.502*CM317/(240.97+CM317))</f>
        <v>0</v>
      </c>
      <c r="AA317">
        <f>(W317-CF317*(CK317+CL317)/1000)</f>
        <v>0</v>
      </c>
      <c r="AB317">
        <f>(-I317*44100)</f>
        <v>0</v>
      </c>
      <c r="AC317">
        <f>2*29.3*Q317*0.92*(CM317-V317)</f>
        <v>0</v>
      </c>
      <c r="AD317">
        <f>2*0.95*5.67E-8*(((CM317+$B$7)+273)^4-(V317+273)^4)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MAX(0,($B$13+$C$13*CR317)/(1+$D$13*CR317)*CK317/(CM317+273)*$E$13)</f>
        <v>0</v>
      </c>
      <c r="AK317" t="s">
        <v>303</v>
      </c>
      <c r="AL317" t="s">
        <v>303</v>
      </c>
      <c r="AM317">
        <v>0</v>
      </c>
      <c r="AN317">
        <v>0</v>
      </c>
      <c r="AO317">
        <f>1-AM317/AN317</f>
        <v>0</v>
      </c>
      <c r="AP317">
        <v>0</v>
      </c>
      <c r="AQ317" t="s">
        <v>303</v>
      </c>
      <c r="AR317" t="s">
        <v>303</v>
      </c>
      <c r="AS317">
        <v>0</v>
      </c>
      <c r="AT317">
        <v>0</v>
      </c>
      <c r="AU317">
        <f>1-AS317/AT317</f>
        <v>0</v>
      </c>
      <c r="AV317">
        <v>0.5</v>
      </c>
      <c r="AW317">
        <f>BV317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303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f>$B$11*CS317+$C$11*CT317+$F$11*CU317*(1-CX317)</f>
        <v>0</v>
      </c>
      <c r="BV317">
        <f>BU317*BW317</f>
        <v>0</v>
      </c>
      <c r="BW317">
        <f>($B$11*$D$9+$C$11*$D$9+$F$11*((DH317+CZ317)/MAX(DH317+CZ317+DI317, 0.1)*$I$9+DI317/MAX(DH317+CZ317+DI317, 0.1)*$J$9))/($B$11+$C$11+$F$11)</f>
        <v>0</v>
      </c>
      <c r="BX317">
        <f>($B$11*$K$9+$C$11*$K$9+$F$11*((DH317+CZ317)/MAX(DH317+CZ317+DI317, 0.1)*$P$9+DI317/MAX(DH317+CZ317+DI317, 0.1)*$Q$9))/($B$11+$C$11+$F$11)</f>
        <v>0</v>
      </c>
      <c r="BY317">
        <v>6</v>
      </c>
      <c r="BZ317">
        <v>0.5</v>
      </c>
      <c r="CA317" t="s">
        <v>304</v>
      </c>
      <c r="CB317">
        <v>2</v>
      </c>
      <c r="CC317">
        <v>1625677815.1</v>
      </c>
      <c r="CD317">
        <v>407.354</v>
      </c>
      <c r="CE317">
        <v>419.940666666667</v>
      </c>
      <c r="CF317">
        <v>9.23555666666667</v>
      </c>
      <c r="CG317">
        <v>7.71846666666667</v>
      </c>
      <c r="CH317">
        <v>421.696</v>
      </c>
      <c r="CI317">
        <v>10.7303333333333</v>
      </c>
      <c r="CJ317">
        <v>500.011</v>
      </c>
      <c r="CK317">
        <v>100.412</v>
      </c>
      <c r="CL317">
        <v>0.0999170333333333</v>
      </c>
      <c r="CM317">
        <v>22.3359333333333</v>
      </c>
      <c r="CN317">
        <v>22.0502666666667</v>
      </c>
      <c r="CO317">
        <v>999.9</v>
      </c>
      <c r="CP317">
        <v>0</v>
      </c>
      <c r="CQ317">
        <v>0</v>
      </c>
      <c r="CR317">
        <v>9998.73333333333</v>
      </c>
      <c r="CS317">
        <v>0</v>
      </c>
      <c r="CT317">
        <v>4.95580666666667</v>
      </c>
      <c r="CU317">
        <v>1045.96666666667</v>
      </c>
      <c r="CV317">
        <v>0.961991</v>
      </c>
      <c r="CW317">
        <v>0.0380092</v>
      </c>
      <c r="CX317">
        <v>0</v>
      </c>
      <c r="CY317">
        <v>1372.30333333333</v>
      </c>
      <c r="CZ317">
        <v>4.99912</v>
      </c>
      <c r="DA317">
        <v>14240.2333333333</v>
      </c>
      <c r="DB317">
        <v>6712.55666666667</v>
      </c>
      <c r="DC317">
        <v>37.6666666666667</v>
      </c>
      <c r="DD317">
        <v>40.812</v>
      </c>
      <c r="DE317">
        <v>39.625</v>
      </c>
      <c r="DF317">
        <v>40.2916666666667</v>
      </c>
      <c r="DG317">
        <v>39.437</v>
      </c>
      <c r="DH317">
        <v>1001.39666666667</v>
      </c>
      <c r="DI317">
        <v>39.57</v>
      </c>
      <c r="DJ317">
        <v>0</v>
      </c>
      <c r="DK317">
        <v>1625677817</v>
      </c>
      <c r="DL317">
        <v>0</v>
      </c>
      <c r="DM317">
        <v>1375.3884</v>
      </c>
      <c r="DN317">
        <v>-31.9523076505839</v>
      </c>
      <c r="DO317">
        <v>-303.715384044109</v>
      </c>
      <c r="DP317">
        <v>14270.88</v>
      </c>
      <c r="DQ317">
        <v>15</v>
      </c>
      <c r="DR317">
        <v>1625677134.6</v>
      </c>
      <c r="DS317" t="s">
        <v>305</v>
      </c>
      <c r="DT317">
        <v>1625677128.6</v>
      </c>
      <c r="DU317">
        <v>1625677134.6</v>
      </c>
      <c r="DV317">
        <v>2</v>
      </c>
      <c r="DW317">
        <v>0.041</v>
      </c>
      <c r="DX317">
        <v>0.026</v>
      </c>
      <c r="DY317">
        <v>-14.347</v>
      </c>
      <c r="DZ317">
        <v>-1.389</v>
      </c>
      <c r="EA317">
        <v>420</v>
      </c>
      <c r="EB317">
        <v>5</v>
      </c>
      <c r="EC317">
        <v>0.14</v>
      </c>
      <c r="ED317">
        <v>0.08</v>
      </c>
      <c r="EE317">
        <v>-12.6068317073171</v>
      </c>
      <c r="EF317">
        <v>-0.167345644599342</v>
      </c>
      <c r="EG317">
        <v>0.0298028353457526</v>
      </c>
      <c r="EH317">
        <v>1</v>
      </c>
      <c r="EI317">
        <v>1377.14294117647</v>
      </c>
      <c r="EJ317">
        <v>-31.7563820794604</v>
      </c>
      <c r="EK317">
        <v>3.1288106454951</v>
      </c>
      <c r="EL317">
        <v>0</v>
      </c>
      <c r="EM317">
        <v>1.51938048780488</v>
      </c>
      <c r="EN317">
        <v>0.189185017421603</v>
      </c>
      <c r="EO317">
        <v>0.0246396117675326</v>
      </c>
      <c r="EP317">
        <v>0</v>
      </c>
      <c r="EQ317">
        <v>1</v>
      </c>
      <c r="ER317">
        <v>3</v>
      </c>
      <c r="ES317" t="s">
        <v>427</v>
      </c>
      <c r="ET317">
        <v>100</v>
      </c>
      <c r="EU317">
        <v>100</v>
      </c>
      <c r="EV317">
        <v>-14.342</v>
      </c>
      <c r="EW317">
        <v>-1.4949</v>
      </c>
      <c r="EX317">
        <v>-14.3476998515065</v>
      </c>
      <c r="EY317">
        <v>0.000485247639819423</v>
      </c>
      <c r="EZ317">
        <v>-1.36446825205216e-06</v>
      </c>
      <c r="FA317">
        <v>5.78542989185787e-10</v>
      </c>
      <c r="FB317">
        <v>-1.1099058739466</v>
      </c>
      <c r="FC317">
        <v>-0.0508365997127688</v>
      </c>
      <c r="FD317">
        <v>0.00161886503163497</v>
      </c>
      <c r="FE317">
        <v>-2.08621555845513e-05</v>
      </c>
      <c r="FF317">
        <v>0</v>
      </c>
      <c r="FG317">
        <v>2096</v>
      </c>
      <c r="FH317">
        <v>2</v>
      </c>
      <c r="FI317">
        <v>28</v>
      </c>
      <c r="FJ317">
        <v>11.5</v>
      </c>
      <c r="FK317">
        <v>11.4</v>
      </c>
      <c r="FL317">
        <v>18</v>
      </c>
      <c r="FM317">
        <v>491.906</v>
      </c>
      <c r="FN317">
        <v>512.422</v>
      </c>
      <c r="FO317">
        <v>22.3291</v>
      </c>
      <c r="FP317">
        <v>26.3909</v>
      </c>
      <c r="FQ317">
        <v>30</v>
      </c>
      <c r="FR317">
        <v>26.6256</v>
      </c>
      <c r="FS317">
        <v>26.6206</v>
      </c>
      <c r="FT317">
        <v>21.4812</v>
      </c>
      <c r="FU317">
        <v>48.4304</v>
      </c>
      <c r="FV317">
        <v>0</v>
      </c>
      <c r="FW317">
        <v>22.42</v>
      </c>
      <c r="FX317">
        <v>420</v>
      </c>
      <c r="FY317">
        <v>7.83546</v>
      </c>
      <c r="FZ317">
        <v>101.678</v>
      </c>
      <c r="GA317">
        <v>96.2048</v>
      </c>
    </row>
    <row r="318" spans="1:183">
      <c r="A318">
        <v>302</v>
      </c>
      <c r="B318">
        <v>1625677818.1</v>
      </c>
      <c r="C318">
        <v>602</v>
      </c>
      <c r="D318" t="s">
        <v>910</v>
      </c>
      <c r="E318" t="s">
        <v>911</v>
      </c>
      <c r="F318">
        <v>1</v>
      </c>
      <c r="G318" t="s">
        <v>302</v>
      </c>
      <c r="H318">
        <v>1625677817.1</v>
      </c>
      <c r="I318">
        <f>(J318)/1000</f>
        <v>0</v>
      </c>
      <c r="J318">
        <f>1000*CJ318*AH318*(CF318-CG318)/(100*BY318*(1000-AH318*CF318))</f>
        <v>0</v>
      </c>
      <c r="K318">
        <f>CJ318*AH318*(CE318-CD318*(1000-AH318*CG318)/(1000-AH318*CF318))/(100*BY318)</f>
        <v>0</v>
      </c>
      <c r="L318">
        <f>CD318 - IF(AH318&gt;1, K318*BY318*100.0/(AJ318*CR318), 0)</f>
        <v>0</v>
      </c>
      <c r="M318">
        <f>((S318-I318/2)*L318-K318)/(S318+I318/2)</f>
        <v>0</v>
      </c>
      <c r="N318">
        <f>M318*(CK318+CL318)/1000.0</f>
        <v>0</v>
      </c>
      <c r="O318">
        <f>(CD318 - IF(AH318&gt;1, K318*BY318*100.0/(AJ318*CR318), 0))*(CK318+CL318)/1000.0</f>
        <v>0</v>
      </c>
      <c r="P318">
        <f>2.0/((1/R318-1/Q318)+SIGN(R318)*SQRT((1/R318-1/Q318)*(1/R318-1/Q318) + 4*BZ318/((BZ318+1)*(BZ318+1))*(2*1/R318*1/Q318-1/Q318*1/Q318)))</f>
        <v>0</v>
      </c>
      <c r="Q318">
        <f>IF(LEFT(CA318,1)&lt;&gt;"0",IF(LEFT(CA318,1)="1",3.0,CB318),$D$5+$E$5*(CR318*CK318/($K$5*1000))+$F$5*(CR318*CK318/($K$5*1000))*MAX(MIN(BY318,$J$5),$I$5)*MAX(MIN(BY318,$J$5),$I$5)+$G$5*MAX(MIN(BY318,$J$5),$I$5)*(CR318*CK318/($K$5*1000))+$H$5*(CR318*CK318/($K$5*1000))*(CR318*CK318/($K$5*1000)))</f>
        <v>0</v>
      </c>
      <c r="R318">
        <f>I318*(1000-(1000*0.61365*exp(17.502*V318/(240.97+V318))/(CK318+CL318)+CF318)/2)/(1000*0.61365*exp(17.502*V318/(240.97+V318))/(CK318+CL318)-CF318)</f>
        <v>0</v>
      </c>
      <c r="S318">
        <f>1/((BZ318+1)/(P318/1.6)+1/(Q318/1.37)) + BZ318/((BZ318+1)/(P318/1.6) + BZ318/(Q318/1.37))</f>
        <v>0</v>
      </c>
      <c r="T318">
        <f>(BU318*BX318)</f>
        <v>0</v>
      </c>
      <c r="U318">
        <f>(CM318+(T318+2*0.95*5.67E-8*(((CM318+$B$7)+273)^4-(CM318+273)^4)-44100*I318)/(1.84*29.3*Q318+8*0.95*5.67E-8*(CM318+273)^3))</f>
        <v>0</v>
      </c>
      <c r="V318">
        <f>($C$7*CN318+$D$7*CO318+$E$7*U318)</f>
        <v>0</v>
      </c>
      <c r="W318">
        <f>0.61365*exp(17.502*V318/(240.97+V318))</f>
        <v>0</v>
      </c>
      <c r="X318">
        <f>(Y318/Z318*100)</f>
        <v>0</v>
      </c>
      <c r="Y318">
        <f>CF318*(CK318+CL318)/1000</f>
        <v>0</v>
      </c>
      <c r="Z318">
        <f>0.61365*exp(17.502*CM318/(240.97+CM318))</f>
        <v>0</v>
      </c>
      <c r="AA318">
        <f>(W318-CF318*(CK318+CL318)/1000)</f>
        <v>0</v>
      </c>
      <c r="AB318">
        <f>(-I318*44100)</f>
        <v>0</v>
      </c>
      <c r="AC318">
        <f>2*29.3*Q318*0.92*(CM318-V318)</f>
        <v>0</v>
      </c>
      <c r="AD318">
        <f>2*0.95*5.67E-8*(((CM318+$B$7)+273)^4-(V318+273)^4)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MAX(0,($B$13+$C$13*CR318)/(1+$D$13*CR318)*CK318/(CM318+273)*$E$13)</f>
        <v>0</v>
      </c>
      <c r="AK318" t="s">
        <v>303</v>
      </c>
      <c r="AL318" t="s">
        <v>303</v>
      </c>
      <c r="AM318">
        <v>0</v>
      </c>
      <c r="AN318">
        <v>0</v>
      </c>
      <c r="AO318">
        <f>1-AM318/AN318</f>
        <v>0</v>
      </c>
      <c r="AP318">
        <v>0</v>
      </c>
      <c r="AQ318" t="s">
        <v>303</v>
      </c>
      <c r="AR318" t="s">
        <v>303</v>
      </c>
      <c r="AS318">
        <v>0</v>
      </c>
      <c r="AT318">
        <v>0</v>
      </c>
      <c r="AU318">
        <f>1-AS318/AT318</f>
        <v>0</v>
      </c>
      <c r="AV318">
        <v>0.5</v>
      </c>
      <c r="AW318">
        <f>BV318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303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f>$B$11*CS318+$C$11*CT318+$F$11*CU318*(1-CX318)</f>
        <v>0</v>
      </c>
      <c r="BV318">
        <f>BU318*BW318</f>
        <v>0</v>
      </c>
      <c r="BW318">
        <f>($B$11*$D$9+$C$11*$D$9+$F$11*((DH318+CZ318)/MAX(DH318+CZ318+DI318, 0.1)*$I$9+DI318/MAX(DH318+CZ318+DI318, 0.1)*$J$9))/($B$11+$C$11+$F$11)</f>
        <v>0</v>
      </c>
      <c r="BX318">
        <f>($B$11*$K$9+$C$11*$K$9+$F$11*((DH318+CZ318)/MAX(DH318+CZ318+DI318, 0.1)*$P$9+DI318/MAX(DH318+CZ318+DI318, 0.1)*$Q$9))/($B$11+$C$11+$F$11)</f>
        <v>0</v>
      </c>
      <c r="BY318">
        <v>6</v>
      </c>
      <c r="BZ318">
        <v>0.5</v>
      </c>
      <c r="CA318" t="s">
        <v>304</v>
      </c>
      <c r="CB318">
        <v>2</v>
      </c>
      <c r="CC318">
        <v>1625677817.1</v>
      </c>
      <c r="CD318">
        <v>407.320333333333</v>
      </c>
      <c r="CE318">
        <v>419.993333333333</v>
      </c>
      <c r="CF318">
        <v>9.25426666666667</v>
      </c>
      <c r="CG318">
        <v>7.74805333333333</v>
      </c>
      <c r="CH318">
        <v>421.662666666667</v>
      </c>
      <c r="CI318">
        <v>10.7494666666667</v>
      </c>
      <c r="CJ318">
        <v>499.949333333333</v>
      </c>
      <c r="CK318">
        <v>100.412</v>
      </c>
      <c r="CL318">
        <v>0.0999892666666667</v>
      </c>
      <c r="CM318">
        <v>22.3632</v>
      </c>
      <c r="CN318">
        <v>22.0762</v>
      </c>
      <c r="CO318">
        <v>999.9</v>
      </c>
      <c r="CP318">
        <v>0</v>
      </c>
      <c r="CQ318">
        <v>0</v>
      </c>
      <c r="CR318">
        <v>9960</v>
      </c>
      <c r="CS318">
        <v>0</v>
      </c>
      <c r="CT318">
        <v>4.9627</v>
      </c>
      <c r="CU318">
        <v>1045.96</v>
      </c>
      <c r="CV318">
        <v>0.961991</v>
      </c>
      <c r="CW318">
        <v>0.0380092</v>
      </c>
      <c r="CX318">
        <v>0</v>
      </c>
      <c r="CY318">
        <v>1371.11666666667</v>
      </c>
      <c r="CZ318">
        <v>4.99912</v>
      </c>
      <c r="DA318">
        <v>14228.3</v>
      </c>
      <c r="DB318">
        <v>6712.54</v>
      </c>
      <c r="DC318">
        <v>37.729</v>
      </c>
      <c r="DD318">
        <v>40.812</v>
      </c>
      <c r="DE318">
        <v>39.437</v>
      </c>
      <c r="DF318">
        <v>40.3333333333333</v>
      </c>
      <c r="DG318">
        <v>39.5623333333333</v>
      </c>
      <c r="DH318">
        <v>1001.39</v>
      </c>
      <c r="DI318">
        <v>39.57</v>
      </c>
      <c r="DJ318">
        <v>0</v>
      </c>
      <c r="DK318">
        <v>1625677818.8</v>
      </c>
      <c r="DL318">
        <v>0</v>
      </c>
      <c r="DM318">
        <v>1374.61153846154</v>
      </c>
      <c r="DN318">
        <v>-31.4256410557769</v>
      </c>
      <c r="DO318">
        <v>-304.150427436914</v>
      </c>
      <c r="DP318">
        <v>14263.0307692308</v>
      </c>
      <c r="DQ318">
        <v>15</v>
      </c>
      <c r="DR318">
        <v>1625677134.6</v>
      </c>
      <c r="DS318" t="s">
        <v>305</v>
      </c>
      <c r="DT318">
        <v>1625677128.6</v>
      </c>
      <c r="DU318">
        <v>1625677134.6</v>
      </c>
      <c r="DV318">
        <v>2</v>
      </c>
      <c r="DW318">
        <v>0.041</v>
      </c>
      <c r="DX318">
        <v>0.026</v>
      </c>
      <c r="DY318">
        <v>-14.347</v>
      </c>
      <c r="DZ318">
        <v>-1.389</v>
      </c>
      <c r="EA318">
        <v>420</v>
      </c>
      <c r="EB318">
        <v>5</v>
      </c>
      <c r="EC318">
        <v>0.14</v>
      </c>
      <c r="ED318">
        <v>0.08</v>
      </c>
      <c r="EE318">
        <v>-12.6156024390244</v>
      </c>
      <c r="EF318">
        <v>-0.17059860627177</v>
      </c>
      <c r="EG318">
        <v>0.0308800234408864</v>
      </c>
      <c r="EH318">
        <v>1</v>
      </c>
      <c r="EI318">
        <v>1376.33714285714</v>
      </c>
      <c r="EJ318">
        <v>-31.7058317025438</v>
      </c>
      <c r="EK318">
        <v>3.19883244006183</v>
      </c>
      <c r="EL318">
        <v>0</v>
      </c>
      <c r="EM318">
        <v>1.52305365853659</v>
      </c>
      <c r="EN318">
        <v>0.0742237630662033</v>
      </c>
      <c r="EO318">
        <v>0.0189666706074678</v>
      </c>
      <c r="EP318">
        <v>1</v>
      </c>
      <c r="EQ318">
        <v>2</v>
      </c>
      <c r="ER318">
        <v>3</v>
      </c>
      <c r="ES318" t="s">
        <v>349</v>
      </c>
      <c r="ET318">
        <v>100</v>
      </c>
      <c r="EU318">
        <v>100</v>
      </c>
      <c r="EV318">
        <v>-14.343</v>
      </c>
      <c r="EW318">
        <v>-1.4955</v>
      </c>
      <c r="EX318">
        <v>-14.3476998515065</v>
      </c>
      <c r="EY318">
        <v>0.000485247639819423</v>
      </c>
      <c r="EZ318">
        <v>-1.36446825205216e-06</v>
      </c>
      <c r="FA318">
        <v>5.78542989185787e-10</v>
      </c>
      <c r="FB318">
        <v>-1.1099058739466</v>
      </c>
      <c r="FC318">
        <v>-0.0508365997127688</v>
      </c>
      <c r="FD318">
        <v>0.00161886503163497</v>
      </c>
      <c r="FE318">
        <v>-2.08621555845513e-05</v>
      </c>
      <c r="FF318">
        <v>0</v>
      </c>
      <c r="FG318">
        <v>2096</v>
      </c>
      <c r="FH318">
        <v>2</v>
      </c>
      <c r="FI318">
        <v>28</v>
      </c>
      <c r="FJ318">
        <v>11.5</v>
      </c>
      <c r="FK318">
        <v>11.4</v>
      </c>
      <c r="FL318">
        <v>18</v>
      </c>
      <c r="FM318">
        <v>491.997</v>
      </c>
      <c r="FN318">
        <v>512.141</v>
      </c>
      <c r="FO318">
        <v>22.3787</v>
      </c>
      <c r="FP318">
        <v>26.3909</v>
      </c>
      <c r="FQ318">
        <v>29.9999</v>
      </c>
      <c r="FR318">
        <v>26.6243</v>
      </c>
      <c r="FS318">
        <v>26.6193</v>
      </c>
      <c r="FT318">
        <v>21.4794</v>
      </c>
      <c r="FU318">
        <v>48.4304</v>
      </c>
      <c r="FV318">
        <v>0</v>
      </c>
      <c r="FW318">
        <v>22.42</v>
      </c>
      <c r="FX318">
        <v>420</v>
      </c>
      <c r="FY318">
        <v>7.83311</v>
      </c>
      <c r="FZ318">
        <v>101.679</v>
      </c>
      <c r="GA318">
        <v>96.2052</v>
      </c>
    </row>
    <row r="319" spans="1:183">
      <c r="A319">
        <v>303</v>
      </c>
      <c r="B319">
        <v>1625677820.1</v>
      </c>
      <c r="C319">
        <v>604</v>
      </c>
      <c r="D319" t="s">
        <v>912</v>
      </c>
      <c r="E319" t="s">
        <v>913</v>
      </c>
      <c r="F319">
        <v>1</v>
      </c>
      <c r="G319" t="s">
        <v>302</v>
      </c>
      <c r="H319">
        <v>1625677819.1</v>
      </c>
      <c r="I319">
        <f>(J319)/1000</f>
        <v>0</v>
      </c>
      <c r="J319">
        <f>1000*CJ319*AH319*(CF319-CG319)/(100*BY319*(1000-AH319*CF319))</f>
        <v>0</v>
      </c>
      <c r="K319">
        <f>CJ319*AH319*(CE319-CD319*(1000-AH319*CG319)/(1000-AH319*CF319))/(100*BY319)</f>
        <v>0</v>
      </c>
      <c r="L319">
        <f>CD319 - IF(AH319&gt;1, K319*BY319*100.0/(AJ319*CR319), 0)</f>
        <v>0</v>
      </c>
      <c r="M319">
        <f>((S319-I319/2)*L319-K319)/(S319+I319/2)</f>
        <v>0</v>
      </c>
      <c r="N319">
        <f>M319*(CK319+CL319)/1000.0</f>
        <v>0</v>
      </c>
      <c r="O319">
        <f>(CD319 - IF(AH319&gt;1, K319*BY319*100.0/(AJ319*CR319), 0))*(CK319+CL319)/1000.0</f>
        <v>0</v>
      </c>
      <c r="P319">
        <f>2.0/((1/R319-1/Q319)+SIGN(R319)*SQRT((1/R319-1/Q319)*(1/R319-1/Q319) + 4*BZ319/((BZ319+1)*(BZ319+1))*(2*1/R319*1/Q319-1/Q319*1/Q319)))</f>
        <v>0</v>
      </c>
      <c r="Q319">
        <f>IF(LEFT(CA319,1)&lt;&gt;"0",IF(LEFT(CA319,1)="1",3.0,CB319),$D$5+$E$5*(CR319*CK319/($K$5*1000))+$F$5*(CR319*CK319/($K$5*1000))*MAX(MIN(BY319,$J$5),$I$5)*MAX(MIN(BY319,$J$5),$I$5)+$G$5*MAX(MIN(BY319,$J$5),$I$5)*(CR319*CK319/($K$5*1000))+$H$5*(CR319*CK319/($K$5*1000))*(CR319*CK319/($K$5*1000)))</f>
        <v>0</v>
      </c>
      <c r="R319">
        <f>I319*(1000-(1000*0.61365*exp(17.502*V319/(240.97+V319))/(CK319+CL319)+CF319)/2)/(1000*0.61365*exp(17.502*V319/(240.97+V319))/(CK319+CL319)-CF319)</f>
        <v>0</v>
      </c>
      <c r="S319">
        <f>1/((BZ319+1)/(P319/1.6)+1/(Q319/1.37)) + BZ319/((BZ319+1)/(P319/1.6) + BZ319/(Q319/1.37))</f>
        <v>0</v>
      </c>
      <c r="T319">
        <f>(BU319*BX319)</f>
        <v>0</v>
      </c>
      <c r="U319">
        <f>(CM319+(T319+2*0.95*5.67E-8*(((CM319+$B$7)+273)^4-(CM319+273)^4)-44100*I319)/(1.84*29.3*Q319+8*0.95*5.67E-8*(CM319+273)^3))</f>
        <v>0</v>
      </c>
      <c r="V319">
        <f>($C$7*CN319+$D$7*CO319+$E$7*U319)</f>
        <v>0</v>
      </c>
      <c r="W319">
        <f>0.61365*exp(17.502*V319/(240.97+V319))</f>
        <v>0</v>
      </c>
      <c r="X319">
        <f>(Y319/Z319*100)</f>
        <v>0</v>
      </c>
      <c r="Y319">
        <f>CF319*(CK319+CL319)/1000</f>
        <v>0</v>
      </c>
      <c r="Z319">
        <f>0.61365*exp(17.502*CM319/(240.97+CM319))</f>
        <v>0</v>
      </c>
      <c r="AA319">
        <f>(W319-CF319*(CK319+CL319)/1000)</f>
        <v>0</v>
      </c>
      <c r="AB319">
        <f>(-I319*44100)</f>
        <v>0</v>
      </c>
      <c r="AC319">
        <f>2*29.3*Q319*0.92*(CM319-V319)</f>
        <v>0</v>
      </c>
      <c r="AD319">
        <f>2*0.95*5.67E-8*(((CM319+$B$7)+273)^4-(V319+273)^4)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MAX(0,($B$13+$C$13*CR319)/(1+$D$13*CR319)*CK319/(CM319+273)*$E$13)</f>
        <v>0</v>
      </c>
      <c r="AK319" t="s">
        <v>303</v>
      </c>
      <c r="AL319" t="s">
        <v>303</v>
      </c>
      <c r="AM319">
        <v>0</v>
      </c>
      <c r="AN319">
        <v>0</v>
      </c>
      <c r="AO319">
        <f>1-AM319/AN319</f>
        <v>0</v>
      </c>
      <c r="AP319">
        <v>0</v>
      </c>
      <c r="AQ319" t="s">
        <v>303</v>
      </c>
      <c r="AR319" t="s">
        <v>303</v>
      </c>
      <c r="AS319">
        <v>0</v>
      </c>
      <c r="AT319">
        <v>0</v>
      </c>
      <c r="AU319">
        <f>1-AS319/AT319</f>
        <v>0</v>
      </c>
      <c r="AV319">
        <v>0.5</v>
      </c>
      <c r="AW319">
        <f>BV319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303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f>$B$11*CS319+$C$11*CT319+$F$11*CU319*(1-CX319)</f>
        <v>0</v>
      </c>
      <c r="BV319">
        <f>BU319*BW319</f>
        <v>0</v>
      </c>
      <c r="BW319">
        <f>($B$11*$D$9+$C$11*$D$9+$F$11*((DH319+CZ319)/MAX(DH319+CZ319+DI319, 0.1)*$I$9+DI319/MAX(DH319+CZ319+DI319, 0.1)*$J$9))/($B$11+$C$11+$F$11)</f>
        <v>0</v>
      </c>
      <c r="BX319">
        <f>($B$11*$K$9+$C$11*$K$9+$F$11*((DH319+CZ319)/MAX(DH319+CZ319+DI319, 0.1)*$P$9+DI319/MAX(DH319+CZ319+DI319, 0.1)*$Q$9))/($B$11+$C$11+$F$11)</f>
        <v>0</v>
      </c>
      <c r="BY319">
        <v>6</v>
      </c>
      <c r="BZ319">
        <v>0.5</v>
      </c>
      <c r="CA319" t="s">
        <v>304</v>
      </c>
      <c r="CB319">
        <v>2</v>
      </c>
      <c r="CC319">
        <v>1625677819.1</v>
      </c>
      <c r="CD319">
        <v>407.316</v>
      </c>
      <c r="CE319">
        <v>420.009333333333</v>
      </c>
      <c r="CF319">
        <v>9.27688333333333</v>
      </c>
      <c r="CG319">
        <v>7.75706333333333</v>
      </c>
      <c r="CH319">
        <v>421.658333333333</v>
      </c>
      <c r="CI319">
        <v>10.7726333333333</v>
      </c>
      <c r="CJ319">
        <v>500.032</v>
      </c>
      <c r="CK319">
        <v>100.412</v>
      </c>
      <c r="CL319">
        <v>0.100104133333333</v>
      </c>
      <c r="CM319">
        <v>22.3933666666667</v>
      </c>
      <c r="CN319">
        <v>22.1068</v>
      </c>
      <c r="CO319">
        <v>999.9</v>
      </c>
      <c r="CP319">
        <v>0</v>
      </c>
      <c r="CQ319">
        <v>0</v>
      </c>
      <c r="CR319">
        <v>9995</v>
      </c>
      <c r="CS319">
        <v>0</v>
      </c>
      <c r="CT319">
        <v>4.94202</v>
      </c>
      <c r="CU319">
        <v>1046.17</v>
      </c>
      <c r="CV319">
        <v>0.961994666666667</v>
      </c>
      <c r="CW319">
        <v>0.0380055</v>
      </c>
      <c r="CX319">
        <v>0</v>
      </c>
      <c r="CY319">
        <v>1369.87</v>
      </c>
      <c r="CZ319">
        <v>4.99912</v>
      </c>
      <c r="DA319">
        <v>14220.3</v>
      </c>
      <c r="DB319">
        <v>6713.88666666667</v>
      </c>
      <c r="DC319">
        <v>37.6456666666667</v>
      </c>
      <c r="DD319">
        <v>40.812</v>
      </c>
      <c r="DE319">
        <v>39.458</v>
      </c>
      <c r="DF319">
        <v>40.2706666666667</v>
      </c>
      <c r="DG319">
        <v>39.4166666666667</v>
      </c>
      <c r="DH319">
        <v>1001.59666666667</v>
      </c>
      <c r="DI319">
        <v>39.5733333333333</v>
      </c>
      <c r="DJ319">
        <v>0</v>
      </c>
      <c r="DK319">
        <v>1625677821.2</v>
      </c>
      <c r="DL319">
        <v>0</v>
      </c>
      <c r="DM319">
        <v>1373.32423076923</v>
      </c>
      <c r="DN319">
        <v>-31.8608547249233</v>
      </c>
      <c r="DO319">
        <v>-306.403418860747</v>
      </c>
      <c r="DP319">
        <v>14251.05</v>
      </c>
      <c r="DQ319">
        <v>15</v>
      </c>
      <c r="DR319">
        <v>1625677134.6</v>
      </c>
      <c r="DS319" t="s">
        <v>305</v>
      </c>
      <c r="DT319">
        <v>1625677128.6</v>
      </c>
      <c r="DU319">
        <v>1625677134.6</v>
      </c>
      <c r="DV319">
        <v>2</v>
      </c>
      <c r="DW319">
        <v>0.041</v>
      </c>
      <c r="DX319">
        <v>0.026</v>
      </c>
      <c r="DY319">
        <v>-14.347</v>
      </c>
      <c r="DZ319">
        <v>-1.389</v>
      </c>
      <c r="EA319">
        <v>420</v>
      </c>
      <c r="EB319">
        <v>5</v>
      </c>
      <c r="EC319">
        <v>0.14</v>
      </c>
      <c r="ED319">
        <v>0.08</v>
      </c>
      <c r="EE319">
        <v>-12.6249414634146</v>
      </c>
      <c r="EF319">
        <v>-0.24998675958189</v>
      </c>
      <c r="EG319">
        <v>0.0372315364331838</v>
      </c>
      <c r="EH319">
        <v>1</v>
      </c>
      <c r="EI319">
        <v>1374.91970588235</v>
      </c>
      <c r="EJ319">
        <v>-31.8915287341939</v>
      </c>
      <c r="EK319">
        <v>3.13092213938748</v>
      </c>
      <c r="EL319">
        <v>0</v>
      </c>
      <c r="EM319">
        <v>1.52609268292683</v>
      </c>
      <c r="EN319">
        <v>-0.0028547038327495</v>
      </c>
      <c r="EO319">
        <v>0.0149357374701591</v>
      </c>
      <c r="EP319">
        <v>1</v>
      </c>
      <c r="EQ319">
        <v>2</v>
      </c>
      <c r="ER319">
        <v>3</v>
      </c>
      <c r="ES319" t="s">
        <v>349</v>
      </c>
      <c r="ET319">
        <v>100</v>
      </c>
      <c r="EU319">
        <v>100</v>
      </c>
      <c r="EV319">
        <v>-14.342</v>
      </c>
      <c r="EW319">
        <v>-1.496</v>
      </c>
      <c r="EX319">
        <v>-14.3476998515065</v>
      </c>
      <c r="EY319">
        <v>0.000485247639819423</v>
      </c>
      <c r="EZ319">
        <v>-1.36446825205216e-06</v>
      </c>
      <c r="FA319">
        <v>5.78542989185787e-10</v>
      </c>
      <c r="FB319">
        <v>-1.1099058739466</v>
      </c>
      <c r="FC319">
        <v>-0.0508365997127688</v>
      </c>
      <c r="FD319">
        <v>0.00161886503163497</v>
      </c>
      <c r="FE319">
        <v>-2.08621555845513e-05</v>
      </c>
      <c r="FF319">
        <v>0</v>
      </c>
      <c r="FG319">
        <v>2096</v>
      </c>
      <c r="FH319">
        <v>2</v>
      </c>
      <c r="FI319">
        <v>28</v>
      </c>
      <c r="FJ319">
        <v>11.5</v>
      </c>
      <c r="FK319">
        <v>11.4</v>
      </c>
      <c r="FL319">
        <v>18</v>
      </c>
      <c r="FM319">
        <v>491.85</v>
      </c>
      <c r="FN319">
        <v>512.173</v>
      </c>
      <c r="FO319">
        <v>22.4229</v>
      </c>
      <c r="FP319">
        <v>26.3909</v>
      </c>
      <c r="FQ319">
        <v>30</v>
      </c>
      <c r="FR319">
        <v>26.6242</v>
      </c>
      <c r="FS319">
        <v>26.619</v>
      </c>
      <c r="FT319">
        <v>21.4821</v>
      </c>
      <c r="FU319">
        <v>48.4304</v>
      </c>
      <c r="FV319">
        <v>0</v>
      </c>
      <c r="FW319">
        <v>22.49</v>
      </c>
      <c r="FX319">
        <v>420</v>
      </c>
      <c r="FY319">
        <v>7.83054</v>
      </c>
      <c r="FZ319">
        <v>101.68</v>
      </c>
      <c r="GA319">
        <v>96.2054</v>
      </c>
    </row>
    <row r="320" spans="1:183">
      <c r="A320">
        <v>304</v>
      </c>
      <c r="B320">
        <v>1625677822.1</v>
      </c>
      <c r="C320">
        <v>606</v>
      </c>
      <c r="D320" t="s">
        <v>914</v>
      </c>
      <c r="E320" t="s">
        <v>915</v>
      </c>
      <c r="F320">
        <v>1</v>
      </c>
      <c r="G320" t="s">
        <v>302</v>
      </c>
      <c r="H320">
        <v>1625677821.1</v>
      </c>
      <c r="I320">
        <f>(J320)/1000</f>
        <v>0</v>
      </c>
      <c r="J320">
        <f>1000*CJ320*AH320*(CF320-CG320)/(100*BY320*(1000-AH320*CF320))</f>
        <v>0</v>
      </c>
      <c r="K320">
        <f>CJ320*AH320*(CE320-CD320*(1000-AH320*CG320)/(1000-AH320*CF320))/(100*BY320)</f>
        <v>0</v>
      </c>
      <c r="L320">
        <f>CD320 - IF(AH320&gt;1, K320*BY320*100.0/(AJ320*CR320), 0)</f>
        <v>0</v>
      </c>
      <c r="M320">
        <f>((S320-I320/2)*L320-K320)/(S320+I320/2)</f>
        <v>0</v>
      </c>
      <c r="N320">
        <f>M320*(CK320+CL320)/1000.0</f>
        <v>0</v>
      </c>
      <c r="O320">
        <f>(CD320 - IF(AH320&gt;1, K320*BY320*100.0/(AJ320*CR320), 0))*(CK320+CL320)/1000.0</f>
        <v>0</v>
      </c>
      <c r="P320">
        <f>2.0/((1/R320-1/Q320)+SIGN(R320)*SQRT((1/R320-1/Q320)*(1/R320-1/Q320) + 4*BZ320/((BZ320+1)*(BZ320+1))*(2*1/R320*1/Q320-1/Q320*1/Q320)))</f>
        <v>0</v>
      </c>
      <c r="Q320">
        <f>IF(LEFT(CA320,1)&lt;&gt;"0",IF(LEFT(CA320,1)="1",3.0,CB320),$D$5+$E$5*(CR320*CK320/($K$5*1000))+$F$5*(CR320*CK320/($K$5*1000))*MAX(MIN(BY320,$J$5),$I$5)*MAX(MIN(BY320,$J$5),$I$5)+$G$5*MAX(MIN(BY320,$J$5),$I$5)*(CR320*CK320/($K$5*1000))+$H$5*(CR320*CK320/($K$5*1000))*(CR320*CK320/($K$5*1000)))</f>
        <v>0</v>
      </c>
      <c r="R320">
        <f>I320*(1000-(1000*0.61365*exp(17.502*V320/(240.97+V320))/(CK320+CL320)+CF320)/2)/(1000*0.61365*exp(17.502*V320/(240.97+V320))/(CK320+CL320)-CF320)</f>
        <v>0</v>
      </c>
      <c r="S320">
        <f>1/((BZ320+1)/(P320/1.6)+1/(Q320/1.37)) + BZ320/((BZ320+1)/(P320/1.6) + BZ320/(Q320/1.37))</f>
        <v>0</v>
      </c>
      <c r="T320">
        <f>(BU320*BX320)</f>
        <v>0</v>
      </c>
      <c r="U320">
        <f>(CM320+(T320+2*0.95*5.67E-8*(((CM320+$B$7)+273)^4-(CM320+273)^4)-44100*I320)/(1.84*29.3*Q320+8*0.95*5.67E-8*(CM320+273)^3))</f>
        <v>0</v>
      </c>
      <c r="V320">
        <f>($C$7*CN320+$D$7*CO320+$E$7*U320)</f>
        <v>0</v>
      </c>
      <c r="W320">
        <f>0.61365*exp(17.502*V320/(240.97+V320))</f>
        <v>0</v>
      </c>
      <c r="X320">
        <f>(Y320/Z320*100)</f>
        <v>0</v>
      </c>
      <c r="Y320">
        <f>CF320*(CK320+CL320)/1000</f>
        <v>0</v>
      </c>
      <c r="Z320">
        <f>0.61365*exp(17.502*CM320/(240.97+CM320))</f>
        <v>0</v>
      </c>
      <c r="AA320">
        <f>(W320-CF320*(CK320+CL320)/1000)</f>
        <v>0</v>
      </c>
      <c r="AB320">
        <f>(-I320*44100)</f>
        <v>0</v>
      </c>
      <c r="AC320">
        <f>2*29.3*Q320*0.92*(CM320-V320)</f>
        <v>0</v>
      </c>
      <c r="AD320">
        <f>2*0.95*5.67E-8*(((CM320+$B$7)+273)^4-(V320+273)^4)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MAX(0,($B$13+$C$13*CR320)/(1+$D$13*CR320)*CK320/(CM320+273)*$E$13)</f>
        <v>0</v>
      </c>
      <c r="AK320" t="s">
        <v>303</v>
      </c>
      <c r="AL320" t="s">
        <v>303</v>
      </c>
      <c r="AM320">
        <v>0</v>
      </c>
      <c r="AN320">
        <v>0</v>
      </c>
      <c r="AO320">
        <f>1-AM320/AN320</f>
        <v>0</v>
      </c>
      <c r="AP320">
        <v>0</v>
      </c>
      <c r="AQ320" t="s">
        <v>303</v>
      </c>
      <c r="AR320" t="s">
        <v>303</v>
      </c>
      <c r="AS320">
        <v>0</v>
      </c>
      <c r="AT320">
        <v>0</v>
      </c>
      <c r="AU320">
        <f>1-AS320/AT320</f>
        <v>0</v>
      </c>
      <c r="AV320">
        <v>0.5</v>
      </c>
      <c r="AW320">
        <f>BV320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303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f>$B$11*CS320+$C$11*CT320+$F$11*CU320*(1-CX320)</f>
        <v>0</v>
      </c>
      <c r="BV320">
        <f>BU320*BW320</f>
        <v>0</v>
      </c>
      <c r="BW320">
        <f>($B$11*$D$9+$C$11*$D$9+$F$11*((DH320+CZ320)/MAX(DH320+CZ320+DI320, 0.1)*$I$9+DI320/MAX(DH320+CZ320+DI320, 0.1)*$J$9))/($B$11+$C$11+$F$11)</f>
        <v>0</v>
      </c>
      <c r="BX320">
        <f>($B$11*$K$9+$C$11*$K$9+$F$11*((DH320+CZ320)/MAX(DH320+CZ320+DI320, 0.1)*$P$9+DI320/MAX(DH320+CZ320+DI320, 0.1)*$Q$9))/($B$11+$C$11+$F$11)</f>
        <v>0</v>
      </c>
      <c r="BY320">
        <v>6</v>
      </c>
      <c r="BZ320">
        <v>0.5</v>
      </c>
      <c r="CA320" t="s">
        <v>304</v>
      </c>
      <c r="CB320">
        <v>2</v>
      </c>
      <c r="CC320">
        <v>1625677821.1</v>
      </c>
      <c r="CD320">
        <v>407.325</v>
      </c>
      <c r="CE320">
        <v>419.925333333333</v>
      </c>
      <c r="CF320">
        <v>9.29811333333333</v>
      </c>
      <c r="CG320">
        <v>7.76029</v>
      </c>
      <c r="CH320">
        <v>421.667333333333</v>
      </c>
      <c r="CI320">
        <v>10.7944</v>
      </c>
      <c r="CJ320">
        <v>500.039</v>
      </c>
      <c r="CK320">
        <v>100.411</v>
      </c>
      <c r="CL320">
        <v>0.0999107</v>
      </c>
      <c r="CM320">
        <v>22.425</v>
      </c>
      <c r="CN320">
        <v>22.1346</v>
      </c>
      <c r="CO320">
        <v>999.9</v>
      </c>
      <c r="CP320">
        <v>0</v>
      </c>
      <c r="CQ320">
        <v>0</v>
      </c>
      <c r="CR320">
        <v>10032.1</v>
      </c>
      <c r="CS320">
        <v>0</v>
      </c>
      <c r="CT320">
        <v>4.92823666666667</v>
      </c>
      <c r="CU320">
        <v>1045.96</v>
      </c>
      <c r="CV320">
        <v>0.961991</v>
      </c>
      <c r="CW320">
        <v>0.0380092</v>
      </c>
      <c r="CX320">
        <v>0</v>
      </c>
      <c r="CY320">
        <v>1368.85666666667</v>
      </c>
      <c r="CZ320">
        <v>4.99912</v>
      </c>
      <c r="DA320">
        <v>14207.3333333333</v>
      </c>
      <c r="DB320">
        <v>6712.54</v>
      </c>
      <c r="DC320">
        <v>37.812</v>
      </c>
      <c r="DD320">
        <v>40.812</v>
      </c>
      <c r="DE320">
        <v>39.5416666666667</v>
      </c>
      <c r="DF320">
        <v>40.4163333333333</v>
      </c>
      <c r="DG320">
        <v>39.562</v>
      </c>
      <c r="DH320">
        <v>1001.39</v>
      </c>
      <c r="DI320">
        <v>39.57</v>
      </c>
      <c r="DJ320">
        <v>0</v>
      </c>
      <c r="DK320">
        <v>1625677823</v>
      </c>
      <c r="DL320">
        <v>0</v>
      </c>
      <c r="DM320">
        <v>1372.2088</v>
      </c>
      <c r="DN320">
        <v>-32.1030768741033</v>
      </c>
      <c r="DO320">
        <v>-309.799999415609</v>
      </c>
      <c r="DP320">
        <v>14239.824</v>
      </c>
      <c r="DQ320">
        <v>15</v>
      </c>
      <c r="DR320">
        <v>1625677134.6</v>
      </c>
      <c r="DS320" t="s">
        <v>305</v>
      </c>
      <c r="DT320">
        <v>1625677128.6</v>
      </c>
      <c r="DU320">
        <v>1625677134.6</v>
      </c>
      <c r="DV320">
        <v>2</v>
      </c>
      <c r="DW320">
        <v>0.041</v>
      </c>
      <c r="DX320">
        <v>0.026</v>
      </c>
      <c r="DY320">
        <v>-14.347</v>
      </c>
      <c r="DZ320">
        <v>-1.389</v>
      </c>
      <c r="EA320">
        <v>420</v>
      </c>
      <c r="EB320">
        <v>5</v>
      </c>
      <c r="EC320">
        <v>0.14</v>
      </c>
      <c r="ED320">
        <v>0.08</v>
      </c>
      <c r="EE320">
        <v>-12.6294195121951</v>
      </c>
      <c r="EF320">
        <v>-0.138436933797937</v>
      </c>
      <c r="EG320">
        <v>0.0343935346981135</v>
      </c>
      <c r="EH320">
        <v>1</v>
      </c>
      <c r="EI320">
        <v>1373.94823529412</v>
      </c>
      <c r="EJ320">
        <v>-32.0132713440434</v>
      </c>
      <c r="EK320">
        <v>3.15399976741787</v>
      </c>
      <c r="EL320">
        <v>0</v>
      </c>
      <c r="EM320">
        <v>1.52936048780488</v>
      </c>
      <c r="EN320">
        <v>-0.0332015331010454</v>
      </c>
      <c r="EO320">
        <v>0.0128648420409135</v>
      </c>
      <c r="EP320">
        <v>1</v>
      </c>
      <c r="EQ320">
        <v>2</v>
      </c>
      <c r="ER320">
        <v>3</v>
      </c>
      <c r="ES320" t="s">
        <v>349</v>
      </c>
      <c r="ET320">
        <v>100</v>
      </c>
      <c r="EU320">
        <v>100</v>
      </c>
      <c r="EV320">
        <v>-14.343</v>
      </c>
      <c r="EW320">
        <v>-1.4965</v>
      </c>
      <c r="EX320">
        <v>-14.3476998515065</v>
      </c>
      <c r="EY320">
        <v>0.000485247639819423</v>
      </c>
      <c r="EZ320">
        <v>-1.36446825205216e-06</v>
      </c>
      <c r="FA320">
        <v>5.78542989185787e-10</v>
      </c>
      <c r="FB320">
        <v>-1.1099058739466</v>
      </c>
      <c r="FC320">
        <v>-0.0508365997127688</v>
      </c>
      <c r="FD320">
        <v>0.00161886503163497</v>
      </c>
      <c r="FE320">
        <v>-2.08621555845513e-05</v>
      </c>
      <c r="FF320">
        <v>0</v>
      </c>
      <c r="FG320">
        <v>2096</v>
      </c>
      <c r="FH320">
        <v>2</v>
      </c>
      <c r="FI320">
        <v>28</v>
      </c>
      <c r="FJ320">
        <v>11.6</v>
      </c>
      <c r="FK320">
        <v>11.5</v>
      </c>
      <c r="FL320">
        <v>18</v>
      </c>
      <c r="FM320">
        <v>491.843</v>
      </c>
      <c r="FN320">
        <v>512.041</v>
      </c>
      <c r="FO320">
        <v>22.4594</v>
      </c>
      <c r="FP320">
        <v>26.39</v>
      </c>
      <c r="FQ320">
        <v>30</v>
      </c>
      <c r="FR320">
        <v>26.6233</v>
      </c>
      <c r="FS320">
        <v>26.6183</v>
      </c>
      <c r="FT320">
        <v>21.4831</v>
      </c>
      <c r="FU320">
        <v>48.4304</v>
      </c>
      <c r="FV320">
        <v>0</v>
      </c>
      <c r="FW320">
        <v>22.56</v>
      </c>
      <c r="FX320">
        <v>420</v>
      </c>
      <c r="FY320">
        <v>7.83273</v>
      </c>
      <c r="FZ320">
        <v>101.68</v>
      </c>
      <c r="GA320">
        <v>96.2043</v>
      </c>
    </row>
    <row r="321" spans="1:183">
      <c r="A321">
        <v>305</v>
      </c>
      <c r="B321">
        <v>1625677824.1</v>
      </c>
      <c r="C321">
        <v>608</v>
      </c>
      <c r="D321" t="s">
        <v>916</v>
      </c>
      <c r="E321" t="s">
        <v>917</v>
      </c>
      <c r="F321">
        <v>1</v>
      </c>
      <c r="G321" t="s">
        <v>302</v>
      </c>
      <c r="H321">
        <v>1625677823.1</v>
      </c>
      <c r="I321">
        <f>(J321)/1000</f>
        <v>0</v>
      </c>
      <c r="J321">
        <f>1000*CJ321*AH321*(CF321-CG321)/(100*BY321*(1000-AH321*CF321))</f>
        <v>0</v>
      </c>
      <c r="K321">
        <f>CJ321*AH321*(CE321-CD321*(1000-AH321*CG321)/(1000-AH321*CF321))/(100*BY321)</f>
        <v>0</v>
      </c>
      <c r="L321">
        <f>CD321 - IF(AH321&gt;1, K321*BY321*100.0/(AJ321*CR321), 0)</f>
        <v>0</v>
      </c>
      <c r="M321">
        <f>((S321-I321/2)*L321-K321)/(S321+I321/2)</f>
        <v>0</v>
      </c>
      <c r="N321">
        <f>M321*(CK321+CL321)/1000.0</f>
        <v>0</v>
      </c>
      <c r="O321">
        <f>(CD321 - IF(AH321&gt;1, K321*BY321*100.0/(AJ321*CR321), 0))*(CK321+CL321)/1000.0</f>
        <v>0</v>
      </c>
      <c r="P321">
        <f>2.0/((1/R321-1/Q321)+SIGN(R321)*SQRT((1/R321-1/Q321)*(1/R321-1/Q321) + 4*BZ321/((BZ321+1)*(BZ321+1))*(2*1/R321*1/Q321-1/Q321*1/Q321)))</f>
        <v>0</v>
      </c>
      <c r="Q321">
        <f>IF(LEFT(CA321,1)&lt;&gt;"0",IF(LEFT(CA321,1)="1",3.0,CB321),$D$5+$E$5*(CR321*CK321/($K$5*1000))+$F$5*(CR321*CK321/($K$5*1000))*MAX(MIN(BY321,$J$5),$I$5)*MAX(MIN(BY321,$J$5),$I$5)+$G$5*MAX(MIN(BY321,$J$5),$I$5)*(CR321*CK321/($K$5*1000))+$H$5*(CR321*CK321/($K$5*1000))*(CR321*CK321/($K$5*1000)))</f>
        <v>0</v>
      </c>
      <c r="R321">
        <f>I321*(1000-(1000*0.61365*exp(17.502*V321/(240.97+V321))/(CK321+CL321)+CF321)/2)/(1000*0.61365*exp(17.502*V321/(240.97+V321))/(CK321+CL321)-CF321)</f>
        <v>0</v>
      </c>
      <c r="S321">
        <f>1/((BZ321+1)/(P321/1.6)+1/(Q321/1.37)) + BZ321/((BZ321+1)/(P321/1.6) + BZ321/(Q321/1.37))</f>
        <v>0</v>
      </c>
      <c r="T321">
        <f>(BU321*BX321)</f>
        <v>0</v>
      </c>
      <c r="U321">
        <f>(CM321+(T321+2*0.95*5.67E-8*(((CM321+$B$7)+273)^4-(CM321+273)^4)-44100*I321)/(1.84*29.3*Q321+8*0.95*5.67E-8*(CM321+273)^3))</f>
        <v>0</v>
      </c>
      <c r="V321">
        <f>($C$7*CN321+$D$7*CO321+$E$7*U321)</f>
        <v>0</v>
      </c>
      <c r="W321">
        <f>0.61365*exp(17.502*V321/(240.97+V321))</f>
        <v>0</v>
      </c>
      <c r="X321">
        <f>(Y321/Z321*100)</f>
        <v>0</v>
      </c>
      <c r="Y321">
        <f>CF321*(CK321+CL321)/1000</f>
        <v>0</v>
      </c>
      <c r="Z321">
        <f>0.61365*exp(17.502*CM321/(240.97+CM321))</f>
        <v>0</v>
      </c>
      <c r="AA321">
        <f>(W321-CF321*(CK321+CL321)/1000)</f>
        <v>0</v>
      </c>
      <c r="AB321">
        <f>(-I321*44100)</f>
        <v>0</v>
      </c>
      <c r="AC321">
        <f>2*29.3*Q321*0.92*(CM321-V321)</f>
        <v>0</v>
      </c>
      <c r="AD321">
        <f>2*0.95*5.67E-8*(((CM321+$B$7)+273)^4-(V321+273)^4)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MAX(0,($B$13+$C$13*CR321)/(1+$D$13*CR321)*CK321/(CM321+273)*$E$13)</f>
        <v>0</v>
      </c>
      <c r="AK321" t="s">
        <v>303</v>
      </c>
      <c r="AL321" t="s">
        <v>303</v>
      </c>
      <c r="AM321">
        <v>0</v>
      </c>
      <c r="AN321">
        <v>0</v>
      </c>
      <c r="AO321">
        <f>1-AM321/AN321</f>
        <v>0</v>
      </c>
      <c r="AP321">
        <v>0</v>
      </c>
      <c r="AQ321" t="s">
        <v>303</v>
      </c>
      <c r="AR321" t="s">
        <v>303</v>
      </c>
      <c r="AS321">
        <v>0</v>
      </c>
      <c r="AT321">
        <v>0</v>
      </c>
      <c r="AU321">
        <f>1-AS321/AT321</f>
        <v>0</v>
      </c>
      <c r="AV321">
        <v>0.5</v>
      </c>
      <c r="AW321">
        <f>BV321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303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f>$B$11*CS321+$C$11*CT321+$F$11*CU321*(1-CX321)</f>
        <v>0</v>
      </c>
      <c r="BV321">
        <f>BU321*BW321</f>
        <v>0</v>
      </c>
      <c r="BW321">
        <f>($B$11*$D$9+$C$11*$D$9+$F$11*((DH321+CZ321)/MAX(DH321+CZ321+DI321, 0.1)*$I$9+DI321/MAX(DH321+CZ321+DI321, 0.1)*$J$9))/($B$11+$C$11+$F$11)</f>
        <v>0</v>
      </c>
      <c r="BX321">
        <f>($B$11*$K$9+$C$11*$K$9+$F$11*((DH321+CZ321)/MAX(DH321+CZ321+DI321, 0.1)*$P$9+DI321/MAX(DH321+CZ321+DI321, 0.1)*$Q$9))/($B$11+$C$11+$F$11)</f>
        <v>0</v>
      </c>
      <c r="BY321">
        <v>6</v>
      </c>
      <c r="BZ321">
        <v>0.5</v>
      </c>
      <c r="CA321" t="s">
        <v>304</v>
      </c>
      <c r="CB321">
        <v>2</v>
      </c>
      <c r="CC321">
        <v>1625677823.1</v>
      </c>
      <c r="CD321">
        <v>407.330333333333</v>
      </c>
      <c r="CE321">
        <v>419.921333333333</v>
      </c>
      <c r="CF321">
        <v>9.31489666666667</v>
      </c>
      <c r="CG321">
        <v>7.76176333333333</v>
      </c>
      <c r="CH321">
        <v>421.672333333333</v>
      </c>
      <c r="CI321">
        <v>10.8115333333333</v>
      </c>
      <c r="CJ321">
        <v>499.990666666667</v>
      </c>
      <c r="CK321">
        <v>100.410333333333</v>
      </c>
      <c r="CL321">
        <v>0.0997575666666667</v>
      </c>
      <c r="CM321">
        <v>22.4541</v>
      </c>
      <c r="CN321">
        <v>22.1699666666667</v>
      </c>
      <c r="CO321">
        <v>999.9</v>
      </c>
      <c r="CP321">
        <v>0</v>
      </c>
      <c r="CQ321">
        <v>0</v>
      </c>
      <c r="CR321">
        <v>10023.1333333333</v>
      </c>
      <c r="CS321">
        <v>0</v>
      </c>
      <c r="CT321">
        <v>4.91445</v>
      </c>
      <c r="CU321">
        <v>1045.95666666667</v>
      </c>
      <c r="CV321">
        <v>0.961991</v>
      </c>
      <c r="CW321">
        <v>0.0380092</v>
      </c>
      <c r="CX321">
        <v>0</v>
      </c>
      <c r="CY321">
        <v>1367.79666666667</v>
      </c>
      <c r="CZ321">
        <v>4.99912</v>
      </c>
      <c r="DA321">
        <v>14193.8666666667</v>
      </c>
      <c r="DB321">
        <v>6712.5</v>
      </c>
      <c r="DC321">
        <v>37.75</v>
      </c>
      <c r="DD321">
        <v>40.854</v>
      </c>
      <c r="DE321">
        <v>39.6873333333333</v>
      </c>
      <c r="DF321">
        <v>40.312</v>
      </c>
      <c r="DG321">
        <v>39.5413333333333</v>
      </c>
      <c r="DH321">
        <v>1001.39</v>
      </c>
      <c r="DI321">
        <v>39.57</v>
      </c>
      <c r="DJ321">
        <v>0</v>
      </c>
      <c r="DK321">
        <v>1625677824.8</v>
      </c>
      <c r="DL321">
        <v>0</v>
      </c>
      <c r="DM321">
        <v>1371.38961538462</v>
      </c>
      <c r="DN321">
        <v>-32.2690598493717</v>
      </c>
      <c r="DO321">
        <v>-321.521367619699</v>
      </c>
      <c r="DP321">
        <v>14231.7884615385</v>
      </c>
      <c r="DQ321">
        <v>15</v>
      </c>
      <c r="DR321">
        <v>1625677134.6</v>
      </c>
      <c r="DS321" t="s">
        <v>305</v>
      </c>
      <c r="DT321">
        <v>1625677128.6</v>
      </c>
      <c r="DU321">
        <v>1625677134.6</v>
      </c>
      <c r="DV321">
        <v>2</v>
      </c>
      <c r="DW321">
        <v>0.041</v>
      </c>
      <c r="DX321">
        <v>0.026</v>
      </c>
      <c r="DY321">
        <v>-14.347</v>
      </c>
      <c r="DZ321">
        <v>-1.389</v>
      </c>
      <c r="EA321">
        <v>420</v>
      </c>
      <c r="EB321">
        <v>5</v>
      </c>
      <c r="EC321">
        <v>0.14</v>
      </c>
      <c r="ED321">
        <v>0.08</v>
      </c>
      <c r="EE321">
        <v>-12.6306487804878</v>
      </c>
      <c r="EF321">
        <v>0.0203958188153442</v>
      </c>
      <c r="EG321">
        <v>0.0323972832491773</v>
      </c>
      <c r="EH321">
        <v>1</v>
      </c>
      <c r="EI321">
        <v>1373.15685714286</v>
      </c>
      <c r="EJ321">
        <v>-32.0212133072396</v>
      </c>
      <c r="EK321">
        <v>3.23132062469693</v>
      </c>
      <c r="EL321">
        <v>0</v>
      </c>
      <c r="EM321">
        <v>1.53270219512195</v>
      </c>
      <c r="EN321">
        <v>-0.0226768641114968</v>
      </c>
      <c r="EO321">
        <v>0.0136408730341081</v>
      </c>
      <c r="EP321">
        <v>1</v>
      </c>
      <c r="EQ321">
        <v>2</v>
      </c>
      <c r="ER321">
        <v>3</v>
      </c>
      <c r="ES321" t="s">
        <v>349</v>
      </c>
      <c r="ET321">
        <v>100</v>
      </c>
      <c r="EU321">
        <v>100</v>
      </c>
      <c r="EV321">
        <v>-14.342</v>
      </c>
      <c r="EW321">
        <v>-1.4968</v>
      </c>
      <c r="EX321">
        <v>-14.3476998515065</v>
      </c>
      <c r="EY321">
        <v>0.000485247639819423</v>
      </c>
      <c r="EZ321">
        <v>-1.36446825205216e-06</v>
      </c>
      <c r="FA321">
        <v>5.78542989185787e-10</v>
      </c>
      <c r="FB321">
        <v>-1.1099058739466</v>
      </c>
      <c r="FC321">
        <v>-0.0508365997127688</v>
      </c>
      <c r="FD321">
        <v>0.00161886503163497</v>
      </c>
      <c r="FE321">
        <v>-2.08621555845513e-05</v>
      </c>
      <c r="FF321">
        <v>0</v>
      </c>
      <c r="FG321">
        <v>2096</v>
      </c>
      <c r="FH321">
        <v>2</v>
      </c>
      <c r="FI321">
        <v>28</v>
      </c>
      <c r="FJ321">
        <v>11.6</v>
      </c>
      <c r="FK321">
        <v>11.5</v>
      </c>
      <c r="FL321">
        <v>18</v>
      </c>
      <c r="FM321">
        <v>491.847</v>
      </c>
      <c r="FN321">
        <v>512.066</v>
      </c>
      <c r="FO321">
        <v>22.5054</v>
      </c>
      <c r="FP321">
        <v>26.3888</v>
      </c>
      <c r="FQ321">
        <v>30</v>
      </c>
      <c r="FR321">
        <v>26.6221</v>
      </c>
      <c r="FS321">
        <v>26.6171</v>
      </c>
      <c r="FT321">
        <v>21.482</v>
      </c>
      <c r="FU321">
        <v>48.0381</v>
      </c>
      <c r="FV321">
        <v>0</v>
      </c>
      <c r="FW321">
        <v>22.56</v>
      </c>
      <c r="FX321">
        <v>420</v>
      </c>
      <c r="FY321">
        <v>7.88742</v>
      </c>
      <c r="FZ321">
        <v>101.679</v>
      </c>
      <c r="GA321">
        <v>96.2034</v>
      </c>
    </row>
    <row r="322" spans="1:183">
      <c r="A322">
        <v>306</v>
      </c>
      <c r="B322">
        <v>1625677826.1</v>
      </c>
      <c r="C322">
        <v>610</v>
      </c>
      <c r="D322" t="s">
        <v>918</v>
      </c>
      <c r="E322" t="s">
        <v>919</v>
      </c>
      <c r="F322">
        <v>1</v>
      </c>
      <c r="G322" t="s">
        <v>302</v>
      </c>
      <c r="H322">
        <v>1625677825.1</v>
      </c>
      <c r="I322">
        <f>(J322)/1000</f>
        <v>0</v>
      </c>
      <c r="J322">
        <f>1000*CJ322*AH322*(CF322-CG322)/(100*BY322*(1000-AH322*CF322))</f>
        <v>0</v>
      </c>
      <c r="K322">
        <f>CJ322*AH322*(CE322-CD322*(1000-AH322*CG322)/(1000-AH322*CF322))/(100*BY322)</f>
        <v>0</v>
      </c>
      <c r="L322">
        <f>CD322 - IF(AH322&gt;1, K322*BY322*100.0/(AJ322*CR322), 0)</f>
        <v>0</v>
      </c>
      <c r="M322">
        <f>((S322-I322/2)*L322-K322)/(S322+I322/2)</f>
        <v>0</v>
      </c>
      <c r="N322">
        <f>M322*(CK322+CL322)/1000.0</f>
        <v>0</v>
      </c>
      <c r="O322">
        <f>(CD322 - IF(AH322&gt;1, K322*BY322*100.0/(AJ322*CR322), 0))*(CK322+CL322)/1000.0</f>
        <v>0</v>
      </c>
      <c r="P322">
        <f>2.0/((1/R322-1/Q322)+SIGN(R322)*SQRT((1/R322-1/Q322)*(1/R322-1/Q322) + 4*BZ322/((BZ322+1)*(BZ322+1))*(2*1/R322*1/Q322-1/Q322*1/Q322)))</f>
        <v>0</v>
      </c>
      <c r="Q322">
        <f>IF(LEFT(CA322,1)&lt;&gt;"0",IF(LEFT(CA322,1)="1",3.0,CB322),$D$5+$E$5*(CR322*CK322/($K$5*1000))+$F$5*(CR322*CK322/($K$5*1000))*MAX(MIN(BY322,$J$5),$I$5)*MAX(MIN(BY322,$J$5),$I$5)+$G$5*MAX(MIN(BY322,$J$5),$I$5)*(CR322*CK322/($K$5*1000))+$H$5*(CR322*CK322/($K$5*1000))*(CR322*CK322/($K$5*1000)))</f>
        <v>0</v>
      </c>
      <c r="R322">
        <f>I322*(1000-(1000*0.61365*exp(17.502*V322/(240.97+V322))/(CK322+CL322)+CF322)/2)/(1000*0.61365*exp(17.502*V322/(240.97+V322))/(CK322+CL322)-CF322)</f>
        <v>0</v>
      </c>
      <c r="S322">
        <f>1/((BZ322+1)/(P322/1.6)+1/(Q322/1.37)) + BZ322/((BZ322+1)/(P322/1.6) + BZ322/(Q322/1.37))</f>
        <v>0</v>
      </c>
      <c r="T322">
        <f>(BU322*BX322)</f>
        <v>0</v>
      </c>
      <c r="U322">
        <f>(CM322+(T322+2*0.95*5.67E-8*(((CM322+$B$7)+273)^4-(CM322+273)^4)-44100*I322)/(1.84*29.3*Q322+8*0.95*5.67E-8*(CM322+273)^3))</f>
        <v>0</v>
      </c>
      <c r="V322">
        <f>($C$7*CN322+$D$7*CO322+$E$7*U322)</f>
        <v>0</v>
      </c>
      <c r="W322">
        <f>0.61365*exp(17.502*V322/(240.97+V322))</f>
        <v>0</v>
      </c>
      <c r="X322">
        <f>(Y322/Z322*100)</f>
        <v>0</v>
      </c>
      <c r="Y322">
        <f>CF322*(CK322+CL322)/1000</f>
        <v>0</v>
      </c>
      <c r="Z322">
        <f>0.61365*exp(17.502*CM322/(240.97+CM322))</f>
        <v>0</v>
      </c>
      <c r="AA322">
        <f>(W322-CF322*(CK322+CL322)/1000)</f>
        <v>0</v>
      </c>
      <c r="AB322">
        <f>(-I322*44100)</f>
        <v>0</v>
      </c>
      <c r="AC322">
        <f>2*29.3*Q322*0.92*(CM322-V322)</f>
        <v>0</v>
      </c>
      <c r="AD322">
        <f>2*0.95*5.67E-8*(((CM322+$B$7)+273)^4-(V322+273)^4)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MAX(0,($B$13+$C$13*CR322)/(1+$D$13*CR322)*CK322/(CM322+273)*$E$13)</f>
        <v>0</v>
      </c>
      <c r="AK322" t="s">
        <v>303</v>
      </c>
      <c r="AL322" t="s">
        <v>303</v>
      </c>
      <c r="AM322">
        <v>0</v>
      </c>
      <c r="AN322">
        <v>0</v>
      </c>
      <c r="AO322">
        <f>1-AM322/AN322</f>
        <v>0</v>
      </c>
      <c r="AP322">
        <v>0</v>
      </c>
      <c r="AQ322" t="s">
        <v>303</v>
      </c>
      <c r="AR322" t="s">
        <v>303</v>
      </c>
      <c r="AS322">
        <v>0</v>
      </c>
      <c r="AT322">
        <v>0</v>
      </c>
      <c r="AU322">
        <f>1-AS322/AT322</f>
        <v>0</v>
      </c>
      <c r="AV322">
        <v>0.5</v>
      </c>
      <c r="AW322">
        <f>BV322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303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f>$B$11*CS322+$C$11*CT322+$F$11*CU322*(1-CX322)</f>
        <v>0</v>
      </c>
      <c r="BV322">
        <f>BU322*BW322</f>
        <v>0</v>
      </c>
      <c r="BW322">
        <f>($B$11*$D$9+$C$11*$D$9+$F$11*((DH322+CZ322)/MAX(DH322+CZ322+DI322, 0.1)*$I$9+DI322/MAX(DH322+CZ322+DI322, 0.1)*$J$9))/($B$11+$C$11+$F$11)</f>
        <v>0</v>
      </c>
      <c r="BX322">
        <f>($B$11*$K$9+$C$11*$K$9+$F$11*((DH322+CZ322)/MAX(DH322+CZ322+DI322, 0.1)*$P$9+DI322/MAX(DH322+CZ322+DI322, 0.1)*$Q$9))/($B$11+$C$11+$F$11)</f>
        <v>0</v>
      </c>
      <c r="BY322">
        <v>6</v>
      </c>
      <c r="BZ322">
        <v>0.5</v>
      </c>
      <c r="CA322" t="s">
        <v>304</v>
      </c>
      <c r="CB322">
        <v>2</v>
      </c>
      <c r="CC322">
        <v>1625677825.1</v>
      </c>
      <c r="CD322">
        <v>407.323333333333</v>
      </c>
      <c r="CE322">
        <v>419.978666666667</v>
      </c>
      <c r="CF322">
        <v>9.33011</v>
      </c>
      <c r="CG322">
        <v>7.76328666666667</v>
      </c>
      <c r="CH322">
        <v>421.666</v>
      </c>
      <c r="CI322">
        <v>10.8271666666667</v>
      </c>
      <c r="CJ322">
        <v>500.008333333333</v>
      </c>
      <c r="CK322">
        <v>100.410333333333</v>
      </c>
      <c r="CL322">
        <v>0.100053766666667</v>
      </c>
      <c r="CM322">
        <v>22.484</v>
      </c>
      <c r="CN322">
        <v>22.2002333333333</v>
      </c>
      <c r="CO322">
        <v>999.9</v>
      </c>
      <c r="CP322">
        <v>0</v>
      </c>
      <c r="CQ322">
        <v>0</v>
      </c>
      <c r="CR322">
        <v>9994.78333333333</v>
      </c>
      <c r="CS322">
        <v>0</v>
      </c>
      <c r="CT322">
        <v>4.86712333333333</v>
      </c>
      <c r="CU322">
        <v>1046.05</v>
      </c>
      <c r="CV322">
        <v>0.961994666666667</v>
      </c>
      <c r="CW322">
        <v>0.0380055</v>
      </c>
      <c r="CX322">
        <v>0</v>
      </c>
      <c r="CY322">
        <v>1366.93333333333</v>
      </c>
      <c r="CZ322">
        <v>4.99912</v>
      </c>
      <c r="DA322">
        <v>14183.4666666667</v>
      </c>
      <c r="DB322">
        <v>6713.11</v>
      </c>
      <c r="DC322">
        <v>37.7703333333333</v>
      </c>
      <c r="DD322">
        <v>40.833</v>
      </c>
      <c r="DE322">
        <v>39.3956666666667</v>
      </c>
      <c r="DF322">
        <v>40.312</v>
      </c>
      <c r="DG322">
        <v>39.5413333333333</v>
      </c>
      <c r="DH322">
        <v>1001.49</v>
      </c>
      <c r="DI322">
        <v>39.57</v>
      </c>
      <c r="DJ322">
        <v>0</v>
      </c>
      <c r="DK322">
        <v>1625677827.2</v>
      </c>
      <c r="DL322">
        <v>0</v>
      </c>
      <c r="DM322">
        <v>1370.12076923077</v>
      </c>
      <c r="DN322">
        <v>-31.6663248078297</v>
      </c>
      <c r="DO322">
        <v>-336.529914615159</v>
      </c>
      <c r="DP322">
        <v>14218.8576923077</v>
      </c>
      <c r="DQ322">
        <v>15</v>
      </c>
      <c r="DR322">
        <v>1625677134.6</v>
      </c>
      <c r="DS322" t="s">
        <v>305</v>
      </c>
      <c r="DT322">
        <v>1625677128.6</v>
      </c>
      <c r="DU322">
        <v>1625677134.6</v>
      </c>
      <c r="DV322">
        <v>2</v>
      </c>
      <c r="DW322">
        <v>0.041</v>
      </c>
      <c r="DX322">
        <v>0.026</v>
      </c>
      <c r="DY322">
        <v>-14.347</v>
      </c>
      <c r="DZ322">
        <v>-1.389</v>
      </c>
      <c r="EA322">
        <v>420</v>
      </c>
      <c r="EB322">
        <v>5</v>
      </c>
      <c r="EC322">
        <v>0.14</v>
      </c>
      <c r="ED322">
        <v>0.08</v>
      </c>
      <c r="EE322">
        <v>-12.6319682926829</v>
      </c>
      <c r="EF322">
        <v>-0.0228188153310206</v>
      </c>
      <c r="EG322">
        <v>0.0330672222868507</v>
      </c>
      <c r="EH322">
        <v>1</v>
      </c>
      <c r="EI322">
        <v>1371.73</v>
      </c>
      <c r="EJ322">
        <v>-31.9621284587438</v>
      </c>
      <c r="EK322">
        <v>3.13821511653471</v>
      </c>
      <c r="EL322">
        <v>0</v>
      </c>
      <c r="EM322">
        <v>1.53604536585366</v>
      </c>
      <c r="EN322">
        <v>0.0243060627177727</v>
      </c>
      <c r="EO322">
        <v>0.0166650421464874</v>
      </c>
      <c r="EP322">
        <v>1</v>
      </c>
      <c r="EQ322">
        <v>2</v>
      </c>
      <c r="ER322">
        <v>3</v>
      </c>
      <c r="ES322" t="s">
        <v>349</v>
      </c>
      <c r="ET322">
        <v>100</v>
      </c>
      <c r="EU322">
        <v>100</v>
      </c>
      <c r="EV322">
        <v>-14.342</v>
      </c>
      <c r="EW322">
        <v>-1.4972</v>
      </c>
      <c r="EX322">
        <v>-14.3476998515065</v>
      </c>
      <c r="EY322">
        <v>0.000485247639819423</v>
      </c>
      <c r="EZ322">
        <v>-1.36446825205216e-06</v>
      </c>
      <c r="FA322">
        <v>5.78542989185787e-10</v>
      </c>
      <c r="FB322">
        <v>-1.1099058739466</v>
      </c>
      <c r="FC322">
        <v>-0.0508365997127688</v>
      </c>
      <c r="FD322">
        <v>0.00161886503163497</v>
      </c>
      <c r="FE322">
        <v>-2.08621555845513e-05</v>
      </c>
      <c r="FF322">
        <v>0</v>
      </c>
      <c r="FG322">
        <v>2096</v>
      </c>
      <c r="FH322">
        <v>2</v>
      </c>
      <c r="FI322">
        <v>28</v>
      </c>
      <c r="FJ322">
        <v>11.6</v>
      </c>
      <c r="FK322">
        <v>11.5</v>
      </c>
      <c r="FL322">
        <v>18</v>
      </c>
      <c r="FM322">
        <v>491.7</v>
      </c>
      <c r="FN322">
        <v>512.206</v>
      </c>
      <c r="FO322">
        <v>22.555</v>
      </c>
      <c r="FP322">
        <v>26.3886</v>
      </c>
      <c r="FQ322">
        <v>30</v>
      </c>
      <c r="FR322">
        <v>26.6219</v>
      </c>
      <c r="FS322">
        <v>26.6168</v>
      </c>
      <c r="FT322">
        <v>21.4853</v>
      </c>
      <c r="FU322">
        <v>48.0381</v>
      </c>
      <c r="FV322">
        <v>0</v>
      </c>
      <c r="FW322">
        <v>22.63</v>
      </c>
      <c r="FX322">
        <v>420</v>
      </c>
      <c r="FY322">
        <v>7.89676</v>
      </c>
      <c r="FZ322">
        <v>101.679</v>
      </c>
      <c r="GA322">
        <v>96.2031</v>
      </c>
    </row>
    <row r="323" spans="1:183">
      <c r="A323">
        <v>307</v>
      </c>
      <c r="B323">
        <v>1625677828.1</v>
      </c>
      <c r="C323">
        <v>612</v>
      </c>
      <c r="D323" t="s">
        <v>920</v>
      </c>
      <c r="E323" t="s">
        <v>921</v>
      </c>
      <c r="F323">
        <v>1</v>
      </c>
      <c r="G323" t="s">
        <v>302</v>
      </c>
      <c r="H323">
        <v>1625677827.1</v>
      </c>
      <c r="I323">
        <f>(J323)/1000</f>
        <v>0</v>
      </c>
      <c r="J323">
        <f>1000*CJ323*AH323*(CF323-CG323)/(100*BY323*(1000-AH323*CF323))</f>
        <v>0</v>
      </c>
      <c r="K323">
        <f>CJ323*AH323*(CE323-CD323*(1000-AH323*CG323)/(1000-AH323*CF323))/(100*BY323)</f>
        <v>0</v>
      </c>
      <c r="L323">
        <f>CD323 - IF(AH323&gt;1, K323*BY323*100.0/(AJ323*CR323), 0)</f>
        <v>0</v>
      </c>
      <c r="M323">
        <f>((S323-I323/2)*L323-K323)/(S323+I323/2)</f>
        <v>0</v>
      </c>
      <c r="N323">
        <f>M323*(CK323+CL323)/1000.0</f>
        <v>0</v>
      </c>
      <c r="O323">
        <f>(CD323 - IF(AH323&gt;1, K323*BY323*100.0/(AJ323*CR323), 0))*(CK323+CL323)/1000.0</f>
        <v>0</v>
      </c>
      <c r="P323">
        <f>2.0/((1/R323-1/Q323)+SIGN(R323)*SQRT((1/R323-1/Q323)*(1/R323-1/Q323) + 4*BZ323/((BZ323+1)*(BZ323+1))*(2*1/R323*1/Q323-1/Q323*1/Q323)))</f>
        <v>0</v>
      </c>
      <c r="Q323">
        <f>IF(LEFT(CA323,1)&lt;&gt;"0",IF(LEFT(CA323,1)="1",3.0,CB323),$D$5+$E$5*(CR323*CK323/($K$5*1000))+$F$5*(CR323*CK323/($K$5*1000))*MAX(MIN(BY323,$J$5),$I$5)*MAX(MIN(BY323,$J$5),$I$5)+$G$5*MAX(MIN(BY323,$J$5),$I$5)*(CR323*CK323/($K$5*1000))+$H$5*(CR323*CK323/($K$5*1000))*(CR323*CK323/($K$5*1000)))</f>
        <v>0</v>
      </c>
      <c r="R323">
        <f>I323*(1000-(1000*0.61365*exp(17.502*V323/(240.97+V323))/(CK323+CL323)+CF323)/2)/(1000*0.61365*exp(17.502*V323/(240.97+V323))/(CK323+CL323)-CF323)</f>
        <v>0</v>
      </c>
      <c r="S323">
        <f>1/((BZ323+1)/(P323/1.6)+1/(Q323/1.37)) + BZ323/((BZ323+1)/(P323/1.6) + BZ323/(Q323/1.37))</f>
        <v>0</v>
      </c>
      <c r="T323">
        <f>(BU323*BX323)</f>
        <v>0</v>
      </c>
      <c r="U323">
        <f>(CM323+(T323+2*0.95*5.67E-8*(((CM323+$B$7)+273)^4-(CM323+273)^4)-44100*I323)/(1.84*29.3*Q323+8*0.95*5.67E-8*(CM323+273)^3))</f>
        <v>0</v>
      </c>
      <c r="V323">
        <f>($C$7*CN323+$D$7*CO323+$E$7*U323)</f>
        <v>0</v>
      </c>
      <c r="W323">
        <f>0.61365*exp(17.502*V323/(240.97+V323))</f>
        <v>0</v>
      </c>
      <c r="X323">
        <f>(Y323/Z323*100)</f>
        <v>0</v>
      </c>
      <c r="Y323">
        <f>CF323*(CK323+CL323)/1000</f>
        <v>0</v>
      </c>
      <c r="Z323">
        <f>0.61365*exp(17.502*CM323/(240.97+CM323))</f>
        <v>0</v>
      </c>
      <c r="AA323">
        <f>(W323-CF323*(CK323+CL323)/1000)</f>
        <v>0</v>
      </c>
      <c r="AB323">
        <f>(-I323*44100)</f>
        <v>0</v>
      </c>
      <c r="AC323">
        <f>2*29.3*Q323*0.92*(CM323-V323)</f>
        <v>0</v>
      </c>
      <c r="AD323">
        <f>2*0.95*5.67E-8*(((CM323+$B$7)+273)^4-(V323+273)^4)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MAX(0,($B$13+$C$13*CR323)/(1+$D$13*CR323)*CK323/(CM323+273)*$E$13)</f>
        <v>0</v>
      </c>
      <c r="AK323" t="s">
        <v>303</v>
      </c>
      <c r="AL323" t="s">
        <v>303</v>
      </c>
      <c r="AM323">
        <v>0</v>
      </c>
      <c r="AN323">
        <v>0</v>
      </c>
      <c r="AO323">
        <f>1-AM323/AN323</f>
        <v>0</v>
      </c>
      <c r="AP323">
        <v>0</v>
      </c>
      <c r="AQ323" t="s">
        <v>303</v>
      </c>
      <c r="AR323" t="s">
        <v>303</v>
      </c>
      <c r="AS323">
        <v>0</v>
      </c>
      <c r="AT323">
        <v>0</v>
      </c>
      <c r="AU323">
        <f>1-AS323/AT323</f>
        <v>0</v>
      </c>
      <c r="AV323">
        <v>0.5</v>
      </c>
      <c r="AW323">
        <f>BV323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303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f>$B$11*CS323+$C$11*CT323+$F$11*CU323*(1-CX323)</f>
        <v>0</v>
      </c>
      <c r="BV323">
        <f>BU323*BW323</f>
        <v>0</v>
      </c>
      <c r="BW323">
        <f>($B$11*$D$9+$C$11*$D$9+$F$11*((DH323+CZ323)/MAX(DH323+CZ323+DI323, 0.1)*$I$9+DI323/MAX(DH323+CZ323+DI323, 0.1)*$J$9))/($B$11+$C$11+$F$11)</f>
        <v>0</v>
      </c>
      <c r="BX323">
        <f>($B$11*$K$9+$C$11*$K$9+$F$11*((DH323+CZ323)/MAX(DH323+CZ323+DI323, 0.1)*$P$9+DI323/MAX(DH323+CZ323+DI323, 0.1)*$Q$9))/($B$11+$C$11+$F$11)</f>
        <v>0</v>
      </c>
      <c r="BY323">
        <v>6</v>
      </c>
      <c r="BZ323">
        <v>0.5</v>
      </c>
      <c r="CA323" t="s">
        <v>304</v>
      </c>
      <c r="CB323">
        <v>2</v>
      </c>
      <c r="CC323">
        <v>1625677827.1</v>
      </c>
      <c r="CD323">
        <v>407.340666666667</v>
      </c>
      <c r="CE323">
        <v>419.954666666667</v>
      </c>
      <c r="CF323">
        <v>9.34363666666667</v>
      </c>
      <c r="CG323">
        <v>7.78199</v>
      </c>
      <c r="CH323">
        <v>421.683</v>
      </c>
      <c r="CI323">
        <v>10.8409666666667</v>
      </c>
      <c r="CJ323">
        <v>500.034</v>
      </c>
      <c r="CK323">
        <v>100.414666666667</v>
      </c>
      <c r="CL323">
        <v>0.100267</v>
      </c>
      <c r="CM323">
        <v>22.5156</v>
      </c>
      <c r="CN323">
        <v>22.2202666666667</v>
      </c>
      <c r="CO323">
        <v>999.9</v>
      </c>
      <c r="CP323">
        <v>0</v>
      </c>
      <c r="CQ323">
        <v>0</v>
      </c>
      <c r="CR323">
        <v>9994.98333333333</v>
      </c>
      <c r="CS323">
        <v>0</v>
      </c>
      <c r="CT323">
        <v>4.81795333333333</v>
      </c>
      <c r="CU323">
        <v>1045.95333333333</v>
      </c>
      <c r="CV323">
        <v>0.961991</v>
      </c>
      <c r="CW323">
        <v>0.0380092</v>
      </c>
      <c r="CX323">
        <v>0</v>
      </c>
      <c r="CY323">
        <v>1365.75</v>
      </c>
      <c r="CZ323">
        <v>4.99912</v>
      </c>
      <c r="DA323">
        <v>14171.6</v>
      </c>
      <c r="DB323">
        <v>6712.5</v>
      </c>
      <c r="DC323">
        <v>37.708</v>
      </c>
      <c r="DD323">
        <v>40.854</v>
      </c>
      <c r="DE323">
        <v>39.4583333333333</v>
      </c>
      <c r="DF323">
        <v>40.333</v>
      </c>
      <c r="DG323">
        <v>39.5413333333333</v>
      </c>
      <c r="DH323">
        <v>1001.39</v>
      </c>
      <c r="DI323">
        <v>39.57</v>
      </c>
      <c r="DJ323">
        <v>0</v>
      </c>
      <c r="DK323">
        <v>1625677829</v>
      </c>
      <c r="DL323">
        <v>0</v>
      </c>
      <c r="DM323">
        <v>1369.016</v>
      </c>
      <c r="DN323">
        <v>-31.9184614847371</v>
      </c>
      <c r="DO323">
        <v>-343.576922434552</v>
      </c>
      <c r="DP323">
        <v>14206.968</v>
      </c>
      <c r="DQ323">
        <v>15</v>
      </c>
      <c r="DR323">
        <v>1625677134.6</v>
      </c>
      <c r="DS323" t="s">
        <v>305</v>
      </c>
      <c r="DT323">
        <v>1625677128.6</v>
      </c>
      <c r="DU323">
        <v>1625677134.6</v>
      </c>
      <c r="DV323">
        <v>2</v>
      </c>
      <c r="DW323">
        <v>0.041</v>
      </c>
      <c r="DX323">
        <v>0.026</v>
      </c>
      <c r="DY323">
        <v>-14.347</v>
      </c>
      <c r="DZ323">
        <v>-1.389</v>
      </c>
      <c r="EA323">
        <v>420</v>
      </c>
      <c r="EB323">
        <v>5</v>
      </c>
      <c r="EC323">
        <v>0.14</v>
      </c>
      <c r="ED323">
        <v>0.08</v>
      </c>
      <c r="EE323">
        <v>-12.6292585365854</v>
      </c>
      <c r="EF323">
        <v>-0.0110634146341503</v>
      </c>
      <c r="EG323">
        <v>0.0333855889431044</v>
      </c>
      <c r="EH323">
        <v>1</v>
      </c>
      <c r="EI323">
        <v>1370.76735294118</v>
      </c>
      <c r="EJ323">
        <v>-31.9782755705866</v>
      </c>
      <c r="EK323">
        <v>3.15070889205767</v>
      </c>
      <c r="EL323">
        <v>0</v>
      </c>
      <c r="EM323">
        <v>1.53813658536585</v>
      </c>
      <c r="EN323">
        <v>0.0772931707317074</v>
      </c>
      <c r="EO323">
        <v>0.0185580207641261</v>
      </c>
      <c r="EP323">
        <v>1</v>
      </c>
      <c r="EQ323">
        <v>2</v>
      </c>
      <c r="ER323">
        <v>3</v>
      </c>
      <c r="ES323" t="s">
        <v>349</v>
      </c>
      <c r="ET323">
        <v>100</v>
      </c>
      <c r="EU323">
        <v>100</v>
      </c>
      <c r="EV323">
        <v>-14.343</v>
      </c>
      <c r="EW323">
        <v>-1.4975</v>
      </c>
      <c r="EX323">
        <v>-14.3476998515065</v>
      </c>
      <c r="EY323">
        <v>0.000485247639819423</v>
      </c>
      <c r="EZ323">
        <v>-1.36446825205216e-06</v>
      </c>
      <c r="FA323">
        <v>5.78542989185787e-10</v>
      </c>
      <c r="FB323">
        <v>-1.1099058739466</v>
      </c>
      <c r="FC323">
        <v>-0.0508365997127688</v>
      </c>
      <c r="FD323">
        <v>0.00161886503163497</v>
      </c>
      <c r="FE323">
        <v>-2.08621555845513e-05</v>
      </c>
      <c r="FF323">
        <v>0</v>
      </c>
      <c r="FG323">
        <v>2096</v>
      </c>
      <c r="FH323">
        <v>2</v>
      </c>
      <c r="FI323">
        <v>28</v>
      </c>
      <c r="FJ323">
        <v>11.7</v>
      </c>
      <c r="FK323">
        <v>11.6</v>
      </c>
      <c r="FL323">
        <v>18</v>
      </c>
      <c r="FM323">
        <v>491.814</v>
      </c>
      <c r="FN323">
        <v>511.787</v>
      </c>
      <c r="FO323">
        <v>22.6005</v>
      </c>
      <c r="FP323">
        <v>26.3886</v>
      </c>
      <c r="FQ323">
        <v>30</v>
      </c>
      <c r="FR323">
        <v>26.6216</v>
      </c>
      <c r="FS323">
        <v>26.6161</v>
      </c>
      <c r="FT323">
        <v>21.4858</v>
      </c>
      <c r="FU323">
        <v>48.0381</v>
      </c>
      <c r="FV323">
        <v>0</v>
      </c>
      <c r="FW323">
        <v>22.69</v>
      </c>
      <c r="FX323">
        <v>420</v>
      </c>
      <c r="FY323">
        <v>7.8978</v>
      </c>
      <c r="FZ323">
        <v>101.68</v>
      </c>
      <c r="GA323">
        <v>96.2034</v>
      </c>
    </row>
    <row r="324" spans="1:183">
      <c r="A324">
        <v>308</v>
      </c>
      <c r="B324">
        <v>1625677830.1</v>
      </c>
      <c r="C324">
        <v>614</v>
      </c>
      <c r="D324" t="s">
        <v>922</v>
      </c>
      <c r="E324" t="s">
        <v>923</v>
      </c>
      <c r="F324">
        <v>1</v>
      </c>
      <c r="G324" t="s">
        <v>302</v>
      </c>
      <c r="H324">
        <v>1625677829.1</v>
      </c>
      <c r="I324">
        <f>(J324)/1000</f>
        <v>0</v>
      </c>
      <c r="J324">
        <f>1000*CJ324*AH324*(CF324-CG324)/(100*BY324*(1000-AH324*CF324))</f>
        <v>0</v>
      </c>
      <c r="K324">
        <f>CJ324*AH324*(CE324-CD324*(1000-AH324*CG324)/(1000-AH324*CF324))/(100*BY324)</f>
        <v>0</v>
      </c>
      <c r="L324">
        <f>CD324 - IF(AH324&gt;1, K324*BY324*100.0/(AJ324*CR324), 0)</f>
        <v>0</v>
      </c>
      <c r="M324">
        <f>((S324-I324/2)*L324-K324)/(S324+I324/2)</f>
        <v>0</v>
      </c>
      <c r="N324">
        <f>M324*(CK324+CL324)/1000.0</f>
        <v>0</v>
      </c>
      <c r="O324">
        <f>(CD324 - IF(AH324&gt;1, K324*BY324*100.0/(AJ324*CR324), 0))*(CK324+CL324)/1000.0</f>
        <v>0</v>
      </c>
      <c r="P324">
        <f>2.0/((1/R324-1/Q324)+SIGN(R324)*SQRT((1/R324-1/Q324)*(1/R324-1/Q324) + 4*BZ324/((BZ324+1)*(BZ324+1))*(2*1/R324*1/Q324-1/Q324*1/Q324)))</f>
        <v>0</v>
      </c>
      <c r="Q324">
        <f>IF(LEFT(CA324,1)&lt;&gt;"0",IF(LEFT(CA324,1)="1",3.0,CB324),$D$5+$E$5*(CR324*CK324/($K$5*1000))+$F$5*(CR324*CK324/($K$5*1000))*MAX(MIN(BY324,$J$5),$I$5)*MAX(MIN(BY324,$J$5),$I$5)+$G$5*MAX(MIN(BY324,$J$5),$I$5)*(CR324*CK324/($K$5*1000))+$H$5*(CR324*CK324/($K$5*1000))*(CR324*CK324/($K$5*1000)))</f>
        <v>0</v>
      </c>
      <c r="R324">
        <f>I324*(1000-(1000*0.61365*exp(17.502*V324/(240.97+V324))/(CK324+CL324)+CF324)/2)/(1000*0.61365*exp(17.502*V324/(240.97+V324))/(CK324+CL324)-CF324)</f>
        <v>0</v>
      </c>
      <c r="S324">
        <f>1/((BZ324+1)/(P324/1.6)+1/(Q324/1.37)) + BZ324/((BZ324+1)/(P324/1.6) + BZ324/(Q324/1.37))</f>
        <v>0</v>
      </c>
      <c r="T324">
        <f>(BU324*BX324)</f>
        <v>0</v>
      </c>
      <c r="U324">
        <f>(CM324+(T324+2*0.95*5.67E-8*(((CM324+$B$7)+273)^4-(CM324+273)^4)-44100*I324)/(1.84*29.3*Q324+8*0.95*5.67E-8*(CM324+273)^3))</f>
        <v>0</v>
      </c>
      <c r="V324">
        <f>($C$7*CN324+$D$7*CO324+$E$7*U324)</f>
        <v>0</v>
      </c>
      <c r="W324">
        <f>0.61365*exp(17.502*V324/(240.97+V324))</f>
        <v>0</v>
      </c>
      <c r="X324">
        <f>(Y324/Z324*100)</f>
        <v>0</v>
      </c>
      <c r="Y324">
        <f>CF324*(CK324+CL324)/1000</f>
        <v>0</v>
      </c>
      <c r="Z324">
        <f>0.61365*exp(17.502*CM324/(240.97+CM324))</f>
        <v>0</v>
      </c>
      <c r="AA324">
        <f>(W324-CF324*(CK324+CL324)/1000)</f>
        <v>0</v>
      </c>
      <c r="AB324">
        <f>(-I324*44100)</f>
        <v>0</v>
      </c>
      <c r="AC324">
        <f>2*29.3*Q324*0.92*(CM324-V324)</f>
        <v>0</v>
      </c>
      <c r="AD324">
        <f>2*0.95*5.67E-8*(((CM324+$B$7)+273)^4-(V324+273)^4)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MAX(0,($B$13+$C$13*CR324)/(1+$D$13*CR324)*CK324/(CM324+273)*$E$13)</f>
        <v>0</v>
      </c>
      <c r="AK324" t="s">
        <v>303</v>
      </c>
      <c r="AL324" t="s">
        <v>303</v>
      </c>
      <c r="AM324">
        <v>0</v>
      </c>
      <c r="AN324">
        <v>0</v>
      </c>
      <c r="AO324">
        <f>1-AM324/AN324</f>
        <v>0</v>
      </c>
      <c r="AP324">
        <v>0</v>
      </c>
      <c r="AQ324" t="s">
        <v>303</v>
      </c>
      <c r="AR324" t="s">
        <v>303</v>
      </c>
      <c r="AS324">
        <v>0</v>
      </c>
      <c r="AT324">
        <v>0</v>
      </c>
      <c r="AU324">
        <f>1-AS324/AT324</f>
        <v>0</v>
      </c>
      <c r="AV324">
        <v>0.5</v>
      </c>
      <c r="AW324">
        <f>BV324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303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f>$B$11*CS324+$C$11*CT324+$F$11*CU324*(1-CX324)</f>
        <v>0</v>
      </c>
      <c r="BV324">
        <f>BU324*BW324</f>
        <v>0</v>
      </c>
      <c r="BW324">
        <f>($B$11*$D$9+$C$11*$D$9+$F$11*((DH324+CZ324)/MAX(DH324+CZ324+DI324, 0.1)*$I$9+DI324/MAX(DH324+CZ324+DI324, 0.1)*$J$9))/($B$11+$C$11+$F$11)</f>
        <v>0</v>
      </c>
      <c r="BX324">
        <f>($B$11*$K$9+$C$11*$K$9+$F$11*((DH324+CZ324)/MAX(DH324+CZ324+DI324, 0.1)*$P$9+DI324/MAX(DH324+CZ324+DI324, 0.1)*$Q$9))/($B$11+$C$11+$F$11)</f>
        <v>0</v>
      </c>
      <c r="BY324">
        <v>6</v>
      </c>
      <c r="BZ324">
        <v>0.5</v>
      </c>
      <c r="CA324" t="s">
        <v>304</v>
      </c>
      <c r="CB324">
        <v>2</v>
      </c>
      <c r="CC324">
        <v>1625677829.1</v>
      </c>
      <c r="CD324">
        <v>407.325</v>
      </c>
      <c r="CE324">
        <v>419.873333333333</v>
      </c>
      <c r="CF324">
        <v>9.35909333333333</v>
      </c>
      <c r="CG324">
        <v>7.81614333333333</v>
      </c>
      <c r="CH324">
        <v>421.667666666667</v>
      </c>
      <c r="CI324">
        <v>10.8568333333333</v>
      </c>
      <c r="CJ324">
        <v>500.049666666667</v>
      </c>
      <c r="CK324">
        <v>100.42</v>
      </c>
      <c r="CL324">
        <v>0.0999597666666667</v>
      </c>
      <c r="CM324">
        <v>22.5439</v>
      </c>
      <c r="CN324">
        <v>22.2439333333333</v>
      </c>
      <c r="CO324">
        <v>999.9</v>
      </c>
      <c r="CP324">
        <v>0</v>
      </c>
      <c r="CQ324">
        <v>0</v>
      </c>
      <c r="CR324">
        <v>10020.6</v>
      </c>
      <c r="CS324">
        <v>0</v>
      </c>
      <c r="CT324">
        <v>4.77706</v>
      </c>
      <c r="CU324">
        <v>1045.95333333333</v>
      </c>
      <c r="CV324">
        <v>0.961991</v>
      </c>
      <c r="CW324">
        <v>0.0380092</v>
      </c>
      <c r="CX324">
        <v>0</v>
      </c>
      <c r="CY324">
        <v>1364.62333333333</v>
      </c>
      <c r="CZ324">
        <v>4.99912</v>
      </c>
      <c r="DA324">
        <v>14160.2333333333</v>
      </c>
      <c r="DB324">
        <v>6712.47333333333</v>
      </c>
      <c r="DC324">
        <v>37.7286666666667</v>
      </c>
      <c r="DD324">
        <v>40.812</v>
      </c>
      <c r="DE324">
        <v>39.562</v>
      </c>
      <c r="DF324">
        <v>40.333</v>
      </c>
      <c r="DG324">
        <v>39.479</v>
      </c>
      <c r="DH324">
        <v>1001.39</v>
      </c>
      <c r="DI324">
        <v>39.57</v>
      </c>
      <c r="DJ324">
        <v>0</v>
      </c>
      <c r="DK324">
        <v>1625677830.8</v>
      </c>
      <c r="DL324">
        <v>0</v>
      </c>
      <c r="DM324">
        <v>1368.24384615385</v>
      </c>
      <c r="DN324">
        <v>-31.6246154092445</v>
      </c>
      <c r="DO324">
        <v>-341.234188202643</v>
      </c>
      <c r="DP324">
        <v>14198.7115384615</v>
      </c>
      <c r="DQ324">
        <v>15</v>
      </c>
      <c r="DR324">
        <v>1625677134.6</v>
      </c>
      <c r="DS324" t="s">
        <v>305</v>
      </c>
      <c r="DT324">
        <v>1625677128.6</v>
      </c>
      <c r="DU324">
        <v>1625677134.6</v>
      </c>
      <c r="DV324">
        <v>2</v>
      </c>
      <c r="DW324">
        <v>0.041</v>
      </c>
      <c r="DX324">
        <v>0.026</v>
      </c>
      <c r="DY324">
        <v>-14.347</v>
      </c>
      <c r="DZ324">
        <v>-1.389</v>
      </c>
      <c r="EA324">
        <v>420</v>
      </c>
      <c r="EB324">
        <v>5</v>
      </c>
      <c r="EC324">
        <v>0.14</v>
      </c>
      <c r="ED324">
        <v>0.08</v>
      </c>
      <c r="EE324">
        <v>-12.6234487804878</v>
      </c>
      <c r="EF324">
        <v>0.13102160278745</v>
      </c>
      <c r="EG324">
        <v>0.0400725021098267</v>
      </c>
      <c r="EH324">
        <v>1</v>
      </c>
      <c r="EI324">
        <v>1369.97</v>
      </c>
      <c r="EJ324">
        <v>-31.9709589041103</v>
      </c>
      <c r="EK324">
        <v>3.22607855718716</v>
      </c>
      <c r="EL324">
        <v>0</v>
      </c>
      <c r="EM324">
        <v>1.53802170731707</v>
      </c>
      <c r="EN324">
        <v>0.103283832752614</v>
      </c>
      <c r="EO324">
        <v>0.0185700022856742</v>
      </c>
      <c r="EP324">
        <v>0</v>
      </c>
      <c r="EQ324">
        <v>1</v>
      </c>
      <c r="ER324">
        <v>3</v>
      </c>
      <c r="ES324" t="s">
        <v>427</v>
      </c>
      <c r="ET324">
        <v>100</v>
      </c>
      <c r="EU324">
        <v>100</v>
      </c>
      <c r="EV324">
        <v>-14.343</v>
      </c>
      <c r="EW324">
        <v>-1.4979</v>
      </c>
      <c r="EX324">
        <v>-14.3476998515065</v>
      </c>
      <c r="EY324">
        <v>0.000485247639819423</v>
      </c>
      <c r="EZ324">
        <v>-1.36446825205216e-06</v>
      </c>
      <c r="FA324">
        <v>5.78542989185787e-10</v>
      </c>
      <c r="FB324">
        <v>-1.1099058739466</v>
      </c>
      <c r="FC324">
        <v>-0.0508365997127688</v>
      </c>
      <c r="FD324">
        <v>0.00161886503163497</v>
      </c>
      <c r="FE324">
        <v>-2.08621555845513e-05</v>
      </c>
      <c r="FF324">
        <v>0</v>
      </c>
      <c r="FG324">
        <v>2096</v>
      </c>
      <c r="FH324">
        <v>2</v>
      </c>
      <c r="FI324">
        <v>28</v>
      </c>
      <c r="FJ324">
        <v>11.7</v>
      </c>
      <c r="FK324">
        <v>11.6</v>
      </c>
      <c r="FL324">
        <v>18</v>
      </c>
      <c r="FM324">
        <v>492.08</v>
      </c>
      <c r="FN324">
        <v>511.829</v>
      </c>
      <c r="FO324">
        <v>22.6483</v>
      </c>
      <c r="FP324">
        <v>26.3886</v>
      </c>
      <c r="FQ324">
        <v>30</v>
      </c>
      <c r="FR324">
        <v>26.6204</v>
      </c>
      <c r="FS324">
        <v>26.6148</v>
      </c>
      <c r="FT324">
        <v>21.4884</v>
      </c>
      <c r="FU324">
        <v>48.0381</v>
      </c>
      <c r="FV324">
        <v>0</v>
      </c>
      <c r="FW324">
        <v>22.69</v>
      </c>
      <c r="FX324">
        <v>420</v>
      </c>
      <c r="FY324">
        <v>7.89507</v>
      </c>
      <c r="FZ324">
        <v>101.681</v>
      </c>
      <c r="GA324">
        <v>96.2036</v>
      </c>
    </row>
    <row r="325" spans="1:183">
      <c r="A325">
        <v>309</v>
      </c>
      <c r="B325">
        <v>1625677832.1</v>
      </c>
      <c r="C325">
        <v>616</v>
      </c>
      <c r="D325" t="s">
        <v>924</v>
      </c>
      <c r="E325" t="s">
        <v>925</v>
      </c>
      <c r="F325">
        <v>1</v>
      </c>
      <c r="G325" t="s">
        <v>302</v>
      </c>
      <c r="H325">
        <v>1625677831.1</v>
      </c>
      <c r="I325">
        <f>(J325)/1000</f>
        <v>0</v>
      </c>
      <c r="J325">
        <f>1000*CJ325*AH325*(CF325-CG325)/(100*BY325*(1000-AH325*CF325))</f>
        <v>0</v>
      </c>
      <c r="K325">
        <f>CJ325*AH325*(CE325-CD325*(1000-AH325*CG325)/(1000-AH325*CF325))/(100*BY325)</f>
        <v>0</v>
      </c>
      <c r="L325">
        <f>CD325 - IF(AH325&gt;1, K325*BY325*100.0/(AJ325*CR325), 0)</f>
        <v>0</v>
      </c>
      <c r="M325">
        <f>((S325-I325/2)*L325-K325)/(S325+I325/2)</f>
        <v>0</v>
      </c>
      <c r="N325">
        <f>M325*(CK325+CL325)/1000.0</f>
        <v>0</v>
      </c>
      <c r="O325">
        <f>(CD325 - IF(AH325&gt;1, K325*BY325*100.0/(AJ325*CR325), 0))*(CK325+CL325)/1000.0</f>
        <v>0</v>
      </c>
      <c r="P325">
        <f>2.0/((1/R325-1/Q325)+SIGN(R325)*SQRT((1/R325-1/Q325)*(1/R325-1/Q325) + 4*BZ325/((BZ325+1)*(BZ325+1))*(2*1/R325*1/Q325-1/Q325*1/Q325)))</f>
        <v>0</v>
      </c>
      <c r="Q325">
        <f>IF(LEFT(CA325,1)&lt;&gt;"0",IF(LEFT(CA325,1)="1",3.0,CB325),$D$5+$E$5*(CR325*CK325/($K$5*1000))+$F$5*(CR325*CK325/($K$5*1000))*MAX(MIN(BY325,$J$5),$I$5)*MAX(MIN(BY325,$J$5),$I$5)+$G$5*MAX(MIN(BY325,$J$5),$I$5)*(CR325*CK325/($K$5*1000))+$H$5*(CR325*CK325/($K$5*1000))*(CR325*CK325/($K$5*1000)))</f>
        <v>0</v>
      </c>
      <c r="R325">
        <f>I325*(1000-(1000*0.61365*exp(17.502*V325/(240.97+V325))/(CK325+CL325)+CF325)/2)/(1000*0.61365*exp(17.502*V325/(240.97+V325))/(CK325+CL325)-CF325)</f>
        <v>0</v>
      </c>
      <c r="S325">
        <f>1/((BZ325+1)/(P325/1.6)+1/(Q325/1.37)) + BZ325/((BZ325+1)/(P325/1.6) + BZ325/(Q325/1.37))</f>
        <v>0</v>
      </c>
      <c r="T325">
        <f>(BU325*BX325)</f>
        <v>0</v>
      </c>
      <c r="U325">
        <f>(CM325+(T325+2*0.95*5.67E-8*(((CM325+$B$7)+273)^4-(CM325+273)^4)-44100*I325)/(1.84*29.3*Q325+8*0.95*5.67E-8*(CM325+273)^3))</f>
        <v>0</v>
      </c>
      <c r="V325">
        <f>($C$7*CN325+$D$7*CO325+$E$7*U325)</f>
        <v>0</v>
      </c>
      <c r="W325">
        <f>0.61365*exp(17.502*V325/(240.97+V325))</f>
        <v>0</v>
      </c>
      <c r="X325">
        <f>(Y325/Z325*100)</f>
        <v>0</v>
      </c>
      <c r="Y325">
        <f>CF325*(CK325+CL325)/1000</f>
        <v>0</v>
      </c>
      <c r="Z325">
        <f>0.61365*exp(17.502*CM325/(240.97+CM325))</f>
        <v>0</v>
      </c>
      <c r="AA325">
        <f>(W325-CF325*(CK325+CL325)/1000)</f>
        <v>0</v>
      </c>
      <c r="AB325">
        <f>(-I325*44100)</f>
        <v>0</v>
      </c>
      <c r="AC325">
        <f>2*29.3*Q325*0.92*(CM325-V325)</f>
        <v>0</v>
      </c>
      <c r="AD325">
        <f>2*0.95*5.67E-8*(((CM325+$B$7)+273)^4-(V325+273)^4)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MAX(0,($B$13+$C$13*CR325)/(1+$D$13*CR325)*CK325/(CM325+273)*$E$13)</f>
        <v>0</v>
      </c>
      <c r="AK325" t="s">
        <v>303</v>
      </c>
      <c r="AL325" t="s">
        <v>303</v>
      </c>
      <c r="AM325">
        <v>0</v>
      </c>
      <c r="AN325">
        <v>0</v>
      </c>
      <c r="AO325">
        <f>1-AM325/AN325</f>
        <v>0</v>
      </c>
      <c r="AP325">
        <v>0</v>
      </c>
      <c r="AQ325" t="s">
        <v>303</v>
      </c>
      <c r="AR325" t="s">
        <v>303</v>
      </c>
      <c r="AS325">
        <v>0</v>
      </c>
      <c r="AT325">
        <v>0</v>
      </c>
      <c r="AU325">
        <f>1-AS325/AT325</f>
        <v>0</v>
      </c>
      <c r="AV325">
        <v>0.5</v>
      </c>
      <c r="AW325">
        <f>BV325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303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f>$B$11*CS325+$C$11*CT325+$F$11*CU325*(1-CX325)</f>
        <v>0</v>
      </c>
      <c r="BV325">
        <f>BU325*BW325</f>
        <v>0</v>
      </c>
      <c r="BW325">
        <f>($B$11*$D$9+$C$11*$D$9+$F$11*((DH325+CZ325)/MAX(DH325+CZ325+DI325, 0.1)*$I$9+DI325/MAX(DH325+CZ325+DI325, 0.1)*$J$9))/($B$11+$C$11+$F$11)</f>
        <v>0</v>
      </c>
      <c r="BX325">
        <f>($B$11*$K$9+$C$11*$K$9+$F$11*((DH325+CZ325)/MAX(DH325+CZ325+DI325, 0.1)*$P$9+DI325/MAX(DH325+CZ325+DI325, 0.1)*$Q$9))/($B$11+$C$11+$F$11)</f>
        <v>0</v>
      </c>
      <c r="BY325">
        <v>6</v>
      </c>
      <c r="BZ325">
        <v>0.5</v>
      </c>
      <c r="CA325" t="s">
        <v>304</v>
      </c>
      <c r="CB325">
        <v>2</v>
      </c>
      <c r="CC325">
        <v>1625677831.1</v>
      </c>
      <c r="CD325">
        <v>407.277666666667</v>
      </c>
      <c r="CE325">
        <v>419.866</v>
      </c>
      <c r="CF325">
        <v>9.37935666666667</v>
      </c>
      <c r="CG325">
        <v>7.83519</v>
      </c>
      <c r="CH325">
        <v>421.620333333333</v>
      </c>
      <c r="CI325">
        <v>10.8775333333333</v>
      </c>
      <c r="CJ325">
        <v>500.064666666667</v>
      </c>
      <c r="CK325">
        <v>100.420666666667</v>
      </c>
      <c r="CL325">
        <v>0.100091266666667</v>
      </c>
      <c r="CM325">
        <v>22.5746</v>
      </c>
      <c r="CN325">
        <v>22.2741666666667</v>
      </c>
      <c r="CO325">
        <v>999.9</v>
      </c>
      <c r="CP325">
        <v>0</v>
      </c>
      <c r="CQ325">
        <v>0</v>
      </c>
      <c r="CR325">
        <v>10023.1</v>
      </c>
      <c r="CS325">
        <v>0</v>
      </c>
      <c r="CT325">
        <v>4.76971</v>
      </c>
      <c r="CU325">
        <v>1045.94666666667</v>
      </c>
      <c r="CV325">
        <v>0.961991</v>
      </c>
      <c r="CW325">
        <v>0.0380092</v>
      </c>
      <c r="CX325">
        <v>0</v>
      </c>
      <c r="CY325">
        <v>1363.59666666667</v>
      </c>
      <c r="CZ325">
        <v>4.99912</v>
      </c>
      <c r="DA325">
        <v>14150.8666666667</v>
      </c>
      <c r="DB325">
        <v>6712.44666666667</v>
      </c>
      <c r="DC325">
        <v>37.75</v>
      </c>
      <c r="DD325">
        <v>40.833</v>
      </c>
      <c r="DE325">
        <v>39.6036666666667</v>
      </c>
      <c r="DF325">
        <v>40.3333333333333</v>
      </c>
      <c r="DG325">
        <v>39.5413333333333</v>
      </c>
      <c r="DH325">
        <v>1001.38333333333</v>
      </c>
      <c r="DI325">
        <v>39.57</v>
      </c>
      <c r="DJ325">
        <v>0</v>
      </c>
      <c r="DK325">
        <v>1625677833.2</v>
      </c>
      <c r="DL325">
        <v>0</v>
      </c>
      <c r="DM325">
        <v>1366.96615384615</v>
      </c>
      <c r="DN325">
        <v>-31.4885470361421</v>
      </c>
      <c r="DO325">
        <v>-337.945299303465</v>
      </c>
      <c r="DP325">
        <v>14185.5192307692</v>
      </c>
      <c r="DQ325">
        <v>15</v>
      </c>
      <c r="DR325">
        <v>1625677134.6</v>
      </c>
      <c r="DS325" t="s">
        <v>305</v>
      </c>
      <c r="DT325">
        <v>1625677128.6</v>
      </c>
      <c r="DU325">
        <v>1625677134.6</v>
      </c>
      <c r="DV325">
        <v>2</v>
      </c>
      <c r="DW325">
        <v>0.041</v>
      </c>
      <c r="DX325">
        <v>0.026</v>
      </c>
      <c r="DY325">
        <v>-14.347</v>
      </c>
      <c r="DZ325">
        <v>-1.389</v>
      </c>
      <c r="EA325">
        <v>420</v>
      </c>
      <c r="EB325">
        <v>5</v>
      </c>
      <c r="EC325">
        <v>0.14</v>
      </c>
      <c r="ED325">
        <v>0.08</v>
      </c>
      <c r="EE325">
        <v>-12.620587804878</v>
      </c>
      <c r="EF325">
        <v>0.19694216027876</v>
      </c>
      <c r="EG325">
        <v>0.0411768831377212</v>
      </c>
      <c r="EH325">
        <v>1</v>
      </c>
      <c r="EI325">
        <v>1368.54852941176</v>
      </c>
      <c r="EJ325">
        <v>-31.6244547389489</v>
      </c>
      <c r="EK325">
        <v>3.10733395501006</v>
      </c>
      <c r="EL325">
        <v>0</v>
      </c>
      <c r="EM325">
        <v>1.5382256097561</v>
      </c>
      <c r="EN325">
        <v>0.116455400696867</v>
      </c>
      <c r="EO325">
        <v>0.0186310434685167</v>
      </c>
      <c r="EP325">
        <v>0</v>
      </c>
      <c r="EQ325">
        <v>1</v>
      </c>
      <c r="ER325">
        <v>3</v>
      </c>
      <c r="ES325" t="s">
        <v>427</v>
      </c>
      <c r="ET325">
        <v>100</v>
      </c>
      <c r="EU325">
        <v>100</v>
      </c>
      <c r="EV325">
        <v>-14.342</v>
      </c>
      <c r="EW325">
        <v>-1.4984</v>
      </c>
      <c r="EX325">
        <v>-14.3476998515065</v>
      </c>
      <c r="EY325">
        <v>0.000485247639819423</v>
      </c>
      <c r="EZ325">
        <v>-1.36446825205216e-06</v>
      </c>
      <c r="FA325">
        <v>5.78542989185787e-10</v>
      </c>
      <c r="FB325">
        <v>-1.1099058739466</v>
      </c>
      <c r="FC325">
        <v>-0.0508365997127688</v>
      </c>
      <c r="FD325">
        <v>0.00161886503163497</v>
      </c>
      <c r="FE325">
        <v>-2.08621555845513e-05</v>
      </c>
      <c r="FF325">
        <v>0</v>
      </c>
      <c r="FG325">
        <v>2096</v>
      </c>
      <c r="FH325">
        <v>2</v>
      </c>
      <c r="FI325">
        <v>28</v>
      </c>
      <c r="FJ325">
        <v>11.7</v>
      </c>
      <c r="FK325">
        <v>11.6</v>
      </c>
      <c r="FL325">
        <v>18</v>
      </c>
      <c r="FM325">
        <v>492.03</v>
      </c>
      <c r="FN325">
        <v>512.273</v>
      </c>
      <c r="FO325">
        <v>22.6922</v>
      </c>
      <c r="FP325">
        <v>26.3886</v>
      </c>
      <c r="FQ325">
        <v>30</v>
      </c>
      <c r="FR325">
        <v>26.6197</v>
      </c>
      <c r="FS325">
        <v>26.6143</v>
      </c>
      <c r="FT325">
        <v>21.4868</v>
      </c>
      <c r="FU325">
        <v>48.0381</v>
      </c>
      <c r="FV325">
        <v>0</v>
      </c>
      <c r="FW325">
        <v>22.76</v>
      </c>
      <c r="FX325">
        <v>420</v>
      </c>
      <c r="FY325">
        <v>7.89043</v>
      </c>
      <c r="FZ325">
        <v>101.68</v>
      </c>
      <c r="GA325">
        <v>96.2026</v>
      </c>
    </row>
    <row r="326" spans="1:183">
      <c r="A326">
        <v>310</v>
      </c>
      <c r="B326">
        <v>1625677834.1</v>
      </c>
      <c r="C326">
        <v>618</v>
      </c>
      <c r="D326" t="s">
        <v>926</v>
      </c>
      <c r="E326" t="s">
        <v>927</v>
      </c>
      <c r="F326">
        <v>1</v>
      </c>
      <c r="G326" t="s">
        <v>302</v>
      </c>
      <c r="H326">
        <v>1625677833.1</v>
      </c>
      <c r="I326">
        <f>(J326)/1000</f>
        <v>0</v>
      </c>
      <c r="J326">
        <f>1000*CJ326*AH326*(CF326-CG326)/(100*BY326*(1000-AH326*CF326))</f>
        <v>0</v>
      </c>
      <c r="K326">
        <f>CJ326*AH326*(CE326-CD326*(1000-AH326*CG326)/(1000-AH326*CF326))/(100*BY326)</f>
        <v>0</v>
      </c>
      <c r="L326">
        <f>CD326 - IF(AH326&gt;1, K326*BY326*100.0/(AJ326*CR326), 0)</f>
        <v>0</v>
      </c>
      <c r="M326">
        <f>((S326-I326/2)*L326-K326)/(S326+I326/2)</f>
        <v>0</v>
      </c>
      <c r="N326">
        <f>M326*(CK326+CL326)/1000.0</f>
        <v>0</v>
      </c>
      <c r="O326">
        <f>(CD326 - IF(AH326&gt;1, K326*BY326*100.0/(AJ326*CR326), 0))*(CK326+CL326)/1000.0</f>
        <v>0</v>
      </c>
      <c r="P326">
        <f>2.0/((1/R326-1/Q326)+SIGN(R326)*SQRT((1/R326-1/Q326)*(1/R326-1/Q326) + 4*BZ326/((BZ326+1)*(BZ326+1))*(2*1/R326*1/Q326-1/Q326*1/Q326)))</f>
        <v>0</v>
      </c>
      <c r="Q326">
        <f>IF(LEFT(CA326,1)&lt;&gt;"0",IF(LEFT(CA326,1)="1",3.0,CB326),$D$5+$E$5*(CR326*CK326/($K$5*1000))+$F$5*(CR326*CK326/($K$5*1000))*MAX(MIN(BY326,$J$5),$I$5)*MAX(MIN(BY326,$J$5),$I$5)+$G$5*MAX(MIN(BY326,$J$5),$I$5)*(CR326*CK326/($K$5*1000))+$H$5*(CR326*CK326/($K$5*1000))*(CR326*CK326/($K$5*1000)))</f>
        <v>0</v>
      </c>
      <c r="R326">
        <f>I326*(1000-(1000*0.61365*exp(17.502*V326/(240.97+V326))/(CK326+CL326)+CF326)/2)/(1000*0.61365*exp(17.502*V326/(240.97+V326))/(CK326+CL326)-CF326)</f>
        <v>0</v>
      </c>
      <c r="S326">
        <f>1/((BZ326+1)/(P326/1.6)+1/(Q326/1.37)) + BZ326/((BZ326+1)/(P326/1.6) + BZ326/(Q326/1.37))</f>
        <v>0</v>
      </c>
      <c r="T326">
        <f>(BU326*BX326)</f>
        <v>0</v>
      </c>
      <c r="U326">
        <f>(CM326+(T326+2*0.95*5.67E-8*(((CM326+$B$7)+273)^4-(CM326+273)^4)-44100*I326)/(1.84*29.3*Q326+8*0.95*5.67E-8*(CM326+273)^3))</f>
        <v>0</v>
      </c>
      <c r="V326">
        <f>($C$7*CN326+$D$7*CO326+$E$7*U326)</f>
        <v>0</v>
      </c>
      <c r="W326">
        <f>0.61365*exp(17.502*V326/(240.97+V326))</f>
        <v>0</v>
      </c>
      <c r="X326">
        <f>(Y326/Z326*100)</f>
        <v>0</v>
      </c>
      <c r="Y326">
        <f>CF326*(CK326+CL326)/1000</f>
        <v>0</v>
      </c>
      <c r="Z326">
        <f>0.61365*exp(17.502*CM326/(240.97+CM326))</f>
        <v>0</v>
      </c>
      <c r="AA326">
        <f>(W326-CF326*(CK326+CL326)/1000)</f>
        <v>0</v>
      </c>
      <c r="AB326">
        <f>(-I326*44100)</f>
        <v>0</v>
      </c>
      <c r="AC326">
        <f>2*29.3*Q326*0.92*(CM326-V326)</f>
        <v>0</v>
      </c>
      <c r="AD326">
        <f>2*0.95*5.67E-8*(((CM326+$B$7)+273)^4-(V326+273)^4)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MAX(0,($B$13+$C$13*CR326)/(1+$D$13*CR326)*CK326/(CM326+273)*$E$13)</f>
        <v>0</v>
      </c>
      <c r="AK326" t="s">
        <v>303</v>
      </c>
      <c r="AL326" t="s">
        <v>303</v>
      </c>
      <c r="AM326">
        <v>0</v>
      </c>
      <c r="AN326">
        <v>0</v>
      </c>
      <c r="AO326">
        <f>1-AM326/AN326</f>
        <v>0</v>
      </c>
      <c r="AP326">
        <v>0</v>
      </c>
      <c r="AQ326" t="s">
        <v>303</v>
      </c>
      <c r="AR326" t="s">
        <v>303</v>
      </c>
      <c r="AS326">
        <v>0</v>
      </c>
      <c r="AT326">
        <v>0</v>
      </c>
      <c r="AU326">
        <f>1-AS326/AT326</f>
        <v>0</v>
      </c>
      <c r="AV326">
        <v>0.5</v>
      </c>
      <c r="AW326">
        <f>BV326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303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f>$B$11*CS326+$C$11*CT326+$F$11*CU326*(1-CX326)</f>
        <v>0</v>
      </c>
      <c r="BV326">
        <f>BU326*BW326</f>
        <v>0</v>
      </c>
      <c r="BW326">
        <f>($B$11*$D$9+$C$11*$D$9+$F$11*((DH326+CZ326)/MAX(DH326+CZ326+DI326, 0.1)*$I$9+DI326/MAX(DH326+CZ326+DI326, 0.1)*$J$9))/($B$11+$C$11+$F$11)</f>
        <v>0</v>
      </c>
      <c r="BX326">
        <f>($B$11*$K$9+$C$11*$K$9+$F$11*((DH326+CZ326)/MAX(DH326+CZ326+DI326, 0.1)*$P$9+DI326/MAX(DH326+CZ326+DI326, 0.1)*$Q$9))/($B$11+$C$11+$F$11)</f>
        <v>0</v>
      </c>
      <c r="BY326">
        <v>6</v>
      </c>
      <c r="BZ326">
        <v>0.5</v>
      </c>
      <c r="CA326" t="s">
        <v>304</v>
      </c>
      <c r="CB326">
        <v>2</v>
      </c>
      <c r="CC326">
        <v>1625677833.1</v>
      </c>
      <c r="CD326">
        <v>407.267</v>
      </c>
      <c r="CE326">
        <v>420.043</v>
      </c>
      <c r="CF326">
        <v>9.39974333333333</v>
      </c>
      <c r="CG326">
        <v>7.83920333333333</v>
      </c>
      <c r="CH326">
        <v>421.609333333333</v>
      </c>
      <c r="CI326">
        <v>10.8984</v>
      </c>
      <c r="CJ326">
        <v>500.011666666667</v>
      </c>
      <c r="CK326">
        <v>100.415333333333</v>
      </c>
      <c r="CL326">
        <v>0.1001741</v>
      </c>
      <c r="CM326">
        <v>22.6052</v>
      </c>
      <c r="CN326">
        <v>22.3029</v>
      </c>
      <c r="CO326">
        <v>999.9</v>
      </c>
      <c r="CP326">
        <v>0</v>
      </c>
      <c r="CQ326">
        <v>0</v>
      </c>
      <c r="CR326">
        <v>9995.21</v>
      </c>
      <c r="CS326">
        <v>0</v>
      </c>
      <c r="CT326">
        <v>4.81795333333333</v>
      </c>
      <c r="CU326">
        <v>1045.94333333333</v>
      </c>
      <c r="CV326">
        <v>0.961991</v>
      </c>
      <c r="CW326">
        <v>0.0380092</v>
      </c>
      <c r="CX326">
        <v>0</v>
      </c>
      <c r="CY326">
        <v>1362.79666666667</v>
      </c>
      <c r="CZ326">
        <v>4.99912</v>
      </c>
      <c r="DA326">
        <v>14142.7666666667</v>
      </c>
      <c r="DB326">
        <v>6712.41666666667</v>
      </c>
      <c r="DC326">
        <v>37.75</v>
      </c>
      <c r="DD326">
        <v>40.812</v>
      </c>
      <c r="DE326">
        <v>39.5413333333333</v>
      </c>
      <c r="DF326">
        <v>40.4166666666667</v>
      </c>
      <c r="DG326">
        <v>39.5413333333333</v>
      </c>
      <c r="DH326">
        <v>1001.38333333333</v>
      </c>
      <c r="DI326">
        <v>39.57</v>
      </c>
      <c r="DJ326">
        <v>0</v>
      </c>
      <c r="DK326">
        <v>1625677835</v>
      </c>
      <c r="DL326">
        <v>0</v>
      </c>
      <c r="DM326">
        <v>1365.852</v>
      </c>
      <c r="DN326">
        <v>-30.5392307262021</v>
      </c>
      <c r="DO326">
        <v>-320.046153342335</v>
      </c>
      <c r="DP326">
        <v>14173.952</v>
      </c>
      <c r="DQ326">
        <v>15</v>
      </c>
      <c r="DR326">
        <v>1625677134.6</v>
      </c>
      <c r="DS326" t="s">
        <v>305</v>
      </c>
      <c r="DT326">
        <v>1625677128.6</v>
      </c>
      <c r="DU326">
        <v>1625677134.6</v>
      </c>
      <c r="DV326">
        <v>2</v>
      </c>
      <c r="DW326">
        <v>0.041</v>
      </c>
      <c r="DX326">
        <v>0.026</v>
      </c>
      <c r="DY326">
        <v>-14.347</v>
      </c>
      <c r="DZ326">
        <v>-1.389</v>
      </c>
      <c r="EA326">
        <v>420</v>
      </c>
      <c r="EB326">
        <v>5</v>
      </c>
      <c r="EC326">
        <v>0.14</v>
      </c>
      <c r="ED326">
        <v>0.08</v>
      </c>
      <c r="EE326">
        <v>-12.631112195122</v>
      </c>
      <c r="EF326">
        <v>-0.0324668989547032</v>
      </c>
      <c r="EG326">
        <v>0.0594187996657458</v>
      </c>
      <c r="EH326">
        <v>1</v>
      </c>
      <c r="EI326">
        <v>1367.61029411765</v>
      </c>
      <c r="EJ326">
        <v>-31.4066779374468</v>
      </c>
      <c r="EK326">
        <v>3.09635410394615</v>
      </c>
      <c r="EL326">
        <v>0</v>
      </c>
      <c r="EM326">
        <v>1.54035146341463</v>
      </c>
      <c r="EN326">
        <v>0.145415121951217</v>
      </c>
      <c r="EO326">
        <v>0.0196030284570442</v>
      </c>
      <c r="EP326">
        <v>0</v>
      </c>
      <c r="EQ326">
        <v>1</v>
      </c>
      <c r="ER326">
        <v>3</v>
      </c>
      <c r="ES326" t="s">
        <v>427</v>
      </c>
      <c r="ET326">
        <v>100</v>
      </c>
      <c r="EU326">
        <v>100</v>
      </c>
      <c r="EV326">
        <v>-14.342</v>
      </c>
      <c r="EW326">
        <v>-1.4988</v>
      </c>
      <c r="EX326">
        <v>-14.3476998515065</v>
      </c>
      <c r="EY326">
        <v>0.000485247639819423</v>
      </c>
      <c r="EZ326">
        <v>-1.36446825205216e-06</v>
      </c>
      <c r="FA326">
        <v>5.78542989185787e-10</v>
      </c>
      <c r="FB326">
        <v>-1.1099058739466</v>
      </c>
      <c r="FC326">
        <v>-0.0508365997127688</v>
      </c>
      <c r="FD326">
        <v>0.00161886503163497</v>
      </c>
      <c r="FE326">
        <v>-2.08621555845513e-05</v>
      </c>
      <c r="FF326">
        <v>0</v>
      </c>
      <c r="FG326">
        <v>2096</v>
      </c>
      <c r="FH326">
        <v>2</v>
      </c>
      <c r="FI326">
        <v>28</v>
      </c>
      <c r="FJ326">
        <v>11.8</v>
      </c>
      <c r="FK326">
        <v>11.7</v>
      </c>
      <c r="FL326">
        <v>18</v>
      </c>
      <c r="FM326">
        <v>491.921</v>
      </c>
      <c r="FN326">
        <v>512.533</v>
      </c>
      <c r="FO326">
        <v>22.7311</v>
      </c>
      <c r="FP326">
        <v>26.3878</v>
      </c>
      <c r="FQ326">
        <v>30</v>
      </c>
      <c r="FR326">
        <v>26.6188</v>
      </c>
      <c r="FS326">
        <v>26.6132</v>
      </c>
      <c r="FT326">
        <v>21.4834</v>
      </c>
      <c r="FU326">
        <v>47.7297</v>
      </c>
      <c r="FV326">
        <v>0</v>
      </c>
      <c r="FW326">
        <v>22.83</v>
      </c>
      <c r="FX326">
        <v>420</v>
      </c>
      <c r="FY326">
        <v>7.94996</v>
      </c>
      <c r="FZ326">
        <v>101.68</v>
      </c>
      <c r="GA326">
        <v>96.2028</v>
      </c>
    </row>
    <row r="327" spans="1:183">
      <c r="A327">
        <v>311</v>
      </c>
      <c r="B327">
        <v>1625677836.1</v>
      </c>
      <c r="C327">
        <v>620</v>
      </c>
      <c r="D327" t="s">
        <v>928</v>
      </c>
      <c r="E327" t="s">
        <v>929</v>
      </c>
      <c r="F327">
        <v>1</v>
      </c>
      <c r="G327" t="s">
        <v>302</v>
      </c>
      <c r="H327">
        <v>1625677835.1</v>
      </c>
      <c r="I327">
        <f>(J327)/1000</f>
        <v>0</v>
      </c>
      <c r="J327">
        <f>1000*CJ327*AH327*(CF327-CG327)/(100*BY327*(1000-AH327*CF327))</f>
        <v>0</v>
      </c>
      <c r="K327">
        <f>CJ327*AH327*(CE327-CD327*(1000-AH327*CG327)/(1000-AH327*CF327))/(100*BY327)</f>
        <v>0</v>
      </c>
      <c r="L327">
        <f>CD327 - IF(AH327&gt;1, K327*BY327*100.0/(AJ327*CR327), 0)</f>
        <v>0</v>
      </c>
      <c r="M327">
        <f>((S327-I327/2)*L327-K327)/(S327+I327/2)</f>
        <v>0</v>
      </c>
      <c r="N327">
        <f>M327*(CK327+CL327)/1000.0</f>
        <v>0</v>
      </c>
      <c r="O327">
        <f>(CD327 - IF(AH327&gt;1, K327*BY327*100.0/(AJ327*CR327), 0))*(CK327+CL327)/1000.0</f>
        <v>0</v>
      </c>
      <c r="P327">
        <f>2.0/((1/R327-1/Q327)+SIGN(R327)*SQRT((1/R327-1/Q327)*(1/R327-1/Q327) + 4*BZ327/((BZ327+1)*(BZ327+1))*(2*1/R327*1/Q327-1/Q327*1/Q327)))</f>
        <v>0</v>
      </c>
      <c r="Q327">
        <f>IF(LEFT(CA327,1)&lt;&gt;"0",IF(LEFT(CA327,1)="1",3.0,CB327),$D$5+$E$5*(CR327*CK327/($K$5*1000))+$F$5*(CR327*CK327/($K$5*1000))*MAX(MIN(BY327,$J$5),$I$5)*MAX(MIN(BY327,$J$5),$I$5)+$G$5*MAX(MIN(BY327,$J$5),$I$5)*(CR327*CK327/($K$5*1000))+$H$5*(CR327*CK327/($K$5*1000))*(CR327*CK327/($K$5*1000)))</f>
        <v>0</v>
      </c>
      <c r="R327">
        <f>I327*(1000-(1000*0.61365*exp(17.502*V327/(240.97+V327))/(CK327+CL327)+CF327)/2)/(1000*0.61365*exp(17.502*V327/(240.97+V327))/(CK327+CL327)-CF327)</f>
        <v>0</v>
      </c>
      <c r="S327">
        <f>1/((BZ327+1)/(P327/1.6)+1/(Q327/1.37)) + BZ327/((BZ327+1)/(P327/1.6) + BZ327/(Q327/1.37))</f>
        <v>0</v>
      </c>
      <c r="T327">
        <f>(BU327*BX327)</f>
        <v>0</v>
      </c>
      <c r="U327">
        <f>(CM327+(T327+2*0.95*5.67E-8*(((CM327+$B$7)+273)^4-(CM327+273)^4)-44100*I327)/(1.84*29.3*Q327+8*0.95*5.67E-8*(CM327+273)^3))</f>
        <v>0</v>
      </c>
      <c r="V327">
        <f>($C$7*CN327+$D$7*CO327+$E$7*U327)</f>
        <v>0</v>
      </c>
      <c r="W327">
        <f>0.61365*exp(17.502*V327/(240.97+V327))</f>
        <v>0</v>
      </c>
      <c r="X327">
        <f>(Y327/Z327*100)</f>
        <v>0</v>
      </c>
      <c r="Y327">
        <f>CF327*(CK327+CL327)/1000</f>
        <v>0</v>
      </c>
      <c r="Z327">
        <f>0.61365*exp(17.502*CM327/(240.97+CM327))</f>
        <v>0</v>
      </c>
      <c r="AA327">
        <f>(W327-CF327*(CK327+CL327)/1000)</f>
        <v>0</v>
      </c>
      <c r="AB327">
        <f>(-I327*44100)</f>
        <v>0</v>
      </c>
      <c r="AC327">
        <f>2*29.3*Q327*0.92*(CM327-V327)</f>
        <v>0</v>
      </c>
      <c r="AD327">
        <f>2*0.95*5.67E-8*(((CM327+$B$7)+273)^4-(V327+273)^4)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MAX(0,($B$13+$C$13*CR327)/(1+$D$13*CR327)*CK327/(CM327+273)*$E$13)</f>
        <v>0</v>
      </c>
      <c r="AK327" t="s">
        <v>303</v>
      </c>
      <c r="AL327" t="s">
        <v>303</v>
      </c>
      <c r="AM327">
        <v>0</v>
      </c>
      <c r="AN327">
        <v>0</v>
      </c>
      <c r="AO327">
        <f>1-AM327/AN327</f>
        <v>0</v>
      </c>
      <c r="AP327">
        <v>0</v>
      </c>
      <c r="AQ327" t="s">
        <v>303</v>
      </c>
      <c r="AR327" t="s">
        <v>303</v>
      </c>
      <c r="AS327">
        <v>0</v>
      </c>
      <c r="AT327">
        <v>0</v>
      </c>
      <c r="AU327">
        <f>1-AS327/AT327</f>
        <v>0</v>
      </c>
      <c r="AV327">
        <v>0.5</v>
      </c>
      <c r="AW327">
        <f>BV327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303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f>$B$11*CS327+$C$11*CT327+$F$11*CU327*(1-CX327)</f>
        <v>0</v>
      </c>
      <c r="BV327">
        <f>BU327*BW327</f>
        <v>0</v>
      </c>
      <c r="BW327">
        <f>($B$11*$D$9+$C$11*$D$9+$F$11*((DH327+CZ327)/MAX(DH327+CZ327+DI327, 0.1)*$I$9+DI327/MAX(DH327+CZ327+DI327, 0.1)*$J$9))/($B$11+$C$11+$F$11)</f>
        <v>0</v>
      </c>
      <c r="BX327">
        <f>($B$11*$K$9+$C$11*$K$9+$F$11*((DH327+CZ327)/MAX(DH327+CZ327+DI327, 0.1)*$P$9+DI327/MAX(DH327+CZ327+DI327, 0.1)*$Q$9))/($B$11+$C$11+$F$11)</f>
        <v>0</v>
      </c>
      <c r="BY327">
        <v>6</v>
      </c>
      <c r="BZ327">
        <v>0.5</v>
      </c>
      <c r="CA327" t="s">
        <v>304</v>
      </c>
      <c r="CB327">
        <v>2</v>
      </c>
      <c r="CC327">
        <v>1625677835.1</v>
      </c>
      <c r="CD327">
        <v>407.303</v>
      </c>
      <c r="CE327">
        <v>420.189666666667</v>
      </c>
      <c r="CF327">
        <v>9.41714333333333</v>
      </c>
      <c r="CG327">
        <v>7.84182666666667</v>
      </c>
      <c r="CH327">
        <v>421.645666666667</v>
      </c>
      <c r="CI327">
        <v>10.9162</v>
      </c>
      <c r="CJ327">
        <v>499.973333333333</v>
      </c>
      <c r="CK327">
        <v>100.409666666667</v>
      </c>
      <c r="CL327">
        <v>0.0995055</v>
      </c>
      <c r="CM327">
        <v>22.6338666666667</v>
      </c>
      <c r="CN327">
        <v>22.3331333333333</v>
      </c>
      <c r="CO327">
        <v>999.9</v>
      </c>
      <c r="CP327">
        <v>0</v>
      </c>
      <c r="CQ327">
        <v>0</v>
      </c>
      <c r="CR327">
        <v>10015.6333333333</v>
      </c>
      <c r="CS327">
        <v>0</v>
      </c>
      <c r="CT327">
        <v>4.85931</v>
      </c>
      <c r="CU327">
        <v>1045.94</v>
      </c>
      <c r="CV327">
        <v>0.961991</v>
      </c>
      <c r="CW327">
        <v>0.0380092</v>
      </c>
      <c r="CX327">
        <v>0</v>
      </c>
      <c r="CY327">
        <v>1361.89</v>
      </c>
      <c r="CZ327">
        <v>4.99912</v>
      </c>
      <c r="DA327">
        <v>14130.5333333333</v>
      </c>
      <c r="DB327">
        <v>6712.40333333333</v>
      </c>
      <c r="DC327">
        <v>37.75</v>
      </c>
      <c r="DD327">
        <v>40.875</v>
      </c>
      <c r="DE327">
        <v>39.5</v>
      </c>
      <c r="DF327">
        <v>40.4163333333333</v>
      </c>
      <c r="DG327">
        <v>39.4996666666667</v>
      </c>
      <c r="DH327">
        <v>1001.38</v>
      </c>
      <c r="DI327">
        <v>39.57</v>
      </c>
      <c r="DJ327">
        <v>0</v>
      </c>
      <c r="DK327">
        <v>1625677836.8</v>
      </c>
      <c r="DL327">
        <v>0</v>
      </c>
      <c r="DM327">
        <v>1365.10576923077</v>
      </c>
      <c r="DN327">
        <v>-30.4290598551527</v>
      </c>
      <c r="DO327">
        <v>-316.037607027455</v>
      </c>
      <c r="DP327">
        <v>14165.8807692308</v>
      </c>
      <c r="DQ327">
        <v>15</v>
      </c>
      <c r="DR327">
        <v>1625677134.6</v>
      </c>
      <c r="DS327" t="s">
        <v>305</v>
      </c>
      <c r="DT327">
        <v>1625677128.6</v>
      </c>
      <c r="DU327">
        <v>1625677134.6</v>
      </c>
      <c r="DV327">
        <v>2</v>
      </c>
      <c r="DW327">
        <v>0.041</v>
      </c>
      <c r="DX327">
        <v>0.026</v>
      </c>
      <c r="DY327">
        <v>-14.347</v>
      </c>
      <c r="DZ327">
        <v>-1.389</v>
      </c>
      <c r="EA327">
        <v>420</v>
      </c>
      <c r="EB327">
        <v>5</v>
      </c>
      <c r="EC327">
        <v>0.14</v>
      </c>
      <c r="ED327">
        <v>0.08</v>
      </c>
      <c r="EE327">
        <v>-12.6567609756098</v>
      </c>
      <c r="EF327">
        <v>-0.381735888501779</v>
      </c>
      <c r="EG327">
        <v>0.0930352985150255</v>
      </c>
      <c r="EH327">
        <v>1</v>
      </c>
      <c r="EI327">
        <v>1366.84285714286</v>
      </c>
      <c r="EJ327">
        <v>-31.3211741682956</v>
      </c>
      <c r="EK327">
        <v>3.16211734798836</v>
      </c>
      <c r="EL327">
        <v>0</v>
      </c>
      <c r="EM327">
        <v>1.54517756097561</v>
      </c>
      <c r="EN327">
        <v>0.167003623693379</v>
      </c>
      <c r="EO327">
        <v>0.0210073097359905</v>
      </c>
      <c r="EP327">
        <v>0</v>
      </c>
      <c r="EQ327">
        <v>1</v>
      </c>
      <c r="ER327">
        <v>3</v>
      </c>
      <c r="ES327" t="s">
        <v>427</v>
      </c>
      <c r="ET327">
        <v>100</v>
      </c>
      <c r="EU327">
        <v>100</v>
      </c>
      <c r="EV327">
        <v>-14.342</v>
      </c>
      <c r="EW327">
        <v>-1.4993</v>
      </c>
      <c r="EX327">
        <v>-14.3476998515065</v>
      </c>
      <c r="EY327">
        <v>0.000485247639819423</v>
      </c>
      <c r="EZ327">
        <v>-1.36446825205216e-06</v>
      </c>
      <c r="FA327">
        <v>5.78542989185787e-10</v>
      </c>
      <c r="FB327">
        <v>-1.1099058739466</v>
      </c>
      <c r="FC327">
        <v>-0.0508365997127688</v>
      </c>
      <c r="FD327">
        <v>0.00161886503163497</v>
      </c>
      <c r="FE327">
        <v>-2.08621555845513e-05</v>
      </c>
      <c r="FF327">
        <v>0</v>
      </c>
      <c r="FG327">
        <v>2096</v>
      </c>
      <c r="FH327">
        <v>2</v>
      </c>
      <c r="FI327">
        <v>28</v>
      </c>
      <c r="FJ327">
        <v>11.8</v>
      </c>
      <c r="FK327">
        <v>11.7</v>
      </c>
      <c r="FL327">
        <v>18</v>
      </c>
      <c r="FM327">
        <v>491.839</v>
      </c>
      <c r="FN327">
        <v>512.344</v>
      </c>
      <c r="FO327">
        <v>22.7743</v>
      </c>
      <c r="FP327">
        <v>26.3866</v>
      </c>
      <c r="FQ327">
        <v>30</v>
      </c>
      <c r="FR327">
        <v>26.6176</v>
      </c>
      <c r="FS327">
        <v>26.6123</v>
      </c>
      <c r="FT327">
        <v>21.4839</v>
      </c>
      <c r="FU327">
        <v>47.7297</v>
      </c>
      <c r="FV327">
        <v>0</v>
      </c>
      <c r="FW327">
        <v>22.83</v>
      </c>
      <c r="FX327">
        <v>420</v>
      </c>
      <c r="FY327">
        <v>7.95563</v>
      </c>
      <c r="FZ327">
        <v>101.681</v>
      </c>
      <c r="GA327">
        <v>96.2036</v>
      </c>
    </row>
    <row r="328" spans="1:183">
      <c r="A328">
        <v>312</v>
      </c>
      <c r="B328">
        <v>1625677838.1</v>
      </c>
      <c r="C328">
        <v>622</v>
      </c>
      <c r="D328" t="s">
        <v>930</v>
      </c>
      <c r="E328" t="s">
        <v>931</v>
      </c>
      <c r="F328">
        <v>1</v>
      </c>
      <c r="G328" t="s">
        <v>302</v>
      </c>
      <c r="H328">
        <v>1625677837.1</v>
      </c>
      <c r="I328">
        <f>(J328)/1000</f>
        <v>0</v>
      </c>
      <c r="J328">
        <f>1000*CJ328*AH328*(CF328-CG328)/(100*BY328*(1000-AH328*CF328))</f>
        <v>0</v>
      </c>
      <c r="K328">
        <f>CJ328*AH328*(CE328-CD328*(1000-AH328*CG328)/(1000-AH328*CF328))/(100*BY328)</f>
        <v>0</v>
      </c>
      <c r="L328">
        <f>CD328 - IF(AH328&gt;1, K328*BY328*100.0/(AJ328*CR328), 0)</f>
        <v>0</v>
      </c>
      <c r="M328">
        <f>((S328-I328/2)*L328-K328)/(S328+I328/2)</f>
        <v>0</v>
      </c>
      <c r="N328">
        <f>M328*(CK328+CL328)/1000.0</f>
        <v>0</v>
      </c>
      <c r="O328">
        <f>(CD328 - IF(AH328&gt;1, K328*BY328*100.0/(AJ328*CR328), 0))*(CK328+CL328)/1000.0</f>
        <v>0</v>
      </c>
      <c r="P328">
        <f>2.0/((1/R328-1/Q328)+SIGN(R328)*SQRT((1/R328-1/Q328)*(1/R328-1/Q328) + 4*BZ328/((BZ328+1)*(BZ328+1))*(2*1/R328*1/Q328-1/Q328*1/Q328)))</f>
        <v>0</v>
      </c>
      <c r="Q328">
        <f>IF(LEFT(CA328,1)&lt;&gt;"0",IF(LEFT(CA328,1)="1",3.0,CB328),$D$5+$E$5*(CR328*CK328/($K$5*1000))+$F$5*(CR328*CK328/($K$5*1000))*MAX(MIN(BY328,$J$5),$I$5)*MAX(MIN(BY328,$J$5),$I$5)+$G$5*MAX(MIN(BY328,$J$5),$I$5)*(CR328*CK328/($K$5*1000))+$H$5*(CR328*CK328/($K$5*1000))*(CR328*CK328/($K$5*1000)))</f>
        <v>0</v>
      </c>
      <c r="R328">
        <f>I328*(1000-(1000*0.61365*exp(17.502*V328/(240.97+V328))/(CK328+CL328)+CF328)/2)/(1000*0.61365*exp(17.502*V328/(240.97+V328))/(CK328+CL328)-CF328)</f>
        <v>0</v>
      </c>
      <c r="S328">
        <f>1/((BZ328+1)/(P328/1.6)+1/(Q328/1.37)) + BZ328/((BZ328+1)/(P328/1.6) + BZ328/(Q328/1.37))</f>
        <v>0</v>
      </c>
      <c r="T328">
        <f>(BU328*BX328)</f>
        <v>0</v>
      </c>
      <c r="U328">
        <f>(CM328+(T328+2*0.95*5.67E-8*(((CM328+$B$7)+273)^4-(CM328+273)^4)-44100*I328)/(1.84*29.3*Q328+8*0.95*5.67E-8*(CM328+273)^3))</f>
        <v>0</v>
      </c>
      <c r="V328">
        <f>($C$7*CN328+$D$7*CO328+$E$7*U328)</f>
        <v>0</v>
      </c>
      <c r="W328">
        <f>0.61365*exp(17.502*V328/(240.97+V328))</f>
        <v>0</v>
      </c>
      <c r="X328">
        <f>(Y328/Z328*100)</f>
        <v>0</v>
      </c>
      <c r="Y328">
        <f>CF328*(CK328+CL328)/1000</f>
        <v>0</v>
      </c>
      <c r="Z328">
        <f>0.61365*exp(17.502*CM328/(240.97+CM328))</f>
        <v>0</v>
      </c>
      <c r="AA328">
        <f>(W328-CF328*(CK328+CL328)/1000)</f>
        <v>0</v>
      </c>
      <c r="AB328">
        <f>(-I328*44100)</f>
        <v>0</v>
      </c>
      <c r="AC328">
        <f>2*29.3*Q328*0.92*(CM328-V328)</f>
        <v>0</v>
      </c>
      <c r="AD328">
        <f>2*0.95*5.67E-8*(((CM328+$B$7)+273)^4-(V328+273)^4)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MAX(0,($B$13+$C$13*CR328)/(1+$D$13*CR328)*CK328/(CM328+273)*$E$13)</f>
        <v>0</v>
      </c>
      <c r="AK328" t="s">
        <v>303</v>
      </c>
      <c r="AL328" t="s">
        <v>303</v>
      </c>
      <c r="AM328">
        <v>0</v>
      </c>
      <c r="AN328">
        <v>0</v>
      </c>
      <c r="AO328">
        <f>1-AM328/AN328</f>
        <v>0</v>
      </c>
      <c r="AP328">
        <v>0</v>
      </c>
      <c r="AQ328" t="s">
        <v>303</v>
      </c>
      <c r="AR328" t="s">
        <v>303</v>
      </c>
      <c r="AS328">
        <v>0</v>
      </c>
      <c r="AT328">
        <v>0</v>
      </c>
      <c r="AU328">
        <f>1-AS328/AT328</f>
        <v>0</v>
      </c>
      <c r="AV328">
        <v>0.5</v>
      </c>
      <c r="AW328">
        <f>BV328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303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f>$B$11*CS328+$C$11*CT328+$F$11*CU328*(1-CX328)</f>
        <v>0</v>
      </c>
      <c r="BV328">
        <f>BU328*BW328</f>
        <v>0</v>
      </c>
      <c r="BW328">
        <f>($B$11*$D$9+$C$11*$D$9+$F$11*((DH328+CZ328)/MAX(DH328+CZ328+DI328, 0.1)*$I$9+DI328/MAX(DH328+CZ328+DI328, 0.1)*$J$9))/($B$11+$C$11+$F$11)</f>
        <v>0</v>
      </c>
      <c r="BX328">
        <f>($B$11*$K$9+$C$11*$K$9+$F$11*((DH328+CZ328)/MAX(DH328+CZ328+DI328, 0.1)*$P$9+DI328/MAX(DH328+CZ328+DI328, 0.1)*$Q$9))/($B$11+$C$11+$F$11)</f>
        <v>0</v>
      </c>
      <c r="BY328">
        <v>6</v>
      </c>
      <c r="BZ328">
        <v>0.5</v>
      </c>
      <c r="CA328" t="s">
        <v>304</v>
      </c>
      <c r="CB328">
        <v>2</v>
      </c>
      <c r="CC328">
        <v>1625677837.1</v>
      </c>
      <c r="CD328">
        <v>407.35</v>
      </c>
      <c r="CE328">
        <v>420.057333333333</v>
      </c>
      <c r="CF328">
        <v>9.43225333333333</v>
      </c>
      <c r="CG328">
        <v>7.85305666666667</v>
      </c>
      <c r="CH328">
        <v>421.692</v>
      </c>
      <c r="CI328">
        <v>10.9317</v>
      </c>
      <c r="CJ328">
        <v>500.031333333333</v>
      </c>
      <c r="CK328">
        <v>100.409666666667</v>
      </c>
      <c r="CL328">
        <v>0.0999484666666667</v>
      </c>
      <c r="CM328">
        <v>22.6631333333333</v>
      </c>
      <c r="CN328">
        <v>22.3604333333333</v>
      </c>
      <c r="CO328">
        <v>999.9</v>
      </c>
      <c r="CP328">
        <v>0</v>
      </c>
      <c r="CQ328">
        <v>0</v>
      </c>
      <c r="CR328">
        <v>10026.6666666667</v>
      </c>
      <c r="CS328">
        <v>0</v>
      </c>
      <c r="CT328">
        <v>4.8662</v>
      </c>
      <c r="CU328">
        <v>1045.94</v>
      </c>
      <c r="CV328">
        <v>0.961991</v>
      </c>
      <c r="CW328">
        <v>0.0380092</v>
      </c>
      <c r="CX328">
        <v>0</v>
      </c>
      <c r="CY328">
        <v>1360.54333333333</v>
      </c>
      <c r="CZ328">
        <v>4.99912</v>
      </c>
      <c r="DA328">
        <v>14120.8333333333</v>
      </c>
      <c r="DB328">
        <v>6712.42</v>
      </c>
      <c r="DC328">
        <v>37.7706666666667</v>
      </c>
      <c r="DD328">
        <v>40.875</v>
      </c>
      <c r="DE328">
        <v>39.5833333333333</v>
      </c>
      <c r="DF328">
        <v>40.5206666666667</v>
      </c>
      <c r="DG328">
        <v>39.5203333333333</v>
      </c>
      <c r="DH328">
        <v>1001.38</v>
      </c>
      <c r="DI328">
        <v>39.57</v>
      </c>
      <c r="DJ328">
        <v>0</v>
      </c>
      <c r="DK328">
        <v>1625677839.2</v>
      </c>
      <c r="DL328">
        <v>0</v>
      </c>
      <c r="DM328">
        <v>1363.85923076923</v>
      </c>
      <c r="DN328">
        <v>-30.7808547292449</v>
      </c>
      <c r="DO328">
        <v>-307.935042916765</v>
      </c>
      <c r="DP328">
        <v>14153.1576923077</v>
      </c>
      <c r="DQ328">
        <v>15</v>
      </c>
      <c r="DR328">
        <v>1625677134.6</v>
      </c>
      <c r="DS328" t="s">
        <v>305</v>
      </c>
      <c r="DT328">
        <v>1625677128.6</v>
      </c>
      <c r="DU328">
        <v>1625677134.6</v>
      </c>
      <c r="DV328">
        <v>2</v>
      </c>
      <c r="DW328">
        <v>0.041</v>
      </c>
      <c r="DX328">
        <v>0.026</v>
      </c>
      <c r="DY328">
        <v>-14.347</v>
      </c>
      <c r="DZ328">
        <v>-1.389</v>
      </c>
      <c r="EA328">
        <v>420</v>
      </c>
      <c r="EB328">
        <v>5</v>
      </c>
      <c r="EC328">
        <v>0.14</v>
      </c>
      <c r="ED328">
        <v>0.08</v>
      </c>
      <c r="EE328">
        <v>-12.666443902439</v>
      </c>
      <c r="EF328">
        <v>-0.451680836236948</v>
      </c>
      <c r="EG328">
        <v>0.0965282469685416</v>
      </c>
      <c r="EH328">
        <v>1</v>
      </c>
      <c r="EI328">
        <v>1365.42088235294</v>
      </c>
      <c r="EJ328">
        <v>-31.0792187304345</v>
      </c>
      <c r="EK328">
        <v>3.0526491558173</v>
      </c>
      <c r="EL328">
        <v>0</v>
      </c>
      <c r="EM328">
        <v>1.55214682926829</v>
      </c>
      <c r="EN328">
        <v>0.149507874564461</v>
      </c>
      <c r="EO328">
        <v>0.0191903870039428</v>
      </c>
      <c r="EP328">
        <v>0</v>
      </c>
      <c r="EQ328">
        <v>1</v>
      </c>
      <c r="ER328">
        <v>3</v>
      </c>
      <c r="ES328" t="s">
        <v>427</v>
      </c>
      <c r="ET328">
        <v>100</v>
      </c>
      <c r="EU328">
        <v>100</v>
      </c>
      <c r="EV328">
        <v>-14.343</v>
      </c>
      <c r="EW328">
        <v>-1.4996</v>
      </c>
      <c r="EX328">
        <v>-14.3476998515065</v>
      </c>
      <c r="EY328">
        <v>0.000485247639819423</v>
      </c>
      <c r="EZ328">
        <v>-1.36446825205216e-06</v>
      </c>
      <c r="FA328">
        <v>5.78542989185787e-10</v>
      </c>
      <c r="FB328">
        <v>-1.1099058739466</v>
      </c>
      <c r="FC328">
        <v>-0.0508365997127688</v>
      </c>
      <c r="FD328">
        <v>0.00161886503163497</v>
      </c>
      <c r="FE328">
        <v>-2.08621555845513e-05</v>
      </c>
      <c r="FF328">
        <v>0</v>
      </c>
      <c r="FG328">
        <v>2096</v>
      </c>
      <c r="FH328">
        <v>2</v>
      </c>
      <c r="FI328">
        <v>28</v>
      </c>
      <c r="FJ328">
        <v>11.8</v>
      </c>
      <c r="FK328">
        <v>11.7</v>
      </c>
      <c r="FL328">
        <v>18</v>
      </c>
      <c r="FM328">
        <v>491.793</v>
      </c>
      <c r="FN328">
        <v>512.109</v>
      </c>
      <c r="FO328">
        <v>22.823</v>
      </c>
      <c r="FP328">
        <v>26.3864</v>
      </c>
      <c r="FQ328">
        <v>30</v>
      </c>
      <c r="FR328">
        <v>26.6174</v>
      </c>
      <c r="FS328">
        <v>26.6121</v>
      </c>
      <c r="FT328">
        <v>21.4863</v>
      </c>
      <c r="FU328">
        <v>47.7297</v>
      </c>
      <c r="FV328">
        <v>0</v>
      </c>
      <c r="FW328">
        <v>22.89</v>
      </c>
      <c r="FX328">
        <v>420</v>
      </c>
      <c r="FY328">
        <v>7.95714</v>
      </c>
      <c r="FZ328">
        <v>101.682</v>
      </c>
      <c r="GA328">
        <v>96.2027</v>
      </c>
    </row>
    <row r="329" spans="1:183">
      <c r="A329">
        <v>313</v>
      </c>
      <c r="B329">
        <v>1625677840.1</v>
      </c>
      <c r="C329">
        <v>624</v>
      </c>
      <c r="D329" t="s">
        <v>932</v>
      </c>
      <c r="E329" t="s">
        <v>933</v>
      </c>
      <c r="F329">
        <v>1</v>
      </c>
      <c r="G329" t="s">
        <v>302</v>
      </c>
      <c r="H329">
        <v>1625677839.1</v>
      </c>
      <c r="I329">
        <f>(J329)/1000</f>
        <v>0</v>
      </c>
      <c r="J329">
        <f>1000*CJ329*AH329*(CF329-CG329)/(100*BY329*(1000-AH329*CF329))</f>
        <v>0</v>
      </c>
      <c r="K329">
        <f>CJ329*AH329*(CE329-CD329*(1000-AH329*CG329)/(1000-AH329*CF329))/(100*BY329)</f>
        <v>0</v>
      </c>
      <c r="L329">
        <f>CD329 - IF(AH329&gt;1, K329*BY329*100.0/(AJ329*CR329), 0)</f>
        <v>0</v>
      </c>
      <c r="M329">
        <f>((S329-I329/2)*L329-K329)/(S329+I329/2)</f>
        <v>0</v>
      </c>
      <c r="N329">
        <f>M329*(CK329+CL329)/1000.0</f>
        <v>0</v>
      </c>
      <c r="O329">
        <f>(CD329 - IF(AH329&gt;1, K329*BY329*100.0/(AJ329*CR329), 0))*(CK329+CL329)/1000.0</f>
        <v>0</v>
      </c>
      <c r="P329">
        <f>2.0/((1/R329-1/Q329)+SIGN(R329)*SQRT((1/R329-1/Q329)*(1/R329-1/Q329) + 4*BZ329/((BZ329+1)*(BZ329+1))*(2*1/R329*1/Q329-1/Q329*1/Q329)))</f>
        <v>0</v>
      </c>
      <c r="Q329">
        <f>IF(LEFT(CA329,1)&lt;&gt;"0",IF(LEFT(CA329,1)="1",3.0,CB329),$D$5+$E$5*(CR329*CK329/($K$5*1000))+$F$5*(CR329*CK329/($K$5*1000))*MAX(MIN(BY329,$J$5),$I$5)*MAX(MIN(BY329,$J$5),$I$5)+$G$5*MAX(MIN(BY329,$J$5),$I$5)*(CR329*CK329/($K$5*1000))+$H$5*(CR329*CK329/($K$5*1000))*(CR329*CK329/($K$5*1000)))</f>
        <v>0</v>
      </c>
      <c r="R329">
        <f>I329*(1000-(1000*0.61365*exp(17.502*V329/(240.97+V329))/(CK329+CL329)+CF329)/2)/(1000*0.61365*exp(17.502*V329/(240.97+V329))/(CK329+CL329)-CF329)</f>
        <v>0</v>
      </c>
      <c r="S329">
        <f>1/((BZ329+1)/(P329/1.6)+1/(Q329/1.37)) + BZ329/((BZ329+1)/(P329/1.6) + BZ329/(Q329/1.37))</f>
        <v>0</v>
      </c>
      <c r="T329">
        <f>(BU329*BX329)</f>
        <v>0</v>
      </c>
      <c r="U329">
        <f>(CM329+(T329+2*0.95*5.67E-8*(((CM329+$B$7)+273)^4-(CM329+273)^4)-44100*I329)/(1.84*29.3*Q329+8*0.95*5.67E-8*(CM329+273)^3))</f>
        <v>0</v>
      </c>
      <c r="V329">
        <f>($C$7*CN329+$D$7*CO329+$E$7*U329)</f>
        <v>0</v>
      </c>
      <c r="W329">
        <f>0.61365*exp(17.502*V329/(240.97+V329))</f>
        <v>0</v>
      </c>
      <c r="X329">
        <f>(Y329/Z329*100)</f>
        <v>0</v>
      </c>
      <c r="Y329">
        <f>CF329*(CK329+CL329)/1000</f>
        <v>0</v>
      </c>
      <c r="Z329">
        <f>0.61365*exp(17.502*CM329/(240.97+CM329))</f>
        <v>0</v>
      </c>
      <c r="AA329">
        <f>(W329-CF329*(CK329+CL329)/1000)</f>
        <v>0</v>
      </c>
      <c r="AB329">
        <f>(-I329*44100)</f>
        <v>0</v>
      </c>
      <c r="AC329">
        <f>2*29.3*Q329*0.92*(CM329-V329)</f>
        <v>0</v>
      </c>
      <c r="AD329">
        <f>2*0.95*5.67E-8*(((CM329+$B$7)+273)^4-(V329+273)^4)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MAX(0,($B$13+$C$13*CR329)/(1+$D$13*CR329)*CK329/(CM329+273)*$E$13)</f>
        <v>0</v>
      </c>
      <c r="AK329" t="s">
        <v>303</v>
      </c>
      <c r="AL329" t="s">
        <v>303</v>
      </c>
      <c r="AM329">
        <v>0</v>
      </c>
      <c r="AN329">
        <v>0</v>
      </c>
      <c r="AO329">
        <f>1-AM329/AN329</f>
        <v>0</v>
      </c>
      <c r="AP329">
        <v>0</v>
      </c>
      <c r="AQ329" t="s">
        <v>303</v>
      </c>
      <c r="AR329" t="s">
        <v>303</v>
      </c>
      <c r="AS329">
        <v>0</v>
      </c>
      <c r="AT329">
        <v>0</v>
      </c>
      <c r="AU329">
        <f>1-AS329/AT329</f>
        <v>0</v>
      </c>
      <c r="AV329">
        <v>0.5</v>
      </c>
      <c r="AW329">
        <f>BV329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303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f>$B$11*CS329+$C$11*CT329+$F$11*CU329*(1-CX329)</f>
        <v>0</v>
      </c>
      <c r="BV329">
        <f>BU329*BW329</f>
        <v>0</v>
      </c>
      <c r="BW329">
        <f>($B$11*$D$9+$C$11*$D$9+$F$11*((DH329+CZ329)/MAX(DH329+CZ329+DI329, 0.1)*$I$9+DI329/MAX(DH329+CZ329+DI329, 0.1)*$J$9))/($B$11+$C$11+$F$11)</f>
        <v>0</v>
      </c>
      <c r="BX329">
        <f>($B$11*$K$9+$C$11*$K$9+$F$11*((DH329+CZ329)/MAX(DH329+CZ329+DI329, 0.1)*$P$9+DI329/MAX(DH329+CZ329+DI329, 0.1)*$Q$9))/($B$11+$C$11+$F$11)</f>
        <v>0</v>
      </c>
      <c r="BY329">
        <v>6</v>
      </c>
      <c r="BZ329">
        <v>0.5</v>
      </c>
      <c r="CA329" t="s">
        <v>304</v>
      </c>
      <c r="CB329">
        <v>2</v>
      </c>
      <c r="CC329">
        <v>1625677839.1</v>
      </c>
      <c r="CD329">
        <v>407.332</v>
      </c>
      <c r="CE329">
        <v>419.922333333333</v>
      </c>
      <c r="CF329">
        <v>9.44791</v>
      </c>
      <c r="CG329">
        <v>7.86982</v>
      </c>
      <c r="CH329">
        <v>421.674333333333</v>
      </c>
      <c r="CI329">
        <v>10.9477333333333</v>
      </c>
      <c r="CJ329">
        <v>500.031666666667</v>
      </c>
      <c r="CK329">
        <v>100.411</v>
      </c>
      <c r="CL329">
        <v>0.100249</v>
      </c>
      <c r="CM329">
        <v>22.6920333333333</v>
      </c>
      <c r="CN329">
        <v>22.3808</v>
      </c>
      <c r="CO329">
        <v>999.9</v>
      </c>
      <c r="CP329">
        <v>0</v>
      </c>
      <c r="CQ329">
        <v>0</v>
      </c>
      <c r="CR329">
        <v>10003.14</v>
      </c>
      <c r="CS329">
        <v>0</v>
      </c>
      <c r="CT329">
        <v>4.8855</v>
      </c>
      <c r="CU329">
        <v>1046.04666666667</v>
      </c>
      <c r="CV329">
        <v>0.961994666666667</v>
      </c>
      <c r="CW329">
        <v>0.0380055</v>
      </c>
      <c r="CX329">
        <v>0</v>
      </c>
      <c r="CY329">
        <v>1359.55333333333</v>
      </c>
      <c r="CZ329">
        <v>4.99912</v>
      </c>
      <c r="DA329">
        <v>14113.2666666667</v>
      </c>
      <c r="DB329">
        <v>6713.1</v>
      </c>
      <c r="DC329">
        <v>37.812</v>
      </c>
      <c r="DD329">
        <v>40.875</v>
      </c>
      <c r="DE329">
        <v>39.6453333333333</v>
      </c>
      <c r="DF329">
        <v>40.437</v>
      </c>
      <c r="DG329">
        <v>39.5623333333333</v>
      </c>
      <c r="DH329">
        <v>1001.48666666667</v>
      </c>
      <c r="DI329">
        <v>39.57</v>
      </c>
      <c r="DJ329">
        <v>0</v>
      </c>
      <c r="DK329">
        <v>1625677841</v>
      </c>
      <c r="DL329">
        <v>0</v>
      </c>
      <c r="DM329">
        <v>1362.7612</v>
      </c>
      <c r="DN329">
        <v>-30.9469230441411</v>
      </c>
      <c r="DO329">
        <v>-296.738461154791</v>
      </c>
      <c r="DP329">
        <v>14142.352</v>
      </c>
      <c r="DQ329">
        <v>15</v>
      </c>
      <c r="DR329">
        <v>1625677134.6</v>
      </c>
      <c r="DS329" t="s">
        <v>305</v>
      </c>
      <c r="DT329">
        <v>1625677128.6</v>
      </c>
      <c r="DU329">
        <v>1625677134.6</v>
      </c>
      <c r="DV329">
        <v>2</v>
      </c>
      <c r="DW329">
        <v>0.041</v>
      </c>
      <c r="DX329">
        <v>0.026</v>
      </c>
      <c r="DY329">
        <v>-14.347</v>
      </c>
      <c r="DZ329">
        <v>-1.389</v>
      </c>
      <c r="EA329">
        <v>420</v>
      </c>
      <c r="EB329">
        <v>5</v>
      </c>
      <c r="EC329">
        <v>0.14</v>
      </c>
      <c r="ED329">
        <v>0.08</v>
      </c>
      <c r="EE329">
        <v>-12.657756097561</v>
      </c>
      <c r="EF329">
        <v>-0.383088501742168</v>
      </c>
      <c r="EG329">
        <v>0.0983096850271469</v>
      </c>
      <c r="EH329">
        <v>1</v>
      </c>
      <c r="EI329">
        <v>1364.46</v>
      </c>
      <c r="EJ329">
        <v>-30.7879120879131</v>
      </c>
      <c r="EK329">
        <v>3.03344106682202</v>
      </c>
      <c r="EL329">
        <v>0</v>
      </c>
      <c r="EM329">
        <v>1.55844682926829</v>
      </c>
      <c r="EN329">
        <v>0.11699038327526</v>
      </c>
      <c r="EO329">
        <v>0.0157621063714065</v>
      </c>
      <c r="EP329">
        <v>0</v>
      </c>
      <c r="EQ329">
        <v>1</v>
      </c>
      <c r="ER329">
        <v>3</v>
      </c>
      <c r="ES329" t="s">
        <v>427</v>
      </c>
      <c r="ET329">
        <v>100</v>
      </c>
      <c r="EU329">
        <v>100</v>
      </c>
      <c r="EV329">
        <v>-14.343</v>
      </c>
      <c r="EW329">
        <v>-1.5</v>
      </c>
      <c r="EX329">
        <v>-14.3476998515065</v>
      </c>
      <c r="EY329">
        <v>0.000485247639819423</v>
      </c>
      <c r="EZ329">
        <v>-1.36446825205216e-06</v>
      </c>
      <c r="FA329">
        <v>5.78542989185787e-10</v>
      </c>
      <c r="FB329">
        <v>-1.1099058739466</v>
      </c>
      <c r="FC329">
        <v>-0.0508365997127688</v>
      </c>
      <c r="FD329">
        <v>0.00161886503163497</v>
      </c>
      <c r="FE329">
        <v>-2.08621555845513e-05</v>
      </c>
      <c r="FF329">
        <v>0</v>
      </c>
      <c r="FG329">
        <v>2096</v>
      </c>
      <c r="FH329">
        <v>2</v>
      </c>
      <c r="FI329">
        <v>28</v>
      </c>
      <c r="FJ329">
        <v>11.9</v>
      </c>
      <c r="FK329">
        <v>11.8</v>
      </c>
      <c r="FL329">
        <v>18</v>
      </c>
      <c r="FM329">
        <v>491.859</v>
      </c>
      <c r="FN329">
        <v>512.117</v>
      </c>
      <c r="FO329">
        <v>22.868</v>
      </c>
      <c r="FP329">
        <v>26.3864</v>
      </c>
      <c r="FQ329">
        <v>30</v>
      </c>
      <c r="FR329">
        <v>26.6165</v>
      </c>
      <c r="FS329">
        <v>26.611</v>
      </c>
      <c r="FT329">
        <v>21.4866</v>
      </c>
      <c r="FU329">
        <v>47.7297</v>
      </c>
      <c r="FV329">
        <v>0</v>
      </c>
      <c r="FW329">
        <v>22.96</v>
      </c>
      <c r="FX329">
        <v>420</v>
      </c>
      <c r="FY329">
        <v>7.95642</v>
      </c>
      <c r="FZ329">
        <v>101.682</v>
      </c>
      <c r="GA329">
        <v>96.2027</v>
      </c>
    </row>
    <row r="330" spans="1:183">
      <c r="A330">
        <v>314</v>
      </c>
      <c r="B330">
        <v>1625677842.1</v>
      </c>
      <c r="C330">
        <v>626</v>
      </c>
      <c r="D330" t="s">
        <v>934</v>
      </c>
      <c r="E330" t="s">
        <v>935</v>
      </c>
      <c r="F330">
        <v>1</v>
      </c>
      <c r="G330" t="s">
        <v>302</v>
      </c>
      <c r="H330">
        <v>1625677841.1</v>
      </c>
      <c r="I330">
        <f>(J330)/1000</f>
        <v>0</v>
      </c>
      <c r="J330">
        <f>1000*CJ330*AH330*(CF330-CG330)/(100*BY330*(1000-AH330*CF330))</f>
        <v>0</v>
      </c>
      <c r="K330">
        <f>CJ330*AH330*(CE330-CD330*(1000-AH330*CG330)/(1000-AH330*CF330))/(100*BY330)</f>
        <v>0</v>
      </c>
      <c r="L330">
        <f>CD330 - IF(AH330&gt;1, K330*BY330*100.0/(AJ330*CR330), 0)</f>
        <v>0</v>
      </c>
      <c r="M330">
        <f>((S330-I330/2)*L330-K330)/(S330+I330/2)</f>
        <v>0</v>
      </c>
      <c r="N330">
        <f>M330*(CK330+CL330)/1000.0</f>
        <v>0</v>
      </c>
      <c r="O330">
        <f>(CD330 - IF(AH330&gt;1, K330*BY330*100.0/(AJ330*CR330), 0))*(CK330+CL330)/1000.0</f>
        <v>0</v>
      </c>
      <c r="P330">
        <f>2.0/((1/R330-1/Q330)+SIGN(R330)*SQRT((1/R330-1/Q330)*(1/R330-1/Q330) + 4*BZ330/((BZ330+1)*(BZ330+1))*(2*1/R330*1/Q330-1/Q330*1/Q330)))</f>
        <v>0</v>
      </c>
      <c r="Q330">
        <f>IF(LEFT(CA330,1)&lt;&gt;"0",IF(LEFT(CA330,1)="1",3.0,CB330),$D$5+$E$5*(CR330*CK330/($K$5*1000))+$F$5*(CR330*CK330/($K$5*1000))*MAX(MIN(BY330,$J$5),$I$5)*MAX(MIN(BY330,$J$5),$I$5)+$G$5*MAX(MIN(BY330,$J$5),$I$5)*(CR330*CK330/($K$5*1000))+$H$5*(CR330*CK330/($K$5*1000))*(CR330*CK330/($K$5*1000)))</f>
        <v>0</v>
      </c>
      <c r="R330">
        <f>I330*(1000-(1000*0.61365*exp(17.502*V330/(240.97+V330))/(CK330+CL330)+CF330)/2)/(1000*0.61365*exp(17.502*V330/(240.97+V330))/(CK330+CL330)-CF330)</f>
        <v>0</v>
      </c>
      <c r="S330">
        <f>1/((BZ330+1)/(P330/1.6)+1/(Q330/1.37)) + BZ330/((BZ330+1)/(P330/1.6) + BZ330/(Q330/1.37))</f>
        <v>0</v>
      </c>
      <c r="T330">
        <f>(BU330*BX330)</f>
        <v>0</v>
      </c>
      <c r="U330">
        <f>(CM330+(T330+2*0.95*5.67E-8*(((CM330+$B$7)+273)^4-(CM330+273)^4)-44100*I330)/(1.84*29.3*Q330+8*0.95*5.67E-8*(CM330+273)^3))</f>
        <v>0</v>
      </c>
      <c r="V330">
        <f>($C$7*CN330+$D$7*CO330+$E$7*U330)</f>
        <v>0</v>
      </c>
      <c r="W330">
        <f>0.61365*exp(17.502*V330/(240.97+V330))</f>
        <v>0</v>
      </c>
      <c r="X330">
        <f>(Y330/Z330*100)</f>
        <v>0</v>
      </c>
      <c r="Y330">
        <f>CF330*(CK330+CL330)/1000</f>
        <v>0</v>
      </c>
      <c r="Z330">
        <f>0.61365*exp(17.502*CM330/(240.97+CM330))</f>
        <v>0</v>
      </c>
      <c r="AA330">
        <f>(W330-CF330*(CK330+CL330)/1000)</f>
        <v>0</v>
      </c>
      <c r="AB330">
        <f>(-I330*44100)</f>
        <v>0</v>
      </c>
      <c r="AC330">
        <f>2*29.3*Q330*0.92*(CM330-V330)</f>
        <v>0</v>
      </c>
      <c r="AD330">
        <f>2*0.95*5.67E-8*(((CM330+$B$7)+273)^4-(V330+273)^4)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MAX(0,($B$13+$C$13*CR330)/(1+$D$13*CR330)*CK330/(CM330+273)*$E$13)</f>
        <v>0</v>
      </c>
      <c r="AK330" t="s">
        <v>303</v>
      </c>
      <c r="AL330" t="s">
        <v>303</v>
      </c>
      <c r="AM330">
        <v>0</v>
      </c>
      <c r="AN330">
        <v>0</v>
      </c>
      <c r="AO330">
        <f>1-AM330/AN330</f>
        <v>0</v>
      </c>
      <c r="AP330">
        <v>0</v>
      </c>
      <c r="AQ330" t="s">
        <v>303</v>
      </c>
      <c r="AR330" t="s">
        <v>303</v>
      </c>
      <c r="AS330">
        <v>0</v>
      </c>
      <c r="AT330">
        <v>0</v>
      </c>
      <c r="AU330">
        <f>1-AS330/AT330</f>
        <v>0</v>
      </c>
      <c r="AV330">
        <v>0.5</v>
      </c>
      <c r="AW330">
        <f>BV330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303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f>$B$11*CS330+$C$11*CT330+$F$11*CU330*(1-CX330)</f>
        <v>0</v>
      </c>
      <c r="BV330">
        <f>BU330*BW330</f>
        <v>0</v>
      </c>
      <c r="BW330">
        <f>($B$11*$D$9+$C$11*$D$9+$F$11*((DH330+CZ330)/MAX(DH330+CZ330+DI330, 0.1)*$I$9+DI330/MAX(DH330+CZ330+DI330, 0.1)*$J$9))/($B$11+$C$11+$F$11)</f>
        <v>0</v>
      </c>
      <c r="BX330">
        <f>($B$11*$K$9+$C$11*$K$9+$F$11*((DH330+CZ330)/MAX(DH330+CZ330+DI330, 0.1)*$P$9+DI330/MAX(DH330+CZ330+DI330, 0.1)*$Q$9))/($B$11+$C$11+$F$11)</f>
        <v>0</v>
      </c>
      <c r="BY330">
        <v>6</v>
      </c>
      <c r="BZ330">
        <v>0.5</v>
      </c>
      <c r="CA330" t="s">
        <v>304</v>
      </c>
      <c r="CB330">
        <v>2</v>
      </c>
      <c r="CC330">
        <v>1625677841.1</v>
      </c>
      <c r="CD330">
        <v>407.307666666667</v>
      </c>
      <c r="CE330">
        <v>419.941</v>
      </c>
      <c r="CF330">
        <v>9.46459</v>
      </c>
      <c r="CG330">
        <v>7.87940666666667</v>
      </c>
      <c r="CH330">
        <v>421.65</v>
      </c>
      <c r="CI330">
        <v>10.9647666666667</v>
      </c>
      <c r="CJ330">
        <v>499.990666666667</v>
      </c>
      <c r="CK330">
        <v>100.410666666667</v>
      </c>
      <c r="CL330">
        <v>0.100004166666667</v>
      </c>
      <c r="CM330">
        <v>22.7202333333333</v>
      </c>
      <c r="CN330">
        <v>22.4169</v>
      </c>
      <c r="CO330">
        <v>999.9</v>
      </c>
      <c r="CP330">
        <v>0</v>
      </c>
      <c r="CQ330">
        <v>0</v>
      </c>
      <c r="CR330">
        <v>9990.62333333333</v>
      </c>
      <c r="CS330">
        <v>0</v>
      </c>
      <c r="CT330">
        <v>4.92594</v>
      </c>
      <c r="CU330">
        <v>1045.94333333333</v>
      </c>
      <c r="CV330">
        <v>0.961991</v>
      </c>
      <c r="CW330">
        <v>0.0380092</v>
      </c>
      <c r="CX330">
        <v>0</v>
      </c>
      <c r="CY330">
        <v>1358.45</v>
      </c>
      <c r="CZ330">
        <v>4.99912</v>
      </c>
      <c r="DA330">
        <v>14100</v>
      </c>
      <c r="DB330">
        <v>6712.44</v>
      </c>
      <c r="DC330">
        <v>37.729</v>
      </c>
      <c r="DD330">
        <v>40.854</v>
      </c>
      <c r="DE330">
        <v>39.4996666666667</v>
      </c>
      <c r="DF330">
        <v>40.333</v>
      </c>
      <c r="DG330">
        <v>39.5623333333333</v>
      </c>
      <c r="DH330">
        <v>1001.38333333333</v>
      </c>
      <c r="DI330">
        <v>39.57</v>
      </c>
      <c r="DJ330">
        <v>0</v>
      </c>
      <c r="DK330">
        <v>1625677842.8</v>
      </c>
      <c r="DL330">
        <v>0</v>
      </c>
      <c r="DM330">
        <v>1361.99269230769</v>
      </c>
      <c r="DN330">
        <v>-30.9671795193483</v>
      </c>
      <c r="DO330">
        <v>-298.584615634683</v>
      </c>
      <c r="DP330">
        <v>14134.8384615385</v>
      </c>
      <c r="DQ330">
        <v>15</v>
      </c>
      <c r="DR330">
        <v>1625677134.6</v>
      </c>
      <c r="DS330" t="s">
        <v>305</v>
      </c>
      <c r="DT330">
        <v>1625677128.6</v>
      </c>
      <c r="DU330">
        <v>1625677134.6</v>
      </c>
      <c r="DV330">
        <v>2</v>
      </c>
      <c r="DW330">
        <v>0.041</v>
      </c>
      <c r="DX330">
        <v>0.026</v>
      </c>
      <c r="DY330">
        <v>-14.347</v>
      </c>
      <c r="DZ330">
        <v>-1.389</v>
      </c>
      <c r="EA330">
        <v>420</v>
      </c>
      <c r="EB330">
        <v>5</v>
      </c>
      <c r="EC330">
        <v>0.14</v>
      </c>
      <c r="ED330">
        <v>0.08</v>
      </c>
      <c r="EE330">
        <v>-12.6563341463415</v>
      </c>
      <c r="EF330">
        <v>-0.307812543554017</v>
      </c>
      <c r="EG330">
        <v>0.0979700516951447</v>
      </c>
      <c r="EH330">
        <v>1</v>
      </c>
      <c r="EI330">
        <v>1363.24205882353</v>
      </c>
      <c r="EJ330">
        <v>-31.2285118673841</v>
      </c>
      <c r="EK330">
        <v>3.06063793755079</v>
      </c>
      <c r="EL330">
        <v>0</v>
      </c>
      <c r="EM330">
        <v>1.5635656097561</v>
      </c>
      <c r="EN330">
        <v>0.104791567944252</v>
      </c>
      <c r="EO330">
        <v>0.0145273714824525</v>
      </c>
      <c r="EP330">
        <v>0</v>
      </c>
      <c r="EQ330">
        <v>1</v>
      </c>
      <c r="ER330">
        <v>3</v>
      </c>
      <c r="ES330" t="s">
        <v>427</v>
      </c>
      <c r="ET330">
        <v>100</v>
      </c>
      <c r="EU330">
        <v>100</v>
      </c>
      <c r="EV330">
        <v>-14.343</v>
      </c>
      <c r="EW330">
        <v>-1.5003</v>
      </c>
      <c r="EX330">
        <v>-14.3476998515065</v>
      </c>
      <c r="EY330">
        <v>0.000485247639819423</v>
      </c>
      <c r="EZ330">
        <v>-1.36446825205216e-06</v>
      </c>
      <c r="FA330">
        <v>5.78542989185787e-10</v>
      </c>
      <c r="FB330">
        <v>-1.1099058739466</v>
      </c>
      <c r="FC330">
        <v>-0.0508365997127688</v>
      </c>
      <c r="FD330">
        <v>0.00161886503163497</v>
      </c>
      <c r="FE330">
        <v>-2.08621555845513e-05</v>
      </c>
      <c r="FF330">
        <v>0</v>
      </c>
      <c r="FG330">
        <v>2096</v>
      </c>
      <c r="FH330">
        <v>2</v>
      </c>
      <c r="FI330">
        <v>28</v>
      </c>
      <c r="FJ330">
        <v>11.9</v>
      </c>
      <c r="FK330">
        <v>11.8</v>
      </c>
      <c r="FL330">
        <v>18</v>
      </c>
      <c r="FM330">
        <v>491.878</v>
      </c>
      <c r="FN330">
        <v>512.233</v>
      </c>
      <c r="FO330">
        <v>22.9085</v>
      </c>
      <c r="FP330">
        <v>26.3864</v>
      </c>
      <c r="FQ330">
        <v>30.0002</v>
      </c>
      <c r="FR330">
        <v>26.6154</v>
      </c>
      <c r="FS330">
        <v>26.6101</v>
      </c>
      <c r="FT330">
        <v>21.4858</v>
      </c>
      <c r="FU330">
        <v>47.3396</v>
      </c>
      <c r="FV330">
        <v>0</v>
      </c>
      <c r="FW330">
        <v>22.96</v>
      </c>
      <c r="FX330">
        <v>420</v>
      </c>
      <c r="FY330">
        <v>8.01352</v>
      </c>
      <c r="FZ330">
        <v>101.681</v>
      </c>
      <c r="GA330">
        <v>96.2027</v>
      </c>
    </row>
    <row r="331" spans="1:183">
      <c r="A331">
        <v>315</v>
      </c>
      <c r="B331">
        <v>1625677844.1</v>
      </c>
      <c r="C331">
        <v>628</v>
      </c>
      <c r="D331" t="s">
        <v>936</v>
      </c>
      <c r="E331" t="s">
        <v>937</v>
      </c>
      <c r="F331">
        <v>1</v>
      </c>
      <c r="G331" t="s">
        <v>302</v>
      </c>
      <c r="H331">
        <v>1625677843.1</v>
      </c>
      <c r="I331">
        <f>(J331)/1000</f>
        <v>0</v>
      </c>
      <c r="J331">
        <f>1000*CJ331*AH331*(CF331-CG331)/(100*BY331*(1000-AH331*CF331))</f>
        <v>0</v>
      </c>
      <c r="K331">
        <f>CJ331*AH331*(CE331-CD331*(1000-AH331*CG331)/(1000-AH331*CF331))/(100*BY331)</f>
        <v>0</v>
      </c>
      <c r="L331">
        <f>CD331 - IF(AH331&gt;1, K331*BY331*100.0/(AJ331*CR331), 0)</f>
        <v>0</v>
      </c>
      <c r="M331">
        <f>((S331-I331/2)*L331-K331)/(S331+I331/2)</f>
        <v>0</v>
      </c>
      <c r="N331">
        <f>M331*(CK331+CL331)/1000.0</f>
        <v>0</v>
      </c>
      <c r="O331">
        <f>(CD331 - IF(AH331&gt;1, K331*BY331*100.0/(AJ331*CR331), 0))*(CK331+CL331)/1000.0</f>
        <v>0</v>
      </c>
      <c r="P331">
        <f>2.0/((1/R331-1/Q331)+SIGN(R331)*SQRT((1/R331-1/Q331)*(1/R331-1/Q331) + 4*BZ331/((BZ331+1)*(BZ331+1))*(2*1/R331*1/Q331-1/Q331*1/Q331)))</f>
        <v>0</v>
      </c>
      <c r="Q331">
        <f>IF(LEFT(CA331,1)&lt;&gt;"0",IF(LEFT(CA331,1)="1",3.0,CB331),$D$5+$E$5*(CR331*CK331/($K$5*1000))+$F$5*(CR331*CK331/($K$5*1000))*MAX(MIN(BY331,$J$5),$I$5)*MAX(MIN(BY331,$J$5),$I$5)+$G$5*MAX(MIN(BY331,$J$5),$I$5)*(CR331*CK331/($K$5*1000))+$H$5*(CR331*CK331/($K$5*1000))*(CR331*CK331/($K$5*1000)))</f>
        <v>0</v>
      </c>
      <c r="R331">
        <f>I331*(1000-(1000*0.61365*exp(17.502*V331/(240.97+V331))/(CK331+CL331)+CF331)/2)/(1000*0.61365*exp(17.502*V331/(240.97+V331))/(CK331+CL331)-CF331)</f>
        <v>0</v>
      </c>
      <c r="S331">
        <f>1/((BZ331+1)/(P331/1.6)+1/(Q331/1.37)) + BZ331/((BZ331+1)/(P331/1.6) + BZ331/(Q331/1.37))</f>
        <v>0</v>
      </c>
      <c r="T331">
        <f>(BU331*BX331)</f>
        <v>0</v>
      </c>
      <c r="U331">
        <f>(CM331+(T331+2*0.95*5.67E-8*(((CM331+$B$7)+273)^4-(CM331+273)^4)-44100*I331)/(1.84*29.3*Q331+8*0.95*5.67E-8*(CM331+273)^3))</f>
        <v>0</v>
      </c>
      <c r="V331">
        <f>($C$7*CN331+$D$7*CO331+$E$7*U331)</f>
        <v>0</v>
      </c>
      <c r="W331">
        <f>0.61365*exp(17.502*V331/(240.97+V331))</f>
        <v>0</v>
      </c>
      <c r="X331">
        <f>(Y331/Z331*100)</f>
        <v>0</v>
      </c>
      <c r="Y331">
        <f>CF331*(CK331+CL331)/1000</f>
        <v>0</v>
      </c>
      <c r="Z331">
        <f>0.61365*exp(17.502*CM331/(240.97+CM331))</f>
        <v>0</v>
      </c>
      <c r="AA331">
        <f>(W331-CF331*(CK331+CL331)/1000)</f>
        <v>0</v>
      </c>
      <c r="AB331">
        <f>(-I331*44100)</f>
        <v>0</v>
      </c>
      <c r="AC331">
        <f>2*29.3*Q331*0.92*(CM331-V331)</f>
        <v>0</v>
      </c>
      <c r="AD331">
        <f>2*0.95*5.67E-8*(((CM331+$B$7)+273)^4-(V331+273)^4)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MAX(0,($B$13+$C$13*CR331)/(1+$D$13*CR331)*CK331/(CM331+273)*$E$13)</f>
        <v>0</v>
      </c>
      <c r="AK331" t="s">
        <v>303</v>
      </c>
      <c r="AL331" t="s">
        <v>303</v>
      </c>
      <c r="AM331">
        <v>0</v>
      </c>
      <c r="AN331">
        <v>0</v>
      </c>
      <c r="AO331">
        <f>1-AM331/AN331</f>
        <v>0</v>
      </c>
      <c r="AP331">
        <v>0</v>
      </c>
      <c r="AQ331" t="s">
        <v>303</v>
      </c>
      <c r="AR331" t="s">
        <v>303</v>
      </c>
      <c r="AS331">
        <v>0</v>
      </c>
      <c r="AT331">
        <v>0</v>
      </c>
      <c r="AU331">
        <f>1-AS331/AT331</f>
        <v>0</v>
      </c>
      <c r="AV331">
        <v>0.5</v>
      </c>
      <c r="AW331">
        <f>BV331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303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f>$B$11*CS331+$C$11*CT331+$F$11*CU331*(1-CX331)</f>
        <v>0</v>
      </c>
      <c r="BV331">
        <f>BU331*BW331</f>
        <v>0</v>
      </c>
      <c r="BW331">
        <f>($B$11*$D$9+$C$11*$D$9+$F$11*((DH331+CZ331)/MAX(DH331+CZ331+DI331, 0.1)*$I$9+DI331/MAX(DH331+CZ331+DI331, 0.1)*$J$9))/($B$11+$C$11+$F$11)</f>
        <v>0</v>
      </c>
      <c r="BX331">
        <f>($B$11*$K$9+$C$11*$K$9+$F$11*((DH331+CZ331)/MAX(DH331+CZ331+DI331, 0.1)*$P$9+DI331/MAX(DH331+CZ331+DI331, 0.1)*$Q$9))/($B$11+$C$11+$F$11)</f>
        <v>0</v>
      </c>
      <c r="BY331">
        <v>6</v>
      </c>
      <c r="BZ331">
        <v>0.5</v>
      </c>
      <c r="CA331" t="s">
        <v>304</v>
      </c>
      <c r="CB331">
        <v>2</v>
      </c>
      <c r="CC331">
        <v>1625677843.1</v>
      </c>
      <c r="CD331">
        <v>407.287666666667</v>
      </c>
      <c r="CE331">
        <v>419.989333333333</v>
      </c>
      <c r="CF331">
        <v>9.48022</v>
      </c>
      <c r="CG331">
        <v>7.88261333333333</v>
      </c>
      <c r="CH331">
        <v>421.63</v>
      </c>
      <c r="CI331">
        <v>10.9807666666667</v>
      </c>
      <c r="CJ331">
        <v>500.040666666667</v>
      </c>
      <c r="CK331">
        <v>100.410666666667</v>
      </c>
      <c r="CL331">
        <v>0.100183333333333</v>
      </c>
      <c r="CM331">
        <v>22.7491</v>
      </c>
      <c r="CN331">
        <v>22.4532</v>
      </c>
      <c r="CO331">
        <v>999.9</v>
      </c>
      <c r="CP331">
        <v>0</v>
      </c>
      <c r="CQ331">
        <v>0</v>
      </c>
      <c r="CR331">
        <v>9977.08333333333</v>
      </c>
      <c r="CS331">
        <v>0</v>
      </c>
      <c r="CT331">
        <v>4.94845333333333</v>
      </c>
      <c r="CU331">
        <v>1046.14</v>
      </c>
      <c r="CV331">
        <v>0.961994666666667</v>
      </c>
      <c r="CW331">
        <v>0.0380055</v>
      </c>
      <c r="CX331">
        <v>0</v>
      </c>
      <c r="CY331">
        <v>1357.42666666667</v>
      </c>
      <c r="CZ331">
        <v>4.99912</v>
      </c>
      <c r="DA331">
        <v>14093.3</v>
      </c>
      <c r="DB331">
        <v>6713.71</v>
      </c>
      <c r="DC331">
        <v>37.7913333333333</v>
      </c>
      <c r="DD331">
        <v>40.875</v>
      </c>
      <c r="DE331">
        <v>39.479</v>
      </c>
      <c r="DF331">
        <v>40.4373333333333</v>
      </c>
      <c r="DG331">
        <v>39.5416666666667</v>
      </c>
      <c r="DH331">
        <v>1001.57333333333</v>
      </c>
      <c r="DI331">
        <v>39.57</v>
      </c>
      <c r="DJ331">
        <v>0</v>
      </c>
      <c r="DK331">
        <v>1625677845.2</v>
      </c>
      <c r="DL331">
        <v>0</v>
      </c>
      <c r="DM331">
        <v>1360.73692307692</v>
      </c>
      <c r="DN331">
        <v>-31.5336752476403</v>
      </c>
      <c r="DO331">
        <v>-299.84615405274</v>
      </c>
      <c r="DP331">
        <v>14123.1576923077</v>
      </c>
      <c r="DQ331">
        <v>15</v>
      </c>
      <c r="DR331">
        <v>1625677134.6</v>
      </c>
      <c r="DS331" t="s">
        <v>305</v>
      </c>
      <c r="DT331">
        <v>1625677128.6</v>
      </c>
      <c r="DU331">
        <v>1625677134.6</v>
      </c>
      <c r="DV331">
        <v>2</v>
      </c>
      <c r="DW331">
        <v>0.041</v>
      </c>
      <c r="DX331">
        <v>0.026</v>
      </c>
      <c r="DY331">
        <v>-14.347</v>
      </c>
      <c r="DZ331">
        <v>-1.389</v>
      </c>
      <c r="EA331">
        <v>420</v>
      </c>
      <c r="EB331">
        <v>5</v>
      </c>
      <c r="EC331">
        <v>0.14</v>
      </c>
      <c r="ED331">
        <v>0.08</v>
      </c>
      <c r="EE331">
        <v>-12.6663951219512</v>
      </c>
      <c r="EF331">
        <v>-0.246319860627154</v>
      </c>
      <c r="EG331">
        <v>0.0961666540026131</v>
      </c>
      <c r="EH331">
        <v>1</v>
      </c>
      <c r="EI331">
        <v>1362.29705882353</v>
      </c>
      <c r="EJ331">
        <v>-31.2384254152296</v>
      </c>
      <c r="EK331">
        <v>3.05499545528859</v>
      </c>
      <c r="EL331">
        <v>0</v>
      </c>
      <c r="EM331">
        <v>1.56831048780488</v>
      </c>
      <c r="EN331">
        <v>0.124806271777001</v>
      </c>
      <c r="EO331">
        <v>0.0163064180019626</v>
      </c>
      <c r="EP331">
        <v>0</v>
      </c>
      <c r="EQ331">
        <v>1</v>
      </c>
      <c r="ER331">
        <v>3</v>
      </c>
      <c r="ES331" t="s">
        <v>427</v>
      </c>
      <c r="ET331">
        <v>100</v>
      </c>
      <c r="EU331">
        <v>100</v>
      </c>
      <c r="EV331">
        <v>-14.342</v>
      </c>
      <c r="EW331">
        <v>-1.5008</v>
      </c>
      <c r="EX331">
        <v>-14.3476998515065</v>
      </c>
      <c r="EY331">
        <v>0.000485247639819423</v>
      </c>
      <c r="EZ331">
        <v>-1.36446825205216e-06</v>
      </c>
      <c r="FA331">
        <v>5.78542989185787e-10</v>
      </c>
      <c r="FB331">
        <v>-1.1099058739466</v>
      </c>
      <c r="FC331">
        <v>-0.0508365997127688</v>
      </c>
      <c r="FD331">
        <v>0.00161886503163497</v>
      </c>
      <c r="FE331">
        <v>-2.08621555845513e-05</v>
      </c>
      <c r="FF331">
        <v>0</v>
      </c>
      <c r="FG331">
        <v>2096</v>
      </c>
      <c r="FH331">
        <v>2</v>
      </c>
      <c r="FI331">
        <v>28</v>
      </c>
      <c r="FJ331">
        <v>11.9</v>
      </c>
      <c r="FK331">
        <v>11.8</v>
      </c>
      <c r="FL331">
        <v>18</v>
      </c>
      <c r="FM331">
        <v>491.818</v>
      </c>
      <c r="FN331">
        <v>512.299</v>
      </c>
      <c r="FO331">
        <v>22.9533</v>
      </c>
      <c r="FP331">
        <v>26.3864</v>
      </c>
      <c r="FQ331">
        <v>30.0001</v>
      </c>
      <c r="FR331">
        <v>26.6152</v>
      </c>
      <c r="FS331">
        <v>26.6093</v>
      </c>
      <c r="FT331">
        <v>21.4889</v>
      </c>
      <c r="FU331">
        <v>47.3396</v>
      </c>
      <c r="FV331">
        <v>0</v>
      </c>
      <c r="FW331">
        <v>23.03</v>
      </c>
      <c r="FX331">
        <v>420</v>
      </c>
      <c r="FY331">
        <v>8.0213</v>
      </c>
      <c r="FZ331">
        <v>101.681</v>
      </c>
      <c r="GA331">
        <v>96.2028</v>
      </c>
    </row>
    <row r="332" spans="1:183">
      <c r="A332">
        <v>316</v>
      </c>
      <c r="B332">
        <v>1625677846.1</v>
      </c>
      <c r="C332">
        <v>630</v>
      </c>
      <c r="D332" t="s">
        <v>938</v>
      </c>
      <c r="E332" t="s">
        <v>939</v>
      </c>
      <c r="F332">
        <v>1</v>
      </c>
      <c r="G332" t="s">
        <v>302</v>
      </c>
      <c r="H332">
        <v>1625677845.1</v>
      </c>
      <c r="I332">
        <f>(J332)/1000</f>
        <v>0</v>
      </c>
      <c r="J332">
        <f>1000*CJ332*AH332*(CF332-CG332)/(100*BY332*(1000-AH332*CF332))</f>
        <v>0</v>
      </c>
      <c r="K332">
        <f>CJ332*AH332*(CE332-CD332*(1000-AH332*CG332)/(1000-AH332*CF332))/(100*BY332)</f>
        <v>0</v>
      </c>
      <c r="L332">
        <f>CD332 - IF(AH332&gt;1, K332*BY332*100.0/(AJ332*CR332), 0)</f>
        <v>0</v>
      </c>
      <c r="M332">
        <f>((S332-I332/2)*L332-K332)/(S332+I332/2)</f>
        <v>0</v>
      </c>
      <c r="N332">
        <f>M332*(CK332+CL332)/1000.0</f>
        <v>0</v>
      </c>
      <c r="O332">
        <f>(CD332 - IF(AH332&gt;1, K332*BY332*100.0/(AJ332*CR332), 0))*(CK332+CL332)/1000.0</f>
        <v>0</v>
      </c>
      <c r="P332">
        <f>2.0/((1/R332-1/Q332)+SIGN(R332)*SQRT((1/R332-1/Q332)*(1/R332-1/Q332) + 4*BZ332/((BZ332+1)*(BZ332+1))*(2*1/R332*1/Q332-1/Q332*1/Q332)))</f>
        <v>0</v>
      </c>
      <c r="Q332">
        <f>IF(LEFT(CA332,1)&lt;&gt;"0",IF(LEFT(CA332,1)="1",3.0,CB332),$D$5+$E$5*(CR332*CK332/($K$5*1000))+$F$5*(CR332*CK332/($K$5*1000))*MAX(MIN(BY332,$J$5),$I$5)*MAX(MIN(BY332,$J$5),$I$5)+$G$5*MAX(MIN(BY332,$J$5),$I$5)*(CR332*CK332/($K$5*1000))+$H$5*(CR332*CK332/($K$5*1000))*(CR332*CK332/($K$5*1000)))</f>
        <v>0</v>
      </c>
      <c r="R332">
        <f>I332*(1000-(1000*0.61365*exp(17.502*V332/(240.97+V332))/(CK332+CL332)+CF332)/2)/(1000*0.61365*exp(17.502*V332/(240.97+V332))/(CK332+CL332)-CF332)</f>
        <v>0</v>
      </c>
      <c r="S332">
        <f>1/((BZ332+1)/(P332/1.6)+1/(Q332/1.37)) + BZ332/((BZ332+1)/(P332/1.6) + BZ332/(Q332/1.37))</f>
        <v>0</v>
      </c>
      <c r="T332">
        <f>(BU332*BX332)</f>
        <v>0</v>
      </c>
      <c r="U332">
        <f>(CM332+(T332+2*0.95*5.67E-8*(((CM332+$B$7)+273)^4-(CM332+273)^4)-44100*I332)/(1.84*29.3*Q332+8*0.95*5.67E-8*(CM332+273)^3))</f>
        <v>0</v>
      </c>
      <c r="V332">
        <f>($C$7*CN332+$D$7*CO332+$E$7*U332)</f>
        <v>0</v>
      </c>
      <c r="W332">
        <f>0.61365*exp(17.502*V332/(240.97+V332))</f>
        <v>0</v>
      </c>
      <c r="X332">
        <f>(Y332/Z332*100)</f>
        <v>0</v>
      </c>
      <c r="Y332">
        <f>CF332*(CK332+CL332)/1000</f>
        <v>0</v>
      </c>
      <c r="Z332">
        <f>0.61365*exp(17.502*CM332/(240.97+CM332))</f>
        <v>0</v>
      </c>
      <c r="AA332">
        <f>(W332-CF332*(CK332+CL332)/1000)</f>
        <v>0</v>
      </c>
      <c r="AB332">
        <f>(-I332*44100)</f>
        <v>0</v>
      </c>
      <c r="AC332">
        <f>2*29.3*Q332*0.92*(CM332-V332)</f>
        <v>0</v>
      </c>
      <c r="AD332">
        <f>2*0.95*5.67E-8*(((CM332+$B$7)+273)^4-(V332+273)^4)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MAX(0,($B$13+$C$13*CR332)/(1+$D$13*CR332)*CK332/(CM332+273)*$E$13)</f>
        <v>0</v>
      </c>
      <c r="AK332" t="s">
        <v>303</v>
      </c>
      <c r="AL332" t="s">
        <v>303</v>
      </c>
      <c r="AM332">
        <v>0</v>
      </c>
      <c r="AN332">
        <v>0</v>
      </c>
      <c r="AO332">
        <f>1-AM332/AN332</f>
        <v>0</v>
      </c>
      <c r="AP332">
        <v>0</v>
      </c>
      <c r="AQ332" t="s">
        <v>303</v>
      </c>
      <c r="AR332" t="s">
        <v>303</v>
      </c>
      <c r="AS332">
        <v>0</v>
      </c>
      <c r="AT332">
        <v>0</v>
      </c>
      <c r="AU332">
        <f>1-AS332/AT332</f>
        <v>0</v>
      </c>
      <c r="AV332">
        <v>0.5</v>
      </c>
      <c r="AW332">
        <f>BV332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303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f>$B$11*CS332+$C$11*CT332+$F$11*CU332*(1-CX332)</f>
        <v>0</v>
      </c>
      <c r="BV332">
        <f>BU332*BW332</f>
        <v>0</v>
      </c>
      <c r="BW332">
        <f>($B$11*$D$9+$C$11*$D$9+$F$11*((DH332+CZ332)/MAX(DH332+CZ332+DI332, 0.1)*$I$9+DI332/MAX(DH332+CZ332+DI332, 0.1)*$J$9))/($B$11+$C$11+$F$11)</f>
        <v>0</v>
      </c>
      <c r="BX332">
        <f>($B$11*$K$9+$C$11*$K$9+$F$11*((DH332+CZ332)/MAX(DH332+CZ332+DI332, 0.1)*$P$9+DI332/MAX(DH332+CZ332+DI332, 0.1)*$Q$9))/($B$11+$C$11+$F$11)</f>
        <v>0</v>
      </c>
      <c r="BY332">
        <v>6</v>
      </c>
      <c r="BZ332">
        <v>0.5</v>
      </c>
      <c r="CA332" t="s">
        <v>304</v>
      </c>
      <c r="CB332">
        <v>2</v>
      </c>
      <c r="CC332">
        <v>1625677845.1</v>
      </c>
      <c r="CD332">
        <v>407.264333333333</v>
      </c>
      <c r="CE332">
        <v>419.949</v>
      </c>
      <c r="CF332">
        <v>9.49370666666667</v>
      </c>
      <c r="CG332">
        <v>7.89869666666667</v>
      </c>
      <c r="CH332">
        <v>421.606333333333</v>
      </c>
      <c r="CI332">
        <v>10.9945666666667</v>
      </c>
      <c r="CJ332">
        <v>500.032</v>
      </c>
      <c r="CK332">
        <v>100.414333333333</v>
      </c>
      <c r="CL332">
        <v>0.1000377</v>
      </c>
      <c r="CM332">
        <v>22.7797333333333</v>
      </c>
      <c r="CN332">
        <v>22.4804</v>
      </c>
      <c r="CO332">
        <v>999.9</v>
      </c>
      <c r="CP332">
        <v>0</v>
      </c>
      <c r="CQ332">
        <v>0</v>
      </c>
      <c r="CR332">
        <v>9993.75</v>
      </c>
      <c r="CS332">
        <v>0</v>
      </c>
      <c r="CT332">
        <v>4.92961333333333</v>
      </c>
      <c r="CU332">
        <v>1045.94333333333</v>
      </c>
      <c r="CV332">
        <v>0.961991</v>
      </c>
      <c r="CW332">
        <v>0.0380092</v>
      </c>
      <c r="CX332">
        <v>0</v>
      </c>
      <c r="CY332">
        <v>1356.49</v>
      </c>
      <c r="CZ332">
        <v>4.99912</v>
      </c>
      <c r="DA332">
        <v>14080.8</v>
      </c>
      <c r="DB332">
        <v>6712.42</v>
      </c>
      <c r="DC332">
        <v>37.7703333333333</v>
      </c>
      <c r="DD332">
        <v>40.812</v>
      </c>
      <c r="DE332">
        <v>39.6246666666667</v>
      </c>
      <c r="DF332">
        <v>40.4163333333333</v>
      </c>
      <c r="DG332">
        <v>39.5833333333333</v>
      </c>
      <c r="DH332">
        <v>1001.38333333333</v>
      </c>
      <c r="DI332">
        <v>39.57</v>
      </c>
      <c r="DJ332">
        <v>0</v>
      </c>
      <c r="DK332">
        <v>1625677847</v>
      </c>
      <c r="DL332">
        <v>0</v>
      </c>
      <c r="DM332">
        <v>1359.6716</v>
      </c>
      <c r="DN332">
        <v>-31.7430768769172</v>
      </c>
      <c r="DO332">
        <v>-303.915384118696</v>
      </c>
      <c r="DP332">
        <v>14112.46</v>
      </c>
      <c r="DQ332">
        <v>15</v>
      </c>
      <c r="DR332">
        <v>1625677134.6</v>
      </c>
      <c r="DS332" t="s">
        <v>305</v>
      </c>
      <c r="DT332">
        <v>1625677128.6</v>
      </c>
      <c r="DU332">
        <v>1625677134.6</v>
      </c>
      <c r="DV332">
        <v>2</v>
      </c>
      <c r="DW332">
        <v>0.041</v>
      </c>
      <c r="DX332">
        <v>0.026</v>
      </c>
      <c r="DY332">
        <v>-14.347</v>
      </c>
      <c r="DZ332">
        <v>-1.389</v>
      </c>
      <c r="EA332">
        <v>420</v>
      </c>
      <c r="EB332">
        <v>5</v>
      </c>
      <c r="EC332">
        <v>0.14</v>
      </c>
      <c r="ED332">
        <v>0.08</v>
      </c>
      <c r="EE332">
        <v>-12.6705829268293</v>
      </c>
      <c r="EF332">
        <v>-0.223346341463428</v>
      </c>
      <c r="EG332">
        <v>0.095483536832628</v>
      </c>
      <c r="EH332">
        <v>1</v>
      </c>
      <c r="EI332">
        <v>1361.35676470588</v>
      </c>
      <c r="EJ332">
        <v>-31.1227753581992</v>
      </c>
      <c r="EK332">
        <v>3.05754680651801</v>
      </c>
      <c r="EL332">
        <v>0</v>
      </c>
      <c r="EM332">
        <v>1.57168780487805</v>
      </c>
      <c r="EN332">
        <v>0.15597888501742</v>
      </c>
      <c r="EO332">
        <v>0.0181346331523878</v>
      </c>
      <c r="EP332">
        <v>0</v>
      </c>
      <c r="EQ332">
        <v>1</v>
      </c>
      <c r="ER332">
        <v>3</v>
      </c>
      <c r="ES332" t="s">
        <v>427</v>
      </c>
      <c r="ET332">
        <v>100</v>
      </c>
      <c r="EU332">
        <v>100</v>
      </c>
      <c r="EV332">
        <v>-14.343</v>
      </c>
      <c r="EW332">
        <v>-1.501</v>
      </c>
      <c r="EX332">
        <v>-14.3476998515065</v>
      </c>
      <c r="EY332">
        <v>0.000485247639819423</v>
      </c>
      <c r="EZ332">
        <v>-1.36446825205216e-06</v>
      </c>
      <c r="FA332">
        <v>5.78542989185787e-10</v>
      </c>
      <c r="FB332">
        <v>-1.1099058739466</v>
      </c>
      <c r="FC332">
        <v>-0.0508365997127688</v>
      </c>
      <c r="FD332">
        <v>0.00161886503163497</v>
      </c>
      <c r="FE332">
        <v>-2.08621555845513e-05</v>
      </c>
      <c r="FF332">
        <v>0</v>
      </c>
      <c r="FG332">
        <v>2096</v>
      </c>
      <c r="FH332">
        <v>2</v>
      </c>
      <c r="FI332">
        <v>28</v>
      </c>
      <c r="FJ332">
        <v>12</v>
      </c>
      <c r="FK332">
        <v>11.9</v>
      </c>
      <c r="FL332">
        <v>18</v>
      </c>
      <c r="FM332">
        <v>492.058</v>
      </c>
      <c r="FN332">
        <v>512.037</v>
      </c>
      <c r="FO332">
        <v>22.9978</v>
      </c>
      <c r="FP332">
        <v>26.3864</v>
      </c>
      <c r="FQ332">
        <v>30</v>
      </c>
      <c r="FR332">
        <v>26.6143</v>
      </c>
      <c r="FS332">
        <v>26.6082</v>
      </c>
      <c r="FT332">
        <v>21.4882</v>
      </c>
      <c r="FU332">
        <v>47.3396</v>
      </c>
      <c r="FV332">
        <v>0</v>
      </c>
      <c r="FW332">
        <v>23.03</v>
      </c>
      <c r="FX332">
        <v>420</v>
      </c>
      <c r="FY332">
        <v>8.02586</v>
      </c>
      <c r="FZ332">
        <v>101.681</v>
      </c>
      <c r="GA332">
        <v>96.2033</v>
      </c>
    </row>
    <row r="333" spans="1:183">
      <c r="A333">
        <v>317</v>
      </c>
      <c r="B333">
        <v>1625677848.1</v>
      </c>
      <c r="C333">
        <v>632</v>
      </c>
      <c r="D333" t="s">
        <v>940</v>
      </c>
      <c r="E333" t="s">
        <v>941</v>
      </c>
      <c r="F333">
        <v>1</v>
      </c>
      <c r="G333" t="s">
        <v>302</v>
      </c>
      <c r="H333">
        <v>1625677847.1</v>
      </c>
      <c r="I333">
        <f>(J333)/1000</f>
        <v>0</v>
      </c>
      <c r="J333">
        <f>1000*CJ333*AH333*(CF333-CG333)/(100*BY333*(1000-AH333*CF333))</f>
        <v>0</v>
      </c>
      <c r="K333">
        <f>CJ333*AH333*(CE333-CD333*(1000-AH333*CG333)/(1000-AH333*CF333))/(100*BY333)</f>
        <v>0</v>
      </c>
      <c r="L333">
        <f>CD333 - IF(AH333&gt;1, K333*BY333*100.0/(AJ333*CR333), 0)</f>
        <v>0</v>
      </c>
      <c r="M333">
        <f>((S333-I333/2)*L333-K333)/(S333+I333/2)</f>
        <v>0</v>
      </c>
      <c r="N333">
        <f>M333*(CK333+CL333)/1000.0</f>
        <v>0</v>
      </c>
      <c r="O333">
        <f>(CD333 - IF(AH333&gt;1, K333*BY333*100.0/(AJ333*CR333), 0))*(CK333+CL333)/1000.0</f>
        <v>0</v>
      </c>
      <c r="P333">
        <f>2.0/((1/R333-1/Q333)+SIGN(R333)*SQRT((1/R333-1/Q333)*(1/R333-1/Q333) + 4*BZ333/((BZ333+1)*(BZ333+1))*(2*1/R333*1/Q333-1/Q333*1/Q333)))</f>
        <v>0</v>
      </c>
      <c r="Q333">
        <f>IF(LEFT(CA333,1)&lt;&gt;"0",IF(LEFT(CA333,1)="1",3.0,CB333),$D$5+$E$5*(CR333*CK333/($K$5*1000))+$F$5*(CR333*CK333/($K$5*1000))*MAX(MIN(BY333,$J$5),$I$5)*MAX(MIN(BY333,$J$5),$I$5)+$G$5*MAX(MIN(BY333,$J$5),$I$5)*(CR333*CK333/($K$5*1000))+$H$5*(CR333*CK333/($K$5*1000))*(CR333*CK333/($K$5*1000)))</f>
        <v>0</v>
      </c>
      <c r="R333">
        <f>I333*(1000-(1000*0.61365*exp(17.502*V333/(240.97+V333))/(CK333+CL333)+CF333)/2)/(1000*0.61365*exp(17.502*V333/(240.97+V333))/(CK333+CL333)-CF333)</f>
        <v>0</v>
      </c>
      <c r="S333">
        <f>1/((BZ333+1)/(P333/1.6)+1/(Q333/1.37)) + BZ333/((BZ333+1)/(P333/1.6) + BZ333/(Q333/1.37))</f>
        <v>0</v>
      </c>
      <c r="T333">
        <f>(BU333*BX333)</f>
        <v>0</v>
      </c>
      <c r="U333">
        <f>(CM333+(T333+2*0.95*5.67E-8*(((CM333+$B$7)+273)^4-(CM333+273)^4)-44100*I333)/(1.84*29.3*Q333+8*0.95*5.67E-8*(CM333+273)^3))</f>
        <v>0</v>
      </c>
      <c r="V333">
        <f>($C$7*CN333+$D$7*CO333+$E$7*U333)</f>
        <v>0</v>
      </c>
      <c r="W333">
        <f>0.61365*exp(17.502*V333/(240.97+V333))</f>
        <v>0</v>
      </c>
      <c r="X333">
        <f>(Y333/Z333*100)</f>
        <v>0</v>
      </c>
      <c r="Y333">
        <f>CF333*(CK333+CL333)/1000</f>
        <v>0</v>
      </c>
      <c r="Z333">
        <f>0.61365*exp(17.502*CM333/(240.97+CM333))</f>
        <v>0</v>
      </c>
      <c r="AA333">
        <f>(W333-CF333*(CK333+CL333)/1000)</f>
        <v>0</v>
      </c>
      <c r="AB333">
        <f>(-I333*44100)</f>
        <v>0</v>
      </c>
      <c r="AC333">
        <f>2*29.3*Q333*0.92*(CM333-V333)</f>
        <v>0</v>
      </c>
      <c r="AD333">
        <f>2*0.95*5.67E-8*(((CM333+$B$7)+273)^4-(V333+273)^4)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MAX(0,($B$13+$C$13*CR333)/(1+$D$13*CR333)*CK333/(CM333+273)*$E$13)</f>
        <v>0</v>
      </c>
      <c r="AK333" t="s">
        <v>303</v>
      </c>
      <c r="AL333" t="s">
        <v>303</v>
      </c>
      <c r="AM333">
        <v>0</v>
      </c>
      <c r="AN333">
        <v>0</v>
      </c>
      <c r="AO333">
        <f>1-AM333/AN333</f>
        <v>0</v>
      </c>
      <c r="AP333">
        <v>0</v>
      </c>
      <c r="AQ333" t="s">
        <v>303</v>
      </c>
      <c r="AR333" t="s">
        <v>303</v>
      </c>
      <c r="AS333">
        <v>0</v>
      </c>
      <c r="AT333">
        <v>0</v>
      </c>
      <c r="AU333">
        <f>1-AS333/AT333</f>
        <v>0</v>
      </c>
      <c r="AV333">
        <v>0.5</v>
      </c>
      <c r="AW333">
        <f>BV333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303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f>$B$11*CS333+$C$11*CT333+$F$11*CU333*(1-CX333)</f>
        <v>0</v>
      </c>
      <c r="BV333">
        <f>BU333*BW333</f>
        <v>0</v>
      </c>
      <c r="BW333">
        <f>($B$11*$D$9+$C$11*$D$9+$F$11*((DH333+CZ333)/MAX(DH333+CZ333+DI333, 0.1)*$I$9+DI333/MAX(DH333+CZ333+DI333, 0.1)*$J$9))/($B$11+$C$11+$F$11)</f>
        <v>0</v>
      </c>
      <c r="BX333">
        <f>($B$11*$K$9+$C$11*$K$9+$F$11*((DH333+CZ333)/MAX(DH333+CZ333+DI333, 0.1)*$P$9+DI333/MAX(DH333+CZ333+DI333, 0.1)*$Q$9))/($B$11+$C$11+$F$11)</f>
        <v>0</v>
      </c>
      <c r="BY333">
        <v>6</v>
      </c>
      <c r="BZ333">
        <v>0.5</v>
      </c>
      <c r="CA333" t="s">
        <v>304</v>
      </c>
      <c r="CB333">
        <v>2</v>
      </c>
      <c r="CC333">
        <v>1625677847.1</v>
      </c>
      <c r="CD333">
        <v>407.269666666667</v>
      </c>
      <c r="CE333">
        <v>419.94</v>
      </c>
      <c r="CF333">
        <v>9.50925333333333</v>
      </c>
      <c r="CG333">
        <v>7.93204666666667</v>
      </c>
      <c r="CH333">
        <v>421.611666666667</v>
      </c>
      <c r="CI333">
        <v>11.0104666666667</v>
      </c>
      <c r="CJ333">
        <v>500.014333333333</v>
      </c>
      <c r="CK333">
        <v>100.413</v>
      </c>
      <c r="CL333">
        <v>0.0999429666666667</v>
      </c>
      <c r="CM333">
        <v>22.8095333333333</v>
      </c>
      <c r="CN333">
        <v>22.5060666666667</v>
      </c>
      <c r="CO333">
        <v>999.9</v>
      </c>
      <c r="CP333">
        <v>0</v>
      </c>
      <c r="CQ333">
        <v>0</v>
      </c>
      <c r="CR333">
        <v>9997.91666666667</v>
      </c>
      <c r="CS333">
        <v>0</v>
      </c>
      <c r="CT333">
        <v>4.91399</v>
      </c>
      <c r="CU333">
        <v>1046.05333333333</v>
      </c>
      <c r="CV333">
        <v>0.961994666666667</v>
      </c>
      <c r="CW333">
        <v>0.0380055</v>
      </c>
      <c r="CX333">
        <v>0</v>
      </c>
      <c r="CY333">
        <v>1355.51333333333</v>
      </c>
      <c r="CZ333">
        <v>4.99912</v>
      </c>
      <c r="DA333">
        <v>14072.2333333333</v>
      </c>
      <c r="DB333">
        <v>6713.12</v>
      </c>
      <c r="DC333">
        <v>37.7706666666667</v>
      </c>
      <c r="DD333">
        <v>40.854</v>
      </c>
      <c r="DE333">
        <v>39.6666666666667</v>
      </c>
      <c r="DF333">
        <v>40.4583333333333</v>
      </c>
      <c r="DG333">
        <v>39.6246666666667</v>
      </c>
      <c r="DH333">
        <v>1001.49333333333</v>
      </c>
      <c r="DI333">
        <v>39.57</v>
      </c>
      <c r="DJ333">
        <v>0</v>
      </c>
      <c r="DK333">
        <v>1625677848.8</v>
      </c>
      <c r="DL333">
        <v>0</v>
      </c>
      <c r="DM333">
        <v>1358.89384615385</v>
      </c>
      <c r="DN333">
        <v>-31.1822222451132</v>
      </c>
      <c r="DO333">
        <v>-301.958974585427</v>
      </c>
      <c r="DP333">
        <v>14105.0192307692</v>
      </c>
      <c r="DQ333">
        <v>15</v>
      </c>
      <c r="DR333">
        <v>1625677134.6</v>
      </c>
      <c r="DS333" t="s">
        <v>305</v>
      </c>
      <c r="DT333">
        <v>1625677128.6</v>
      </c>
      <c r="DU333">
        <v>1625677134.6</v>
      </c>
      <c r="DV333">
        <v>2</v>
      </c>
      <c r="DW333">
        <v>0.041</v>
      </c>
      <c r="DX333">
        <v>0.026</v>
      </c>
      <c r="DY333">
        <v>-14.347</v>
      </c>
      <c r="DZ333">
        <v>-1.389</v>
      </c>
      <c r="EA333">
        <v>420</v>
      </c>
      <c r="EB333">
        <v>5</v>
      </c>
      <c r="EC333">
        <v>0.14</v>
      </c>
      <c r="ED333">
        <v>0.08</v>
      </c>
      <c r="EE333">
        <v>-12.6754146341463</v>
      </c>
      <c r="EF333">
        <v>-0.123794425087108</v>
      </c>
      <c r="EG333">
        <v>0.0941064305647953</v>
      </c>
      <c r="EH333">
        <v>1</v>
      </c>
      <c r="EI333">
        <v>1360.59257142857</v>
      </c>
      <c r="EJ333">
        <v>-31.140479504331</v>
      </c>
      <c r="EK333">
        <v>3.13538089994743</v>
      </c>
      <c r="EL333">
        <v>0</v>
      </c>
      <c r="EM333">
        <v>1.57293219512195</v>
      </c>
      <c r="EN333">
        <v>0.158038745644602</v>
      </c>
      <c r="EO333">
        <v>0.0182132990156945</v>
      </c>
      <c r="EP333">
        <v>0</v>
      </c>
      <c r="EQ333">
        <v>1</v>
      </c>
      <c r="ER333">
        <v>3</v>
      </c>
      <c r="ES333" t="s">
        <v>427</v>
      </c>
      <c r="ET333">
        <v>100</v>
      </c>
      <c r="EU333">
        <v>100</v>
      </c>
      <c r="EV333">
        <v>-14.343</v>
      </c>
      <c r="EW333">
        <v>-1.5014</v>
      </c>
      <c r="EX333">
        <v>-14.3476998515065</v>
      </c>
      <c r="EY333">
        <v>0.000485247639819423</v>
      </c>
      <c r="EZ333">
        <v>-1.36446825205216e-06</v>
      </c>
      <c r="FA333">
        <v>5.78542989185787e-10</v>
      </c>
      <c r="FB333">
        <v>-1.1099058739466</v>
      </c>
      <c r="FC333">
        <v>-0.0508365997127688</v>
      </c>
      <c r="FD333">
        <v>0.00161886503163497</v>
      </c>
      <c r="FE333">
        <v>-2.08621555845513e-05</v>
      </c>
      <c r="FF333">
        <v>0</v>
      </c>
      <c r="FG333">
        <v>2096</v>
      </c>
      <c r="FH333">
        <v>2</v>
      </c>
      <c r="FI333">
        <v>28</v>
      </c>
      <c r="FJ333">
        <v>12</v>
      </c>
      <c r="FK333">
        <v>11.9</v>
      </c>
      <c r="FL333">
        <v>18</v>
      </c>
      <c r="FM333">
        <v>491.976</v>
      </c>
      <c r="FN333">
        <v>512.159</v>
      </c>
      <c r="FO333">
        <v>23.0406</v>
      </c>
      <c r="FP333">
        <v>26.3855</v>
      </c>
      <c r="FQ333">
        <v>30.0001</v>
      </c>
      <c r="FR333">
        <v>26.6132</v>
      </c>
      <c r="FS333">
        <v>26.6078</v>
      </c>
      <c r="FT333">
        <v>21.4842</v>
      </c>
      <c r="FU333">
        <v>47.3396</v>
      </c>
      <c r="FV333">
        <v>0</v>
      </c>
      <c r="FW333">
        <v>23.1</v>
      </c>
      <c r="FX333">
        <v>420</v>
      </c>
      <c r="FY333">
        <v>8.02342</v>
      </c>
      <c r="FZ333">
        <v>101.681</v>
      </c>
      <c r="GA333">
        <v>96.2035</v>
      </c>
    </row>
    <row r="334" spans="1:183">
      <c r="A334">
        <v>318</v>
      </c>
      <c r="B334">
        <v>1625677850.1</v>
      </c>
      <c r="C334">
        <v>634</v>
      </c>
      <c r="D334" t="s">
        <v>942</v>
      </c>
      <c r="E334" t="s">
        <v>943</v>
      </c>
      <c r="F334">
        <v>1</v>
      </c>
      <c r="G334" t="s">
        <v>302</v>
      </c>
      <c r="H334">
        <v>1625677849.1</v>
      </c>
      <c r="I334">
        <f>(J334)/1000</f>
        <v>0</v>
      </c>
      <c r="J334">
        <f>1000*CJ334*AH334*(CF334-CG334)/(100*BY334*(1000-AH334*CF334))</f>
        <v>0</v>
      </c>
      <c r="K334">
        <f>CJ334*AH334*(CE334-CD334*(1000-AH334*CG334)/(1000-AH334*CF334))/(100*BY334)</f>
        <v>0</v>
      </c>
      <c r="L334">
        <f>CD334 - IF(AH334&gt;1, K334*BY334*100.0/(AJ334*CR334), 0)</f>
        <v>0</v>
      </c>
      <c r="M334">
        <f>((S334-I334/2)*L334-K334)/(S334+I334/2)</f>
        <v>0</v>
      </c>
      <c r="N334">
        <f>M334*(CK334+CL334)/1000.0</f>
        <v>0</v>
      </c>
      <c r="O334">
        <f>(CD334 - IF(AH334&gt;1, K334*BY334*100.0/(AJ334*CR334), 0))*(CK334+CL334)/1000.0</f>
        <v>0</v>
      </c>
      <c r="P334">
        <f>2.0/((1/R334-1/Q334)+SIGN(R334)*SQRT((1/R334-1/Q334)*(1/R334-1/Q334) + 4*BZ334/((BZ334+1)*(BZ334+1))*(2*1/R334*1/Q334-1/Q334*1/Q334)))</f>
        <v>0</v>
      </c>
      <c r="Q334">
        <f>IF(LEFT(CA334,1)&lt;&gt;"0",IF(LEFT(CA334,1)="1",3.0,CB334),$D$5+$E$5*(CR334*CK334/($K$5*1000))+$F$5*(CR334*CK334/($K$5*1000))*MAX(MIN(BY334,$J$5),$I$5)*MAX(MIN(BY334,$J$5),$I$5)+$G$5*MAX(MIN(BY334,$J$5),$I$5)*(CR334*CK334/($K$5*1000))+$H$5*(CR334*CK334/($K$5*1000))*(CR334*CK334/($K$5*1000)))</f>
        <v>0</v>
      </c>
      <c r="R334">
        <f>I334*(1000-(1000*0.61365*exp(17.502*V334/(240.97+V334))/(CK334+CL334)+CF334)/2)/(1000*0.61365*exp(17.502*V334/(240.97+V334))/(CK334+CL334)-CF334)</f>
        <v>0</v>
      </c>
      <c r="S334">
        <f>1/((BZ334+1)/(P334/1.6)+1/(Q334/1.37)) + BZ334/((BZ334+1)/(P334/1.6) + BZ334/(Q334/1.37))</f>
        <v>0</v>
      </c>
      <c r="T334">
        <f>(BU334*BX334)</f>
        <v>0</v>
      </c>
      <c r="U334">
        <f>(CM334+(T334+2*0.95*5.67E-8*(((CM334+$B$7)+273)^4-(CM334+273)^4)-44100*I334)/(1.84*29.3*Q334+8*0.95*5.67E-8*(CM334+273)^3))</f>
        <v>0</v>
      </c>
      <c r="V334">
        <f>($C$7*CN334+$D$7*CO334+$E$7*U334)</f>
        <v>0</v>
      </c>
      <c r="W334">
        <f>0.61365*exp(17.502*V334/(240.97+V334))</f>
        <v>0</v>
      </c>
      <c r="X334">
        <f>(Y334/Z334*100)</f>
        <v>0</v>
      </c>
      <c r="Y334">
        <f>CF334*(CK334+CL334)/1000</f>
        <v>0</v>
      </c>
      <c r="Z334">
        <f>0.61365*exp(17.502*CM334/(240.97+CM334))</f>
        <v>0</v>
      </c>
      <c r="AA334">
        <f>(W334-CF334*(CK334+CL334)/1000)</f>
        <v>0</v>
      </c>
      <c r="AB334">
        <f>(-I334*44100)</f>
        <v>0</v>
      </c>
      <c r="AC334">
        <f>2*29.3*Q334*0.92*(CM334-V334)</f>
        <v>0</v>
      </c>
      <c r="AD334">
        <f>2*0.95*5.67E-8*(((CM334+$B$7)+273)^4-(V334+273)^4)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MAX(0,($B$13+$C$13*CR334)/(1+$D$13*CR334)*CK334/(CM334+273)*$E$13)</f>
        <v>0</v>
      </c>
      <c r="AK334" t="s">
        <v>303</v>
      </c>
      <c r="AL334" t="s">
        <v>303</v>
      </c>
      <c r="AM334">
        <v>0</v>
      </c>
      <c r="AN334">
        <v>0</v>
      </c>
      <c r="AO334">
        <f>1-AM334/AN334</f>
        <v>0</v>
      </c>
      <c r="AP334">
        <v>0</v>
      </c>
      <c r="AQ334" t="s">
        <v>303</v>
      </c>
      <c r="AR334" t="s">
        <v>303</v>
      </c>
      <c r="AS334">
        <v>0</v>
      </c>
      <c r="AT334">
        <v>0</v>
      </c>
      <c r="AU334">
        <f>1-AS334/AT334</f>
        <v>0</v>
      </c>
      <c r="AV334">
        <v>0.5</v>
      </c>
      <c r="AW334">
        <f>BV334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303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f>$B$11*CS334+$C$11*CT334+$F$11*CU334*(1-CX334)</f>
        <v>0</v>
      </c>
      <c r="BV334">
        <f>BU334*BW334</f>
        <v>0</v>
      </c>
      <c r="BW334">
        <f>($B$11*$D$9+$C$11*$D$9+$F$11*((DH334+CZ334)/MAX(DH334+CZ334+DI334, 0.1)*$I$9+DI334/MAX(DH334+CZ334+DI334, 0.1)*$J$9))/($B$11+$C$11+$F$11)</f>
        <v>0</v>
      </c>
      <c r="BX334">
        <f>($B$11*$K$9+$C$11*$K$9+$F$11*((DH334+CZ334)/MAX(DH334+CZ334+DI334, 0.1)*$P$9+DI334/MAX(DH334+CZ334+DI334, 0.1)*$Q$9))/($B$11+$C$11+$F$11)</f>
        <v>0</v>
      </c>
      <c r="BY334">
        <v>6</v>
      </c>
      <c r="BZ334">
        <v>0.5</v>
      </c>
      <c r="CA334" t="s">
        <v>304</v>
      </c>
      <c r="CB334">
        <v>2</v>
      </c>
      <c r="CC334">
        <v>1625677849.1</v>
      </c>
      <c r="CD334">
        <v>407.277</v>
      </c>
      <c r="CE334">
        <v>420.025333333333</v>
      </c>
      <c r="CF334">
        <v>9.52920666666667</v>
      </c>
      <c r="CG334">
        <v>7.95409</v>
      </c>
      <c r="CH334">
        <v>421.619</v>
      </c>
      <c r="CI334">
        <v>11.0309</v>
      </c>
      <c r="CJ334">
        <v>500.048333333333</v>
      </c>
      <c r="CK334">
        <v>100.409</v>
      </c>
      <c r="CL334">
        <v>0.0999100333333333</v>
      </c>
      <c r="CM334">
        <v>22.84</v>
      </c>
      <c r="CN334">
        <v>22.5356</v>
      </c>
      <c r="CO334">
        <v>999.9</v>
      </c>
      <c r="CP334">
        <v>0</v>
      </c>
      <c r="CQ334">
        <v>0</v>
      </c>
      <c r="CR334">
        <v>10007.5</v>
      </c>
      <c r="CS334">
        <v>0</v>
      </c>
      <c r="CT334">
        <v>4.94064333333333</v>
      </c>
      <c r="CU334">
        <v>1045.94</v>
      </c>
      <c r="CV334">
        <v>0.961991</v>
      </c>
      <c r="CW334">
        <v>0.0380092</v>
      </c>
      <c r="CX334">
        <v>0</v>
      </c>
      <c r="CY334">
        <v>1354.26</v>
      </c>
      <c r="CZ334">
        <v>4.99912</v>
      </c>
      <c r="DA334">
        <v>14060.1</v>
      </c>
      <c r="DB334">
        <v>6712.41</v>
      </c>
      <c r="DC334">
        <v>37.7083333333333</v>
      </c>
      <c r="DD334">
        <v>40.833</v>
      </c>
      <c r="DE334">
        <v>39.6036666666667</v>
      </c>
      <c r="DF334">
        <v>40.3536666666667</v>
      </c>
      <c r="DG334">
        <v>39.583</v>
      </c>
      <c r="DH334">
        <v>1001.38</v>
      </c>
      <c r="DI334">
        <v>39.57</v>
      </c>
      <c r="DJ334">
        <v>0</v>
      </c>
      <c r="DK334">
        <v>1625677851.2</v>
      </c>
      <c r="DL334">
        <v>0</v>
      </c>
      <c r="DM334">
        <v>1357.62038461538</v>
      </c>
      <c r="DN334">
        <v>-31.4526495969032</v>
      </c>
      <c r="DO334">
        <v>-303.408547245635</v>
      </c>
      <c r="DP334">
        <v>14092.6807692308</v>
      </c>
      <c r="DQ334">
        <v>15</v>
      </c>
      <c r="DR334">
        <v>1625677134.6</v>
      </c>
      <c r="DS334" t="s">
        <v>305</v>
      </c>
      <c r="DT334">
        <v>1625677128.6</v>
      </c>
      <c r="DU334">
        <v>1625677134.6</v>
      </c>
      <c r="DV334">
        <v>2</v>
      </c>
      <c r="DW334">
        <v>0.041</v>
      </c>
      <c r="DX334">
        <v>0.026</v>
      </c>
      <c r="DY334">
        <v>-14.347</v>
      </c>
      <c r="DZ334">
        <v>-1.389</v>
      </c>
      <c r="EA334">
        <v>420</v>
      </c>
      <c r="EB334">
        <v>5</v>
      </c>
      <c r="EC334">
        <v>0.14</v>
      </c>
      <c r="ED334">
        <v>0.08</v>
      </c>
      <c r="EE334">
        <v>-12.6930487804878</v>
      </c>
      <c r="EF334">
        <v>-0.0447512195121794</v>
      </c>
      <c r="EG334">
        <v>0.089197192130014</v>
      </c>
      <c r="EH334">
        <v>1</v>
      </c>
      <c r="EI334">
        <v>1359.19470588235</v>
      </c>
      <c r="EJ334">
        <v>-31.4078501953441</v>
      </c>
      <c r="EK334">
        <v>3.08018070067147</v>
      </c>
      <c r="EL334">
        <v>0</v>
      </c>
      <c r="EM334">
        <v>1.5753243902439</v>
      </c>
      <c r="EN334">
        <v>0.116830452961669</v>
      </c>
      <c r="EO334">
        <v>0.0164663925364599</v>
      </c>
      <c r="EP334">
        <v>0</v>
      </c>
      <c r="EQ334">
        <v>1</v>
      </c>
      <c r="ER334">
        <v>3</v>
      </c>
      <c r="ES334" t="s">
        <v>427</v>
      </c>
      <c r="ET334">
        <v>100</v>
      </c>
      <c r="EU334">
        <v>100</v>
      </c>
      <c r="EV334">
        <v>-14.343</v>
      </c>
      <c r="EW334">
        <v>-1.5019</v>
      </c>
      <c r="EX334">
        <v>-14.3476998515065</v>
      </c>
      <c r="EY334">
        <v>0.000485247639819423</v>
      </c>
      <c r="EZ334">
        <v>-1.36446825205216e-06</v>
      </c>
      <c r="FA334">
        <v>5.78542989185787e-10</v>
      </c>
      <c r="FB334">
        <v>-1.1099058739466</v>
      </c>
      <c r="FC334">
        <v>-0.0508365997127688</v>
      </c>
      <c r="FD334">
        <v>0.00161886503163497</v>
      </c>
      <c r="FE334">
        <v>-2.08621555845513e-05</v>
      </c>
      <c r="FF334">
        <v>0</v>
      </c>
      <c r="FG334">
        <v>2096</v>
      </c>
      <c r="FH334">
        <v>2</v>
      </c>
      <c r="FI334">
        <v>28</v>
      </c>
      <c r="FJ334">
        <v>12</v>
      </c>
      <c r="FK334">
        <v>11.9</v>
      </c>
      <c r="FL334">
        <v>18</v>
      </c>
      <c r="FM334">
        <v>491.756</v>
      </c>
      <c r="FN334">
        <v>512.404</v>
      </c>
      <c r="FO334">
        <v>23.0874</v>
      </c>
      <c r="FP334">
        <v>26.3844</v>
      </c>
      <c r="FQ334">
        <v>30.0002</v>
      </c>
      <c r="FR334">
        <v>26.6129</v>
      </c>
      <c r="FS334">
        <v>26.6071</v>
      </c>
      <c r="FT334">
        <v>21.4869</v>
      </c>
      <c r="FU334">
        <v>47.3396</v>
      </c>
      <c r="FV334">
        <v>0</v>
      </c>
      <c r="FW334">
        <v>23.17</v>
      </c>
      <c r="FX334">
        <v>420</v>
      </c>
      <c r="FY334">
        <v>8.01963</v>
      </c>
      <c r="FZ334">
        <v>101.68</v>
      </c>
      <c r="GA334">
        <v>96.2041</v>
      </c>
    </row>
    <row r="335" spans="1:183">
      <c r="A335">
        <v>319</v>
      </c>
      <c r="B335">
        <v>1625677852.1</v>
      </c>
      <c r="C335">
        <v>636</v>
      </c>
      <c r="D335" t="s">
        <v>944</v>
      </c>
      <c r="E335" t="s">
        <v>945</v>
      </c>
      <c r="F335">
        <v>1</v>
      </c>
      <c r="G335" t="s">
        <v>302</v>
      </c>
      <c r="H335">
        <v>1625677851.1</v>
      </c>
      <c r="I335">
        <f>(J335)/1000</f>
        <v>0</v>
      </c>
      <c r="J335">
        <f>1000*CJ335*AH335*(CF335-CG335)/(100*BY335*(1000-AH335*CF335))</f>
        <v>0</v>
      </c>
      <c r="K335">
        <f>CJ335*AH335*(CE335-CD335*(1000-AH335*CG335)/(1000-AH335*CF335))/(100*BY335)</f>
        <v>0</v>
      </c>
      <c r="L335">
        <f>CD335 - IF(AH335&gt;1, K335*BY335*100.0/(AJ335*CR335), 0)</f>
        <v>0</v>
      </c>
      <c r="M335">
        <f>((S335-I335/2)*L335-K335)/(S335+I335/2)</f>
        <v>0</v>
      </c>
      <c r="N335">
        <f>M335*(CK335+CL335)/1000.0</f>
        <v>0</v>
      </c>
      <c r="O335">
        <f>(CD335 - IF(AH335&gt;1, K335*BY335*100.0/(AJ335*CR335), 0))*(CK335+CL335)/1000.0</f>
        <v>0</v>
      </c>
      <c r="P335">
        <f>2.0/((1/R335-1/Q335)+SIGN(R335)*SQRT((1/R335-1/Q335)*(1/R335-1/Q335) + 4*BZ335/((BZ335+1)*(BZ335+1))*(2*1/R335*1/Q335-1/Q335*1/Q335)))</f>
        <v>0</v>
      </c>
      <c r="Q335">
        <f>IF(LEFT(CA335,1)&lt;&gt;"0",IF(LEFT(CA335,1)="1",3.0,CB335),$D$5+$E$5*(CR335*CK335/($K$5*1000))+$F$5*(CR335*CK335/($K$5*1000))*MAX(MIN(BY335,$J$5),$I$5)*MAX(MIN(BY335,$J$5),$I$5)+$G$5*MAX(MIN(BY335,$J$5),$I$5)*(CR335*CK335/($K$5*1000))+$H$5*(CR335*CK335/($K$5*1000))*(CR335*CK335/($K$5*1000)))</f>
        <v>0</v>
      </c>
      <c r="R335">
        <f>I335*(1000-(1000*0.61365*exp(17.502*V335/(240.97+V335))/(CK335+CL335)+CF335)/2)/(1000*0.61365*exp(17.502*V335/(240.97+V335))/(CK335+CL335)-CF335)</f>
        <v>0</v>
      </c>
      <c r="S335">
        <f>1/((BZ335+1)/(P335/1.6)+1/(Q335/1.37)) + BZ335/((BZ335+1)/(P335/1.6) + BZ335/(Q335/1.37))</f>
        <v>0</v>
      </c>
      <c r="T335">
        <f>(BU335*BX335)</f>
        <v>0</v>
      </c>
      <c r="U335">
        <f>(CM335+(T335+2*0.95*5.67E-8*(((CM335+$B$7)+273)^4-(CM335+273)^4)-44100*I335)/(1.84*29.3*Q335+8*0.95*5.67E-8*(CM335+273)^3))</f>
        <v>0</v>
      </c>
      <c r="V335">
        <f>($C$7*CN335+$D$7*CO335+$E$7*U335)</f>
        <v>0</v>
      </c>
      <c r="W335">
        <f>0.61365*exp(17.502*V335/(240.97+V335))</f>
        <v>0</v>
      </c>
      <c r="X335">
        <f>(Y335/Z335*100)</f>
        <v>0</v>
      </c>
      <c r="Y335">
        <f>CF335*(CK335+CL335)/1000</f>
        <v>0</v>
      </c>
      <c r="Z335">
        <f>0.61365*exp(17.502*CM335/(240.97+CM335))</f>
        <v>0</v>
      </c>
      <c r="AA335">
        <f>(W335-CF335*(CK335+CL335)/1000)</f>
        <v>0</v>
      </c>
      <c r="AB335">
        <f>(-I335*44100)</f>
        <v>0</v>
      </c>
      <c r="AC335">
        <f>2*29.3*Q335*0.92*(CM335-V335)</f>
        <v>0</v>
      </c>
      <c r="AD335">
        <f>2*0.95*5.67E-8*(((CM335+$B$7)+273)^4-(V335+273)^4)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MAX(0,($B$13+$C$13*CR335)/(1+$D$13*CR335)*CK335/(CM335+273)*$E$13)</f>
        <v>0</v>
      </c>
      <c r="AK335" t="s">
        <v>303</v>
      </c>
      <c r="AL335" t="s">
        <v>303</v>
      </c>
      <c r="AM335">
        <v>0</v>
      </c>
      <c r="AN335">
        <v>0</v>
      </c>
      <c r="AO335">
        <f>1-AM335/AN335</f>
        <v>0</v>
      </c>
      <c r="AP335">
        <v>0</v>
      </c>
      <c r="AQ335" t="s">
        <v>303</v>
      </c>
      <c r="AR335" t="s">
        <v>303</v>
      </c>
      <c r="AS335">
        <v>0</v>
      </c>
      <c r="AT335">
        <v>0</v>
      </c>
      <c r="AU335">
        <f>1-AS335/AT335</f>
        <v>0</v>
      </c>
      <c r="AV335">
        <v>0.5</v>
      </c>
      <c r="AW335">
        <f>BV335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303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f>$B$11*CS335+$C$11*CT335+$F$11*CU335*(1-CX335)</f>
        <v>0</v>
      </c>
      <c r="BV335">
        <f>BU335*BW335</f>
        <v>0</v>
      </c>
      <c r="BW335">
        <f>($B$11*$D$9+$C$11*$D$9+$F$11*((DH335+CZ335)/MAX(DH335+CZ335+DI335, 0.1)*$I$9+DI335/MAX(DH335+CZ335+DI335, 0.1)*$J$9))/($B$11+$C$11+$F$11)</f>
        <v>0</v>
      </c>
      <c r="BX335">
        <f>($B$11*$K$9+$C$11*$K$9+$F$11*((DH335+CZ335)/MAX(DH335+CZ335+DI335, 0.1)*$P$9+DI335/MAX(DH335+CZ335+DI335, 0.1)*$Q$9))/($B$11+$C$11+$F$11)</f>
        <v>0</v>
      </c>
      <c r="BY335">
        <v>6</v>
      </c>
      <c r="BZ335">
        <v>0.5</v>
      </c>
      <c r="CA335" t="s">
        <v>304</v>
      </c>
      <c r="CB335">
        <v>2</v>
      </c>
      <c r="CC335">
        <v>1625677851.1</v>
      </c>
      <c r="CD335">
        <v>407.262666666667</v>
      </c>
      <c r="CE335">
        <v>420.034333333333</v>
      </c>
      <c r="CF335">
        <v>9.54984</v>
      </c>
      <c r="CG335">
        <v>7.95896333333333</v>
      </c>
      <c r="CH335">
        <v>421.605</v>
      </c>
      <c r="CI335">
        <v>11.052</v>
      </c>
      <c r="CJ335">
        <v>499.997666666667</v>
      </c>
      <c r="CK335">
        <v>100.409</v>
      </c>
      <c r="CL335">
        <v>0.0998748</v>
      </c>
      <c r="CM335">
        <v>22.8697333333333</v>
      </c>
      <c r="CN335">
        <v>22.5642666666667</v>
      </c>
      <c r="CO335">
        <v>999.9</v>
      </c>
      <c r="CP335">
        <v>0</v>
      </c>
      <c r="CQ335">
        <v>0</v>
      </c>
      <c r="CR335">
        <v>10009.3666666667</v>
      </c>
      <c r="CS335">
        <v>0</v>
      </c>
      <c r="CT335">
        <v>4.96224</v>
      </c>
      <c r="CU335">
        <v>1046.04666666667</v>
      </c>
      <c r="CV335">
        <v>0.961994666666667</v>
      </c>
      <c r="CW335">
        <v>0.0380055</v>
      </c>
      <c r="CX335">
        <v>0</v>
      </c>
      <c r="CY335">
        <v>1353.32333333333</v>
      </c>
      <c r="CZ335">
        <v>4.99912</v>
      </c>
      <c r="DA335">
        <v>14052.2333333333</v>
      </c>
      <c r="DB335">
        <v>6713.1</v>
      </c>
      <c r="DC335">
        <v>37.7706666666667</v>
      </c>
      <c r="DD335">
        <v>40.812</v>
      </c>
      <c r="DE335">
        <v>39.4786666666667</v>
      </c>
      <c r="DF335">
        <v>40.3746666666667</v>
      </c>
      <c r="DG335">
        <v>39.562</v>
      </c>
      <c r="DH335">
        <v>1001.48666666667</v>
      </c>
      <c r="DI335">
        <v>39.57</v>
      </c>
      <c r="DJ335">
        <v>0</v>
      </c>
      <c r="DK335">
        <v>1625677853</v>
      </c>
      <c r="DL335">
        <v>0</v>
      </c>
      <c r="DM335">
        <v>1356.5088</v>
      </c>
      <c r="DN335">
        <v>-31.4515384172469</v>
      </c>
      <c r="DO335">
        <v>-306.961538053962</v>
      </c>
      <c r="DP335">
        <v>14082.232</v>
      </c>
      <c r="DQ335">
        <v>15</v>
      </c>
      <c r="DR335">
        <v>1625677134.6</v>
      </c>
      <c r="DS335" t="s">
        <v>305</v>
      </c>
      <c r="DT335">
        <v>1625677128.6</v>
      </c>
      <c r="DU335">
        <v>1625677134.6</v>
      </c>
      <c r="DV335">
        <v>2</v>
      </c>
      <c r="DW335">
        <v>0.041</v>
      </c>
      <c r="DX335">
        <v>0.026</v>
      </c>
      <c r="DY335">
        <v>-14.347</v>
      </c>
      <c r="DZ335">
        <v>-1.389</v>
      </c>
      <c r="EA335">
        <v>420</v>
      </c>
      <c r="EB335">
        <v>5</v>
      </c>
      <c r="EC335">
        <v>0.14</v>
      </c>
      <c r="ED335">
        <v>0.08</v>
      </c>
      <c r="EE335">
        <v>-12.7120097560976</v>
      </c>
      <c r="EF335">
        <v>0.0531491289198389</v>
      </c>
      <c r="EG335">
        <v>0.0828257347920497</v>
      </c>
      <c r="EH335">
        <v>1</v>
      </c>
      <c r="EI335">
        <v>1358.25794117647</v>
      </c>
      <c r="EJ335">
        <v>-31.5391195687953</v>
      </c>
      <c r="EK335">
        <v>3.10445484407372</v>
      </c>
      <c r="EL335">
        <v>0</v>
      </c>
      <c r="EM335">
        <v>1.58002365853659</v>
      </c>
      <c r="EN335">
        <v>0.0728504529616726</v>
      </c>
      <c r="EO335">
        <v>0.0123093121117262</v>
      </c>
      <c r="EP335">
        <v>1</v>
      </c>
      <c r="EQ335">
        <v>2</v>
      </c>
      <c r="ER335">
        <v>3</v>
      </c>
      <c r="ES335" t="s">
        <v>349</v>
      </c>
      <c r="ET335">
        <v>100</v>
      </c>
      <c r="EU335">
        <v>100</v>
      </c>
      <c r="EV335">
        <v>-14.342</v>
      </c>
      <c r="EW335">
        <v>-1.5024</v>
      </c>
      <c r="EX335">
        <v>-14.3476998515065</v>
      </c>
      <c r="EY335">
        <v>0.000485247639819423</v>
      </c>
      <c r="EZ335">
        <v>-1.36446825205216e-06</v>
      </c>
      <c r="FA335">
        <v>5.78542989185787e-10</v>
      </c>
      <c r="FB335">
        <v>-1.1099058739466</v>
      </c>
      <c r="FC335">
        <v>-0.0508365997127688</v>
      </c>
      <c r="FD335">
        <v>0.00161886503163497</v>
      </c>
      <c r="FE335">
        <v>-2.08621555845513e-05</v>
      </c>
      <c r="FF335">
        <v>0</v>
      </c>
      <c r="FG335">
        <v>2096</v>
      </c>
      <c r="FH335">
        <v>2</v>
      </c>
      <c r="FI335">
        <v>28</v>
      </c>
      <c r="FJ335">
        <v>12.1</v>
      </c>
      <c r="FK335">
        <v>12</v>
      </c>
      <c r="FL335">
        <v>18</v>
      </c>
      <c r="FM335">
        <v>491.754</v>
      </c>
      <c r="FN335">
        <v>512.285</v>
      </c>
      <c r="FO335">
        <v>23.1343</v>
      </c>
      <c r="FP335">
        <v>26.3842</v>
      </c>
      <c r="FQ335">
        <v>30</v>
      </c>
      <c r="FR335">
        <v>26.6126</v>
      </c>
      <c r="FS335">
        <v>26.6059</v>
      </c>
      <c r="FT335">
        <v>21.4867</v>
      </c>
      <c r="FU335">
        <v>46.987</v>
      </c>
      <c r="FV335">
        <v>0</v>
      </c>
      <c r="FW335">
        <v>23.17</v>
      </c>
      <c r="FX335">
        <v>420</v>
      </c>
      <c r="FY335">
        <v>8.07862</v>
      </c>
      <c r="FZ335">
        <v>101.681</v>
      </c>
      <c r="GA335">
        <v>96.2039</v>
      </c>
    </row>
    <row r="336" spans="1:183">
      <c r="A336">
        <v>320</v>
      </c>
      <c r="B336">
        <v>1625677854.1</v>
      </c>
      <c r="C336">
        <v>638</v>
      </c>
      <c r="D336" t="s">
        <v>946</v>
      </c>
      <c r="E336" t="s">
        <v>947</v>
      </c>
      <c r="F336">
        <v>1</v>
      </c>
      <c r="G336" t="s">
        <v>302</v>
      </c>
      <c r="H336">
        <v>1625677853.1</v>
      </c>
      <c r="I336">
        <f>(J336)/1000</f>
        <v>0</v>
      </c>
      <c r="J336">
        <f>1000*CJ336*AH336*(CF336-CG336)/(100*BY336*(1000-AH336*CF336))</f>
        <v>0</v>
      </c>
      <c r="K336">
        <f>CJ336*AH336*(CE336-CD336*(1000-AH336*CG336)/(1000-AH336*CF336))/(100*BY336)</f>
        <v>0</v>
      </c>
      <c r="L336">
        <f>CD336 - IF(AH336&gt;1, K336*BY336*100.0/(AJ336*CR336), 0)</f>
        <v>0</v>
      </c>
      <c r="M336">
        <f>((S336-I336/2)*L336-K336)/(S336+I336/2)</f>
        <v>0</v>
      </c>
      <c r="N336">
        <f>M336*(CK336+CL336)/1000.0</f>
        <v>0</v>
      </c>
      <c r="O336">
        <f>(CD336 - IF(AH336&gt;1, K336*BY336*100.0/(AJ336*CR336), 0))*(CK336+CL336)/1000.0</f>
        <v>0</v>
      </c>
      <c r="P336">
        <f>2.0/((1/R336-1/Q336)+SIGN(R336)*SQRT((1/R336-1/Q336)*(1/R336-1/Q336) + 4*BZ336/((BZ336+1)*(BZ336+1))*(2*1/R336*1/Q336-1/Q336*1/Q336)))</f>
        <v>0</v>
      </c>
      <c r="Q336">
        <f>IF(LEFT(CA336,1)&lt;&gt;"0",IF(LEFT(CA336,1)="1",3.0,CB336),$D$5+$E$5*(CR336*CK336/($K$5*1000))+$F$5*(CR336*CK336/($K$5*1000))*MAX(MIN(BY336,$J$5),$I$5)*MAX(MIN(BY336,$J$5),$I$5)+$G$5*MAX(MIN(BY336,$J$5),$I$5)*(CR336*CK336/($K$5*1000))+$H$5*(CR336*CK336/($K$5*1000))*(CR336*CK336/($K$5*1000)))</f>
        <v>0</v>
      </c>
      <c r="R336">
        <f>I336*(1000-(1000*0.61365*exp(17.502*V336/(240.97+V336))/(CK336+CL336)+CF336)/2)/(1000*0.61365*exp(17.502*V336/(240.97+V336))/(CK336+CL336)-CF336)</f>
        <v>0</v>
      </c>
      <c r="S336">
        <f>1/((BZ336+1)/(P336/1.6)+1/(Q336/1.37)) + BZ336/((BZ336+1)/(P336/1.6) + BZ336/(Q336/1.37))</f>
        <v>0</v>
      </c>
      <c r="T336">
        <f>(BU336*BX336)</f>
        <v>0</v>
      </c>
      <c r="U336">
        <f>(CM336+(T336+2*0.95*5.67E-8*(((CM336+$B$7)+273)^4-(CM336+273)^4)-44100*I336)/(1.84*29.3*Q336+8*0.95*5.67E-8*(CM336+273)^3))</f>
        <v>0</v>
      </c>
      <c r="V336">
        <f>($C$7*CN336+$D$7*CO336+$E$7*U336)</f>
        <v>0</v>
      </c>
      <c r="W336">
        <f>0.61365*exp(17.502*V336/(240.97+V336))</f>
        <v>0</v>
      </c>
      <c r="X336">
        <f>(Y336/Z336*100)</f>
        <v>0</v>
      </c>
      <c r="Y336">
        <f>CF336*(CK336+CL336)/1000</f>
        <v>0</v>
      </c>
      <c r="Z336">
        <f>0.61365*exp(17.502*CM336/(240.97+CM336))</f>
        <v>0</v>
      </c>
      <c r="AA336">
        <f>(W336-CF336*(CK336+CL336)/1000)</f>
        <v>0</v>
      </c>
      <c r="AB336">
        <f>(-I336*44100)</f>
        <v>0</v>
      </c>
      <c r="AC336">
        <f>2*29.3*Q336*0.92*(CM336-V336)</f>
        <v>0</v>
      </c>
      <c r="AD336">
        <f>2*0.95*5.67E-8*(((CM336+$B$7)+273)^4-(V336+273)^4)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MAX(0,($B$13+$C$13*CR336)/(1+$D$13*CR336)*CK336/(CM336+273)*$E$13)</f>
        <v>0</v>
      </c>
      <c r="AK336" t="s">
        <v>303</v>
      </c>
      <c r="AL336" t="s">
        <v>303</v>
      </c>
      <c r="AM336">
        <v>0</v>
      </c>
      <c r="AN336">
        <v>0</v>
      </c>
      <c r="AO336">
        <f>1-AM336/AN336</f>
        <v>0</v>
      </c>
      <c r="AP336">
        <v>0</v>
      </c>
      <c r="AQ336" t="s">
        <v>303</v>
      </c>
      <c r="AR336" t="s">
        <v>303</v>
      </c>
      <c r="AS336">
        <v>0</v>
      </c>
      <c r="AT336">
        <v>0</v>
      </c>
      <c r="AU336">
        <f>1-AS336/AT336</f>
        <v>0</v>
      </c>
      <c r="AV336">
        <v>0.5</v>
      </c>
      <c r="AW336">
        <f>BV336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303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f>$B$11*CS336+$C$11*CT336+$F$11*CU336*(1-CX336)</f>
        <v>0</v>
      </c>
      <c r="BV336">
        <f>BU336*BW336</f>
        <v>0</v>
      </c>
      <c r="BW336">
        <f>($B$11*$D$9+$C$11*$D$9+$F$11*((DH336+CZ336)/MAX(DH336+CZ336+DI336, 0.1)*$I$9+DI336/MAX(DH336+CZ336+DI336, 0.1)*$J$9))/($B$11+$C$11+$F$11)</f>
        <v>0</v>
      </c>
      <c r="BX336">
        <f>($B$11*$K$9+$C$11*$K$9+$F$11*((DH336+CZ336)/MAX(DH336+CZ336+DI336, 0.1)*$P$9+DI336/MAX(DH336+CZ336+DI336, 0.1)*$Q$9))/($B$11+$C$11+$F$11)</f>
        <v>0</v>
      </c>
      <c r="BY336">
        <v>6</v>
      </c>
      <c r="BZ336">
        <v>0.5</v>
      </c>
      <c r="CA336" t="s">
        <v>304</v>
      </c>
      <c r="CB336">
        <v>2</v>
      </c>
      <c r="CC336">
        <v>1625677853.1</v>
      </c>
      <c r="CD336">
        <v>407.238</v>
      </c>
      <c r="CE336">
        <v>419.999</v>
      </c>
      <c r="CF336">
        <v>9.56833</v>
      </c>
      <c r="CG336">
        <v>7.96199</v>
      </c>
      <c r="CH336">
        <v>421.58</v>
      </c>
      <c r="CI336">
        <v>11.0709333333333</v>
      </c>
      <c r="CJ336">
        <v>500.04</v>
      </c>
      <c r="CK336">
        <v>100.411</v>
      </c>
      <c r="CL336">
        <v>0.100006033333333</v>
      </c>
      <c r="CM336">
        <v>22.9015666666667</v>
      </c>
      <c r="CN336">
        <v>22.5959666666667</v>
      </c>
      <c r="CO336">
        <v>999.9</v>
      </c>
      <c r="CP336">
        <v>0</v>
      </c>
      <c r="CQ336">
        <v>0</v>
      </c>
      <c r="CR336">
        <v>10008.7333333333</v>
      </c>
      <c r="CS336">
        <v>0</v>
      </c>
      <c r="CT336">
        <v>4.9627</v>
      </c>
      <c r="CU336">
        <v>1045.94666666667</v>
      </c>
      <c r="CV336">
        <v>0.961991</v>
      </c>
      <c r="CW336">
        <v>0.0380092</v>
      </c>
      <c r="CX336">
        <v>0</v>
      </c>
      <c r="CY336">
        <v>1352.29666666667</v>
      </c>
      <c r="CZ336">
        <v>4.99912</v>
      </c>
      <c r="DA336">
        <v>14038.6333333333</v>
      </c>
      <c r="DB336">
        <v>6712.43666666667</v>
      </c>
      <c r="DC336">
        <v>37.7913333333333</v>
      </c>
      <c r="DD336">
        <v>40.875</v>
      </c>
      <c r="DE336">
        <v>39.5203333333333</v>
      </c>
      <c r="DF336">
        <v>40.4163333333333</v>
      </c>
      <c r="DG336">
        <v>39.583</v>
      </c>
      <c r="DH336">
        <v>1001.38666666667</v>
      </c>
      <c r="DI336">
        <v>39.57</v>
      </c>
      <c r="DJ336">
        <v>0</v>
      </c>
      <c r="DK336">
        <v>1625677854.8</v>
      </c>
      <c r="DL336">
        <v>0</v>
      </c>
      <c r="DM336">
        <v>1355.72769230769</v>
      </c>
      <c r="DN336">
        <v>-31.4167521617947</v>
      </c>
      <c r="DO336">
        <v>-312.837607102452</v>
      </c>
      <c r="DP336">
        <v>14074.4807692308</v>
      </c>
      <c r="DQ336">
        <v>15</v>
      </c>
      <c r="DR336">
        <v>1625677134.6</v>
      </c>
      <c r="DS336" t="s">
        <v>305</v>
      </c>
      <c r="DT336">
        <v>1625677128.6</v>
      </c>
      <c r="DU336">
        <v>1625677134.6</v>
      </c>
      <c r="DV336">
        <v>2</v>
      </c>
      <c r="DW336">
        <v>0.041</v>
      </c>
      <c r="DX336">
        <v>0.026</v>
      </c>
      <c r="DY336">
        <v>-14.347</v>
      </c>
      <c r="DZ336">
        <v>-1.389</v>
      </c>
      <c r="EA336">
        <v>420</v>
      </c>
      <c r="EB336">
        <v>5</v>
      </c>
      <c r="EC336">
        <v>0.14</v>
      </c>
      <c r="ED336">
        <v>0.08</v>
      </c>
      <c r="EE336">
        <v>-12.7189634146341</v>
      </c>
      <c r="EF336">
        <v>0.0447073170731565</v>
      </c>
      <c r="EG336">
        <v>0.0806624485912157</v>
      </c>
      <c r="EH336">
        <v>1</v>
      </c>
      <c r="EI336">
        <v>1357.46657142857</v>
      </c>
      <c r="EJ336">
        <v>-31.5458284922688</v>
      </c>
      <c r="EK336">
        <v>3.18169491476042</v>
      </c>
      <c r="EL336">
        <v>0</v>
      </c>
      <c r="EM336">
        <v>1.58492609756098</v>
      </c>
      <c r="EN336">
        <v>0.0623366550522649</v>
      </c>
      <c r="EO336">
        <v>0.0109920995748607</v>
      </c>
      <c r="EP336">
        <v>1</v>
      </c>
      <c r="EQ336">
        <v>2</v>
      </c>
      <c r="ER336">
        <v>3</v>
      </c>
      <c r="ES336" t="s">
        <v>349</v>
      </c>
      <c r="ET336">
        <v>100</v>
      </c>
      <c r="EU336">
        <v>100</v>
      </c>
      <c r="EV336">
        <v>-14.342</v>
      </c>
      <c r="EW336">
        <v>-1.5028</v>
      </c>
      <c r="EX336">
        <v>-14.3476998515065</v>
      </c>
      <c r="EY336">
        <v>0.000485247639819423</v>
      </c>
      <c r="EZ336">
        <v>-1.36446825205216e-06</v>
      </c>
      <c r="FA336">
        <v>5.78542989185787e-10</v>
      </c>
      <c r="FB336">
        <v>-1.1099058739466</v>
      </c>
      <c r="FC336">
        <v>-0.0508365997127688</v>
      </c>
      <c r="FD336">
        <v>0.00161886503163497</v>
      </c>
      <c r="FE336">
        <v>-2.08621555845513e-05</v>
      </c>
      <c r="FF336">
        <v>0</v>
      </c>
      <c r="FG336">
        <v>2096</v>
      </c>
      <c r="FH336">
        <v>2</v>
      </c>
      <c r="FI336">
        <v>28</v>
      </c>
      <c r="FJ336">
        <v>12.1</v>
      </c>
      <c r="FK336">
        <v>12</v>
      </c>
      <c r="FL336">
        <v>18</v>
      </c>
      <c r="FM336">
        <v>491.904</v>
      </c>
      <c r="FN336">
        <v>512.156</v>
      </c>
      <c r="FO336">
        <v>23.1781</v>
      </c>
      <c r="FP336">
        <v>26.3842</v>
      </c>
      <c r="FQ336">
        <v>30</v>
      </c>
      <c r="FR336">
        <v>26.6115</v>
      </c>
      <c r="FS336">
        <v>26.6056</v>
      </c>
      <c r="FT336">
        <v>21.4894</v>
      </c>
      <c r="FU336">
        <v>46.987</v>
      </c>
      <c r="FV336">
        <v>0</v>
      </c>
      <c r="FW336">
        <v>23.23</v>
      </c>
      <c r="FX336">
        <v>420</v>
      </c>
      <c r="FY336">
        <v>8.08191</v>
      </c>
      <c r="FZ336">
        <v>101.681</v>
      </c>
      <c r="GA336">
        <v>96.2049</v>
      </c>
    </row>
    <row r="337" spans="1:183">
      <c r="A337">
        <v>321</v>
      </c>
      <c r="B337">
        <v>1625677856.1</v>
      </c>
      <c r="C337">
        <v>640</v>
      </c>
      <c r="D337" t="s">
        <v>948</v>
      </c>
      <c r="E337" t="s">
        <v>949</v>
      </c>
      <c r="F337">
        <v>1</v>
      </c>
      <c r="G337" t="s">
        <v>302</v>
      </c>
      <c r="H337">
        <v>1625677855.1</v>
      </c>
      <c r="I337">
        <f>(J337)/1000</f>
        <v>0</v>
      </c>
      <c r="J337">
        <f>1000*CJ337*AH337*(CF337-CG337)/(100*BY337*(1000-AH337*CF337))</f>
        <v>0</v>
      </c>
      <c r="K337">
        <f>CJ337*AH337*(CE337-CD337*(1000-AH337*CG337)/(1000-AH337*CF337))/(100*BY337)</f>
        <v>0</v>
      </c>
      <c r="L337">
        <f>CD337 - IF(AH337&gt;1, K337*BY337*100.0/(AJ337*CR337), 0)</f>
        <v>0</v>
      </c>
      <c r="M337">
        <f>((S337-I337/2)*L337-K337)/(S337+I337/2)</f>
        <v>0</v>
      </c>
      <c r="N337">
        <f>M337*(CK337+CL337)/1000.0</f>
        <v>0</v>
      </c>
      <c r="O337">
        <f>(CD337 - IF(AH337&gt;1, K337*BY337*100.0/(AJ337*CR337), 0))*(CK337+CL337)/1000.0</f>
        <v>0</v>
      </c>
      <c r="P337">
        <f>2.0/((1/R337-1/Q337)+SIGN(R337)*SQRT((1/R337-1/Q337)*(1/R337-1/Q337) + 4*BZ337/((BZ337+1)*(BZ337+1))*(2*1/R337*1/Q337-1/Q337*1/Q337)))</f>
        <v>0</v>
      </c>
      <c r="Q337">
        <f>IF(LEFT(CA337,1)&lt;&gt;"0",IF(LEFT(CA337,1)="1",3.0,CB337),$D$5+$E$5*(CR337*CK337/($K$5*1000))+$F$5*(CR337*CK337/($K$5*1000))*MAX(MIN(BY337,$J$5),$I$5)*MAX(MIN(BY337,$J$5),$I$5)+$G$5*MAX(MIN(BY337,$J$5),$I$5)*(CR337*CK337/($K$5*1000))+$H$5*(CR337*CK337/($K$5*1000))*(CR337*CK337/($K$5*1000)))</f>
        <v>0</v>
      </c>
      <c r="R337">
        <f>I337*(1000-(1000*0.61365*exp(17.502*V337/(240.97+V337))/(CK337+CL337)+CF337)/2)/(1000*0.61365*exp(17.502*V337/(240.97+V337))/(CK337+CL337)-CF337)</f>
        <v>0</v>
      </c>
      <c r="S337">
        <f>1/((BZ337+1)/(P337/1.6)+1/(Q337/1.37)) + BZ337/((BZ337+1)/(P337/1.6) + BZ337/(Q337/1.37))</f>
        <v>0</v>
      </c>
      <c r="T337">
        <f>(BU337*BX337)</f>
        <v>0</v>
      </c>
      <c r="U337">
        <f>(CM337+(T337+2*0.95*5.67E-8*(((CM337+$B$7)+273)^4-(CM337+273)^4)-44100*I337)/(1.84*29.3*Q337+8*0.95*5.67E-8*(CM337+273)^3))</f>
        <v>0</v>
      </c>
      <c r="V337">
        <f>($C$7*CN337+$D$7*CO337+$E$7*U337)</f>
        <v>0</v>
      </c>
      <c r="W337">
        <f>0.61365*exp(17.502*V337/(240.97+V337))</f>
        <v>0</v>
      </c>
      <c r="X337">
        <f>(Y337/Z337*100)</f>
        <v>0</v>
      </c>
      <c r="Y337">
        <f>CF337*(CK337+CL337)/1000</f>
        <v>0</v>
      </c>
      <c r="Z337">
        <f>0.61365*exp(17.502*CM337/(240.97+CM337))</f>
        <v>0</v>
      </c>
      <c r="AA337">
        <f>(W337-CF337*(CK337+CL337)/1000)</f>
        <v>0</v>
      </c>
      <c r="AB337">
        <f>(-I337*44100)</f>
        <v>0</v>
      </c>
      <c r="AC337">
        <f>2*29.3*Q337*0.92*(CM337-V337)</f>
        <v>0</v>
      </c>
      <c r="AD337">
        <f>2*0.95*5.67E-8*(((CM337+$B$7)+273)^4-(V337+273)^4)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MAX(0,($B$13+$C$13*CR337)/(1+$D$13*CR337)*CK337/(CM337+273)*$E$13)</f>
        <v>0</v>
      </c>
      <c r="AK337" t="s">
        <v>303</v>
      </c>
      <c r="AL337" t="s">
        <v>303</v>
      </c>
      <c r="AM337">
        <v>0</v>
      </c>
      <c r="AN337">
        <v>0</v>
      </c>
      <c r="AO337">
        <f>1-AM337/AN337</f>
        <v>0</v>
      </c>
      <c r="AP337">
        <v>0</v>
      </c>
      <c r="AQ337" t="s">
        <v>303</v>
      </c>
      <c r="AR337" t="s">
        <v>303</v>
      </c>
      <c r="AS337">
        <v>0</v>
      </c>
      <c r="AT337">
        <v>0</v>
      </c>
      <c r="AU337">
        <f>1-AS337/AT337</f>
        <v>0</v>
      </c>
      <c r="AV337">
        <v>0.5</v>
      </c>
      <c r="AW337">
        <f>BV337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303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f>$B$11*CS337+$C$11*CT337+$F$11*CU337*(1-CX337)</f>
        <v>0</v>
      </c>
      <c r="BV337">
        <f>BU337*BW337</f>
        <v>0</v>
      </c>
      <c r="BW337">
        <f>($B$11*$D$9+$C$11*$D$9+$F$11*((DH337+CZ337)/MAX(DH337+CZ337+DI337, 0.1)*$I$9+DI337/MAX(DH337+CZ337+DI337, 0.1)*$J$9))/($B$11+$C$11+$F$11)</f>
        <v>0</v>
      </c>
      <c r="BX337">
        <f>($B$11*$K$9+$C$11*$K$9+$F$11*((DH337+CZ337)/MAX(DH337+CZ337+DI337, 0.1)*$P$9+DI337/MAX(DH337+CZ337+DI337, 0.1)*$Q$9))/($B$11+$C$11+$F$11)</f>
        <v>0</v>
      </c>
      <c r="BY337">
        <v>6</v>
      </c>
      <c r="BZ337">
        <v>0.5</v>
      </c>
      <c r="CA337" t="s">
        <v>304</v>
      </c>
      <c r="CB337">
        <v>2</v>
      </c>
      <c r="CC337">
        <v>1625677855.1</v>
      </c>
      <c r="CD337">
        <v>407.23</v>
      </c>
      <c r="CE337">
        <v>419.95</v>
      </c>
      <c r="CF337">
        <v>9.58538666666667</v>
      </c>
      <c r="CG337">
        <v>7.98687666666667</v>
      </c>
      <c r="CH337">
        <v>421.572333333333</v>
      </c>
      <c r="CI337">
        <v>11.0883666666667</v>
      </c>
      <c r="CJ337">
        <v>500.084666666667</v>
      </c>
      <c r="CK337">
        <v>100.413666666667</v>
      </c>
      <c r="CL337">
        <v>0.100035366666667</v>
      </c>
      <c r="CM337">
        <v>22.9296666666667</v>
      </c>
      <c r="CN337">
        <v>22.6234333333333</v>
      </c>
      <c r="CO337">
        <v>999.9</v>
      </c>
      <c r="CP337">
        <v>0</v>
      </c>
      <c r="CQ337">
        <v>0</v>
      </c>
      <c r="CR337">
        <v>10018.7333333333</v>
      </c>
      <c r="CS337">
        <v>0</v>
      </c>
      <c r="CT337">
        <v>4.95764333333333</v>
      </c>
      <c r="CU337">
        <v>1046.03666666667</v>
      </c>
      <c r="CV337">
        <v>0.961994666666667</v>
      </c>
      <c r="CW337">
        <v>0.0380055</v>
      </c>
      <c r="CX337">
        <v>0</v>
      </c>
      <c r="CY337">
        <v>1351.34666666667</v>
      </c>
      <c r="CZ337">
        <v>4.99912</v>
      </c>
      <c r="DA337">
        <v>14029.8333333333</v>
      </c>
      <c r="DB337">
        <v>6713.04</v>
      </c>
      <c r="DC337">
        <v>37.7706666666667</v>
      </c>
      <c r="DD337">
        <v>40.833</v>
      </c>
      <c r="DE337">
        <v>39.6036666666667</v>
      </c>
      <c r="DF337">
        <v>40.3333333333333</v>
      </c>
      <c r="DG337">
        <v>39.6873333333333</v>
      </c>
      <c r="DH337">
        <v>1001.47666666667</v>
      </c>
      <c r="DI337">
        <v>39.5666666666667</v>
      </c>
      <c r="DJ337">
        <v>0</v>
      </c>
      <c r="DK337">
        <v>1625677857.2</v>
      </c>
      <c r="DL337">
        <v>0</v>
      </c>
      <c r="DM337">
        <v>1354.50461538462</v>
      </c>
      <c r="DN337">
        <v>-31.0509401918985</v>
      </c>
      <c r="DO337">
        <v>-313.107692610654</v>
      </c>
      <c r="DP337">
        <v>14062.0846153846</v>
      </c>
      <c r="DQ337">
        <v>15</v>
      </c>
      <c r="DR337">
        <v>1625677134.6</v>
      </c>
      <c r="DS337" t="s">
        <v>305</v>
      </c>
      <c r="DT337">
        <v>1625677128.6</v>
      </c>
      <c r="DU337">
        <v>1625677134.6</v>
      </c>
      <c r="DV337">
        <v>2</v>
      </c>
      <c r="DW337">
        <v>0.041</v>
      </c>
      <c r="DX337">
        <v>0.026</v>
      </c>
      <c r="DY337">
        <v>-14.347</v>
      </c>
      <c r="DZ337">
        <v>-1.389</v>
      </c>
      <c r="EA337">
        <v>420</v>
      </c>
      <c r="EB337">
        <v>5</v>
      </c>
      <c r="EC337">
        <v>0.14</v>
      </c>
      <c r="ED337">
        <v>0.08</v>
      </c>
      <c r="EE337">
        <v>-12.7052317073171</v>
      </c>
      <c r="EF337">
        <v>-0.23437839721255</v>
      </c>
      <c r="EG337">
        <v>0.0648985829415155</v>
      </c>
      <c r="EH337">
        <v>1</v>
      </c>
      <c r="EI337">
        <v>1356.05117647059</v>
      </c>
      <c r="EJ337">
        <v>-31.0637508812863</v>
      </c>
      <c r="EK337">
        <v>3.05210608549136</v>
      </c>
      <c r="EL337">
        <v>0</v>
      </c>
      <c r="EM337">
        <v>1.58788536585366</v>
      </c>
      <c r="EN337">
        <v>0.0575531707317052</v>
      </c>
      <c r="EO337">
        <v>0.0106958825215562</v>
      </c>
      <c r="EP337">
        <v>1</v>
      </c>
      <c r="EQ337">
        <v>2</v>
      </c>
      <c r="ER337">
        <v>3</v>
      </c>
      <c r="ES337" t="s">
        <v>349</v>
      </c>
      <c r="ET337">
        <v>100</v>
      </c>
      <c r="EU337">
        <v>100</v>
      </c>
      <c r="EV337">
        <v>-14.342</v>
      </c>
      <c r="EW337">
        <v>-1.5032</v>
      </c>
      <c r="EX337">
        <v>-14.3476998515065</v>
      </c>
      <c r="EY337">
        <v>0.000485247639819423</v>
      </c>
      <c r="EZ337">
        <v>-1.36446825205216e-06</v>
      </c>
      <c r="FA337">
        <v>5.78542989185787e-10</v>
      </c>
      <c r="FB337">
        <v>-1.1099058739466</v>
      </c>
      <c r="FC337">
        <v>-0.0508365997127688</v>
      </c>
      <c r="FD337">
        <v>0.00161886503163497</v>
      </c>
      <c r="FE337">
        <v>-2.08621555845513e-05</v>
      </c>
      <c r="FF337">
        <v>0</v>
      </c>
      <c r="FG337">
        <v>2096</v>
      </c>
      <c r="FH337">
        <v>2</v>
      </c>
      <c r="FI337">
        <v>28</v>
      </c>
      <c r="FJ337">
        <v>12.1</v>
      </c>
      <c r="FK337">
        <v>12</v>
      </c>
      <c r="FL337">
        <v>18</v>
      </c>
      <c r="FM337">
        <v>492.027</v>
      </c>
      <c r="FN337">
        <v>512.208</v>
      </c>
      <c r="FO337">
        <v>23.2148</v>
      </c>
      <c r="FP337">
        <v>26.3842</v>
      </c>
      <c r="FQ337">
        <v>30.0001</v>
      </c>
      <c r="FR337">
        <v>26.6107</v>
      </c>
      <c r="FS337">
        <v>26.6054</v>
      </c>
      <c r="FT337">
        <v>21.4872</v>
      </c>
      <c r="FU337">
        <v>46.987</v>
      </c>
      <c r="FV337">
        <v>0</v>
      </c>
      <c r="FW337">
        <v>23.3</v>
      </c>
      <c r="FX337">
        <v>420</v>
      </c>
      <c r="FY337">
        <v>8.08209</v>
      </c>
      <c r="FZ337">
        <v>101.68</v>
      </c>
      <c r="GA337">
        <v>96.2062</v>
      </c>
    </row>
    <row r="338" spans="1:183">
      <c r="A338">
        <v>322</v>
      </c>
      <c r="B338">
        <v>1625677858.1</v>
      </c>
      <c r="C338">
        <v>642</v>
      </c>
      <c r="D338" t="s">
        <v>950</v>
      </c>
      <c r="E338" t="s">
        <v>951</v>
      </c>
      <c r="F338">
        <v>1</v>
      </c>
      <c r="G338" t="s">
        <v>302</v>
      </c>
      <c r="H338">
        <v>1625677857.1</v>
      </c>
      <c r="I338">
        <f>(J338)/1000</f>
        <v>0</v>
      </c>
      <c r="J338">
        <f>1000*CJ338*AH338*(CF338-CG338)/(100*BY338*(1000-AH338*CF338))</f>
        <v>0</v>
      </c>
      <c r="K338">
        <f>CJ338*AH338*(CE338-CD338*(1000-AH338*CG338)/(1000-AH338*CF338))/(100*BY338)</f>
        <v>0</v>
      </c>
      <c r="L338">
        <f>CD338 - IF(AH338&gt;1, K338*BY338*100.0/(AJ338*CR338), 0)</f>
        <v>0</v>
      </c>
      <c r="M338">
        <f>((S338-I338/2)*L338-K338)/(S338+I338/2)</f>
        <v>0</v>
      </c>
      <c r="N338">
        <f>M338*(CK338+CL338)/1000.0</f>
        <v>0</v>
      </c>
      <c r="O338">
        <f>(CD338 - IF(AH338&gt;1, K338*BY338*100.0/(AJ338*CR338), 0))*(CK338+CL338)/1000.0</f>
        <v>0</v>
      </c>
      <c r="P338">
        <f>2.0/((1/R338-1/Q338)+SIGN(R338)*SQRT((1/R338-1/Q338)*(1/R338-1/Q338) + 4*BZ338/((BZ338+1)*(BZ338+1))*(2*1/R338*1/Q338-1/Q338*1/Q338)))</f>
        <v>0</v>
      </c>
      <c r="Q338">
        <f>IF(LEFT(CA338,1)&lt;&gt;"0",IF(LEFT(CA338,1)="1",3.0,CB338),$D$5+$E$5*(CR338*CK338/($K$5*1000))+$F$5*(CR338*CK338/($K$5*1000))*MAX(MIN(BY338,$J$5),$I$5)*MAX(MIN(BY338,$J$5),$I$5)+$G$5*MAX(MIN(BY338,$J$5),$I$5)*(CR338*CK338/($K$5*1000))+$H$5*(CR338*CK338/($K$5*1000))*(CR338*CK338/($K$5*1000)))</f>
        <v>0</v>
      </c>
      <c r="R338">
        <f>I338*(1000-(1000*0.61365*exp(17.502*V338/(240.97+V338))/(CK338+CL338)+CF338)/2)/(1000*0.61365*exp(17.502*V338/(240.97+V338))/(CK338+CL338)-CF338)</f>
        <v>0</v>
      </c>
      <c r="S338">
        <f>1/((BZ338+1)/(P338/1.6)+1/(Q338/1.37)) + BZ338/((BZ338+1)/(P338/1.6) + BZ338/(Q338/1.37))</f>
        <v>0</v>
      </c>
      <c r="T338">
        <f>(BU338*BX338)</f>
        <v>0</v>
      </c>
      <c r="U338">
        <f>(CM338+(T338+2*0.95*5.67E-8*(((CM338+$B$7)+273)^4-(CM338+273)^4)-44100*I338)/(1.84*29.3*Q338+8*0.95*5.67E-8*(CM338+273)^3))</f>
        <v>0</v>
      </c>
      <c r="V338">
        <f>($C$7*CN338+$D$7*CO338+$E$7*U338)</f>
        <v>0</v>
      </c>
      <c r="W338">
        <f>0.61365*exp(17.502*V338/(240.97+V338))</f>
        <v>0</v>
      </c>
      <c r="X338">
        <f>(Y338/Z338*100)</f>
        <v>0</v>
      </c>
      <c r="Y338">
        <f>CF338*(CK338+CL338)/1000</f>
        <v>0</v>
      </c>
      <c r="Z338">
        <f>0.61365*exp(17.502*CM338/(240.97+CM338))</f>
        <v>0</v>
      </c>
      <c r="AA338">
        <f>(W338-CF338*(CK338+CL338)/1000)</f>
        <v>0</v>
      </c>
      <c r="AB338">
        <f>(-I338*44100)</f>
        <v>0</v>
      </c>
      <c r="AC338">
        <f>2*29.3*Q338*0.92*(CM338-V338)</f>
        <v>0</v>
      </c>
      <c r="AD338">
        <f>2*0.95*5.67E-8*(((CM338+$B$7)+273)^4-(V338+273)^4)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MAX(0,($B$13+$C$13*CR338)/(1+$D$13*CR338)*CK338/(CM338+273)*$E$13)</f>
        <v>0</v>
      </c>
      <c r="AK338" t="s">
        <v>303</v>
      </c>
      <c r="AL338" t="s">
        <v>303</v>
      </c>
      <c r="AM338">
        <v>0</v>
      </c>
      <c r="AN338">
        <v>0</v>
      </c>
      <c r="AO338">
        <f>1-AM338/AN338</f>
        <v>0</v>
      </c>
      <c r="AP338">
        <v>0</v>
      </c>
      <c r="AQ338" t="s">
        <v>303</v>
      </c>
      <c r="AR338" t="s">
        <v>303</v>
      </c>
      <c r="AS338">
        <v>0</v>
      </c>
      <c r="AT338">
        <v>0</v>
      </c>
      <c r="AU338">
        <f>1-AS338/AT338</f>
        <v>0</v>
      </c>
      <c r="AV338">
        <v>0.5</v>
      </c>
      <c r="AW338">
        <f>BV338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303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f>$B$11*CS338+$C$11*CT338+$F$11*CU338*(1-CX338)</f>
        <v>0</v>
      </c>
      <c r="BV338">
        <f>BU338*BW338</f>
        <v>0</v>
      </c>
      <c r="BW338">
        <f>($B$11*$D$9+$C$11*$D$9+$F$11*((DH338+CZ338)/MAX(DH338+CZ338+DI338, 0.1)*$I$9+DI338/MAX(DH338+CZ338+DI338, 0.1)*$J$9))/($B$11+$C$11+$F$11)</f>
        <v>0</v>
      </c>
      <c r="BX338">
        <f>($B$11*$K$9+$C$11*$K$9+$F$11*((DH338+CZ338)/MAX(DH338+CZ338+DI338, 0.1)*$P$9+DI338/MAX(DH338+CZ338+DI338, 0.1)*$Q$9))/($B$11+$C$11+$F$11)</f>
        <v>0</v>
      </c>
      <c r="BY338">
        <v>6</v>
      </c>
      <c r="BZ338">
        <v>0.5</v>
      </c>
      <c r="CA338" t="s">
        <v>304</v>
      </c>
      <c r="CB338">
        <v>2</v>
      </c>
      <c r="CC338">
        <v>1625677857.1</v>
      </c>
      <c r="CD338">
        <v>407.194666666667</v>
      </c>
      <c r="CE338">
        <v>419.995333333333</v>
      </c>
      <c r="CF338">
        <v>9.60370666666667</v>
      </c>
      <c r="CG338">
        <v>8.02128333333333</v>
      </c>
      <c r="CH338">
        <v>421.537</v>
      </c>
      <c r="CI338">
        <v>11.1071333333333</v>
      </c>
      <c r="CJ338">
        <v>499.986666666667</v>
      </c>
      <c r="CK338">
        <v>100.414333333333</v>
      </c>
      <c r="CL338">
        <v>0.0998905</v>
      </c>
      <c r="CM338">
        <v>22.9596</v>
      </c>
      <c r="CN338">
        <v>22.651</v>
      </c>
      <c r="CO338">
        <v>999.9</v>
      </c>
      <c r="CP338">
        <v>0</v>
      </c>
      <c r="CQ338">
        <v>0</v>
      </c>
      <c r="CR338">
        <v>10006.2333333333</v>
      </c>
      <c r="CS338">
        <v>0</v>
      </c>
      <c r="CT338">
        <v>4.94294</v>
      </c>
      <c r="CU338">
        <v>1045.92666666667</v>
      </c>
      <c r="CV338">
        <v>0.961991</v>
      </c>
      <c r="CW338">
        <v>0.0380092</v>
      </c>
      <c r="CX338">
        <v>0</v>
      </c>
      <c r="CY338">
        <v>1350.56666666667</v>
      </c>
      <c r="CZ338">
        <v>4.99912</v>
      </c>
      <c r="DA338">
        <v>14018.7666666667</v>
      </c>
      <c r="DB338">
        <v>6712.32333333333</v>
      </c>
      <c r="DC338">
        <v>37.7916666666667</v>
      </c>
      <c r="DD338">
        <v>40.875</v>
      </c>
      <c r="DE338">
        <v>39.4373333333333</v>
      </c>
      <c r="DF338">
        <v>40.2913333333333</v>
      </c>
      <c r="DG338">
        <v>39.583</v>
      </c>
      <c r="DH338">
        <v>1001.36666666667</v>
      </c>
      <c r="DI338">
        <v>39.56</v>
      </c>
      <c r="DJ338">
        <v>0</v>
      </c>
      <c r="DK338">
        <v>1625677859</v>
      </c>
      <c r="DL338">
        <v>0</v>
      </c>
      <c r="DM338">
        <v>1353.4504</v>
      </c>
      <c r="DN338">
        <v>-30.1953845691274</v>
      </c>
      <c r="DO338">
        <v>-311.746153523587</v>
      </c>
      <c r="DP338">
        <v>14050.84</v>
      </c>
      <c r="DQ338">
        <v>15</v>
      </c>
      <c r="DR338">
        <v>1625677134.6</v>
      </c>
      <c r="DS338" t="s">
        <v>305</v>
      </c>
      <c r="DT338">
        <v>1625677128.6</v>
      </c>
      <c r="DU338">
        <v>1625677134.6</v>
      </c>
      <c r="DV338">
        <v>2</v>
      </c>
      <c r="DW338">
        <v>0.041</v>
      </c>
      <c r="DX338">
        <v>0.026</v>
      </c>
      <c r="DY338">
        <v>-14.347</v>
      </c>
      <c r="DZ338">
        <v>-1.389</v>
      </c>
      <c r="EA338">
        <v>420</v>
      </c>
      <c r="EB338">
        <v>5</v>
      </c>
      <c r="EC338">
        <v>0.14</v>
      </c>
      <c r="ED338">
        <v>0.08</v>
      </c>
      <c r="EE338">
        <v>-12.7049902439024</v>
      </c>
      <c r="EF338">
        <v>-0.538342160278701</v>
      </c>
      <c r="EG338">
        <v>0.0614836000535936</v>
      </c>
      <c r="EH338">
        <v>0</v>
      </c>
      <c r="EI338">
        <v>1355.14352941176</v>
      </c>
      <c r="EJ338">
        <v>-30.570194656981</v>
      </c>
      <c r="EK338">
        <v>3.0177844252647</v>
      </c>
      <c r="EL338">
        <v>0</v>
      </c>
      <c r="EM338">
        <v>1.58838390243902</v>
      </c>
      <c r="EN338">
        <v>0.0350245296167198</v>
      </c>
      <c r="EO338">
        <v>0.0104474916765674</v>
      </c>
      <c r="EP338">
        <v>1</v>
      </c>
      <c r="EQ338">
        <v>1</v>
      </c>
      <c r="ER338">
        <v>3</v>
      </c>
      <c r="ES338" t="s">
        <v>427</v>
      </c>
      <c r="ET338">
        <v>100</v>
      </c>
      <c r="EU338">
        <v>100</v>
      </c>
      <c r="EV338">
        <v>-14.342</v>
      </c>
      <c r="EW338">
        <v>-1.5037</v>
      </c>
      <c r="EX338">
        <v>-14.3476998515065</v>
      </c>
      <c r="EY338">
        <v>0.000485247639819423</v>
      </c>
      <c r="EZ338">
        <v>-1.36446825205216e-06</v>
      </c>
      <c r="FA338">
        <v>5.78542989185787e-10</v>
      </c>
      <c r="FB338">
        <v>-1.1099058739466</v>
      </c>
      <c r="FC338">
        <v>-0.0508365997127688</v>
      </c>
      <c r="FD338">
        <v>0.00161886503163497</v>
      </c>
      <c r="FE338">
        <v>-2.08621555845513e-05</v>
      </c>
      <c r="FF338">
        <v>0</v>
      </c>
      <c r="FG338">
        <v>2096</v>
      </c>
      <c r="FH338">
        <v>2</v>
      </c>
      <c r="FI338">
        <v>28</v>
      </c>
      <c r="FJ338">
        <v>12.2</v>
      </c>
      <c r="FK338">
        <v>12.1</v>
      </c>
      <c r="FL338">
        <v>18</v>
      </c>
      <c r="FM338">
        <v>492.083</v>
      </c>
      <c r="FN338">
        <v>512.377</v>
      </c>
      <c r="FO338">
        <v>23.2558</v>
      </c>
      <c r="FP338">
        <v>26.3842</v>
      </c>
      <c r="FQ338">
        <v>30.0001</v>
      </c>
      <c r="FR338">
        <v>26.6103</v>
      </c>
      <c r="FS338">
        <v>26.6043</v>
      </c>
      <c r="FT338">
        <v>21.4863</v>
      </c>
      <c r="FU338">
        <v>46.987</v>
      </c>
      <c r="FV338">
        <v>0</v>
      </c>
      <c r="FW338">
        <v>23.3</v>
      </c>
      <c r="FX338">
        <v>420</v>
      </c>
      <c r="FY338">
        <v>8.07435</v>
      </c>
      <c r="FZ338">
        <v>101.68</v>
      </c>
      <c r="GA338">
        <v>96.2058</v>
      </c>
    </row>
    <row r="339" spans="1:183">
      <c r="A339">
        <v>323</v>
      </c>
      <c r="B339">
        <v>1625677860.1</v>
      </c>
      <c r="C339">
        <v>644</v>
      </c>
      <c r="D339" t="s">
        <v>952</v>
      </c>
      <c r="E339" t="s">
        <v>953</v>
      </c>
      <c r="F339">
        <v>1</v>
      </c>
      <c r="G339" t="s">
        <v>302</v>
      </c>
      <c r="H339">
        <v>1625677859.1</v>
      </c>
      <c r="I339">
        <f>(J339)/1000</f>
        <v>0</v>
      </c>
      <c r="J339">
        <f>1000*CJ339*AH339*(CF339-CG339)/(100*BY339*(1000-AH339*CF339))</f>
        <v>0</v>
      </c>
      <c r="K339">
        <f>CJ339*AH339*(CE339-CD339*(1000-AH339*CG339)/(1000-AH339*CF339))/(100*BY339)</f>
        <v>0</v>
      </c>
      <c r="L339">
        <f>CD339 - IF(AH339&gt;1, K339*BY339*100.0/(AJ339*CR339), 0)</f>
        <v>0</v>
      </c>
      <c r="M339">
        <f>((S339-I339/2)*L339-K339)/(S339+I339/2)</f>
        <v>0</v>
      </c>
      <c r="N339">
        <f>M339*(CK339+CL339)/1000.0</f>
        <v>0</v>
      </c>
      <c r="O339">
        <f>(CD339 - IF(AH339&gt;1, K339*BY339*100.0/(AJ339*CR339), 0))*(CK339+CL339)/1000.0</f>
        <v>0</v>
      </c>
      <c r="P339">
        <f>2.0/((1/R339-1/Q339)+SIGN(R339)*SQRT((1/R339-1/Q339)*(1/R339-1/Q339) + 4*BZ339/((BZ339+1)*(BZ339+1))*(2*1/R339*1/Q339-1/Q339*1/Q339)))</f>
        <v>0</v>
      </c>
      <c r="Q339">
        <f>IF(LEFT(CA339,1)&lt;&gt;"0",IF(LEFT(CA339,1)="1",3.0,CB339),$D$5+$E$5*(CR339*CK339/($K$5*1000))+$F$5*(CR339*CK339/($K$5*1000))*MAX(MIN(BY339,$J$5),$I$5)*MAX(MIN(BY339,$J$5),$I$5)+$G$5*MAX(MIN(BY339,$J$5),$I$5)*(CR339*CK339/($K$5*1000))+$H$5*(CR339*CK339/($K$5*1000))*(CR339*CK339/($K$5*1000)))</f>
        <v>0</v>
      </c>
      <c r="R339">
        <f>I339*(1000-(1000*0.61365*exp(17.502*V339/(240.97+V339))/(CK339+CL339)+CF339)/2)/(1000*0.61365*exp(17.502*V339/(240.97+V339))/(CK339+CL339)-CF339)</f>
        <v>0</v>
      </c>
      <c r="S339">
        <f>1/((BZ339+1)/(P339/1.6)+1/(Q339/1.37)) + BZ339/((BZ339+1)/(P339/1.6) + BZ339/(Q339/1.37))</f>
        <v>0</v>
      </c>
      <c r="T339">
        <f>(BU339*BX339)</f>
        <v>0</v>
      </c>
      <c r="U339">
        <f>(CM339+(T339+2*0.95*5.67E-8*(((CM339+$B$7)+273)^4-(CM339+273)^4)-44100*I339)/(1.84*29.3*Q339+8*0.95*5.67E-8*(CM339+273)^3))</f>
        <v>0</v>
      </c>
      <c r="V339">
        <f>($C$7*CN339+$D$7*CO339+$E$7*U339)</f>
        <v>0</v>
      </c>
      <c r="W339">
        <f>0.61365*exp(17.502*V339/(240.97+V339))</f>
        <v>0</v>
      </c>
      <c r="X339">
        <f>(Y339/Z339*100)</f>
        <v>0</v>
      </c>
      <c r="Y339">
        <f>CF339*(CK339+CL339)/1000</f>
        <v>0</v>
      </c>
      <c r="Z339">
        <f>0.61365*exp(17.502*CM339/(240.97+CM339))</f>
        <v>0</v>
      </c>
      <c r="AA339">
        <f>(W339-CF339*(CK339+CL339)/1000)</f>
        <v>0</v>
      </c>
      <c r="AB339">
        <f>(-I339*44100)</f>
        <v>0</v>
      </c>
      <c r="AC339">
        <f>2*29.3*Q339*0.92*(CM339-V339)</f>
        <v>0</v>
      </c>
      <c r="AD339">
        <f>2*0.95*5.67E-8*(((CM339+$B$7)+273)^4-(V339+273)^4)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MAX(0,($B$13+$C$13*CR339)/(1+$D$13*CR339)*CK339/(CM339+273)*$E$13)</f>
        <v>0</v>
      </c>
      <c r="AK339" t="s">
        <v>303</v>
      </c>
      <c r="AL339" t="s">
        <v>303</v>
      </c>
      <c r="AM339">
        <v>0</v>
      </c>
      <c r="AN339">
        <v>0</v>
      </c>
      <c r="AO339">
        <f>1-AM339/AN339</f>
        <v>0</v>
      </c>
      <c r="AP339">
        <v>0</v>
      </c>
      <c r="AQ339" t="s">
        <v>303</v>
      </c>
      <c r="AR339" t="s">
        <v>303</v>
      </c>
      <c r="AS339">
        <v>0</v>
      </c>
      <c r="AT339">
        <v>0</v>
      </c>
      <c r="AU339">
        <f>1-AS339/AT339</f>
        <v>0</v>
      </c>
      <c r="AV339">
        <v>0.5</v>
      </c>
      <c r="AW339">
        <f>BV339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303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f>$B$11*CS339+$C$11*CT339+$F$11*CU339*(1-CX339)</f>
        <v>0</v>
      </c>
      <c r="BV339">
        <f>BU339*BW339</f>
        <v>0</v>
      </c>
      <c r="BW339">
        <f>($B$11*$D$9+$C$11*$D$9+$F$11*((DH339+CZ339)/MAX(DH339+CZ339+DI339, 0.1)*$I$9+DI339/MAX(DH339+CZ339+DI339, 0.1)*$J$9))/($B$11+$C$11+$F$11)</f>
        <v>0</v>
      </c>
      <c r="BX339">
        <f>($B$11*$K$9+$C$11*$K$9+$F$11*((DH339+CZ339)/MAX(DH339+CZ339+DI339, 0.1)*$P$9+DI339/MAX(DH339+CZ339+DI339, 0.1)*$Q$9))/($B$11+$C$11+$F$11)</f>
        <v>0</v>
      </c>
      <c r="BY339">
        <v>6</v>
      </c>
      <c r="BZ339">
        <v>0.5</v>
      </c>
      <c r="CA339" t="s">
        <v>304</v>
      </c>
      <c r="CB339">
        <v>2</v>
      </c>
      <c r="CC339">
        <v>1625677859.1</v>
      </c>
      <c r="CD339">
        <v>407.162333333333</v>
      </c>
      <c r="CE339">
        <v>420.024</v>
      </c>
      <c r="CF339">
        <v>9.62575666666667</v>
      </c>
      <c r="CG339">
        <v>8.03480666666667</v>
      </c>
      <c r="CH339">
        <v>421.504666666667</v>
      </c>
      <c r="CI339">
        <v>11.1297</v>
      </c>
      <c r="CJ339">
        <v>500.039666666667</v>
      </c>
      <c r="CK339">
        <v>100.413</v>
      </c>
      <c r="CL339">
        <v>0.100157666666667</v>
      </c>
      <c r="CM339">
        <v>22.9893333333333</v>
      </c>
      <c r="CN339">
        <v>22.6803333333333</v>
      </c>
      <c r="CO339">
        <v>999.9</v>
      </c>
      <c r="CP339">
        <v>0</v>
      </c>
      <c r="CQ339">
        <v>0</v>
      </c>
      <c r="CR339">
        <v>10001.6333333333</v>
      </c>
      <c r="CS339">
        <v>0</v>
      </c>
      <c r="CT339">
        <v>4.9218</v>
      </c>
      <c r="CU339">
        <v>1046.04666666667</v>
      </c>
      <c r="CV339">
        <v>0.961994666666667</v>
      </c>
      <c r="CW339">
        <v>0.0380055</v>
      </c>
      <c r="CX339">
        <v>0</v>
      </c>
      <c r="CY339">
        <v>1349.11666666667</v>
      </c>
      <c r="CZ339">
        <v>4.99912</v>
      </c>
      <c r="DA339">
        <v>14008.1</v>
      </c>
      <c r="DB339">
        <v>6713.09</v>
      </c>
      <c r="DC339">
        <v>37.7913333333333</v>
      </c>
      <c r="DD339">
        <v>40.875</v>
      </c>
      <c r="DE339">
        <v>39.5413333333333</v>
      </c>
      <c r="DF339">
        <v>40.333</v>
      </c>
      <c r="DG339">
        <v>39.6246666666667</v>
      </c>
      <c r="DH339">
        <v>1001.48666666667</v>
      </c>
      <c r="DI339">
        <v>39.57</v>
      </c>
      <c r="DJ339">
        <v>0</v>
      </c>
      <c r="DK339">
        <v>1625677860.8</v>
      </c>
      <c r="DL339">
        <v>0</v>
      </c>
      <c r="DM339">
        <v>1352.68961538462</v>
      </c>
      <c r="DN339">
        <v>-30.5883760853732</v>
      </c>
      <c r="DO339">
        <v>-312.3931627918</v>
      </c>
      <c r="DP339">
        <v>14043.25</v>
      </c>
      <c r="DQ339">
        <v>15</v>
      </c>
      <c r="DR339">
        <v>1625677134.6</v>
      </c>
      <c r="DS339" t="s">
        <v>305</v>
      </c>
      <c r="DT339">
        <v>1625677128.6</v>
      </c>
      <c r="DU339">
        <v>1625677134.6</v>
      </c>
      <c r="DV339">
        <v>2</v>
      </c>
      <c r="DW339">
        <v>0.041</v>
      </c>
      <c r="DX339">
        <v>0.026</v>
      </c>
      <c r="DY339">
        <v>-14.347</v>
      </c>
      <c r="DZ339">
        <v>-1.389</v>
      </c>
      <c r="EA339">
        <v>420</v>
      </c>
      <c r="EB339">
        <v>5</v>
      </c>
      <c r="EC339">
        <v>0.14</v>
      </c>
      <c r="ED339">
        <v>0.08</v>
      </c>
      <c r="EE339">
        <v>-12.7290609756098</v>
      </c>
      <c r="EF339">
        <v>-0.611004878048787</v>
      </c>
      <c r="EG339">
        <v>0.0685517994570841</v>
      </c>
      <c r="EH339">
        <v>0</v>
      </c>
      <c r="EI339">
        <v>1353.91764705882</v>
      </c>
      <c r="EJ339">
        <v>-30.6784547750471</v>
      </c>
      <c r="EK339">
        <v>3.01653878283931</v>
      </c>
      <c r="EL339">
        <v>0</v>
      </c>
      <c r="EM339">
        <v>1.58942634146341</v>
      </c>
      <c r="EN339">
        <v>0.0175432055749117</v>
      </c>
      <c r="EO339">
        <v>0.0100160485261666</v>
      </c>
      <c r="EP339">
        <v>1</v>
      </c>
      <c r="EQ339">
        <v>1</v>
      </c>
      <c r="ER339">
        <v>3</v>
      </c>
      <c r="ES339" t="s">
        <v>427</v>
      </c>
      <c r="ET339">
        <v>100</v>
      </c>
      <c r="EU339">
        <v>100</v>
      </c>
      <c r="EV339">
        <v>-14.343</v>
      </c>
      <c r="EW339">
        <v>-1.5042</v>
      </c>
      <c r="EX339">
        <v>-14.3476998515065</v>
      </c>
      <c r="EY339">
        <v>0.000485247639819423</v>
      </c>
      <c r="EZ339">
        <v>-1.36446825205216e-06</v>
      </c>
      <c r="FA339">
        <v>5.78542989185787e-10</v>
      </c>
      <c r="FB339">
        <v>-1.1099058739466</v>
      </c>
      <c r="FC339">
        <v>-0.0508365997127688</v>
      </c>
      <c r="FD339">
        <v>0.00161886503163497</v>
      </c>
      <c r="FE339">
        <v>-2.08621555845513e-05</v>
      </c>
      <c r="FF339">
        <v>0</v>
      </c>
      <c r="FG339">
        <v>2096</v>
      </c>
      <c r="FH339">
        <v>2</v>
      </c>
      <c r="FI339">
        <v>28</v>
      </c>
      <c r="FJ339">
        <v>12.2</v>
      </c>
      <c r="FK339">
        <v>12.1</v>
      </c>
      <c r="FL339">
        <v>18</v>
      </c>
      <c r="FM339">
        <v>492.016</v>
      </c>
      <c r="FN339">
        <v>512.44</v>
      </c>
      <c r="FO339">
        <v>23.3043</v>
      </c>
      <c r="FP339">
        <v>26.3842</v>
      </c>
      <c r="FQ339">
        <v>30.0002</v>
      </c>
      <c r="FR339">
        <v>26.6092</v>
      </c>
      <c r="FS339">
        <v>26.6034</v>
      </c>
      <c r="FT339">
        <v>21.4866</v>
      </c>
      <c r="FU339">
        <v>46.987</v>
      </c>
      <c r="FV339">
        <v>0</v>
      </c>
      <c r="FW339">
        <v>23.37</v>
      </c>
      <c r="FX339">
        <v>420</v>
      </c>
      <c r="FY339">
        <v>8.12614</v>
      </c>
      <c r="FZ339">
        <v>101.681</v>
      </c>
      <c r="GA339">
        <v>96.2048</v>
      </c>
    </row>
    <row r="340" spans="1:183">
      <c r="A340">
        <v>324</v>
      </c>
      <c r="B340">
        <v>1625677862.1</v>
      </c>
      <c r="C340">
        <v>646</v>
      </c>
      <c r="D340" t="s">
        <v>954</v>
      </c>
      <c r="E340" t="s">
        <v>955</v>
      </c>
      <c r="F340">
        <v>1</v>
      </c>
      <c r="G340" t="s">
        <v>302</v>
      </c>
      <c r="H340">
        <v>1625677861.1</v>
      </c>
      <c r="I340">
        <f>(J340)/1000</f>
        <v>0</v>
      </c>
      <c r="J340">
        <f>1000*CJ340*AH340*(CF340-CG340)/(100*BY340*(1000-AH340*CF340))</f>
        <v>0</v>
      </c>
      <c r="K340">
        <f>CJ340*AH340*(CE340-CD340*(1000-AH340*CG340)/(1000-AH340*CF340))/(100*BY340)</f>
        <v>0</v>
      </c>
      <c r="L340">
        <f>CD340 - IF(AH340&gt;1, K340*BY340*100.0/(AJ340*CR340), 0)</f>
        <v>0</v>
      </c>
      <c r="M340">
        <f>((S340-I340/2)*L340-K340)/(S340+I340/2)</f>
        <v>0</v>
      </c>
      <c r="N340">
        <f>M340*(CK340+CL340)/1000.0</f>
        <v>0</v>
      </c>
      <c r="O340">
        <f>(CD340 - IF(AH340&gt;1, K340*BY340*100.0/(AJ340*CR340), 0))*(CK340+CL340)/1000.0</f>
        <v>0</v>
      </c>
      <c r="P340">
        <f>2.0/((1/R340-1/Q340)+SIGN(R340)*SQRT((1/R340-1/Q340)*(1/R340-1/Q340) + 4*BZ340/((BZ340+1)*(BZ340+1))*(2*1/R340*1/Q340-1/Q340*1/Q340)))</f>
        <v>0</v>
      </c>
      <c r="Q340">
        <f>IF(LEFT(CA340,1)&lt;&gt;"0",IF(LEFT(CA340,1)="1",3.0,CB340),$D$5+$E$5*(CR340*CK340/($K$5*1000))+$F$5*(CR340*CK340/($K$5*1000))*MAX(MIN(BY340,$J$5),$I$5)*MAX(MIN(BY340,$J$5),$I$5)+$G$5*MAX(MIN(BY340,$J$5),$I$5)*(CR340*CK340/($K$5*1000))+$H$5*(CR340*CK340/($K$5*1000))*(CR340*CK340/($K$5*1000)))</f>
        <v>0</v>
      </c>
      <c r="R340">
        <f>I340*(1000-(1000*0.61365*exp(17.502*V340/(240.97+V340))/(CK340+CL340)+CF340)/2)/(1000*0.61365*exp(17.502*V340/(240.97+V340))/(CK340+CL340)-CF340)</f>
        <v>0</v>
      </c>
      <c r="S340">
        <f>1/((BZ340+1)/(P340/1.6)+1/(Q340/1.37)) + BZ340/((BZ340+1)/(P340/1.6) + BZ340/(Q340/1.37))</f>
        <v>0</v>
      </c>
      <c r="T340">
        <f>(BU340*BX340)</f>
        <v>0</v>
      </c>
      <c r="U340">
        <f>(CM340+(T340+2*0.95*5.67E-8*(((CM340+$B$7)+273)^4-(CM340+273)^4)-44100*I340)/(1.84*29.3*Q340+8*0.95*5.67E-8*(CM340+273)^3))</f>
        <v>0</v>
      </c>
      <c r="V340">
        <f>($C$7*CN340+$D$7*CO340+$E$7*U340)</f>
        <v>0</v>
      </c>
      <c r="W340">
        <f>0.61365*exp(17.502*V340/(240.97+V340))</f>
        <v>0</v>
      </c>
      <c r="X340">
        <f>(Y340/Z340*100)</f>
        <v>0</v>
      </c>
      <c r="Y340">
        <f>CF340*(CK340+CL340)/1000</f>
        <v>0</v>
      </c>
      <c r="Z340">
        <f>0.61365*exp(17.502*CM340/(240.97+CM340))</f>
        <v>0</v>
      </c>
      <c r="AA340">
        <f>(W340-CF340*(CK340+CL340)/1000)</f>
        <v>0</v>
      </c>
      <c r="AB340">
        <f>(-I340*44100)</f>
        <v>0</v>
      </c>
      <c r="AC340">
        <f>2*29.3*Q340*0.92*(CM340-V340)</f>
        <v>0</v>
      </c>
      <c r="AD340">
        <f>2*0.95*5.67E-8*(((CM340+$B$7)+273)^4-(V340+273)^4)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MAX(0,($B$13+$C$13*CR340)/(1+$D$13*CR340)*CK340/(CM340+273)*$E$13)</f>
        <v>0</v>
      </c>
      <c r="AK340" t="s">
        <v>303</v>
      </c>
      <c r="AL340" t="s">
        <v>303</v>
      </c>
      <c r="AM340">
        <v>0</v>
      </c>
      <c r="AN340">
        <v>0</v>
      </c>
      <c r="AO340">
        <f>1-AM340/AN340</f>
        <v>0</v>
      </c>
      <c r="AP340">
        <v>0</v>
      </c>
      <c r="AQ340" t="s">
        <v>303</v>
      </c>
      <c r="AR340" t="s">
        <v>303</v>
      </c>
      <c r="AS340">
        <v>0</v>
      </c>
      <c r="AT340">
        <v>0</v>
      </c>
      <c r="AU340">
        <f>1-AS340/AT340</f>
        <v>0</v>
      </c>
      <c r="AV340">
        <v>0.5</v>
      </c>
      <c r="AW340">
        <f>BV340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303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f>$B$11*CS340+$C$11*CT340+$F$11*CU340*(1-CX340)</f>
        <v>0</v>
      </c>
      <c r="BV340">
        <f>BU340*BW340</f>
        <v>0</v>
      </c>
      <c r="BW340">
        <f>($B$11*$D$9+$C$11*$D$9+$F$11*((DH340+CZ340)/MAX(DH340+CZ340+DI340, 0.1)*$I$9+DI340/MAX(DH340+CZ340+DI340, 0.1)*$J$9))/($B$11+$C$11+$F$11)</f>
        <v>0</v>
      </c>
      <c r="BX340">
        <f>($B$11*$K$9+$C$11*$K$9+$F$11*((DH340+CZ340)/MAX(DH340+CZ340+DI340, 0.1)*$P$9+DI340/MAX(DH340+CZ340+DI340, 0.1)*$Q$9))/($B$11+$C$11+$F$11)</f>
        <v>0</v>
      </c>
      <c r="BY340">
        <v>6</v>
      </c>
      <c r="BZ340">
        <v>0.5</v>
      </c>
      <c r="CA340" t="s">
        <v>304</v>
      </c>
      <c r="CB340">
        <v>2</v>
      </c>
      <c r="CC340">
        <v>1625677861.1</v>
      </c>
      <c r="CD340">
        <v>407.148333333333</v>
      </c>
      <c r="CE340">
        <v>420.009</v>
      </c>
      <c r="CF340">
        <v>9.64794333333333</v>
      </c>
      <c r="CG340">
        <v>8.03824666666667</v>
      </c>
      <c r="CH340">
        <v>421.490666666667</v>
      </c>
      <c r="CI340">
        <v>11.1524</v>
      </c>
      <c r="CJ340">
        <v>500.001666666667</v>
      </c>
      <c r="CK340">
        <v>100.411333333333</v>
      </c>
      <c r="CL340">
        <v>0.099975</v>
      </c>
      <c r="CM340">
        <v>23.0198</v>
      </c>
      <c r="CN340">
        <v>22.7076333333333</v>
      </c>
      <c r="CO340">
        <v>999.9</v>
      </c>
      <c r="CP340">
        <v>0</v>
      </c>
      <c r="CQ340">
        <v>0</v>
      </c>
      <c r="CR340">
        <v>9993.12666666667</v>
      </c>
      <c r="CS340">
        <v>0</v>
      </c>
      <c r="CT340">
        <v>4.92134</v>
      </c>
      <c r="CU340">
        <v>1045.93</v>
      </c>
      <c r="CV340">
        <v>0.961991</v>
      </c>
      <c r="CW340">
        <v>0.0380092</v>
      </c>
      <c r="CX340">
        <v>0</v>
      </c>
      <c r="CY340">
        <v>1348.38</v>
      </c>
      <c r="CZ340">
        <v>4.99912</v>
      </c>
      <c r="DA340">
        <v>13996.5333333333</v>
      </c>
      <c r="DB340">
        <v>6712.32333333333</v>
      </c>
      <c r="DC340">
        <v>37.833</v>
      </c>
      <c r="DD340">
        <v>40.854</v>
      </c>
      <c r="DE340">
        <v>39.583</v>
      </c>
      <c r="DF340">
        <v>40.3746666666667</v>
      </c>
      <c r="DG340">
        <v>39.6246666666667</v>
      </c>
      <c r="DH340">
        <v>1001.37</v>
      </c>
      <c r="DI340">
        <v>39.56</v>
      </c>
      <c r="DJ340">
        <v>0</v>
      </c>
      <c r="DK340">
        <v>1625677863.2</v>
      </c>
      <c r="DL340">
        <v>0</v>
      </c>
      <c r="DM340">
        <v>1351.44846153846</v>
      </c>
      <c r="DN340">
        <v>-30.0813675391862</v>
      </c>
      <c r="DO340">
        <v>-317.258120010837</v>
      </c>
      <c r="DP340">
        <v>14030.4846153846</v>
      </c>
      <c r="DQ340">
        <v>15</v>
      </c>
      <c r="DR340">
        <v>1625677134.6</v>
      </c>
      <c r="DS340" t="s">
        <v>305</v>
      </c>
      <c r="DT340">
        <v>1625677128.6</v>
      </c>
      <c r="DU340">
        <v>1625677134.6</v>
      </c>
      <c r="DV340">
        <v>2</v>
      </c>
      <c r="DW340">
        <v>0.041</v>
      </c>
      <c r="DX340">
        <v>0.026</v>
      </c>
      <c r="DY340">
        <v>-14.347</v>
      </c>
      <c r="DZ340">
        <v>-1.389</v>
      </c>
      <c r="EA340">
        <v>420</v>
      </c>
      <c r="EB340">
        <v>5</v>
      </c>
      <c r="EC340">
        <v>0.14</v>
      </c>
      <c r="ED340">
        <v>0.08</v>
      </c>
      <c r="EE340">
        <v>-12.7533317073171</v>
      </c>
      <c r="EF340">
        <v>-0.588142160278749</v>
      </c>
      <c r="EG340">
        <v>0.0661216375013925</v>
      </c>
      <c r="EH340">
        <v>0</v>
      </c>
      <c r="EI340">
        <v>1352.84575757576</v>
      </c>
      <c r="EJ340">
        <v>-30.3679900287514</v>
      </c>
      <c r="EK340">
        <v>2.88764665670121</v>
      </c>
      <c r="EL340">
        <v>0</v>
      </c>
      <c r="EM340">
        <v>1.59197780487805</v>
      </c>
      <c r="EN340">
        <v>0.0300388850174227</v>
      </c>
      <c r="EO340">
        <v>0.0109826682777234</v>
      </c>
      <c r="EP340">
        <v>1</v>
      </c>
      <c r="EQ340">
        <v>1</v>
      </c>
      <c r="ER340">
        <v>3</v>
      </c>
      <c r="ES340" t="s">
        <v>427</v>
      </c>
      <c r="ET340">
        <v>100</v>
      </c>
      <c r="EU340">
        <v>100</v>
      </c>
      <c r="EV340">
        <v>-14.342</v>
      </c>
      <c r="EW340">
        <v>-1.5047</v>
      </c>
      <c r="EX340">
        <v>-14.3476998515065</v>
      </c>
      <c r="EY340">
        <v>0.000485247639819423</v>
      </c>
      <c r="EZ340">
        <v>-1.36446825205216e-06</v>
      </c>
      <c r="FA340">
        <v>5.78542989185787e-10</v>
      </c>
      <c r="FB340">
        <v>-1.1099058739466</v>
      </c>
      <c r="FC340">
        <v>-0.0508365997127688</v>
      </c>
      <c r="FD340">
        <v>0.00161886503163497</v>
      </c>
      <c r="FE340">
        <v>-2.08621555845513e-05</v>
      </c>
      <c r="FF340">
        <v>0</v>
      </c>
      <c r="FG340">
        <v>2096</v>
      </c>
      <c r="FH340">
        <v>2</v>
      </c>
      <c r="FI340">
        <v>28</v>
      </c>
      <c r="FJ340">
        <v>12.2</v>
      </c>
      <c r="FK340">
        <v>12.1</v>
      </c>
      <c r="FL340">
        <v>18</v>
      </c>
      <c r="FM340">
        <v>491.936</v>
      </c>
      <c r="FN340">
        <v>512.326</v>
      </c>
      <c r="FO340">
        <v>23.3466</v>
      </c>
      <c r="FP340">
        <v>26.3842</v>
      </c>
      <c r="FQ340">
        <v>30</v>
      </c>
      <c r="FR340">
        <v>26.6085</v>
      </c>
      <c r="FS340">
        <v>26.6026</v>
      </c>
      <c r="FT340">
        <v>21.4867</v>
      </c>
      <c r="FU340">
        <v>46.987</v>
      </c>
      <c r="FV340">
        <v>0</v>
      </c>
      <c r="FW340">
        <v>23.44</v>
      </c>
      <c r="FX340">
        <v>420</v>
      </c>
      <c r="FY340">
        <v>8.12831</v>
      </c>
      <c r="FZ340">
        <v>101.681</v>
      </c>
      <c r="GA340">
        <v>96.2041</v>
      </c>
    </row>
    <row r="341" spans="1:183">
      <c r="A341">
        <v>325</v>
      </c>
      <c r="B341">
        <v>1625677864.1</v>
      </c>
      <c r="C341">
        <v>648</v>
      </c>
      <c r="D341" t="s">
        <v>956</v>
      </c>
      <c r="E341" t="s">
        <v>957</v>
      </c>
      <c r="F341">
        <v>1</v>
      </c>
      <c r="G341" t="s">
        <v>302</v>
      </c>
      <c r="H341">
        <v>1625677863.1</v>
      </c>
      <c r="I341">
        <f>(J341)/1000</f>
        <v>0</v>
      </c>
      <c r="J341">
        <f>1000*CJ341*AH341*(CF341-CG341)/(100*BY341*(1000-AH341*CF341))</f>
        <v>0</v>
      </c>
      <c r="K341">
        <f>CJ341*AH341*(CE341-CD341*(1000-AH341*CG341)/(1000-AH341*CF341))/(100*BY341)</f>
        <v>0</v>
      </c>
      <c r="L341">
        <f>CD341 - IF(AH341&gt;1, K341*BY341*100.0/(AJ341*CR341), 0)</f>
        <v>0</v>
      </c>
      <c r="M341">
        <f>((S341-I341/2)*L341-K341)/(S341+I341/2)</f>
        <v>0</v>
      </c>
      <c r="N341">
        <f>M341*(CK341+CL341)/1000.0</f>
        <v>0</v>
      </c>
      <c r="O341">
        <f>(CD341 - IF(AH341&gt;1, K341*BY341*100.0/(AJ341*CR341), 0))*(CK341+CL341)/1000.0</f>
        <v>0</v>
      </c>
      <c r="P341">
        <f>2.0/((1/R341-1/Q341)+SIGN(R341)*SQRT((1/R341-1/Q341)*(1/R341-1/Q341) + 4*BZ341/((BZ341+1)*(BZ341+1))*(2*1/R341*1/Q341-1/Q341*1/Q341)))</f>
        <v>0</v>
      </c>
      <c r="Q341">
        <f>IF(LEFT(CA341,1)&lt;&gt;"0",IF(LEFT(CA341,1)="1",3.0,CB341),$D$5+$E$5*(CR341*CK341/($K$5*1000))+$F$5*(CR341*CK341/($K$5*1000))*MAX(MIN(BY341,$J$5),$I$5)*MAX(MIN(BY341,$J$5),$I$5)+$G$5*MAX(MIN(BY341,$J$5),$I$5)*(CR341*CK341/($K$5*1000))+$H$5*(CR341*CK341/($K$5*1000))*(CR341*CK341/($K$5*1000)))</f>
        <v>0</v>
      </c>
      <c r="R341">
        <f>I341*(1000-(1000*0.61365*exp(17.502*V341/(240.97+V341))/(CK341+CL341)+CF341)/2)/(1000*0.61365*exp(17.502*V341/(240.97+V341))/(CK341+CL341)-CF341)</f>
        <v>0</v>
      </c>
      <c r="S341">
        <f>1/((BZ341+1)/(P341/1.6)+1/(Q341/1.37)) + BZ341/((BZ341+1)/(P341/1.6) + BZ341/(Q341/1.37))</f>
        <v>0</v>
      </c>
      <c r="T341">
        <f>(BU341*BX341)</f>
        <v>0</v>
      </c>
      <c r="U341">
        <f>(CM341+(T341+2*0.95*5.67E-8*(((CM341+$B$7)+273)^4-(CM341+273)^4)-44100*I341)/(1.84*29.3*Q341+8*0.95*5.67E-8*(CM341+273)^3))</f>
        <v>0</v>
      </c>
      <c r="V341">
        <f>($C$7*CN341+$D$7*CO341+$E$7*U341)</f>
        <v>0</v>
      </c>
      <c r="W341">
        <f>0.61365*exp(17.502*V341/(240.97+V341))</f>
        <v>0</v>
      </c>
      <c r="X341">
        <f>(Y341/Z341*100)</f>
        <v>0</v>
      </c>
      <c r="Y341">
        <f>CF341*(CK341+CL341)/1000</f>
        <v>0</v>
      </c>
      <c r="Z341">
        <f>0.61365*exp(17.502*CM341/(240.97+CM341))</f>
        <v>0</v>
      </c>
      <c r="AA341">
        <f>(W341-CF341*(CK341+CL341)/1000)</f>
        <v>0</v>
      </c>
      <c r="AB341">
        <f>(-I341*44100)</f>
        <v>0</v>
      </c>
      <c r="AC341">
        <f>2*29.3*Q341*0.92*(CM341-V341)</f>
        <v>0</v>
      </c>
      <c r="AD341">
        <f>2*0.95*5.67E-8*(((CM341+$B$7)+273)^4-(V341+273)^4)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MAX(0,($B$13+$C$13*CR341)/(1+$D$13*CR341)*CK341/(CM341+273)*$E$13)</f>
        <v>0</v>
      </c>
      <c r="AK341" t="s">
        <v>303</v>
      </c>
      <c r="AL341" t="s">
        <v>303</v>
      </c>
      <c r="AM341">
        <v>0</v>
      </c>
      <c r="AN341">
        <v>0</v>
      </c>
      <c r="AO341">
        <f>1-AM341/AN341</f>
        <v>0</v>
      </c>
      <c r="AP341">
        <v>0</v>
      </c>
      <c r="AQ341" t="s">
        <v>303</v>
      </c>
      <c r="AR341" t="s">
        <v>303</v>
      </c>
      <c r="AS341">
        <v>0</v>
      </c>
      <c r="AT341">
        <v>0</v>
      </c>
      <c r="AU341">
        <f>1-AS341/AT341</f>
        <v>0</v>
      </c>
      <c r="AV341">
        <v>0.5</v>
      </c>
      <c r="AW341">
        <f>BV341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303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f>$B$11*CS341+$C$11*CT341+$F$11*CU341*(1-CX341)</f>
        <v>0</v>
      </c>
      <c r="BV341">
        <f>BU341*BW341</f>
        <v>0</v>
      </c>
      <c r="BW341">
        <f>($B$11*$D$9+$C$11*$D$9+$F$11*((DH341+CZ341)/MAX(DH341+CZ341+DI341, 0.1)*$I$9+DI341/MAX(DH341+CZ341+DI341, 0.1)*$J$9))/($B$11+$C$11+$F$11)</f>
        <v>0</v>
      </c>
      <c r="BX341">
        <f>($B$11*$K$9+$C$11*$K$9+$F$11*((DH341+CZ341)/MAX(DH341+CZ341+DI341, 0.1)*$P$9+DI341/MAX(DH341+CZ341+DI341, 0.1)*$Q$9))/($B$11+$C$11+$F$11)</f>
        <v>0</v>
      </c>
      <c r="BY341">
        <v>6</v>
      </c>
      <c r="BZ341">
        <v>0.5</v>
      </c>
      <c r="CA341" t="s">
        <v>304</v>
      </c>
      <c r="CB341">
        <v>2</v>
      </c>
      <c r="CC341">
        <v>1625677863.1</v>
      </c>
      <c r="CD341">
        <v>407.137333333333</v>
      </c>
      <c r="CE341">
        <v>420.023666666667</v>
      </c>
      <c r="CF341">
        <v>9.66712</v>
      </c>
      <c r="CG341">
        <v>8.04031333333334</v>
      </c>
      <c r="CH341">
        <v>421.479333333333</v>
      </c>
      <c r="CI341">
        <v>11.1720333333333</v>
      </c>
      <c r="CJ341">
        <v>499.958333333333</v>
      </c>
      <c r="CK341">
        <v>100.410666666667</v>
      </c>
      <c r="CL341">
        <v>0.0998167</v>
      </c>
      <c r="CM341">
        <v>23.0508</v>
      </c>
      <c r="CN341">
        <v>22.7296666666667</v>
      </c>
      <c r="CO341">
        <v>999.9</v>
      </c>
      <c r="CP341">
        <v>0</v>
      </c>
      <c r="CQ341">
        <v>0</v>
      </c>
      <c r="CR341">
        <v>9996.87333333333</v>
      </c>
      <c r="CS341">
        <v>0</v>
      </c>
      <c r="CT341">
        <v>4.91537</v>
      </c>
      <c r="CU341">
        <v>1046.03</v>
      </c>
      <c r="CV341">
        <v>0.961994666666667</v>
      </c>
      <c r="CW341">
        <v>0.0380055</v>
      </c>
      <c r="CX341">
        <v>0</v>
      </c>
      <c r="CY341">
        <v>1347.25333333333</v>
      </c>
      <c r="CZ341">
        <v>4.99912</v>
      </c>
      <c r="DA341">
        <v>13987.7666666667</v>
      </c>
      <c r="DB341">
        <v>6712.98666666667</v>
      </c>
      <c r="DC341">
        <v>37.7706666666667</v>
      </c>
      <c r="DD341">
        <v>40.854</v>
      </c>
      <c r="DE341">
        <v>39.5</v>
      </c>
      <c r="DF341">
        <v>40.4373333333333</v>
      </c>
      <c r="DG341">
        <v>39.604</v>
      </c>
      <c r="DH341">
        <v>1001.47</v>
      </c>
      <c r="DI341">
        <v>39.56</v>
      </c>
      <c r="DJ341">
        <v>0</v>
      </c>
      <c r="DK341">
        <v>1625677865</v>
      </c>
      <c r="DL341">
        <v>0</v>
      </c>
      <c r="DM341">
        <v>1350.3672</v>
      </c>
      <c r="DN341">
        <v>-29.9292307182259</v>
      </c>
      <c r="DO341">
        <v>-319.499999692244</v>
      </c>
      <c r="DP341">
        <v>14019.476</v>
      </c>
      <c r="DQ341">
        <v>15</v>
      </c>
      <c r="DR341">
        <v>1625677134.6</v>
      </c>
      <c r="DS341" t="s">
        <v>305</v>
      </c>
      <c r="DT341">
        <v>1625677128.6</v>
      </c>
      <c r="DU341">
        <v>1625677134.6</v>
      </c>
      <c r="DV341">
        <v>2</v>
      </c>
      <c r="DW341">
        <v>0.041</v>
      </c>
      <c r="DX341">
        <v>0.026</v>
      </c>
      <c r="DY341">
        <v>-14.347</v>
      </c>
      <c r="DZ341">
        <v>-1.389</v>
      </c>
      <c r="EA341">
        <v>420</v>
      </c>
      <c r="EB341">
        <v>5</v>
      </c>
      <c r="EC341">
        <v>0.14</v>
      </c>
      <c r="ED341">
        <v>0.08</v>
      </c>
      <c r="EE341">
        <v>-12.7724341463415</v>
      </c>
      <c r="EF341">
        <v>-0.648296864111485</v>
      </c>
      <c r="EG341">
        <v>0.0709520539236079</v>
      </c>
      <c r="EH341">
        <v>0</v>
      </c>
      <c r="EI341">
        <v>1352.07382352941</v>
      </c>
      <c r="EJ341">
        <v>-30.4248217599684</v>
      </c>
      <c r="EK341">
        <v>2.98974326529678</v>
      </c>
      <c r="EL341">
        <v>0</v>
      </c>
      <c r="EM341">
        <v>1.59504731707317</v>
      </c>
      <c r="EN341">
        <v>0.0831121254355406</v>
      </c>
      <c r="EO341">
        <v>0.014709388245539</v>
      </c>
      <c r="EP341">
        <v>1</v>
      </c>
      <c r="EQ341">
        <v>1</v>
      </c>
      <c r="ER341">
        <v>3</v>
      </c>
      <c r="ES341" t="s">
        <v>427</v>
      </c>
      <c r="ET341">
        <v>100</v>
      </c>
      <c r="EU341">
        <v>100</v>
      </c>
      <c r="EV341">
        <v>-14.342</v>
      </c>
      <c r="EW341">
        <v>-1.5051</v>
      </c>
      <c r="EX341">
        <v>-14.3476998515065</v>
      </c>
      <c r="EY341">
        <v>0.000485247639819423</v>
      </c>
      <c r="EZ341">
        <v>-1.36446825205216e-06</v>
      </c>
      <c r="FA341">
        <v>5.78542989185787e-10</v>
      </c>
      <c r="FB341">
        <v>-1.1099058739466</v>
      </c>
      <c r="FC341">
        <v>-0.0508365997127688</v>
      </c>
      <c r="FD341">
        <v>0.00161886503163497</v>
      </c>
      <c r="FE341">
        <v>-2.08621555845513e-05</v>
      </c>
      <c r="FF341">
        <v>0</v>
      </c>
      <c r="FG341">
        <v>2096</v>
      </c>
      <c r="FH341">
        <v>2</v>
      </c>
      <c r="FI341">
        <v>28</v>
      </c>
      <c r="FJ341">
        <v>12.3</v>
      </c>
      <c r="FK341">
        <v>12.2</v>
      </c>
      <c r="FL341">
        <v>18</v>
      </c>
      <c r="FM341">
        <v>492.064</v>
      </c>
      <c r="FN341">
        <v>512.189</v>
      </c>
      <c r="FO341">
        <v>23.3923</v>
      </c>
      <c r="FP341">
        <v>26.3839</v>
      </c>
      <c r="FQ341">
        <v>30</v>
      </c>
      <c r="FR341">
        <v>26.6081</v>
      </c>
      <c r="FS341">
        <v>26.6015</v>
      </c>
      <c r="FT341">
        <v>21.4884</v>
      </c>
      <c r="FU341">
        <v>46.7082</v>
      </c>
      <c r="FV341">
        <v>0</v>
      </c>
      <c r="FW341">
        <v>23.44</v>
      </c>
      <c r="FX341">
        <v>420</v>
      </c>
      <c r="FY341">
        <v>8.12967</v>
      </c>
      <c r="FZ341">
        <v>101.682</v>
      </c>
      <c r="GA341">
        <v>96.2043</v>
      </c>
    </row>
    <row r="342" spans="1:183">
      <c r="A342">
        <v>326</v>
      </c>
      <c r="B342">
        <v>1625677866.1</v>
      </c>
      <c r="C342">
        <v>650</v>
      </c>
      <c r="D342" t="s">
        <v>958</v>
      </c>
      <c r="E342" t="s">
        <v>959</v>
      </c>
      <c r="F342">
        <v>1</v>
      </c>
      <c r="G342" t="s">
        <v>302</v>
      </c>
      <c r="H342">
        <v>1625677865.1</v>
      </c>
      <c r="I342">
        <f>(J342)/1000</f>
        <v>0</v>
      </c>
      <c r="J342">
        <f>1000*CJ342*AH342*(CF342-CG342)/(100*BY342*(1000-AH342*CF342))</f>
        <v>0</v>
      </c>
      <c r="K342">
        <f>CJ342*AH342*(CE342-CD342*(1000-AH342*CG342)/(1000-AH342*CF342))/(100*BY342)</f>
        <v>0</v>
      </c>
      <c r="L342">
        <f>CD342 - IF(AH342&gt;1, K342*BY342*100.0/(AJ342*CR342), 0)</f>
        <v>0</v>
      </c>
      <c r="M342">
        <f>((S342-I342/2)*L342-K342)/(S342+I342/2)</f>
        <v>0</v>
      </c>
      <c r="N342">
        <f>M342*(CK342+CL342)/1000.0</f>
        <v>0</v>
      </c>
      <c r="O342">
        <f>(CD342 - IF(AH342&gt;1, K342*BY342*100.0/(AJ342*CR342), 0))*(CK342+CL342)/1000.0</f>
        <v>0</v>
      </c>
      <c r="P342">
        <f>2.0/((1/R342-1/Q342)+SIGN(R342)*SQRT((1/R342-1/Q342)*(1/R342-1/Q342) + 4*BZ342/((BZ342+1)*(BZ342+1))*(2*1/R342*1/Q342-1/Q342*1/Q342)))</f>
        <v>0</v>
      </c>
      <c r="Q342">
        <f>IF(LEFT(CA342,1)&lt;&gt;"0",IF(LEFT(CA342,1)="1",3.0,CB342),$D$5+$E$5*(CR342*CK342/($K$5*1000))+$F$5*(CR342*CK342/($K$5*1000))*MAX(MIN(BY342,$J$5),$I$5)*MAX(MIN(BY342,$J$5),$I$5)+$G$5*MAX(MIN(BY342,$J$5),$I$5)*(CR342*CK342/($K$5*1000))+$H$5*(CR342*CK342/($K$5*1000))*(CR342*CK342/($K$5*1000)))</f>
        <v>0</v>
      </c>
      <c r="R342">
        <f>I342*(1000-(1000*0.61365*exp(17.502*V342/(240.97+V342))/(CK342+CL342)+CF342)/2)/(1000*0.61365*exp(17.502*V342/(240.97+V342))/(CK342+CL342)-CF342)</f>
        <v>0</v>
      </c>
      <c r="S342">
        <f>1/((BZ342+1)/(P342/1.6)+1/(Q342/1.37)) + BZ342/((BZ342+1)/(P342/1.6) + BZ342/(Q342/1.37))</f>
        <v>0</v>
      </c>
      <c r="T342">
        <f>(BU342*BX342)</f>
        <v>0</v>
      </c>
      <c r="U342">
        <f>(CM342+(T342+2*0.95*5.67E-8*(((CM342+$B$7)+273)^4-(CM342+273)^4)-44100*I342)/(1.84*29.3*Q342+8*0.95*5.67E-8*(CM342+273)^3))</f>
        <v>0</v>
      </c>
      <c r="V342">
        <f>($C$7*CN342+$D$7*CO342+$E$7*U342)</f>
        <v>0</v>
      </c>
      <c r="W342">
        <f>0.61365*exp(17.502*V342/(240.97+V342))</f>
        <v>0</v>
      </c>
      <c r="X342">
        <f>(Y342/Z342*100)</f>
        <v>0</v>
      </c>
      <c r="Y342">
        <f>CF342*(CK342+CL342)/1000</f>
        <v>0</v>
      </c>
      <c r="Z342">
        <f>0.61365*exp(17.502*CM342/(240.97+CM342))</f>
        <v>0</v>
      </c>
      <c r="AA342">
        <f>(W342-CF342*(CK342+CL342)/1000)</f>
        <v>0</v>
      </c>
      <c r="AB342">
        <f>(-I342*44100)</f>
        <v>0</v>
      </c>
      <c r="AC342">
        <f>2*29.3*Q342*0.92*(CM342-V342)</f>
        <v>0</v>
      </c>
      <c r="AD342">
        <f>2*0.95*5.67E-8*(((CM342+$B$7)+273)^4-(V342+273)^4)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MAX(0,($B$13+$C$13*CR342)/(1+$D$13*CR342)*CK342/(CM342+273)*$E$13)</f>
        <v>0</v>
      </c>
      <c r="AK342" t="s">
        <v>303</v>
      </c>
      <c r="AL342" t="s">
        <v>303</v>
      </c>
      <c r="AM342">
        <v>0</v>
      </c>
      <c r="AN342">
        <v>0</v>
      </c>
      <c r="AO342">
        <f>1-AM342/AN342</f>
        <v>0</v>
      </c>
      <c r="AP342">
        <v>0</v>
      </c>
      <c r="AQ342" t="s">
        <v>303</v>
      </c>
      <c r="AR342" t="s">
        <v>303</v>
      </c>
      <c r="AS342">
        <v>0</v>
      </c>
      <c r="AT342">
        <v>0</v>
      </c>
      <c r="AU342">
        <f>1-AS342/AT342</f>
        <v>0</v>
      </c>
      <c r="AV342">
        <v>0.5</v>
      </c>
      <c r="AW342">
        <f>BV342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303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f>$B$11*CS342+$C$11*CT342+$F$11*CU342*(1-CX342)</f>
        <v>0</v>
      </c>
      <c r="BV342">
        <f>BU342*BW342</f>
        <v>0</v>
      </c>
      <c r="BW342">
        <f>($B$11*$D$9+$C$11*$D$9+$F$11*((DH342+CZ342)/MAX(DH342+CZ342+DI342, 0.1)*$I$9+DI342/MAX(DH342+CZ342+DI342, 0.1)*$J$9))/($B$11+$C$11+$F$11)</f>
        <v>0</v>
      </c>
      <c r="BX342">
        <f>($B$11*$K$9+$C$11*$K$9+$F$11*((DH342+CZ342)/MAX(DH342+CZ342+DI342, 0.1)*$P$9+DI342/MAX(DH342+CZ342+DI342, 0.1)*$Q$9))/($B$11+$C$11+$F$11)</f>
        <v>0</v>
      </c>
      <c r="BY342">
        <v>6</v>
      </c>
      <c r="BZ342">
        <v>0.5</v>
      </c>
      <c r="CA342" t="s">
        <v>304</v>
      </c>
      <c r="CB342">
        <v>2</v>
      </c>
      <c r="CC342">
        <v>1625677865.1</v>
      </c>
      <c r="CD342">
        <v>407.141666666667</v>
      </c>
      <c r="CE342">
        <v>419.969666666667</v>
      </c>
      <c r="CF342">
        <v>9.68402666666667</v>
      </c>
      <c r="CG342">
        <v>8.04420333333333</v>
      </c>
      <c r="CH342">
        <v>421.484</v>
      </c>
      <c r="CI342">
        <v>11.1893</v>
      </c>
      <c r="CJ342">
        <v>500.066</v>
      </c>
      <c r="CK342">
        <v>100.411333333333</v>
      </c>
      <c r="CL342">
        <v>0.100306</v>
      </c>
      <c r="CM342">
        <v>23.0808</v>
      </c>
      <c r="CN342">
        <v>22.7571</v>
      </c>
      <c r="CO342">
        <v>999.9</v>
      </c>
      <c r="CP342">
        <v>0</v>
      </c>
      <c r="CQ342">
        <v>0</v>
      </c>
      <c r="CR342">
        <v>9983.54</v>
      </c>
      <c r="CS342">
        <v>0</v>
      </c>
      <c r="CT342">
        <v>4.86895666666667</v>
      </c>
      <c r="CU342">
        <v>1045.93</v>
      </c>
      <c r="CV342">
        <v>0.961991</v>
      </c>
      <c r="CW342">
        <v>0.0380092</v>
      </c>
      <c r="CX342">
        <v>0</v>
      </c>
      <c r="CY342">
        <v>1346.31666666667</v>
      </c>
      <c r="CZ342">
        <v>4.99912</v>
      </c>
      <c r="DA342">
        <v>13973.6333333333</v>
      </c>
      <c r="DB342">
        <v>6712.33666666667</v>
      </c>
      <c r="DC342">
        <v>37.7496666666667</v>
      </c>
      <c r="DD342">
        <v>40.854</v>
      </c>
      <c r="DE342">
        <v>39.3956666666667</v>
      </c>
      <c r="DF342">
        <v>40.3536666666667</v>
      </c>
      <c r="DG342">
        <v>39.6453333333333</v>
      </c>
      <c r="DH342">
        <v>1001.37</v>
      </c>
      <c r="DI342">
        <v>39.56</v>
      </c>
      <c r="DJ342">
        <v>0</v>
      </c>
      <c r="DK342">
        <v>1625677866.8</v>
      </c>
      <c r="DL342">
        <v>0</v>
      </c>
      <c r="DM342">
        <v>1349.64192307692</v>
      </c>
      <c r="DN342">
        <v>-29.9969230964196</v>
      </c>
      <c r="DO342">
        <v>-322.389743980088</v>
      </c>
      <c r="DP342">
        <v>14011.4653846154</v>
      </c>
      <c r="DQ342">
        <v>15</v>
      </c>
      <c r="DR342">
        <v>1625677134.6</v>
      </c>
      <c r="DS342" t="s">
        <v>305</v>
      </c>
      <c r="DT342">
        <v>1625677128.6</v>
      </c>
      <c r="DU342">
        <v>1625677134.6</v>
      </c>
      <c r="DV342">
        <v>2</v>
      </c>
      <c r="DW342">
        <v>0.041</v>
      </c>
      <c r="DX342">
        <v>0.026</v>
      </c>
      <c r="DY342">
        <v>-14.347</v>
      </c>
      <c r="DZ342">
        <v>-1.389</v>
      </c>
      <c r="EA342">
        <v>420</v>
      </c>
      <c r="EB342">
        <v>5</v>
      </c>
      <c r="EC342">
        <v>0.14</v>
      </c>
      <c r="ED342">
        <v>0.08</v>
      </c>
      <c r="EE342">
        <v>-12.7865609756098</v>
      </c>
      <c r="EF342">
        <v>-0.588121254355392</v>
      </c>
      <c r="EG342">
        <v>0.0674592808637768</v>
      </c>
      <c r="EH342">
        <v>0</v>
      </c>
      <c r="EI342">
        <v>1351.31742857143</v>
      </c>
      <c r="EJ342">
        <v>-30.6807277870064</v>
      </c>
      <c r="EK342">
        <v>3.08944039579721</v>
      </c>
      <c r="EL342">
        <v>0</v>
      </c>
      <c r="EM342">
        <v>1.59891609756098</v>
      </c>
      <c r="EN342">
        <v>0.158230034843208</v>
      </c>
      <c r="EO342">
        <v>0.0196229966978827</v>
      </c>
      <c r="EP342">
        <v>0</v>
      </c>
      <c r="EQ342">
        <v>0</v>
      </c>
      <c r="ER342">
        <v>3</v>
      </c>
      <c r="ES342" t="s">
        <v>424</v>
      </c>
      <c r="ET342">
        <v>100</v>
      </c>
      <c r="EU342">
        <v>100</v>
      </c>
      <c r="EV342">
        <v>-14.342</v>
      </c>
      <c r="EW342">
        <v>-1.5055</v>
      </c>
      <c r="EX342">
        <v>-14.3476998515065</v>
      </c>
      <c r="EY342">
        <v>0.000485247639819423</v>
      </c>
      <c r="EZ342">
        <v>-1.36446825205216e-06</v>
      </c>
      <c r="FA342">
        <v>5.78542989185787e-10</v>
      </c>
      <c r="FB342">
        <v>-1.1099058739466</v>
      </c>
      <c r="FC342">
        <v>-0.0508365997127688</v>
      </c>
      <c r="FD342">
        <v>0.00161886503163497</v>
      </c>
      <c r="FE342">
        <v>-2.08621555845513e-05</v>
      </c>
      <c r="FF342">
        <v>0</v>
      </c>
      <c r="FG342">
        <v>2096</v>
      </c>
      <c r="FH342">
        <v>2</v>
      </c>
      <c r="FI342">
        <v>28</v>
      </c>
      <c r="FJ342">
        <v>12.3</v>
      </c>
      <c r="FK342">
        <v>12.2</v>
      </c>
      <c r="FL342">
        <v>18</v>
      </c>
      <c r="FM342">
        <v>491.968</v>
      </c>
      <c r="FN342">
        <v>512.312</v>
      </c>
      <c r="FO342">
        <v>23.4424</v>
      </c>
      <c r="FP342">
        <v>26.3827</v>
      </c>
      <c r="FQ342">
        <v>30.0001</v>
      </c>
      <c r="FR342">
        <v>26.607</v>
      </c>
      <c r="FS342">
        <v>26.6011</v>
      </c>
      <c r="FT342">
        <v>21.4906</v>
      </c>
      <c r="FU342">
        <v>46.7082</v>
      </c>
      <c r="FV342">
        <v>0</v>
      </c>
      <c r="FW342">
        <v>23.5</v>
      </c>
      <c r="FX342">
        <v>420</v>
      </c>
      <c r="FY342">
        <v>8.13239</v>
      </c>
      <c r="FZ342">
        <v>101.681</v>
      </c>
      <c r="GA342">
        <v>96.2053</v>
      </c>
    </row>
    <row r="343" spans="1:183">
      <c r="A343">
        <v>327</v>
      </c>
      <c r="B343">
        <v>1625677868.1</v>
      </c>
      <c r="C343">
        <v>652</v>
      </c>
      <c r="D343" t="s">
        <v>960</v>
      </c>
      <c r="E343" t="s">
        <v>961</v>
      </c>
      <c r="F343">
        <v>1</v>
      </c>
      <c r="G343" t="s">
        <v>302</v>
      </c>
      <c r="H343">
        <v>1625677867.1</v>
      </c>
      <c r="I343">
        <f>(J343)/1000</f>
        <v>0</v>
      </c>
      <c r="J343">
        <f>1000*CJ343*AH343*(CF343-CG343)/(100*BY343*(1000-AH343*CF343))</f>
        <v>0</v>
      </c>
      <c r="K343">
        <f>CJ343*AH343*(CE343-CD343*(1000-AH343*CG343)/(1000-AH343*CF343))/(100*BY343)</f>
        <v>0</v>
      </c>
      <c r="L343">
        <f>CD343 - IF(AH343&gt;1, K343*BY343*100.0/(AJ343*CR343), 0)</f>
        <v>0</v>
      </c>
      <c r="M343">
        <f>((S343-I343/2)*L343-K343)/(S343+I343/2)</f>
        <v>0</v>
      </c>
      <c r="N343">
        <f>M343*(CK343+CL343)/1000.0</f>
        <v>0</v>
      </c>
      <c r="O343">
        <f>(CD343 - IF(AH343&gt;1, K343*BY343*100.0/(AJ343*CR343), 0))*(CK343+CL343)/1000.0</f>
        <v>0</v>
      </c>
      <c r="P343">
        <f>2.0/((1/R343-1/Q343)+SIGN(R343)*SQRT((1/R343-1/Q343)*(1/R343-1/Q343) + 4*BZ343/((BZ343+1)*(BZ343+1))*(2*1/R343*1/Q343-1/Q343*1/Q343)))</f>
        <v>0</v>
      </c>
      <c r="Q343">
        <f>IF(LEFT(CA343,1)&lt;&gt;"0",IF(LEFT(CA343,1)="1",3.0,CB343),$D$5+$E$5*(CR343*CK343/($K$5*1000))+$F$5*(CR343*CK343/($K$5*1000))*MAX(MIN(BY343,$J$5),$I$5)*MAX(MIN(BY343,$J$5),$I$5)+$G$5*MAX(MIN(BY343,$J$5),$I$5)*(CR343*CK343/($K$5*1000))+$H$5*(CR343*CK343/($K$5*1000))*(CR343*CK343/($K$5*1000)))</f>
        <v>0</v>
      </c>
      <c r="R343">
        <f>I343*(1000-(1000*0.61365*exp(17.502*V343/(240.97+V343))/(CK343+CL343)+CF343)/2)/(1000*0.61365*exp(17.502*V343/(240.97+V343))/(CK343+CL343)-CF343)</f>
        <v>0</v>
      </c>
      <c r="S343">
        <f>1/((BZ343+1)/(P343/1.6)+1/(Q343/1.37)) + BZ343/((BZ343+1)/(P343/1.6) + BZ343/(Q343/1.37))</f>
        <v>0</v>
      </c>
      <c r="T343">
        <f>(BU343*BX343)</f>
        <v>0</v>
      </c>
      <c r="U343">
        <f>(CM343+(T343+2*0.95*5.67E-8*(((CM343+$B$7)+273)^4-(CM343+273)^4)-44100*I343)/(1.84*29.3*Q343+8*0.95*5.67E-8*(CM343+273)^3))</f>
        <v>0</v>
      </c>
      <c r="V343">
        <f>($C$7*CN343+$D$7*CO343+$E$7*U343)</f>
        <v>0</v>
      </c>
      <c r="W343">
        <f>0.61365*exp(17.502*V343/(240.97+V343))</f>
        <v>0</v>
      </c>
      <c r="X343">
        <f>(Y343/Z343*100)</f>
        <v>0</v>
      </c>
      <c r="Y343">
        <f>CF343*(CK343+CL343)/1000</f>
        <v>0</v>
      </c>
      <c r="Z343">
        <f>0.61365*exp(17.502*CM343/(240.97+CM343))</f>
        <v>0</v>
      </c>
      <c r="AA343">
        <f>(W343-CF343*(CK343+CL343)/1000)</f>
        <v>0</v>
      </c>
      <c r="AB343">
        <f>(-I343*44100)</f>
        <v>0</v>
      </c>
      <c r="AC343">
        <f>2*29.3*Q343*0.92*(CM343-V343)</f>
        <v>0</v>
      </c>
      <c r="AD343">
        <f>2*0.95*5.67E-8*(((CM343+$B$7)+273)^4-(V343+273)^4)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MAX(0,($B$13+$C$13*CR343)/(1+$D$13*CR343)*CK343/(CM343+273)*$E$13)</f>
        <v>0</v>
      </c>
      <c r="AK343" t="s">
        <v>303</v>
      </c>
      <c r="AL343" t="s">
        <v>303</v>
      </c>
      <c r="AM343">
        <v>0</v>
      </c>
      <c r="AN343">
        <v>0</v>
      </c>
      <c r="AO343">
        <f>1-AM343/AN343</f>
        <v>0</v>
      </c>
      <c r="AP343">
        <v>0</v>
      </c>
      <c r="AQ343" t="s">
        <v>303</v>
      </c>
      <c r="AR343" t="s">
        <v>303</v>
      </c>
      <c r="AS343">
        <v>0</v>
      </c>
      <c r="AT343">
        <v>0</v>
      </c>
      <c r="AU343">
        <f>1-AS343/AT343</f>
        <v>0</v>
      </c>
      <c r="AV343">
        <v>0.5</v>
      </c>
      <c r="AW343">
        <f>BV343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303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f>$B$11*CS343+$C$11*CT343+$F$11*CU343*(1-CX343)</f>
        <v>0</v>
      </c>
      <c r="BV343">
        <f>BU343*BW343</f>
        <v>0</v>
      </c>
      <c r="BW343">
        <f>($B$11*$D$9+$C$11*$D$9+$F$11*((DH343+CZ343)/MAX(DH343+CZ343+DI343, 0.1)*$I$9+DI343/MAX(DH343+CZ343+DI343, 0.1)*$J$9))/($B$11+$C$11+$F$11)</f>
        <v>0</v>
      </c>
      <c r="BX343">
        <f>($B$11*$K$9+$C$11*$K$9+$F$11*((DH343+CZ343)/MAX(DH343+CZ343+DI343, 0.1)*$P$9+DI343/MAX(DH343+CZ343+DI343, 0.1)*$Q$9))/($B$11+$C$11+$F$11)</f>
        <v>0</v>
      </c>
      <c r="BY343">
        <v>6</v>
      </c>
      <c r="BZ343">
        <v>0.5</v>
      </c>
      <c r="CA343" t="s">
        <v>304</v>
      </c>
      <c r="CB343">
        <v>2</v>
      </c>
      <c r="CC343">
        <v>1625677867.1</v>
      </c>
      <c r="CD343">
        <v>407.144666666667</v>
      </c>
      <c r="CE343">
        <v>419.888666666667</v>
      </c>
      <c r="CF343">
        <v>9.69857666666667</v>
      </c>
      <c r="CG343">
        <v>8.06898</v>
      </c>
      <c r="CH343">
        <v>421.487333333333</v>
      </c>
      <c r="CI343">
        <v>11.2041666666667</v>
      </c>
      <c r="CJ343">
        <v>500.059666666667</v>
      </c>
      <c r="CK343">
        <v>100.412</v>
      </c>
      <c r="CL343">
        <v>0.1000759</v>
      </c>
      <c r="CM343">
        <v>23.1096333333333</v>
      </c>
      <c r="CN343">
        <v>22.7938333333333</v>
      </c>
      <c r="CO343">
        <v>999.9</v>
      </c>
      <c r="CP343">
        <v>0</v>
      </c>
      <c r="CQ343">
        <v>0</v>
      </c>
      <c r="CR343">
        <v>9994.59333333333</v>
      </c>
      <c r="CS343">
        <v>0</v>
      </c>
      <c r="CT343">
        <v>4.81979</v>
      </c>
      <c r="CU343">
        <v>1045.92</v>
      </c>
      <c r="CV343">
        <v>0.961991</v>
      </c>
      <c r="CW343">
        <v>0.0380092</v>
      </c>
      <c r="CX343">
        <v>0</v>
      </c>
      <c r="CY343">
        <v>1345.17333333333</v>
      </c>
      <c r="CZ343">
        <v>4.99912</v>
      </c>
      <c r="DA343">
        <v>13963.2666666667</v>
      </c>
      <c r="DB343">
        <v>6712.27666666667</v>
      </c>
      <c r="DC343">
        <v>37.7913333333333</v>
      </c>
      <c r="DD343">
        <v>40.875</v>
      </c>
      <c r="DE343">
        <v>39.604</v>
      </c>
      <c r="DF343">
        <v>40.458</v>
      </c>
      <c r="DG343">
        <v>39.583</v>
      </c>
      <c r="DH343">
        <v>1001.36</v>
      </c>
      <c r="DI343">
        <v>39.56</v>
      </c>
      <c r="DJ343">
        <v>0</v>
      </c>
      <c r="DK343">
        <v>1625677869.2</v>
      </c>
      <c r="DL343">
        <v>0</v>
      </c>
      <c r="DM343">
        <v>1348.41615384615</v>
      </c>
      <c r="DN343">
        <v>-30.8574359160737</v>
      </c>
      <c r="DO343">
        <v>-325.51111149331</v>
      </c>
      <c r="DP343">
        <v>13998.3538461538</v>
      </c>
      <c r="DQ343">
        <v>15</v>
      </c>
      <c r="DR343">
        <v>1625677134.6</v>
      </c>
      <c r="DS343" t="s">
        <v>305</v>
      </c>
      <c r="DT343">
        <v>1625677128.6</v>
      </c>
      <c r="DU343">
        <v>1625677134.6</v>
      </c>
      <c r="DV343">
        <v>2</v>
      </c>
      <c r="DW343">
        <v>0.041</v>
      </c>
      <c r="DX343">
        <v>0.026</v>
      </c>
      <c r="DY343">
        <v>-14.347</v>
      </c>
      <c r="DZ343">
        <v>-1.389</v>
      </c>
      <c r="EA343">
        <v>420</v>
      </c>
      <c r="EB343">
        <v>5</v>
      </c>
      <c r="EC343">
        <v>0.14</v>
      </c>
      <c r="ED343">
        <v>0.08</v>
      </c>
      <c r="EE343">
        <v>-12.7959317073171</v>
      </c>
      <c r="EF343">
        <v>-0.31082926829268</v>
      </c>
      <c r="EG343">
        <v>0.0560503320806697</v>
      </c>
      <c r="EH343">
        <v>1</v>
      </c>
      <c r="EI343">
        <v>1349.92911764706</v>
      </c>
      <c r="EJ343">
        <v>-30.2121396454335</v>
      </c>
      <c r="EK343">
        <v>2.96316937600014</v>
      </c>
      <c r="EL343">
        <v>0</v>
      </c>
      <c r="EM343">
        <v>1.60359731707317</v>
      </c>
      <c r="EN343">
        <v>0.180136097560973</v>
      </c>
      <c r="EO343">
        <v>0.0210793301860991</v>
      </c>
      <c r="EP343">
        <v>0</v>
      </c>
      <c r="EQ343">
        <v>1</v>
      </c>
      <c r="ER343">
        <v>3</v>
      </c>
      <c r="ES343" t="s">
        <v>427</v>
      </c>
      <c r="ET343">
        <v>100</v>
      </c>
      <c r="EU343">
        <v>100</v>
      </c>
      <c r="EV343">
        <v>-14.342</v>
      </c>
      <c r="EW343">
        <v>-1.5058</v>
      </c>
      <c r="EX343">
        <v>-14.3476998515065</v>
      </c>
      <c r="EY343">
        <v>0.000485247639819423</v>
      </c>
      <c r="EZ343">
        <v>-1.36446825205216e-06</v>
      </c>
      <c r="FA343">
        <v>5.78542989185787e-10</v>
      </c>
      <c r="FB343">
        <v>-1.1099058739466</v>
      </c>
      <c r="FC343">
        <v>-0.0508365997127688</v>
      </c>
      <c r="FD343">
        <v>0.00161886503163497</v>
      </c>
      <c r="FE343">
        <v>-2.08621555845513e-05</v>
      </c>
      <c r="FF343">
        <v>0</v>
      </c>
      <c r="FG343">
        <v>2096</v>
      </c>
      <c r="FH343">
        <v>2</v>
      </c>
      <c r="FI343">
        <v>28</v>
      </c>
      <c r="FJ343">
        <v>12.3</v>
      </c>
      <c r="FK343">
        <v>12.2</v>
      </c>
      <c r="FL343">
        <v>18</v>
      </c>
      <c r="FM343">
        <v>491.902</v>
      </c>
      <c r="FN343">
        <v>512.4</v>
      </c>
      <c r="FO343">
        <v>23.4846</v>
      </c>
      <c r="FP343">
        <v>26.382</v>
      </c>
      <c r="FQ343">
        <v>30.0001</v>
      </c>
      <c r="FR343">
        <v>26.6062</v>
      </c>
      <c r="FS343">
        <v>26.6009</v>
      </c>
      <c r="FT343">
        <v>21.492</v>
      </c>
      <c r="FU343">
        <v>46.7082</v>
      </c>
      <c r="FV343">
        <v>0</v>
      </c>
      <c r="FW343">
        <v>23.57</v>
      </c>
      <c r="FX343">
        <v>420</v>
      </c>
      <c r="FY343">
        <v>8.12971</v>
      </c>
      <c r="FZ343">
        <v>101.681</v>
      </c>
      <c r="GA343">
        <v>96.2044</v>
      </c>
    </row>
    <row r="344" spans="1:183">
      <c r="A344">
        <v>328</v>
      </c>
      <c r="B344">
        <v>1625677870.1</v>
      </c>
      <c r="C344">
        <v>654</v>
      </c>
      <c r="D344" t="s">
        <v>962</v>
      </c>
      <c r="E344" t="s">
        <v>963</v>
      </c>
      <c r="F344">
        <v>1</v>
      </c>
      <c r="G344" t="s">
        <v>302</v>
      </c>
      <c r="H344">
        <v>1625677869.1</v>
      </c>
      <c r="I344">
        <f>(J344)/1000</f>
        <v>0</v>
      </c>
      <c r="J344">
        <f>1000*CJ344*AH344*(CF344-CG344)/(100*BY344*(1000-AH344*CF344))</f>
        <v>0</v>
      </c>
      <c r="K344">
        <f>CJ344*AH344*(CE344-CD344*(1000-AH344*CG344)/(1000-AH344*CF344))/(100*BY344)</f>
        <v>0</v>
      </c>
      <c r="L344">
        <f>CD344 - IF(AH344&gt;1, K344*BY344*100.0/(AJ344*CR344), 0)</f>
        <v>0</v>
      </c>
      <c r="M344">
        <f>((S344-I344/2)*L344-K344)/(S344+I344/2)</f>
        <v>0</v>
      </c>
      <c r="N344">
        <f>M344*(CK344+CL344)/1000.0</f>
        <v>0</v>
      </c>
      <c r="O344">
        <f>(CD344 - IF(AH344&gt;1, K344*BY344*100.0/(AJ344*CR344), 0))*(CK344+CL344)/1000.0</f>
        <v>0</v>
      </c>
      <c r="P344">
        <f>2.0/((1/R344-1/Q344)+SIGN(R344)*SQRT((1/R344-1/Q344)*(1/R344-1/Q344) + 4*BZ344/((BZ344+1)*(BZ344+1))*(2*1/R344*1/Q344-1/Q344*1/Q344)))</f>
        <v>0</v>
      </c>
      <c r="Q344">
        <f>IF(LEFT(CA344,1)&lt;&gt;"0",IF(LEFT(CA344,1)="1",3.0,CB344),$D$5+$E$5*(CR344*CK344/($K$5*1000))+$F$5*(CR344*CK344/($K$5*1000))*MAX(MIN(BY344,$J$5),$I$5)*MAX(MIN(BY344,$J$5),$I$5)+$G$5*MAX(MIN(BY344,$J$5),$I$5)*(CR344*CK344/($K$5*1000))+$H$5*(CR344*CK344/($K$5*1000))*(CR344*CK344/($K$5*1000)))</f>
        <v>0</v>
      </c>
      <c r="R344">
        <f>I344*(1000-(1000*0.61365*exp(17.502*V344/(240.97+V344))/(CK344+CL344)+CF344)/2)/(1000*0.61365*exp(17.502*V344/(240.97+V344))/(CK344+CL344)-CF344)</f>
        <v>0</v>
      </c>
      <c r="S344">
        <f>1/((BZ344+1)/(P344/1.6)+1/(Q344/1.37)) + BZ344/((BZ344+1)/(P344/1.6) + BZ344/(Q344/1.37))</f>
        <v>0</v>
      </c>
      <c r="T344">
        <f>(BU344*BX344)</f>
        <v>0</v>
      </c>
      <c r="U344">
        <f>(CM344+(T344+2*0.95*5.67E-8*(((CM344+$B$7)+273)^4-(CM344+273)^4)-44100*I344)/(1.84*29.3*Q344+8*0.95*5.67E-8*(CM344+273)^3))</f>
        <v>0</v>
      </c>
      <c r="V344">
        <f>($C$7*CN344+$D$7*CO344+$E$7*U344)</f>
        <v>0</v>
      </c>
      <c r="W344">
        <f>0.61365*exp(17.502*V344/(240.97+V344))</f>
        <v>0</v>
      </c>
      <c r="X344">
        <f>(Y344/Z344*100)</f>
        <v>0</v>
      </c>
      <c r="Y344">
        <f>CF344*(CK344+CL344)/1000</f>
        <v>0</v>
      </c>
      <c r="Z344">
        <f>0.61365*exp(17.502*CM344/(240.97+CM344))</f>
        <v>0</v>
      </c>
      <c r="AA344">
        <f>(W344-CF344*(CK344+CL344)/1000)</f>
        <v>0</v>
      </c>
      <c r="AB344">
        <f>(-I344*44100)</f>
        <v>0</v>
      </c>
      <c r="AC344">
        <f>2*29.3*Q344*0.92*(CM344-V344)</f>
        <v>0</v>
      </c>
      <c r="AD344">
        <f>2*0.95*5.67E-8*(((CM344+$B$7)+273)^4-(V344+273)^4)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MAX(0,($B$13+$C$13*CR344)/(1+$D$13*CR344)*CK344/(CM344+273)*$E$13)</f>
        <v>0</v>
      </c>
      <c r="AK344" t="s">
        <v>303</v>
      </c>
      <c r="AL344" t="s">
        <v>303</v>
      </c>
      <c r="AM344">
        <v>0</v>
      </c>
      <c r="AN344">
        <v>0</v>
      </c>
      <c r="AO344">
        <f>1-AM344/AN344</f>
        <v>0</v>
      </c>
      <c r="AP344">
        <v>0</v>
      </c>
      <c r="AQ344" t="s">
        <v>303</v>
      </c>
      <c r="AR344" t="s">
        <v>303</v>
      </c>
      <c r="AS344">
        <v>0</v>
      </c>
      <c r="AT344">
        <v>0</v>
      </c>
      <c r="AU344">
        <f>1-AS344/AT344</f>
        <v>0</v>
      </c>
      <c r="AV344">
        <v>0.5</v>
      </c>
      <c r="AW344">
        <f>BV344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303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f>$B$11*CS344+$C$11*CT344+$F$11*CU344*(1-CX344)</f>
        <v>0</v>
      </c>
      <c r="BV344">
        <f>BU344*BW344</f>
        <v>0</v>
      </c>
      <c r="BW344">
        <f>($B$11*$D$9+$C$11*$D$9+$F$11*((DH344+CZ344)/MAX(DH344+CZ344+DI344, 0.1)*$I$9+DI344/MAX(DH344+CZ344+DI344, 0.1)*$J$9))/($B$11+$C$11+$F$11)</f>
        <v>0</v>
      </c>
      <c r="BX344">
        <f>($B$11*$K$9+$C$11*$K$9+$F$11*((DH344+CZ344)/MAX(DH344+CZ344+DI344, 0.1)*$P$9+DI344/MAX(DH344+CZ344+DI344, 0.1)*$Q$9))/($B$11+$C$11+$F$11)</f>
        <v>0</v>
      </c>
      <c r="BY344">
        <v>6</v>
      </c>
      <c r="BZ344">
        <v>0.5</v>
      </c>
      <c r="CA344" t="s">
        <v>304</v>
      </c>
      <c r="CB344">
        <v>2</v>
      </c>
      <c r="CC344">
        <v>1625677869.1</v>
      </c>
      <c r="CD344">
        <v>407.14</v>
      </c>
      <c r="CE344">
        <v>419.877333333333</v>
      </c>
      <c r="CF344">
        <v>9.71456333333333</v>
      </c>
      <c r="CG344">
        <v>8.10095333333333</v>
      </c>
      <c r="CH344">
        <v>421.482666666667</v>
      </c>
      <c r="CI344">
        <v>11.2205333333333</v>
      </c>
      <c r="CJ344">
        <v>499.951666666667</v>
      </c>
      <c r="CK344">
        <v>100.412666666667</v>
      </c>
      <c r="CL344">
        <v>0.0995543666666667</v>
      </c>
      <c r="CM344">
        <v>23.1378333333333</v>
      </c>
      <c r="CN344">
        <v>22.8229666666667</v>
      </c>
      <c r="CO344">
        <v>999.9</v>
      </c>
      <c r="CP344">
        <v>0</v>
      </c>
      <c r="CQ344">
        <v>0</v>
      </c>
      <c r="CR344">
        <v>10011.9</v>
      </c>
      <c r="CS344">
        <v>0</v>
      </c>
      <c r="CT344">
        <v>4.80370666666667</v>
      </c>
      <c r="CU344">
        <v>1046.12666666667</v>
      </c>
      <c r="CV344">
        <v>0.961998333333333</v>
      </c>
      <c r="CW344">
        <v>0.0380018</v>
      </c>
      <c r="CX344">
        <v>0</v>
      </c>
      <c r="CY344">
        <v>1344.32333333333</v>
      </c>
      <c r="CZ344">
        <v>4.99912</v>
      </c>
      <c r="DA344">
        <v>13956.2333333333</v>
      </c>
      <c r="DB344">
        <v>6713.61333333333</v>
      </c>
      <c r="DC344">
        <v>37.812</v>
      </c>
      <c r="DD344">
        <v>40.875</v>
      </c>
      <c r="DE344">
        <v>39.7083333333333</v>
      </c>
      <c r="DF344">
        <v>40.4786666666667</v>
      </c>
      <c r="DG344">
        <v>39.6036666666667</v>
      </c>
      <c r="DH344">
        <v>1001.56666666667</v>
      </c>
      <c r="DI344">
        <v>39.56</v>
      </c>
      <c r="DJ344">
        <v>0</v>
      </c>
      <c r="DK344">
        <v>1625677871</v>
      </c>
      <c r="DL344">
        <v>0</v>
      </c>
      <c r="DM344">
        <v>1347.3712</v>
      </c>
      <c r="DN344">
        <v>-30.7753845614861</v>
      </c>
      <c r="DO344">
        <v>-323.692307333216</v>
      </c>
      <c r="DP344">
        <v>13987.504</v>
      </c>
      <c r="DQ344">
        <v>15</v>
      </c>
      <c r="DR344">
        <v>1625677134.6</v>
      </c>
      <c r="DS344" t="s">
        <v>305</v>
      </c>
      <c r="DT344">
        <v>1625677128.6</v>
      </c>
      <c r="DU344">
        <v>1625677134.6</v>
      </c>
      <c r="DV344">
        <v>2</v>
      </c>
      <c r="DW344">
        <v>0.041</v>
      </c>
      <c r="DX344">
        <v>0.026</v>
      </c>
      <c r="DY344">
        <v>-14.347</v>
      </c>
      <c r="DZ344">
        <v>-1.389</v>
      </c>
      <c r="EA344">
        <v>420</v>
      </c>
      <c r="EB344">
        <v>5</v>
      </c>
      <c r="EC344">
        <v>0.14</v>
      </c>
      <c r="ED344">
        <v>0.08</v>
      </c>
      <c r="EE344">
        <v>-12.7957512195122</v>
      </c>
      <c r="EF344">
        <v>-0.111183972125461</v>
      </c>
      <c r="EG344">
        <v>0.0557623140592684</v>
      </c>
      <c r="EH344">
        <v>1</v>
      </c>
      <c r="EI344">
        <v>1349.01382352941</v>
      </c>
      <c r="EJ344">
        <v>-30.0867480755215</v>
      </c>
      <c r="EK344">
        <v>2.9524815232832</v>
      </c>
      <c r="EL344">
        <v>0</v>
      </c>
      <c r="EM344">
        <v>1.60772658536585</v>
      </c>
      <c r="EN344">
        <v>0.13985393728223</v>
      </c>
      <c r="EO344">
        <v>0.0186726306309994</v>
      </c>
      <c r="EP344">
        <v>0</v>
      </c>
      <c r="EQ344">
        <v>1</v>
      </c>
      <c r="ER344">
        <v>3</v>
      </c>
      <c r="ES344" t="s">
        <v>427</v>
      </c>
      <c r="ET344">
        <v>100</v>
      </c>
      <c r="EU344">
        <v>100</v>
      </c>
      <c r="EV344">
        <v>-14.342</v>
      </c>
      <c r="EW344">
        <v>-1.5062</v>
      </c>
      <c r="EX344">
        <v>-14.3476998515065</v>
      </c>
      <c r="EY344">
        <v>0.000485247639819423</v>
      </c>
      <c r="EZ344">
        <v>-1.36446825205216e-06</v>
      </c>
      <c r="FA344">
        <v>5.78542989185787e-10</v>
      </c>
      <c r="FB344">
        <v>-1.1099058739466</v>
      </c>
      <c r="FC344">
        <v>-0.0508365997127688</v>
      </c>
      <c r="FD344">
        <v>0.00161886503163497</v>
      </c>
      <c r="FE344">
        <v>-2.08621555845513e-05</v>
      </c>
      <c r="FF344">
        <v>0</v>
      </c>
      <c r="FG344">
        <v>2096</v>
      </c>
      <c r="FH344">
        <v>2</v>
      </c>
      <c r="FI344">
        <v>28</v>
      </c>
      <c r="FJ344">
        <v>12.4</v>
      </c>
      <c r="FK344">
        <v>12.3</v>
      </c>
      <c r="FL344">
        <v>18</v>
      </c>
      <c r="FM344">
        <v>491.961</v>
      </c>
      <c r="FN344">
        <v>512.264</v>
      </c>
      <c r="FO344">
        <v>23.5266</v>
      </c>
      <c r="FP344">
        <v>26.382</v>
      </c>
      <c r="FQ344">
        <v>30</v>
      </c>
      <c r="FR344">
        <v>26.6062</v>
      </c>
      <c r="FS344">
        <v>26.5998</v>
      </c>
      <c r="FT344">
        <v>21.4904</v>
      </c>
      <c r="FU344">
        <v>46.7082</v>
      </c>
      <c r="FV344">
        <v>0</v>
      </c>
      <c r="FW344">
        <v>23.57</v>
      </c>
      <c r="FX344">
        <v>420</v>
      </c>
      <c r="FY344">
        <v>8.18003</v>
      </c>
      <c r="FZ344">
        <v>101.682</v>
      </c>
      <c r="GA344">
        <v>96.2037</v>
      </c>
    </row>
    <row r="345" spans="1:183">
      <c r="A345">
        <v>329</v>
      </c>
      <c r="B345">
        <v>1625677872.1</v>
      </c>
      <c r="C345">
        <v>656</v>
      </c>
      <c r="D345" t="s">
        <v>964</v>
      </c>
      <c r="E345" t="s">
        <v>965</v>
      </c>
      <c r="F345">
        <v>1</v>
      </c>
      <c r="G345" t="s">
        <v>302</v>
      </c>
      <c r="H345">
        <v>1625677871.1</v>
      </c>
      <c r="I345">
        <f>(J345)/1000</f>
        <v>0</v>
      </c>
      <c r="J345">
        <f>1000*CJ345*AH345*(CF345-CG345)/(100*BY345*(1000-AH345*CF345))</f>
        <v>0</v>
      </c>
      <c r="K345">
        <f>CJ345*AH345*(CE345-CD345*(1000-AH345*CG345)/(1000-AH345*CF345))/(100*BY345)</f>
        <v>0</v>
      </c>
      <c r="L345">
        <f>CD345 - IF(AH345&gt;1, K345*BY345*100.0/(AJ345*CR345), 0)</f>
        <v>0</v>
      </c>
      <c r="M345">
        <f>((S345-I345/2)*L345-K345)/(S345+I345/2)</f>
        <v>0</v>
      </c>
      <c r="N345">
        <f>M345*(CK345+CL345)/1000.0</f>
        <v>0</v>
      </c>
      <c r="O345">
        <f>(CD345 - IF(AH345&gt;1, K345*BY345*100.0/(AJ345*CR345), 0))*(CK345+CL345)/1000.0</f>
        <v>0</v>
      </c>
      <c r="P345">
        <f>2.0/((1/R345-1/Q345)+SIGN(R345)*SQRT((1/R345-1/Q345)*(1/R345-1/Q345) + 4*BZ345/((BZ345+1)*(BZ345+1))*(2*1/R345*1/Q345-1/Q345*1/Q345)))</f>
        <v>0</v>
      </c>
      <c r="Q345">
        <f>IF(LEFT(CA345,1)&lt;&gt;"0",IF(LEFT(CA345,1)="1",3.0,CB345),$D$5+$E$5*(CR345*CK345/($K$5*1000))+$F$5*(CR345*CK345/($K$5*1000))*MAX(MIN(BY345,$J$5),$I$5)*MAX(MIN(BY345,$J$5),$I$5)+$G$5*MAX(MIN(BY345,$J$5),$I$5)*(CR345*CK345/($K$5*1000))+$H$5*(CR345*CK345/($K$5*1000))*(CR345*CK345/($K$5*1000)))</f>
        <v>0</v>
      </c>
      <c r="R345">
        <f>I345*(1000-(1000*0.61365*exp(17.502*V345/(240.97+V345))/(CK345+CL345)+CF345)/2)/(1000*0.61365*exp(17.502*V345/(240.97+V345))/(CK345+CL345)-CF345)</f>
        <v>0</v>
      </c>
      <c r="S345">
        <f>1/((BZ345+1)/(P345/1.6)+1/(Q345/1.37)) + BZ345/((BZ345+1)/(P345/1.6) + BZ345/(Q345/1.37))</f>
        <v>0</v>
      </c>
      <c r="T345">
        <f>(BU345*BX345)</f>
        <v>0</v>
      </c>
      <c r="U345">
        <f>(CM345+(T345+2*0.95*5.67E-8*(((CM345+$B$7)+273)^4-(CM345+273)^4)-44100*I345)/(1.84*29.3*Q345+8*0.95*5.67E-8*(CM345+273)^3))</f>
        <v>0</v>
      </c>
      <c r="V345">
        <f>($C$7*CN345+$D$7*CO345+$E$7*U345)</f>
        <v>0</v>
      </c>
      <c r="W345">
        <f>0.61365*exp(17.502*V345/(240.97+V345))</f>
        <v>0</v>
      </c>
      <c r="X345">
        <f>(Y345/Z345*100)</f>
        <v>0</v>
      </c>
      <c r="Y345">
        <f>CF345*(CK345+CL345)/1000</f>
        <v>0</v>
      </c>
      <c r="Z345">
        <f>0.61365*exp(17.502*CM345/(240.97+CM345))</f>
        <v>0</v>
      </c>
      <c r="AA345">
        <f>(W345-CF345*(CK345+CL345)/1000)</f>
        <v>0</v>
      </c>
      <c r="AB345">
        <f>(-I345*44100)</f>
        <v>0</v>
      </c>
      <c r="AC345">
        <f>2*29.3*Q345*0.92*(CM345-V345)</f>
        <v>0</v>
      </c>
      <c r="AD345">
        <f>2*0.95*5.67E-8*(((CM345+$B$7)+273)^4-(V345+273)^4)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MAX(0,($B$13+$C$13*CR345)/(1+$D$13*CR345)*CK345/(CM345+273)*$E$13)</f>
        <v>0</v>
      </c>
      <c r="AK345" t="s">
        <v>303</v>
      </c>
      <c r="AL345" t="s">
        <v>303</v>
      </c>
      <c r="AM345">
        <v>0</v>
      </c>
      <c r="AN345">
        <v>0</v>
      </c>
      <c r="AO345">
        <f>1-AM345/AN345</f>
        <v>0</v>
      </c>
      <c r="AP345">
        <v>0</v>
      </c>
      <c r="AQ345" t="s">
        <v>303</v>
      </c>
      <c r="AR345" t="s">
        <v>303</v>
      </c>
      <c r="AS345">
        <v>0</v>
      </c>
      <c r="AT345">
        <v>0</v>
      </c>
      <c r="AU345">
        <f>1-AS345/AT345</f>
        <v>0</v>
      </c>
      <c r="AV345">
        <v>0.5</v>
      </c>
      <c r="AW345">
        <f>BV345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303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f>$B$11*CS345+$C$11*CT345+$F$11*CU345*(1-CX345)</f>
        <v>0</v>
      </c>
      <c r="BV345">
        <f>BU345*BW345</f>
        <v>0</v>
      </c>
      <c r="BW345">
        <f>($B$11*$D$9+$C$11*$D$9+$F$11*((DH345+CZ345)/MAX(DH345+CZ345+DI345, 0.1)*$I$9+DI345/MAX(DH345+CZ345+DI345, 0.1)*$J$9))/($B$11+$C$11+$F$11)</f>
        <v>0</v>
      </c>
      <c r="BX345">
        <f>($B$11*$K$9+$C$11*$K$9+$F$11*((DH345+CZ345)/MAX(DH345+CZ345+DI345, 0.1)*$P$9+DI345/MAX(DH345+CZ345+DI345, 0.1)*$Q$9))/($B$11+$C$11+$F$11)</f>
        <v>0</v>
      </c>
      <c r="BY345">
        <v>6</v>
      </c>
      <c r="BZ345">
        <v>0.5</v>
      </c>
      <c r="CA345" t="s">
        <v>304</v>
      </c>
      <c r="CB345">
        <v>2</v>
      </c>
      <c r="CC345">
        <v>1625677871.1</v>
      </c>
      <c r="CD345">
        <v>407.134</v>
      </c>
      <c r="CE345">
        <v>420.004666666667</v>
      </c>
      <c r="CF345">
        <v>9.73562</v>
      </c>
      <c r="CG345">
        <v>8.11358</v>
      </c>
      <c r="CH345">
        <v>421.476333333333</v>
      </c>
      <c r="CI345">
        <v>11.2420666666667</v>
      </c>
      <c r="CJ345">
        <v>499.979333333333</v>
      </c>
      <c r="CK345">
        <v>100.411333333333</v>
      </c>
      <c r="CL345">
        <v>0.0997027666666667</v>
      </c>
      <c r="CM345">
        <v>23.1681666666667</v>
      </c>
      <c r="CN345">
        <v>22.8543666666667</v>
      </c>
      <c r="CO345">
        <v>999.9</v>
      </c>
      <c r="CP345">
        <v>0</v>
      </c>
      <c r="CQ345">
        <v>0</v>
      </c>
      <c r="CR345">
        <v>10013.5333333333</v>
      </c>
      <c r="CS345">
        <v>0</v>
      </c>
      <c r="CT345">
        <v>4.83036</v>
      </c>
      <c r="CU345">
        <v>1045.92</v>
      </c>
      <c r="CV345">
        <v>0.961991</v>
      </c>
      <c r="CW345">
        <v>0.0380092</v>
      </c>
      <c r="CX345">
        <v>0</v>
      </c>
      <c r="CY345">
        <v>1343.15</v>
      </c>
      <c r="CZ345">
        <v>4.99912</v>
      </c>
      <c r="DA345">
        <v>13943.0333333333</v>
      </c>
      <c r="DB345">
        <v>6712.27666666667</v>
      </c>
      <c r="DC345">
        <v>37.812</v>
      </c>
      <c r="DD345">
        <v>40.875</v>
      </c>
      <c r="DE345">
        <v>39.6456666666667</v>
      </c>
      <c r="DF345">
        <v>40.4163333333333</v>
      </c>
      <c r="DG345">
        <v>39.6663333333333</v>
      </c>
      <c r="DH345">
        <v>1001.36</v>
      </c>
      <c r="DI345">
        <v>39.56</v>
      </c>
      <c r="DJ345">
        <v>0</v>
      </c>
      <c r="DK345">
        <v>1625677872.8</v>
      </c>
      <c r="DL345">
        <v>0</v>
      </c>
      <c r="DM345">
        <v>1346.60653846154</v>
      </c>
      <c r="DN345">
        <v>-30.9418803598117</v>
      </c>
      <c r="DO345">
        <v>-321.630769523195</v>
      </c>
      <c r="DP345">
        <v>13979.3038461538</v>
      </c>
      <c r="DQ345">
        <v>15</v>
      </c>
      <c r="DR345">
        <v>1625677134.6</v>
      </c>
      <c r="DS345" t="s">
        <v>305</v>
      </c>
      <c r="DT345">
        <v>1625677128.6</v>
      </c>
      <c r="DU345">
        <v>1625677134.6</v>
      </c>
      <c r="DV345">
        <v>2</v>
      </c>
      <c r="DW345">
        <v>0.041</v>
      </c>
      <c r="DX345">
        <v>0.026</v>
      </c>
      <c r="DY345">
        <v>-14.347</v>
      </c>
      <c r="DZ345">
        <v>-1.389</v>
      </c>
      <c r="EA345">
        <v>420</v>
      </c>
      <c r="EB345">
        <v>5</v>
      </c>
      <c r="EC345">
        <v>0.14</v>
      </c>
      <c r="ED345">
        <v>0.08</v>
      </c>
      <c r="EE345">
        <v>-12.8038463414634</v>
      </c>
      <c r="EF345">
        <v>-0.13725574912891</v>
      </c>
      <c r="EG345">
        <v>0.0588320805864223</v>
      </c>
      <c r="EH345">
        <v>1</v>
      </c>
      <c r="EI345">
        <v>1348.26542857143</v>
      </c>
      <c r="EJ345">
        <v>-30.482601508997</v>
      </c>
      <c r="EK345">
        <v>3.06720472357593</v>
      </c>
      <c r="EL345">
        <v>0</v>
      </c>
      <c r="EM345">
        <v>1.61117829268293</v>
      </c>
      <c r="EN345">
        <v>0.115954912891988</v>
      </c>
      <c r="EO345">
        <v>0.0173323147937446</v>
      </c>
      <c r="EP345">
        <v>0</v>
      </c>
      <c r="EQ345">
        <v>1</v>
      </c>
      <c r="ER345">
        <v>3</v>
      </c>
      <c r="ES345" t="s">
        <v>427</v>
      </c>
      <c r="ET345">
        <v>100</v>
      </c>
      <c r="EU345">
        <v>100</v>
      </c>
      <c r="EV345">
        <v>-14.342</v>
      </c>
      <c r="EW345">
        <v>-1.5067</v>
      </c>
      <c r="EX345">
        <v>-14.3476998515065</v>
      </c>
      <c r="EY345">
        <v>0.000485247639819423</v>
      </c>
      <c r="EZ345">
        <v>-1.36446825205216e-06</v>
      </c>
      <c r="FA345">
        <v>5.78542989185787e-10</v>
      </c>
      <c r="FB345">
        <v>-1.1099058739466</v>
      </c>
      <c r="FC345">
        <v>-0.0508365997127688</v>
      </c>
      <c r="FD345">
        <v>0.00161886503163497</v>
      </c>
      <c r="FE345">
        <v>-2.08621555845513e-05</v>
      </c>
      <c r="FF345">
        <v>0</v>
      </c>
      <c r="FG345">
        <v>2096</v>
      </c>
      <c r="FH345">
        <v>2</v>
      </c>
      <c r="FI345">
        <v>28</v>
      </c>
      <c r="FJ345">
        <v>12.4</v>
      </c>
      <c r="FK345">
        <v>12.3</v>
      </c>
      <c r="FL345">
        <v>18</v>
      </c>
      <c r="FM345">
        <v>491.91</v>
      </c>
      <c r="FN345">
        <v>512.219</v>
      </c>
      <c r="FO345">
        <v>23.5743</v>
      </c>
      <c r="FP345">
        <v>26.382</v>
      </c>
      <c r="FQ345">
        <v>30</v>
      </c>
      <c r="FR345">
        <v>26.6053</v>
      </c>
      <c r="FS345">
        <v>26.5989</v>
      </c>
      <c r="FT345">
        <v>21.4894</v>
      </c>
      <c r="FU345">
        <v>46.7082</v>
      </c>
      <c r="FV345">
        <v>0</v>
      </c>
      <c r="FW345">
        <v>23.64</v>
      </c>
      <c r="FX345">
        <v>420</v>
      </c>
      <c r="FY345">
        <v>8.18146</v>
      </c>
      <c r="FZ345">
        <v>101.681</v>
      </c>
      <c r="GA345">
        <v>96.2045</v>
      </c>
    </row>
    <row r="346" spans="1:183">
      <c r="A346">
        <v>330</v>
      </c>
      <c r="B346">
        <v>1625677874.1</v>
      </c>
      <c r="C346">
        <v>658</v>
      </c>
      <c r="D346" t="s">
        <v>966</v>
      </c>
      <c r="E346" t="s">
        <v>967</v>
      </c>
      <c r="F346">
        <v>1</v>
      </c>
      <c r="G346" t="s">
        <v>302</v>
      </c>
      <c r="H346">
        <v>1625677873.1</v>
      </c>
      <c r="I346">
        <f>(J346)/1000</f>
        <v>0</v>
      </c>
      <c r="J346">
        <f>1000*CJ346*AH346*(CF346-CG346)/(100*BY346*(1000-AH346*CF346))</f>
        <v>0</v>
      </c>
      <c r="K346">
        <f>CJ346*AH346*(CE346-CD346*(1000-AH346*CG346)/(1000-AH346*CF346))/(100*BY346)</f>
        <v>0</v>
      </c>
      <c r="L346">
        <f>CD346 - IF(AH346&gt;1, K346*BY346*100.0/(AJ346*CR346), 0)</f>
        <v>0</v>
      </c>
      <c r="M346">
        <f>((S346-I346/2)*L346-K346)/(S346+I346/2)</f>
        <v>0</v>
      </c>
      <c r="N346">
        <f>M346*(CK346+CL346)/1000.0</f>
        <v>0</v>
      </c>
      <c r="O346">
        <f>(CD346 - IF(AH346&gt;1, K346*BY346*100.0/(AJ346*CR346), 0))*(CK346+CL346)/1000.0</f>
        <v>0</v>
      </c>
      <c r="P346">
        <f>2.0/((1/R346-1/Q346)+SIGN(R346)*SQRT((1/R346-1/Q346)*(1/R346-1/Q346) + 4*BZ346/((BZ346+1)*(BZ346+1))*(2*1/R346*1/Q346-1/Q346*1/Q346)))</f>
        <v>0</v>
      </c>
      <c r="Q346">
        <f>IF(LEFT(CA346,1)&lt;&gt;"0",IF(LEFT(CA346,1)="1",3.0,CB346),$D$5+$E$5*(CR346*CK346/($K$5*1000))+$F$5*(CR346*CK346/($K$5*1000))*MAX(MIN(BY346,$J$5),$I$5)*MAX(MIN(BY346,$J$5),$I$5)+$G$5*MAX(MIN(BY346,$J$5),$I$5)*(CR346*CK346/($K$5*1000))+$H$5*(CR346*CK346/($K$5*1000))*(CR346*CK346/($K$5*1000)))</f>
        <v>0</v>
      </c>
      <c r="R346">
        <f>I346*(1000-(1000*0.61365*exp(17.502*V346/(240.97+V346))/(CK346+CL346)+CF346)/2)/(1000*0.61365*exp(17.502*V346/(240.97+V346))/(CK346+CL346)-CF346)</f>
        <v>0</v>
      </c>
      <c r="S346">
        <f>1/((BZ346+1)/(P346/1.6)+1/(Q346/1.37)) + BZ346/((BZ346+1)/(P346/1.6) + BZ346/(Q346/1.37))</f>
        <v>0</v>
      </c>
      <c r="T346">
        <f>(BU346*BX346)</f>
        <v>0</v>
      </c>
      <c r="U346">
        <f>(CM346+(T346+2*0.95*5.67E-8*(((CM346+$B$7)+273)^4-(CM346+273)^4)-44100*I346)/(1.84*29.3*Q346+8*0.95*5.67E-8*(CM346+273)^3))</f>
        <v>0</v>
      </c>
      <c r="V346">
        <f>($C$7*CN346+$D$7*CO346+$E$7*U346)</f>
        <v>0</v>
      </c>
      <c r="W346">
        <f>0.61365*exp(17.502*V346/(240.97+V346))</f>
        <v>0</v>
      </c>
      <c r="X346">
        <f>(Y346/Z346*100)</f>
        <v>0</v>
      </c>
      <c r="Y346">
        <f>CF346*(CK346+CL346)/1000</f>
        <v>0</v>
      </c>
      <c r="Z346">
        <f>0.61365*exp(17.502*CM346/(240.97+CM346))</f>
        <v>0</v>
      </c>
      <c r="AA346">
        <f>(W346-CF346*(CK346+CL346)/1000)</f>
        <v>0</v>
      </c>
      <c r="AB346">
        <f>(-I346*44100)</f>
        <v>0</v>
      </c>
      <c r="AC346">
        <f>2*29.3*Q346*0.92*(CM346-V346)</f>
        <v>0</v>
      </c>
      <c r="AD346">
        <f>2*0.95*5.67E-8*(((CM346+$B$7)+273)^4-(V346+273)^4)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MAX(0,($B$13+$C$13*CR346)/(1+$D$13*CR346)*CK346/(CM346+273)*$E$13)</f>
        <v>0</v>
      </c>
      <c r="AK346" t="s">
        <v>303</v>
      </c>
      <c r="AL346" t="s">
        <v>303</v>
      </c>
      <c r="AM346">
        <v>0</v>
      </c>
      <c r="AN346">
        <v>0</v>
      </c>
      <c r="AO346">
        <f>1-AM346/AN346</f>
        <v>0</v>
      </c>
      <c r="AP346">
        <v>0</v>
      </c>
      <c r="AQ346" t="s">
        <v>303</v>
      </c>
      <c r="AR346" t="s">
        <v>303</v>
      </c>
      <c r="AS346">
        <v>0</v>
      </c>
      <c r="AT346">
        <v>0</v>
      </c>
      <c r="AU346">
        <f>1-AS346/AT346</f>
        <v>0</v>
      </c>
      <c r="AV346">
        <v>0.5</v>
      </c>
      <c r="AW346">
        <f>BV346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303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f>$B$11*CS346+$C$11*CT346+$F$11*CU346*(1-CX346)</f>
        <v>0</v>
      </c>
      <c r="BV346">
        <f>BU346*BW346</f>
        <v>0</v>
      </c>
      <c r="BW346">
        <f>($B$11*$D$9+$C$11*$D$9+$F$11*((DH346+CZ346)/MAX(DH346+CZ346+DI346, 0.1)*$I$9+DI346/MAX(DH346+CZ346+DI346, 0.1)*$J$9))/($B$11+$C$11+$F$11)</f>
        <v>0</v>
      </c>
      <c r="BX346">
        <f>($B$11*$K$9+$C$11*$K$9+$F$11*((DH346+CZ346)/MAX(DH346+CZ346+DI346, 0.1)*$P$9+DI346/MAX(DH346+CZ346+DI346, 0.1)*$Q$9))/($B$11+$C$11+$F$11)</f>
        <v>0</v>
      </c>
      <c r="BY346">
        <v>6</v>
      </c>
      <c r="BZ346">
        <v>0.5</v>
      </c>
      <c r="CA346" t="s">
        <v>304</v>
      </c>
      <c r="CB346">
        <v>2</v>
      </c>
      <c r="CC346">
        <v>1625677873.1</v>
      </c>
      <c r="CD346">
        <v>407.125666666667</v>
      </c>
      <c r="CE346">
        <v>420.092333333333</v>
      </c>
      <c r="CF346">
        <v>9.75638333333333</v>
      </c>
      <c r="CG346">
        <v>8.11713333333333</v>
      </c>
      <c r="CH346">
        <v>421.468</v>
      </c>
      <c r="CI346">
        <v>11.2633333333333</v>
      </c>
      <c r="CJ346">
        <v>500.054</v>
      </c>
      <c r="CK346">
        <v>100.410333333333</v>
      </c>
      <c r="CL346">
        <v>0.100047833333333</v>
      </c>
      <c r="CM346">
        <v>23.2008666666667</v>
      </c>
      <c r="CN346">
        <v>22.8893</v>
      </c>
      <c r="CO346">
        <v>999.9</v>
      </c>
      <c r="CP346">
        <v>0</v>
      </c>
      <c r="CQ346">
        <v>0</v>
      </c>
      <c r="CR346">
        <v>10016.2666666667</v>
      </c>
      <c r="CS346">
        <v>0</v>
      </c>
      <c r="CT346">
        <v>4.83265666666667</v>
      </c>
      <c r="CU346">
        <v>1046.02333333333</v>
      </c>
      <c r="CV346">
        <v>0.961994666666667</v>
      </c>
      <c r="CW346">
        <v>0.0380055</v>
      </c>
      <c r="CX346">
        <v>0</v>
      </c>
      <c r="CY346">
        <v>1342.08</v>
      </c>
      <c r="CZ346">
        <v>4.99912</v>
      </c>
      <c r="DA346">
        <v>13934.1666666667</v>
      </c>
      <c r="DB346">
        <v>6712.93</v>
      </c>
      <c r="DC346">
        <v>37.812</v>
      </c>
      <c r="DD346">
        <v>40.875</v>
      </c>
      <c r="DE346">
        <v>39.583</v>
      </c>
      <c r="DF346">
        <v>40.4166666666667</v>
      </c>
      <c r="DG346">
        <v>39.5413333333333</v>
      </c>
      <c r="DH346">
        <v>1001.46333333333</v>
      </c>
      <c r="DI346">
        <v>39.56</v>
      </c>
      <c r="DJ346">
        <v>0</v>
      </c>
      <c r="DK346">
        <v>1625677875.2</v>
      </c>
      <c r="DL346">
        <v>0</v>
      </c>
      <c r="DM346">
        <v>1345.35846153846</v>
      </c>
      <c r="DN346">
        <v>-30.7370940405268</v>
      </c>
      <c r="DO346">
        <v>-316.47521385752</v>
      </c>
      <c r="DP346">
        <v>13966.5269230769</v>
      </c>
      <c r="DQ346">
        <v>15</v>
      </c>
      <c r="DR346">
        <v>1625677134.6</v>
      </c>
      <c r="DS346" t="s">
        <v>305</v>
      </c>
      <c r="DT346">
        <v>1625677128.6</v>
      </c>
      <c r="DU346">
        <v>1625677134.6</v>
      </c>
      <c r="DV346">
        <v>2</v>
      </c>
      <c r="DW346">
        <v>0.041</v>
      </c>
      <c r="DX346">
        <v>0.026</v>
      </c>
      <c r="DY346">
        <v>-14.347</v>
      </c>
      <c r="DZ346">
        <v>-1.389</v>
      </c>
      <c r="EA346">
        <v>420</v>
      </c>
      <c r="EB346">
        <v>5</v>
      </c>
      <c r="EC346">
        <v>0.14</v>
      </c>
      <c r="ED346">
        <v>0.08</v>
      </c>
      <c r="EE346">
        <v>-12.8233512195122</v>
      </c>
      <c r="EF346">
        <v>-0.280563763066213</v>
      </c>
      <c r="EG346">
        <v>0.0713533943744562</v>
      </c>
      <c r="EH346">
        <v>1</v>
      </c>
      <c r="EI346">
        <v>1346.89617647059</v>
      </c>
      <c r="EJ346">
        <v>-30.7817001003017</v>
      </c>
      <c r="EK346">
        <v>3.01966400030541</v>
      </c>
      <c r="EL346">
        <v>0</v>
      </c>
      <c r="EM346">
        <v>1.61467804878049</v>
      </c>
      <c r="EN346">
        <v>0.137738885017419</v>
      </c>
      <c r="EO346">
        <v>0.0185677186719464</v>
      </c>
      <c r="EP346">
        <v>0</v>
      </c>
      <c r="EQ346">
        <v>1</v>
      </c>
      <c r="ER346">
        <v>3</v>
      </c>
      <c r="ES346" t="s">
        <v>427</v>
      </c>
      <c r="ET346">
        <v>100</v>
      </c>
      <c r="EU346">
        <v>100</v>
      </c>
      <c r="EV346">
        <v>-14.342</v>
      </c>
      <c r="EW346">
        <v>-1.5071</v>
      </c>
      <c r="EX346">
        <v>-14.3476998515065</v>
      </c>
      <c r="EY346">
        <v>0.000485247639819423</v>
      </c>
      <c r="EZ346">
        <v>-1.36446825205216e-06</v>
      </c>
      <c r="FA346">
        <v>5.78542989185787e-10</v>
      </c>
      <c r="FB346">
        <v>-1.1099058739466</v>
      </c>
      <c r="FC346">
        <v>-0.0508365997127688</v>
      </c>
      <c r="FD346">
        <v>0.00161886503163497</v>
      </c>
      <c r="FE346">
        <v>-2.08621555845513e-05</v>
      </c>
      <c r="FF346">
        <v>0</v>
      </c>
      <c r="FG346">
        <v>2096</v>
      </c>
      <c r="FH346">
        <v>2</v>
      </c>
      <c r="FI346">
        <v>28</v>
      </c>
      <c r="FJ346">
        <v>12.4</v>
      </c>
      <c r="FK346">
        <v>12.3</v>
      </c>
      <c r="FL346">
        <v>18</v>
      </c>
      <c r="FM346">
        <v>491.872</v>
      </c>
      <c r="FN346">
        <v>511.984</v>
      </c>
      <c r="FO346">
        <v>23.6151</v>
      </c>
      <c r="FP346">
        <v>26.382</v>
      </c>
      <c r="FQ346">
        <v>30.0002</v>
      </c>
      <c r="FR346">
        <v>26.6042</v>
      </c>
      <c r="FS346">
        <v>26.5987</v>
      </c>
      <c r="FT346">
        <v>21.4895</v>
      </c>
      <c r="FU346">
        <v>46.7082</v>
      </c>
      <c r="FV346">
        <v>0</v>
      </c>
      <c r="FW346">
        <v>23.71</v>
      </c>
      <c r="FX346">
        <v>420</v>
      </c>
      <c r="FY346">
        <v>8.184</v>
      </c>
      <c r="FZ346">
        <v>101.681</v>
      </c>
      <c r="GA346">
        <v>96.2041</v>
      </c>
    </row>
    <row r="347" spans="1:183">
      <c r="A347">
        <v>331</v>
      </c>
      <c r="B347">
        <v>1625677876.1</v>
      </c>
      <c r="C347">
        <v>660</v>
      </c>
      <c r="D347" t="s">
        <v>968</v>
      </c>
      <c r="E347" t="s">
        <v>969</v>
      </c>
      <c r="F347">
        <v>1</v>
      </c>
      <c r="G347" t="s">
        <v>302</v>
      </c>
      <c r="H347">
        <v>1625677875.1</v>
      </c>
      <c r="I347">
        <f>(J347)/1000</f>
        <v>0</v>
      </c>
      <c r="J347">
        <f>1000*CJ347*AH347*(CF347-CG347)/(100*BY347*(1000-AH347*CF347))</f>
        <v>0</v>
      </c>
      <c r="K347">
        <f>CJ347*AH347*(CE347-CD347*(1000-AH347*CG347)/(1000-AH347*CF347))/(100*BY347)</f>
        <v>0</v>
      </c>
      <c r="L347">
        <f>CD347 - IF(AH347&gt;1, K347*BY347*100.0/(AJ347*CR347), 0)</f>
        <v>0</v>
      </c>
      <c r="M347">
        <f>((S347-I347/2)*L347-K347)/(S347+I347/2)</f>
        <v>0</v>
      </c>
      <c r="N347">
        <f>M347*(CK347+CL347)/1000.0</f>
        <v>0</v>
      </c>
      <c r="O347">
        <f>(CD347 - IF(AH347&gt;1, K347*BY347*100.0/(AJ347*CR347), 0))*(CK347+CL347)/1000.0</f>
        <v>0</v>
      </c>
      <c r="P347">
        <f>2.0/((1/R347-1/Q347)+SIGN(R347)*SQRT((1/R347-1/Q347)*(1/R347-1/Q347) + 4*BZ347/((BZ347+1)*(BZ347+1))*(2*1/R347*1/Q347-1/Q347*1/Q347)))</f>
        <v>0</v>
      </c>
      <c r="Q347">
        <f>IF(LEFT(CA347,1)&lt;&gt;"0",IF(LEFT(CA347,1)="1",3.0,CB347),$D$5+$E$5*(CR347*CK347/($K$5*1000))+$F$5*(CR347*CK347/($K$5*1000))*MAX(MIN(BY347,$J$5),$I$5)*MAX(MIN(BY347,$J$5),$I$5)+$G$5*MAX(MIN(BY347,$J$5),$I$5)*(CR347*CK347/($K$5*1000))+$H$5*(CR347*CK347/($K$5*1000))*(CR347*CK347/($K$5*1000)))</f>
        <v>0</v>
      </c>
      <c r="R347">
        <f>I347*(1000-(1000*0.61365*exp(17.502*V347/(240.97+V347))/(CK347+CL347)+CF347)/2)/(1000*0.61365*exp(17.502*V347/(240.97+V347))/(CK347+CL347)-CF347)</f>
        <v>0</v>
      </c>
      <c r="S347">
        <f>1/((BZ347+1)/(P347/1.6)+1/(Q347/1.37)) + BZ347/((BZ347+1)/(P347/1.6) + BZ347/(Q347/1.37))</f>
        <v>0</v>
      </c>
      <c r="T347">
        <f>(BU347*BX347)</f>
        <v>0</v>
      </c>
      <c r="U347">
        <f>(CM347+(T347+2*0.95*5.67E-8*(((CM347+$B$7)+273)^4-(CM347+273)^4)-44100*I347)/(1.84*29.3*Q347+8*0.95*5.67E-8*(CM347+273)^3))</f>
        <v>0</v>
      </c>
      <c r="V347">
        <f>($C$7*CN347+$D$7*CO347+$E$7*U347)</f>
        <v>0</v>
      </c>
      <c r="W347">
        <f>0.61365*exp(17.502*V347/(240.97+V347))</f>
        <v>0</v>
      </c>
      <c r="X347">
        <f>(Y347/Z347*100)</f>
        <v>0</v>
      </c>
      <c r="Y347">
        <f>CF347*(CK347+CL347)/1000</f>
        <v>0</v>
      </c>
      <c r="Z347">
        <f>0.61365*exp(17.502*CM347/(240.97+CM347))</f>
        <v>0</v>
      </c>
      <c r="AA347">
        <f>(W347-CF347*(CK347+CL347)/1000)</f>
        <v>0</v>
      </c>
      <c r="AB347">
        <f>(-I347*44100)</f>
        <v>0</v>
      </c>
      <c r="AC347">
        <f>2*29.3*Q347*0.92*(CM347-V347)</f>
        <v>0</v>
      </c>
      <c r="AD347">
        <f>2*0.95*5.67E-8*(((CM347+$B$7)+273)^4-(V347+273)^4)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MAX(0,($B$13+$C$13*CR347)/(1+$D$13*CR347)*CK347/(CM347+273)*$E$13)</f>
        <v>0</v>
      </c>
      <c r="AK347" t="s">
        <v>303</v>
      </c>
      <c r="AL347" t="s">
        <v>303</v>
      </c>
      <c r="AM347">
        <v>0</v>
      </c>
      <c r="AN347">
        <v>0</v>
      </c>
      <c r="AO347">
        <f>1-AM347/AN347</f>
        <v>0</v>
      </c>
      <c r="AP347">
        <v>0</v>
      </c>
      <c r="AQ347" t="s">
        <v>303</v>
      </c>
      <c r="AR347" t="s">
        <v>303</v>
      </c>
      <c r="AS347">
        <v>0</v>
      </c>
      <c r="AT347">
        <v>0</v>
      </c>
      <c r="AU347">
        <f>1-AS347/AT347</f>
        <v>0</v>
      </c>
      <c r="AV347">
        <v>0.5</v>
      </c>
      <c r="AW347">
        <f>BV347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303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f>$B$11*CS347+$C$11*CT347+$F$11*CU347*(1-CX347)</f>
        <v>0</v>
      </c>
      <c r="BV347">
        <f>BU347*BW347</f>
        <v>0</v>
      </c>
      <c r="BW347">
        <f>($B$11*$D$9+$C$11*$D$9+$F$11*((DH347+CZ347)/MAX(DH347+CZ347+DI347, 0.1)*$I$9+DI347/MAX(DH347+CZ347+DI347, 0.1)*$J$9))/($B$11+$C$11+$F$11)</f>
        <v>0</v>
      </c>
      <c r="BX347">
        <f>($B$11*$K$9+$C$11*$K$9+$F$11*((DH347+CZ347)/MAX(DH347+CZ347+DI347, 0.1)*$P$9+DI347/MAX(DH347+CZ347+DI347, 0.1)*$Q$9))/($B$11+$C$11+$F$11)</f>
        <v>0</v>
      </c>
      <c r="BY347">
        <v>6</v>
      </c>
      <c r="BZ347">
        <v>0.5</v>
      </c>
      <c r="CA347" t="s">
        <v>304</v>
      </c>
      <c r="CB347">
        <v>2</v>
      </c>
      <c r="CC347">
        <v>1625677875.1</v>
      </c>
      <c r="CD347">
        <v>407.121666666667</v>
      </c>
      <c r="CE347">
        <v>419.985333333333</v>
      </c>
      <c r="CF347">
        <v>9.77307666666667</v>
      </c>
      <c r="CG347">
        <v>8.11830333333334</v>
      </c>
      <c r="CH347">
        <v>421.464</v>
      </c>
      <c r="CI347">
        <v>11.2804</v>
      </c>
      <c r="CJ347">
        <v>499.994</v>
      </c>
      <c r="CK347">
        <v>100.415333333333</v>
      </c>
      <c r="CL347">
        <v>0.0998660666666667</v>
      </c>
      <c r="CM347">
        <v>23.2318333333333</v>
      </c>
      <c r="CN347">
        <v>22.9143</v>
      </c>
      <c r="CO347">
        <v>999.9</v>
      </c>
      <c r="CP347">
        <v>0</v>
      </c>
      <c r="CQ347">
        <v>0</v>
      </c>
      <c r="CR347">
        <v>10020</v>
      </c>
      <c r="CS347">
        <v>0</v>
      </c>
      <c r="CT347">
        <v>4.80554666666667</v>
      </c>
      <c r="CU347">
        <v>1046.02</v>
      </c>
      <c r="CV347">
        <v>0.961994666666667</v>
      </c>
      <c r="CW347">
        <v>0.0380055</v>
      </c>
      <c r="CX347">
        <v>0</v>
      </c>
      <c r="CY347">
        <v>1341.16666666667</v>
      </c>
      <c r="CZ347">
        <v>4.99912</v>
      </c>
      <c r="DA347">
        <v>13924.7</v>
      </c>
      <c r="DB347">
        <v>6712.91333333333</v>
      </c>
      <c r="DC347">
        <v>37.854</v>
      </c>
      <c r="DD347">
        <v>40.875</v>
      </c>
      <c r="DE347">
        <v>39.5413333333333</v>
      </c>
      <c r="DF347">
        <v>40.437</v>
      </c>
      <c r="DG347">
        <v>39.6666666666667</v>
      </c>
      <c r="DH347">
        <v>1001.46</v>
      </c>
      <c r="DI347">
        <v>39.56</v>
      </c>
      <c r="DJ347">
        <v>0</v>
      </c>
      <c r="DK347">
        <v>1625677877</v>
      </c>
      <c r="DL347">
        <v>0</v>
      </c>
      <c r="DM347">
        <v>1344.2544</v>
      </c>
      <c r="DN347">
        <v>-30.9223076465795</v>
      </c>
      <c r="DO347">
        <v>-313.176922521389</v>
      </c>
      <c r="DP347">
        <v>13955.472</v>
      </c>
      <c r="DQ347">
        <v>15</v>
      </c>
      <c r="DR347">
        <v>1625677134.6</v>
      </c>
      <c r="DS347" t="s">
        <v>305</v>
      </c>
      <c r="DT347">
        <v>1625677128.6</v>
      </c>
      <c r="DU347">
        <v>1625677134.6</v>
      </c>
      <c r="DV347">
        <v>2</v>
      </c>
      <c r="DW347">
        <v>0.041</v>
      </c>
      <c r="DX347">
        <v>0.026</v>
      </c>
      <c r="DY347">
        <v>-14.347</v>
      </c>
      <c r="DZ347">
        <v>-1.389</v>
      </c>
      <c r="EA347">
        <v>420</v>
      </c>
      <c r="EB347">
        <v>5</v>
      </c>
      <c r="EC347">
        <v>0.14</v>
      </c>
      <c r="ED347">
        <v>0.08</v>
      </c>
      <c r="EE347">
        <v>-12.8375292682927</v>
      </c>
      <c r="EF347">
        <v>-0.206437630662044</v>
      </c>
      <c r="EG347">
        <v>0.0688812418937873</v>
      </c>
      <c r="EH347">
        <v>1</v>
      </c>
      <c r="EI347">
        <v>1345.97617647059</v>
      </c>
      <c r="EJ347">
        <v>-30.8095658864706</v>
      </c>
      <c r="EK347">
        <v>3.03766552655342</v>
      </c>
      <c r="EL347">
        <v>0</v>
      </c>
      <c r="EM347">
        <v>1.61945463414634</v>
      </c>
      <c r="EN347">
        <v>0.177200278745644</v>
      </c>
      <c r="EO347">
        <v>0.0212928759525238</v>
      </c>
      <c r="EP347">
        <v>0</v>
      </c>
      <c r="EQ347">
        <v>1</v>
      </c>
      <c r="ER347">
        <v>3</v>
      </c>
      <c r="ES347" t="s">
        <v>427</v>
      </c>
      <c r="ET347">
        <v>100</v>
      </c>
      <c r="EU347">
        <v>100</v>
      </c>
      <c r="EV347">
        <v>-14.343</v>
      </c>
      <c r="EW347">
        <v>-1.5075</v>
      </c>
      <c r="EX347">
        <v>-14.3476998515065</v>
      </c>
      <c r="EY347">
        <v>0.000485247639819423</v>
      </c>
      <c r="EZ347">
        <v>-1.36446825205216e-06</v>
      </c>
      <c r="FA347">
        <v>5.78542989185787e-10</v>
      </c>
      <c r="FB347">
        <v>-1.1099058739466</v>
      </c>
      <c r="FC347">
        <v>-0.0508365997127688</v>
      </c>
      <c r="FD347">
        <v>0.00161886503163497</v>
      </c>
      <c r="FE347">
        <v>-2.08621555845513e-05</v>
      </c>
      <c r="FF347">
        <v>0</v>
      </c>
      <c r="FG347">
        <v>2096</v>
      </c>
      <c r="FH347">
        <v>2</v>
      </c>
      <c r="FI347">
        <v>28</v>
      </c>
      <c r="FJ347">
        <v>12.5</v>
      </c>
      <c r="FK347">
        <v>12.4</v>
      </c>
      <c r="FL347">
        <v>18</v>
      </c>
      <c r="FM347">
        <v>491.898</v>
      </c>
      <c r="FN347">
        <v>511.848</v>
      </c>
      <c r="FO347">
        <v>23.6561</v>
      </c>
      <c r="FP347">
        <v>26.382</v>
      </c>
      <c r="FQ347">
        <v>30.0001</v>
      </c>
      <c r="FR347">
        <v>26.6039</v>
      </c>
      <c r="FS347">
        <v>26.5976</v>
      </c>
      <c r="FT347">
        <v>21.4945</v>
      </c>
      <c r="FU347">
        <v>46.7082</v>
      </c>
      <c r="FV347">
        <v>0</v>
      </c>
      <c r="FW347">
        <v>23.71</v>
      </c>
      <c r="FX347">
        <v>420</v>
      </c>
      <c r="FY347">
        <v>8.18239</v>
      </c>
      <c r="FZ347">
        <v>101.682</v>
      </c>
      <c r="GA347">
        <v>96.2028</v>
      </c>
    </row>
    <row r="348" spans="1:183">
      <c r="A348">
        <v>332</v>
      </c>
      <c r="B348">
        <v>1625677878.1</v>
      </c>
      <c r="C348">
        <v>662</v>
      </c>
      <c r="D348" t="s">
        <v>970</v>
      </c>
      <c r="E348" t="s">
        <v>971</v>
      </c>
      <c r="F348">
        <v>1</v>
      </c>
      <c r="G348" t="s">
        <v>302</v>
      </c>
      <c r="H348">
        <v>1625677877.1</v>
      </c>
      <c r="I348">
        <f>(J348)/1000</f>
        <v>0</v>
      </c>
      <c r="J348">
        <f>1000*CJ348*AH348*(CF348-CG348)/(100*BY348*(1000-AH348*CF348))</f>
        <v>0</v>
      </c>
      <c r="K348">
        <f>CJ348*AH348*(CE348-CD348*(1000-AH348*CG348)/(1000-AH348*CF348))/(100*BY348)</f>
        <v>0</v>
      </c>
      <c r="L348">
        <f>CD348 - IF(AH348&gt;1, K348*BY348*100.0/(AJ348*CR348), 0)</f>
        <v>0</v>
      </c>
      <c r="M348">
        <f>((S348-I348/2)*L348-K348)/(S348+I348/2)</f>
        <v>0</v>
      </c>
      <c r="N348">
        <f>M348*(CK348+CL348)/1000.0</f>
        <v>0</v>
      </c>
      <c r="O348">
        <f>(CD348 - IF(AH348&gt;1, K348*BY348*100.0/(AJ348*CR348), 0))*(CK348+CL348)/1000.0</f>
        <v>0</v>
      </c>
      <c r="P348">
        <f>2.0/((1/R348-1/Q348)+SIGN(R348)*SQRT((1/R348-1/Q348)*(1/R348-1/Q348) + 4*BZ348/((BZ348+1)*(BZ348+1))*(2*1/R348*1/Q348-1/Q348*1/Q348)))</f>
        <v>0</v>
      </c>
      <c r="Q348">
        <f>IF(LEFT(CA348,1)&lt;&gt;"0",IF(LEFT(CA348,1)="1",3.0,CB348),$D$5+$E$5*(CR348*CK348/($K$5*1000))+$F$5*(CR348*CK348/($K$5*1000))*MAX(MIN(BY348,$J$5),$I$5)*MAX(MIN(BY348,$J$5),$I$5)+$G$5*MAX(MIN(BY348,$J$5),$I$5)*(CR348*CK348/($K$5*1000))+$H$5*(CR348*CK348/($K$5*1000))*(CR348*CK348/($K$5*1000)))</f>
        <v>0</v>
      </c>
      <c r="R348">
        <f>I348*(1000-(1000*0.61365*exp(17.502*V348/(240.97+V348))/(CK348+CL348)+CF348)/2)/(1000*0.61365*exp(17.502*V348/(240.97+V348))/(CK348+CL348)-CF348)</f>
        <v>0</v>
      </c>
      <c r="S348">
        <f>1/((BZ348+1)/(P348/1.6)+1/(Q348/1.37)) + BZ348/((BZ348+1)/(P348/1.6) + BZ348/(Q348/1.37))</f>
        <v>0</v>
      </c>
      <c r="T348">
        <f>(BU348*BX348)</f>
        <v>0</v>
      </c>
      <c r="U348">
        <f>(CM348+(T348+2*0.95*5.67E-8*(((CM348+$B$7)+273)^4-(CM348+273)^4)-44100*I348)/(1.84*29.3*Q348+8*0.95*5.67E-8*(CM348+273)^3))</f>
        <v>0</v>
      </c>
      <c r="V348">
        <f>($C$7*CN348+$D$7*CO348+$E$7*U348)</f>
        <v>0</v>
      </c>
      <c r="W348">
        <f>0.61365*exp(17.502*V348/(240.97+V348))</f>
        <v>0</v>
      </c>
      <c r="X348">
        <f>(Y348/Z348*100)</f>
        <v>0</v>
      </c>
      <c r="Y348">
        <f>CF348*(CK348+CL348)/1000</f>
        <v>0</v>
      </c>
      <c r="Z348">
        <f>0.61365*exp(17.502*CM348/(240.97+CM348))</f>
        <v>0</v>
      </c>
      <c r="AA348">
        <f>(W348-CF348*(CK348+CL348)/1000)</f>
        <v>0</v>
      </c>
      <c r="AB348">
        <f>(-I348*44100)</f>
        <v>0</v>
      </c>
      <c r="AC348">
        <f>2*29.3*Q348*0.92*(CM348-V348)</f>
        <v>0</v>
      </c>
      <c r="AD348">
        <f>2*0.95*5.67E-8*(((CM348+$B$7)+273)^4-(V348+273)^4)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MAX(0,($B$13+$C$13*CR348)/(1+$D$13*CR348)*CK348/(CM348+273)*$E$13)</f>
        <v>0</v>
      </c>
      <c r="AK348" t="s">
        <v>303</v>
      </c>
      <c r="AL348" t="s">
        <v>303</v>
      </c>
      <c r="AM348">
        <v>0</v>
      </c>
      <c r="AN348">
        <v>0</v>
      </c>
      <c r="AO348">
        <f>1-AM348/AN348</f>
        <v>0</v>
      </c>
      <c r="AP348">
        <v>0</v>
      </c>
      <c r="AQ348" t="s">
        <v>303</v>
      </c>
      <c r="AR348" t="s">
        <v>303</v>
      </c>
      <c r="AS348">
        <v>0</v>
      </c>
      <c r="AT348">
        <v>0</v>
      </c>
      <c r="AU348">
        <f>1-AS348/AT348</f>
        <v>0</v>
      </c>
      <c r="AV348">
        <v>0.5</v>
      </c>
      <c r="AW348">
        <f>BV348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303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f>$B$11*CS348+$C$11*CT348+$F$11*CU348*(1-CX348)</f>
        <v>0</v>
      </c>
      <c r="BV348">
        <f>BU348*BW348</f>
        <v>0</v>
      </c>
      <c r="BW348">
        <f>($B$11*$D$9+$C$11*$D$9+$F$11*((DH348+CZ348)/MAX(DH348+CZ348+DI348, 0.1)*$I$9+DI348/MAX(DH348+CZ348+DI348, 0.1)*$J$9))/($B$11+$C$11+$F$11)</f>
        <v>0</v>
      </c>
      <c r="BX348">
        <f>($B$11*$K$9+$C$11*$K$9+$F$11*((DH348+CZ348)/MAX(DH348+CZ348+DI348, 0.1)*$P$9+DI348/MAX(DH348+CZ348+DI348, 0.1)*$Q$9))/($B$11+$C$11+$F$11)</f>
        <v>0</v>
      </c>
      <c r="BY348">
        <v>6</v>
      </c>
      <c r="BZ348">
        <v>0.5</v>
      </c>
      <c r="CA348" t="s">
        <v>304</v>
      </c>
      <c r="CB348">
        <v>2</v>
      </c>
      <c r="CC348">
        <v>1625677877.1</v>
      </c>
      <c r="CD348">
        <v>407.116333333333</v>
      </c>
      <c r="CE348">
        <v>419.901666666667</v>
      </c>
      <c r="CF348">
        <v>9.78849333333333</v>
      </c>
      <c r="CG348">
        <v>8.11895666666667</v>
      </c>
      <c r="CH348">
        <v>421.458333333333</v>
      </c>
      <c r="CI348">
        <v>11.2961333333333</v>
      </c>
      <c r="CJ348">
        <v>500.038666666667</v>
      </c>
      <c r="CK348">
        <v>100.42</v>
      </c>
      <c r="CL348">
        <v>0.0999502333333333</v>
      </c>
      <c r="CM348">
        <v>23.2601666666667</v>
      </c>
      <c r="CN348">
        <v>22.9313666666667</v>
      </c>
      <c r="CO348">
        <v>999.9</v>
      </c>
      <c r="CP348">
        <v>0</v>
      </c>
      <c r="CQ348">
        <v>0</v>
      </c>
      <c r="CR348">
        <v>10019.1666666667</v>
      </c>
      <c r="CS348">
        <v>0</v>
      </c>
      <c r="CT348">
        <v>4.77843666666667</v>
      </c>
      <c r="CU348">
        <v>1045.91666666667</v>
      </c>
      <c r="CV348">
        <v>0.961991</v>
      </c>
      <c r="CW348">
        <v>0.0380092</v>
      </c>
      <c r="CX348">
        <v>0</v>
      </c>
      <c r="CY348">
        <v>1340.03666666667</v>
      </c>
      <c r="CZ348">
        <v>4.99912</v>
      </c>
      <c r="DA348">
        <v>13910.1666666667</v>
      </c>
      <c r="DB348">
        <v>6712.25333333333</v>
      </c>
      <c r="DC348">
        <v>37.8333333333333</v>
      </c>
      <c r="DD348">
        <v>40.875</v>
      </c>
      <c r="DE348">
        <v>39.7286666666667</v>
      </c>
      <c r="DF348">
        <v>40.4166666666667</v>
      </c>
      <c r="DG348">
        <v>39.6663333333333</v>
      </c>
      <c r="DH348">
        <v>1001.35666666667</v>
      </c>
      <c r="DI348">
        <v>39.56</v>
      </c>
      <c r="DJ348">
        <v>0</v>
      </c>
      <c r="DK348">
        <v>1625677878.8</v>
      </c>
      <c r="DL348">
        <v>0</v>
      </c>
      <c r="DM348">
        <v>1343.50653846154</v>
      </c>
      <c r="DN348">
        <v>-30.9357265173436</v>
      </c>
      <c r="DO348">
        <v>-317.04615397917</v>
      </c>
      <c r="DP348">
        <v>13947.4923076923</v>
      </c>
      <c r="DQ348">
        <v>15</v>
      </c>
      <c r="DR348">
        <v>1625677134.6</v>
      </c>
      <c r="DS348" t="s">
        <v>305</v>
      </c>
      <c r="DT348">
        <v>1625677128.6</v>
      </c>
      <c r="DU348">
        <v>1625677134.6</v>
      </c>
      <c r="DV348">
        <v>2</v>
      </c>
      <c r="DW348">
        <v>0.041</v>
      </c>
      <c r="DX348">
        <v>0.026</v>
      </c>
      <c r="DY348">
        <v>-14.347</v>
      </c>
      <c r="DZ348">
        <v>-1.389</v>
      </c>
      <c r="EA348">
        <v>420</v>
      </c>
      <c r="EB348">
        <v>5</v>
      </c>
      <c r="EC348">
        <v>0.14</v>
      </c>
      <c r="ED348">
        <v>0.08</v>
      </c>
      <c r="EE348">
        <v>-12.8394682926829</v>
      </c>
      <c r="EF348">
        <v>0.0140759581881693</v>
      </c>
      <c r="EG348">
        <v>0.0667022376449332</v>
      </c>
      <c r="EH348">
        <v>1</v>
      </c>
      <c r="EI348">
        <v>1344.73323529412</v>
      </c>
      <c r="EJ348">
        <v>-30.8075367096181</v>
      </c>
      <c r="EK348">
        <v>3.02776924346877</v>
      </c>
      <c r="EL348">
        <v>0</v>
      </c>
      <c r="EM348">
        <v>1.62728487804878</v>
      </c>
      <c r="EN348">
        <v>0.192726689895473</v>
      </c>
      <c r="EO348">
        <v>0.0228015328027714</v>
      </c>
      <c r="EP348">
        <v>0</v>
      </c>
      <c r="EQ348">
        <v>1</v>
      </c>
      <c r="ER348">
        <v>3</v>
      </c>
      <c r="ES348" t="s">
        <v>427</v>
      </c>
      <c r="ET348">
        <v>100</v>
      </c>
      <c r="EU348">
        <v>100</v>
      </c>
      <c r="EV348">
        <v>-14.342</v>
      </c>
      <c r="EW348">
        <v>-1.5078</v>
      </c>
      <c r="EX348">
        <v>-14.3476998515065</v>
      </c>
      <c r="EY348">
        <v>0.000485247639819423</v>
      </c>
      <c r="EZ348">
        <v>-1.36446825205216e-06</v>
      </c>
      <c r="FA348">
        <v>5.78542989185787e-10</v>
      </c>
      <c r="FB348">
        <v>-1.1099058739466</v>
      </c>
      <c r="FC348">
        <v>-0.0508365997127688</v>
      </c>
      <c r="FD348">
        <v>0.00161886503163497</v>
      </c>
      <c r="FE348">
        <v>-2.08621555845513e-05</v>
      </c>
      <c r="FF348">
        <v>0</v>
      </c>
      <c r="FG348">
        <v>2096</v>
      </c>
      <c r="FH348">
        <v>2</v>
      </c>
      <c r="FI348">
        <v>28</v>
      </c>
      <c r="FJ348">
        <v>12.5</v>
      </c>
      <c r="FK348">
        <v>12.4</v>
      </c>
      <c r="FL348">
        <v>18</v>
      </c>
      <c r="FM348">
        <v>491.896</v>
      </c>
      <c r="FN348">
        <v>512.126</v>
      </c>
      <c r="FO348">
        <v>23.7057</v>
      </c>
      <c r="FP348">
        <v>26.382</v>
      </c>
      <c r="FQ348">
        <v>30.0001</v>
      </c>
      <c r="FR348">
        <v>26.6036</v>
      </c>
      <c r="FS348">
        <v>26.5967</v>
      </c>
      <c r="FT348">
        <v>21.4926</v>
      </c>
      <c r="FU348">
        <v>46.4114</v>
      </c>
      <c r="FV348">
        <v>0</v>
      </c>
      <c r="FW348">
        <v>23.78</v>
      </c>
      <c r="FX348">
        <v>420</v>
      </c>
      <c r="FY348">
        <v>8.24621</v>
      </c>
      <c r="FZ348">
        <v>101.682</v>
      </c>
      <c r="GA348">
        <v>96.2024</v>
      </c>
    </row>
    <row r="349" spans="1:183">
      <c r="A349">
        <v>333</v>
      </c>
      <c r="B349">
        <v>1625677880.1</v>
      </c>
      <c r="C349">
        <v>664</v>
      </c>
      <c r="D349" t="s">
        <v>972</v>
      </c>
      <c r="E349" t="s">
        <v>973</v>
      </c>
      <c r="F349">
        <v>1</v>
      </c>
      <c r="G349" t="s">
        <v>302</v>
      </c>
      <c r="H349">
        <v>1625677879.1</v>
      </c>
      <c r="I349">
        <f>(J349)/1000</f>
        <v>0</v>
      </c>
      <c r="J349">
        <f>1000*CJ349*AH349*(CF349-CG349)/(100*BY349*(1000-AH349*CF349))</f>
        <v>0</v>
      </c>
      <c r="K349">
        <f>CJ349*AH349*(CE349-CD349*(1000-AH349*CG349)/(1000-AH349*CF349))/(100*BY349)</f>
        <v>0</v>
      </c>
      <c r="L349">
        <f>CD349 - IF(AH349&gt;1, K349*BY349*100.0/(AJ349*CR349), 0)</f>
        <v>0</v>
      </c>
      <c r="M349">
        <f>((S349-I349/2)*L349-K349)/(S349+I349/2)</f>
        <v>0</v>
      </c>
      <c r="N349">
        <f>M349*(CK349+CL349)/1000.0</f>
        <v>0</v>
      </c>
      <c r="O349">
        <f>(CD349 - IF(AH349&gt;1, K349*BY349*100.0/(AJ349*CR349), 0))*(CK349+CL349)/1000.0</f>
        <v>0</v>
      </c>
      <c r="P349">
        <f>2.0/((1/R349-1/Q349)+SIGN(R349)*SQRT((1/R349-1/Q349)*(1/R349-1/Q349) + 4*BZ349/((BZ349+1)*(BZ349+1))*(2*1/R349*1/Q349-1/Q349*1/Q349)))</f>
        <v>0</v>
      </c>
      <c r="Q349">
        <f>IF(LEFT(CA349,1)&lt;&gt;"0",IF(LEFT(CA349,1)="1",3.0,CB349),$D$5+$E$5*(CR349*CK349/($K$5*1000))+$F$5*(CR349*CK349/($K$5*1000))*MAX(MIN(BY349,$J$5),$I$5)*MAX(MIN(BY349,$J$5),$I$5)+$G$5*MAX(MIN(BY349,$J$5),$I$5)*(CR349*CK349/($K$5*1000))+$H$5*(CR349*CK349/($K$5*1000))*(CR349*CK349/($K$5*1000)))</f>
        <v>0</v>
      </c>
      <c r="R349">
        <f>I349*(1000-(1000*0.61365*exp(17.502*V349/(240.97+V349))/(CK349+CL349)+CF349)/2)/(1000*0.61365*exp(17.502*V349/(240.97+V349))/(CK349+CL349)-CF349)</f>
        <v>0</v>
      </c>
      <c r="S349">
        <f>1/((BZ349+1)/(P349/1.6)+1/(Q349/1.37)) + BZ349/((BZ349+1)/(P349/1.6) + BZ349/(Q349/1.37))</f>
        <v>0</v>
      </c>
      <c r="T349">
        <f>(BU349*BX349)</f>
        <v>0</v>
      </c>
      <c r="U349">
        <f>(CM349+(T349+2*0.95*5.67E-8*(((CM349+$B$7)+273)^4-(CM349+273)^4)-44100*I349)/(1.84*29.3*Q349+8*0.95*5.67E-8*(CM349+273)^3))</f>
        <v>0</v>
      </c>
      <c r="V349">
        <f>($C$7*CN349+$D$7*CO349+$E$7*U349)</f>
        <v>0</v>
      </c>
      <c r="W349">
        <f>0.61365*exp(17.502*V349/(240.97+V349))</f>
        <v>0</v>
      </c>
      <c r="X349">
        <f>(Y349/Z349*100)</f>
        <v>0</v>
      </c>
      <c r="Y349">
        <f>CF349*(CK349+CL349)/1000</f>
        <v>0</v>
      </c>
      <c r="Z349">
        <f>0.61365*exp(17.502*CM349/(240.97+CM349))</f>
        <v>0</v>
      </c>
      <c r="AA349">
        <f>(W349-CF349*(CK349+CL349)/1000)</f>
        <v>0</v>
      </c>
      <c r="AB349">
        <f>(-I349*44100)</f>
        <v>0</v>
      </c>
      <c r="AC349">
        <f>2*29.3*Q349*0.92*(CM349-V349)</f>
        <v>0</v>
      </c>
      <c r="AD349">
        <f>2*0.95*5.67E-8*(((CM349+$B$7)+273)^4-(V349+273)^4)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MAX(0,($B$13+$C$13*CR349)/(1+$D$13*CR349)*CK349/(CM349+273)*$E$13)</f>
        <v>0</v>
      </c>
      <c r="AK349" t="s">
        <v>303</v>
      </c>
      <c r="AL349" t="s">
        <v>303</v>
      </c>
      <c r="AM349">
        <v>0</v>
      </c>
      <c r="AN349">
        <v>0</v>
      </c>
      <c r="AO349">
        <f>1-AM349/AN349</f>
        <v>0</v>
      </c>
      <c r="AP349">
        <v>0</v>
      </c>
      <c r="AQ349" t="s">
        <v>303</v>
      </c>
      <c r="AR349" t="s">
        <v>303</v>
      </c>
      <c r="AS349">
        <v>0</v>
      </c>
      <c r="AT349">
        <v>0</v>
      </c>
      <c r="AU349">
        <f>1-AS349/AT349</f>
        <v>0</v>
      </c>
      <c r="AV349">
        <v>0.5</v>
      </c>
      <c r="AW349">
        <f>BV349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303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f>$B$11*CS349+$C$11*CT349+$F$11*CU349*(1-CX349)</f>
        <v>0</v>
      </c>
      <c r="BV349">
        <f>BU349*BW349</f>
        <v>0</v>
      </c>
      <c r="BW349">
        <f>($B$11*$D$9+$C$11*$D$9+$F$11*((DH349+CZ349)/MAX(DH349+CZ349+DI349, 0.1)*$I$9+DI349/MAX(DH349+CZ349+DI349, 0.1)*$J$9))/($B$11+$C$11+$F$11)</f>
        <v>0</v>
      </c>
      <c r="BX349">
        <f>($B$11*$K$9+$C$11*$K$9+$F$11*((DH349+CZ349)/MAX(DH349+CZ349+DI349, 0.1)*$P$9+DI349/MAX(DH349+CZ349+DI349, 0.1)*$Q$9))/($B$11+$C$11+$F$11)</f>
        <v>0</v>
      </c>
      <c r="BY349">
        <v>6</v>
      </c>
      <c r="BZ349">
        <v>0.5</v>
      </c>
      <c r="CA349" t="s">
        <v>304</v>
      </c>
      <c r="CB349">
        <v>2</v>
      </c>
      <c r="CC349">
        <v>1625677879.1</v>
      </c>
      <c r="CD349">
        <v>407.111333333333</v>
      </c>
      <c r="CE349">
        <v>419.975666666667</v>
      </c>
      <c r="CF349">
        <v>9.80218666666667</v>
      </c>
      <c r="CG349">
        <v>8.12048666666667</v>
      </c>
      <c r="CH349">
        <v>421.453666666667</v>
      </c>
      <c r="CI349">
        <v>11.3101333333333</v>
      </c>
      <c r="CJ349">
        <v>500.084333333333</v>
      </c>
      <c r="CK349">
        <v>100.420666666667</v>
      </c>
      <c r="CL349">
        <v>0.0998761333333333</v>
      </c>
      <c r="CM349">
        <v>23.2916333333333</v>
      </c>
      <c r="CN349">
        <v>22.9591</v>
      </c>
      <c r="CO349">
        <v>999.9</v>
      </c>
      <c r="CP349">
        <v>0</v>
      </c>
      <c r="CQ349">
        <v>0</v>
      </c>
      <c r="CR349">
        <v>10010.0166666667</v>
      </c>
      <c r="CS349">
        <v>0</v>
      </c>
      <c r="CT349">
        <v>4.75040666666667</v>
      </c>
      <c r="CU349">
        <v>1046.12</v>
      </c>
      <c r="CV349">
        <v>0.961994666666667</v>
      </c>
      <c r="CW349">
        <v>0.0380055</v>
      </c>
      <c r="CX349">
        <v>0</v>
      </c>
      <c r="CY349">
        <v>1339.11</v>
      </c>
      <c r="CZ349">
        <v>4.99912</v>
      </c>
      <c r="DA349">
        <v>13905.3333333333</v>
      </c>
      <c r="DB349">
        <v>6713.57666666667</v>
      </c>
      <c r="DC349">
        <v>37.875</v>
      </c>
      <c r="DD349">
        <v>40.875</v>
      </c>
      <c r="DE349">
        <v>39.6456666666667</v>
      </c>
      <c r="DF349">
        <v>40.4996666666667</v>
      </c>
      <c r="DG349">
        <v>39.604</v>
      </c>
      <c r="DH349">
        <v>1001.55666666667</v>
      </c>
      <c r="DI349">
        <v>39.5666666666667</v>
      </c>
      <c r="DJ349">
        <v>0</v>
      </c>
      <c r="DK349">
        <v>1625677881.2</v>
      </c>
      <c r="DL349">
        <v>0</v>
      </c>
      <c r="DM349">
        <v>1342.29153846154</v>
      </c>
      <c r="DN349">
        <v>-30.7241025788437</v>
      </c>
      <c r="DO349">
        <v>-307.121367583646</v>
      </c>
      <c r="DP349">
        <v>13935.2807692308</v>
      </c>
      <c r="DQ349">
        <v>15</v>
      </c>
      <c r="DR349">
        <v>1625677134.6</v>
      </c>
      <c r="DS349" t="s">
        <v>305</v>
      </c>
      <c r="DT349">
        <v>1625677128.6</v>
      </c>
      <c r="DU349">
        <v>1625677134.6</v>
      </c>
      <c r="DV349">
        <v>2</v>
      </c>
      <c r="DW349">
        <v>0.041</v>
      </c>
      <c r="DX349">
        <v>0.026</v>
      </c>
      <c r="DY349">
        <v>-14.347</v>
      </c>
      <c r="DZ349">
        <v>-1.389</v>
      </c>
      <c r="EA349">
        <v>420</v>
      </c>
      <c r="EB349">
        <v>5</v>
      </c>
      <c r="EC349">
        <v>0.14</v>
      </c>
      <c r="ED349">
        <v>0.08</v>
      </c>
      <c r="EE349">
        <v>-12.8395024390244</v>
      </c>
      <c r="EF349">
        <v>-0.023149128919858</v>
      </c>
      <c r="EG349">
        <v>0.0677811560538942</v>
      </c>
      <c r="EH349">
        <v>1</v>
      </c>
      <c r="EI349">
        <v>1343.66575757576</v>
      </c>
      <c r="EJ349">
        <v>-30.8729473043573</v>
      </c>
      <c r="EK349">
        <v>2.93728387243914</v>
      </c>
      <c r="EL349">
        <v>0</v>
      </c>
      <c r="EM349">
        <v>1.63655609756098</v>
      </c>
      <c r="EN349">
        <v>0.195598745644604</v>
      </c>
      <c r="EO349">
        <v>0.0231373745667943</v>
      </c>
      <c r="EP349">
        <v>0</v>
      </c>
      <c r="EQ349">
        <v>1</v>
      </c>
      <c r="ER349">
        <v>3</v>
      </c>
      <c r="ES349" t="s">
        <v>427</v>
      </c>
      <c r="ET349">
        <v>100</v>
      </c>
      <c r="EU349">
        <v>100</v>
      </c>
      <c r="EV349">
        <v>-14.342</v>
      </c>
      <c r="EW349">
        <v>-1.5081</v>
      </c>
      <c r="EX349">
        <v>-14.3476998515065</v>
      </c>
      <c r="EY349">
        <v>0.000485247639819423</v>
      </c>
      <c r="EZ349">
        <v>-1.36446825205216e-06</v>
      </c>
      <c r="FA349">
        <v>5.78542989185787e-10</v>
      </c>
      <c r="FB349">
        <v>-1.1099058739466</v>
      </c>
      <c r="FC349">
        <v>-0.0508365997127688</v>
      </c>
      <c r="FD349">
        <v>0.00161886503163497</v>
      </c>
      <c r="FE349">
        <v>-2.08621555845513e-05</v>
      </c>
      <c r="FF349">
        <v>0</v>
      </c>
      <c r="FG349">
        <v>2096</v>
      </c>
      <c r="FH349">
        <v>2</v>
      </c>
      <c r="FI349">
        <v>28</v>
      </c>
      <c r="FJ349">
        <v>12.5</v>
      </c>
      <c r="FK349">
        <v>12.4</v>
      </c>
      <c r="FL349">
        <v>18</v>
      </c>
      <c r="FM349">
        <v>491.988</v>
      </c>
      <c r="FN349">
        <v>512.25</v>
      </c>
      <c r="FO349">
        <v>23.7536</v>
      </c>
      <c r="FP349">
        <v>26.382</v>
      </c>
      <c r="FQ349">
        <v>30.0002</v>
      </c>
      <c r="FR349">
        <v>26.6025</v>
      </c>
      <c r="FS349">
        <v>26.5964</v>
      </c>
      <c r="FT349">
        <v>21.4933</v>
      </c>
      <c r="FU349">
        <v>46.4114</v>
      </c>
      <c r="FV349">
        <v>0</v>
      </c>
      <c r="FW349">
        <v>23.84</v>
      </c>
      <c r="FX349">
        <v>420</v>
      </c>
      <c r="FY349">
        <v>8.25591</v>
      </c>
      <c r="FZ349">
        <v>101.681</v>
      </c>
      <c r="GA349">
        <v>96.202</v>
      </c>
    </row>
    <row r="350" spans="1:183">
      <c r="A350">
        <v>334</v>
      </c>
      <c r="B350">
        <v>1625677882.1</v>
      </c>
      <c r="C350">
        <v>666</v>
      </c>
      <c r="D350" t="s">
        <v>974</v>
      </c>
      <c r="E350" t="s">
        <v>975</v>
      </c>
      <c r="F350">
        <v>1</v>
      </c>
      <c r="G350" t="s">
        <v>302</v>
      </c>
      <c r="H350">
        <v>1625677881.1</v>
      </c>
      <c r="I350">
        <f>(J350)/1000</f>
        <v>0</v>
      </c>
      <c r="J350">
        <f>1000*CJ350*AH350*(CF350-CG350)/(100*BY350*(1000-AH350*CF350))</f>
        <v>0</v>
      </c>
      <c r="K350">
        <f>CJ350*AH350*(CE350-CD350*(1000-AH350*CG350)/(1000-AH350*CF350))/(100*BY350)</f>
        <v>0</v>
      </c>
      <c r="L350">
        <f>CD350 - IF(AH350&gt;1, K350*BY350*100.0/(AJ350*CR350), 0)</f>
        <v>0</v>
      </c>
      <c r="M350">
        <f>((S350-I350/2)*L350-K350)/(S350+I350/2)</f>
        <v>0</v>
      </c>
      <c r="N350">
        <f>M350*(CK350+CL350)/1000.0</f>
        <v>0</v>
      </c>
      <c r="O350">
        <f>(CD350 - IF(AH350&gt;1, K350*BY350*100.0/(AJ350*CR350), 0))*(CK350+CL350)/1000.0</f>
        <v>0</v>
      </c>
      <c r="P350">
        <f>2.0/((1/R350-1/Q350)+SIGN(R350)*SQRT((1/R350-1/Q350)*(1/R350-1/Q350) + 4*BZ350/((BZ350+1)*(BZ350+1))*(2*1/R350*1/Q350-1/Q350*1/Q350)))</f>
        <v>0</v>
      </c>
      <c r="Q350">
        <f>IF(LEFT(CA350,1)&lt;&gt;"0",IF(LEFT(CA350,1)="1",3.0,CB350),$D$5+$E$5*(CR350*CK350/($K$5*1000))+$F$5*(CR350*CK350/($K$5*1000))*MAX(MIN(BY350,$J$5),$I$5)*MAX(MIN(BY350,$J$5),$I$5)+$G$5*MAX(MIN(BY350,$J$5),$I$5)*(CR350*CK350/($K$5*1000))+$H$5*(CR350*CK350/($K$5*1000))*(CR350*CK350/($K$5*1000)))</f>
        <v>0</v>
      </c>
      <c r="R350">
        <f>I350*(1000-(1000*0.61365*exp(17.502*V350/(240.97+V350))/(CK350+CL350)+CF350)/2)/(1000*0.61365*exp(17.502*V350/(240.97+V350))/(CK350+CL350)-CF350)</f>
        <v>0</v>
      </c>
      <c r="S350">
        <f>1/((BZ350+1)/(P350/1.6)+1/(Q350/1.37)) + BZ350/((BZ350+1)/(P350/1.6) + BZ350/(Q350/1.37))</f>
        <v>0</v>
      </c>
      <c r="T350">
        <f>(BU350*BX350)</f>
        <v>0</v>
      </c>
      <c r="U350">
        <f>(CM350+(T350+2*0.95*5.67E-8*(((CM350+$B$7)+273)^4-(CM350+273)^4)-44100*I350)/(1.84*29.3*Q350+8*0.95*5.67E-8*(CM350+273)^3))</f>
        <v>0</v>
      </c>
      <c r="V350">
        <f>($C$7*CN350+$D$7*CO350+$E$7*U350)</f>
        <v>0</v>
      </c>
      <c r="W350">
        <f>0.61365*exp(17.502*V350/(240.97+V350))</f>
        <v>0</v>
      </c>
      <c r="X350">
        <f>(Y350/Z350*100)</f>
        <v>0</v>
      </c>
      <c r="Y350">
        <f>CF350*(CK350+CL350)/1000</f>
        <v>0</v>
      </c>
      <c r="Z350">
        <f>0.61365*exp(17.502*CM350/(240.97+CM350))</f>
        <v>0</v>
      </c>
      <c r="AA350">
        <f>(W350-CF350*(CK350+CL350)/1000)</f>
        <v>0</v>
      </c>
      <c r="AB350">
        <f>(-I350*44100)</f>
        <v>0</v>
      </c>
      <c r="AC350">
        <f>2*29.3*Q350*0.92*(CM350-V350)</f>
        <v>0</v>
      </c>
      <c r="AD350">
        <f>2*0.95*5.67E-8*(((CM350+$B$7)+273)^4-(V350+273)^4)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MAX(0,($B$13+$C$13*CR350)/(1+$D$13*CR350)*CK350/(CM350+273)*$E$13)</f>
        <v>0</v>
      </c>
      <c r="AK350" t="s">
        <v>303</v>
      </c>
      <c r="AL350" t="s">
        <v>303</v>
      </c>
      <c r="AM350">
        <v>0</v>
      </c>
      <c r="AN350">
        <v>0</v>
      </c>
      <c r="AO350">
        <f>1-AM350/AN350</f>
        <v>0</v>
      </c>
      <c r="AP350">
        <v>0</v>
      </c>
      <c r="AQ350" t="s">
        <v>303</v>
      </c>
      <c r="AR350" t="s">
        <v>303</v>
      </c>
      <c r="AS350">
        <v>0</v>
      </c>
      <c r="AT350">
        <v>0</v>
      </c>
      <c r="AU350">
        <f>1-AS350/AT350</f>
        <v>0</v>
      </c>
      <c r="AV350">
        <v>0.5</v>
      </c>
      <c r="AW350">
        <f>BV350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303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f>$B$11*CS350+$C$11*CT350+$F$11*CU350*(1-CX350)</f>
        <v>0</v>
      </c>
      <c r="BV350">
        <f>BU350*BW350</f>
        <v>0</v>
      </c>
      <c r="BW350">
        <f>($B$11*$D$9+$C$11*$D$9+$F$11*((DH350+CZ350)/MAX(DH350+CZ350+DI350, 0.1)*$I$9+DI350/MAX(DH350+CZ350+DI350, 0.1)*$J$9))/($B$11+$C$11+$F$11)</f>
        <v>0</v>
      </c>
      <c r="BX350">
        <f>($B$11*$K$9+$C$11*$K$9+$F$11*((DH350+CZ350)/MAX(DH350+CZ350+DI350, 0.1)*$P$9+DI350/MAX(DH350+CZ350+DI350, 0.1)*$Q$9))/($B$11+$C$11+$F$11)</f>
        <v>0</v>
      </c>
      <c r="BY350">
        <v>6</v>
      </c>
      <c r="BZ350">
        <v>0.5</v>
      </c>
      <c r="CA350" t="s">
        <v>304</v>
      </c>
      <c r="CB350">
        <v>2</v>
      </c>
      <c r="CC350">
        <v>1625677881.1</v>
      </c>
      <c r="CD350">
        <v>407.098</v>
      </c>
      <c r="CE350">
        <v>419.993666666667</v>
      </c>
      <c r="CF350">
        <v>9.81339666666667</v>
      </c>
      <c r="CG350">
        <v>8.12912</v>
      </c>
      <c r="CH350">
        <v>421.44</v>
      </c>
      <c r="CI350">
        <v>11.3216333333333</v>
      </c>
      <c r="CJ350">
        <v>499.982333333333</v>
      </c>
      <c r="CK350">
        <v>100.422666666667</v>
      </c>
      <c r="CL350">
        <v>0.100028833333333</v>
      </c>
      <c r="CM350">
        <v>23.3239666666667</v>
      </c>
      <c r="CN350">
        <v>22.9948666666667</v>
      </c>
      <c r="CO350">
        <v>999.9</v>
      </c>
      <c r="CP350">
        <v>0</v>
      </c>
      <c r="CQ350">
        <v>0</v>
      </c>
      <c r="CR350">
        <v>9957.5</v>
      </c>
      <c r="CS350">
        <v>0</v>
      </c>
      <c r="CT350">
        <v>4.74811</v>
      </c>
      <c r="CU350">
        <v>1046.12</v>
      </c>
      <c r="CV350">
        <v>0.961994666666667</v>
      </c>
      <c r="CW350">
        <v>0.0380055</v>
      </c>
      <c r="CX350">
        <v>0</v>
      </c>
      <c r="CY350">
        <v>1338.15333333333</v>
      </c>
      <c r="CZ350">
        <v>4.99912</v>
      </c>
      <c r="DA350">
        <v>13896.5666666667</v>
      </c>
      <c r="DB350">
        <v>6713.56333333333</v>
      </c>
      <c r="DC350">
        <v>37.833</v>
      </c>
      <c r="DD350">
        <v>40.875</v>
      </c>
      <c r="DE350">
        <v>39.604</v>
      </c>
      <c r="DF350">
        <v>40.437</v>
      </c>
      <c r="DG350">
        <v>39.5833333333333</v>
      </c>
      <c r="DH350">
        <v>1001.55666666667</v>
      </c>
      <c r="DI350">
        <v>39.5666666666667</v>
      </c>
      <c r="DJ350">
        <v>0</v>
      </c>
      <c r="DK350">
        <v>1625677883</v>
      </c>
      <c r="DL350">
        <v>0</v>
      </c>
      <c r="DM350">
        <v>1341.1996</v>
      </c>
      <c r="DN350">
        <v>-30.4853845657381</v>
      </c>
      <c r="DO350">
        <v>-301.023076235962</v>
      </c>
      <c r="DP350">
        <v>13924.908</v>
      </c>
      <c r="DQ350">
        <v>15</v>
      </c>
      <c r="DR350">
        <v>1625677134.6</v>
      </c>
      <c r="DS350" t="s">
        <v>305</v>
      </c>
      <c r="DT350">
        <v>1625677128.6</v>
      </c>
      <c r="DU350">
        <v>1625677134.6</v>
      </c>
      <c r="DV350">
        <v>2</v>
      </c>
      <c r="DW350">
        <v>0.041</v>
      </c>
      <c r="DX350">
        <v>0.026</v>
      </c>
      <c r="DY350">
        <v>-14.347</v>
      </c>
      <c r="DZ350">
        <v>-1.389</v>
      </c>
      <c r="EA350">
        <v>420</v>
      </c>
      <c r="EB350">
        <v>5</v>
      </c>
      <c r="EC350">
        <v>0.14</v>
      </c>
      <c r="ED350">
        <v>0.08</v>
      </c>
      <c r="EE350">
        <v>-12.8433634146341</v>
      </c>
      <c r="EF350">
        <v>-0.158715679442533</v>
      </c>
      <c r="EG350">
        <v>0.0701394386677919</v>
      </c>
      <c r="EH350">
        <v>1</v>
      </c>
      <c r="EI350">
        <v>1342.89</v>
      </c>
      <c r="EJ350">
        <v>-30.5791343395318</v>
      </c>
      <c r="EK350">
        <v>3.00747206725086</v>
      </c>
      <c r="EL350">
        <v>0</v>
      </c>
      <c r="EM350">
        <v>1.64453926829268</v>
      </c>
      <c r="EN350">
        <v>0.205348013937281</v>
      </c>
      <c r="EO350">
        <v>0.024097223743567</v>
      </c>
      <c r="EP350">
        <v>0</v>
      </c>
      <c r="EQ350">
        <v>1</v>
      </c>
      <c r="ER350">
        <v>3</v>
      </c>
      <c r="ES350" t="s">
        <v>427</v>
      </c>
      <c r="ET350">
        <v>100</v>
      </c>
      <c r="EU350">
        <v>100</v>
      </c>
      <c r="EV350">
        <v>-14.342</v>
      </c>
      <c r="EW350">
        <v>-1.5084</v>
      </c>
      <c r="EX350">
        <v>-14.3476998515065</v>
      </c>
      <c r="EY350">
        <v>0.000485247639819423</v>
      </c>
      <c r="EZ350">
        <v>-1.36446825205216e-06</v>
      </c>
      <c r="FA350">
        <v>5.78542989185787e-10</v>
      </c>
      <c r="FB350">
        <v>-1.1099058739466</v>
      </c>
      <c r="FC350">
        <v>-0.0508365997127688</v>
      </c>
      <c r="FD350">
        <v>0.00161886503163497</v>
      </c>
      <c r="FE350">
        <v>-2.08621555845513e-05</v>
      </c>
      <c r="FF350">
        <v>0</v>
      </c>
      <c r="FG350">
        <v>2096</v>
      </c>
      <c r="FH350">
        <v>2</v>
      </c>
      <c r="FI350">
        <v>28</v>
      </c>
      <c r="FJ350">
        <v>12.6</v>
      </c>
      <c r="FK350">
        <v>12.5</v>
      </c>
      <c r="FL350">
        <v>18</v>
      </c>
      <c r="FM350">
        <v>492.127</v>
      </c>
      <c r="FN350">
        <v>512.294</v>
      </c>
      <c r="FO350">
        <v>23.799</v>
      </c>
      <c r="FP350">
        <v>26.382</v>
      </c>
      <c r="FQ350">
        <v>30.0002</v>
      </c>
      <c r="FR350">
        <v>26.6017</v>
      </c>
      <c r="FS350">
        <v>26.5953</v>
      </c>
      <c r="FT350">
        <v>21.4914</v>
      </c>
      <c r="FU350">
        <v>46.1147</v>
      </c>
      <c r="FV350">
        <v>0</v>
      </c>
      <c r="FW350">
        <v>23.84</v>
      </c>
      <c r="FX350">
        <v>420</v>
      </c>
      <c r="FY350">
        <v>8.26269</v>
      </c>
      <c r="FZ350">
        <v>101.681</v>
      </c>
      <c r="GA350">
        <v>96.2025</v>
      </c>
    </row>
    <row r="351" spans="1:183">
      <c r="A351">
        <v>335</v>
      </c>
      <c r="B351">
        <v>1625677884.1</v>
      </c>
      <c r="C351">
        <v>668</v>
      </c>
      <c r="D351" t="s">
        <v>976</v>
      </c>
      <c r="E351" t="s">
        <v>977</v>
      </c>
      <c r="F351">
        <v>1</v>
      </c>
      <c r="G351" t="s">
        <v>302</v>
      </c>
      <c r="H351">
        <v>1625677883.1</v>
      </c>
      <c r="I351">
        <f>(J351)/1000</f>
        <v>0</v>
      </c>
      <c r="J351">
        <f>1000*CJ351*AH351*(CF351-CG351)/(100*BY351*(1000-AH351*CF351))</f>
        <v>0</v>
      </c>
      <c r="K351">
        <f>CJ351*AH351*(CE351-CD351*(1000-AH351*CG351)/(1000-AH351*CF351))/(100*BY351)</f>
        <v>0</v>
      </c>
      <c r="L351">
        <f>CD351 - IF(AH351&gt;1, K351*BY351*100.0/(AJ351*CR351), 0)</f>
        <v>0</v>
      </c>
      <c r="M351">
        <f>((S351-I351/2)*L351-K351)/(S351+I351/2)</f>
        <v>0</v>
      </c>
      <c r="N351">
        <f>M351*(CK351+CL351)/1000.0</f>
        <v>0</v>
      </c>
      <c r="O351">
        <f>(CD351 - IF(AH351&gt;1, K351*BY351*100.0/(AJ351*CR351), 0))*(CK351+CL351)/1000.0</f>
        <v>0</v>
      </c>
      <c r="P351">
        <f>2.0/((1/R351-1/Q351)+SIGN(R351)*SQRT((1/R351-1/Q351)*(1/R351-1/Q351) + 4*BZ351/((BZ351+1)*(BZ351+1))*(2*1/R351*1/Q351-1/Q351*1/Q351)))</f>
        <v>0</v>
      </c>
      <c r="Q351">
        <f>IF(LEFT(CA351,1)&lt;&gt;"0",IF(LEFT(CA351,1)="1",3.0,CB351),$D$5+$E$5*(CR351*CK351/($K$5*1000))+$F$5*(CR351*CK351/($K$5*1000))*MAX(MIN(BY351,$J$5),$I$5)*MAX(MIN(BY351,$J$5),$I$5)+$G$5*MAX(MIN(BY351,$J$5),$I$5)*(CR351*CK351/($K$5*1000))+$H$5*(CR351*CK351/($K$5*1000))*(CR351*CK351/($K$5*1000)))</f>
        <v>0</v>
      </c>
      <c r="R351">
        <f>I351*(1000-(1000*0.61365*exp(17.502*V351/(240.97+V351))/(CK351+CL351)+CF351)/2)/(1000*0.61365*exp(17.502*V351/(240.97+V351))/(CK351+CL351)-CF351)</f>
        <v>0</v>
      </c>
      <c r="S351">
        <f>1/((BZ351+1)/(P351/1.6)+1/(Q351/1.37)) + BZ351/((BZ351+1)/(P351/1.6) + BZ351/(Q351/1.37))</f>
        <v>0</v>
      </c>
      <c r="T351">
        <f>(BU351*BX351)</f>
        <v>0</v>
      </c>
      <c r="U351">
        <f>(CM351+(T351+2*0.95*5.67E-8*(((CM351+$B$7)+273)^4-(CM351+273)^4)-44100*I351)/(1.84*29.3*Q351+8*0.95*5.67E-8*(CM351+273)^3))</f>
        <v>0</v>
      </c>
      <c r="V351">
        <f>($C$7*CN351+$D$7*CO351+$E$7*U351)</f>
        <v>0</v>
      </c>
      <c r="W351">
        <f>0.61365*exp(17.502*V351/(240.97+V351))</f>
        <v>0</v>
      </c>
      <c r="X351">
        <f>(Y351/Z351*100)</f>
        <v>0</v>
      </c>
      <c r="Y351">
        <f>CF351*(CK351+CL351)/1000</f>
        <v>0</v>
      </c>
      <c r="Z351">
        <f>0.61365*exp(17.502*CM351/(240.97+CM351))</f>
        <v>0</v>
      </c>
      <c r="AA351">
        <f>(W351-CF351*(CK351+CL351)/1000)</f>
        <v>0</v>
      </c>
      <c r="AB351">
        <f>(-I351*44100)</f>
        <v>0</v>
      </c>
      <c r="AC351">
        <f>2*29.3*Q351*0.92*(CM351-V351)</f>
        <v>0</v>
      </c>
      <c r="AD351">
        <f>2*0.95*5.67E-8*(((CM351+$B$7)+273)^4-(V351+273)^4)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MAX(0,($B$13+$C$13*CR351)/(1+$D$13*CR351)*CK351/(CM351+273)*$E$13)</f>
        <v>0</v>
      </c>
      <c r="AK351" t="s">
        <v>303</v>
      </c>
      <c r="AL351" t="s">
        <v>303</v>
      </c>
      <c r="AM351">
        <v>0</v>
      </c>
      <c r="AN351">
        <v>0</v>
      </c>
      <c r="AO351">
        <f>1-AM351/AN351</f>
        <v>0</v>
      </c>
      <c r="AP351">
        <v>0</v>
      </c>
      <c r="AQ351" t="s">
        <v>303</v>
      </c>
      <c r="AR351" t="s">
        <v>303</v>
      </c>
      <c r="AS351">
        <v>0</v>
      </c>
      <c r="AT351">
        <v>0</v>
      </c>
      <c r="AU351">
        <f>1-AS351/AT351</f>
        <v>0</v>
      </c>
      <c r="AV351">
        <v>0.5</v>
      </c>
      <c r="AW351">
        <f>BV351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303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f>$B$11*CS351+$C$11*CT351+$F$11*CU351*(1-CX351)</f>
        <v>0</v>
      </c>
      <c r="BV351">
        <f>BU351*BW351</f>
        <v>0</v>
      </c>
      <c r="BW351">
        <f>($B$11*$D$9+$C$11*$D$9+$F$11*((DH351+CZ351)/MAX(DH351+CZ351+DI351, 0.1)*$I$9+DI351/MAX(DH351+CZ351+DI351, 0.1)*$J$9))/($B$11+$C$11+$F$11)</f>
        <v>0</v>
      </c>
      <c r="BX351">
        <f>($B$11*$K$9+$C$11*$K$9+$F$11*((DH351+CZ351)/MAX(DH351+CZ351+DI351, 0.1)*$P$9+DI351/MAX(DH351+CZ351+DI351, 0.1)*$Q$9))/($B$11+$C$11+$F$11)</f>
        <v>0</v>
      </c>
      <c r="BY351">
        <v>6</v>
      </c>
      <c r="BZ351">
        <v>0.5</v>
      </c>
      <c r="CA351" t="s">
        <v>304</v>
      </c>
      <c r="CB351">
        <v>2</v>
      </c>
      <c r="CC351">
        <v>1625677883.1</v>
      </c>
      <c r="CD351">
        <v>407.084333333333</v>
      </c>
      <c r="CE351">
        <v>419.994333333333</v>
      </c>
      <c r="CF351">
        <v>9.82506333333333</v>
      </c>
      <c r="CG351">
        <v>8.14663666666667</v>
      </c>
      <c r="CH351">
        <v>421.426333333333</v>
      </c>
      <c r="CI351">
        <v>11.3335333333333</v>
      </c>
      <c r="CJ351">
        <v>500.022333333333</v>
      </c>
      <c r="CK351">
        <v>100.423</v>
      </c>
      <c r="CL351">
        <v>0.100335866666667</v>
      </c>
      <c r="CM351">
        <v>23.3544333333333</v>
      </c>
      <c r="CN351">
        <v>23.0273</v>
      </c>
      <c r="CO351">
        <v>999.9</v>
      </c>
      <c r="CP351">
        <v>0</v>
      </c>
      <c r="CQ351">
        <v>0</v>
      </c>
      <c r="CR351">
        <v>9968.95666666667</v>
      </c>
      <c r="CS351">
        <v>0</v>
      </c>
      <c r="CT351">
        <v>4.77522</v>
      </c>
      <c r="CU351">
        <v>1045.90666666667</v>
      </c>
      <c r="CV351">
        <v>0.961991</v>
      </c>
      <c r="CW351">
        <v>0.0380092</v>
      </c>
      <c r="CX351">
        <v>0</v>
      </c>
      <c r="CY351">
        <v>1337.22666666667</v>
      </c>
      <c r="CZ351">
        <v>4.99912</v>
      </c>
      <c r="DA351">
        <v>13883.2</v>
      </c>
      <c r="DB351">
        <v>6712.2</v>
      </c>
      <c r="DC351">
        <v>37.875</v>
      </c>
      <c r="DD351">
        <v>40.875</v>
      </c>
      <c r="DE351">
        <v>39.604</v>
      </c>
      <c r="DF351">
        <v>40.4786666666667</v>
      </c>
      <c r="DG351">
        <v>39.687</v>
      </c>
      <c r="DH351">
        <v>1001.34666666667</v>
      </c>
      <c r="DI351">
        <v>39.56</v>
      </c>
      <c r="DJ351">
        <v>0</v>
      </c>
      <c r="DK351">
        <v>1625677884.8</v>
      </c>
      <c r="DL351">
        <v>0</v>
      </c>
      <c r="DM351">
        <v>1340.455</v>
      </c>
      <c r="DN351">
        <v>-30.8981196737702</v>
      </c>
      <c r="DO351">
        <v>-303.494017100028</v>
      </c>
      <c r="DP351">
        <v>13917.3769230769</v>
      </c>
      <c r="DQ351">
        <v>15</v>
      </c>
      <c r="DR351">
        <v>1625677134.6</v>
      </c>
      <c r="DS351" t="s">
        <v>305</v>
      </c>
      <c r="DT351">
        <v>1625677128.6</v>
      </c>
      <c r="DU351">
        <v>1625677134.6</v>
      </c>
      <c r="DV351">
        <v>2</v>
      </c>
      <c r="DW351">
        <v>0.041</v>
      </c>
      <c r="DX351">
        <v>0.026</v>
      </c>
      <c r="DY351">
        <v>-14.347</v>
      </c>
      <c r="DZ351">
        <v>-1.389</v>
      </c>
      <c r="EA351">
        <v>420</v>
      </c>
      <c r="EB351">
        <v>5</v>
      </c>
      <c r="EC351">
        <v>0.14</v>
      </c>
      <c r="ED351">
        <v>0.08</v>
      </c>
      <c r="EE351">
        <v>-12.8471804878049</v>
      </c>
      <c r="EF351">
        <v>-0.325718466898956</v>
      </c>
      <c r="EG351">
        <v>0.0725805665702912</v>
      </c>
      <c r="EH351">
        <v>1</v>
      </c>
      <c r="EI351">
        <v>1342.14314285714</v>
      </c>
      <c r="EJ351">
        <v>-30.6670486721226</v>
      </c>
      <c r="EK351">
        <v>3.09204857791131</v>
      </c>
      <c r="EL351">
        <v>0</v>
      </c>
      <c r="EM351">
        <v>1.65025975609756</v>
      </c>
      <c r="EN351">
        <v>0.213592891986064</v>
      </c>
      <c r="EO351">
        <v>0.0246691900751707</v>
      </c>
      <c r="EP351">
        <v>0</v>
      </c>
      <c r="EQ351">
        <v>1</v>
      </c>
      <c r="ER351">
        <v>3</v>
      </c>
      <c r="ES351" t="s">
        <v>427</v>
      </c>
      <c r="ET351">
        <v>100</v>
      </c>
      <c r="EU351">
        <v>100</v>
      </c>
      <c r="EV351">
        <v>-14.342</v>
      </c>
      <c r="EW351">
        <v>-1.5087</v>
      </c>
      <c r="EX351">
        <v>-14.3476998515065</v>
      </c>
      <c r="EY351">
        <v>0.000485247639819423</v>
      </c>
      <c r="EZ351">
        <v>-1.36446825205216e-06</v>
      </c>
      <c r="FA351">
        <v>5.78542989185787e-10</v>
      </c>
      <c r="FB351">
        <v>-1.1099058739466</v>
      </c>
      <c r="FC351">
        <v>-0.0508365997127688</v>
      </c>
      <c r="FD351">
        <v>0.00161886503163497</v>
      </c>
      <c r="FE351">
        <v>-2.08621555845513e-05</v>
      </c>
      <c r="FF351">
        <v>0</v>
      </c>
      <c r="FG351">
        <v>2096</v>
      </c>
      <c r="FH351">
        <v>2</v>
      </c>
      <c r="FI351">
        <v>28</v>
      </c>
      <c r="FJ351">
        <v>12.6</v>
      </c>
      <c r="FK351">
        <v>12.5</v>
      </c>
      <c r="FL351">
        <v>18</v>
      </c>
      <c r="FM351">
        <v>492.01</v>
      </c>
      <c r="FN351">
        <v>512.393</v>
      </c>
      <c r="FO351">
        <v>23.8441</v>
      </c>
      <c r="FP351">
        <v>26.382</v>
      </c>
      <c r="FQ351">
        <v>29.9999</v>
      </c>
      <c r="FR351">
        <v>26.6017</v>
      </c>
      <c r="FS351">
        <v>26.5944</v>
      </c>
      <c r="FT351">
        <v>21.4922</v>
      </c>
      <c r="FU351">
        <v>46.1147</v>
      </c>
      <c r="FV351">
        <v>0</v>
      </c>
      <c r="FW351">
        <v>23.91</v>
      </c>
      <c r="FX351">
        <v>420</v>
      </c>
      <c r="FY351">
        <v>8.26637</v>
      </c>
      <c r="FZ351">
        <v>101.681</v>
      </c>
      <c r="GA351">
        <v>96.2033</v>
      </c>
    </row>
    <row r="352" spans="1:183">
      <c r="A352">
        <v>336</v>
      </c>
      <c r="B352">
        <v>1625677886.1</v>
      </c>
      <c r="C352">
        <v>670</v>
      </c>
      <c r="D352" t="s">
        <v>978</v>
      </c>
      <c r="E352" t="s">
        <v>979</v>
      </c>
      <c r="F352">
        <v>1</v>
      </c>
      <c r="G352" t="s">
        <v>302</v>
      </c>
      <c r="H352">
        <v>1625677885.1</v>
      </c>
      <c r="I352">
        <f>(J352)/1000</f>
        <v>0</v>
      </c>
      <c r="J352">
        <f>1000*CJ352*AH352*(CF352-CG352)/(100*BY352*(1000-AH352*CF352))</f>
        <v>0</v>
      </c>
      <c r="K352">
        <f>CJ352*AH352*(CE352-CD352*(1000-AH352*CG352)/(1000-AH352*CF352))/(100*BY352)</f>
        <v>0</v>
      </c>
      <c r="L352">
        <f>CD352 - IF(AH352&gt;1, K352*BY352*100.0/(AJ352*CR352), 0)</f>
        <v>0</v>
      </c>
      <c r="M352">
        <f>((S352-I352/2)*L352-K352)/(S352+I352/2)</f>
        <v>0</v>
      </c>
      <c r="N352">
        <f>M352*(CK352+CL352)/1000.0</f>
        <v>0</v>
      </c>
      <c r="O352">
        <f>(CD352 - IF(AH352&gt;1, K352*BY352*100.0/(AJ352*CR352), 0))*(CK352+CL352)/1000.0</f>
        <v>0</v>
      </c>
      <c r="P352">
        <f>2.0/((1/R352-1/Q352)+SIGN(R352)*SQRT((1/R352-1/Q352)*(1/R352-1/Q352) + 4*BZ352/((BZ352+1)*(BZ352+1))*(2*1/R352*1/Q352-1/Q352*1/Q352)))</f>
        <v>0</v>
      </c>
      <c r="Q352">
        <f>IF(LEFT(CA352,1)&lt;&gt;"0",IF(LEFT(CA352,1)="1",3.0,CB352),$D$5+$E$5*(CR352*CK352/($K$5*1000))+$F$5*(CR352*CK352/($K$5*1000))*MAX(MIN(BY352,$J$5),$I$5)*MAX(MIN(BY352,$J$5),$I$5)+$G$5*MAX(MIN(BY352,$J$5),$I$5)*(CR352*CK352/($K$5*1000))+$H$5*(CR352*CK352/($K$5*1000))*(CR352*CK352/($K$5*1000)))</f>
        <v>0</v>
      </c>
      <c r="R352">
        <f>I352*(1000-(1000*0.61365*exp(17.502*V352/(240.97+V352))/(CK352+CL352)+CF352)/2)/(1000*0.61365*exp(17.502*V352/(240.97+V352))/(CK352+CL352)-CF352)</f>
        <v>0</v>
      </c>
      <c r="S352">
        <f>1/((BZ352+1)/(P352/1.6)+1/(Q352/1.37)) + BZ352/((BZ352+1)/(P352/1.6) + BZ352/(Q352/1.37))</f>
        <v>0</v>
      </c>
      <c r="T352">
        <f>(BU352*BX352)</f>
        <v>0</v>
      </c>
      <c r="U352">
        <f>(CM352+(T352+2*0.95*5.67E-8*(((CM352+$B$7)+273)^4-(CM352+273)^4)-44100*I352)/(1.84*29.3*Q352+8*0.95*5.67E-8*(CM352+273)^3))</f>
        <v>0</v>
      </c>
      <c r="V352">
        <f>($C$7*CN352+$D$7*CO352+$E$7*U352)</f>
        <v>0</v>
      </c>
      <c r="W352">
        <f>0.61365*exp(17.502*V352/(240.97+V352))</f>
        <v>0</v>
      </c>
      <c r="X352">
        <f>(Y352/Z352*100)</f>
        <v>0</v>
      </c>
      <c r="Y352">
        <f>CF352*(CK352+CL352)/1000</f>
        <v>0</v>
      </c>
      <c r="Z352">
        <f>0.61365*exp(17.502*CM352/(240.97+CM352))</f>
        <v>0</v>
      </c>
      <c r="AA352">
        <f>(W352-CF352*(CK352+CL352)/1000)</f>
        <v>0</v>
      </c>
      <c r="AB352">
        <f>(-I352*44100)</f>
        <v>0</v>
      </c>
      <c r="AC352">
        <f>2*29.3*Q352*0.92*(CM352-V352)</f>
        <v>0</v>
      </c>
      <c r="AD352">
        <f>2*0.95*5.67E-8*(((CM352+$B$7)+273)^4-(V352+273)^4)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MAX(0,($B$13+$C$13*CR352)/(1+$D$13*CR352)*CK352/(CM352+273)*$E$13)</f>
        <v>0</v>
      </c>
      <c r="AK352" t="s">
        <v>303</v>
      </c>
      <c r="AL352" t="s">
        <v>303</v>
      </c>
      <c r="AM352">
        <v>0</v>
      </c>
      <c r="AN352">
        <v>0</v>
      </c>
      <c r="AO352">
        <f>1-AM352/AN352</f>
        <v>0</v>
      </c>
      <c r="AP352">
        <v>0</v>
      </c>
      <c r="AQ352" t="s">
        <v>303</v>
      </c>
      <c r="AR352" t="s">
        <v>303</v>
      </c>
      <c r="AS352">
        <v>0</v>
      </c>
      <c r="AT352">
        <v>0</v>
      </c>
      <c r="AU352">
        <f>1-AS352/AT352</f>
        <v>0</v>
      </c>
      <c r="AV352">
        <v>0.5</v>
      </c>
      <c r="AW352">
        <f>BV352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303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f>$B$11*CS352+$C$11*CT352+$F$11*CU352*(1-CX352)</f>
        <v>0</v>
      </c>
      <c r="BV352">
        <f>BU352*BW352</f>
        <v>0</v>
      </c>
      <c r="BW352">
        <f>($B$11*$D$9+$C$11*$D$9+$F$11*((DH352+CZ352)/MAX(DH352+CZ352+DI352, 0.1)*$I$9+DI352/MAX(DH352+CZ352+DI352, 0.1)*$J$9))/($B$11+$C$11+$F$11)</f>
        <v>0</v>
      </c>
      <c r="BX352">
        <f>($B$11*$K$9+$C$11*$K$9+$F$11*((DH352+CZ352)/MAX(DH352+CZ352+DI352, 0.1)*$P$9+DI352/MAX(DH352+CZ352+DI352, 0.1)*$Q$9))/($B$11+$C$11+$F$11)</f>
        <v>0</v>
      </c>
      <c r="BY352">
        <v>6</v>
      </c>
      <c r="BZ352">
        <v>0.5</v>
      </c>
      <c r="CA352" t="s">
        <v>304</v>
      </c>
      <c r="CB352">
        <v>2</v>
      </c>
      <c r="CC352">
        <v>1625677885.1</v>
      </c>
      <c r="CD352">
        <v>407.103333333333</v>
      </c>
      <c r="CE352">
        <v>420.003</v>
      </c>
      <c r="CF352">
        <v>9.83933333333333</v>
      </c>
      <c r="CG352">
        <v>8.17564333333333</v>
      </c>
      <c r="CH352">
        <v>421.445333333333</v>
      </c>
      <c r="CI352">
        <v>11.3481666666667</v>
      </c>
      <c r="CJ352">
        <v>500.071</v>
      </c>
      <c r="CK352">
        <v>100.421666666667</v>
      </c>
      <c r="CL352">
        <v>0.100159666666667</v>
      </c>
      <c r="CM352">
        <v>23.3821</v>
      </c>
      <c r="CN352">
        <v>23.0591333333333</v>
      </c>
      <c r="CO352">
        <v>999.9</v>
      </c>
      <c r="CP352">
        <v>0</v>
      </c>
      <c r="CQ352">
        <v>0</v>
      </c>
      <c r="CR352">
        <v>9992.28333333333</v>
      </c>
      <c r="CS352">
        <v>0</v>
      </c>
      <c r="CT352">
        <v>4.81014</v>
      </c>
      <c r="CU352">
        <v>1046.00666666667</v>
      </c>
      <c r="CV352">
        <v>0.961994666666667</v>
      </c>
      <c r="CW352">
        <v>0.0380055</v>
      </c>
      <c r="CX352">
        <v>0</v>
      </c>
      <c r="CY352">
        <v>1335.98666666667</v>
      </c>
      <c r="CZ352">
        <v>4.99912</v>
      </c>
      <c r="DA352">
        <v>13874.5333333333</v>
      </c>
      <c r="DB352">
        <v>6712.83333333333</v>
      </c>
      <c r="DC352">
        <v>37.8536666666667</v>
      </c>
      <c r="DD352">
        <v>40.875</v>
      </c>
      <c r="DE352">
        <v>39.687</v>
      </c>
      <c r="DF352">
        <v>40.437</v>
      </c>
      <c r="DG352">
        <v>39.6453333333333</v>
      </c>
      <c r="DH352">
        <v>1001.44666666667</v>
      </c>
      <c r="DI352">
        <v>39.56</v>
      </c>
      <c r="DJ352">
        <v>0</v>
      </c>
      <c r="DK352">
        <v>1625677887.2</v>
      </c>
      <c r="DL352">
        <v>0</v>
      </c>
      <c r="DM352">
        <v>1339.19807692308</v>
      </c>
      <c r="DN352">
        <v>-30.4673504428091</v>
      </c>
      <c r="DO352">
        <v>-296.861538440289</v>
      </c>
      <c r="DP352">
        <v>13905.1769230769</v>
      </c>
      <c r="DQ352">
        <v>15</v>
      </c>
      <c r="DR352">
        <v>1625677134.6</v>
      </c>
      <c r="DS352" t="s">
        <v>305</v>
      </c>
      <c r="DT352">
        <v>1625677128.6</v>
      </c>
      <c r="DU352">
        <v>1625677134.6</v>
      </c>
      <c r="DV352">
        <v>2</v>
      </c>
      <c r="DW352">
        <v>0.041</v>
      </c>
      <c r="DX352">
        <v>0.026</v>
      </c>
      <c r="DY352">
        <v>-14.347</v>
      </c>
      <c r="DZ352">
        <v>-1.389</v>
      </c>
      <c r="EA352">
        <v>420</v>
      </c>
      <c r="EB352">
        <v>5</v>
      </c>
      <c r="EC352">
        <v>0.14</v>
      </c>
      <c r="ED352">
        <v>0.08</v>
      </c>
      <c r="EE352">
        <v>-12.8525804878049</v>
      </c>
      <c r="EF352">
        <v>-0.410592334494769</v>
      </c>
      <c r="EG352">
        <v>0.0742063083884388</v>
      </c>
      <c r="EH352">
        <v>1</v>
      </c>
      <c r="EI352">
        <v>1340.75205882353</v>
      </c>
      <c r="EJ352">
        <v>-30.7258257658903</v>
      </c>
      <c r="EK352">
        <v>3.02115363572551</v>
      </c>
      <c r="EL352">
        <v>0</v>
      </c>
      <c r="EM352">
        <v>1.65315512195122</v>
      </c>
      <c r="EN352">
        <v>0.210832682926824</v>
      </c>
      <c r="EO352">
        <v>0.0246255033497598</v>
      </c>
      <c r="EP352">
        <v>0</v>
      </c>
      <c r="EQ352">
        <v>1</v>
      </c>
      <c r="ER352">
        <v>3</v>
      </c>
      <c r="ES352" t="s">
        <v>427</v>
      </c>
      <c r="ET352">
        <v>100</v>
      </c>
      <c r="EU352">
        <v>100</v>
      </c>
      <c r="EV352">
        <v>-14.342</v>
      </c>
      <c r="EW352">
        <v>-1.509</v>
      </c>
      <c r="EX352">
        <v>-14.3476998515065</v>
      </c>
      <c r="EY352">
        <v>0.000485247639819423</v>
      </c>
      <c r="EZ352">
        <v>-1.36446825205216e-06</v>
      </c>
      <c r="FA352">
        <v>5.78542989185787e-10</v>
      </c>
      <c r="FB352">
        <v>-1.1099058739466</v>
      </c>
      <c r="FC352">
        <v>-0.0508365997127688</v>
      </c>
      <c r="FD352">
        <v>0.00161886503163497</v>
      </c>
      <c r="FE352">
        <v>-2.08621555845513e-05</v>
      </c>
      <c r="FF352">
        <v>0</v>
      </c>
      <c r="FG352">
        <v>2096</v>
      </c>
      <c r="FH352">
        <v>2</v>
      </c>
      <c r="FI352">
        <v>28</v>
      </c>
      <c r="FJ352">
        <v>12.6</v>
      </c>
      <c r="FK352">
        <v>12.5</v>
      </c>
      <c r="FL352">
        <v>18</v>
      </c>
      <c r="FM352">
        <v>492.265</v>
      </c>
      <c r="FN352">
        <v>512.393</v>
      </c>
      <c r="FO352">
        <v>23.8869</v>
      </c>
      <c r="FP352">
        <v>26.382</v>
      </c>
      <c r="FQ352">
        <v>30</v>
      </c>
      <c r="FR352">
        <v>26.6008</v>
      </c>
      <c r="FS352">
        <v>26.5944</v>
      </c>
      <c r="FT352">
        <v>21.4904</v>
      </c>
      <c r="FU352">
        <v>46.1147</v>
      </c>
      <c r="FV352">
        <v>0</v>
      </c>
      <c r="FW352">
        <v>23.98</v>
      </c>
      <c r="FX352">
        <v>420</v>
      </c>
      <c r="FY352">
        <v>8.26285</v>
      </c>
      <c r="FZ352">
        <v>101.681</v>
      </c>
      <c r="GA352">
        <v>96.2036</v>
      </c>
    </row>
    <row r="353" spans="1:183">
      <c r="A353">
        <v>337</v>
      </c>
      <c r="B353">
        <v>1625677888.1</v>
      </c>
      <c r="C353">
        <v>672</v>
      </c>
      <c r="D353" t="s">
        <v>980</v>
      </c>
      <c r="E353" t="s">
        <v>981</v>
      </c>
      <c r="F353">
        <v>1</v>
      </c>
      <c r="G353" t="s">
        <v>302</v>
      </c>
      <c r="H353">
        <v>1625677887.1</v>
      </c>
      <c r="I353">
        <f>(J353)/1000</f>
        <v>0</v>
      </c>
      <c r="J353">
        <f>1000*CJ353*AH353*(CF353-CG353)/(100*BY353*(1000-AH353*CF353))</f>
        <v>0</v>
      </c>
      <c r="K353">
        <f>CJ353*AH353*(CE353-CD353*(1000-AH353*CG353)/(1000-AH353*CF353))/(100*BY353)</f>
        <v>0</v>
      </c>
      <c r="L353">
        <f>CD353 - IF(AH353&gt;1, K353*BY353*100.0/(AJ353*CR353), 0)</f>
        <v>0</v>
      </c>
      <c r="M353">
        <f>((S353-I353/2)*L353-K353)/(S353+I353/2)</f>
        <v>0</v>
      </c>
      <c r="N353">
        <f>M353*(CK353+CL353)/1000.0</f>
        <v>0</v>
      </c>
      <c r="O353">
        <f>(CD353 - IF(AH353&gt;1, K353*BY353*100.0/(AJ353*CR353), 0))*(CK353+CL353)/1000.0</f>
        <v>0</v>
      </c>
      <c r="P353">
        <f>2.0/((1/R353-1/Q353)+SIGN(R353)*SQRT((1/R353-1/Q353)*(1/R353-1/Q353) + 4*BZ353/((BZ353+1)*(BZ353+1))*(2*1/R353*1/Q353-1/Q353*1/Q353)))</f>
        <v>0</v>
      </c>
      <c r="Q353">
        <f>IF(LEFT(CA353,1)&lt;&gt;"0",IF(LEFT(CA353,1)="1",3.0,CB353),$D$5+$E$5*(CR353*CK353/($K$5*1000))+$F$5*(CR353*CK353/($K$5*1000))*MAX(MIN(BY353,$J$5),$I$5)*MAX(MIN(BY353,$J$5),$I$5)+$G$5*MAX(MIN(BY353,$J$5),$I$5)*(CR353*CK353/($K$5*1000))+$H$5*(CR353*CK353/($K$5*1000))*(CR353*CK353/($K$5*1000)))</f>
        <v>0</v>
      </c>
      <c r="R353">
        <f>I353*(1000-(1000*0.61365*exp(17.502*V353/(240.97+V353))/(CK353+CL353)+CF353)/2)/(1000*0.61365*exp(17.502*V353/(240.97+V353))/(CK353+CL353)-CF353)</f>
        <v>0</v>
      </c>
      <c r="S353">
        <f>1/((BZ353+1)/(P353/1.6)+1/(Q353/1.37)) + BZ353/((BZ353+1)/(P353/1.6) + BZ353/(Q353/1.37))</f>
        <v>0</v>
      </c>
      <c r="T353">
        <f>(BU353*BX353)</f>
        <v>0</v>
      </c>
      <c r="U353">
        <f>(CM353+(T353+2*0.95*5.67E-8*(((CM353+$B$7)+273)^4-(CM353+273)^4)-44100*I353)/(1.84*29.3*Q353+8*0.95*5.67E-8*(CM353+273)^3))</f>
        <v>0</v>
      </c>
      <c r="V353">
        <f>($C$7*CN353+$D$7*CO353+$E$7*U353)</f>
        <v>0</v>
      </c>
      <c r="W353">
        <f>0.61365*exp(17.502*V353/(240.97+V353))</f>
        <v>0</v>
      </c>
      <c r="X353">
        <f>(Y353/Z353*100)</f>
        <v>0</v>
      </c>
      <c r="Y353">
        <f>CF353*(CK353+CL353)/1000</f>
        <v>0</v>
      </c>
      <c r="Z353">
        <f>0.61365*exp(17.502*CM353/(240.97+CM353))</f>
        <v>0</v>
      </c>
      <c r="AA353">
        <f>(W353-CF353*(CK353+CL353)/1000)</f>
        <v>0</v>
      </c>
      <c r="AB353">
        <f>(-I353*44100)</f>
        <v>0</v>
      </c>
      <c r="AC353">
        <f>2*29.3*Q353*0.92*(CM353-V353)</f>
        <v>0</v>
      </c>
      <c r="AD353">
        <f>2*0.95*5.67E-8*(((CM353+$B$7)+273)^4-(V353+273)^4)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MAX(0,($B$13+$C$13*CR353)/(1+$D$13*CR353)*CK353/(CM353+273)*$E$13)</f>
        <v>0</v>
      </c>
      <c r="AK353" t="s">
        <v>303</v>
      </c>
      <c r="AL353" t="s">
        <v>303</v>
      </c>
      <c r="AM353">
        <v>0</v>
      </c>
      <c r="AN353">
        <v>0</v>
      </c>
      <c r="AO353">
        <f>1-AM353/AN353</f>
        <v>0</v>
      </c>
      <c r="AP353">
        <v>0</v>
      </c>
      <c r="AQ353" t="s">
        <v>303</v>
      </c>
      <c r="AR353" t="s">
        <v>303</v>
      </c>
      <c r="AS353">
        <v>0</v>
      </c>
      <c r="AT353">
        <v>0</v>
      </c>
      <c r="AU353">
        <f>1-AS353/AT353</f>
        <v>0</v>
      </c>
      <c r="AV353">
        <v>0.5</v>
      </c>
      <c r="AW353">
        <f>BV353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303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f>$B$11*CS353+$C$11*CT353+$F$11*CU353*(1-CX353)</f>
        <v>0</v>
      </c>
      <c r="BV353">
        <f>BU353*BW353</f>
        <v>0</v>
      </c>
      <c r="BW353">
        <f>($B$11*$D$9+$C$11*$D$9+$F$11*((DH353+CZ353)/MAX(DH353+CZ353+DI353, 0.1)*$I$9+DI353/MAX(DH353+CZ353+DI353, 0.1)*$J$9))/($B$11+$C$11+$F$11)</f>
        <v>0</v>
      </c>
      <c r="BX353">
        <f>($B$11*$K$9+$C$11*$K$9+$F$11*((DH353+CZ353)/MAX(DH353+CZ353+DI353, 0.1)*$P$9+DI353/MAX(DH353+CZ353+DI353, 0.1)*$Q$9))/($B$11+$C$11+$F$11)</f>
        <v>0</v>
      </c>
      <c r="BY353">
        <v>6</v>
      </c>
      <c r="BZ353">
        <v>0.5</v>
      </c>
      <c r="CA353" t="s">
        <v>304</v>
      </c>
      <c r="CB353">
        <v>2</v>
      </c>
      <c r="CC353">
        <v>1625677887.1</v>
      </c>
      <c r="CD353">
        <v>407.119666666667</v>
      </c>
      <c r="CE353">
        <v>420.013666666667</v>
      </c>
      <c r="CF353">
        <v>9.8577</v>
      </c>
      <c r="CG353">
        <v>8.21079333333333</v>
      </c>
      <c r="CH353">
        <v>421.461666666667</v>
      </c>
      <c r="CI353">
        <v>11.3669333333333</v>
      </c>
      <c r="CJ353">
        <v>500.008333333333</v>
      </c>
      <c r="CK353">
        <v>100.415666666667</v>
      </c>
      <c r="CL353">
        <v>0.0997177666666667</v>
      </c>
      <c r="CM353">
        <v>23.4122666666667</v>
      </c>
      <c r="CN353">
        <v>23.0868</v>
      </c>
      <c r="CO353">
        <v>999.9</v>
      </c>
      <c r="CP353">
        <v>0</v>
      </c>
      <c r="CQ353">
        <v>0</v>
      </c>
      <c r="CR353">
        <v>9991.04333333333</v>
      </c>
      <c r="CS353">
        <v>0</v>
      </c>
      <c r="CT353">
        <v>4.81106</v>
      </c>
      <c r="CU353">
        <v>1045.89666666667</v>
      </c>
      <c r="CV353">
        <v>0.961991</v>
      </c>
      <c r="CW353">
        <v>0.0380092</v>
      </c>
      <c r="CX353">
        <v>0</v>
      </c>
      <c r="CY353">
        <v>1335.04</v>
      </c>
      <c r="CZ353">
        <v>4.99912</v>
      </c>
      <c r="DA353">
        <v>13862.3333333333</v>
      </c>
      <c r="DB353">
        <v>6712.11666666667</v>
      </c>
      <c r="DC353">
        <v>37.8956666666667</v>
      </c>
      <c r="DD353">
        <v>40.875</v>
      </c>
      <c r="DE353">
        <v>39.708</v>
      </c>
      <c r="DF353">
        <v>40.4166666666667</v>
      </c>
      <c r="DG353">
        <v>39.75</v>
      </c>
      <c r="DH353">
        <v>1001.33666666667</v>
      </c>
      <c r="DI353">
        <v>39.56</v>
      </c>
      <c r="DJ353">
        <v>0</v>
      </c>
      <c r="DK353">
        <v>1625677889</v>
      </c>
      <c r="DL353">
        <v>0</v>
      </c>
      <c r="DM353">
        <v>1338.1508</v>
      </c>
      <c r="DN353">
        <v>-30.6423076369786</v>
      </c>
      <c r="DO353">
        <v>-295.776922463931</v>
      </c>
      <c r="DP353">
        <v>13894.612</v>
      </c>
      <c r="DQ353">
        <v>15</v>
      </c>
      <c r="DR353">
        <v>1625677134.6</v>
      </c>
      <c r="DS353" t="s">
        <v>305</v>
      </c>
      <c r="DT353">
        <v>1625677128.6</v>
      </c>
      <c r="DU353">
        <v>1625677134.6</v>
      </c>
      <c r="DV353">
        <v>2</v>
      </c>
      <c r="DW353">
        <v>0.041</v>
      </c>
      <c r="DX353">
        <v>0.026</v>
      </c>
      <c r="DY353">
        <v>-14.347</v>
      </c>
      <c r="DZ353">
        <v>-1.389</v>
      </c>
      <c r="EA353">
        <v>420</v>
      </c>
      <c r="EB353">
        <v>5</v>
      </c>
      <c r="EC353">
        <v>0.14</v>
      </c>
      <c r="ED353">
        <v>0.08</v>
      </c>
      <c r="EE353">
        <v>-12.8629463414634</v>
      </c>
      <c r="EF353">
        <v>-0.348282229965156</v>
      </c>
      <c r="EG353">
        <v>0.0707850201100554</v>
      </c>
      <c r="EH353">
        <v>1</v>
      </c>
      <c r="EI353">
        <v>1339.82764705882</v>
      </c>
      <c r="EJ353">
        <v>-30.4582665695591</v>
      </c>
      <c r="EK353">
        <v>2.99740383628658</v>
      </c>
      <c r="EL353">
        <v>0</v>
      </c>
      <c r="EM353">
        <v>1.65446731707317</v>
      </c>
      <c r="EN353">
        <v>0.170378466898953</v>
      </c>
      <c r="EO353">
        <v>0.0239869125926771</v>
      </c>
      <c r="EP353">
        <v>0</v>
      </c>
      <c r="EQ353">
        <v>1</v>
      </c>
      <c r="ER353">
        <v>3</v>
      </c>
      <c r="ES353" t="s">
        <v>427</v>
      </c>
      <c r="ET353">
        <v>100</v>
      </c>
      <c r="EU353">
        <v>100</v>
      </c>
      <c r="EV353">
        <v>-14.342</v>
      </c>
      <c r="EW353">
        <v>-1.5095</v>
      </c>
      <c r="EX353">
        <v>-14.3476998515065</v>
      </c>
      <c r="EY353">
        <v>0.000485247639819423</v>
      </c>
      <c r="EZ353">
        <v>-1.36446825205216e-06</v>
      </c>
      <c r="FA353">
        <v>5.78542989185787e-10</v>
      </c>
      <c r="FB353">
        <v>-1.1099058739466</v>
      </c>
      <c r="FC353">
        <v>-0.0508365997127688</v>
      </c>
      <c r="FD353">
        <v>0.00161886503163497</v>
      </c>
      <c r="FE353">
        <v>-2.08621555845513e-05</v>
      </c>
      <c r="FF353">
        <v>0</v>
      </c>
      <c r="FG353">
        <v>2096</v>
      </c>
      <c r="FH353">
        <v>2</v>
      </c>
      <c r="FI353">
        <v>28</v>
      </c>
      <c r="FJ353">
        <v>12.7</v>
      </c>
      <c r="FK353">
        <v>12.6</v>
      </c>
      <c r="FL353">
        <v>18</v>
      </c>
      <c r="FM353">
        <v>492.169</v>
      </c>
      <c r="FN353">
        <v>512.692</v>
      </c>
      <c r="FO353">
        <v>23.9315</v>
      </c>
      <c r="FP353">
        <v>26.382</v>
      </c>
      <c r="FQ353">
        <v>30</v>
      </c>
      <c r="FR353">
        <v>26.5997</v>
      </c>
      <c r="FS353">
        <v>26.5936</v>
      </c>
      <c r="FT353">
        <v>21.4893</v>
      </c>
      <c r="FU353">
        <v>46.1147</v>
      </c>
      <c r="FV353">
        <v>0</v>
      </c>
      <c r="FW353">
        <v>23.98</v>
      </c>
      <c r="FX353">
        <v>420</v>
      </c>
      <c r="FY353">
        <v>8.31799</v>
      </c>
      <c r="FZ353">
        <v>101.681</v>
      </c>
      <c r="GA353">
        <v>96.2045</v>
      </c>
    </row>
    <row r="354" spans="1:183">
      <c r="A354">
        <v>338</v>
      </c>
      <c r="B354">
        <v>1625677890.1</v>
      </c>
      <c r="C354">
        <v>674</v>
      </c>
      <c r="D354" t="s">
        <v>982</v>
      </c>
      <c r="E354" t="s">
        <v>983</v>
      </c>
      <c r="F354">
        <v>1</v>
      </c>
      <c r="G354" t="s">
        <v>302</v>
      </c>
      <c r="H354">
        <v>1625677889.1</v>
      </c>
      <c r="I354">
        <f>(J354)/1000</f>
        <v>0</v>
      </c>
      <c r="J354">
        <f>1000*CJ354*AH354*(CF354-CG354)/(100*BY354*(1000-AH354*CF354))</f>
        <v>0</v>
      </c>
      <c r="K354">
        <f>CJ354*AH354*(CE354-CD354*(1000-AH354*CG354)/(1000-AH354*CF354))/(100*BY354)</f>
        <v>0</v>
      </c>
      <c r="L354">
        <f>CD354 - IF(AH354&gt;1, K354*BY354*100.0/(AJ354*CR354), 0)</f>
        <v>0</v>
      </c>
      <c r="M354">
        <f>((S354-I354/2)*L354-K354)/(S354+I354/2)</f>
        <v>0</v>
      </c>
      <c r="N354">
        <f>M354*(CK354+CL354)/1000.0</f>
        <v>0</v>
      </c>
      <c r="O354">
        <f>(CD354 - IF(AH354&gt;1, K354*BY354*100.0/(AJ354*CR354), 0))*(CK354+CL354)/1000.0</f>
        <v>0</v>
      </c>
      <c r="P354">
        <f>2.0/((1/R354-1/Q354)+SIGN(R354)*SQRT((1/R354-1/Q354)*(1/R354-1/Q354) + 4*BZ354/((BZ354+1)*(BZ354+1))*(2*1/R354*1/Q354-1/Q354*1/Q354)))</f>
        <v>0</v>
      </c>
      <c r="Q354">
        <f>IF(LEFT(CA354,1)&lt;&gt;"0",IF(LEFT(CA354,1)="1",3.0,CB354),$D$5+$E$5*(CR354*CK354/($K$5*1000))+$F$5*(CR354*CK354/($K$5*1000))*MAX(MIN(BY354,$J$5),$I$5)*MAX(MIN(BY354,$J$5),$I$5)+$G$5*MAX(MIN(BY354,$J$5),$I$5)*(CR354*CK354/($K$5*1000))+$H$5*(CR354*CK354/($K$5*1000))*(CR354*CK354/($K$5*1000)))</f>
        <v>0</v>
      </c>
      <c r="R354">
        <f>I354*(1000-(1000*0.61365*exp(17.502*V354/(240.97+V354))/(CK354+CL354)+CF354)/2)/(1000*0.61365*exp(17.502*V354/(240.97+V354))/(CK354+CL354)-CF354)</f>
        <v>0</v>
      </c>
      <c r="S354">
        <f>1/((BZ354+1)/(P354/1.6)+1/(Q354/1.37)) + BZ354/((BZ354+1)/(P354/1.6) + BZ354/(Q354/1.37))</f>
        <v>0</v>
      </c>
      <c r="T354">
        <f>(BU354*BX354)</f>
        <v>0</v>
      </c>
      <c r="U354">
        <f>(CM354+(T354+2*0.95*5.67E-8*(((CM354+$B$7)+273)^4-(CM354+273)^4)-44100*I354)/(1.84*29.3*Q354+8*0.95*5.67E-8*(CM354+273)^3))</f>
        <v>0</v>
      </c>
      <c r="V354">
        <f>($C$7*CN354+$D$7*CO354+$E$7*U354)</f>
        <v>0</v>
      </c>
      <c r="W354">
        <f>0.61365*exp(17.502*V354/(240.97+V354))</f>
        <v>0</v>
      </c>
      <c r="X354">
        <f>(Y354/Z354*100)</f>
        <v>0</v>
      </c>
      <c r="Y354">
        <f>CF354*(CK354+CL354)/1000</f>
        <v>0</v>
      </c>
      <c r="Z354">
        <f>0.61365*exp(17.502*CM354/(240.97+CM354))</f>
        <v>0</v>
      </c>
      <c r="AA354">
        <f>(W354-CF354*(CK354+CL354)/1000)</f>
        <v>0</v>
      </c>
      <c r="AB354">
        <f>(-I354*44100)</f>
        <v>0</v>
      </c>
      <c r="AC354">
        <f>2*29.3*Q354*0.92*(CM354-V354)</f>
        <v>0</v>
      </c>
      <c r="AD354">
        <f>2*0.95*5.67E-8*(((CM354+$B$7)+273)^4-(V354+273)^4)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MAX(0,($B$13+$C$13*CR354)/(1+$D$13*CR354)*CK354/(CM354+273)*$E$13)</f>
        <v>0</v>
      </c>
      <c r="AK354" t="s">
        <v>303</v>
      </c>
      <c r="AL354" t="s">
        <v>303</v>
      </c>
      <c r="AM354">
        <v>0</v>
      </c>
      <c r="AN354">
        <v>0</v>
      </c>
      <c r="AO354">
        <f>1-AM354/AN354</f>
        <v>0</v>
      </c>
      <c r="AP354">
        <v>0</v>
      </c>
      <c r="AQ354" t="s">
        <v>303</v>
      </c>
      <c r="AR354" t="s">
        <v>303</v>
      </c>
      <c r="AS354">
        <v>0</v>
      </c>
      <c r="AT354">
        <v>0</v>
      </c>
      <c r="AU354">
        <f>1-AS354/AT354</f>
        <v>0</v>
      </c>
      <c r="AV354">
        <v>0.5</v>
      </c>
      <c r="AW354">
        <f>BV354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303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f>$B$11*CS354+$C$11*CT354+$F$11*CU354*(1-CX354)</f>
        <v>0</v>
      </c>
      <c r="BV354">
        <f>BU354*BW354</f>
        <v>0</v>
      </c>
      <c r="BW354">
        <f>($B$11*$D$9+$C$11*$D$9+$F$11*((DH354+CZ354)/MAX(DH354+CZ354+DI354, 0.1)*$I$9+DI354/MAX(DH354+CZ354+DI354, 0.1)*$J$9))/($B$11+$C$11+$F$11)</f>
        <v>0</v>
      </c>
      <c r="BX354">
        <f>($B$11*$K$9+$C$11*$K$9+$F$11*((DH354+CZ354)/MAX(DH354+CZ354+DI354, 0.1)*$P$9+DI354/MAX(DH354+CZ354+DI354, 0.1)*$Q$9))/($B$11+$C$11+$F$11)</f>
        <v>0</v>
      </c>
      <c r="BY354">
        <v>6</v>
      </c>
      <c r="BZ354">
        <v>0.5</v>
      </c>
      <c r="CA354" t="s">
        <v>304</v>
      </c>
      <c r="CB354">
        <v>2</v>
      </c>
      <c r="CC354">
        <v>1625677889.1</v>
      </c>
      <c r="CD354">
        <v>407.109666666667</v>
      </c>
      <c r="CE354">
        <v>420.060333333333</v>
      </c>
      <c r="CF354">
        <v>9.8812</v>
      </c>
      <c r="CG354">
        <v>8.22922</v>
      </c>
      <c r="CH354">
        <v>421.451666666667</v>
      </c>
      <c r="CI354">
        <v>11.3909666666667</v>
      </c>
      <c r="CJ354">
        <v>499.956666666667</v>
      </c>
      <c r="CK354">
        <v>100.409666666667</v>
      </c>
      <c r="CL354">
        <v>0.0996155333333333</v>
      </c>
      <c r="CM354">
        <v>23.4425</v>
      </c>
      <c r="CN354">
        <v>23.1097666666667</v>
      </c>
      <c r="CO354">
        <v>999.9</v>
      </c>
      <c r="CP354">
        <v>0</v>
      </c>
      <c r="CQ354">
        <v>0</v>
      </c>
      <c r="CR354">
        <v>10025</v>
      </c>
      <c r="CS354">
        <v>0</v>
      </c>
      <c r="CT354">
        <v>4.79176</v>
      </c>
      <c r="CU354">
        <v>1046.11</v>
      </c>
      <c r="CV354">
        <v>0.961998333333333</v>
      </c>
      <c r="CW354">
        <v>0.0380018</v>
      </c>
      <c r="CX354">
        <v>0</v>
      </c>
      <c r="CY354">
        <v>1333.97666666667</v>
      </c>
      <c r="CZ354">
        <v>4.99912</v>
      </c>
      <c r="DA354">
        <v>13853.3666666667</v>
      </c>
      <c r="DB354">
        <v>6713.52666666667</v>
      </c>
      <c r="DC354">
        <v>37.854</v>
      </c>
      <c r="DD354">
        <v>40.875</v>
      </c>
      <c r="DE354">
        <v>39.5</v>
      </c>
      <c r="DF354">
        <v>40.375</v>
      </c>
      <c r="DG354">
        <v>39.6456666666667</v>
      </c>
      <c r="DH354">
        <v>1001.55</v>
      </c>
      <c r="DI354">
        <v>39.56</v>
      </c>
      <c r="DJ354">
        <v>0</v>
      </c>
      <c r="DK354">
        <v>1625677890.8</v>
      </c>
      <c r="DL354">
        <v>0</v>
      </c>
      <c r="DM354">
        <v>1337.38730769231</v>
      </c>
      <c r="DN354">
        <v>-30.2547008688159</v>
      </c>
      <c r="DO354">
        <v>-303.336752146437</v>
      </c>
      <c r="DP354">
        <v>13886.9615384615</v>
      </c>
      <c r="DQ354">
        <v>15</v>
      </c>
      <c r="DR354">
        <v>1625677134.6</v>
      </c>
      <c r="DS354" t="s">
        <v>305</v>
      </c>
      <c r="DT354">
        <v>1625677128.6</v>
      </c>
      <c r="DU354">
        <v>1625677134.6</v>
      </c>
      <c r="DV354">
        <v>2</v>
      </c>
      <c r="DW354">
        <v>0.041</v>
      </c>
      <c r="DX354">
        <v>0.026</v>
      </c>
      <c r="DY354">
        <v>-14.347</v>
      </c>
      <c r="DZ354">
        <v>-1.389</v>
      </c>
      <c r="EA354">
        <v>420</v>
      </c>
      <c r="EB354">
        <v>5</v>
      </c>
      <c r="EC354">
        <v>0.14</v>
      </c>
      <c r="ED354">
        <v>0.08</v>
      </c>
      <c r="EE354">
        <v>-12.8837487804878</v>
      </c>
      <c r="EF354">
        <v>-0.233790940766579</v>
      </c>
      <c r="EG354">
        <v>0.0602858156756919</v>
      </c>
      <c r="EH354">
        <v>1</v>
      </c>
      <c r="EI354">
        <v>1339.07742857143</v>
      </c>
      <c r="EJ354">
        <v>-30.7862609219655</v>
      </c>
      <c r="EK354">
        <v>3.10735748355613</v>
      </c>
      <c r="EL354">
        <v>0</v>
      </c>
      <c r="EM354">
        <v>1.65756268292683</v>
      </c>
      <c r="EN354">
        <v>0.0964066202090577</v>
      </c>
      <c r="EO354">
        <v>0.0209817903656539</v>
      </c>
      <c r="EP354">
        <v>1</v>
      </c>
      <c r="EQ354">
        <v>2</v>
      </c>
      <c r="ER354">
        <v>3</v>
      </c>
      <c r="ES354" t="s">
        <v>349</v>
      </c>
      <c r="ET354">
        <v>100</v>
      </c>
      <c r="EU354">
        <v>100</v>
      </c>
      <c r="EV354">
        <v>-14.342</v>
      </c>
      <c r="EW354">
        <v>-1.5101</v>
      </c>
      <c r="EX354">
        <v>-14.3476998515065</v>
      </c>
      <c r="EY354">
        <v>0.000485247639819423</v>
      </c>
      <c r="EZ354">
        <v>-1.36446825205216e-06</v>
      </c>
      <c r="FA354">
        <v>5.78542989185787e-10</v>
      </c>
      <c r="FB354">
        <v>-1.1099058739466</v>
      </c>
      <c r="FC354">
        <v>-0.0508365997127688</v>
      </c>
      <c r="FD354">
        <v>0.00161886503163497</v>
      </c>
      <c r="FE354">
        <v>-2.08621555845513e-05</v>
      </c>
      <c r="FF354">
        <v>0</v>
      </c>
      <c r="FG354">
        <v>2096</v>
      </c>
      <c r="FH354">
        <v>2</v>
      </c>
      <c r="FI354">
        <v>28</v>
      </c>
      <c r="FJ354">
        <v>12.7</v>
      </c>
      <c r="FK354">
        <v>12.6</v>
      </c>
      <c r="FL354">
        <v>18</v>
      </c>
      <c r="FM354">
        <v>491.861</v>
      </c>
      <c r="FN354">
        <v>512.699</v>
      </c>
      <c r="FO354">
        <v>23.9795</v>
      </c>
      <c r="FP354">
        <v>26.382</v>
      </c>
      <c r="FQ354">
        <v>30</v>
      </c>
      <c r="FR354">
        <v>26.5995</v>
      </c>
      <c r="FS354">
        <v>26.5925</v>
      </c>
      <c r="FT354">
        <v>21.4927</v>
      </c>
      <c r="FU354">
        <v>46.1147</v>
      </c>
      <c r="FV354">
        <v>0</v>
      </c>
      <c r="FW354">
        <v>24.05</v>
      </c>
      <c r="FX354">
        <v>420</v>
      </c>
      <c r="FY354">
        <v>8.31942</v>
      </c>
      <c r="FZ354">
        <v>101.681</v>
      </c>
      <c r="GA354">
        <v>96.2047</v>
      </c>
    </row>
    <row r="355" spans="1:183">
      <c r="A355">
        <v>339</v>
      </c>
      <c r="B355">
        <v>1625677892.1</v>
      </c>
      <c r="C355">
        <v>676</v>
      </c>
      <c r="D355" t="s">
        <v>984</v>
      </c>
      <c r="E355" t="s">
        <v>985</v>
      </c>
      <c r="F355">
        <v>1</v>
      </c>
      <c r="G355" t="s">
        <v>302</v>
      </c>
      <c r="H355">
        <v>1625677891.1</v>
      </c>
      <c r="I355">
        <f>(J355)/1000</f>
        <v>0</v>
      </c>
      <c r="J355">
        <f>1000*CJ355*AH355*(CF355-CG355)/(100*BY355*(1000-AH355*CF355))</f>
        <v>0</v>
      </c>
      <c r="K355">
        <f>CJ355*AH355*(CE355-CD355*(1000-AH355*CG355)/(1000-AH355*CF355))/(100*BY355)</f>
        <v>0</v>
      </c>
      <c r="L355">
        <f>CD355 - IF(AH355&gt;1, K355*BY355*100.0/(AJ355*CR355), 0)</f>
        <v>0</v>
      </c>
      <c r="M355">
        <f>((S355-I355/2)*L355-K355)/(S355+I355/2)</f>
        <v>0</v>
      </c>
      <c r="N355">
        <f>M355*(CK355+CL355)/1000.0</f>
        <v>0</v>
      </c>
      <c r="O355">
        <f>(CD355 - IF(AH355&gt;1, K355*BY355*100.0/(AJ355*CR355), 0))*(CK355+CL355)/1000.0</f>
        <v>0</v>
      </c>
      <c r="P355">
        <f>2.0/((1/R355-1/Q355)+SIGN(R355)*SQRT((1/R355-1/Q355)*(1/R355-1/Q355) + 4*BZ355/((BZ355+1)*(BZ355+1))*(2*1/R355*1/Q355-1/Q355*1/Q355)))</f>
        <v>0</v>
      </c>
      <c r="Q355">
        <f>IF(LEFT(CA355,1)&lt;&gt;"0",IF(LEFT(CA355,1)="1",3.0,CB355),$D$5+$E$5*(CR355*CK355/($K$5*1000))+$F$5*(CR355*CK355/($K$5*1000))*MAX(MIN(BY355,$J$5),$I$5)*MAX(MIN(BY355,$J$5),$I$5)+$G$5*MAX(MIN(BY355,$J$5),$I$5)*(CR355*CK355/($K$5*1000))+$H$5*(CR355*CK355/($K$5*1000))*(CR355*CK355/($K$5*1000)))</f>
        <v>0</v>
      </c>
      <c r="R355">
        <f>I355*(1000-(1000*0.61365*exp(17.502*V355/(240.97+V355))/(CK355+CL355)+CF355)/2)/(1000*0.61365*exp(17.502*V355/(240.97+V355))/(CK355+CL355)-CF355)</f>
        <v>0</v>
      </c>
      <c r="S355">
        <f>1/((BZ355+1)/(P355/1.6)+1/(Q355/1.37)) + BZ355/((BZ355+1)/(P355/1.6) + BZ355/(Q355/1.37))</f>
        <v>0</v>
      </c>
      <c r="T355">
        <f>(BU355*BX355)</f>
        <v>0</v>
      </c>
      <c r="U355">
        <f>(CM355+(T355+2*0.95*5.67E-8*(((CM355+$B$7)+273)^4-(CM355+273)^4)-44100*I355)/(1.84*29.3*Q355+8*0.95*5.67E-8*(CM355+273)^3))</f>
        <v>0</v>
      </c>
      <c r="V355">
        <f>($C$7*CN355+$D$7*CO355+$E$7*U355)</f>
        <v>0</v>
      </c>
      <c r="W355">
        <f>0.61365*exp(17.502*V355/(240.97+V355))</f>
        <v>0</v>
      </c>
      <c r="X355">
        <f>(Y355/Z355*100)</f>
        <v>0</v>
      </c>
      <c r="Y355">
        <f>CF355*(CK355+CL355)/1000</f>
        <v>0</v>
      </c>
      <c r="Z355">
        <f>0.61365*exp(17.502*CM355/(240.97+CM355))</f>
        <v>0</v>
      </c>
      <c r="AA355">
        <f>(W355-CF355*(CK355+CL355)/1000)</f>
        <v>0</v>
      </c>
      <c r="AB355">
        <f>(-I355*44100)</f>
        <v>0</v>
      </c>
      <c r="AC355">
        <f>2*29.3*Q355*0.92*(CM355-V355)</f>
        <v>0</v>
      </c>
      <c r="AD355">
        <f>2*0.95*5.67E-8*(((CM355+$B$7)+273)^4-(V355+273)^4)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MAX(0,($B$13+$C$13*CR355)/(1+$D$13*CR355)*CK355/(CM355+273)*$E$13)</f>
        <v>0</v>
      </c>
      <c r="AK355" t="s">
        <v>303</v>
      </c>
      <c r="AL355" t="s">
        <v>303</v>
      </c>
      <c r="AM355">
        <v>0</v>
      </c>
      <c r="AN355">
        <v>0</v>
      </c>
      <c r="AO355">
        <f>1-AM355/AN355</f>
        <v>0</v>
      </c>
      <c r="AP355">
        <v>0</v>
      </c>
      <c r="AQ355" t="s">
        <v>303</v>
      </c>
      <c r="AR355" t="s">
        <v>303</v>
      </c>
      <c r="AS355">
        <v>0</v>
      </c>
      <c r="AT355">
        <v>0</v>
      </c>
      <c r="AU355">
        <f>1-AS355/AT355</f>
        <v>0</v>
      </c>
      <c r="AV355">
        <v>0.5</v>
      </c>
      <c r="AW355">
        <f>BV355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303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f>$B$11*CS355+$C$11*CT355+$F$11*CU355*(1-CX355)</f>
        <v>0</v>
      </c>
      <c r="BV355">
        <f>BU355*BW355</f>
        <v>0</v>
      </c>
      <c r="BW355">
        <f>($B$11*$D$9+$C$11*$D$9+$F$11*((DH355+CZ355)/MAX(DH355+CZ355+DI355, 0.1)*$I$9+DI355/MAX(DH355+CZ355+DI355, 0.1)*$J$9))/($B$11+$C$11+$F$11)</f>
        <v>0</v>
      </c>
      <c r="BX355">
        <f>($B$11*$K$9+$C$11*$K$9+$F$11*((DH355+CZ355)/MAX(DH355+CZ355+DI355, 0.1)*$P$9+DI355/MAX(DH355+CZ355+DI355, 0.1)*$Q$9))/($B$11+$C$11+$F$11)</f>
        <v>0</v>
      </c>
      <c r="BY355">
        <v>6</v>
      </c>
      <c r="BZ355">
        <v>0.5</v>
      </c>
      <c r="CA355" t="s">
        <v>304</v>
      </c>
      <c r="CB355">
        <v>2</v>
      </c>
      <c r="CC355">
        <v>1625677891.1</v>
      </c>
      <c r="CD355">
        <v>407.092333333333</v>
      </c>
      <c r="CE355">
        <v>420.006333333333</v>
      </c>
      <c r="CF355">
        <v>9.90419333333333</v>
      </c>
      <c r="CG355">
        <v>8.23365666666667</v>
      </c>
      <c r="CH355">
        <v>421.434333333333</v>
      </c>
      <c r="CI355">
        <v>11.4145</v>
      </c>
      <c r="CJ355">
        <v>500.032333333333</v>
      </c>
      <c r="CK355">
        <v>100.41</v>
      </c>
      <c r="CL355">
        <v>0.100076633333333</v>
      </c>
      <c r="CM355">
        <v>23.4722333333333</v>
      </c>
      <c r="CN355">
        <v>23.138</v>
      </c>
      <c r="CO355">
        <v>999.9</v>
      </c>
      <c r="CP355">
        <v>0</v>
      </c>
      <c r="CQ355">
        <v>0</v>
      </c>
      <c r="CR355">
        <v>10021.2333333333</v>
      </c>
      <c r="CS355">
        <v>0</v>
      </c>
      <c r="CT355">
        <v>4.73892</v>
      </c>
      <c r="CU355">
        <v>1046</v>
      </c>
      <c r="CV355">
        <v>0.961994666666667</v>
      </c>
      <c r="CW355">
        <v>0.0380055</v>
      </c>
      <c r="CX355">
        <v>0</v>
      </c>
      <c r="CY355">
        <v>1332.94</v>
      </c>
      <c r="CZ355">
        <v>4.99912</v>
      </c>
      <c r="DA355">
        <v>13839.8666666667</v>
      </c>
      <c r="DB355">
        <v>6712.8</v>
      </c>
      <c r="DC355">
        <v>37.875</v>
      </c>
      <c r="DD355">
        <v>40.875</v>
      </c>
      <c r="DE355">
        <v>39.625</v>
      </c>
      <c r="DF355">
        <v>40.3746666666667</v>
      </c>
      <c r="DG355">
        <v>39.7286666666667</v>
      </c>
      <c r="DH355">
        <v>1001.44</v>
      </c>
      <c r="DI355">
        <v>39.56</v>
      </c>
      <c r="DJ355">
        <v>0</v>
      </c>
      <c r="DK355">
        <v>1625677893.2</v>
      </c>
      <c r="DL355">
        <v>0</v>
      </c>
      <c r="DM355">
        <v>1336.19307692308</v>
      </c>
      <c r="DN355">
        <v>-30.6290598455268</v>
      </c>
      <c r="DO355">
        <v>-317.774359146075</v>
      </c>
      <c r="DP355">
        <v>13874.4576923077</v>
      </c>
      <c r="DQ355">
        <v>15</v>
      </c>
      <c r="DR355">
        <v>1625677134.6</v>
      </c>
      <c r="DS355" t="s">
        <v>305</v>
      </c>
      <c r="DT355">
        <v>1625677128.6</v>
      </c>
      <c r="DU355">
        <v>1625677134.6</v>
      </c>
      <c r="DV355">
        <v>2</v>
      </c>
      <c r="DW355">
        <v>0.041</v>
      </c>
      <c r="DX355">
        <v>0.026</v>
      </c>
      <c r="DY355">
        <v>-14.347</v>
      </c>
      <c r="DZ355">
        <v>-1.389</v>
      </c>
      <c r="EA355">
        <v>420</v>
      </c>
      <c r="EB355">
        <v>5</v>
      </c>
      <c r="EC355">
        <v>0.14</v>
      </c>
      <c r="ED355">
        <v>0.08</v>
      </c>
      <c r="EE355">
        <v>-12.8944317073171</v>
      </c>
      <c r="EF355">
        <v>-0.119859930313578</v>
      </c>
      <c r="EG355">
        <v>0.0518925693210848</v>
      </c>
      <c r="EH355">
        <v>1</v>
      </c>
      <c r="EI355">
        <v>1337.68705882353</v>
      </c>
      <c r="EJ355">
        <v>-30.4315697091268</v>
      </c>
      <c r="EK355">
        <v>2.98322025908026</v>
      </c>
      <c r="EL355">
        <v>0</v>
      </c>
      <c r="EM355">
        <v>1.66259365853659</v>
      </c>
      <c r="EN355">
        <v>0.0364103832752613</v>
      </c>
      <c r="EO355">
        <v>0.016277769032146</v>
      </c>
      <c r="EP355">
        <v>1</v>
      </c>
      <c r="EQ355">
        <v>2</v>
      </c>
      <c r="ER355">
        <v>3</v>
      </c>
      <c r="ES355" t="s">
        <v>349</v>
      </c>
      <c r="ET355">
        <v>100</v>
      </c>
      <c r="EU355">
        <v>100</v>
      </c>
      <c r="EV355">
        <v>-14.342</v>
      </c>
      <c r="EW355">
        <v>-1.5105</v>
      </c>
      <c r="EX355">
        <v>-14.3476998515065</v>
      </c>
      <c r="EY355">
        <v>0.000485247639819423</v>
      </c>
      <c r="EZ355">
        <v>-1.36446825205216e-06</v>
      </c>
      <c r="FA355">
        <v>5.78542989185787e-10</v>
      </c>
      <c r="FB355">
        <v>-1.1099058739466</v>
      </c>
      <c r="FC355">
        <v>-0.0508365997127688</v>
      </c>
      <c r="FD355">
        <v>0.00161886503163497</v>
      </c>
      <c r="FE355">
        <v>-2.08621555845513e-05</v>
      </c>
      <c r="FF355">
        <v>0</v>
      </c>
      <c r="FG355">
        <v>2096</v>
      </c>
      <c r="FH355">
        <v>2</v>
      </c>
      <c r="FI355">
        <v>28</v>
      </c>
      <c r="FJ355">
        <v>12.7</v>
      </c>
      <c r="FK355">
        <v>12.6</v>
      </c>
      <c r="FL355">
        <v>18</v>
      </c>
      <c r="FM355">
        <v>492.064</v>
      </c>
      <c r="FN355">
        <v>512.228</v>
      </c>
      <c r="FO355">
        <v>24.0182</v>
      </c>
      <c r="FP355">
        <v>26.382</v>
      </c>
      <c r="FQ355">
        <v>30.0001</v>
      </c>
      <c r="FR355">
        <v>26.5995</v>
      </c>
      <c r="FS355">
        <v>26.5922</v>
      </c>
      <c r="FT355">
        <v>21.4925</v>
      </c>
      <c r="FU355">
        <v>46.1147</v>
      </c>
      <c r="FV355">
        <v>0</v>
      </c>
      <c r="FW355">
        <v>24.11</v>
      </c>
      <c r="FX355">
        <v>420</v>
      </c>
      <c r="FY355">
        <v>8.31903</v>
      </c>
      <c r="FZ355">
        <v>101.681</v>
      </c>
      <c r="GA355">
        <v>96.2048</v>
      </c>
    </row>
    <row r="356" spans="1:183">
      <c r="A356">
        <v>340</v>
      </c>
      <c r="B356">
        <v>1625677894.1</v>
      </c>
      <c r="C356">
        <v>678</v>
      </c>
      <c r="D356" t="s">
        <v>986</v>
      </c>
      <c r="E356" t="s">
        <v>987</v>
      </c>
      <c r="F356">
        <v>1</v>
      </c>
      <c r="G356" t="s">
        <v>302</v>
      </c>
      <c r="H356">
        <v>1625677893.1</v>
      </c>
      <c r="I356">
        <f>(J356)/1000</f>
        <v>0</v>
      </c>
      <c r="J356">
        <f>1000*CJ356*AH356*(CF356-CG356)/(100*BY356*(1000-AH356*CF356))</f>
        <v>0</v>
      </c>
      <c r="K356">
        <f>CJ356*AH356*(CE356-CD356*(1000-AH356*CG356)/(1000-AH356*CF356))/(100*BY356)</f>
        <v>0</v>
      </c>
      <c r="L356">
        <f>CD356 - IF(AH356&gt;1, K356*BY356*100.0/(AJ356*CR356), 0)</f>
        <v>0</v>
      </c>
      <c r="M356">
        <f>((S356-I356/2)*L356-K356)/(S356+I356/2)</f>
        <v>0</v>
      </c>
      <c r="N356">
        <f>M356*(CK356+CL356)/1000.0</f>
        <v>0</v>
      </c>
      <c r="O356">
        <f>(CD356 - IF(AH356&gt;1, K356*BY356*100.0/(AJ356*CR356), 0))*(CK356+CL356)/1000.0</f>
        <v>0</v>
      </c>
      <c r="P356">
        <f>2.0/((1/R356-1/Q356)+SIGN(R356)*SQRT((1/R356-1/Q356)*(1/R356-1/Q356) + 4*BZ356/((BZ356+1)*(BZ356+1))*(2*1/R356*1/Q356-1/Q356*1/Q356)))</f>
        <v>0</v>
      </c>
      <c r="Q356">
        <f>IF(LEFT(CA356,1)&lt;&gt;"0",IF(LEFT(CA356,1)="1",3.0,CB356),$D$5+$E$5*(CR356*CK356/($K$5*1000))+$F$5*(CR356*CK356/($K$5*1000))*MAX(MIN(BY356,$J$5),$I$5)*MAX(MIN(BY356,$J$5),$I$5)+$G$5*MAX(MIN(BY356,$J$5),$I$5)*(CR356*CK356/($K$5*1000))+$H$5*(CR356*CK356/($K$5*1000))*(CR356*CK356/($K$5*1000)))</f>
        <v>0</v>
      </c>
      <c r="R356">
        <f>I356*(1000-(1000*0.61365*exp(17.502*V356/(240.97+V356))/(CK356+CL356)+CF356)/2)/(1000*0.61365*exp(17.502*V356/(240.97+V356))/(CK356+CL356)-CF356)</f>
        <v>0</v>
      </c>
      <c r="S356">
        <f>1/((BZ356+1)/(P356/1.6)+1/(Q356/1.37)) + BZ356/((BZ356+1)/(P356/1.6) + BZ356/(Q356/1.37))</f>
        <v>0</v>
      </c>
      <c r="T356">
        <f>(BU356*BX356)</f>
        <v>0</v>
      </c>
      <c r="U356">
        <f>(CM356+(T356+2*0.95*5.67E-8*(((CM356+$B$7)+273)^4-(CM356+273)^4)-44100*I356)/(1.84*29.3*Q356+8*0.95*5.67E-8*(CM356+273)^3))</f>
        <v>0</v>
      </c>
      <c r="V356">
        <f>($C$7*CN356+$D$7*CO356+$E$7*U356)</f>
        <v>0</v>
      </c>
      <c r="W356">
        <f>0.61365*exp(17.502*V356/(240.97+V356))</f>
        <v>0</v>
      </c>
      <c r="X356">
        <f>(Y356/Z356*100)</f>
        <v>0</v>
      </c>
      <c r="Y356">
        <f>CF356*(CK356+CL356)/1000</f>
        <v>0</v>
      </c>
      <c r="Z356">
        <f>0.61365*exp(17.502*CM356/(240.97+CM356))</f>
        <v>0</v>
      </c>
      <c r="AA356">
        <f>(W356-CF356*(CK356+CL356)/1000)</f>
        <v>0</v>
      </c>
      <c r="AB356">
        <f>(-I356*44100)</f>
        <v>0</v>
      </c>
      <c r="AC356">
        <f>2*29.3*Q356*0.92*(CM356-V356)</f>
        <v>0</v>
      </c>
      <c r="AD356">
        <f>2*0.95*5.67E-8*(((CM356+$B$7)+273)^4-(V356+273)^4)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MAX(0,($B$13+$C$13*CR356)/(1+$D$13*CR356)*CK356/(CM356+273)*$E$13)</f>
        <v>0</v>
      </c>
      <c r="AK356" t="s">
        <v>303</v>
      </c>
      <c r="AL356" t="s">
        <v>303</v>
      </c>
      <c r="AM356">
        <v>0</v>
      </c>
      <c r="AN356">
        <v>0</v>
      </c>
      <c r="AO356">
        <f>1-AM356/AN356</f>
        <v>0</v>
      </c>
      <c r="AP356">
        <v>0</v>
      </c>
      <c r="AQ356" t="s">
        <v>303</v>
      </c>
      <c r="AR356" t="s">
        <v>303</v>
      </c>
      <c r="AS356">
        <v>0</v>
      </c>
      <c r="AT356">
        <v>0</v>
      </c>
      <c r="AU356">
        <f>1-AS356/AT356</f>
        <v>0</v>
      </c>
      <c r="AV356">
        <v>0.5</v>
      </c>
      <c r="AW356">
        <f>BV356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303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f>$B$11*CS356+$C$11*CT356+$F$11*CU356*(1-CX356)</f>
        <v>0</v>
      </c>
      <c r="BV356">
        <f>BU356*BW356</f>
        <v>0</v>
      </c>
      <c r="BW356">
        <f>($B$11*$D$9+$C$11*$D$9+$F$11*((DH356+CZ356)/MAX(DH356+CZ356+DI356, 0.1)*$I$9+DI356/MAX(DH356+CZ356+DI356, 0.1)*$J$9))/($B$11+$C$11+$F$11)</f>
        <v>0</v>
      </c>
      <c r="BX356">
        <f>($B$11*$K$9+$C$11*$K$9+$F$11*((DH356+CZ356)/MAX(DH356+CZ356+DI356, 0.1)*$P$9+DI356/MAX(DH356+CZ356+DI356, 0.1)*$Q$9))/($B$11+$C$11+$F$11)</f>
        <v>0</v>
      </c>
      <c r="BY356">
        <v>6</v>
      </c>
      <c r="BZ356">
        <v>0.5</v>
      </c>
      <c r="CA356" t="s">
        <v>304</v>
      </c>
      <c r="CB356">
        <v>2</v>
      </c>
      <c r="CC356">
        <v>1625677893.1</v>
      </c>
      <c r="CD356">
        <v>407.104666666667</v>
      </c>
      <c r="CE356">
        <v>419.954333333333</v>
      </c>
      <c r="CF356">
        <v>9.92365333333333</v>
      </c>
      <c r="CG356">
        <v>8.23633666666667</v>
      </c>
      <c r="CH356">
        <v>421.447</v>
      </c>
      <c r="CI356">
        <v>11.4343666666667</v>
      </c>
      <c r="CJ356">
        <v>500.014666666667</v>
      </c>
      <c r="CK356">
        <v>100.411333333333</v>
      </c>
      <c r="CL356">
        <v>0.100137</v>
      </c>
      <c r="CM356">
        <v>23.5019333333333</v>
      </c>
      <c r="CN356">
        <v>23.1697</v>
      </c>
      <c r="CO356">
        <v>999.9</v>
      </c>
      <c r="CP356">
        <v>0</v>
      </c>
      <c r="CQ356">
        <v>0</v>
      </c>
      <c r="CR356">
        <v>9997.5</v>
      </c>
      <c r="CS356">
        <v>0</v>
      </c>
      <c r="CT356">
        <v>4.66861</v>
      </c>
      <c r="CU356">
        <v>1045.89666666667</v>
      </c>
      <c r="CV356">
        <v>0.961991</v>
      </c>
      <c r="CW356">
        <v>0.0380092</v>
      </c>
      <c r="CX356">
        <v>0</v>
      </c>
      <c r="CY356">
        <v>1332.18333333333</v>
      </c>
      <c r="CZ356">
        <v>4.99912</v>
      </c>
      <c r="DA356">
        <v>13830</v>
      </c>
      <c r="DB356">
        <v>6712.13666666667</v>
      </c>
      <c r="DC356">
        <v>37.8956666666667</v>
      </c>
      <c r="DD356">
        <v>40.875</v>
      </c>
      <c r="DE356">
        <v>39.7286666666667</v>
      </c>
      <c r="DF356">
        <v>40.3953333333333</v>
      </c>
      <c r="DG356">
        <v>39.6873333333333</v>
      </c>
      <c r="DH356">
        <v>1001.33666666667</v>
      </c>
      <c r="DI356">
        <v>39.56</v>
      </c>
      <c r="DJ356">
        <v>0</v>
      </c>
      <c r="DK356">
        <v>1625677895</v>
      </c>
      <c r="DL356">
        <v>0</v>
      </c>
      <c r="DM356">
        <v>1335.1208</v>
      </c>
      <c r="DN356">
        <v>-29.7284614896617</v>
      </c>
      <c r="DO356">
        <v>-320.961537935978</v>
      </c>
      <c r="DP356">
        <v>13863.54</v>
      </c>
      <c r="DQ356">
        <v>15</v>
      </c>
      <c r="DR356">
        <v>1625677134.6</v>
      </c>
      <c r="DS356" t="s">
        <v>305</v>
      </c>
      <c r="DT356">
        <v>1625677128.6</v>
      </c>
      <c r="DU356">
        <v>1625677134.6</v>
      </c>
      <c r="DV356">
        <v>2</v>
      </c>
      <c r="DW356">
        <v>0.041</v>
      </c>
      <c r="DX356">
        <v>0.026</v>
      </c>
      <c r="DY356">
        <v>-14.347</v>
      </c>
      <c r="DZ356">
        <v>-1.389</v>
      </c>
      <c r="EA356">
        <v>420</v>
      </c>
      <c r="EB356">
        <v>5</v>
      </c>
      <c r="EC356">
        <v>0.14</v>
      </c>
      <c r="ED356">
        <v>0.08</v>
      </c>
      <c r="EE356">
        <v>-12.885987804878</v>
      </c>
      <c r="EF356">
        <v>-0.140019512195163</v>
      </c>
      <c r="EG356">
        <v>0.0504380382740796</v>
      </c>
      <c r="EH356">
        <v>1</v>
      </c>
      <c r="EI356">
        <v>1336.79352941176</v>
      </c>
      <c r="EJ356">
        <v>-30.2555089478554</v>
      </c>
      <c r="EK356">
        <v>2.98121361228547</v>
      </c>
      <c r="EL356">
        <v>0</v>
      </c>
      <c r="EM356">
        <v>1.66771341463415</v>
      </c>
      <c r="EN356">
        <v>0.0160043205574959</v>
      </c>
      <c r="EO356">
        <v>0.0142703825319634</v>
      </c>
      <c r="EP356">
        <v>1</v>
      </c>
      <c r="EQ356">
        <v>2</v>
      </c>
      <c r="ER356">
        <v>3</v>
      </c>
      <c r="ES356" t="s">
        <v>349</v>
      </c>
      <c r="ET356">
        <v>100</v>
      </c>
      <c r="EU356">
        <v>100</v>
      </c>
      <c r="EV356">
        <v>-14.342</v>
      </c>
      <c r="EW356">
        <v>-1.5109</v>
      </c>
      <c r="EX356">
        <v>-14.3476998515065</v>
      </c>
      <c r="EY356">
        <v>0.000485247639819423</v>
      </c>
      <c r="EZ356">
        <v>-1.36446825205216e-06</v>
      </c>
      <c r="FA356">
        <v>5.78542989185787e-10</v>
      </c>
      <c r="FB356">
        <v>-1.1099058739466</v>
      </c>
      <c r="FC356">
        <v>-0.0508365997127688</v>
      </c>
      <c r="FD356">
        <v>0.00161886503163497</v>
      </c>
      <c r="FE356">
        <v>-2.08621555845513e-05</v>
      </c>
      <c r="FF356">
        <v>0</v>
      </c>
      <c r="FG356">
        <v>2096</v>
      </c>
      <c r="FH356">
        <v>2</v>
      </c>
      <c r="FI356">
        <v>28</v>
      </c>
      <c r="FJ356">
        <v>12.8</v>
      </c>
      <c r="FK356">
        <v>12.7</v>
      </c>
      <c r="FL356">
        <v>18</v>
      </c>
      <c r="FM356">
        <v>492.159</v>
      </c>
      <c r="FN356">
        <v>512.174</v>
      </c>
      <c r="FO356">
        <v>24.0652</v>
      </c>
      <c r="FP356">
        <v>26.382</v>
      </c>
      <c r="FQ356">
        <v>30</v>
      </c>
      <c r="FR356">
        <v>26.5985</v>
      </c>
      <c r="FS356">
        <v>26.5922</v>
      </c>
      <c r="FT356">
        <v>21.4938</v>
      </c>
      <c r="FU356">
        <v>45.8443</v>
      </c>
      <c r="FV356">
        <v>0</v>
      </c>
      <c r="FW356">
        <v>24.11</v>
      </c>
      <c r="FX356">
        <v>420</v>
      </c>
      <c r="FY356">
        <v>8.31938</v>
      </c>
      <c r="FZ356">
        <v>101.68</v>
      </c>
      <c r="GA356">
        <v>96.2048</v>
      </c>
    </row>
    <row r="357" spans="1:183">
      <c r="A357">
        <v>341</v>
      </c>
      <c r="B357">
        <v>1625677896.1</v>
      </c>
      <c r="C357">
        <v>680</v>
      </c>
      <c r="D357" t="s">
        <v>988</v>
      </c>
      <c r="E357" t="s">
        <v>989</v>
      </c>
      <c r="F357">
        <v>1</v>
      </c>
      <c r="G357" t="s">
        <v>302</v>
      </c>
      <c r="H357">
        <v>1625677895.1</v>
      </c>
      <c r="I357">
        <f>(J357)/1000</f>
        <v>0</v>
      </c>
      <c r="J357">
        <f>1000*CJ357*AH357*(CF357-CG357)/(100*BY357*(1000-AH357*CF357))</f>
        <v>0</v>
      </c>
      <c r="K357">
        <f>CJ357*AH357*(CE357-CD357*(1000-AH357*CG357)/(1000-AH357*CF357))/(100*BY357)</f>
        <v>0</v>
      </c>
      <c r="L357">
        <f>CD357 - IF(AH357&gt;1, K357*BY357*100.0/(AJ357*CR357), 0)</f>
        <v>0</v>
      </c>
      <c r="M357">
        <f>((S357-I357/2)*L357-K357)/(S357+I357/2)</f>
        <v>0</v>
      </c>
      <c r="N357">
        <f>M357*(CK357+CL357)/1000.0</f>
        <v>0</v>
      </c>
      <c r="O357">
        <f>(CD357 - IF(AH357&gt;1, K357*BY357*100.0/(AJ357*CR357), 0))*(CK357+CL357)/1000.0</f>
        <v>0</v>
      </c>
      <c r="P357">
        <f>2.0/((1/R357-1/Q357)+SIGN(R357)*SQRT((1/R357-1/Q357)*(1/R357-1/Q357) + 4*BZ357/((BZ357+1)*(BZ357+1))*(2*1/R357*1/Q357-1/Q357*1/Q357)))</f>
        <v>0</v>
      </c>
      <c r="Q357">
        <f>IF(LEFT(CA357,1)&lt;&gt;"0",IF(LEFT(CA357,1)="1",3.0,CB357),$D$5+$E$5*(CR357*CK357/($K$5*1000))+$F$5*(CR357*CK357/($K$5*1000))*MAX(MIN(BY357,$J$5),$I$5)*MAX(MIN(BY357,$J$5),$I$5)+$G$5*MAX(MIN(BY357,$J$5),$I$5)*(CR357*CK357/($K$5*1000))+$H$5*(CR357*CK357/($K$5*1000))*(CR357*CK357/($K$5*1000)))</f>
        <v>0</v>
      </c>
      <c r="R357">
        <f>I357*(1000-(1000*0.61365*exp(17.502*V357/(240.97+V357))/(CK357+CL357)+CF357)/2)/(1000*0.61365*exp(17.502*V357/(240.97+V357))/(CK357+CL357)-CF357)</f>
        <v>0</v>
      </c>
      <c r="S357">
        <f>1/((BZ357+1)/(P357/1.6)+1/(Q357/1.37)) + BZ357/((BZ357+1)/(P357/1.6) + BZ357/(Q357/1.37))</f>
        <v>0</v>
      </c>
      <c r="T357">
        <f>(BU357*BX357)</f>
        <v>0</v>
      </c>
      <c r="U357">
        <f>(CM357+(T357+2*0.95*5.67E-8*(((CM357+$B$7)+273)^4-(CM357+273)^4)-44100*I357)/(1.84*29.3*Q357+8*0.95*5.67E-8*(CM357+273)^3))</f>
        <v>0</v>
      </c>
      <c r="V357">
        <f>($C$7*CN357+$D$7*CO357+$E$7*U357)</f>
        <v>0</v>
      </c>
      <c r="W357">
        <f>0.61365*exp(17.502*V357/(240.97+V357))</f>
        <v>0</v>
      </c>
      <c r="X357">
        <f>(Y357/Z357*100)</f>
        <v>0</v>
      </c>
      <c r="Y357">
        <f>CF357*(CK357+CL357)/1000</f>
        <v>0</v>
      </c>
      <c r="Z357">
        <f>0.61365*exp(17.502*CM357/(240.97+CM357))</f>
        <v>0</v>
      </c>
      <c r="AA357">
        <f>(W357-CF357*(CK357+CL357)/1000)</f>
        <v>0</v>
      </c>
      <c r="AB357">
        <f>(-I357*44100)</f>
        <v>0</v>
      </c>
      <c r="AC357">
        <f>2*29.3*Q357*0.92*(CM357-V357)</f>
        <v>0</v>
      </c>
      <c r="AD357">
        <f>2*0.95*5.67E-8*(((CM357+$B$7)+273)^4-(V357+273)^4)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MAX(0,($B$13+$C$13*CR357)/(1+$D$13*CR357)*CK357/(CM357+273)*$E$13)</f>
        <v>0</v>
      </c>
      <c r="AK357" t="s">
        <v>303</v>
      </c>
      <c r="AL357" t="s">
        <v>303</v>
      </c>
      <c r="AM357">
        <v>0</v>
      </c>
      <c r="AN357">
        <v>0</v>
      </c>
      <c r="AO357">
        <f>1-AM357/AN357</f>
        <v>0</v>
      </c>
      <c r="AP357">
        <v>0</v>
      </c>
      <c r="AQ357" t="s">
        <v>303</v>
      </c>
      <c r="AR357" t="s">
        <v>303</v>
      </c>
      <c r="AS357">
        <v>0</v>
      </c>
      <c r="AT357">
        <v>0</v>
      </c>
      <c r="AU357">
        <f>1-AS357/AT357</f>
        <v>0</v>
      </c>
      <c r="AV357">
        <v>0.5</v>
      </c>
      <c r="AW357">
        <f>BV357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303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f>$B$11*CS357+$C$11*CT357+$F$11*CU357*(1-CX357)</f>
        <v>0</v>
      </c>
      <c r="BV357">
        <f>BU357*BW357</f>
        <v>0</v>
      </c>
      <c r="BW357">
        <f>($B$11*$D$9+$C$11*$D$9+$F$11*((DH357+CZ357)/MAX(DH357+CZ357+DI357, 0.1)*$I$9+DI357/MAX(DH357+CZ357+DI357, 0.1)*$J$9))/($B$11+$C$11+$F$11)</f>
        <v>0</v>
      </c>
      <c r="BX357">
        <f>($B$11*$K$9+$C$11*$K$9+$F$11*((DH357+CZ357)/MAX(DH357+CZ357+DI357, 0.1)*$P$9+DI357/MAX(DH357+CZ357+DI357, 0.1)*$Q$9))/($B$11+$C$11+$F$11)</f>
        <v>0</v>
      </c>
      <c r="BY357">
        <v>6</v>
      </c>
      <c r="BZ357">
        <v>0.5</v>
      </c>
      <c r="CA357" t="s">
        <v>304</v>
      </c>
      <c r="CB357">
        <v>2</v>
      </c>
      <c r="CC357">
        <v>1625677895.1</v>
      </c>
      <c r="CD357">
        <v>407.095333333333</v>
      </c>
      <c r="CE357">
        <v>419.951</v>
      </c>
      <c r="CF357">
        <v>9.94053</v>
      </c>
      <c r="CG357">
        <v>8.24094</v>
      </c>
      <c r="CH357">
        <v>421.437666666667</v>
      </c>
      <c r="CI357">
        <v>11.4516666666667</v>
      </c>
      <c r="CJ357">
        <v>500.064</v>
      </c>
      <c r="CK357">
        <v>100.411</v>
      </c>
      <c r="CL357">
        <v>0.10029</v>
      </c>
      <c r="CM357">
        <v>23.5314333333333</v>
      </c>
      <c r="CN357">
        <v>23.2045333333333</v>
      </c>
      <c r="CO357">
        <v>999.9</v>
      </c>
      <c r="CP357">
        <v>0</v>
      </c>
      <c r="CQ357">
        <v>0</v>
      </c>
      <c r="CR357">
        <v>9997.06666666667</v>
      </c>
      <c r="CS357">
        <v>0</v>
      </c>
      <c r="CT357">
        <v>4.65942</v>
      </c>
      <c r="CU357">
        <v>1045.89666666667</v>
      </c>
      <c r="CV357">
        <v>0.961991</v>
      </c>
      <c r="CW357">
        <v>0.0380092</v>
      </c>
      <c r="CX357">
        <v>0</v>
      </c>
      <c r="CY357">
        <v>1331.24</v>
      </c>
      <c r="CZ357">
        <v>4.99912</v>
      </c>
      <c r="DA357">
        <v>13817.1</v>
      </c>
      <c r="DB357">
        <v>6712.11333333333</v>
      </c>
      <c r="DC357">
        <v>37.7913333333333</v>
      </c>
      <c r="DD357">
        <v>40.8956666666667</v>
      </c>
      <c r="DE357">
        <v>39.5833333333333</v>
      </c>
      <c r="DF357">
        <v>40.5206666666667</v>
      </c>
      <c r="DG357">
        <v>39.7083333333333</v>
      </c>
      <c r="DH357">
        <v>1001.33666666667</v>
      </c>
      <c r="DI357">
        <v>39.56</v>
      </c>
      <c r="DJ357">
        <v>0</v>
      </c>
      <c r="DK357">
        <v>1625677896.8</v>
      </c>
      <c r="DL357">
        <v>0</v>
      </c>
      <c r="DM357">
        <v>1334.40884615385</v>
      </c>
      <c r="DN357">
        <v>-29.0512820734739</v>
      </c>
      <c r="DO357">
        <v>-329.541880542137</v>
      </c>
      <c r="DP357">
        <v>13855.5423076923</v>
      </c>
      <c r="DQ357">
        <v>15</v>
      </c>
      <c r="DR357">
        <v>1625677134.6</v>
      </c>
      <c r="DS357" t="s">
        <v>305</v>
      </c>
      <c r="DT357">
        <v>1625677128.6</v>
      </c>
      <c r="DU357">
        <v>1625677134.6</v>
      </c>
      <c r="DV357">
        <v>2</v>
      </c>
      <c r="DW357">
        <v>0.041</v>
      </c>
      <c r="DX357">
        <v>0.026</v>
      </c>
      <c r="DY357">
        <v>-14.347</v>
      </c>
      <c r="DZ357">
        <v>-1.389</v>
      </c>
      <c r="EA357">
        <v>420</v>
      </c>
      <c r="EB357">
        <v>5</v>
      </c>
      <c r="EC357">
        <v>0.14</v>
      </c>
      <c r="ED357">
        <v>0.08</v>
      </c>
      <c r="EE357">
        <v>-12.8791341463415</v>
      </c>
      <c r="EF357">
        <v>-0.172310801393751</v>
      </c>
      <c r="EG357">
        <v>0.0479343687981404</v>
      </c>
      <c r="EH357">
        <v>1</v>
      </c>
      <c r="EI357">
        <v>1335.61617647059</v>
      </c>
      <c r="EJ357">
        <v>-29.6478124063488</v>
      </c>
      <c r="EK357">
        <v>2.91303158714108</v>
      </c>
      <c r="EL357">
        <v>0</v>
      </c>
      <c r="EM357">
        <v>1.67253926829268</v>
      </c>
      <c r="EN357">
        <v>0.02786006968641</v>
      </c>
      <c r="EO357">
        <v>0.0153723244176406</v>
      </c>
      <c r="EP357">
        <v>1</v>
      </c>
      <c r="EQ357">
        <v>2</v>
      </c>
      <c r="ER357">
        <v>3</v>
      </c>
      <c r="ES357" t="s">
        <v>349</v>
      </c>
      <c r="ET357">
        <v>100</v>
      </c>
      <c r="EU357">
        <v>100</v>
      </c>
      <c r="EV357">
        <v>-14.342</v>
      </c>
      <c r="EW357">
        <v>-1.5113</v>
      </c>
      <c r="EX357">
        <v>-14.3476998515065</v>
      </c>
      <c r="EY357">
        <v>0.000485247639819423</v>
      </c>
      <c r="EZ357">
        <v>-1.36446825205216e-06</v>
      </c>
      <c r="FA357">
        <v>5.78542989185787e-10</v>
      </c>
      <c r="FB357">
        <v>-1.1099058739466</v>
      </c>
      <c r="FC357">
        <v>-0.0508365997127688</v>
      </c>
      <c r="FD357">
        <v>0.00161886503163497</v>
      </c>
      <c r="FE357">
        <v>-2.08621555845513e-05</v>
      </c>
      <c r="FF357">
        <v>0</v>
      </c>
      <c r="FG357">
        <v>2096</v>
      </c>
      <c r="FH357">
        <v>2</v>
      </c>
      <c r="FI357">
        <v>28</v>
      </c>
      <c r="FJ357">
        <v>12.8</v>
      </c>
      <c r="FK357">
        <v>12.7</v>
      </c>
      <c r="FL357">
        <v>18</v>
      </c>
      <c r="FM357">
        <v>491.903</v>
      </c>
      <c r="FN357">
        <v>512.401</v>
      </c>
      <c r="FO357">
        <v>24.112</v>
      </c>
      <c r="FP357">
        <v>26.382</v>
      </c>
      <c r="FQ357">
        <v>30.0001</v>
      </c>
      <c r="FR357">
        <v>26.5974</v>
      </c>
      <c r="FS357">
        <v>26.5914</v>
      </c>
      <c r="FT357">
        <v>21.4936</v>
      </c>
      <c r="FU357">
        <v>45.8443</v>
      </c>
      <c r="FV357">
        <v>0</v>
      </c>
      <c r="FW357">
        <v>24.18</v>
      </c>
      <c r="FX357">
        <v>420</v>
      </c>
      <c r="FY357">
        <v>8.3839</v>
      </c>
      <c r="FZ357">
        <v>101.681</v>
      </c>
      <c r="GA357">
        <v>96.2058</v>
      </c>
    </row>
    <row r="358" spans="1:183">
      <c r="A358">
        <v>342</v>
      </c>
      <c r="B358">
        <v>1625677898.1</v>
      </c>
      <c r="C358">
        <v>682</v>
      </c>
      <c r="D358" t="s">
        <v>990</v>
      </c>
      <c r="E358" t="s">
        <v>991</v>
      </c>
      <c r="F358">
        <v>1</v>
      </c>
      <c r="G358" t="s">
        <v>302</v>
      </c>
      <c r="H358">
        <v>1625677897.1</v>
      </c>
      <c r="I358">
        <f>(J358)/1000</f>
        <v>0</v>
      </c>
      <c r="J358">
        <f>1000*CJ358*AH358*(CF358-CG358)/(100*BY358*(1000-AH358*CF358))</f>
        <v>0</v>
      </c>
      <c r="K358">
        <f>CJ358*AH358*(CE358-CD358*(1000-AH358*CG358)/(1000-AH358*CF358))/(100*BY358)</f>
        <v>0</v>
      </c>
      <c r="L358">
        <f>CD358 - IF(AH358&gt;1, K358*BY358*100.0/(AJ358*CR358), 0)</f>
        <v>0</v>
      </c>
      <c r="M358">
        <f>((S358-I358/2)*L358-K358)/(S358+I358/2)</f>
        <v>0</v>
      </c>
      <c r="N358">
        <f>M358*(CK358+CL358)/1000.0</f>
        <v>0</v>
      </c>
      <c r="O358">
        <f>(CD358 - IF(AH358&gt;1, K358*BY358*100.0/(AJ358*CR358), 0))*(CK358+CL358)/1000.0</f>
        <v>0</v>
      </c>
      <c r="P358">
        <f>2.0/((1/R358-1/Q358)+SIGN(R358)*SQRT((1/R358-1/Q358)*(1/R358-1/Q358) + 4*BZ358/((BZ358+1)*(BZ358+1))*(2*1/R358*1/Q358-1/Q358*1/Q358)))</f>
        <v>0</v>
      </c>
      <c r="Q358">
        <f>IF(LEFT(CA358,1)&lt;&gt;"0",IF(LEFT(CA358,1)="1",3.0,CB358),$D$5+$E$5*(CR358*CK358/($K$5*1000))+$F$5*(CR358*CK358/($K$5*1000))*MAX(MIN(BY358,$J$5),$I$5)*MAX(MIN(BY358,$J$5),$I$5)+$G$5*MAX(MIN(BY358,$J$5),$I$5)*(CR358*CK358/($K$5*1000))+$H$5*(CR358*CK358/($K$5*1000))*(CR358*CK358/($K$5*1000)))</f>
        <v>0</v>
      </c>
      <c r="R358">
        <f>I358*(1000-(1000*0.61365*exp(17.502*V358/(240.97+V358))/(CK358+CL358)+CF358)/2)/(1000*0.61365*exp(17.502*V358/(240.97+V358))/(CK358+CL358)-CF358)</f>
        <v>0</v>
      </c>
      <c r="S358">
        <f>1/((BZ358+1)/(P358/1.6)+1/(Q358/1.37)) + BZ358/((BZ358+1)/(P358/1.6) + BZ358/(Q358/1.37))</f>
        <v>0</v>
      </c>
      <c r="T358">
        <f>(BU358*BX358)</f>
        <v>0</v>
      </c>
      <c r="U358">
        <f>(CM358+(T358+2*0.95*5.67E-8*(((CM358+$B$7)+273)^4-(CM358+273)^4)-44100*I358)/(1.84*29.3*Q358+8*0.95*5.67E-8*(CM358+273)^3))</f>
        <v>0</v>
      </c>
      <c r="V358">
        <f>($C$7*CN358+$D$7*CO358+$E$7*U358)</f>
        <v>0</v>
      </c>
      <c r="W358">
        <f>0.61365*exp(17.502*V358/(240.97+V358))</f>
        <v>0</v>
      </c>
      <c r="X358">
        <f>(Y358/Z358*100)</f>
        <v>0</v>
      </c>
      <c r="Y358">
        <f>CF358*(CK358+CL358)/1000</f>
        <v>0</v>
      </c>
      <c r="Z358">
        <f>0.61365*exp(17.502*CM358/(240.97+CM358))</f>
        <v>0</v>
      </c>
      <c r="AA358">
        <f>(W358-CF358*(CK358+CL358)/1000)</f>
        <v>0</v>
      </c>
      <c r="AB358">
        <f>(-I358*44100)</f>
        <v>0</v>
      </c>
      <c r="AC358">
        <f>2*29.3*Q358*0.92*(CM358-V358)</f>
        <v>0</v>
      </c>
      <c r="AD358">
        <f>2*0.95*5.67E-8*(((CM358+$B$7)+273)^4-(V358+273)^4)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MAX(0,($B$13+$C$13*CR358)/(1+$D$13*CR358)*CK358/(CM358+273)*$E$13)</f>
        <v>0</v>
      </c>
      <c r="AK358" t="s">
        <v>303</v>
      </c>
      <c r="AL358" t="s">
        <v>303</v>
      </c>
      <c r="AM358">
        <v>0</v>
      </c>
      <c r="AN358">
        <v>0</v>
      </c>
      <c r="AO358">
        <f>1-AM358/AN358</f>
        <v>0</v>
      </c>
      <c r="AP358">
        <v>0</v>
      </c>
      <c r="AQ358" t="s">
        <v>303</v>
      </c>
      <c r="AR358" t="s">
        <v>303</v>
      </c>
      <c r="AS358">
        <v>0</v>
      </c>
      <c r="AT358">
        <v>0</v>
      </c>
      <c r="AU358">
        <f>1-AS358/AT358</f>
        <v>0</v>
      </c>
      <c r="AV358">
        <v>0.5</v>
      </c>
      <c r="AW358">
        <f>BV358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303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f>$B$11*CS358+$C$11*CT358+$F$11*CU358*(1-CX358)</f>
        <v>0</v>
      </c>
      <c r="BV358">
        <f>BU358*BW358</f>
        <v>0</v>
      </c>
      <c r="BW358">
        <f>($B$11*$D$9+$C$11*$D$9+$F$11*((DH358+CZ358)/MAX(DH358+CZ358+DI358, 0.1)*$I$9+DI358/MAX(DH358+CZ358+DI358, 0.1)*$J$9))/($B$11+$C$11+$F$11)</f>
        <v>0</v>
      </c>
      <c r="BX358">
        <f>($B$11*$K$9+$C$11*$K$9+$F$11*((DH358+CZ358)/MAX(DH358+CZ358+DI358, 0.1)*$P$9+DI358/MAX(DH358+CZ358+DI358, 0.1)*$Q$9))/($B$11+$C$11+$F$11)</f>
        <v>0</v>
      </c>
      <c r="BY358">
        <v>6</v>
      </c>
      <c r="BZ358">
        <v>0.5</v>
      </c>
      <c r="CA358" t="s">
        <v>304</v>
      </c>
      <c r="CB358">
        <v>2</v>
      </c>
      <c r="CC358">
        <v>1625677897.1</v>
      </c>
      <c r="CD358">
        <v>407.072333333333</v>
      </c>
      <c r="CE358">
        <v>419.932333333333</v>
      </c>
      <c r="CF358">
        <v>9.95506666666667</v>
      </c>
      <c r="CG358">
        <v>8.25715666666667</v>
      </c>
      <c r="CH358">
        <v>421.414333333333</v>
      </c>
      <c r="CI358">
        <v>11.4665</v>
      </c>
      <c r="CJ358">
        <v>500.065666666667</v>
      </c>
      <c r="CK358">
        <v>100.411333333333</v>
      </c>
      <c r="CL358">
        <v>0.0998905</v>
      </c>
      <c r="CM358">
        <v>23.5639</v>
      </c>
      <c r="CN358">
        <v>23.2415666666667</v>
      </c>
      <c r="CO358">
        <v>999.9</v>
      </c>
      <c r="CP358">
        <v>0</v>
      </c>
      <c r="CQ358">
        <v>0</v>
      </c>
      <c r="CR358">
        <v>10010.4066666667</v>
      </c>
      <c r="CS358">
        <v>0</v>
      </c>
      <c r="CT358">
        <v>4.65345</v>
      </c>
      <c r="CU358">
        <v>1045.99666666667</v>
      </c>
      <c r="CV358">
        <v>0.961994666666667</v>
      </c>
      <c r="CW358">
        <v>0.0380055</v>
      </c>
      <c r="CX358">
        <v>0</v>
      </c>
      <c r="CY358">
        <v>1329.94</v>
      </c>
      <c r="CZ358">
        <v>4.99912</v>
      </c>
      <c r="DA358">
        <v>13809.8</v>
      </c>
      <c r="DB358">
        <v>6712.76666666667</v>
      </c>
      <c r="DC358">
        <v>37.8123333333333</v>
      </c>
      <c r="DD358">
        <v>40.937</v>
      </c>
      <c r="DE358">
        <v>39.583</v>
      </c>
      <c r="DF358">
        <v>40.3746666666667</v>
      </c>
      <c r="DG358">
        <v>39.6663333333333</v>
      </c>
      <c r="DH358">
        <v>1001.43666666667</v>
      </c>
      <c r="DI358">
        <v>39.56</v>
      </c>
      <c r="DJ358">
        <v>0</v>
      </c>
      <c r="DK358">
        <v>1625677899.2</v>
      </c>
      <c r="DL358">
        <v>0</v>
      </c>
      <c r="DM358">
        <v>1333.20423076923</v>
      </c>
      <c r="DN358">
        <v>-29.3288889035966</v>
      </c>
      <c r="DO358">
        <v>-324.700854880012</v>
      </c>
      <c r="DP358">
        <v>13842.6884615385</v>
      </c>
      <c r="DQ358">
        <v>15</v>
      </c>
      <c r="DR358">
        <v>1625677134.6</v>
      </c>
      <c r="DS358" t="s">
        <v>305</v>
      </c>
      <c r="DT358">
        <v>1625677128.6</v>
      </c>
      <c r="DU358">
        <v>1625677134.6</v>
      </c>
      <c r="DV358">
        <v>2</v>
      </c>
      <c r="DW358">
        <v>0.041</v>
      </c>
      <c r="DX358">
        <v>0.026</v>
      </c>
      <c r="DY358">
        <v>-14.347</v>
      </c>
      <c r="DZ358">
        <v>-1.389</v>
      </c>
      <c r="EA358">
        <v>420</v>
      </c>
      <c r="EB358">
        <v>5</v>
      </c>
      <c r="EC358">
        <v>0.14</v>
      </c>
      <c r="ED358">
        <v>0.08</v>
      </c>
      <c r="EE358">
        <v>-12.8868</v>
      </c>
      <c r="EF358">
        <v>0.0359456445993069</v>
      </c>
      <c r="EG358">
        <v>0.0366658743447284</v>
      </c>
      <c r="EH358">
        <v>1</v>
      </c>
      <c r="EI358">
        <v>1334.55727272727</v>
      </c>
      <c r="EJ358">
        <v>-29.9774610408952</v>
      </c>
      <c r="EK358">
        <v>2.85088744580527</v>
      </c>
      <c r="EL358">
        <v>0</v>
      </c>
      <c r="EM358">
        <v>1.67584878048781</v>
      </c>
      <c r="EN358">
        <v>0.0519871777003467</v>
      </c>
      <c r="EO358">
        <v>0.0168034346365843</v>
      </c>
      <c r="EP358">
        <v>1</v>
      </c>
      <c r="EQ358">
        <v>2</v>
      </c>
      <c r="ER358">
        <v>3</v>
      </c>
      <c r="ES358" t="s">
        <v>349</v>
      </c>
      <c r="ET358">
        <v>100</v>
      </c>
      <c r="EU358">
        <v>100</v>
      </c>
      <c r="EV358">
        <v>-14.342</v>
      </c>
      <c r="EW358">
        <v>-1.5116</v>
      </c>
      <c r="EX358">
        <v>-14.3476998515065</v>
      </c>
      <c r="EY358">
        <v>0.000485247639819423</v>
      </c>
      <c r="EZ358">
        <v>-1.36446825205216e-06</v>
      </c>
      <c r="FA358">
        <v>5.78542989185787e-10</v>
      </c>
      <c r="FB358">
        <v>-1.1099058739466</v>
      </c>
      <c r="FC358">
        <v>-0.0508365997127688</v>
      </c>
      <c r="FD358">
        <v>0.00161886503163497</v>
      </c>
      <c r="FE358">
        <v>-2.08621555845513e-05</v>
      </c>
      <c r="FF358">
        <v>0</v>
      </c>
      <c r="FG358">
        <v>2096</v>
      </c>
      <c r="FH358">
        <v>2</v>
      </c>
      <c r="FI358">
        <v>28</v>
      </c>
      <c r="FJ358">
        <v>12.8</v>
      </c>
      <c r="FK358">
        <v>12.7</v>
      </c>
      <c r="FL358">
        <v>18</v>
      </c>
      <c r="FM358">
        <v>492.002</v>
      </c>
      <c r="FN358">
        <v>512.373</v>
      </c>
      <c r="FO358">
        <v>24.1501</v>
      </c>
      <c r="FP358">
        <v>26.382</v>
      </c>
      <c r="FQ358">
        <v>30</v>
      </c>
      <c r="FR358">
        <v>26.5972</v>
      </c>
      <c r="FS358">
        <v>26.5904</v>
      </c>
      <c r="FT358">
        <v>21.4937</v>
      </c>
      <c r="FU358">
        <v>45.5568</v>
      </c>
      <c r="FV358">
        <v>0</v>
      </c>
      <c r="FW358">
        <v>24.25</v>
      </c>
      <c r="FX358">
        <v>420</v>
      </c>
      <c r="FY358">
        <v>8.39165</v>
      </c>
      <c r="FZ358">
        <v>101.682</v>
      </c>
      <c r="GA358">
        <v>96.2061</v>
      </c>
    </row>
    <row r="359" spans="1:183">
      <c r="A359">
        <v>343</v>
      </c>
      <c r="B359">
        <v>1625677900.1</v>
      </c>
      <c r="C359">
        <v>684</v>
      </c>
      <c r="D359" t="s">
        <v>992</v>
      </c>
      <c r="E359" t="s">
        <v>993</v>
      </c>
      <c r="F359">
        <v>1</v>
      </c>
      <c r="G359" t="s">
        <v>302</v>
      </c>
      <c r="H359">
        <v>1625677899.1</v>
      </c>
      <c r="I359">
        <f>(J359)/1000</f>
        <v>0</v>
      </c>
      <c r="J359">
        <f>1000*CJ359*AH359*(CF359-CG359)/(100*BY359*(1000-AH359*CF359))</f>
        <v>0</v>
      </c>
      <c r="K359">
        <f>CJ359*AH359*(CE359-CD359*(1000-AH359*CG359)/(1000-AH359*CF359))/(100*BY359)</f>
        <v>0</v>
      </c>
      <c r="L359">
        <f>CD359 - IF(AH359&gt;1, K359*BY359*100.0/(AJ359*CR359), 0)</f>
        <v>0</v>
      </c>
      <c r="M359">
        <f>((S359-I359/2)*L359-K359)/(S359+I359/2)</f>
        <v>0</v>
      </c>
      <c r="N359">
        <f>M359*(CK359+CL359)/1000.0</f>
        <v>0</v>
      </c>
      <c r="O359">
        <f>(CD359 - IF(AH359&gt;1, K359*BY359*100.0/(AJ359*CR359), 0))*(CK359+CL359)/1000.0</f>
        <v>0</v>
      </c>
      <c r="P359">
        <f>2.0/((1/R359-1/Q359)+SIGN(R359)*SQRT((1/R359-1/Q359)*(1/R359-1/Q359) + 4*BZ359/((BZ359+1)*(BZ359+1))*(2*1/R359*1/Q359-1/Q359*1/Q359)))</f>
        <v>0</v>
      </c>
      <c r="Q359">
        <f>IF(LEFT(CA359,1)&lt;&gt;"0",IF(LEFT(CA359,1)="1",3.0,CB359),$D$5+$E$5*(CR359*CK359/($K$5*1000))+$F$5*(CR359*CK359/($K$5*1000))*MAX(MIN(BY359,$J$5),$I$5)*MAX(MIN(BY359,$J$5),$I$5)+$G$5*MAX(MIN(BY359,$J$5),$I$5)*(CR359*CK359/($K$5*1000))+$H$5*(CR359*CK359/($K$5*1000))*(CR359*CK359/($K$5*1000)))</f>
        <v>0</v>
      </c>
      <c r="R359">
        <f>I359*(1000-(1000*0.61365*exp(17.502*V359/(240.97+V359))/(CK359+CL359)+CF359)/2)/(1000*0.61365*exp(17.502*V359/(240.97+V359))/(CK359+CL359)-CF359)</f>
        <v>0</v>
      </c>
      <c r="S359">
        <f>1/((BZ359+1)/(P359/1.6)+1/(Q359/1.37)) + BZ359/((BZ359+1)/(P359/1.6) + BZ359/(Q359/1.37))</f>
        <v>0</v>
      </c>
      <c r="T359">
        <f>(BU359*BX359)</f>
        <v>0</v>
      </c>
      <c r="U359">
        <f>(CM359+(T359+2*0.95*5.67E-8*(((CM359+$B$7)+273)^4-(CM359+273)^4)-44100*I359)/(1.84*29.3*Q359+8*0.95*5.67E-8*(CM359+273)^3))</f>
        <v>0</v>
      </c>
      <c r="V359">
        <f>($C$7*CN359+$D$7*CO359+$E$7*U359)</f>
        <v>0</v>
      </c>
      <c r="W359">
        <f>0.61365*exp(17.502*V359/(240.97+V359))</f>
        <v>0</v>
      </c>
      <c r="X359">
        <f>(Y359/Z359*100)</f>
        <v>0</v>
      </c>
      <c r="Y359">
        <f>CF359*(CK359+CL359)/1000</f>
        <v>0</v>
      </c>
      <c r="Z359">
        <f>0.61365*exp(17.502*CM359/(240.97+CM359))</f>
        <v>0</v>
      </c>
      <c r="AA359">
        <f>(W359-CF359*(CK359+CL359)/1000)</f>
        <v>0</v>
      </c>
      <c r="AB359">
        <f>(-I359*44100)</f>
        <v>0</v>
      </c>
      <c r="AC359">
        <f>2*29.3*Q359*0.92*(CM359-V359)</f>
        <v>0</v>
      </c>
      <c r="AD359">
        <f>2*0.95*5.67E-8*(((CM359+$B$7)+273)^4-(V359+273)^4)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MAX(0,($B$13+$C$13*CR359)/(1+$D$13*CR359)*CK359/(CM359+273)*$E$13)</f>
        <v>0</v>
      </c>
      <c r="AK359" t="s">
        <v>303</v>
      </c>
      <c r="AL359" t="s">
        <v>303</v>
      </c>
      <c r="AM359">
        <v>0</v>
      </c>
      <c r="AN359">
        <v>0</v>
      </c>
      <c r="AO359">
        <f>1-AM359/AN359</f>
        <v>0</v>
      </c>
      <c r="AP359">
        <v>0</v>
      </c>
      <c r="AQ359" t="s">
        <v>303</v>
      </c>
      <c r="AR359" t="s">
        <v>303</v>
      </c>
      <c r="AS359">
        <v>0</v>
      </c>
      <c r="AT359">
        <v>0</v>
      </c>
      <c r="AU359">
        <f>1-AS359/AT359</f>
        <v>0</v>
      </c>
      <c r="AV359">
        <v>0.5</v>
      </c>
      <c r="AW359">
        <f>BV359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303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f>$B$11*CS359+$C$11*CT359+$F$11*CU359*(1-CX359)</f>
        <v>0</v>
      </c>
      <c r="BV359">
        <f>BU359*BW359</f>
        <v>0</v>
      </c>
      <c r="BW359">
        <f>($B$11*$D$9+$C$11*$D$9+$F$11*((DH359+CZ359)/MAX(DH359+CZ359+DI359, 0.1)*$I$9+DI359/MAX(DH359+CZ359+DI359, 0.1)*$J$9))/($B$11+$C$11+$F$11)</f>
        <v>0</v>
      </c>
      <c r="BX359">
        <f>($B$11*$K$9+$C$11*$K$9+$F$11*((DH359+CZ359)/MAX(DH359+CZ359+DI359, 0.1)*$P$9+DI359/MAX(DH359+CZ359+DI359, 0.1)*$Q$9))/($B$11+$C$11+$F$11)</f>
        <v>0</v>
      </c>
      <c r="BY359">
        <v>6</v>
      </c>
      <c r="BZ359">
        <v>0.5</v>
      </c>
      <c r="CA359" t="s">
        <v>304</v>
      </c>
      <c r="CB359">
        <v>2</v>
      </c>
      <c r="CC359">
        <v>1625677899.1</v>
      </c>
      <c r="CD359">
        <v>407.059</v>
      </c>
      <c r="CE359">
        <v>419.94</v>
      </c>
      <c r="CF359">
        <v>9.97050666666667</v>
      </c>
      <c r="CG359">
        <v>8.27611333333333</v>
      </c>
      <c r="CH359">
        <v>421.401666666667</v>
      </c>
      <c r="CI359">
        <v>11.4822666666667</v>
      </c>
      <c r="CJ359">
        <v>499.943666666667</v>
      </c>
      <c r="CK359">
        <v>100.413666666667</v>
      </c>
      <c r="CL359">
        <v>0.0999057</v>
      </c>
      <c r="CM359">
        <v>23.5939</v>
      </c>
      <c r="CN359">
        <v>23.2687333333333</v>
      </c>
      <c r="CO359">
        <v>999.9</v>
      </c>
      <c r="CP359">
        <v>0</v>
      </c>
      <c r="CQ359">
        <v>0</v>
      </c>
      <c r="CR359">
        <v>9972.91666666667</v>
      </c>
      <c r="CS359">
        <v>0</v>
      </c>
      <c r="CT359">
        <v>4.63828666666667</v>
      </c>
      <c r="CU359">
        <v>1045.99333333333</v>
      </c>
      <c r="CV359">
        <v>0.961994666666667</v>
      </c>
      <c r="CW359">
        <v>0.0380055</v>
      </c>
      <c r="CX359">
        <v>0</v>
      </c>
      <c r="CY359">
        <v>1329.39</v>
      </c>
      <c r="CZ359">
        <v>4.99912</v>
      </c>
      <c r="DA359">
        <v>13801.3666666667</v>
      </c>
      <c r="DB359">
        <v>6712.75666666667</v>
      </c>
      <c r="DC359">
        <v>37.8746666666667</v>
      </c>
      <c r="DD359">
        <v>40.8956666666667</v>
      </c>
      <c r="DE359">
        <v>39.7706666666667</v>
      </c>
      <c r="DF359">
        <v>40.3746666666667</v>
      </c>
      <c r="DG359">
        <v>39.7706666666667</v>
      </c>
      <c r="DH359">
        <v>1001.43333333333</v>
      </c>
      <c r="DI359">
        <v>39.56</v>
      </c>
      <c r="DJ359">
        <v>0</v>
      </c>
      <c r="DK359">
        <v>1625677901</v>
      </c>
      <c r="DL359">
        <v>0</v>
      </c>
      <c r="DM359">
        <v>1332.1816</v>
      </c>
      <c r="DN359">
        <v>-28.9615384163606</v>
      </c>
      <c r="DO359">
        <v>-316.746153400143</v>
      </c>
      <c r="DP359">
        <v>13831.592</v>
      </c>
      <c r="DQ359">
        <v>15</v>
      </c>
      <c r="DR359">
        <v>1625677134.6</v>
      </c>
      <c r="DS359" t="s">
        <v>305</v>
      </c>
      <c r="DT359">
        <v>1625677128.6</v>
      </c>
      <c r="DU359">
        <v>1625677134.6</v>
      </c>
      <c r="DV359">
        <v>2</v>
      </c>
      <c r="DW359">
        <v>0.041</v>
      </c>
      <c r="DX359">
        <v>0.026</v>
      </c>
      <c r="DY359">
        <v>-14.347</v>
      </c>
      <c r="DZ359">
        <v>-1.389</v>
      </c>
      <c r="EA359">
        <v>420</v>
      </c>
      <c r="EB359">
        <v>5</v>
      </c>
      <c r="EC359">
        <v>0.14</v>
      </c>
      <c r="ED359">
        <v>0.08</v>
      </c>
      <c r="EE359">
        <v>-12.8925097560976</v>
      </c>
      <c r="EF359">
        <v>0.166233449477385</v>
      </c>
      <c r="EG359">
        <v>0.0295153932957689</v>
      </c>
      <c r="EH359">
        <v>1</v>
      </c>
      <c r="EI359">
        <v>1333.81558823529</v>
      </c>
      <c r="EJ359">
        <v>-29.3162230260722</v>
      </c>
      <c r="EK359">
        <v>2.88223278561081</v>
      </c>
      <c r="EL359">
        <v>0</v>
      </c>
      <c r="EM359">
        <v>1.67754048780488</v>
      </c>
      <c r="EN359">
        <v>0.0838072473867615</v>
      </c>
      <c r="EO359">
        <v>0.0176919462111339</v>
      </c>
      <c r="EP359">
        <v>1</v>
      </c>
      <c r="EQ359">
        <v>2</v>
      </c>
      <c r="ER359">
        <v>3</v>
      </c>
      <c r="ES359" t="s">
        <v>349</v>
      </c>
      <c r="ET359">
        <v>100</v>
      </c>
      <c r="EU359">
        <v>100</v>
      </c>
      <c r="EV359">
        <v>-14.342</v>
      </c>
      <c r="EW359">
        <v>-1.512</v>
      </c>
      <c r="EX359">
        <v>-14.3476998515065</v>
      </c>
      <c r="EY359">
        <v>0.000485247639819423</v>
      </c>
      <c r="EZ359">
        <v>-1.36446825205216e-06</v>
      </c>
      <c r="FA359">
        <v>5.78542989185787e-10</v>
      </c>
      <c r="FB359">
        <v>-1.1099058739466</v>
      </c>
      <c r="FC359">
        <v>-0.0508365997127688</v>
      </c>
      <c r="FD359">
        <v>0.00161886503163497</v>
      </c>
      <c r="FE359">
        <v>-2.08621555845513e-05</v>
      </c>
      <c r="FF359">
        <v>0</v>
      </c>
      <c r="FG359">
        <v>2096</v>
      </c>
      <c r="FH359">
        <v>2</v>
      </c>
      <c r="FI359">
        <v>28</v>
      </c>
      <c r="FJ359">
        <v>12.9</v>
      </c>
      <c r="FK359">
        <v>12.8</v>
      </c>
      <c r="FL359">
        <v>18</v>
      </c>
      <c r="FM359">
        <v>492.161</v>
      </c>
      <c r="FN359">
        <v>512.333</v>
      </c>
      <c r="FO359">
        <v>24.1939</v>
      </c>
      <c r="FP359">
        <v>26.382</v>
      </c>
      <c r="FQ359">
        <v>30</v>
      </c>
      <c r="FR359">
        <v>26.5972</v>
      </c>
      <c r="FS359">
        <v>26.59</v>
      </c>
      <c r="FT359">
        <v>21.4957</v>
      </c>
      <c r="FU359">
        <v>45.5568</v>
      </c>
      <c r="FV359">
        <v>0</v>
      </c>
      <c r="FW359">
        <v>24.25</v>
      </c>
      <c r="FX359">
        <v>420</v>
      </c>
      <c r="FY359">
        <v>8.39398</v>
      </c>
      <c r="FZ359">
        <v>101.682</v>
      </c>
      <c r="GA359">
        <v>96.2057</v>
      </c>
    </row>
    <row r="360" spans="1:183">
      <c r="A360">
        <v>344</v>
      </c>
      <c r="B360">
        <v>1625677902.1</v>
      </c>
      <c r="C360">
        <v>686</v>
      </c>
      <c r="D360" t="s">
        <v>994</v>
      </c>
      <c r="E360" t="s">
        <v>995</v>
      </c>
      <c r="F360">
        <v>1</v>
      </c>
      <c r="G360" t="s">
        <v>302</v>
      </c>
      <c r="H360">
        <v>1625677901.1</v>
      </c>
      <c r="I360">
        <f>(J360)/1000</f>
        <v>0</v>
      </c>
      <c r="J360">
        <f>1000*CJ360*AH360*(CF360-CG360)/(100*BY360*(1000-AH360*CF360))</f>
        <v>0</v>
      </c>
      <c r="K360">
        <f>CJ360*AH360*(CE360-CD360*(1000-AH360*CG360)/(1000-AH360*CF360))/(100*BY360)</f>
        <v>0</v>
      </c>
      <c r="L360">
        <f>CD360 - IF(AH360&gt;1, K360*BY360*100.0/(AJ360*CR360), 0)</f>
        <v>0</v>
      </c>
      <c r="M360">
        <f>((S360-I360/2)*L360-K360)/(S360+I360/2)</f>
        <v>0</v>
      </c>
      <c r="N360">
        <f>M360*(CK360+CL360)/1000.0</f>
        <v>0</v>
      </c>
      <c r="O360">
        <f>(CD360 - IF(AH360&gt;1, K360*BY360*100.0/(AJ360*CR360), 0))*(CK360+CL360)/1000.0</f>
        <v>0</v>
      </c>
      <c r="P360">
        <f>2.0/((1/R360-1/Q360)+SIGN(R360)*SQRT((1/R360-1/Q360)*(1/R360-1/Q360) + 4*BZ360/((BZ360+1)*(BZ360+1))*(2*1/R360*1/Q360-1/Q360*1/Q360)))</f>
        <v>0</v>
      </c>
      <c r="Q360">
        <f>IF(LEFT(CA360,1)&lt;&gt;"0",IF(LEFT(CA360,1)="1",3.0,CB360),$D$5+$E$5*(CR360*CK360/($K$5*1000))+$F$5*(CR360*CK360/($K$5*1000))*MAX(MIN(BY360,$J$5),$I$5)*MAX(MIN(BY360,$J$5),$I$5)+$G$5*MAX(MIN(BY360,$J$5),$I$5)*(CR360*CK360/($K$5*1000))+$H$5*(CR360*CK360/($K$5*1000))*(CR360*CK360/($K$5*1000)))</f>
        <v>0</v>
      </c>
      <c r="R360">
        <f>I360*(1000-(1000*0.61365*exp(17.502*V360/(240.97+V360))/(CK360+CL360)+CF360)/2)/(1000*0.61365*exp(17.502*V360/(240.97+V360))/(CK360+CL360)-CF360)</f>
        <v>0</v>
      </c>
      <c r="S360">
        <f>1/((BZ360+1)/(P360/1.6)+1/(Q360/1.37)) + BZ360/((BZ360+1)/(P360/1.6) + BZ360/(Q360/1.37))</f>
        <v>0</v>
      </c>
      <c r="T360">
        <f>(BU360*BX360)</f>
        <v>0</v>
      </c>
      <c r="U360">
        <f>(CM360+(T360+2*0.95*5.67E-8*(((CM360+$B$7)+273)^4-(CM360+273)^4)-44100*I360)/(1.84*29.3*Q360+8*0.95*5.67E-8*(CM360+273)^3))</f>
        <v>0</v>
      </c>
      <c r="V360">
        <f>($C$7*CN360+$D$7*CO360+$E$7*U360)</f>
        <v>0</v>
      </c>
      <c r="W360">
        <f>0.61365*exp(17.502*V360/(240.97+V360))</f>
        <v>0</v>
      </c>
      <c r="X360">
        <f>(Y360/Z360*100)</f>
        <v>0</v>
      </c>
      <c r="Y360">
        <f>CF360*(CK360+CL360)/1000</f>
        <v>0</v>
      </c>
      <c r="Z360">
        <f>0.61365*exp(17.502*CM360/(240.97+CM360))</f>
        <v>0</v>
      </c>
      <c r="AA360">
        <f>(W360-CF360*(CK360+CL360)/1000)</f>
        <v>0</v>
      </c>
      <c r="AB360">
        <f>(-I360*44100)</f>
        <v>0</v>
      </c>
      <c r="AC360">
        <f>2*29.3*Q360*0.92*(CM360-V360)</f>
        <v>0</v>
      </c>
      <c r="AD360">
        <f>2*0.95*5.67E-8*(((CM360+$B$7)+273)^4-(V360+273)^4)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MAX(0,($B$13+$C$13*CR360)/(1+$D$13*CR360)*CK360/(CM360+273)*$E$13)</f>
        <v>0</v>
      </c>
      <c r="AK360" t="s">
        <v>303</v>
      </c>
      <c r="AL360" t="s">
        <v>303</v>
      </c>
      <c r="AM360">
        <v>0</v>
      </c>
      <c r="AN360">
        <v>0</v>
      </c>
      <c r="AO360">
        <f>1-AM360/AN360</f>
        <v>0</v>
      </c>
      <c r="AP360">
        <v>0</v>
      </c>
      <c r="AQ360" t="s">
        <v>303</v>
      </c>
      <c r="AR360" t="s">
        <v>303</v>
      </c>
      <c r="AS360">
        <v>0</v>
      </c>
      <c r="AT360">
        <v>0</v>
      </c>
      <c r="AU360">
        <f>1-AS360/AT360</f>
        <v>0</v>
      </c>
      <c r="AV360">
        <v>0.5</v>
      </c>
      <c r="AW360">
        <f>BV360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303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f>$B$11*CS360+$C$11*CT360+$F$11*CU360*(1-CX360)</f>
        <v>0</v>
      </c>
      <c r="BV360">
        <f>BU360*BW360</f>
        <v>0</v>
      </c>
      <c r="BW360">
        <f>($B$11*$D$9+$C$11*$D$9+$F$11*((DH360+CZ360)/MAX(DH360+CZ360+DI360, 0.1)*$I$9+DI360/MAX(DH360+CZ360+DI360, 0.1)*$J$9))/($B$11+$C$11+$F$11)</f>
        <v>0</v>
      </c>
      <c r="BX360">
        <f>($B$11*$K$9+$C$11*$K$9+$F$11*((DH360+CZ360)/MAX(DH360+CZ360+DI360, 0.1)*$P$9+DI360/MAX(DH360+CZ360+DI360, 0.1)*$Q$9))/($B$11+$C$11+$F$11)</f>
        <v>0</v>
      </c>
      <c r="BY360">
        <v>6</v>
      </c>
      <c r="BZ360">
        <v>0.5</v>
      </c>
      <c r="CA360" t="s">
        <v>304</v>
      </c>
      <c r="CB360">
        <v>2</v>
      </c>
      <c r="CC360">
        <v>1625677901.1</v>
      </c>
      <c r="CD360">
        <v>407.029</v>
      </c>
      <c r="CE360">
        <v>419.948666666667</v>
      </c>
      <c r="CF360">
        <v>9.98928333333333</v>
      </c>
      <c r="CG360">
        <v>8.30498666666667</v>
      </c>
      <c r="CH360">
        <v>421.371</v>
      </c>
      <c r="CI360">
        <v>11.5015</v>
      </c>
      <c r="CJ360">
        <v>500.023666666667</v>
      </c>
      <c r="CK360">
        <v>100.415</v>
      </c>
      <c r="CL360">
        <v>0.1002739</v>
      </c>
      <c r="CM360">
        <v>23.6251</v>
      </c>
      <c r="CN360">
        <v>23.2932</v>
      </c>
      <c r="CO360">
        <v>999.9</v>
      </c>
      <c r="CP360">
        <v>0</v>
      </c>
      <c r="CQ360">
        <v>0</v>
      </c>
      <c r="CR360">
        <v>9989.77333333333</v>
      </c>
      <c r="CS360">
        <v>0</v>
      </c>
      <c r="CT360">
        <v>4.63966333333333</v>
      </c>
      <c r="CU360">
        <v>1046.09</v>
      </c>
      <c r="CV360">
        <v>0.961998333333333</v>
      </c>
      <c r="CW360">
        <v>0.0380018</v>
      </c>
      <c r="CX360">
        <v>0</v>
      </c>
      <c r="CY360">
        <v>1328.3</v>
      </c>
      <c r="CZ360">
        <v>4.99912</v>
      </c>
      <c r="DA360">
        <v>13790.2</v>
      </c>
      <c r="DB360">
        <v>6713.36666666667</v>
      </c>
      <c r="DC360">
        <v>37.958</v>
      </c>
      <c r="DD360">
        <v>40.8956666666667</v>
      </c>
      <c r="DE360">
        <v>39.7913333333333</v>
      </c>
      <c r="DF360">
        <v>40.437</v>
      </c>
      <c r="DG360">
        <v>39.708</v>
      </c>
      <c r="DH360">
        <v>1001.53</v>
      </c>
      <c r="DI360">
        <v>39.56</v>
      </c>
      <c r="DJ360">
        <v>0</v>
      </c>
      <c r="DK360">
        <v>1625677902.8</v>
      </c>
      <c r="DL360">
        <v>0</v>
      </c>
      <c r="DM360">
        <v>1331.45961538462</v>
      </c>
      <c r="DN360">
        <v>-29.2858119845746</v>
      </c>
      <c r="DO360">
        <v>-316.20854721829</v>
      </c>
      <c r="DP360">
        <v>13823.6653846154</v>
      </c>
      <c r="DQ360">
        <v>15</v>
      </c>
      <c r="DR360">
        <v>1625677134.6</v>
      </c>
      <c r="DS360" t="s">
        <v>305</v>
      </c>
      <c r="DT360">
        <v>1625677128.6</v>
      </c>
      <c r="DU360">
        <v>1625677134.6</v>
      </c>
      <c r="DV360">
        <v>2</v>
      </c>
      <c r="DW360">
        <v>0.041</v>
      </c>
      <c r="DX360">
        <v>0.026</v>
      </c>
      <c r="DY360">
        <v>-14.347</v>
      </c>
      <c r="DZ360">
        <v>-1.389</v>
      </c>
      <c r="EA360">
        <v>420</v>
      </c>
      <c r="EB360">
        <v>5</v>
      </c>
      <c r="EC360">
        <v>0.14</v>
      </c>
      <c r="ED360">
        <v>0.08</v>
      </c>
      <c r="EE360">
        <v>-12.8930536585366</v>
      </c>
      <c r="EF360">
        <v>0.0988954703832435</v>
      </c>
      <c r="EG360">
        <v>0.0301259801788598</v>
      </c>
      <c r="EH360">
        <v>1</v>
      </c>
      <c r="EI360">
        <v>1333.08142857143</v>
      </c>
      <c r="EJ360">
        <v>-29.3495909482616</v>
      </c>
      <c r="EK360">
        <v>2.95869676219316</v>
      </c>
      <c r="EL360">
        <v>0</v>
      </c>
      <c r="EM360">
        <v>1.67768268292683</v>
      </c>
      <c r="EN360">
        <v>0.109774703832753</v>
      </c>
      <c r="EO360">
        <v>0.0177929499637261</v>
      </c>
      <c r="EP360">
        <v>0</v>
      </c>
      <c r="EQ360">
        <v>1</v>
      </c>
      <c r="ER360">
        <v>3</v>
      </c>
      <c r="ES360" t="s">
        <v>427</v>
      </c>
      <c r="ET360">
        <v>100</v>
      </c>
      <c r="EU360">
        <v>100</v>
      </c>
      <c r="EV360">
        <v>-14.342</v>
      </c>
      <c r="EW360">
        <v>-1.5124</v>
      </c>
      <c r="EX360">
        <v>-14.3476998515065</v>
      </c>
      <c r="EY360">
        <v>0.000485247639819423</v>
      </c>
      <c r="EZ360">
        <v>-1.36446825205216e-06</v>
      </c>
      <c r="FA360">
        <v>5.78542989185787e-10</v>
      </c>
      <c r="FB360">
        <v>-1.1099058739466</v>
      </c>
      <c r="FC360">
        <v>-0.0508365997127688</v>
      </c>
      <c r="FD360">
        <v>0.00161886503163497</v>
      </c>
      <c r="FE360">
        <v>-2.08621555845513e-05</v>
      </c>
      <c r="FF360">
        <v>0</v>
      </c>
      <c r="FG360">
        <v>2096</v>
      </c>
      <c r="FH360">
        <v>2</v>
      </c>
      <c r="FI360">
        <v>28</v>
      </c>
      <c r="FJ360">
        <v>12.9</v>
      </c>
      <c r="FK360">
        <v>12.8</v>
      </c>
      <c r="FL360">
        <v>18</v>
      </c>
      <c r="FM360">
        <v>492.053</v>
      </c>
      <c r="FN360">
        <v>512.351</v>
      </c>
      <c r="FO360">
        <v>24.2438</v>
      </c>
      <c r="FP360">
        <v>26.382</v>
      </c>
      <c r="FQ360">
        <v>30.0001</v>
      </c>
      <c r="FR360">
        <v>26.5963</v>
      </c>
      <c r="FS360">
        <v>26.59</v>
      </c>
      <c r="FT360">
        <v>21.4966</v>
      </c>
      <c r="FU360">
        <v>45.5568</v>
      </c>
      <c r="FV360">
        <v>0</v>
      </c>
      <c r="FW360">
        <v>24.32</v>
      </c>
      <c r="FX360">
        <v>420</v>
      </c>
      <c r="FY360">
        <v>8.39028</v>
      </c>
      <c r="FZ360">
        <v>101.683</v>
      </c>
      <c r="GA360">
        <v>96.2065</v>
      </c>
    </row>
    <row r="361" spans="1:183">
      <c r="A361">
        <v>345</v>
      </c>
      <c r="B361">
        <v>1625677904.1</v>
      </c>
      <c r="C361">
        <v>688</v>
      </c>
      <c r="D361" t="s">
        <v>996</v>
      </c>
      <c r="E361" t="s">
        <v>997</v>
      </c>
      <c r="F361">
        <v>1</v>
      </c>
      <c r="G361" t="s">
        <v>302</v>
      </c>
      <c r="H361">
        <v>1625677903.1</v>
      </c>
      <c r="I361">
        <f>(J361)/1000</f>
        <v>0</v>
      </c>
      <c r="J361">
        <f>1000*CJ361*AH361*(CF361-CG361)/(100*BY361*(1000-AH361*CF361))</f>
        <v>0</v>
      </c>
      <c r="K361">
        <f>CJ361*AH361*(CE361-CD361*(1000-AH361*CG361)/(1000-AH361*CF361))/(100*BY361)</f>
        <v>0</v>
      </c>
      <c r="L361">
        <f>CD361 - IF(AH361&gt;1, K361*BY361*100.0/(AJ361*CR361), 0)</f>
        <v>0</v>
      </c>
      <c r="M361">
        <f>((S361-I361/2)*L361-K361)/(S361+I361/2)</f>
        <v>0</v>
      </c>
      <c r="N361">
        <f>M361*(CK361+CL361)/1000.0</f>
        <v>0</v>
      </c>
      <c r="O361">
        <f>(CD361 - IF(AH361&gt;1, K361*BY361*100.0/(AJ361*CR361), 0))*(CK361+CL361)/1000.0</f>
        <v>0</v>
      </c>
      <c r="P361">
        <f>2.0/((1/R361-1/Q361)+SIGN(R361)*SQRT((1/R361-1/Q361)*(1/R361-1/Q361) + 4*BZ361/((BZ361+1)*(BZ361+1))*(2*1/R361*1/Q361-1/Q361*1/Q361)))</f>
        <v>0</v>
      </c>
      <c r="Q361">
        <f>IF(LEFT(CA361,1)&lt;&gt;"0",IF(LEFT(CA361,1)="1",3.0,CB361),$D$5+$E$5*(CR361*CK361/($K$5*1000))+$F$5*(CR361*CK361/($K$5*1000))*MAX(MIN(BY361,$J$5),$I$5)*MAX(MIN(BY361,$J$5),$I$5)+$G$5*MAX(MIN(BY361,$J$5),$I$5)*(CR361*CK361/($K$5*1000))+$H$5*(CR361*CK361/($K$5*1000))*(CR361*CK361/($K$5*1000)))</f>
        <v>0</v>
      </c>
      <c r="R361">
        <f>I361*(1000-(1000*0.61365*exp(17.502*V361/(240.97+V361))/(CK361+CL361)+CF361)/2)/(1000*0.61365*exp(17.502*V361/(240.97+V361))/(CK361+CL361)-CF361)</f>
        <v>0</v>
      </c>
      <c r="S361">
        <f>1/((BZ361+1)/(P361/1.6)+1/(Q361/1.37)) + BZ361/((BZ361+1)/(P361/1.6) + BZ361/(Q361/1.37))</f>
        <v>0</v>
      </c>
      <c r="T361">
        <f>(BU361*BX361)</f>
        <v>0</v>
      </c>
      <c r="U361">
        <f>(CM361+(T361+2*0.95*5.67E-8*(((CM361+$B$7)+273)^4-(CM361+273)^4)-44100*I361)/(1.84*29.3*Q361+8*0.95*5.67E-8*(CM361+273)^3))</f>
        <v>0</v>
      </c>
      <c r="V361">
        <f>($C$7*CN361+$D$7*CO361+$E$7*U361)</f>
        <v>0</v>
      </c>
      <c r="W361">
        <f>0.61365*exp(17.502*V361/(240.97+V361))</f>
        <v>0</v>
      </c>
      <c r="X361">
        <f>(Y361/Z361*100)</f>
        <v>0</v>
      </c>
      <c r="Y361">
        <f>CF361*(CK361+CL361)/1000</f>
        <v>0</v>
      </c>
      <c r="Z361">
        <f>0.61365*exp(17.502*CM361/(240.97+CM361))</f>
        <v>0</v>
      </c>
      <c r="AA361">
        <f>(W361-CF361*(CK361+CL361)/1000)</f>
        <v>0</v>
      </c>
      <c r="AB361">
        <f>(-I361*44100)</f>
        <v>0</v>
      </c>
      <c r="AC361">
        <f>2*29.3*Q361*0.92*(CM361-V361)</f>
        <v>0</v>
      </c>
      <c r="AD361">
        <f>2*0.95*5.67E-8*(((CM361+$B$7)+273)^4-(V361+273)^4)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MAX(0,($B$13+$C$13*CR361)/(1+$D$13*CR361)*CK361/(CM361+273)*$E$13)</f>
        <v>0</v>
      </c>
      <c r="AK361" t="s">
        <v>303</v>
      </c>
      <c r="AL361" t="s">
        <v>303</v>
      </c>
      <c r="AM361">
        <v>0</v>
      </c>
      <c r="AN361">
        <v>0</v>
      </c>
      <c r="AO361">
        <f>1-AM361/AN361</f>
        <v>0</v>
      </c>
      <c r="AP361">
        <v>0</v>
      </c>
      <c r="AQ361" t="s">
        <v>303</v>
      </c>
      <c r="AR361" t="s">
        <v>303</v>
      </c>
      <c r="AS361">
        <v>0</v>
      </c>
      <c r="AT361">
        <v>0</v>
      </c>
      <c r="AU361">
        <f>1-AS361/AT361</f>
        <v>0</v>
      </c>
      <c r="AV361">
        <v>0.5</v>
      </c>
      <c r="AW361">
        <f>BV361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303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f>$B$11*CS361+$C$11*CT361+$F$11*CU361*(1-CX361)</f>
        <v>0</v>
      </c>
      <c r="BV361">
        <f>BU361*BW361</f>
        <v>0</v>
      </c>
      <c r="BW361">
        <f>($B$11*$D$9+$C$11*$D$9+$F$11*((DH361+CZ361)/MAX(DH361+CZ361+DI361, 0.1)*$I$9+DI361/MAX(DH361+CZ361+DI361, 0.1)*$J$9))/($B$11+$C$11+$F$11)</f>
        <v>0</v>
      </c>
      <c r="BX361">
        <f>($B$11*$K$9+$C$11*$K$9+$F$11*((DH361+CZ361)/MAX(DH361+CZ361+DI361, 0.1)*$P$9+DI361/MAX(DH361+CZ361+DI361, 0.1)*$Q$9))/($B$11+$C$11+$F$11)</f>
        <v>0</v>
      </c>
      <c r="BY361">
        <v>6</v>
      </c>
      <c r="BZ361">
        <v>0.5</v>
      </c>
      <c r="CA361" t="s">
        <v>304</v>
      </c>
      <c r="CB361">
        <v>2</v>
      </c>
      <c r="CC361">
        <v>1625677903.1</v>
      </c>
      <c r="CD361">
        <v>407.018333333333</v>
      </c>
      <c r="CE361">
        <v>419.948666666667</v>
      </c>
      <c r="CF361">
        <v>10.0113</v>
      </c>
      <c r="CG361">
        <v>8.33764</v>
      </c>
      <c r="CH361">
        <v>421.360666666667</v>
      </c>
      <c r="CI361">
        <v>11.524</v>
      </c>
      <c r="CJ361">
        <v>500.094333333333</v>
      </c>
      <c r="CK361">
        <v>100.415666666667</v>
      </c>
      <c r="CL361">
        <v>0.100214</v>
      </c>
      <c r="CM361">
        <v>23.6543666666667</v>
      </c>
      <c r="CN361">
        <v>23.3209666666667</v>
      </c>
      <c r="CO361">
        <v>999.9</v>
      </c>
      <c r="CP361">
        <v>0</v>
      </c>
      <c r="CQ361">
        <v>0</v>
      </c>
      <c r="CR361">
        <v>10004.7666666667</v>
      </c>
      <c r="CS361">
        <v>0</v>
      </c>
      <c r="CT361">
        <v>4.58131</v>
      </c>
      <c r="CU361">
        <v>1045.98333333333</v>
      </c>
      <c r="CV361">
        <v>0.961994666666667</v>
      </c>
      <c r="CW361">
        <v>0.0380055</v>
      </c>
      <c r="CX361">
        <v>0</v>
      </c>
      <c r="CY361">
        <v>1327.18</v>
      </c>
      <c r="CZ361">
        <v>4.99912</v>
      </c>
      <c r="DA361">
        <v>13776.1333333333</v>
      </c>
      <c r="DB361">
        <v>6712.68</v>
      </c>
      <c r="DC361">
        <v>37.979</v>
      </c>
      <c r="DD361">
        <v>40.9163333333333</v>
      </c>
      <c r="DE361">
        <v>39.604</v>
      </c>
      <c r="DF361">
        <v>40.3536666666667</v>
      </c>
      <c r="DG361">
        <v>39.7286666666667</v>
      </c>
      <c r="DH361">
        <v>1001.42333333333</v>
      </c>
      <c r="DI361">
        <v>39.56</v>
      </c>
      <c r="DJ361">
        <v>0</v>
      </c>
      <c r="DK361">
        <v>1625677905.2</v>
      </c>
      <c r="DL361">
        <v>0</v>
      </c>
      <c r="DM361">
        <v>1330.28346153846</v>
      </c>
      <c r="DN361">
        <v>-29.1203418945989</v>
      </c>
      <c r="DO361">
        <v>-318.417094281273</v>
      </c>
      <c r="DP361">
        <v>13810.5115384615</v>
      </c>
      <c r="DQ361">
        <v>15</v>
      </c>
      <c r="DR361">
        <v>1625677134.6</v>
      </c>
      <c r="DS361" t="s">
        <v>305</v>
      </c>
      <c r="DT361">
        <v>1625677128.6</v>
      </c>
      <c r="DU361">
        <v>1625677134.6</v>
      </c>
      <c r="DV361">
        <v>2</v>
      </c>
      <c r="DW361">
        <v>0.041</v>
      </c>
      <c r="DX361">
        <v>0.026</v>
      </c>
      <c r="DY361">
        <v>-14.347</v>
      </c>
      <c r="DZ361">
        <v>-1.389</v>
      </c>
      <c r="EA361">
        <v>420</v>
      </c>
      <c r="EB361">
        <v>5</v>
      </c>
      <c r="EC361">
        <v>0.14</v>
      </c>
      <c r="ED361">
        <v>0.08</v>
      </c>
      <c r="EE361">
        <v>-12.8952682926829</v>
      </c>
      <c r="EF361">
        <v>0.0178975609755826</v>
      </c>
      <c r="EG361">
        <v>0.031540244821918</v>
      </c>
      <c r="EH361">
        <v>1</v>
      </c>
      <c r="EI361">
        <v>1331.73588235294</v>
      </c>
      <c r="EJ361">
        <v>-29.124368825467</v>
      </c>
      <c r="EK361">
        <v>2.86341334532044</v>
      </c>
      <c r="EL361">
        <v>0</v>
      </c>
      <c r="EM361">
        <v>1.67705268292683</v>
      </c>
      <c r="EN361">
        <v>0.111660000000001</v>
      </c>
      <c r="EO361">
        <v>0.0177738768331491</v>
      </c>
      <c r="EP361">
        <v>0</v>
      </c>
      <c r="EQ361">
        <v>1</v>
      </c>
      <c r="ER361">
        <v>3</v>
      </c>
      <c r="ES361" t="s">
        <v>427</v>
      </c>
      <c r="ET361">
        <v>100</v>
      </c>
      <c r="EU361">
        <v>100</v>
      </c>
      <c r="EV361">
        <v>-14.343</v>
      </c>
      <c r="EW361">
        <v>-1.513</v>
      </c>
      <c r="EX361">
        <v>-14.3476998515065</v>
      </c>
      <c r="EY361">
        <v>0.000485247639819423</v>
      </c>
      <c r="EZ361">
        <v>-1.36446825205216e-06</v>
      </c>
      <c r="FA361">
        <v>5.78542989185787e-10</v>
      </c>
      <c r="FB361">
        <v>-1.1099058739466</v>
      </c>
      <c r="FC361">
        <v>-0.0508365997127688</v>
      </c>
      <c r="FD361">
        <v>0.00161886503163497</v>
      </c>
      <c r="FE361">
        <v>-2.08621555845513e-05</v>
      </c>
      <c r="FF361">
        <v>0</v>
      </c>
      <c r="FG361">
        <v>2096</v>
      </c>
      <c r="FH361">
        <v>2</v>
      </c>
      <c r="FI361">
        <v>28</v>
      </c>
      <c r="FJ361">
        <v>12.9</v>
      </c>
      <c r="FK361">
        <v>12.8</v>
      </c>
      <c r="FL361">
        <v>18</v>
      </c>
      <c r="FM361">
        <v>492.145</v>
      </c>
      <c r="FN361">
        <v>512.326</v>
      </c>
      <c r="FO361">
        <v>24.2952</v>
      </c>
      <c r="FP361">
        <v>26.382</v>
      </c>
      <c r="FQ361">
        <v>30.0001</v>
      </c>
      <c r="FR361">
        <v>26.5952</v>
      </c>
      <c r="FS361">
        <v>26.5892</v>
      </c>
      <c r="FT361">
        <v>21.4975</v>
      </c>
      <c r="FU361">
        <v>45.5568</v>
      </c>
      <c r="FV361">
        <v>0</v>
      </c>
      <c r="FW361">
        <v>24.38</v>
      </c>
      <c r="FX361">
        <v>420</v>
      </c>
      <c r="FY361">
        <v>8.38372</v>
      </c>
      <c r="FZ361">
        <v>101.684</v>
      </c>
      <c r="GA361">
        <v>96.2061</v>
      </c>
    </row>
    <row r="362" spans="1:183">
      <c r="A362">
        <v>346</v>
      </c>
      <c r="B362">
        <v>1625677906.1</v>
      </c>
      <c r="C362">
        <v>690</v>
      </c>
      <c r="D362" t="s">
        <v>998</v>
      </c>
      <c r="E362" t="s">
        <v>999</v>
      </c>
      <c r="F362">
        <v>1</v>
      </c>
      <c r="G362" t="s">
        <v>302</v>
      </c>
      <c r="H362">
        <v>1625677905.1</v>
      </c>
      <c r="I362">
        <f>(J362)/1000</f>
        <v>0</v>
      </c>
      <c r="J362">
        <f>1000*CJ362*AH362*(CF362-CG362)/(100*BY362*(1000-AH362*CF362))</f>
        <v>0</v>
      </c>
      <c r="K362">
        <f>CJ362*AH362*(CE362-CD362*(1000-AH362*CG362)/(1000-AH362*CF362))/(100*BY362)</f>
        <v>0</v>
      </c>
      <c r="L362">
        <f>CD362 - IF(AH362&gt;1, K362*BY362*100.0/(AJ362*CR362), 0)</f>
        <v>0</v>
      </c>
      <c r="M362">
        <f>((S362-I362/2)*L362-K362)/(S362+I362/2)</f>
        <v>0</v>
      </c>
      <c r="N362">
        <f>M362*(CK362+CL362)/1000.0</f>
        <v>0</v>
      </c>
      <c r="O362">
        <f>(CD362 - IF(AH362&gt;1, K362*BY362*100.0/(AJ362*CR362), 0))*(CK362+CL362)/1000.0</f>
        <v>0</v>
      </c>
      <c r="P362">
        <f>2.0/((1/R362-1/Q362)+SIGN(R362)*SQRT((1/R362-1/Q362)*(1/R362-1/Q362) + 4*BZ362/((BZ362+1)*(BZ362+1))*(2*1/R362*1/Q362-1/Q362*1/Q362)))</f>
        <v>0</v>
      </c>
      <c r="Q362">
        <f>IF(LEFT(CA362,1)&lt;&gt;"0",IF(LEFT(CA362,1)="1",3.0,CB362),$D$5+$E$5*(CR362*CK362/($K$5*1000))+$F$5*(CR362*CK362/($K$5*1000))*MAX(MIN(BY362,$J$5),$I$5)*MAX(MIN(BY362,$J$5),$I$5)+$G$5*MAX(MIN(BY362,$J$5),$I$5)*(CR362*CK362/($K$5*1000))+$H$5*(CR362*CK362/($K$5*1000))*(CR362*CK362/($K$5*1000)))</f>
        <v>0</v>
      </c>
      <c r="R362">
        <f>I362*(1000-(1000*0.61365*exp(17.502*V362/(240.97+V362))/(CK362+CL362)+CF362)/2)/(1000*0.61365*exp(17.502*V362/(240.97+V362))/(CK362+CL362)-CF362)</f>
        <v>0</v>
      </c>
      <c r="S362">
        <f>1/((BZ362+1)/(P362/1.6)+1/(Q362/1.37)) + BZ362/((BZ362+1)/(P362/1.6) + BZ362/(Q362/1.37))</f>
        <v>0</v>
      </c>
      <c r="T362">
        <f>(BU362*BX362)</f>
        <v>0</v>
      </c>
      <c r="U362">
        <f>(CM362+(T362+2*0.95*5.67E-8*(((CM362+$B$7)+273)^4-(CM362+273)^4)-44100*I362)/(1.84*29.3*Q362+8*0.95*5.67E-8*(CM362+273)^3))</f>
        <v>0</v>
      </c>
      <c r="V362">
        <f>($C$7*CN362+$D$7*CO362+$E$7*U362)</f>
        <v>0</v>
      </c>
      <c r="W362">
        <f>0.61365*exp(17.502*V362/(240.97+V362))</f>
        <v>0</v>
      </c>
      <c r="X362">
        <f>(Y362/Z362*100)</f>
        <v>0</v>
      </c>
      <c r="Y362">
        <f>CF362*(CK362+CL362)/1000</f>
        <v>0</v>
      </c>
      <c r="Z362">
        <f>0.61365*exp(17.502*CM362/(240.97+CM362))</f>
        <v>0</v>
      </c>
      <c r="AA362">
        <f>(W362-CF362*(CK362+CL362)/1000)</f>
        <v>0</v>
      </c>
      <c r="AB362">
        <f>(-I362*44100)</f>
        <v>0</v>
      </c>
      <c r="AC362">
        <f>2*29.3*Q362*0.92*(CM362-V362)</f>
        <v>0</v>
      </c>
      <c r="AD362">
        <f>2*0.95*5.67E-8*(((CM362+$B$7)+273)^4-(V362+273)^4)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MAX(0,($B$13+$C$13*CR362)/(1+$D$13*CR362)*CK362/(CM362+273)*$E$13)</f>
        <v>0</v>
      </c>
      <c r="AK362" t="s">
        <v>303</v>
      </c>
      <c r="AL362" t="s">
        <v>303</v>
      </c>
      <c r="AM362">
        <v>0</v>
      </c>
      <c r="AN362">
        <v>0</v>
      </c>
      <c r="AO362">
        <f>1-AM362/AN362</f>
        <v>0</v>
      </c>
      <c r="AP362">
        <v>0</v>
      </c>
      <c r="AQ362" t="s">
        <v>303</v>
      </c>
      <c r="AR362" t="s">
        <v>303</v>
      </c>
      <c r="AS362">
        <v>0</v>
      </c>
      <c r="AT362">
        <v>0</v>
      </c>
      <c r="AU362">
        <f>1-AS362/AT362</f>
        <v>0</v>
      </c>
      <c r="AV362">
        <v>0.5</v>
      </c>
      <c r="AW362">
        <f>BV362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303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f>$B$11*CS362+$C$11*CT362+$F$11*CU362*(1-CX362)</f>
        <v>0</v>
      </c>
      <c r="BV362">
        <f>BU362*BW362</f>
        <v>0</v>
      </c>
      <c r="BW362">
        <f>($B$11*$D$9+$C$11*$D$9+$F$11*((DH362+CZ362)/MAX(DH362+CZ362+DI362, 0.1)*$I$9+DI362/MAX(DH362+CZ362+DI362, 0.1)*$J$9))/($B$11+$C$11+$F$11)</f>
        <v>0</v>
      </c>
      <c r="BX362">
        <f>($B$11*$K$9+$C$11*$K$9+$F$11*((DH362+CZ362)/MAX(DH362+CZ362+DI362, 0.1)*$P$9+DI362/MAX(DH362+CZ362+DI362, 0.1)*$Q$9))/($B$11+$C$11+$F$11)</f>
        <v>0</v>
      </c>
      <c r="BY362">
        <v>6</v>
      </c>
      <c r="BZ362">
        <v>0.5</v>
      </c>
      <c r="CA362" t="s">
        <v>304</v>
      </c>
      <c r="CB362">
        <v>2</v>
      </c>
      <c r="CC362">
        <v>1625677905.1</v>
      </c>
      <c r="CD362">
        <v>407</v>
      </c>
      <c r="CE362">
        <v>419.965666666667</v>
      </c>
      <c r="CF362">
        <v>10.0353</v>
      </c>
      <c r="CG362">
        <v>8.35039666666667</v>
      </c>
      <c r="CH362">
        <v>421.342</v>
      </c>
      <c r="CI362">
        <v>11.5485</v>
      </c>
      <c r="CJ362">
        <v>499.998333333333</v>
      </c>
      <c r="CK362">
        <v>100.416</v>
      </c>
      <c r="CL362">
        <v>0.0999764333333333</v>
      </c>
      <c r="CM362">
        <v>23.6832333333333</v>
      </c>
      <c r="CN362">
        <v>23.3492333333333</v>
      </c>
      <c r="CO362">
        <v>999.9</v>
      </c>
      <c r="CP362">
        <v>0</v>
      </c>
      <c r="CQ362">
        <v>0</v>
      </c>
      <c r="CR362">
        <v>9977.31</v>
      </c>
      <c r="CS362">
        <v>0</v>
      </c>
      <c r="CT362">
        <v>4.47791666666667</v>
      </c>
      <c r="CU362">
        <v>1046.07666666667</v>
      </c>
      <c r="CV362">
        <v>0.961994666666667</v>
      </c>
      <c r="CW362">
        <v>0.0380055</v>
      </c>
      <c r="CX362">
        <v>0</v>
      </c>
      <c r="CY362">
        <v>1326.40333333333</v>
      </c>
      <c r="CZ362">
        <v>4.99912</v>
      </c>
      <c r="DA362">
        <v>13767.2333333333</v>
      </c>
      <c r="DB362">
        <v>6713.31</v>
      </c>
      <c r="DC362">
        <v>37.8953333333333</v>
      </c>
      <c r="DD362">
        <v>40.875</v>
      </c>
      <c r="DE362">
        <v>39.604</v>
      </c>
      <c r="DF362">
        <v>40.5416666666667</v>
      </c>
      <c r="DG362">
        <v>39.7703333333333</v>
      </c>
      <c r="DH362">
        <v>1001.51333333333</v>
      </c>
      <c r="DI362">
        <v>39.5633333333333</v>
      </c>
      <c r="DJ362">
        <v>0</v>
      </c>
      <c r="DK362">
        <v>1625677907</v>
      </c>
      <c r="DL362">
        <v>0</v>
      </c>
      <c r="DM362">
        <v>1329.2704</v>
      </c>
      <c r="DN362">
        <v>-29.6507691746235</v>
      </c>
      <c r="DO362">
        <v>-323.67692262008</v>
      </c>
      <c r="DP362">
        <v>13799.488</v>
      </c>
      <c r="DQ362">
        <v>15</v>
      </c>
      <c r="DR362">
        <v>1625677134.6</v>
      </c>
      <c r="DS362" t="s">
        <v>305</v>
      </c>
      <c r="DT362">
        <v>1625677128.6</v>
      </c>
      <c r="DU362">
        <v>1625677134.6</v>
      </c>
      <c r="DV362">
        <v>2</v>
      </c>
      <c r="DW362">
        <v>0.041</v>
      </c>
      <c r="DX362">
        <v>0.026</v>
      </c>
      <c r="DY362">
        <v>-14.347</v>
      </c>
      <c r="DZ362">
        <v>-1.389</v>
      </c>
      <c r="EA362">
        <v>420</v>
      </c>
      <c r="EB362">
        <v>5</v>
      </c>
      <c r="EC362">
        <v>0.14</v>
      </c>
      <c r="ED362">
        <v>0.08</v>
      </c>
      <c r="EE362">
        <v>-12.9004414634146</v>
      </c>
      <c r="EF362">
        <v>-0.103921254355372</v>
      </c>
      <c r="EG362">
        <v>0.036984334030939</v>
      </c>
      <c r="EH362">
        <v>1</v>
      </c>
      <c r="EI362">
        <v>1330.86852941176</v>
      </c>
      <c r="EJ362">
        <v>-28.9337860864811</v>
      </c>
      <c r="EK362">
        <v>2.85892218723497</v>
      </c>
      <c r="EL362">
        <v>0</v>
      </c>
      <c r="EM362">
        <v>1.6782712195122</v>
      </c>
      <c r="EN362">
        <v>0.108639721254355</v>
      </c>
      <c r="EO362">
        <v>0.0177005902058305</v>
      </c>
      <c r="EP362">
        <v>0</v>
      </c>
      <c r="EQ362">
        <v>1</v>
      </c>
      <c r="ER362">
        <v>3</v>
      </c>
      <c r="ES362" t="s">
        <v>427</v>
      </c>
      <c r="ET362">
        <v>100</v>
      </c>
      <c r="EU362">
        <v>100</v>
      </c>
      <c r="EV362">
        <v>-14.343</v>
      </c>
      <c r="EW362">
        <v>-1.5135</v>
      </c>
      <c r="EX362">
        <v>-14.3476998515065</v>
      </c>
      <c r="EY362">
        <v>0.000485247639819423</v>
      </c>
      <c r="EZ362">
        <v>-1.36446825205216e-06</v>
      </c>
      <c r="FA362">
        <v>5.78542989185787e-10</v>
      </c>
      <c r="FB362">
        <v>-1.1099058739466</v>
      </c>
      <c r="FC362">
        <v>-0.0508365997127688</v>
      </c>
      <c r="FD362">
        <v>0.00161886503163497</v>
      </c>
      <c r="FE362">
        <v>-2.08621555845513e-05</v>
      </c>
      <c r="FF362">
        <v>0</v>
      </c>
      <c r="FG362">
        <v>2096</v>
      </c>
      <c r="FH362">
        <v>2</v>
      </c>
      <c r="FI362">
        <v>28</v>
      </c>
      <c r="FJ362">
        <v>13</v>
      </c>
      <c r="FK362">
        <v>12.9</v>
      </c>
      <c r="FL362">
        <v>18</v>
      </c>
      <c r="FM362">
        <v>492.07</v>
      </c>
      <c r="FN362">
        <v>512.496</v>
      </c>
      <c r="FO362">
        <v>24.3341</v>
      </c>
      <c r="FP362">
        <v>26.382</v>
      </c>
      <c r="FQ362">
        <v>30.0002</v>
      </c>
      <c r="FR362">
        <v>26.595</v>
      </c>
      <c r="FS362">
        <v>26.5881</v>
      </c>
      <c r="FT362">
        <v>21.4971</v>
      </c>
      <c r="FU362">
        <v>45.5568</v>
      </c>
      <c r="FV362">
        <v>0</v>
      </c>
      <c r="FW362">
        <v>24.38</v>
      </c>
      <c r="FX362">
        <v>420</v>
      </c>
      <c r="FY362">
        <v>8.43763</v>
      </c>
      <c r="FZ362">
        <v>101.682</v>
      </c>
      <c r="GA362">
        <v>96.2059</v>
      </c>
    </row>
    <row r="363" spans="1:183">
      <c r="A363">
        <v>347</v>
      </c>
      <c r="B363">
        <v>1625677908.1</v>
      </c>
      <c r="C363">
        <v>692</v>
      </c>
      <c r="D363" t="s">
        <v>1000</v>
      </c>
      <c r="E363" t="s">
        <v>1001</v>
      </c>
      <c r="F363">
        <v>1</v>
      </c>
      <c r="G363" t="s">
        <v>302</v>
      </c>
      <c r="H363">
        <v>1625677907.1</v>
      </c>
      <c r="I363">
        <f>(J363)/1000</f>
        <v>0</v>
      </c>
      <c r="J363">
        <f>1000*CJ363*AH363*(CF363-CG363)/(100*BY363*(1000-AH363*CF363))</f>
        <v>0</v>
      </c>
      <c r="K363">
        <f>CJ363*AH363*(CE363-CD363*(1000-AH363*CG363)/(1000-AH363*CF363))/(100*BY363)</f>
        <v>0</v>
      </c>
      <c r="L363">
        <f>CD363 - IF(AH363&gt;1, K363*BY363*100.0/(AJ363*CR363), 0)</f>
        <v>0</v>
      </c>
      <c r="M363">
        <f>((S363-I363/2)*L363-K363)/(S363+I363/2)</f>
        <v>0</v>
      </c>
      <c r="N363">
        <f>M363*(CK363+CL363)/1000.0</f>
        <v>0</v>
      </c>
      <c r="O363">
        <f>(CD363 - IF(AH363&gt;1, K363*BY363*100.0/(AJ363*CR363), 0))*(CK363+CL363)/1000.0</f>
        <v>0</v>
      </c>
      <c r="P363">
        <f>2.0/((1/R363-1/Q363)+SIGN(R363)*SQRT((1/R363-1/Q363)*(1/R363-1/Q363) + 4*BZ363/((BZ363+1)*(BZ363+1))*(2*1/R363*1/Q363-1/Q363*1/Q363)))</f>
        <v>0</v>
      </c>
      <c r="Q363">
        <f>IF(LEFT(CA363,1)&lt;&gt;"0",IF(LEFT(CA363,1)="1",3.0,CB363),$D$5+$E$5*(CR363*CK363/($K$5*1000))+$F$5*(CR363*CK363/($K$5*1000))*MAX(MIN(BY363,$J$5),$I$5)*MAX(MIN(BY363,$J$5),$I$5)+$G$5*MAX(MIN(BY363,$J$5),$I$5)*(CR363*CK363/($K$5*1000))+$H$5*(CR363*CK363/($K$5*1000))*(CR363*CK363/($K$5*1000)))</f>
        <v>0</v>
      </c>
      <c r="R363">
        <f>I363*(1000-(1000*0.61365*exp(17.502*V363/(240.97+V363))/(CK363+CL363)+CF363)/2)/(1000*0.61365*exp(17.502*V363/(240.97+V363))/(CK363+CL363)-CF363)</f>
        <v>0</v>
      </c>
      <c r="S363">
        <f>1/((BZ363+1)/(P363/1.6)+1/(Q363/1.37)) + BZ363/((BZ363+1)/(P363/1.6) + BZ363/(Q363/1.37))</f>
        <v>0</v>
      </c>
      <c r="T363">
        <f>(BU363*BX363)</f>
        <v>0</v>
      </c>
      <c r="U363">
        <f>(CM363+(T363+2*0.95*5.67E-8*(((CM363+$B$7)+273)^4-(CM363+273)^4)-44100*I363)/(1.84*29.3*Q363+8*0.95*5.67E-8*(CM363+273)^3))</f>
        <v>0</v>
      </c>
      <c r="V363">
        <f>($C$7*CN363+$D$7*CO363+$E$7*U363)</f>
        <v>0</v>
      </c>
      <c r="W363">
        <f>0.61365*exp(17.502*V363/(240.97+V363))</f>
        <v>0</v>
      </c>
      <c r="X363">
        <f>(Y363/Z363*100)</f>
        <v>0</v>
      </c>
      <c r="Y363">
        <f>CF363*(CK363+CL363)/1000</f>
        <v>0</v>
      </c>
      <c r="Z363">
        <f>0.61365*exp(17.502*CM363/(240.97+CM363))</f>
        <v>0</v>
      </c>
      <c r="AA363">
        <f>(W363-CF363*(CK363+CL363)/1000)</f>
        <v>0</v>
      </c>
      <c r="AB363">
        <f>(-I363*44100)</f>
        <v>0</v>
      </c>
      <c r="AC363">
        <f>2*29.3*Q363*0.92*(CM363-V363)</f>
        <v>0</v>
      </c>
      <c r="AD363">
        <f>2*0.95*5.67E-8*(((CM363+$B$7)+273)^4-(V363+273)^4)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MAX(0,($B$13+$C$13*CR363)/(1+$D$13*CR363)*CK363/(CM363+273)*$E$13)</f>
        <v>0</v>
      </c>
      <c r="AK363" t="s">
        <v>303</v>
      </c>
      <c r="AL363" t="s">
        <v>303</v>
      </c>
      <c r="AM363">
        <v>0</v>
      </c>
      <c r="AN363">
        <v>0</v>
      </c>
      <c r="AO363">
        <f>1-AM363/AN363</f>
        <v>0</v>
      </c>
      <c r="AP363">
        <v>0</v>
      </c>
      <c r="AQ363" t="s">
        <v>303</v>
      </c>
      <c r="AR363" t="s">
        <v>303</v>
      </c>
      <c r="AS363">
        <v>0</v>
      </c>
      <c r="AT363">
        <v>0</v>
      </c>
      <c r="AU363">
        <f>1-AS363/AT363</f>
        <v>0</v>
      </c>
      <c r="AV363">
        <v>0.5</v>
      </c>
      <c r="AW363">
        <f>BV363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303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f>$B$11*CS363+$C$11*CT363+$F$11*CU363*(1-CX363)</f>
        <v>0</v>
      </c>
      <c r="BV363">
        <f>BU363*BW363</f>
        <v>0</v>
      </c>
      <c r="BW363">
        <f>($B$11*$D$9+$C$11*$D$9+$F$11*((DH363+CZ363)/MAX(DH363+CZ363+DI363, 0.1)*$I$9+DI363/MAX(DH363+CZ363+DI363, 0.1)*$J$9))/($B$11+$C$11+$F$11)</f>
        <v>0</v>
      </c>
      <c r="BX363">
        <f>($B$11*$K$9+$C$11*$K$9+$F$11*((DH363+CZ363)/MAX(DH363+CZ363+DI363, 0.1)*$P$9+DI363/MAX(DH363+CZ363+DI363, 0.1)*$Q$9))/($B$11+$C$11+$F$11)</f>
        <v>0</v>
      </c>
      <c r="BY363">
        <v>6</v>
      </c>
      <c r="BZ363">
        <v>0.5</v>
      </c>
      <c r="CA363" t="s">
        <v>304</v>
      </c>
      <c r="CB363">
        <v>2</v>
      </c>
      <c r="CC363">
        <v>1625677907.1</v>
      </c>
      <c r="CD363">
        <v>406.989666666667</v>
      </c>
      <c r="CE363">
        <v>419.999333333333</v>
      </c>
      <c r="CF363">
        <v>10.0583333333333</v>
      </c>
      <c r="CG363">
        <v>8.35352666666667</v>
      </c>
      <c r="CH363">
        <v>421.332</v>
      </c>
      <c r="CI363">
        <v>11.5720666666667</v>
      </c>
      <c r="CJ363">
        <v>499.972333333333</v>
      </c>
      <c r="CK363">
        <v>100.416333333333</v>
      </c>
      <c r="CL363">
        <v>0.0997416333333333</v>
      </c>
      <c r="CM363">
        <v>23.7134</v>
      </c>
      <c r="CN363">
        <v>23.376</v>
      </c>
      <c r="CO363">
        <v>999.9</v>
      </c>
      <c r="CP363">
        <v>0</v>
      </c>
      <c r="CQ363">
        <v>0</v>
      </c>
      <c r="CR363">
        <v>10003.14</v>
      </c>
      <c r="CS363">
        <v>0</v>
      </c>
      <c r="CT363">
        <v>4.40071666666667</v>
      </c>
      <c r="CU363">
        <v>1046.08</v>
      </c>
      <c r="CV363">
        <v>0.961991</v>
      </c>
      <c r="CW363">
        <v>0.0380092</v>
      </c>
      <c r="CX363">
        <v>0</v>
      </c>
      <c r="CY363">
        <v>1325.37</v>
      </c>
      <c r="CZ363">
        <v>4.99912</v>
      </c>
      <c r="DA363">
        <v>13754.8333333333</v>
      </c>
      <c r="DB363">
        <v>6713.32666666667</v>
      </c>
      <c r="DC363">
        <v>37.8536666666667</v>
      </c>
      <c r="DD363">
        <v>40.875</v>
      </c>
      <c r="DE363">
        <v>39.7703333333333</v>
      </c>
      <c r="DF363">
        <v>40.5413333333333</v>
      </c>
      <c r="DG363">
        <v>39.6666666666667</v>
      </c>
      <c r="DH363">
        <v>1001.51333333333</v>
      </c>
      <c r="DI363">
        <v>39.5666666666667</v>
      </c>
      <c r="DJ363">
        <v>0</v>
      </c>
      <c r="DK363">
        <v>1625677908.8</v>
      </c>
      <c r="DL363">
        <v>0</v>
      </c>
      <c r="DM363">
        <v>1328.54384615385</v>
      </c>
      <c r="DN363">
        <v>-29.4707692416065</v>
      </c>
      <c r="DO363">
        <v>-324.803418988767</v>
      </c>
      <c r="DP363">
        <v>13791.3961538462</v>
      </c>
      <c r="DQ363">
        <v>15</v>
      </c>
      <c r="DR363">
        <v>1625677134.6</v>
      </c>
      <c r="DS363" t="s">
        <v>305</v>
      </c>
      <c r="DT363">
        <v>1625677128.6</v>
      </c>
      <c r="DU363">
        <v>1625677134.6</v>
      </c>
      <c r="DV363">
        <v>2</v>
      </c>
      <c r="DW363">
        <v>0.041</v>
      </c>
      <c r="DX363">
        <v>0.026</v>
      </c>
      <c r="DY363">
        <v>-14.347</v>
      </c>
      <c r="DZ363">
        <v>-1.389</v>
      </c>
      <c r="EA363">
        <v>420</v>
      </c>
      <c r="EB363">
        <v>5</v>
      </c>
      <c r="EC363">
        <v>0.14</v>
      </c>
      <c r="ED363">
        <v>0.08</v>
      </c>
      <c r="EE363">
        <v>-12.9111268292683</v>
      </c>
      <c r="EF363">
        <v>-0.251567247386774</v>
      </c>
      <c r="EG363">
        <v>0.047884123466869</v>
      </c>
      <c r="EH363">
        <v>1</v>
      </c>
      <c r="EI363">
        <v>1330.14257142857</v>
      </c>
      <c r="EJ363">
        <v>-29.2328916878247</v>
      </c>
      <c r="EK363">
        <v>2.9607618159204</v>
      </c>
      <c r="EL363">
        <v>0</v>
      </c>
      <c r="EM363">
        <v>1.68313463414634</v>
      </c>
      <c r="EN363">
        <v>0.0983157491289209</v>
      </c>
      <c r="EO363">
        <v>0.0167946055650516</v>
      </c>
      <c r="EP363">
        <v>1</v>
      </c>
      <c r="EQ363">
        <v>2</v>
      </c>
      <c r="ER363">
        <v>3</v>
      </c>
      <c r="ES363" t="s">
        <v>349</v>
      </c>
      <c r="ET363">
        <v>100</v>
      </c>
      <c r="EU363">
        <v>100</v>
      </c>
      <c r="EV363">
        <v>-14.342</v>
      </c>
      <c r="EW363">
        <v>-1.5139</v>
      </c>
      <c r="EX363">
        <v>-14.3476998515065</v>
      </c>
      <c r="EY363">
        <v>0.000485247639819423</v>
      </c>
      <c r="EZ363">
        <v>-1.36446825205216e-06</v>
      </c>
      <c r="FA363">
        <v>5.78542989185787e-10</v>
      </c>
      <c r="FB363">
        <v>-1.1099058739466</v>
      </c>
      <c r="FC363">
        <v>-0.0508365997127688</v>
      </c>
      <c r="FD363">
        <v>0.00161886503163497</v>
      </c>
      <c r="FE363">
        <v>-2.08621555845513e-05</v>
      </c>
      <c r="FF363">
        <v>0</v>
      </c>
      <c r="FG363">
        <v>2096</v>
      </c>
      <c r="FH363">
        <v>2</v>
      </c>
      <c r="FI363">
        <v>28</v>
      </c>
      <c r="FJ363">
        <v>13</v>
      </c>
      <c r="FK363">
        <v>12.9</v>
      </c>
      <c r="FL363">
        <v>18</v>
      </c>
      <c r="FM363">
        <v>491.896</v>
      </c>
      <c r="FN363">
        <v>512.564</v>
      </c>
      <c r="FO363">
        <v>24.3798</v>
      </c>
      <c r="FP363">
        <v>26.382</v>
      </c>
      <c r="FQ363">
        <v>30.0003</v>
      </c>
      <c r="FR363">
        <v>26.595</v>
      </c>
      <c r="FS363">
        <v>26.5878</v>
      </c>
      <c r="FT363">
        <v>21.495</v>
      </c>
      <c r="FU363">
        <v>45.5568</v>
      </c>
      <c r="FV363">
        <v>0</v>
      </c>
      <c r="FW363">
        <v>24.45</v>
      </c>
      <c r="FX363">
        <v>420</v>
      </c>
      <c r="FY363">
        <v>8.44325</v>
      </c>
      <c r="FZ363">
        <v>101.682</v>
      </c>
      <c r="GA363">
        <v>96.2063</v>
      </c>
    </row>
    <row r="364" spans="1:183">
      <c r="A364">
        <v>348</v>
      </c>
      <c r="B364">
        <v>1625677910.1</v>
      </c>
      <c r="C364">
        <v>694</v>
      </c>
      <c r="D364" t="s">
        <v>1002</v>
      </c>
      <c r="E364" t="s">
        <v>1003</v>
      </c>
      <c r="F364">
        <v>1</v>
      </c>
      <c r="G364" t="s">
        <v>302</v>
      </c>
      <c r="H364">
        <v>1625677909.1</v>
      </c>
      <c r="I364">
        <f>(J364)/1000</f>
        <v>0</v>
      </c>
      <c r="J364">
        <f>1000*CJ364*AH364*(CF364-CG364)/(100*BY364*(1000-AH364*CF364))</f>
        <v>0</v>
      </c>
      <c r="K364">
        <f>CJ364*AH364*(CE364-CD364*(1000-AH364*CG364)/(1000-AH364*CF364))/(100*BY364)</f>
        <v>0</v>
      </c>
      <c r="L364">
        <f>CD364 - IF(AH364&gt;1, K364*BY364*100.0/(AJ364*CR364), 0)</f>
        <v>0</v>
      </c>
      <c r="M364">
        <f>((S364-I364/2)*L364-K364)/(S364+I364/2)</f>
        <v>0</v>
      </c>
      <c r="N364">
        <f>M364*(CK364+CL364)/1000.0</f>
        <v>0</v>
      </c>
      <c r="O364">
        <f>(CD364 - IF(AH364&gt;1, K364*BY364*100.0/(AJ364*CR364), 0))*(CK364+CL364)/1000.0</f>
        <v>0</v>
      </c>
      <c r="P364">
        <f>2.0/((1/R364-1/Q364)+SIGN(R364)*SQRT((1/R364-1/Q364)*(1/R364-1/Q364) + 4*BZ364/((BZ364+1)*(BZ364+1))*(2*1/R364*1/Q364-1/Q364*1/Q364)))</f>
        <v>0</v>
      </c>
      <c r="Q364">
        <f>IF(LEFT(CA364,1)&lt;&gt;"0",IF(LEFT(CA364,1)="1",3.0,CB364),$D$5+$E$5*(CR364*CK364/($K$5*1000))+$F$5*(CR364*CK364/($K$5*1000))*MAX(MIN(BY364,$J$5),$I$5)*MAX(MIN(BY364,$J$5),$I$5)+$G$5*MAX(MIN(BY364,$J$5),$I$5)*(CR364*CK364/($K$5*1000))+$H$5*(CR364*CK364/($K$5*1000))*(CR364*CK364/($K$5*1000)))</f>
        <v>0</v>
      </c>
      <c r="R364">
        <f>I364*(1000-(1000*0.61365*exp(17.502*V364/(240.97+V364))/(CK364+CL364)+CF364)/2)/(1000*0.61365*exp(17.502*V364/(240.97+V364))/(CK364+CL364)-CF364)</f>
        <v>0</v>
      </c>
      <c r="S364">
        <f>1/((BZ364+1)/(P364/1.6)+1/(Q364/1.37)) + BZ364/((BZ364+1)/(P364/1.6) + BZ364/(Q364/1.37))</f>
        <v>0</v>
      </c>
      <c r="T364">
        <f>(BU364*BX364)</f>
        <v>0</v>
      </c>
      <c r="U364">
        <f>(CM364+(T364+2*0.95*5.67E-8*(((CM364+$B$7)+273)^4-(CM364+273)^4)-44100*I364)/(1.84*29.3*Q364+8*0.95*5.67E-8*(CM364+273)^3))</f>
        <v>0</v>
      </c>
      <c r="V364">
        <f>($C$7*CN364+$D$7*CO364+$E$7*U364)</f>
        <v>0</v>
      </c>
      <c r="W364">
        <f>0.61365*exp(17.502*V364/(240.97+V364))</f>
        <v>0</v>
      </c>
      <c r="X364">
        <f>(Y364/Z364*100)</f>
        <v>0</v>
      </c>
      <c r="Y364">
        <f>CF364*(CK364+CL364)/1000</f>
        <v>0</v>
      </c>
      <c r="Z364">
        <f>0.61365*exp(17.502*CM364/(240.97+CM364))</f>
        <v>0</v>
      </c>
      <c r="AA364">
        <f>(W364-CF364*(CK364+CL364)/1000)</f>
        <v>0</v>
      </c>
      <c r="AB364">
        <f>(-I364*44100)</f>
        <v>0</v>
      </c>
      <c r="AC364">
        <f>2*29.3*Q364*0.92*(CM364-V364)</f>
        <v>0</v>
      </c>
      <c r="AD364">
        <f>2*0.95*5.67E-8*(((CM364+$B$7)+273)^4-(V364+273)^4)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MAX(0,($B$13+$C$13*CR364)/(1+$D$13*CR364)*CK364/(CM364+273)*$E$13)</f>
        <v>0</v>
      </c>
      <c r="AK364" t="s">
        <v>303</v>
      </c>
      <c r="AL364" t="s">
        <v>303</v>
      </c>
      <c r="AM364">
        <v>0</v>
      </c>
      <c r="AN364">
        <v>0</v>
      </c>
      <c r="AO364">
        <f>1-AM364/AN364</f>
        <v>0</v>
      </c>
      <c r="AP364">
        <v>0</v>
      </c>
      <c r="AQ364" t="s">
        <v>303</v>
      </c>
      <c r="AR364" t="s">
        <v>303</v>
      </c>
      <c r="AS364">
        <v>0</v>
      </c>
      <c r="AT364">
        <v>0</v>
      </c>
      <c r="AU364">
        <f>1-AS364/AT364</f>
        <v>0</v>
      </c>
      <c r="AV364">
        <v>0.5</v>
      </c>
      <c r="AW364">
        <f>BV364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303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f>$B$11*CS364+$C$11*CT364+$F$11*CU364*(1-CX364)</f>
        <v>0</v>
      </c>
      <c r="BV364">
        <f>BU364*BW364</f>
        <v>0</v>
      </c>
      <c r="BW364">
        <f>($B$11*$D$9+$C$11*$D$9+$F$11*((DH364+CZ364)/MAX(DH364+CZ364+DI364, 0.1)*$I$9+DI364/MAX(DH364+CZ364+DI364, 0.1)*$J$9))/($B$11+$C$11+$F$11)</f>
        <v>0</v>
      </c>
      <c r="BX364">
        <f>($B$11*$K$9+$C$11*$K$9+$F$11*((DH364+CZ364)/MAX(DH364+CZ364+DI364, 0.1)*$P$9+DI364/MAX(DH364+CZ364+DI364, 0.1)*$Q$9))/($B$11+$C$11+$F$11)</f>
        <v>0</v>
      </c>
      <c r="BY364">
        <v>6</v>
      </c>
      <c r="BZ364">
        <v>0.5</v>
      </c>
      <c r="CA364" t="s">
        <v>304</v>
      </c>
      <c r="CB364">
        <v>2</v>
      </c>
      <c r="CC364">
        <v>1625677909.1</v>
      </c>
      <c r="CD364">
        <v>407.024333333333</v>
      </c>
      <c r="CE364">
        <v>420.027333333333</v>
      </c>
      <c r="CF364">
        <v>10.0776333333333</v>
      </c>
      <c r="CG364">
        <v>8.35577666666667</v>
      </c>
      <c r="CH364">
        <v>421.366666666667</v>
      </c>
      <c r="CI364">
        <v>11.5918333333333</v>
      </c>
      <c r="CJ364">
        <v>500.041</v>
      </c>
      <c r="CK364">
        <v>100.415</v>
      </c>
      <c r="CL364">
        <v>0.0996688</v>
      </c>
      <c r="CM364">
        <v>23.7443333333333</v>
      </c>
      <c r="CN364">
        <v>23.4087</v>
      </c>
      <c r="CO364">
        <v>999.9</v>
      </c>
      <c r="CP364">
        <v>0</v>
      </c>
      <c r="CQ364">
        <v>0</v>
      </c>
      <c r="CR364">
        <v>10049.3666666667</v>
      </c>
      <c r="CS364">
        <v>0</v>
      </c>
      <c r="CT364">
        <v>4.35844333333333</v>
      </c>
      <c r="CU364">
        <v>1045.98333333333</v>
      </c>
      <c r="CV364">
        <v>0.961994666666667</v>
      </c>
      <c r="CW364">
        <v>0.0380055</v>
      </c>
      <c r="CX364">
        <v>0</v>
      </c>
      <c r="CY364">
        <v>1324.36</v>
      </c>
      <c r="CZ364">
        <v>4.99912</v>
      </c>
      <c r="DA364">
        <v>13743.2666666667</v>
      </c>
      <c r="DB364">
        <v>6712.69</v>
      </c>
      <c r="DC364">
        <v>37.9166666666667</v>
      </c>
      <c r="DD364">
        <v>40.875</v>
      </c>
      <c r="DE364">
        <v>39.6663333333333</v>
      </c>
      <c r="DF364">
        <v>40.458</v>
      </c>
      <c r="DG364">
        <v>39.7703333333333</v>
      </c>
      <c r="DH364">
        <v>1001.42333333333</v>
      </c>
      <c r="DI364">
        <v>39.56</v>
      </c>
      <c r="DJ364">
        <v>0</v>
      </c>
      <c r="DK364">
        <v>1625677911.2</v>
      </c>
      <c r="DL364">
        <v>0</v>
      </c>
      <c r="DM364">
        <v>1327.36538461538</v>
      </c>
      <c r="DN364">
        <v>-29.3230769344697</v>
      </c>
      <c r="DO364">
        <v>-330.218803643803</v>
      </c>
      <c r="DP364">
        <v>13778.25</v>
      </c>
      <c r="DQ364">
        <v>15</v>
      </c>
      <c r="DR364">
        <v>1625677134.6</v>
      </c>
      <c r="DS364" t="s">
        <v>305</v>
      </c>
      <c r="DT364">
        <v>1625677128.6</v>
      </c>
      <c r="DU364">
        <v>1625677134.6</v>
      </c>
      <c r="DV364">
        <v>2</v>
      </c>
      <c r="DW364">
        <v>0.041</v>
      </c>
      <c r="DX364">
        <v>0.026</v>
      </c>
      <c r="DY364">
        <v>-14.347</v>
      </c>
      <c r="DZ364">
        <v>-1.389</v>
      </c>
      <c r="EA364">
        <v>420</v>
      </c>
      <c r="EB364">
        <v>5</v>
      </c>
      <c r="EC364">
        <v>0.14</v>
      </c>
      <c r="ED364">
        <v>0.08</v>
      </c>
      <c r="EE364">
        <v>-12.9184536585366</v>
      </c>
      <c r="EF364">
        <v>-0.445720557491342</v>
      </c>
      <c r="EG364">
        <v>0.0555364749294616</v>
      </c>
      <c r="EH364">
        <v>1</v>
      </c>
      <c r="EI364">
        <v>1328.83323529412</v>
      </c>
      <c r="EJ364">
        <v>-29.1305452435458</v>
      </c>
      <c r="EK364">
        <v>2.86300512685558</v>
      </c>
      <c r="EL364">
        <v>0</v>
      </c>
      <c r="EM364">
        <v>1.69023658536585</v>
      </c>
      <c r="EN364">
        <v>0.0869107317073179</v>
      </c>
      <c r="EO364">
        <v>0.0153398264705032</v>
      </c>
      <c r="EP364">
        <v>1</v>
      </c>
      <c r="EQ364">
        <v>2</v>
      </c>
      <c r="ER364">
        <v>3</v>
      </c>
      <c r="ES364" t="s">
        <v>349</v>
      </c>
      <c r="ET364">
        <v>100</v>
      </c>
      <c r="EU364">
        <v>100</v>
      </c>
      <c r="EV364">
        <v>-14.342</v>
      </c>
      <c r="EW364">
        <v>-1.5144</v>
      </c>
      <c r="EX364">
        <v>-14.3476998515065</v>
      </c>
      <c r="EY364">
        <v>0.000485247639819423</v>
      </c>
      <c r="EZ364">
        <v>-1.36446825205216e-06</v>
      </c>
      <c r="FA364">
        <v>5.78542989185787e-10</v>
      </c>
      <c r="FB364">
        <v>-1.1099058739466</v>
      </c>
      <c r="FC364">
        <v>-0.0508365997127688</v>
      </c>
      <c r="FD364">
        <v>0.00161886503163497</v>
      </c>
      <c r="FE364">
        <v>-2.08621555845513e-05</v>
      </c>
      <c r="FF364">
        <v>0</v>
      </c>
      <c r="FG364">
        <v>2096</v>
      </c>
      <c r="FH364">
        <v>2</v>
      </c>
      <c r="FI364">
        <v>28</v>
      </c>
      <c r="FJ364">
        <v>13</v>
      </c>
      <c r="FK364">
        <v>12.9</v>
      </c>
      <c r="FL364">
        <v>18</v>
      </c>
      <c r="FM364">
        <v>491.995</v>
      </c>
      <c r="FN364">
        <v>512.383</v>
      </c>
      <c r="FO364">
        <v>24.4215</v>
      </c>
      <c r="FP364">
        <v>26.382</v>
      </c>
      <c r="FQ364">
        <v>30.0001</v>
      </c>
      <c r="FR364">
        <v>26.5946</v>
      </c>
      <c r="FS364">
        <v>26.5875</v>
      </c>
      <c r="FT364">
        <v>21.4964</v>
      </c>
      <c r="FU364">
        <v>45.2835</v>
      </c>
      <c r="FV364">
        <v>0</v>
      </c>
      <c r="FW364">
        <v>24.45</v>
      </c>
      <c r="FX364">
        <v>420</v>
      </c>
      <c r="FY364">
        <v>8.44297</v>
      </c>
      <c r="FZ364">
        <v>101.682</v>
      </c>
      <c r="GA364">
        <v>96.2065</v>
      </c>
    </row>
    <row r="365" spans="1:183">
      <c r="A365">
        <v>349</v>
      </c>
      <c r="B365">
        <v>1625677912.1</v>
      </c>
      <c r="C365">
        <v>696</v>
      </c>
      <c r="D365" t="s">
        <v>1004</v>
      </c>
      <c r="E365" t="s">
        <v>1005</v>
      </c>
      <c r="F365">
        <v>1</v>
      </c>
      <c r="G365" t="s">
        <v>302</v>
      </c>
      <c r="H365">
        <v>1625677911.1</v>
      </c>
      <c r="I365">
        <f>(J365)/1000</f>
        <v>0</v>
      </c>
      <c r="J365">
        <f>1000*CJ365*AH365*(CF365-CG365)/(100*BY365*(1000-AH365*CF365))</f>
        <v>0</v>
      </c>
      <c r="K365">
        <f>CJ365*AH365*(CE365-CD365*(1000-AH365*CG365)/(1000-AH365*CF365))/(100*BY365)</f>
        <v>0</v>
      </c>
      <c r="L365">
        <f>CD365 - IF(AH365&gt;1, K365*BY365*100.0/(AJ365*CR365), 0)</f>
        <v>0</v>
      </c>
      <c r="M365">
        <f>((S365-I365/2)*L365-K365)/(S365+I365/2)</f>
        <v>0</v>
      </c>
      <c r="N365">
        <f>M365*(CK365+CL365)/1000.0</f>
        <v>0</v>
      </c>
      <c r="O365">
        <f>(CD365 - IF(AH365&gt;1, K365*BY365*100.0/(AJ365*CR365), 0))*(CK365+CL365)/1000.0</f>
        <v>0</v>
      </c>
      <c r="P365">
        <f>2.0/((1/R365-1/Q365)+SIGN(R365)*SQRT((1/R365-1/Q365)*(1/R365-1/Q365) + 4*BZ365/((BZ365+1)*(BZ365+1))*(2*1/R365*1/Q365-1/Q365*1/Q365)))</f>
        <v>0</v>
      </c>
      <c r="Q365">
        <f>IF(LEFT(CA365,1)&lt;&gt;"0",IF(LEFT(CA365,1)="1",3.0,CB365),$D$5+$E$5*(CR365*CK365/($K$5*1000))+$F$5*(CR365*CK365/($K$5*1000))*MAX(MIN(BY365,$J$5),$I$5)*MAX(MIN(BY365,$J$5),$I$5)+$G$5*MAX(MIN(BY365,$J$5),$I$5)*(CR365*CK365/($K$5*1000))+$H$5*(CR365*CK365/($K$5*1000))*(CR365*CK365/($K$5*1000)))</f>
        <v>0</v>
      </c>
      <c r="R365">
        <f>I365*(1000-(1000*0.61365*exp(17.502*V365/(240.97+V365))/(CK365+CL365)+CF365)/2)/(1000*0.61365*exp(17.502*V365/(240.97+V365))/(CK365+CL365)-CF365)</f>
        <v>0</v>
      </c>
      <c r="S365">
        <f>1/((BZ365+1)/(P365/1.6)+1/(Q365/1.37)) + BZ365/((BZ365+1)/(P365/1.6) + BZ365/(Q365/1.37))</f>
        <v>0</v>
      </c>
      <c r="T365">
        <f>(BU365*BX365)</f>
        <v>0</v>
      </c>
      <c r="U365">
        <f>(CM365+(T365+2*0.95*5.67E-8*(((CM365+$B$7)+273)^4-(CM365+273)^4)-44100*I365)/(1.84*29.3*Q365+8*0.95*5.67E-8*(CM365+273)^3))</f>
        <v>0</v>
      </c>
      <c r="V365">
        <f>($C$7*CN365+$D$7*CO365+$E$7*U365)</f>
        <v>0</v>
      </c>
      <c r="W365">
        <f>0.61365*exp(17.502*V365/(240.97+V365))</f>
        <v>0</v>
      </c>
      <c r="X365">
        <f>(Y365/Z365*100)</f>
        <v>0</v>
      </c>
      <c r="Y365">
        <f>CF365*(CK365+CL365)/1000</f>
        <v>0</v>
      </c>
      <c r="Z365">
        <f>0.61365*exp(17.502*CM365/(240.97+CM365))</f>
        <v>0</v>
      </c>
      <c r="AA365">
        <f>(W365-CF365*(CK365+CL365)/1000)</f>
        <v>0</v>
      </c>
      <c r="AB365">
        <f>(-I365*44100)</f>
        <v>0</v>
      </c>
      <c r="AC365">
        <f>2*29.3*Q365*0.92*(CM365-V365)</f>
        <v>0</v>
      </c>
      <c r="AD365">
        <f>2*0.95*5.67E-8*(((CM365+$B$7)+273)^4-(V365+273)^4)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MAX(0,($B$13+$C$13*CR365)/(1+$D$13*CR365)*CK365/(CM365+273)*$E$13)</f>
        <v>0</v>
      </c>
      <c r="AK365" t="s">
        <v>303</v>
      </c>
      <c r="AL365" t="s">
        <v>303</v>
      </c>
      <c r="AM365">
        <v>0</v>
      </c>
      <c r="AN365">
        <v>0</v>
      </c>
      <c r="AO365">
        <f>1-AM365/AN365</f>
        <v>0</v>
      </c>
      <c r="AP365">
        <v>0</v>
      </c>
      <c r="AQ365" t="s">
        <v>303</v>
      </c>
      <c r="AR365" t="s">
        <v>303</v>
      </c>
      <c r="AS365">
        <v>0</v>
      </c>
      <c r="AT365">
        <v>0</v>
      </c>
      <c r="AU365">
        <f>1-AS365/AT365</f>
        <v>0</v>
      </c>
      <c r="AV365">
        <v>0.5</v>
      </c>
      <c r="AW365">
        <f>BV365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303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f>$B$11*CS365+$C$11*CT365+$F$11*CU365*(1-CX365)</f>
        <v>0</v>
      </c>
      <c r="BV365">
        <f>BU365*BW365</f>
        <v>0</v>
      </c>
      <c r="BW365">
        <f>($B$11*$D$9+$C$11*$D$9+$F$11*((DH365+CZ365)/MAX(DH365+CZ365+DI365, 0.1)*$I$9+DI365/MAX(DH365+CZ365+DI365, 0.1)*$J$9))/($B$11+$C$11+$F$11)</f>
        <v>0</v>
      </c>
      <c r="BX365">
        <f>($B$11*$K$9+$C$11*$K$9+$F$11*((DH365+CZ365)/MAX(DH365+CZ365+DI365, 0.1)*$P$9+DI365/MAX(DH365+CZ365+DI365, 0.1)*$Q$9))/($B$11+$C$11+$F$11)</f>
        <v>0</v>
      </c>
      <c r="BY365">
        <v>6</v>
      </c>
      <c r="BZ365">
        <v>0.5</v>
      </c>
      <c r="CA365" t="s">
        <v>304</v>
      </c>
      <c r="CB365">
        <v>2</v>
      </c>
      <c r="CC365">
        <v>1625677911.1</v>
      </c>
      <c r="CD365">
        <v>407.043333333333</v>
      </c>
      <c r="CE365">
        <v>419.971333333333</v>
      </c>
      <c r="CF365">
        <v>10.0942666666667</v>
      </c>
      <c r="CG365">
        <v>8.35754</v>
      </c>
      <c r="CH365">
        <v>421.385666666667</v>
      </c>
      <c r="CI365">
        <v>11.6087666666667</v>
      </c>
      <c r="CJ365">
        <v>500.036</v>
      </c>
      <c r="CK365">
        <v>100.413</v>
      </c>
      <c r="CL365">
        <v>0.0997539333333333</v>
      </c>
      <c r="CM365">
        <v>23.7749</v>
      </c>
      <c r="CN365">
        <v>23.4373</v>
      </c>
      <c r="CO365">
        <v>999.9</v>
      </c>
      <c r="CP365">
        <v>0</v>
      </c>
      <c r="CQ365">
        <v>0</v>
      </c>
      <c r="CR365">
        <v>10039.8333333333</v>
      </c>
      <c r="CS365">
        <v>0</v>
      </c>
      <c r="CT365">
        <v>4.32306333333333</v>
      </c>
      <c r="CU365">
        <v>1045.98666666667</v>
      </c>
      <c r="CV365">
        <v>0.961994666666667</v>
      </c>
      <c r="CW365">
        <v>0.0380055</v>
      </c>
      <c r="CX365">
        <v>0</v>
      </c>
      <c r="CY365">
        <v>1323.43</v>
      </c>
      <c r="CZ365">
        <v>4.99912</v>
      </c>
      <c r="DA365">
        <v>13734.0666666667</v>
      </c>
      <c r="DB365">
        <v>6712.70333333333</v>
      </c>
      <c r="DC365">
        <v>37.8956666666667</v>
      </c>
      <c r="DD365">
        <v>40.937</v>
      </c>
      <c r="DE365">
        <v>39.604</v>
      </c>
      <c r="DF365">
        <v>40.5413333333333</v>
      </c>
      <c r="DG365">
        <v>39.7916666666667</v>
      </c>
      <c r="DH365">
        <v>1001.42666666667</v>
      </c>
      <c r="DI365">
        <v>39.56</v>
      </c>
      <c r="DJ365">
        <v>0</v>
      </c>
      <c r="DK365">
        <v>1625677913</v>
      </c>
      <c r="DL365">
        <v>0</v>
      </c>
      <c r="DM365">
        <v>1326.3532</v>
      </c>
      <c r="DN365">
        <v>-28.6684614801813</v>
      </c>
      <c r="DO365">
        <v>-332.946153315125</v>
      </c>
      <c r="DP365">
        <v>13766.928</v>
      </c>
      <c r="DQ365">
        <v>15</v>
      </c>
      <c r="DR365">
        <v>1625677134.6</v>
      </c>
      <c r="DS365" t="s">
        <v>305</v>
      </c>
      <c r="DT365">
        <v>1625677128.6</v>
      </c>
      <c r="DU365">
        <v>1625677134.6</v>
      </c>
      <c r="DV365">
        <v>2</v>
      </c>
      <c r="DW365">
        <v>0.041</v>
      </c>
      <c r="DX365">
        <v>0.026</v>
      </c>
      <c r="DY365">
        <v>-14.347</v>
      </c>
      <c r="DZ365">
        <v>-1.389</v>
      </c>
      <c r="EA365">
        <v>420</v>
      </c>
      <c r="EB365">
        <v>5</v>
      </c>
      <c r="EC365">
        <v>0.14</v>
      </c>
      <c r="ED365">
        <v>0.08</v>
      </c>
      <c r="EE365">
        <v>-12.9203146341463</v>
      </c>
      <c r="EF365">
        <v>-0.475404878048794</v>
      </c>
      <c r="EG365">
        <v>0.0560626068195436</v>
      </c>
      <c r="EH365">
        <v>1</v>
      </c>
      <c r="EI365">
        <v>1327.96470588235</v>
      </c>
      <c r="EJ365">
        <v>-29.1246039747824</v>
      </c>
      <c r="EK365">
        <v>2.87565157352526</v>
      </c>
      <c r="EL365">
        <v>0</v>
      </c>
      <c r="EM365">
        <v>1.69718902439024</v>
      </c>
      <c r="EN365">
        <v>0.105977979094082</v>
      </c>
      <c r="EO365">
        <v>0.0176624571951396</v>
      </c>
      <c r="EP365">
        <v>0</v>
      </c>
      <c r="EQ365">
        <v>1</v>
      </c>
      <c r="ER365">
        <v>3</v>
      </c>
      <c r="ES365" t="s">
        <v>427</v>
      </c>
      <c r="ET365">
        <v>100</v>
      </c>
      <c r="EU365">
        <v>100</v>
      </c>
      <c r="EV365">
        <v>-14.343</v>
      </c>
      <c r="EW365">
        <v>-1.5147</v>
      </c>
      <c r="EX365">
        <v>-14.3476998515065</v>
      </c>
      <c r="EY365">
        <v>0.000485247639819423</v>
      </c>
      <c r="EZ365">
        <v>-1.36446825205216e-06</v>
      </c>
      <c r="FA365">
        <v>5.78542989185787e-10</v>
      </c>
      <c r="FB365">
        <v>-1.1099058739466</v>
      </c>
      <c r="FC365">
        <v>-0.0508365997127688</v>
      </c>
      <c r="FD365">
        <v>0.00161886503163497</v>
      </c>
      <c r="FE365">
        <v>-2.08621555845513e-05</v>
      </c>
      <c r="FF365">
        <v>0</v>
      </c>
      <c r="FG365">
        <v>2096</v>
      </c>
      <c r="FH365">
        <v>2</v>
      </c>
      <c r="FI365">
        <v>28</v>
      </c>
      <c r="FJ365">
        <v>13.1</v>
      </c>
      <c r="FK365">
        <v>13</v>
      </c>
      <c r="FL365">
        <v>18</v>
      </c>
      <c r="FM365">
        <v>492.015</v>
      </c>
      <c r="FN365">
        <v>512.498</v>
      </c>
      <c r="FO365">
        <v>24.4625</v>
      </c>
      <c r="FP365">
        <v>26.382</v>
      </c>
      <c r="FQ365">
        <v>30.0002</v>
      </c>
      <c r="FR365">
        <v>26.5935</v>
      </c>
      <c r="FS365">
        <v>26.5864</v>
      </c>
      <c r="FT365">
        <v>21.4972</v>
      </c>
      <c r="FU365">
        <v>45.2835</v>
      </c>
      <c r="FV365">
        <v>0</v>
      </c>
      <c r="FW365">
        <v>24.52</v>
      </c>
      <c r="FX365">
        <v>420</v>
      </c>
      <c r="FY365">
        <v>8.44595</v>
      </c>
      <c r="FZ365">
        <v>101.681</v>
      </c>
      <c r="GA365">
        <v>96.2067</v>
      </c>
    </row>
    <row r="366" spans="1:183">
      <c r="A366">
        <v>350</v>
      </c>
      <c r="B366">
        <v>1625677914.1</v>
      </c>
      <c r="C366">
        <v>698</v>
      </c>
      <c r="D366" t="s">
        <v>1006</v>
      </c>
      <c r="E366" t="s">
        <v>1007</v>
      </c>
      <c r="F366">
        <v>1</v>
      </c>
      <c r="G366" t="s">
        <v>302</v>
      </c>
      <c r="H366">
        <v>1625677913.1</v>
      </c>
      <c r="I366">
        <f>(J366)/1000</f>
        <v>0</v>
      </c>
      <c r="J366">
        <f>1000*CJ366*AH366*(CF366-CG366)/(100*BY366*(1000-AH366*CF366))</f>
        <v>0</v>
      </c>
      <c r="K366">
        <f>CJ366*AH366*(CE366-CD366*(1000-AH366*CG366)/(1000-AH366*CF366))/(100*BY366)</f>
        <v>0</v>
      </c>
      <c r="L366">
        <f>CD366 - IF(AH366&gt;1, K366*BY366*100.0/(AJ366*CR366), 0)</f>
        <v>0</v>
      </c>
      <c r="M366">
        <f>((S366-I366/2)*L366-K366)/(S366+I366/2)</f>
        <v>0</v>
      </c>
      <c r="N366">
        <f>M366*(CK366+CL366)/1000.0</f>
        <v>0</v>
      </c>
      <c r="O366">
        <f>(CD366 - IF(AH366&gt;1, K366*BY366*100.0/(AJ366*CR366), 0))*(CK366+CL366)/1000.0</f>
        <v>0</v>
      </c>
      <c r="P366">
        <f>2.0/((1/R366-1/Q366)+SIGN(R366)*SQRT((1/R366-1/Q366)*(1/R366-1/Q366) + 4*BZ366/((BZ366+1)*(BZ366+1))*(2*1/R366*1/Q366-1/Q366*1/Q366)))</f>
        <v>0</v>
      </c>
      <c r="Q366">
        <f>IF(LEFT(CA366,1)&lt;&gt;"0",IF(LEFT(CA366,1)="1",3.0,CB366),$D$5+$E$5*(CR366*CK366/($K$5*1000))+$F$5*(CR366*CK366/($K$5*1000))*MAX(MIN(BY366,$J$5),$I$5)*MAX(MIN(BY366,$J$5),$I$5)+$G$5*MAX(MIN(BY366,$J$5),$I$5)*(CR366*CK366/($K$5*1000))+$H$5*(CR366*CK366/($K$5*1000))*(CR366*CK366/($K$5*1000)))</f>
        <v>0</v>
      </c>
      <c r="R366">
        <f>I366*(1000-(1000*0.61365*exp(17.502*V366/(240.97+V366))/(CK366+CL366)+CF366)/2)/(1000*0.61365*exp(17.502*V366/(240.97+V366))/(CK366+CL366)-CF366)</f>
        <v>0</v>
      </c>
      <c r="S366">
        <f>1/((BZ366+1)/(P366/1.6)+1/(Q366/1.37)) + BZ366/((BZ366+1)/(P366/1.6) + BZ366/(Q366/1.37))</f>
        <v>0</v>
      </c>
      <c r="T366">
        <f>(BU366*BX366)</f>
        <v>0</v>
      </c>
      <c r="U366">
        <f>(CM366+(T366+2*0.95*5.67E-8*(((CM366+$B$7)+273)^4-(CM366+273)^4)-44100*I366)/(1.84*29.3*Q366+8*0.95*5.67E-8*(CM366+273)^3))</f>
        <v>0</v>
      </c>
      <c r="V366">
        <f>($C$7*CN366+$D$7*CO366+$E$7*U366)</f>
        <v>0</v>
      </c>
      <c r="W366">
        <f>0.61365*exp(17.502*V366/(240.97+V366))</f>
        <v>0</v>
      </c>
      <c r="X366">
        <f>(Y366/Z366*100)</f>
        <v>0</v>
      </c>
      <c r="Y366">
        <f>CF366*(CK366+CL366)/1000</f>
        <v>0</v>
      </c>
      <c r="Z366">
        <f>0.61365*exp(17.502*CM366/(240.97+CM366))</f>
        <v>0</v>
      </c>
      <c r="AA366">
        <f>(W366-CF366*(CK366+CL366)/1000)</f>
        <v>0</v>
      </c>
      <c r="AB366">
        <f>(-I366*44100)</f>
        <v>0</v>
      </c>
      <c r="AC366">
        <f>2*29.3*Q366*0.92*(CM366-V366)</f>
        <v>0</v>
      </c>
      <c r="AD366">
        <f>2*0.95*5.67E-8*(((CM366+$B$7)+273)^4-(V366+273)^4)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MAX(0,($B$13+$C$13*CR366)/(1+$D$13*CR366)*CK366/(CM366+273)*$E$13)</f>
        <v>0</v>
      </c>
      <c r="AK366" t="s">
        <v>303</v>
      </c>
      <c r="AL366" t="s">
        <v>303</v>
      </c>
      <c r="AM366">
        <v>0</v>
      </c>
      <c r="AN366">
        <v>0</v>
      </c>
      <c r="AO366">
        <f>1-AM366/AN366</f>
        <v>0</v>
      </c>
      <c r="AP366">
        <v>0</v>
      </c>
      <c r="AQ366" t="s">
        <v>303</v>
      </c>
      <c r="AR366" t="s">
        <v>303</v>
      </c>
      <c r="AS366">
        <v>0</v>
      </c>
      <c r="AT366">
        <v>0</v>
      </c>
      <c r="AU366">
        <f>1-AS366/AT366</f>
        <v>0</v>
      </c>
      <c r="AV366">
        <v>0.5</v>
      </c>
      <c r="AW366">
        <f>BV366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303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f>$B$11*CS366+$C$11*CT366+$F$11*CU366*(1-CX366)</f>
        <v>0</v>
      </c>
      <c r="BV366">
        <f>BU366*BW366</f>
        <v>0</v>
      </c>
      <c r="BW366">
        <f>($B$11*$D$9+$C$11*$D$9+$F$11*((DH366+CZ366)/MAX(DH366+CZ366+DI366, 0.1)*$I$9+DI366/MAX(DH366+CZ366+DI366, 0.1)*$J$9))/($B$11+$C$11+$F$11)</f>
        <v>0</v>
      </c>
      <c r="BX366">
        <f>($B$11*$K$9+$C$11*$K$9+$F$11*((DH366+CZ366)/MAX(DH366+CZ366+DI366, 0.1)*$P$9+DI366/MAX(DH366+CZ366+DI366, 0.1)*$Q$9))/($B$11+$C$11+$F$11)</f>
        <v>0</v>
      </c>
      <c r="BY366">
        <v>6</v>
      </c>
      <c r="BZ366">
        <v>0.5</v>
      </c>
      <c r="CA366" t="s">
        <v>304</v>
      </c>
      <c r="CB366">
        <v>2</v>
      </c>
      <c r="CC366">
        <v>1625677913.1</v>
      </c>
      <c r="CD366">
        <v>407.031</v>
      </c>
      <c r="CE366">
        <v>419.944</v>
      </c>
      <c r="CF366">
        <v>10.1086666666667</v>
      </c>
      <c r="CG366">
        <v>8.36781666666667</v>
      </c>
      <c r="CH366">
        <v>421.373333333333</v>
      </c>
      <c r="CI366">
        <v>11.6235333333333</v>
      </c>
      <c r="CJ366">
        <v>500.056333333333</v>
      </c>
      <c r="CK366">
        <v>100.413666666667</v>
      </c>
      <c r="CL366">
        <v>0.100244</v>
      </c>
      <c r="CM366">
        <v>23.8043</v>
      </c>
      <c r="CN366">
        <v>23.4602</v>
      </c>
      <c r="CO366">
        <v>999.9</v>
      </c>
      <c r="CP366">
        <v>0</v>
      </c>
      <c r="CQ366">
        <v>0</v>
      </c>
      <c r="CR366">
        <v>9998.56</v>
      </c>
      <c r="CS366">
        <v>0</v>
      </c>
      <c r="CT366">
        <v>4.30146666666667</v>
      </c>
      <c r="CU366">
        <v>1045.98333333333</v>
      </c>
      <c r="CV366">
        <v>0.961994666666667</v>
      </c>
      <c r="CW366">
        <v>0.0380055</v>
      </c>
      <c r="CX366">
        <v>0</v>
      </c>
      <c r="CY366">
        <v>1322.30333333333</v>
      </c>
      <c r="CZ366">
        <v>4.99912</v>
      </c>
      <c r="DA366">
        <v>13721.9666666667</v>
      </c>
      <c r="DB366">
        <v>6712.70333333333</v>
      </c>
      <c r="DC366">
        <v>37.8956666666667</v>
      </c>
      <c r="DD366">
        <v>40.8956666666667</v>
      </c>
      <c r="DE366">
        <v>39.7083333333333</v>
      </c>
      <c r="DF366">
        <v>40.4996666666667</v>
      </c>
      <c r="DG366">
        <v>39.8123333333333</v>
      </c>
      <c r="DH366">
        <v>1001.42333333333</v>
      </c>
      <c r="DI366">
        <v>39.56</v>
      </c>
      <c r="DJ366">
        <v>0</v>
      </c>
      <c r="DK366">
        <v>1625677914.8</v>
      </c>
      <c r="DL366">
        <v>0</v>
      </c>
      <c r="DM366">
        <v>1325.64038461538</v>
      </c>
      <c r="DN366">
        <v>-28.966495740255</v>
      </c>
      <c r="DO366">
        <v>-331.162393348865</v>
      </c>
      <c r="DP366">
        <v>13758.8807692308</v>
      </c>
      <c r="DQ366">
        <v>15</v>
      </c>
      <c r="DR366">
        <v>1625677134.6</v>
      </c>
      <c r="DS366" t="s">
        <v>305</v>
      </c>
      <c r="DT366">
        <v>1625677128.6</v>
      </c>
      <c r="DU366">
        <v>1625677134.6</v>
      </c>
      <c r="DV366">
        <v>2</v>
      </c>
      <c r="DW366">
        <v>0.041</v>
      </c>
      <c r="DX366">
        <v>0.026</v>
      </c>
      <c r="DY366">
        <v>-14.347</v>
      </c>
      <c r="DZ366">
        <v>-1.389</v>
      </c>
      <c r="EA366">
        <v>420</v>
      </c>
      <c r="EB366">
        <v>5</v>
      </c>
      <c r="EC366">
        <v>0.14</v>
      </c>
      <c r="ED366">
        <v>0.08</v>
      </c>
      <c r="EE366">
        <v>-12.9250365853659</v>
      </c>
      <c r="EF366">
        <v>-0.360324041811869</v>
      </c>
      <c r="EG366">
        <v>0.0525558553331947</v>
      </c>
      <c r="EH366">
        <v>1</v>
      </c>
      <c r="EI366">
        <v>1326.80970588235</v>
      </c>
      <c r="EJ366">
        <v>-29.1784341969902</v>
      </c>
      <c r="EK366">
        <v>2.87012142118035</v>
      </c>
      <c r="EL366">
        <v>0</v>
      </c>
      <c r="EM366">
        <v>1.70298292682927</v>
      </c>
      <c r="EN366">
        <v>0.143538397212545</v>
      </c>
      <c r="EO366">
        <v>0.0209379201152059</v>
      </c>
      <c r="EP366">
        <v>0</v>
      </c>
      <c r="EQ366">
        <v>1</v>
      </c>
      <c r="ER366">
        <v>3</v>
      </c>
      <c r="ES366" t="s">
        <v>427</v>
      </c>
      <c r="ET366">
        <v>100</v>
      </c>
      <c r="EU366">
        <v>100</v>
      </c>
      <c r="EV366">
        <v>-14.342</v>
      </c>
      <c r="EW366">
        <v>-1.515</v>
      </c>
      <c r="EX366">
        <v>-14.3476998515065</v>
      </c>
      <c r="EY366">
        <v>0.000485247639819423</v>
      </c>
      <c r="EZ366">
        <v>-1.36446825205216e-06</v>
      </c>
      <c r="FA366">
        <v>5.78542989185787e-10</v>
      </c>
      <c r="FB366">
        <v>-1.1099058739466</v>
      </c>
      <c r="FC366">
        <v>-0.0508365997127688</v>
      </c>
      <c r="FD366">
        <v>0.00161886503163497</v>
      </c>
      <c r="FE366">
        <v>-2.08621555845513e-05</v>
      </c>
      <c r="FF366">
        <v>0</v>
      </c>
      <c r="FG366">
        <v>2096</v>
      </c>
      <c r="FH366">
        <v>2</v>
      </c>
      <c r="FI366">
        <v>28</v>
      </c>
      <c r="FJ366">
        <v>13.1</v>
      </c>
      <c r="FK366">
        <v>13</v>
      </c>
      <c r="FL366">
        <v>18</v>
      </c>
      <c r="FM366">
        <v>491.936</v>
      </c>
      <c r="FN366">
        <v>512.633</v>
      </c>
      <c r="FO366">
        <v>24.5088</v>
      </c>
      <c r="FP366">
        <v>26.382</v>
      </c>
      <c r="FQ366">
        <v>30.0003</v>
      </c>
      <c r="FR366">
        <v>26.5927</v>
      </c>
      <c r="FS366">
        <v>26.5855</v>
      </c>
      <c r="FT366">
        <v>21.4975</v>
      </c>
      <c r="FU366">
        <v>45.2835</v>
      </c>
      <c r="FV366">
        <v>0</v>
      </c>
      <c r="FW366">
        <v>24.59</v>
      </c>
      <c r="FX366">
        <v>420</v>
      </c>
      <c r="FY366">
        <v>8.5106</v>
      </c>
      <c r="FZ366">
        <v>101.681</v>
      </c>
      <c r="GA366">
        <v>96.2061</v>
      </c>
    </row>
    <row r="367" spans="1:183">
      <c r="A367">
        <v>351</v>
      </c>
      <c r="B367">
        <v>1625677916.1</v>
      </c>
      <c r="C367">
        <v>700</v>
      </c>
      <c r="D367" t="s">
        <v>1008</v>
      </c>
      <c r="E367" t="s">
        <v>1009</v>
      </c>
      <c r="F367">
        <v>1</v>
      </c>
      <c r="G367" t="s">
        <v>302</v>
      </c>
      <c r="H367">
        <v>1625677915.1</v>
      </c>
      <c r="I367">
        <f>(J367)/1000</f>
        <v>0</v>
      </c>
      <c r="J367">
        <f>1000*CJ367*AH367*(CF367-CG367)/(100*BY367*(1000-AH367*CF367))</f>
        <v>0</v>
      </c>
      <c r="K367">
        <f>CJ367*AH367*(CE367-CD367*(1000-AH367*CG367)/(1000-AH367*CF367))/(100*BY367)</f>
        <v>0</v>
      </c>
      <c r="L367">
        <f>CD367 - IF(AH367&gt;1, K367*BY367*100.0/(AJ367*CR367), 0)</f>
        <v>0</v>
      </c>
      <c r="M367">
        <f>((S367-I367/2)*L367-K367)/(S367+I367/2)</f>
        <v>0</v>
      </c>
      <c r="N367">
        <f>M367*(CK367+CL367)/1000.0</f>
        <v>0</v>
      </c>
      <c r="O367">
        <f>(CD367 - IF(AH367&gt;1, K367*BY367*100.0/(AJ367*CR367), 0))*(CK367+CL367)/1000.0</f>
        <v>0</v>
      </c>
      <c r="P367">
        <f>2.0/((1/R367-1/Q367)+SIGN(R367)*SQRT((1/R367-1/Q367)*(1/R367-1/Q367) + 4*BZ367/((BZ367+1)*(BZ367+1))*(2*1/R367*1/Q367-1/Q367*1/Q367)))</f>
        <v>0</v>
      </c>
      <c r="Q367">
        <f>IF(LEFT(CA367,1)&lt;&gt;"0",IF(LEFT(CA367,1)="1",3.0,CB367),$D$5+$E$5*(CR367*CK367/($K$5*1000))+$F$5*(CR367*CK367/($K$5*1000))*MAX(MIN(BY367,$J$5),$I$5)*MAX(MIN(BY367,$J$5),$I$5)+$G$5*MAX(MIN(BY367,$J$5),$I$5)*(CR367*CK367/($K$5*1000))+$H$5*(CR367*CK367/($K$5*1000))*(CR367*CK367/($K$5*1000)))</f>
        <v>0</v>
      </c>
      <c r="R367">
        <f>I367*(1000-(1000*0.61365*exp(17.502*V367/(240.97+V367))/(CK367+CL367)+CF367)/2)/(1000*0.61365*exp(17.502*V367/(240.97+V367))/(CK367+CL367)-CF367)</f>
        <v>0</v>
      </c>
      <c r="S367">
        <f>1/((BZ367+1)/(P367/1.6)+1/(Q367/1.37)) + BZ367/((BZ367+1)/(P367/1.6) + BZ367/(Q367/1.37))</f>
        <v>0</v>
      </c>
      <c r="T367">
        <f>(BU367*BX367)</f>
        <v>0</v>
      </c>
      <c r="U367">
        <f>(CM367+(T367+2*0.95*5.67E-8*(((CM367+$B$7)+273)^4-(CM367+273)^4)-44100*I367)/(1.84*29.3*Q367+8*0.95*5.67E-8*(CM367+273)^3))</f>
        <v>0</v>
      </c>
      <c r="V367">
        <f>($C$7*CN367+$D$7*CO367+$E$7*U367)</f>
        <v>0</v>
      </c>
      <c r="W367">
        <f>0.61365*exp(17.502*V367/(240.97+V367))</f>
        <v>0</v>
      </c>
      <c r="X367">
        <f>(Y367/Z367*100)</f>
        <v>0</v>
      </c>
      <c r="Y367">
        <f>CF367*(CK367+CL367)/1000</f>
        <v>0</v>
      </c>
      <c r="Z367">
        <f>0.61365*exp(17.502*CM367/(240.97+CM367))</f>
        <v>0</v>
      </c>
      <c r="AA367">
        <f>(W367-CF367*(CK367+CL367)/1000)</f>
        <v>0</v>
      </c>
      <c r="AB367">
        <f>(-I367*44100)</f>
        <v>0</v>
      </c>
      <c r="AC367">
        <f>2*29.3*Q367*0.92*(CM367-V367)</f>
        <v>0</v>
      </c>
      <c r="AD367">
        <f>2*0.95*5.67E-8*(((CM367+$B$7)+273)^4-(V367+273)^4)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MAX(0,($B$13+$C$13*CR367)/(1+$D$13*CR367)*CK367/(CM367+273)*$E$13)</f>
        <v>0</v>
      </c>
      <c r="AK367" t="s">
        <v>303</v>
      </c>
      <c r="AL367" t="s">
        <v>303</v>
      </c>
      <c r="AM367">
        <v>0</v>
      </c>
      <c r="AN367">
        <v>0</v>
      </c>
      <c r="AO367">
        <f>1-AM367/AN367</f>
        <v>0</v>
      </c>
      <c r="AP367">
        <v>0</v>
      </c>
      <c r="AQ367" t="s">
        <v>303</v>
      </c>
      <c r="AR367" t="s">
        <v>303</v>
      </c>
      <c r="AS367">
        <v>0</v>
      </c>
      <c r="AT367">
        <v>0</v>
      </c>
      <c r="AU367">
        <f>1-AS367/AT367</f>
        <v>0</v>
      </c>
      <c r="AV367">
        <v>0.5</v>
      </c>
      <c r="AW367">
        <f>BV367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303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f>$B$11*CS367+$C$11*CT367+$F$11*CU367*(1-CX367)</f>
        <v>0</v>
      </c>
      <c r="BV367">
        <f>BU367*BW367</f>
        <v>0</v>
      </c>
      <c r="BW367">
        <f>($B$11*$D$9+$C$11*$D$9+$F$11*((DH367+CZ367)/MAX(DH367+CZ367+DI367, 0.1)*$I$9+DI367/MAX(DH367+CZ367+DI367, 0.1)*$J$9))/($B$11+$C$11+$F$11)</f>
        <v>0</v>
      </c>
      <c r="BX367">
        <f>($B$11*$K$9+$C$11*$K$9+$F$11*((DH367+CZ367)/MAX(DH367+CZ367+DI367, 0.1)*$P$9+DI367/MAX(DH367+CZ367+DI367, 0.1)*$Q$9))/($B$11+$C$11+$F$11)</f>
        <v>0</v>
      </c>
      <c r="BY367">
        <v>6</v>
      </c>
      <c r="BZ367">
        <v>0.5</v>
      </c>
      <c r="CA367" t="s">
        <v>304</v>
      </c>
      <c r="CB367">
        <v>2</v>
      </c>
      <c r="CC367">
        <v>1625677915.1</v>
      </c>
      <c r="CD367">
        <v>407.003</v>
      </c>
      <c r="CE367">
        <v>419.952333333333</v>
      </c>
      <c r="CF367">
        <v>10.1225</v>
      </c>
      <c r="CG367">
        <v>8.38487333333333</v>
      </c>
      <c r="CH367">
        <v>421.345333333333</v>
      </c>
      <c r="CI367">
        <v>11.6376333333333</v>
      </c>
      <c r="CJ367">
        <v>500.021666666667</v>
      </c>
      <c r="CK367">
        <v>100.415</v>
      </c>
      <c r="CL367">
        <v>0.100211333333333</v>
      </c>
      <c r="CM367">
        <v>23.8332</v>
      </c>
      <c r="CN367">
        <v>23.4928333333333</v>
      </c>
      <c r="CO367">
        <v>999.9</v>
      </c>
      <c r="CP367">
        <v>0</v>
      </c>
      <c r="CQ367">
        <v>0</v>
      </c>
      <c r="CR367">
        <v>9980.21</v>
      </c>
      <c r="CS367">
        <v>0</v>
      </c>
      <c r="CT367">
        <v>4.30101</v>
      </c>
      <c r="CU367">
        <v>1045.98333333333</v>
      </c>
      <c r="CV367">
        <v>0.961994666666667</v>
      </c>
      <c r="CW367">
        <v>0.0380055</v>
      </c>
      <c r="CX367">
        <v>0</v>
      </c>
      <c r="CY367">
        <v>1321.39333333333</v>
      </c>
      <c r="CZ367">
        <v>4.99912</v>
      </c>
      <c r="DA367">
        <v>13713.5666666667</v>
      </c>
      <c r="DB367">
        <v>6712.69666666667</v>
      </c>
      <c r="DC367">
        <v>37.979</v>
      </c>
      <c r="DD367">
        <v>40.937</v>
      </c>
      <c r="DE367">
        <v>39.6666666666667</v>
      </c>
      <c r="DF367">
        <v>40.4166666666667</v>
      </c>
      <c r="DG367">
        <v>39.8746666666667</v>
      </c>
      <c r="DH367">
        <v>1001.42333333333</v>
      </c>
      <c r="DI367">
        <v>39.56</v>
      </c>
      <c r="DJ367">
        <v>0</v>
      </c>
      <c r="DK367">
        <v>1625677917.2</v>
      </c>
      <c r="DL367">
        <v>0</v>
      </c>
      <c r="DM367">
        <v>1324.47230769231</v>
      </c>
      <c r="DN367">
        <v>-28.5593162489451</v>
      </c>
      <c r="DO367">
        <v>-319.497436103581</v>
      </c>
      <c r="DP367">
        <v>13745.8653846154</v>
      </c>
      <c r="DQ367">
        <v>15</v>
      </c>
      <c r="DR367">
        <v>1625677134.6</v>
      </c>
      <c r="DS367" t="s">
        <v>305</v>
      </c>
      <c r="DT367">
        <v>1625677128.6</v>
      </c>
      <c r="DU367">
        <v>1625677134.6</v>
      </c>
      <c r="DV367">
        <v>2</v>
      </c>
      <c r="DW367">
        <v>0.041</v>
      </c>
      <c r="DX367">
        <v>0.026</v>
      </c>
      <c r="DY367">
        <v>-14.347</v>
      </c>
      <c r="DZ367">
        <v>-1.389</v>
      </c>
      <c r="EA367">
        <v>420</v>
      </c>
      <c r="EB367">
        <v>5</v>
      </c>
      <c r="EC367">
        <v>0.14</v>
      </c>
      <c r="ED367">
        <v>0.08</v>
      </c>
      <c r="EE367">
        <v>-12.9340951219512</v>
      </c>
      <c r="EF367">
        <v>-0.264382578397198</v>
      </c>
      <c r="EG367">
        <v>0.0473880552574453</v>
      </c>
      <c r="EH367">
        <v>1</v>
      </c>
      <c r="EI367">
        <v>1325.76484848485</v>
      </c>
      <c r="EJ367">
        <v>-28.872141410421</v>
      </c>
      <c r="EK367">
        <v>2.74606067293995</v>
      </c>
      <c r="EL367">
        <v>0</v>
      </c>
      <c r="EM367">
        <v>1.70706243902439</v>
      </c>
      <c r="EN367">
        <v>0.184371010452958</v>
      </c>
      <c r="EO367">
        <v>0.0231362277192188</v>
      </c>
      <c r="EP367">
        <v>0</v>
      </c>
      <c r="EQ367">
        <v>1</v>
      </c>
      <c r="ER367">
        <v>3</v>
      </c>
      <c r="ES367" t="s">
        <v>427</v>
      </c>
      <c r="ET367">
        <v>100</v>
      </c>
      <c r="EU367">
        <v>100</v>
      </c>
      <c r="EV367">
        <v>-14.343</v>
      </c>
      <c r="EW367">
        <v>-1.5154</v>
      </c>
      <c r="EX367">
        <v>-14.3476998515065</v>
      </c>
      <c r="EY367">
        <v>0.000485247639819423</v>
      </c>
      <c r="EZ367">
        <v>-1.36446825205216e-06</v>
      </c>
      <c r="FA367">
        <v>5.78542989185787e-10</v>
      </c>
      <c r="FB367">
        <v>-1.1099058739466</v>
      </c>
      <c r="FC367">
        <v>-0.0508365997127688</v>
      </c>
      <c r="FD367">
        <v>0.00161886503163497</v>
      </c>
      <c r="FE367">
        <v>-2.08621555845513e-05</v>
      </c>
      <c r="FF367">
        <v>0</v>
      </c>
      <c r="FG367">
        <v>2096</v>
      </c>
      <c r="FH367">
        <v>2</v>
      </c>
      <c r="FI367">
        <v>28</v>
      </c>
      <c r="FJ367">
        <v>13.1</v>
      </c>
      <c r="FK367">
        <v>13</v>
      </c>
      <c r="FL367">
        <v>18</v>
      </c>
      <c r="FM367">
        <v>492.022</v>
      </c>
      <c r="FN367">
        <v>512.525</v>
      </c>
      <c r="FO367">
        <v>24.5531</v>
      </c>
      <c r="FP367">
        <v>26.382</v>
      </c>
      <c r="FQ367">
        <v>30.0002</v>
      </c>
      <c r="FR367">
        <v>26.5927</v>
      </c>
      <c r="FS367">
        <v>26.5855</v>
      </c>
      <c r="FT367">
        <v>21.4977</v>
      </c>
      <c r="FU367">
        <v>45.0134</v>
      </c>
      <c r="FV367">
        <v>0</v>
      </c>
      <c r="FW367">
        <v>24.59</v>
      </c>
      <c r="FX367">
        <v>420</v>
      </c>
      <c r="FY367">
        <v>8.51406</v>
      </c>
      <c r="FZ367">
        <v>101.683</v>
      </c>
      <c r="GA367">
        <v>96.2064</v>
      </c>
    </row>
    <row r="368" spans="1:183">
      <c r="A368">
        <v>352</v>
      </c>
      <c r="B368">
        <v>1625677918.1</v>
      </c>
      <c r="C368">
        <v>702</v>
      </c>
      <c r="D368" t="s">
        <v>1010</v>
      </c>
      <c r="E368" t="s">
        <v>1011</v>
      </c>
      <c r="F368">
        <v>1</v>
      </c>
      <c r="G368" t="s">
        <v>302</v>
      </c>
      <c r="H368">
        <v>1625677917.1</v>
      </c>
      <c r="I368">
        <f>(J368)/1000</f>
        <v>0</v>
      </c>
      <c r="J368">
        <f>1000*CJ368*AH368*(CF368-CG368)/(100*BY368*(1000-AH368*CF368))</f>
        <v>0</v>
      </c>
      <c r="K368">
        <f>CJ368*AH368*(CE368-CD368*(1000-AH368*CG368)/(1000-AH368*CF368))/(100*BY368)</f>
        <v>0</v>
      </c>
      <c r="L368">
        <f>CD368 - IF(AH368&gt;1, K368*BY368*100.0/(AJ368*CR368), 0)</f>
        <v>0</v>
      </c>
      <c r="M368">
        <f>((S368-I368/2)*L368-K368)/(S368+I368/2)</f>
        <v>0</v>
      </c>
      <c r="N368">
        <f>M368*(CK368+CL368)/1000.0</f>
        <v>0</v>
      </c>
      <c r="O368">
        <f>(CD368 - IF(AH368&gt;1, K368*BY368*100.0/(AJ368*CR368), 0))*(CK368+CL368)/1000.0</f>
        <v>0</v>
      </c>
      <c r="P368">
        <f>2.0/((1/R368-1/Q368)+SIGN(R368)*SQRT((1/R368-1/Q368)*(1/R368-1/Q368) + 4*BZ368/((BZ368+1)*(BZ368+1))*(2*1/R368*1/Q368-1/Q368*1/Q368)))</f>
        <v>0</v>
      </c>
      <c r="Q368">
        <f>IF(LEFT(CA368,1)&lt;&gt;"0",IF(LEFT(CA368,1)="1",3.0,CB368),$D$5+$E$5*(CR368*CK368/($K$5*1000))+$F$5*(CR368*CK368/($K$5*1000))*MAX(MIN(BY368,$J$5),$I$5)*MAX(MIN(BY368,$J$5),$I$5)+$G$5*MAX(MIN(BY368,$J$5),$I$5)*(CR368*CK368/($K$5*1000))+$H$5*(CR368*CK368/($K$5*1000))*(CR368*CK368/($K$5*1000)))</f>
        <v>0</v>
      </c>
      <c r="R368">
        <f>I368*(1000-(1000*0.61365*exp(17.502*V368/(240.97+V368))/(CK368+CL368)+CF368)/2)/(1000*0.61365*exp(17.502*V368/(240.97+V368))/(CK368+CL368)-CF368)</f>
        <v>0</v>
      </c>
      <c r="S368">
        <f>1/((BZ368+1)/(P368/1.6)+1/(Q368/1.37)) + BZ368/((BZ368+1)/(P368/1.6) + BZ368/(Q368/1.37))</f>
        <v>0</v>
      </c>
      <c r="T368">
        <f>(BU368*BX368)</f>
        <v>0</v>
      </c>
      <c r="U368">
        <f>(CM368+(T368+2*0.95*5.67E-8*(((CM368+$B$7)+273)^4-(CM368+273)^4)-44100*I368)/(1.84*29.3*Q368+8*0.95*5.67E-8*(CM368+273)^3))</f>
        <v>0</v>
      </c>
      <c r="V368">
        <f>($C$7*CN368+$D$7*CO368+$E$7*U368)</f>
        <v>0</v>
      </c>
      <c r="W368">
        <f>0.61365*exp(17.502*V368/(240.97+V368))</f>
        <v>0</v>
      </c>
      <c r="X368">
        <f>(Y368/Z368*100)</f>
        <v>0</v>
      </c>
      <c r="Y368">
        <f>CF368*(CK368+CL368)/1000</f>
        <v>0</v>
      </c>
      <c r="Z368">
        <f>0.61365*exp(17.502*CM368/(240.97+CM368))</f>
        <v>0</v>
      </c>
      <c r="AA368">
        <f>(W368-CF368*(CK368+CL368)/1000)</f>
        <v>0</v>
      </c>
      <c r="AB368">
        <f>(-I368*44100)</f>
        <v>0</v>
      </c>
      <c r="AC368">
        <f>2*29.3*Q368*0.92*(CM368-V368)</f>
        <v>0</v>
      </c>
      <c r="AD368">
        <f>2*0.95*5.67E-8*(((CM368+$B$7)+273)^4-(V368+273)^4)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MAX(0,($B$13+$C$13*CR368)/(1+$D$13*CR368)*CK368/(CM368+273)*$E$13)</f>
        <v>0</v>
      </c>
      <c r="AK368" t="s">
        <v>303</v>
      </c>
      <c r="AL368" t="s">
        <v>303</v>
      </c>
      <c r="AM368">
        <v>0</v>
      </c>
      <c r="AN368">
        <v>0</v>
      </c>
      <c r="AO368">
        <f>1-AM368/AN368</f>
        <v>0</v>
      </c>
      <c r="AP368">
        <v>0</v>
      </c>
      <c r="AQ368" t="s">
        <v>303</v>
      </c>
      <c r="AR368" t="s">
        <v>303</v>
      </c>
      <c r="AS368">
        <v>0</v>
      </c>
      <c r="AT368">
        <v>0</v>
      </c>
      <c r="AU368">
        <f>1-AS368/AT368</f>
        <v>0</v>
      </c>
      <c r="AV368">
        <v>0.5</v>
      </c>
      <c r="AW368">
        <f>BV368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303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f>$B$11*CS368+$C$11*CT368+$F$11*CU368*(1-CX368)</f>
        <v>0</v>
      </c>
      <c r="BV368">
        <f>BU368*BW368</f>
        <v>0</v>
      </c>
      <c r="BW368">
        <f>($B$11*$D$9+$C$11*$D$9+$F$11*((DH368+CZ368)/MAX(DH368+CZ368+DI368, 0.1)*$I$9+DI368/MAX(DH368+CZ368+DI368, 0.1)*$J$9))/($B$11+$C$11+$F$11)</f>
        <v>0</v>
      </c>
      <c r="BX368">
        <f>($B$11*$K$9+$C$11*$K$9+$F$11*((DH368+CZ368)/MAX(DH368+CZ368+DI368, 0.1)*$P$9+DI368/MAX(DH368+CZ368+DI368, 0.1)*$Q$9))/($B$11+$C$11+$F$11)</f>
        <v>0</v>
      </c>
      <c r="BY368">
        <v>6</v>
      </c>
      <c r="BZ368">
        <v>0.5</v>
      </c>
      <c r="CA368" t="s">
        <v>304</v>
      </c>
      <c r="CB368">
        <v>2</v>
      </c>
      <c r="CC368">
        <v>1625677917.1</v>
      </c>
      <c r="CD368">
        <v>406.958333333333</v>
      </c>
      <c r="CE368">
        <v>419.984333333333</v>
      </c>
      <c r="CF368">
        <v>10.1393666666667</v>
      </c>
      <c r="CG368">
        <v>8.39657</v>
      </c>
      <c r="CH368">
        <v>421.300666666667</v>
      </c>
      <c r="CI368">
        <v>11.6548666666667</v>
      </c>
      <c r="CJ368">
        <v>500.013666666667</v>
      </c>
      <c r="CK368">
        <v>100.414333333333</v>
      </c>
      <c r="CL368">
        <v>0.100138</v>
      </c>
      <c r="CM368">
        <v>23.8643</v>
      </c>
      <c r="CN368">
        <v>23.5257</v>
      </c>
      <c r="CO368">
        <v>999.9</v>
      </c>
      <c r="CP368">
        <v>0</v>
      </c>
      <c r="CQ368">
        <v>0</v>
      </c>
      <c r="CR368">
        <v>9993.75</v>
      </c>
      <c r="CS368">
        <v>0</v>
      </c>
      <c r="CT368">
        <v>4.30101</v>
      </c>
      <c r="CU368">
        <v>1045.88</v>
      </c>
      <c r="CV368">
        <v>0.961991</v>
      </c>
      <c r="CW368">
        <v>0.0380092</v>
      </c>
      <c r="CX368">
        <v>0</v>
      </c>
      <c r="CY368">
        <v>1320.48666666667</v>
      </c>
      <c r="CZ368">
        <v>4.99912</v>
      </c>
      <c r="DA368">
        <v>13703.3333333333</v>
      </c>
      <c r="DB368">
        <v>6712.02666666667</v>
      </c>
      <c r="DC368">
        <v>37.9166666666667</v>
      </c>
      <c r="DD368">
        <v>40.8956666666667</v>
      </c>
      <c r="DE368">
        <v>39.6663333333333</v>
      </c>
      <c r="DF368">
        <v>40.3746666666667</v>
      </c>
      <c r="DG368">
        <v>39.7706666666667</v>
      </c>
      <c r="DH368">
        <v>1001.32</v>
      </c>
      <c r="DI368">
        <v>39.56</v>
      </c>
      <c r="DJ368">
        <v>0</v>
      </c>
      <c r="DK368">
        <v>1625677919</v>
      </c>
      <c r="DL368">
        <v>0</v>
      </c>
      <c r="DM368">
        <v>1323.44</v>
      </c>
      <c r="DN368">
        <v>-28.8607691802788</v>
      </c>
      <c r="DO368">
        <v>-310.592307224678</v>
      </c>
      <c r="DP368">
        <v>13734.988</v>
      </c>
      <c r="DQ368">
        <v>15</v>
      </c>
      <c r="DR368">
        <v>1625677134.6</v>
      </c>
      <c r="DS368" t="s">
        <v>305</v>
      </c>
      <c r="DT368">
        <v>1625677128.6</v>
      </c>
      <c r="DU368">
        <v>1625677134.6</v>
      </c>
      <c r="DV368">
        <v>2</v>
      </c>
      <c r="DW368">
        <v>0.041</v>
      </c>
      <c r="DX368">
        <v>0.026</v>
      </c>
      <c r="DY368">
        <v>-14.347</v>
      </c>
      <c r="DZ368">
        <v>-1.389</v>
      </c>
      <c r="EA368">
        <v>420</v>
      </c>
      <c r="EB368">
        <v>5</v>
      </c>
      <c r="EC368">
        <v>0.14</v>
      </c>
      <c r="ED368">
        <v>0.08</v>
      </c>
      <c r="EE368">
        <v>-12.9486195121951</v>
      </c>
      <c r="EF368">
        <v>-0.259777003484301</v>
      </c>
      <c r="EG368">
        <v>0.0475297812647935</v>
      </c>
      <c r="EH368">
        <v>1</v>
      </c>
      <c r="EI368">
        <v>1325.04058823529</v>
      </c>
      <c r="EJ368">
        <v>-29.0194142604525</v>
      </c>
      <c r="EK368">
        <v>2.85149284037066</v>
      </c>
      <c r="EL368">
        <v>0</v>
      </c>
      <c r="EM368">
        <v>1.71124024390244</v>
      </c>
      <c r="EN368">
        <v>0.223834076655054</v>
      </c>
      <c r="EO368">
        <v>0.0251217434232467</v>
      </c>
      <c r="EP368">
        <v>0</v>
      </c>
      <c r="EQ368">
        <v>1</v>
      </c>
      <c r="ER368">
        <v>3</v>
      </c>
      <c r="ES368" t="s">
        <v>427</v>
      </c>
      <c r="ET368">
        <v>100</v>
      </c>
      <c r="EU368">
        <v>100</v>
      </c>
      <c r="EV368">
        <v>-14.342</v>
      </c>
      <c r="EW368">
        <v>-1.5158</v>
      </c>
      <c r="EX368">
        <v>-14.3476998515065</v>
      </c>
      <c r="EY368">
        <v>0.000485247639819423</v>
      </c>
      <c r="EZ368">
        <v>-1.36446825205216e-06</v>
      </c>
      <c r="FA368">
        <v>5.78542989185787e-10</v>
      </c>
      <c r="FB368">
        <v>-1.1099058739466</v>
      </c>
      <c r="FC368">
        <v>-0.0508365997127688</v>
      </c>
      <c r="FD368">
        <v>0.00161886503163497</v>
      </c>
      <c r="FE368">
        <v>-2.08621555845513e-05</v>
      </c>
      <c r="FF368">
        <v>0</v>
      </c>
      <c r="FG368">
        <v>2096</v>
      </c>
      <c r="FH368">
        <v>2</v>
      </c>
      <c r="FI368">
        <v>28</v>
      </c>
      <c r="FJ368">
        <v>13.2</v>
      </c>
      <c r="FK368">
        <v>13.1</v>
      </c>
      <c r="FL368">
        <v>18</v>
      </c>
      <c r="FM368">
        <v>492.066</v>
      </c>
      <c r="FN368">
        <v>512.506</v>
      </c>
      <c r="FO368">
        <v>24.5952</v>
      </c>
      <c r="FP368">
        <v>26.382</v>
      </c>
      <c r="FQ368">
        <v>30.0001</v>
      </c>
      <c r="FR368">
        <v>26.5927</v>
      </c>
      <c r="FS368">
        <v>26.5853</v>
      </c>
      <c r="FT368">
        <v>21.4976</v>
      </c>
      <c r="FU368">
        <v>45.0134</v>
      </c>
      <c r="FV368">
        <v>0</v>
      </c>
      <c r="FW368">
        <v>24.65</v>
      </c>
      <c r="FX368">
        <v>420</v>
      </c>
      <c r="FY368">
        <v>8.52116</v>
      </c>
      <c r="FZ368">
        <v>101.684</v>
      </c>
      <c r="GA368">
        <v>96.2065</v>
      </c>
    </row>
    <row r="369" spans="1:183">
      <c r="A369">
        <v>353</v>
      </c>
      <c r="B369">
        <v>1625677920.1</v>
      </c>
      <c r="C369">
        <v>704</v>
      </c>
      <c r="D369" t="s">
        <v>1012</v>
      </c>
      <c r="E369" t="s">
        <v>1013</v>
      </c>
      <c r="F369">
        <v>1</v>
      </c>
      <c r="G369" t="s">
        <v>302</v>
      </c>
      <c r="H369">
        <v>1625677919.1</v>
      </c>
      <c r="I369">
        <f>(J369)/1000</f>
        <v>0</v>
      </c>
      <c r="J369">
        <f>1000*CJ369*AH369*(CF369-CG369)/(100*BY369*(1000-AH369*CF369))</f>
        <v>0</v>
      </c>
      <c r="K369">
        <f>CJ369*AH369*(CE369-CD369*(1000-AH369*CG369)/(1000-AH369*CF369))/(100*BY369)</f>
        <v>0</v>
      </c>
      <c r="L369">
        <f>CD369 - IF(AH369&gt;1, K369*BY369*100.0/(AJ369*CR369), 0)</f>
        <v>0</v>
      </c>
      <c r="M369">
        <f>((S369-I369/2)*L369-K369)/(S369+I369/2)</f>
        <v>0</v>
      </c>
      <c r="N369">
        <f>M369*(CK369+CL369)/1000.0</f>
        <v>0</v>
      </c>
      <c r="O369">
        <f>(CD369 - IF(AH369&gt;1, K369*BY369*100.0/(AJ369*CR369), 0))*(CK369+CL369)/1000.0</f>
        <v>0</v>
      </c>
      <c r="P369">
        <f>2.0/((1/R369-1/Q369)+SIGN(R369)*SQRT((1/R369-1/Q369)*(1/R369-1/Q369) + 4*BZ369/((BZ369+1)*(BZ369+1))*(2*1/R369*1/Q369-1/Q369*1/Q369)))</f>
        <v>0</v>
      </c>
      <c r="Q369">
        <f>IF(LEFT(CA369,1)&lt;&gt;"0",IF(LEFT(CA369,1)="1",3.0,CB369),$D$5+$E$5*(CR369*CK369/($K$5*1000))+$F$5*(CR369*CK369/($K$5*1000))*MAX(MIN(BY369,$J$5),$I$5)*MAX(MIN(BY369,$J$5),$I$5)+$G$5*MAX(MIN(BY369,$J$5),$I$5)*(CR369*CK369/($K$5*1000))+$H$5*(CR369*CK369/($K$5*1000))*(CR369*CK369/($K$5*1000)))</f>
        <v>0</v>
      </c>
      <c r="R369">
        <f>I369*(1000-(1000*0.61365*exp(17.502*V369/(240.97+V369))/(CK369+CL369)+CF369)/2)/(1000*0.61365*exp(17.502*V369/(240.97+V369))/(CK369+CL369)-CF369)</f>
        <v>0</v>
      </c>
      <c r="S369">
        <f>1/((BZ369+1)/(P369/1.6)+1/(Q369/1.37)) + BZ369/((BZ369+1)/(P369/1.6) + BZ369/(Q369/1.37))</f>
        <v>0</v>
      </c>
      <c r="T369">
        <f>(BU369*BX369)</f>
        <v>0</v>
      </c>
      <c r="U369">
        <f>(CM369+(T369+2*0.95*5.67E-8*(((CM369+$B$7)+273)^4-(CM369+273)^4)-44100*I369)/(1.84*29.3*Q369+8*0.95*5.67E-8*(CM369+273)^3))</f>
        <v>0</v>
      </c>
      <c r="V369">
        <f>($C$7*CN369+$D$7*CO369+$E$7*U369)</f>
        <v>0</v>
      </c>
      <c r="W369">
        <f>0.61365*exp(17.502*V369/(240.97+V369))</f>
        <v>0</v>
      </c>
      <c r="X369">
        <f>(Y369/Z369*100)</f>
        <v>0</v>
      </c>
      <c r="Y369">
        <f>CF369*(CK369+CL369)/1000</f>
        <v>0</v>
      </c>
      <c r="Z369">
        <f>0.61365*exp(17.502*CM369/(240.97+CM369))</f>
        <v>0</v>
      </c>
      <c r="AA369">
        <f>(W369-CF369*(CK369+CL369)/1000)</f>
        <v>0</v>
      </c>
      <c r="AB369">
        <f>(-I369*44100)</f>
        <v>0</v>
      </c>
      <c r="AC369">
        <f>2*29.3*Q369*0.92*(CM369-V369)</f>
        <v>0</v>
      </c>
      <c r="AD369">
        <f>2*0.95*5.67E-8*(((CM369+$B$7)+273)^4-(V369+273)^4)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MAX(0,($B$13+$C$13*CR369)/(1+$D$13*CR369)*CK369/(CM369+273)*$E$13)</f>
        <v>0</v>
      </c>
      <c r="AK369" t="s">
        <v>303</v>
      </c>
      <c r="AL369" t="s">
        <v>303</v>
      </c>
      <c r="AM369">
        <v>0</v>
      </c>
      <c r="AN369">
        <v>0</v>
      </c>
      <c r="AO369">
        <f>1-AM369/AN369</f>
        <v>0</v>
      </c>
      <c r="AP369">
        <v>0</v>
      </c>
      <c r="AQ369" t="s">
        <v>303</v>
      </c>
      <c r="AR369" t="s">
        <v>303</v>
      </c>
      <c r="AS369">
        <v>0</v>
      </c>
      <c r="AT369">
        <v>0</v>
      </c>
      <c r="AU369">
        <f>1-AS369/AT369</f>
        <v>0</v>
      </c>
      <c r="AV369">
        <v>0.5</v>
      </c>
      <c r="AW369">
        <f>BV369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303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f>$B$11*CS369+$C$11*CT369+$F$11*CU369*(1-CX369)</f>
        <v>0</v>
      </c>
      <c r="BV369">
        <f>BU369*BW369</f>
        <v>0</v>
      </c>
      <c r="BW369">
        <f>($B$11*$D$9+$C$11*$D$9+$F$11*((DH369+CZ369)/MAX(DH369+CZ369+DI369, 0.1)*$I$9+DI369/MAX(DH369+CZ369+DI369, 0.1)*$J$9))/($B$11+$C$11+$F$11)</f>
        <v>0</v>
      </c>
      <c r="BX369">
        <f>($B$11*$K$9+$C$11*$K$9+$F$11*((DH369+CZ369)/MAX(DH369+CZ369+DI369, 0.1)*$P$9+DI369/MAX(DH369+CZ369+DI369, 0.1)*$Q$9))/($B$11+$C$11+$F$11)</f>
        <v>0</v>
      </c>
      <c r="BY369">
        <v>6</v>
      </c>
      <c r="BZ369">
        <v>0.5</v>
      </c>
      <c r="CA369" t="s">
        <v>304</v>
      </c>
      <c r="CB369">
        <v>2</v>
      </c>
      <c r="CC369">
        <v>1625677919.1</v>
      </c>
      <c r="CD369">
        <v>406.954</v>
      </c>
      <c r="CE369">
        <v>420.007333333333</v>
      </c>
      <c r="CF369">
        <v>10.1560666666667</v>
      </c>
      <c r="CG369">
        <v>8.41249666666667</v>
      </c>
      <c r="CH369">
        <v>421.296333333333</v>
      </c>
      <c r="CI369">
        <v>11.6719666666667</v>
      </c>
      <c r="CJ369">
        <v>500.044</v>
      </c>
      <c r="CK369">
        <v>100.413333333333</v>
      </c>
      <c r="CL369">
        <v>0.100054133333333</v>
      </c>
      <c r="CM369">
        <v>23.8966333333333</v>
      </c>
      <c r="CN369">
        <v>23.552</v>
      </c>
      <c r="CO369">
        <v>999.9</v>
      </c>
      <c r="CP369">
        <v>0</v>
      </c>
      <c r="CQ369">
        <v>0</v>
      </c>
      <c r="CR369">
        <v>10013.7333333333</v>
      </c>
      <c r="CS369">
        <v>0</v>
      </c>
      <c r="CT369">
        <v>4.30101</v>
      </c>
      <c r="CU369">
        <v>1046.08666666667</v>
      </c>
      <c r="CV369">
        <v>0.961991</v>
      </c>
      <c r="CW369">
        <v>0.0380092</v>
      </c>
      <c r="CX369">
        <v>0</v>
      </c>
      <c r="CY369">
        <v>1319.51666666667</v>
      </c>
      <c r="CZ369">
        <v>4.99912</v>
      </c>
      <c r="DA369">
        <v>13695.9</v>
      </c>
      <c r="DB369">
        <v>6713.32</v>
      </c>
      <c r="DC369">
        <v>37.958</v>
      </c>
      <c r="DD369">
        <v>40.8956666666667</v>
      </c>
      <c r="DE369">
        <v>39.729</v>
      </c>
      <c r="DF369">
        <v>40.4163333333333</v>
      </c>
      <c r="DG369">
        <v>39.8123333333333</v>
      </c>
      <c r="DH369">
        <v>1001.52</v>
      </c>
      <c r="DI369">
        <v>39.5666666666667</v>
      </c>
      <c r="DJ369">
        <v>0</v>
      </c>
      <c r="DK369">
        <v>1625677920.8</v>
      </c>
      <c r="DL369">
        <v>0</v>
      </c>
      <c r="DM369">
        <v>1322.74</v>
      </c>
      <c r="DN369">
        <v>-28.7268376286959</v>
      </c>
      <c r="DO369">
        <v>-299.82222237817</v>
      </c>
      <c r="DP369">
        <v>13727.5615384615</v>
      </c>
      <c r="DQ369">
        <v>15</v>
      </c>
      <c r="DR369">
        <v>1625677134.6</v>
      </c>
      <c r="DS369" t="s">
        <v>305</v>
      </c>
      <c r="DT369">
        <v>1625677128.6</v>
      </c>
      <c r="DU369">
        <v>1625677134.6</v>
      </c>
      <c r="DV369">
        <v>2</v>
      </c>
      <c r="DW369">
        <v>0.041</v>
      </c>
      <c r="DX369">
        <v>0.026</v>
      </c>
      <c r="DY369">
        <v>-14.347</v>
      </c>
      <c r="DZ369">
        <v>-1.389</v>
      </c>
      <c r="EA369">
        <v>420</v>
      </c>
      <c r="EB369">
        <v>5</v>
      </c>
      <c r="EC369">
        <v>0.14</v>
      </c>
      <c r="ED369">
        <v>0.08</v>
      </c>
      <c r="EE369">
        <v>-12.966287804878</v>
      </c>
      <c r="EF369">
        <v>-0.275882926829282</v>
      </c>
      <c r="EG369">
        <v>0.0491904471943632</v>
      </c>
      <c r="EH369">
        <v>1</v>
      </c>
      <c r="EI369">
        <v>1324.32885714286</v>
      </c>
      <c r="EJ369">
        <v>-29.2079692901699</v>
      </c>
      <c r="EK369">
        <v>2.94083445050994</v>
      </c>
      <c r="EL369">
        <v>0</v>
      </c>
      <c r="EM369">
        <v>1.71593024390244</v>
      </c>
      <c r="EN369">
        <v>0.24446048780488</v>
      </c>
      <c r="EO369">
        <v>0.0262165663960605</v>
      </c>
      <c r="EP369">
        <v>0</v>
      </c>
      <c r="EQ369">
        <v>1</v>
      </c>
      <c r="ER369">
        <v>3</v>
      </c>
      <c r="ES369" t="s">
        <v>427</v>
      </c>
      <c r="ET369">
        <v>100</v>
      </c>
      <c r="EU369">
        <v>100</v>
      </c>
      <c r="EV369">
        <v>-14.342</v>
      </c>
      <c r="EW369">
        <v>-1.5161</v>
      </c>
      <c r="EX369">
        <v>-14.3476998515065</v>
      </c>
      <c r="EY369">
        <v>0.000485247639819423</v>
      </c>
      <c r="EZ369">
        <v>-1.36446825205216e-06</v>
      </c>
      <c r="FA369">
        <v>5.78542989185787e-10</v>
      </c>
      <c r="FB369">
        <v>-1.1099058739466</v>
      </c>
      <c r="FC369">
        <v>-0.0508365997127688</v>
      </c>
      <c r="FD369">
        <v>0.00161886503163497</v>
      </c>
      <c r="FE369">
        <v>-2.08621555845513e-05</v>
      </c>
      <c r="FF369">
        <v>0</v>
      </c>
      <c r="FG369">
        <v>2096</v>
      </c>
      <c r="FH369">
        <v>2</v>
      </c>
      <c r="FI369">
        <v>28</v>
      </c>
      <c r="FJ369">
        <v>13.2</v>
      </c>
      <c r="FK369">
        <v>13.1</v>
      </c>
      <c r="FL369">
        <v>18</v>
      </c>
      <c r="FM369">
        <v>492.045</v>
      </c>
      <c r="FN369">
        <v>512.513</v>
      </c>
      <c r="FO369">
        <v>24.6335</v>
      </c>
      <c r="FP369">
        <v>26.382</v>
      </c>
      <c r="FQ369">
        <v>30.0001</v>
      </c>
      <c r="FR369">
        <v>26.5918</v>
      </c>
      <c r="FS369">
        <v>26.5842</v>
      </c>
      <c r="FT369">
        <v>21.5</v>
      </c>
      <c r="FU369">
        <v>44.7369</v>
      </c>
      <c r="FV369">
        <v>0</v>
      </c>
      <c r="FW369">
        <v>24.72</v>
      </c>
      <c r="FX369">
        <v>420</v>
      </c>
      <c r="FY369">
        <v>8.52392</v>
      </c>
      <c r="FZ369">
        <v>101.683</v>
      </c>
      <c r="GA369">
        <v>96.2062</v>
      </c>
    </row>
    <row r="370" spans="1:183">
      <c r="A370">
        <v>354</v>
      </c>
      <c r="B370">
        <v>1625677922.1</v>
      </c>
      <c r="C370">
        <v>706</v>
      </c>
      <c r="D370" t="s">
        <v>1014</v>
      </c>
      <c r="E370" t="s">
        <v>1015</v>
      </c>
      <c r="F370">
        <v>1</v>
      </c>
      <c r="G370" t="s">
        <v>302</v>
      </c>
      <c r="H370">
        <v>1625677921.1</v>
      </c>
      <c r="I370">
        <f>(J370)/1000</f>
        <v>0</v>
      </c>
      <c r="J370">
        <f>1000*CJ370*AH370*(CF370-CG370)/(100*BY370*(1000-AH370*CF370))</f>
        <v>0</v>
      </c>
      <c r="K370">
        <f>CJ370*AH370*(CE370-CD370*(1000-AH370*CG370)/(1000-AH370*CF370))/(100*BY370)</f>
        <v>0</v>
      </c>
      <c r="L370">
        <f>CD370 - IF(AH370&gt;1, K370*BY370*100.0/(AJ370*CR370), 0)</f>
        <v>0</v>
      </c>
      <c r="M370">
        <f>((S370-I370/2)*L370-K370)/(S370+I370/2)</f>
        <v>0</v>
      </c>
      <c r="N370">
        <f>M370*(CK370+CL370)/1000.0</f>
        <v>0</v>
      </c>
      <c r="O370">
        <f>(CD370 - IF(AH370&gt;1, K370*BY370*100.0/(AJ370*CR370), 0))*(CK370+CL370)/1000.0</f>
        <v>0</v>
      </c>
      <c r="P370">
        <f>2.0/((1/R370-1/Q370)+SIGN(R370)*SQRT((1/R370-1/Q370)*(1/R370-1/Q370) + 4*BZ370/((BZ370+1)*(BZ370+1))*(2*1/R370*1/Q370-1/Q370*1/Q370)))</f>
        <v>0</v>
      </c>
      <c r="Q370">
        <f>IF(LEFT(CA370,1)&lt;&gt;"0",IF(LEFT(CA370,1)="1",3.0,CB370),$D$5+$E$5*(CR370*CK370/($K$5*1000))+$F$5*(CR370*CK370/($K$5*1000))*MAX(MIN(BY370,$J$5),$I$5)*MAX(MIN(BY370,$J$5),$I$5)+$G$5*MAX(MIN(BY370,$J$5),$I$5)*(CR370*CK370/($K$5*1000))+$H$5*(CR370*CK370/($K$5*1000))*(CR370*CK370/($K$5*1000)))</f>
        <v>0</v>
      </c>
      <c r="R370">
        <f>I370*(1000-(1000*0.61365*exp(17.502*V370/(240.97+V370))/(CK370+CL370)+CF370)/2)/(1000*0.61365*exp(17.502*V370/(240.97+V370))/(CK370+CL370)-CF370)</f>
        <v>0</v>
      </c>
      <c r="S370">
        <f>1/((BZ370+1)/(P370/1.6)+1/(Q370/1.37)) + BZ370/((BZ370+1)/(P370/1.6) + BZ370/(Q370/1.37))</f>
        <v>0</v>
      </c>
      <c r="T370">
        <f>(BU370*BX370)</f>
        <v>0</v>
      </c>
      <c r="U370">
        <f>(CM370+(T370+2*0.95*5.67E-8*(((CM370+$B$7)+273)^4-(CM370+273)^4)-44100*I370)/(1.84*29.3*Q370+8*0.95*5.67E-8*(CM370+273)^3))</f>
        <v>0</v>
      </c>
      <c r="V370">
        <f>($C$7*CN370+$D$7*CO370+$E$7*U370)</f>
        <v>0</v>
      </c>
      <c r="W370">
        <f>0.61365*exp(17.502*V370/(240.97+V370))</f>
        <v>0</v>
      </c>
      <c r="X370">
        <f>(Y370/Z370*100)</f>
        <v>0</v>
      </c>
      <c r="Y370">
        <f>CF370*(CK370+CL370)/1000</f>
        <v>0</v>
      </c>
      <c r="Z370">
        <f>0.61365*exp(17.502*CM370/(240.97+CM370))</f>
        <v>0</v>
      </c>
      <c r="AA370">
        <f>(W370-CF370*(CK370+CL370)/1000)</f>
        <v>0</v>
      </c>
      <c r="AB370">
        <f>(-I370*44100)</f>
        <v>0</v>
      </c>
      <c r="AC370">
        <f>2*29.3*Q370*0.92*(CM370-V370)</f>
        <v>0</v>
      </c>
      <c r="AD370">
        <f>2*0.95*5.67E-8*(((CM370+$B$7)+273)^4-(V370+273)^4)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MAX(0,($B$13+$C$13*CR370)/(1+$D$13*CR370)*CK370/(CM370+273)*$E$13)</f>
        <v>0</v>
      </c>
      <c r="AK370" t="s">
        <v>303</v>
      </c>
      <c r="AL370" t="s">
        <v>303</v>
      </c>
      <c r="AM370">
        <v>0</v>
      </c>
      <c r="AN370">
        <v>0</v>
      </c>
      <c r="AO370">
        <f>1-AM370/AN370</f>
        <v>0</v>
      </c>
      <c r="AP370">
        <v>0</v>
      </c>
      <c r="AQ370" t="s">
        <v>303</v>
      </c>
      <c r="AR370" t="s">
        <v>303</v>
      </c>
      <c r="AS370">
        <v>0</v>
      </c>
      <c r="AT370">
        <v>0</v>
      </c>
      <c r="AU370">
        <f>1-AS370/AT370</f>
        <v>0</v>
      </c>
      <c r="AV370">
        <v>0.5</v>
      </c>
      <c r="AW370">
        <f>BV370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303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f>$B$11*CS370+$C$11*CT370+$F$11*CU370*(1-CX370)</f>
        <v>0</v>
      </c>
      <c r="BV370">
        <f>BU370*BW370</f>
        <v>0</v>
      </c>
      <c r="BW370">
        <f>($B$11*$D$9+$C$11*$D$9+$F$11*((DH370+CZ370)/MAX(DH370+CZ370+DI370, 0.1)*$I$9+DI370/MAX(DH370+CZ370+DI370, 0.1)*$J$9))/($B$11+$C$11+$F$11)</f>
        <v>0</v>
      </c>
      <c r="BX370">
        <f>($B$11*$K$9+$C$11*$K$9+$F$11*((DH370+CZ370)/MAX(DH370+CZ370+DI370, 0.1)*$P$9+DI370/MAX(DH370+CZ370+DI370, 0.1)*$Q$9))/($B$11+$C$11+$F$11)</f>
        <v>0</v>
      </c>
      <c r="BY370">
        <v>6</v>
      </c>
      <c r="BZ370">
        <v>0.5</v>
      </c>
      <c r="CA370" t="s">
        <v>304</v>
      </c>
      <c r="CB370">
        <v>2</v>
      </c>
      <c r="CC370">
        <v>1625677921.1</v>
      </c>
      <c r="CD370">
        <v>406.988</v>
      </c>
      <c r="CE370">
        <v>419.975</v>
      </c>
      <c r="CF370">
        <v>10.1722333333333</v>
      </c>
      <c r="CG370">
        <v>8.42647</v>
      </c>
      <c r="CH370">
        <v>421.330333333333</v>
      </c>
      <c r="CI370">
        <v>11.6885</v>
      </c>
      <c r="CJ370">
        <v>500.014333333333</v>
      </c>
      <c r="CK370">
        <v>100.414</v>
      </c>
      <c r="CL370">
        <v>0.0998925666666667</v>
      </c>
      <c r="CM370">
        <v>23.9261666666667</v>
      </c>
      <c r="CN370">
        <v>23.5797666666667</v>
      </c>
      <c r="CO370">
        <v>999.9</v>
      </c>
      <c r="CP370">
        <v>0</v>
      </c>
      <c r="CQ370">
        <v>0</v>
      </c>
      <c r="CR370">
        <v>10000</v>
      </c>
      <c r="CS370">
        <v>0</v>
      </c>
      <c r="CT370">
        <v>4.32030666666667</v>
      </c>
      <c r="CU370">
        <v>1045.97666666667</v>
      </c>
      <c r="CV370">
        <v>0.961991</v>
      </c>
      <c r="CW370">
        <v>0.0380092</v>
      </c>
      <c r="CX370">
        <v>0</v>
      </c>
      <c r="CY370">
        <v>1318.5</v>
      </c>
      <c r="CZ370">
        <v>4.99912</v>
      </c>
      <c r="DA370">
        <v>13685.4</v>
      </c>
      <c r="DB370">
        <v>6712.64333333333</v>
      </c>
      <c r="DC370">
        <v>37.8956666666667</v>
      </c>
      <c r="DD370">
        <v>40.8956666666667</v>
      </c>
      <c r="DE370">
        <v>39.6666666666667</v>
      </c>
      <c r="DF370">
        <v>40.562</v>
      </c>
      <c r="DG370">
        <v>39.7703333333333</v>
      </c>
      <c r="DH370">
        <v>1001.41333333333</v>
      </c>
      <c r="DI370">
        <v>39.5633333333333</v>
      </c>
      <c r="DJ370">
        <v>0</v>
      </c>
      <c r="DK370">
        <v>1625677923.2</v>
      </c>
      <c r="DL370">
        <v>0</v>
      </c>
      <c r="DM370">
        <v>1321.59038461538</v>
      </c>
      <c r="DN370">
        <v>-29.0806837864992</v>
      </c>
      <c r="DO370">
        <v>-287.261538664262</v>
      </c>
      <c r="DP370">
        <v>13715.7846153846</v>
      </c>
      <c r="DQ370">
        <v>15</v>
      </c>
      <c r="DR370">
        <v>1625677134.6</v>
      </c>
      <c r="DS370" t="s">
        <v>305</v>
      </c>
      <c r="DT370">
        <v>1625677128.6</v>
      </c>
      <c r="DU370">
        <v>1625677134.6</v>
      </c>
      <c r="DV370">
        <v>2</v>
      </c>
      <c r="DW370">
        <v>0.041</v>
      </c>
      <c r="DX370">
        <v>0.026</v>
      </c>
      <c r="DY370">
        <v>-14.347</v>
      </c>
      <c r="DZ370">
        <v>-1.389</v>
      </c>
      <c r="EA370">
        <v>420</v>
      </c>
      <c r="EB370">
        <v>5</v>
      </c>
      <c r="EC370">
        <v>0.14</v>
      </c>
      <c r="ED370">
        <v>0.08</v>
      </c>
      <c r="EE370">
        <v>-12.9751487804878</v>
      </c>
      <c r="EF370">
        <v>-0.199799999999999</v>
      </c>
      <c r="EG370">
        <v>0.045263079888048</v>
      </c>
      <c r="EH370">
        <v>1</v>
      </c>
      <c r="EI370">
        <v>1323.01647058824</v>
      </c>
      <c r="EJ370">
        <v>-28.8183468058034</v>
      </c>
      <c r="EK370">
        <v>2.82631633293956</v>
      </c>
      <c r="EL370">
        <v>0</v>
      </c>
      <c r="EM370">
        <v>1.72138585365854</v>
      </c>
      <c r="EN370">
        <v>0.23966466898955</v>
      </c>
      <c r="EO370">
        <v>0.0258759774624481</v>
      </c>
      <c r="EP370">
        <v>0</v>
      </c>
      <c r="EQ370">
        <v>1</v>
      </c>
      <c r="ER370">
        <v>3</v>
      </c>
      <c r="ES370" t="s">
        <v>427</v>
      </c>
      <c r="ET370">
        <v>100</v>
      </c>
      <c r="EU370">
        <v>100</v>
      </c>
      <c r="EV370">
        <v>-14.343</v>
      </c>
      <c r="EW370">
        <v>-1.5165</v>
      </c>
      <c r="EX370">
        <v>-14.3476998515065</v>
      </c>
      <c r="EY370">
        <v>0.000485247639819423</v>
      </c>
      <c r="EZ370">
        <v>-1.36446825205216e-06</v>
      </c>
      <c r="FA370">
        <v>5.78542989185787e-10</v>
      </c>
      <c r="FB370">
        <v>-1.1099058739466</v>
      </c>
      <c r="FC370">
        <v>-0.0508365997127688</v>
      </c>
      <c r="FD370">
        <v>0.00161886503163497</v>
      </c>
      <c r="FE370">
        <v>-2.08621555845513e-05</v>
      </c>
      <c r="FF370">
        <v>0</v>
      </c>
      <c r="FG370">
        <v>2096</v>
      </c>
      <c r="FH370">
        <v>2</v>
      </c>
      <c r="FI370">
        <v>28</v>
      </c>
      <c r="FJ370">
        <v>13.2</v>
      </c>
      <c r="FK370">
        <v>13.1</v>
      </c>
      <c r="FL370">
        <v>18</v>
      </c>
      <c r="FM370">
        <v>492.108</v>
      </c>
      <c r="FN370">
        <v>512.432</v>
      </c>
      <c r="FO370">
        <v>24.6757</v>
      </c>
      <c r="FP370">
        <v>26.382</v>
      </c>
      <c r="FQ370">
        <v>30.0001</v>
      </c>
      <c r="FR370">
        <v>26.5907</v>
      </c>
      <c r="FS370">
        <v>26.5833</v>
      </c>
      <c r="FT370">
        <v>21.4988</v>
      </c>
      <c r="FU370">
        <v>44.7369</v>
      </c>
      <c r="FV370">
        <v>0</v>
      </c>
      <c r="FW370">
        <v>24.72</v>
      </c>
      <c r="FX370">
        <v>420</v>
      </c>
      <c r="FY370">
        <v>8.52264</v>
      </c>
      <c r="FZ370">
        <v>101.683</v>
      </c>
      <c r="GA370">
        <v>96.2061</v>
      </c>
    </row>
    <row r="371" spans="1:183">
      <c r="A371">
        <v>355</v>
      </c>
      <c r="B371">
        <v>1625677924.1</v>
      </c>
      <c r="C371">
        <v>708</v>
      </c>
      <c r="D371" t="s">
        <v>1016</v>
      </c>
      <c r="E371" t="s">
        <v>1017</v>
      </c>
      <c r="F371">
        <v>1</v>
      </c>
      <c r="G371" t="s">
        <v>302</v>
      </c>
      <c r="H371">
        <v>1625677923.1</v>
      </c>
      <c r="I371">
        <f>(J371)/1000</f>
        <v>0</v>
      </c>
      <c r="J371">
        <f>1000*CJ371*AH371*(CF371-CG371)/(100*BY371*(1000-AH371*CF371))</f>
        <v>0</v>
      </c>
      <c r="K371">
        <f>CJ371*AH371*(CE371-CD371*(1000-AH371*CG371)/(1000-AH371*CF371))/(100*BY371)</f>
        <v>0</v>
      </c>
      <c r="L371">
        <f>CD371 - IF(AH371&gt;1, K371*BY371*100.0/(AJ371*CR371), 0)</f>
        <v>0</v>
      </c>
      <c r="M371">
        <f>((S371-I371/2)*L371-K371)/(S371+I371/2)</f>
        <v>0</v>
      </c>
      <c r="N371">
        <f>M371*(CK371+CL371)/1000.0</f>
        <v>0</v>
      </c>
      <c r="O371">
        <f>(CD371 - IF(AH371&gt;1, K371*BY371*100.0/(AJ371*CR371), 0))*(CK371+CL371)/1000.0</f>
        <v>0</v>
      </c>
      <c r="P371">
        <f>2.0/((1/R371-1/Q371)+SIGN(R371)*SQRT((1/R371-1/Q371)*(1/R371-1/Q371) + 4*BZ371/((BZ371+1)*(BZ371+1))*(2*1/R371*1/Q371-1/Q371*1/Q371)))</f>
        <v>0</v>
      </c>
      <c r="Q371">
        <f>IF(LEFT(CA371,1)&lt;&gt;"0",IF(LEFT(CA371,1)="1",3.0,CB371),$D$5+$E$5*(CR371*CK371/($K$5*1000))+$F$5*(CR371*CK371/($K$5*1000))*MAX(MIN(BY371,$J$5),$I$5)*MAX(MIN(BY371,$J$5),$I$5)+$G$5*MAX(MIN(BY371,$J$5),$I$5)*(CR371*CK371/($K$5*1000))+$H$5*(CR371*CK371/($K$5*1000))*(CR371*CK371/($K$5*1000)))</f>
        <v>0</v>
      </c>
      <c r="R371">
        <f>I371*(1000-(1000*0.61365*exp(17.502*V371/(240.97+V371))/(CK371+CL371)+CF371)/2)/(1000*0.61365*exp(17.502*V371/(240.97+V371))/(CK371+CL371)-CF371)</f>
        <v>0</v>
      </c>
      <c r="S371">
        <f>1/((BZ371+1)/(P371/1.6)+1/(Q371/1.37)) + BZ371/((BZ371+1)/(P371/1.6) + BZ371/(Q371/1.37))</f>
        <v>0</v>
      </c>
      <c r="T371">
        <f>(BU371*BX371)</f>
        <v>0</v>
      </c>
      <c r="U371">
        <f>(CM371+(T371+2*0.95*5.67E-8*(((CM371+$B$7)+273)^4-(CM371+273)^4)-44100*I371)/(1.84*29.3*Q371+8*0.95*5.67E-8*(CM371+273)^3))</f>
        <v>0</v>
      </c>
      <c r="V371">
        <f>($C$7*CN371+$D$7*CO371+$E$7*U371)</f>
        <v>0</v>
      </c>
      <c r="W371">
        <f>0.61365*exp(17.502*V371/(240.97+V371))</f>
        <v>0</v>
      </c>
      <c r="X371">
        <f>(Y371/Z371*100)</f>
        <v>0</v>
      </c>
      <c r="Y371">
        <f>CF371*(CK371+CL371)/1000</f>
        <v>0</v>
      </c>
      <c r="Z371">
        <f>0.61365*exp(17.502*CM371/(240.97+CM371))</f>
        <v>0</v>
      </c>
      <c r="AA371">
        <f>(W371-CF371*(CK371+CL371)/1000)</f>
        <v>0</v>
      </c>
      <c r="AB371">
        <f>(-I371*44100)</f>
        <v>0</v>
      </c>
      <c r="AC371">
        <f>2*29.3*Q371*0.92*(CM371-V371)</f>
        <v>0</v>
      </c>
      <c r="AD371">
        <f>2*0.95*5.67E-8*(((CM371+$B$7)+273)^4-(V371+273)^4)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MAX(0,($B$13+$C$13*CR371)/(1+$D$13*CR371)*CK371/(CM371+273)*$E$13)</f>
        <v>0</v>
      </c>
      <c r="AK371" t="s">
        <v>303</v>
      </c>
      <c r="AL371" t="s">
        <v>303</v>
      </c>
      <c r="AM371">
        <v>0</v>
      </c>
      <c r="AN371">
        <v>0</v>
      </c>
      <c r="AO371">
        <f>1-AM371/AN371</f>
        <v>0</v>
      </c>
      <c r="AP371">
        <v>0</v>
      </c>
      <c r="AQ371" t="s">
        <v>303</v>
      </c>
      <c r="AR371" t="s">
        <v>303</v>
      </c>
      <c r="AS371">
        <v>0</v>
      </c>
      <c r="AT371">
        <v>0</v>
      </c>
      <c r="AU371">
        <f>1-AS371/AT371</f>
        <v>0</v>
      </c>
      <c r="AV371">
        <v>0.5</v>
      </c>
      <c r="AW371">
        <f>BV371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303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f>$B$11*CS371+$C$11*CT371+$F$11*CU371*(1-CX371)</f>
        <v>0</v>
      </c>
      <c r="BV371">
        <f>BU371*BW371</f>
        <v>0</v>
      </c>
      <c r="BW371">
        <f>($B$11*$D$9+$C$11*$D$9+$F$11*((DH371+CZ371)/MAX(DH371+CZ371+DI371, 0.1)*$I$9+DI371/MAX(DH371+CZ371+DI371, 0.1)*$J$9))/($B$11+$C$11+$F$11)</f>
        <v>0</v>
      </c>
      <c r="BX371">
        <f>($B$11*$K$9+$C$11*$K$9+$F$11*((DH371+CZ371)/MAX(DH371+CZ371+DI371, 0.1)*$P$9+DI371/MAX(DH371+CZ371+DI371, 0.1)*$Q$9))/($B$11+$C$11+$F$11)</f>
        <v>0</v>
      </c>
      <c r="BY371">
        <v>6</v>
      </c>
      <c r="BZ371">
        <v>0.5</v>
      </c>
      <c r="CA371" t="s">
        <v>304</v>
      </c>
      <c r="CB371">
        <v>2</v>
      </c>
      <c r="CC371">
        <v>1625677923.1</v>
      </c>
      <c r="CD371">
        <v>407.008333333333</v>
      </c>
      <c r="CE371">
        <v>419.987333333333</v>
      </c>
      <c r="CF371">
        <v>10.1895333333333</v>
      </c>
      <c r="CG371">
        <v>8.44287333333333</v>
      </c>
      <c r="CH371">
        <v>421.350333333333</v>
      </c>
      <c r="CI371">
        <v>11.7061333333333</v>
      </c>
      <c r="CJ371">
        <v>500.071333333333</v>
      </c>
      <c r="CK371">
        <v>100.413666666667</v>
      </c>
      <c r="CL371">
        <v>0.100083166666667</v>
      </c>
      <c r="CM371">
        <v>23.9566</v>
      </c>
      <c r="CN371">
        <v>23.6111333333333</v>
      </c>
      <c r="CO371">
        <v>999.9</v>
      </c>
      <c r="CP371">
        <v>0</v>
      </c>
      <c r="CQ371">
        <v>0</v>
      </c>
      <c r="CR371">
        <v>10011.6666666667</v>
      </c>
      <c r="CS371">
        <v>0</v>
      </c>
      <c r="CT371">
        <v>4.34833333333333</v>
      </c>
      <c r="CU371">
        <v>1046.18</v>
      </c>
      <c r="CV371">
        <v>0.962002</v>
      </c>
      <c r="CW371">
        <v>0.0379981</v>
      </c>
      <c r="CX371">
        <v>0</v>
      </c>
      <c r="CY371">
        <v>1317.46</v>
      </c>
      <c r="CZ371">
        <v>4.99912</v>
      </c>
      <c r="DA371">
        <v>13679.9333333333</v>
      </c>
      <c r="DB371">
        <v>6713.98666666667</v>
      </c>
      <c r="DC371">
        <v>38</v>
      </c>
      <c r="DD371">
        <v>40.9163333333333</v>
      </c>
      <c r="DE371">
        <v>39.7913333333333</v>
      </c>
      <c r="DF371">
        <v>40.4996666666667</v>
      </c>
      <c r="DG371">
        <v>39.812</v>
      </c>
      <c r="DH371">
        <v>1001.62</v>
      </c>
      <c r="DI371">
        <v>39.56</v>
      </c>
      <c r="DJ371">
        <v>0</v>
      </c>
      <c r="DK371">
        <v>1625677925</v>
      </c>
      <c r="DL371">
        <v>0</v>
      </c>
      <c r="DM371">
        <v>1320.5764</v>
      </c>
      <c r="DN371">
        <v>-28.7899999643906</v>
      </c>
      <c r="DO371">
        <v>-274.592307230841</v>
      </c>
      <c r="DP371">
        <v>13705.468</v>
      </c>
      <c r="DQ371">
        <v>15</v>
      </c>
      <c r="DR371">
        <v>1625677134.6</v>
      </c>
      <c r="DS371" t="s">
        <v>305</v>
      </c>
      <c r="DT371">
        <v>1625677128.6</v>
      </c>
      <c r="DU371">
        <v>1625677134.6</v>
      </c>
      <c r="DV371">
        <v>2</v>
      </c>
      <c r="DW371">
        <v>0.041</v>
      </c>
      <c r="DX371">
        <v>0.026</v>
      </c>
      <c r="DY371">
        <v>-14.347</v>
      </c>
      <c r="DZ371">
        <v>-1.389</v>
      </c>
      <c r="EA371">
        <v>420</v>
      </c>
      <c r="EB371">
        <v>5</v>
      </c>
      <c r="EC371">
        <v>0.14</v>
      </c>
      <c r="ED371">
        <v>0.08</v>
      </c>
      <c r="EE371">
        <v>-12.9798390243902</v>
      </c>
      <c r="EF371">
        <v>-0.114169337979119</v>
      </c>
      <c r="EG371">
        <v>0.0425558850823919</v>
      </c>
      <c r="EH371">
        <v>1</v>
      </c>
      <c r="EI371">
        <v>1322.14352941176</v>
      </c>
      <c r="EJ371">
        <v>-28.9430004262644</v>
      </c>
      <c r="EK371">
        <v>2.83930488837233</v>
      </c>
      <c r="EL371">
        <v>0</v>
      </c>
      <c r="EM371">
        <v>1.72831414634146</v>
      </c>
      <c r="EN371">
        <v>0.195682160278746</v>
      </c>
      <c r="EO371">
        <v>0.0221645402339742</v>
      </c>
      <c r="EP371">
        <v>0</v>
      </c>
      <c r="EQ371">
        <v>1</v>
      </c>
      <c r="ER371">
        <v>3</v>
      </c>
      <c r="ES371" t="s">
        <v>427</v>
      </c>
      <c r="ET371">
        <v>100</v>
      </c>
      <c r="EU371">
        <v>100</v>
      </c>
      <c r="EV371">
        <v>-14.342</v>
      </c>
      <c r="EW371">
        <v>-1.5169</v>
      </c>
      <c r="EX371">
        <v>-14.3476998515065</v>
      </c>
      <c r="EY371">
        <v>0.000485247639819423</v>
      </c>
      <c r="EZ371">
        <v>-1.36446825205216e-06</v>
      </c>
      <c r="FA371">
        <v>5.78542989185787e-10</v>
      </c>
      <c r="FB371">
        <v>-1.1099058739466</v>
      </c>
      <c r="FC371">
        <v>-0.0508365997127688</v>
      </c>
      <c r="FD371">
        <v>0.00161886503163497</v>
      </c>
      <c r="FE371">
        <v>-2.08621555845513e-05</v>
      </c>
      <c r="FF371">
        <v>0</v>
      </c>
      <c r="FG371">
        <v>2096</v>
      </c>
      <c r="FH371">
        <v>2</v>
      </c>
      <c r="FI371">
        <v>28</v>
      </c>
      <c r="FJ371">
        <v>13.3</v>
      </c>
      <c r="FK371">
        <v>13.2</v>
      </c>
      <c r="FL371">
        <v>18</v>
      </c>
      <c r="FM371">
        <v>491.96</v>
      </c>
      <c r="FN371">
        <v>512.594</v>
      </c>
      <c r="FO371">
        <v>24.7245</v>
      </c>
      <c r="FP371">
        <v>26.382</v>
      </c>
      <c r="FQ371">
        <v>30</v>
      </c>
      <c r="FR371">
        <v>26.5905</v>
      </c>
      <c r="FS371">
        <v>26.5833</v>
      </c>
      <c r="FT371">
        <v>21.5</v>
      </c>
      <c r="FU371">
        <v>44.7369</v>
      </c>
      <c r="FV371">
        <v>0</v>
      </c>
      <c r="FW371">
        <v>24.79</v>
      </c>
      <c r="FX371">
        <v>420</v>
      </c>
      <c r="FY371">
        <v>8.58521</v>
      </c>
      <c r="FZ371">
        <v>101.683</v>
      </c>
      <c r="GA371">
        <v>96.2062</v>
      </c>
    </row>
    <row r="372" spans="1:183">
      <c r="A372">
        <v>356</v>
      </c>
      <c r="B372">
        <v>1625677926.1</v>
      </c>
      <c r="C372">
        <v>710</v>
      </c>
      <c r="D372" t="s">
        <v>1018</v>
      </c>
      <c r="E372" t="s">
        <v>1019</v>
      </c>
      <c r="F372">
        <v>1</v>
      </c>
      <c r="G372" t="s">
        <v>302</v>
      </c>
      <c r="H372">
        <v>1625677925.1</v>
      </c>
      <c r="I372">
        <f>(J372)/1000</f>
        <v>0</v>
      </c>
      <c r="J372">
        <f>1000*CJ372*AH372*(CF372-CG372)/(100*BY372*(1000-AH372*CF372))</f>
        <v>0</v>
      </c>
      <c r="K372">
        <f>CJ372*AH372*(CE372-CD372*(1000-AH372*CG372)/(1000-AH372*CF372))/(100*BY372)</f>
        <v>0</v>
      </c>
      <c r="L372">
        <f>CD372 - IF(AH372&gt;1, K372*BY372*100.0/(AJ372*CR372), 0)</f>
        <v>0</v>
      </c>
      <c r="M372">
        <f>((S372-I372/2)*L372-K372)/(S372+I372/2)</f>
        <v>0</v>
      </c>
      <c r="N372">
        <f>M372*(CK372+CL372)/1000.0</f>
        <v>0</v>
      </c>
      <c r="O372">
        <f>(CD372 - IF(AH372&gt;1, K372*BY372*100.0/(AJ372*CR372), 0))*(CK372+CL372)/1000.0</f>
        <v>0</v>
      </c>
      <c r="P372">
        <f>2.0/((1/R372-1/Q372)+SIGN(R372)*SQRT((1/R372-1/Q372)*(1/R372-1/Q372) + 4*BZ372/((BZ372+1)*(BZ372+1))*(2*1/R372*1/Q372-1/Q372*1/Q372)))</f>
        <v>0</v>
      </c>
      <c r="Q372">
        <f>IF(LEFT(CA372,1)&lt;&gt;"0",IF(LEFT(CA372,1)="1",3.0,CB372),$D$5+$E$5*(CR372*CK372/($K$5*1000))+$F$5*(CR372*CK372/($K$5*1000))*MAX(MIN(BY372,$J$5),$I$5)*MAX(MIN(BY372,$J$5),$I$5)+$G$5*MAX(MIN(BY372,$J$5),$I$5)*(CR372*CK372/($K$5*1000))+$H$5*(CR372*CK372/($K$5*1000))*(CR372*CK372/($K$5*1000)))</f>
        <v>0</v>
      </c>
      <c r="R372">
        <f>I372*(1000-(1000*0.61365*exp(17.502*V372/(240.97+V372))/(CK372+CL372)+CF372)/2)/(1000*0.61365*exp(17.502*V372/(240.97+V372))/(CK372+CL372)-CF372)</f>
        <v>0</v>
      </c>
      <c r="S372">
        <f>1/((BZ372+1)/(P372/1.6)+1/(Q372/1.37)) + BZ372/((BZ372+1)/(P372/1.6) + BZ372/(Q372/1.37))</f>
        <v>0</v>
      </c>
      <c r="T372">
        <f>(BU372*BX372)</f>
        <v>0</v>
      </c>
      <c r="U372">
        <f>(CM372+(T372+2*0.95*5.67E-8*(((CM372+$B$7)+273)^4-(CM372+273)^4)-44100*I372)/(1.84*29.3*Q372+8*0.95*5.67E-8*(CM372+273)^3))</f>
        <v>0</v>
      </c>
      <c r="V372">
        <f>($C$7*CN372+$D$7*CO372+$E$7*U372)</f>
        <v>0</v>
      </c>
      <c r="W372">
        <f>0.61365*exp(17.502*V372/(240.97+V372))</f>
        <v>0</v>
      </c>
      <c r="X372">
        <f>(Y372/Z372*100)</f>
        <v>0</v>
      </c>
      <c r="Y372">
        <f>CF372*(CK372+CL372)/1000</f>
        <v>0</v>
      </c>
      <c r="Z372">
        <f>0.61365*exp(17.502*CM372/(240.97+CM372))</f>
        <v>0</v>
      </c>
      <c r="AA372">
        <f>(W372-CF372*(CK372+CL372)/1000)</f>
        <v>0</v>
      </c>
      <c r="AB372">
        <f>(-I372*44100)</f>
        <v>0</v>
      </c>
      <c r="AC372">
        <f>2*29.3*Q372*0.92*(CM372-V372)</f>
        <v>0</v>
      </c>
      <c r="AD372">
        <f>2*0.95*5.67E-8*(((CM372+$B$7)+273)^4-(V372+273)^4)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MAX(0,($B$13+$C$13*CR372)/(1+$D$13*CR372)*CK372/(CM372+273)*$E$13)</f>
        <v>0</v>
      </c>
      <c r="AK372" t="s">
        <v>303</v>
      </c>
      <c r="AL372" t="s">
        <v>303</v>
      </c>
      <c r="AM372">
        <v>0</v>
      </c>
      <c r="AN372">
        <v>0</v>
      </c>
      <c r="AO372">
        <f>1-AM372/AN372</f>
        <v>0</v>
      </c>
      <c r="AP372">
        <v>0</v>
      </c>
      <c r="AQ372" t="s">
        <v>303</v>
      </c>
      <c r="AR372" t="s">
        <v>303</v>
      </c>
      <c r="AS372">
        <v>0</v>
      </c>
      <c r="AT372">
        <v>0</v>
      </c>
      <c r="AU372">
        <f>1-AS372/AT372</f>
        <v>0</v>
      </c>
      <c r="AV372">
        <v>0.5</v>
      </c>
      <c r="AW372">
        <f>BV372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303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f>$B$11*CS372+$C$11*CT372+$F$11*CU372*(1-CX372)</f>
        <v>0</v>
      </c>
      <c r="BV372">
        <f>BU372*BW372</f>
        <v>0</v>
      </c>
      <c r="BW372">
        <f>($B$11*$D$9+$C$11*$D$9+$F$11*((DH372+CZ372)/MAX(DH372+CZ372+DI372, 0.1)*$I$9+DI372/MAX(DH372+CZ372+DI372, 0.1)*$J$9))/($B$11+$C$11+$F$11)</f>
        <v>0</v>
      </c>
      <c r="BX372">
        <f>($B$11*$K$9+$C$11*$K$9+$F$11*((DH372+CZ372)/MAX(DH372+CZ372+DI372, 0.1)*$P$9+DI372/MAX(DH372+CZ372+DI372, 0.1)*$Q$9))/($B$11+$C$11+$F$11)</f>
        <v>0</v>
      </c>
      <c r="BY372">
        <v>6</v>
      </c>
      <c r="BZ372">
        <v>0.5</v>
      </c>
      <c r="CA372" t="s">
        <v>304</v>
      </c>
      <c r="CB372">
        <v>2</v>
      </c>
      <c r="CC372">
        <v>1625677925.1</v>
      </c>
      <c r="CD372">
        <v>406.997666666667</v>
      </c>
      <c r="CE372">
        <v>419.963</v>
      </c>
      <c r="CF372">
        <v>10.208</v>
      </c>
      <c r="CG372">
        <v>8.47579666666667</v>
      </c>
      <c r="CH372">
        <v>421.339666666667</v>
      </c>
      <c r="CI372">
        <v>11.725</v>
      </c>
      <c r="CJ372">
        <v>500.016</v>
      </c>
      <c r="CK372">
        <v>100.414</v>
      </c>
      <c r="CL372">
        <v>0.0997231333333333</v>
      </c>
      <c r="CM372">
        <v>23.987</v>
      </c>
      <c r="CN372">
        <v>23.6429</v>
      </c>
      <c r="CO372">
        <v>999.9</v>
      </c>
      <c r="CP372">
        <v>0</v>
      </c>
      <c r="CQ372">
        <v>0</v>
      </c>
      <c r="CR372">
        <v>10021.6666666667</v>
      </c>
      <c r="CS372">
        <v>0</v>
      </c>
      <c r="CT372">
        <v>4.37544666666667</v>
      </c>
      <c r="CU372">
        <v>1045.87333333333</v>
      </c>
      <c r="CV372">
        <v>0.961991</v>
      </c>
      <c r="CW372">
        <v>0.0380092</v>
      </c>
      <c r="CX372">
        <v>0</v>
      </c>
      <c r="CY372">
        <v>1316.74333333333</v>
      </c>
      <c r="CZ372">
        <v>4.99912</v>
      </c>
      <c r="DA372">
        <v>13666.2</v>
      </c>
      <c r="DB372">
        <v>6711.99</v>
      </c>
      <c r="DC372">
        <v>37.9996666666667</v>
      </c>
      <c r="DD372">
        <v>40.8956666666667</v>
      </c>
      <c r="DE372">
        <v>39.5833333333333</v>
      </c>
      <c r="DF372">
        <v>40.4786666666667</v>
      </c>
      <c r="DG372">
        <v>39.8123333333333</v>
      </c>
      <c r="DH372">
        <v>1001.31333333333</v>
      </c>
      <c r="DI372">
        <v>39.56</v>
      </c>
      <c r="DJ372">
        <v>0</v>
      </c>
      <c r="DK372">
        <v>1625677926.8</v>
      </c>
      <c r="DL372">
        <v>0</v>
      </c>
      <c r="DM372">
        <v>1319.86730769231</v>
      </c>
      <c r="DN372">
        <v>-28.7702564333294</v>
      </c>
      <c r="DO372">
        <v>-274.646154003722</v>
      </c>
      <c r="DP372">
        <v>13698.5692307692</v>
      </c>
      <c r="DQ372">
        <v>15</v>
      </c>
      <c r="DR372">
        <v>1625677134.6</v>
      </c>
      <c r="DS372" t="s">
        <v>305</v>
      </c>
      <c r="DT372">
        <v>1625677128.6</v>
      </c>
      <c r="DU372">
        <v>1625677134.6</v>
      </c>
      <c r="DV372">
        <v>2</v>
      </c>
      <c r="DW372">
        <v>0.041</v>
      </c>
      <c r="DX372">
        <v>0.026</v>
      </c>
      <c r="DY372">
        <v>-14.347</v>
      </c>
      <c r="DZ372">
        <v>-1.389</v>
      </c>
      <c r="EA372">
        <v>420</v>
      </c>
      <c r="EB372">
        <v>5</v>
      </c>
      <c r="EC372">
        <v>0.14</v>
      </c>
      <c r="ED372">
        <v>0.08</v>
      </c>
      <c r="EE372">
        <v>-12.9816609756098</v>
      </c>
      <c r="EF372">
        <v>-0.0384836236933672</v>
      </c>
      <c r="EG372">
        <v>0.0416566621500956</v>
      </c>
      <c r="EH372">
        <v>1</v>
      </c>
      <c r="EI372">
        <v>1321.44371428571</v>
      </c>
      <c r="EJ372">
        <v>-28.8826464866818</v>
      </c>
      <c r="EK372">
        <v>2.90631537538935</v>
      </c>
      <c r="EL372">
        <v>0</v>
      </c>
      <c r="EM372">
        <v>1.73371609756098</v>
      </c>
      <c r="EN372">
        <v>0.110862648083623</v>
      </c>
      <c r="EO372">
        <v>0.015056001781649</v>
      </c>
      <c r="EP372">
        <v>0</v>
      </c>
      <c r="EQ372">
        <v>1</v>
      </c>
      <c r="ER372">
        <v>3</v>
      </c>
      <c r="ES372" t="s">
        <v>427</v>
      </c>
      <c r="ET372">
        <v>100</v>
      </c>
      <c r="EU372">
        <v>100</v>
      </c>
      <c r="EV372">
        <v>-14.342</v>
      </c>
      <c r="EW372">
        <v>-1.5173</v>
      </c>
      <c r="EX372">
        <v>-14.3476998515065</v>
      </c>
      <c r="EY372">
        <v>0.000485247639819423</v>
      </c>
      <c r="EZ372">
        <v>-1.36446825205216e-06</v>
      </c>
      <c r="FA372">
        <v>5.78542989185787e-10</v>
      </c>
      <c r="FB372">
        <v>-1.1099058739466</v>
      </c>
      <c r="FC372">
        <v>-0.0508365997127688</v>
      </c>
      <c r="FD372">
        <v>0.00161886503163497</v>
      </c>
      <c r="FE372">
        <v>-2.08621555845513e-05</v>
      </c>
      <c r="FF372">
        <v>0</v>
      </c>
      <c r="FG372">
        <v>2096</v>
      </c>
      <c r="FH372">
        <v>2</v>
      </c>
      <c r="FI372">
        <v>28</v>
      </c>
      <c r="FJ372">
        <v>13.3</v>
      </c>
      <c r="FK372">
        <v>13.2</v>
      </c>
      <c r="FL372">
        <v>18</v>
      </c>
      <c r="FM372">
        <v>492.033</v>
      </c>
      <c r="FN372">
        <v>512.576</v>
      </c>
      <c r="FO372">
        <v>24.7635</v>
      </c>
      <c r="FP372">
        <v>26.382</v>
      </c>
      <c r="FQ372">
        <v>30</v>
      </c>
      <c r="FR372">
        <v>26.5905</v>
      </c>
      <c r="FS372">
        <v>26.5833</v>
      </c>
      <c r="FT372">
        <v>21.5008</v>
      </c>
      <c r="FU372">
        <v>44.7369</v>
      </c>
      <c r="FV372">
        <v>0</v>
      </c>
      <c r="FW372">
        <v>24.86</v>
      </c>
      <c r="FX372">
        <v>420</v>
      </c>
      <c r="FY372">
        <v>8.58445</v>
      </c>
      <c r="FZ372">
        <v>101.683</v>
      </c>
      <c r="GA372">
        <v>96.2068</v>
      </c>
    </row>
    <row r="373" spans="1:183">
      <c r="A373">
        <v>357</v>
      </c>
      <c r="B373">
        <v>1625677928.1</v>
      </c>
      <c r="C373">
        <v>712</v>
      </c>
      <c r="D373" t="s">
        <v>1020</v>
      </c>
      <c r="E373" t="s">
        <v>1021</v>
      </c>
      <c r="F373">
        <v>1</v>
      </c>
      <c r="G373" t="s">
        <v>302</v>
      </c>
      <c r="H373">
        <v>1625677927.1</v>
      </c>
      <c r="I373">
        <f>(J373)/1000</f>
        <v>0</v>
      </c>
      <c r="J373">
        <f>1000*CJ373*AH373*(CF373-CG373)/(100*BY373*(1000-AH373*CF373))</f>
        <v>0</v>
      </c>
      <c r="K373">
        <f>CJ373*AH373*(CE373-CD373*(1000-AH373*CG373)/(1000-AH373*CF373))/(100*BY373)</f>
        <v>0</v>
      </c>
      <c r="L373">
        <f>CD373 - IF(AH373&gt;1, K373*BY373*100.0/(AJ373*CR373), 0)</f>
        <v>0</v>
      </c>
      <c r="M373">
        <f>((S373-I373/2)*L373-K373)/(S373+I373/2)</f>
        <v>0</v>
      </c>
      <c r="N373">
        <f>M373*(CK373+CL373)/1000.0</f>
        <v>0</v>
      </c>
      <c r="O373">
        <f>(CD373 - IF(AH373&gt;1, K373*BY373*100.0/(AJ373*CR373), 0))*(CK373+CL373)/1000.0</f>
        <v>0</v>
      </c>
      <c r="P373">
        <f>2.0/((1/R373-1/Q373)+SIGN(R373)*SQRT((1/R373-1/Q373)*(1/R373-1/Q373) + 4*BZ373/((BZ373+1)*(BZ373+1))*(2*1/R373*1/Q373-1/Q373*1/Q373)))</f>
        <v>0</v>
      </c>
      <c r="Q373">
        <f>IF(LEFT(CA373,1)&lt;&gt;"0",IF(LEFT(CA373,1)="1",3.0,CB373),$D$5+$E$5*(CR373*CK373/($K$5*1000))+$F$5*(CR373*CK373/($K$5*1000))*MAX(MIN(BY373,$J$5),$I$5)*MAX(MIN(BY373,$J$5),$I$5)+$G$5*MAX(MIN(BY373,$J$5),$I$5)*(CR373*CK373/($K$5*1000))+$H$5*(CR373*CK373/($K$5*1000))*(CR373*CK373/($K$5*1000)))</f>
        <v>0</v>
      </c>
      <c r="R373">
        <f>I373*(1000-(1000*0.61365*exp(17.502*V373/(240.97+V373))/(CK373+CL373)+CF373)/2)/(1000*0.61365*exp(17.502*V373/(240.97+V373))/(CK373+CL373)-CF373)</f>
        <v>0</v>
      </c>
      <c r="S373">
        <f>1/((BZ373+1)/(P373/1.6)+1/(Q373/1.37)) + BZ373/((BZ373+1)/(P373/1.6) + BZ373/(Q373/1.37))</f>
        <v>0</v>
      </c>
      <c r="T373">
        <f>(BU373*BX373)</f>
        <v>0</v>
      </c>
      <c r="U373">
        <f>(CM373+(T373+2*0.95*5.67E-8*(((CM373+$B$7)+273)^4-(CM373+273)^4)-44100*I373)/(1.84*29.3*Q373+8*0.95*5.67E-8*(CM373+273)^3))</f>
        <v>0</v>
      </c>
      <c r="V373">
        <f>($C$7*CN373+$D$7*CO373+$E$7*U373)</f>
        <v>0</v>
      </c>
      <c r="W373">
        <f>0.61365*exp(17.502*V373/(240.97+V373))</f>
        <v>0</v>
      </c>
      <c r="X373">
        <f>(Y373/Z373*100)</f>
        <v>0</v>
      </c>
      <c r="Y373">
        <f>CF373*(CK373+CL373)/1000</f>
        <v>0</v>
      </c>
      <c r="Z373">
        <f>0.61365*exp(17.502*CM373/(240.97+CM373))</f>
        <v>0</v>
      </c>
      <c r="AA373">
        <f>(W373-CF373*(CK373+CL373)/1000)</f>
        <v>0</v>
      </c>
      <c r="AB373">
        <f>(-I373*44100)</f>
        <v>0</v>
      </c>
      <c r="AC373">
        <f>2*29.3*Q373*0.92*(CM373-V373)</f>
        <v>0</v>
      </c>
      <c r="AD373">
        <f>2*0.95*5.67E-8*(((CM373+$B$7)+273)^4-(V373+273)^4)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MAX(0,($B$13+$C$13*CR373)/(1+$D$13*CR373)*CK373/(CM373+273)*$E$13)</f>
        <v>0</v>
      </c>
      <c r="AK373" t="s">
        <v>303</v>
      </c>
      <c r="AL373" t="s">
        <v>303</v>
      </c>
      <c r="AM373">
        <v>0</v>
      </c>
      <c r="AN373">
        <v>0</v>
      </c>
      <c r="AO373">
        <f>1-AM373/AN373</f>
        <v>0</v>
      </c>
      <c r="AP373">
        <v>0</v>
      </c>
      <c r="AQ373" t="s">
        <v>303</v>
      </c>
      <c r="AR373" t="s">
        <v>303</v>
      </c>
      <c r="AS373">
        <v>0</v>
      </c>
      <c r="AT373">
        <v>0</v>
      </c>
      <c r="AU373">
        <f>1-AS373/AT373</f>
        <v>0</v>
      </c>
      <c r="AV373">
        <v>0.5</v>
      </c>
      <c r="AW373">
        <f>BV373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303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f>$B$11*CS373+$C$11*CT373+$F$11*CU373*(1-CX373)</f>
        <v>0</v>
      </c>
      <c r="BV373">
        <f>BU373*BW373</f>
        <v>0</v>
      </c>
      <c r="BW373">
        <f>($B$11*$D$9+$C$11*$D$9+$F$11*((DH373+CZ373)/MAX(DH373+CZ373+DI373, 0.1)*$I$9+DI373/MAX(DH373+CZ373+DI373, 0.1)*$J$9))/($B$11+$C$11+$F$11)</f>
        <v>0</v>
      </c>
      <c r="BX373">
        <f>($B$11*$K$9+$C$11*$K$9+$F$11*((DH373+CZ373)/MAX(DH373+CZ373+DI373, 0.1)*$P$9+DI373/MAX(DH373+CZ373+DI373, 0.1)*$Q$9))/($B$11+$C$11+$F$11)</f>
        <v>0</v>
      </c>
      <c r="BY373">
        <v>6</v>
      </c>
      <c r="BZ373">
        <v>0.5</v>
      </c>
      <c r="CA373" t="s">
        <v>304</v>
      </c>
      <c r="CB373">
        <v>2</v>
      </c>
      <c r="CC373">
        <v>1625677927.1</v>
      </c>
      <c r="CD373">
        <v>406.986666666667</v>
      </c>
      <c r="CE373">
        <v>419.937666666667</v>
      </c>
      <c r="CF373">
        <v>10.2302</v>
      </c>
      <c r="CG373">
        <v>8.49947</v>
      </c>
      <c r="CH373">
        <v>421.329</v>
      </c>
      <c r="CI373">
        <v>11.7477333333333</v>
      </c>
      <c r="CJ373">
        <v>499.987666666667</v>
      </c>
      <c r="CK373">
        <v>100.413666666667</v>
      </c>
      <c r="CL373">
        <v>0.0998483666666667</v>
      </c>
      <c r="CM373">
        <v>24.0159666666667</v>
      </c>
      <c r="CN373">
        <v>23.6680333333333</v>
      </c>
      <c r="CO373">
        <v>999.9</v>
      </c>
      <c r="CP373">
        <v>0</v>
      </c>
      <c r="CQ373">
        <v>0</v>
      </c>
      <c r="CR373">
        <v>9983.33333333333</v>
      </c>
      <c r="CS373">
        <v>0</v>
      </c>
      <c r="CT373">
        <v>4.40301666666667</v>
      </c>
      <c r="CU373">
        <v>1045.98</v>
      </c>
      <c r="CV373">
        <v>0.961994666666667</v>
      </c>
      <c r="CW373">
        <v>0.0380055</v>
      </c>
      <c r="CX373">
        <v>0</v>
      </c>
      <c r="CY373">
        <v>1315.59333333333</v>
      </c>
      <c r="CZ373">
        <v>4.99912</v>
      </c>
      <c r="DA373">
        <v>13658.3</v>
      </c>
      <c r="DB373">
        <v>6712.66</v>
      </c>
      <c r="DC373">
        <v>37.958</v>
      </c>
      <c r="DD373">
        <v>40.937</v>
      </c>
      <c r="DE373">
        <v>39.6453333333333</v>
      </c>
      <c r="DF373">
        <v>40.4163333333333</v>
      </c>
      <c r="DG373">
        <v>39.8746666666667</v>
      </c>
      <c r="DH373">
        <v>1001.42</v>
      </c>
      <c r="DI373">
        <v>39.56</v>
      </c>
      <c r="DJ373">
        <v>0</v>
      </c>
      <c r="DK373">
        <v>1625677929.2</v>
      </c>
      <c r="DL373">
        <v>0</v>
      </c>
      <c r="DM373">
        <v>1318.68230769231</v>
      </c>
      <c r="DN373">
        <v>-28.7234188328346</v>
      </c>
      <c r="DO373">
        <v>-275.234188302615</v>
      </c>
      <c r="DP373">
        <v>13687.3923076923</v>
      </c>
      <c r="DQ373">
        <v>15</v>
      </c>
      <c r="DR373">
        <v>1625677134.6</v>
      </c>
      <c r="DS373" t="s">
        <v>305</v>
      </c>
      <c r="DT373">
        <v>1625677128.6</v>
      </c>
      <c r="DU373">
        <v>1625677134.6</v>
      </c>
      <c r="DV373">
        <v>2</v>
      </c>
      <c r="DW373">
        <v>0.041</v>
      </c>
      <c r="DX373">
        <v>0.026</v>
      </c>
      <c r="DY373">
        <v>-14.347</v>
      </c>
      <c r="DZ373">
        <v>-1.389</v>
      </c>
      <c r="EA373">
        <v>420</v>
      </c>
      <c r="EB373">
        <v>5</v>
      </c>
      <c r="EC373">
        <v>0.14</v>
      </c>
      <c r="ED373">
        <v>0.08</v>
      </c>
      <c r="EE373">
        <v>-12.9772829268293</v>
      </c>
      <c r="EF373">
        <v>-0.0091379790940922</v>
      </c>
      <c r="EG373">
        <v>0.0425194985540438</v>
      </c>
      <c r="EH373">
        <v>1</v>
      </c>
      <c r="EI373">
        <v>1320.14294117647</v>
      </c>
      <c r="EJ373">
        <v>-28.9256268806423</v>
      </c>
      <c r="EK373">
        <v>2.83803632341279</v>
      </c>
      <c r="EL373">
        <v>0</v>
      </c>
      <c r="EM373">
        <v>1.73687731707317</v>
      </c>
      <c r="EN373">
        <v>0.0362157491289229</v>
      </c>
      <c r="EO373">
        <v>0.00933012692366291</v>
      </c>
      <c r="EP373">
        <v>1</v>
      </c>
      <c r="EQ373">
        <v>2</v>
      </c>
      <c r="ER373">
        <v>3</v>
      </c>
      <c r="ES373" t="s">
        <v>349</v>
      </c>
      <c r="ET373">
        <v>100</v>
      </c>
      <c r="EU373">
        <v>100</v>
      </c>
      <c r="EV373">
        <v>-14.342</v>
      </c>
      <c r="EW373">
        <v>-1.5178</v>
      </c>
      <c r="EX373">
        <v>-14.3476998515065</v>
      </c>
      <c r="EY373">
        <v>0.000485247639819423</v>
      </c>
      <c r="EZ373">
        <v>-1.36446825205216e-06</v>
      </c>
      <c r="FA373">
        <v>5.78542989185787e-10</v>
      </c>
      <c r="FB373">
        <v>-1.1099058739466</v>
      </c>
      <c r="FC373">
        <v>-0.0508365997127688</v>
      </c>
      <c r="FD373">
        <v>0.00161886503163497</v>
      </c>
      <c r="FE373">
        <v>-2.08621555845513e-05</v>
      </c>
      <c r="FF373">
        <v>0</v>
      </c>
      <c r="FG373">
        <v>2096</v>
      </c>
      <c r="FH373">
        <v>2</v>
      </c>
      <c r="FI373">
        <v>28</v>
      </c>
      <c r="FJ373">
        <v>13.3</v>
      </c>
      <c r="FK373">
        <v>13.2</v>
      </c>
      <c r="FL373">
        <v>18</v>
      </c>
      <c r="FM373">
        <v>492.207</v>
      </c>
      <c r="FN373">
        <v>512.557</v>
      </c>
      <c r="FO373">
        <v>24.8044</v>
      </c>
      <c r="FP373">
        <v>26.382</v>
      </c>
      <c r="FQ373">
        <v>30.0002</v>
      </c>
      <c r="FR373">
        <v>26.5905</v>
      </c>
      <c r="FS373">
        <v>26.5831</v>
      </c>
      <c r="FT373">
        <v>21.5004</v>
      </c>
      <c r="FU373">
        <v>44.7369</v>
      </c>
      <c r="FV373">
        <v>0</v>
      </c>
      <c r="FW373">
        <v>24.86</v>
      </c>
      <c r="FX373">
        <v>420</v>
      </c>
      <c r="FY373">
        <v>8.58219</v>
      </c>
      <c r="FZ373">
        <v>101.684</v>
      </c>
      <c r="GA373">
        <v>96.2079</v>
      </c>
    </row>
    <row r="374" spans="1:183">
      <c r="A374">
        <v>358</v>
      </c>
      <c r="B374">
        <v>1625677930.1</v>
      </c>
      <c r="C374">
        <v>714</v>
      </c>
      <c r="D374" t="s">
        <v>1022</v>
      </c>
      <c r="E374" t="s">
        <v>1023</v>
      </c>
      <c r="F374">
        <v>1</v>
      </c>
      <c r="G374" t="s">
        <v>302</v>
      </c>
      <c r="H374">
        <v>1625677929.1</v>
      </c>
      <c r="I374">
        <f>(J374)/1000</f>
        <v>0</v>
      </c>
      <c r="J374">
        <f>1000*CJ374*AH374*(CF374-CG374)/(100*BY374*(1000-AH374*CF374))</f>
        <v>0</v>
      </c>
      <c r="K374">
        <f>CJ374*AH374*(CE374-CD374*(1000-AH374*CG374)/(1000-AH374*CF374))/(100*BY374)</f>
        <v>0</v>
      </c>
      <c r="L374">
        <f>CD374 - IF(AH374&gt;1, K374*BY374*100.0/(AJ374*CR374), 0)</f>
        <v>0</v>
      </c>
      <c r="M374">
        <f>((S374-I374/2)*L374-K374)/(S374+I374/2)</f>
        <v>0</v>
      </c>
      <c r="N374">
        <f>M374*(CK374+CL374)/1000.0</f>
        <v>0</v>
      </c>
      <c r="O374">
        <f>(CD374 - IF(AH374&gt;1, K374*BY374*100.0/(AJ374*CR374), 0))*(CK374+CL374)/1000.0</f>
        <v>0</v>
      </c>
      <c r="P374">
        <f>2.0/((1/R374-1/Q374)+SIGN(R374)*SQRT((1/R374-1/Q374)*(1/R374-1/Q374) + 4*BZ374/((BZ374+1)*(BZ374+1))*(2*1/R374*1/Q374-1/Q374*1/Q374)))</f>
        <v>0</v>
      </c>
      <c r="Q374">
        <f>IF(LEFT(CA374,1)&lt;&gt;"0",IF(LEFT(CA374,1)="1",3.0,CB374),$D$5+$E$5*(CR374*CK374/($K$5*1000))+$F$5*(CR374*CK374/($K$5*1000))*MAX(MIN(BY374,$J$5),$I$5)*MAX(MIN(BY374,$J$5),$I$5)+$G$5*MAX(MIN(BY374,$J$5),$I$5)*(CR374*CK374/($K$5*1000))+$H$5*(CR374*CK374/($K$5*1000))*(CR374*CK374/($K$5*1000)))</f>
        <v>0</v>
      </c>
      <c r="R374">
        <f>I374*(1000-(1000*0.61365*exp(17.502*V374/(240.97+V374))/(CK374+CL374)+CF374)/2)/(1000*0.61365*exp(17.502*V374/(240.97+V374))/(CK374+CL374)-CF374)</f>
        <v>0</v>
      </c>
      <c r="S374">
        <f>1/((BZ374+1)/(P374/1.6)+1/(Q374/1.37)) + BZ374/((BZ374+1)/(P374/1.6) + BZ374/(Q374/1.37))</f>
        <v>0</v>
      </c>
      <c r="T374">
        <f>(BU374*BX374)</f>
        <v>0</v>
      </c>
      <c r="U374">
        <f>(CM374+(T374+2*0.95*5.67E-8*(((CM374+$B$7)+273)^4-(CM374+273)^4)-44100*I374)/(1.84*29.3*Q374+8*0.95*5.67E-8*(CM374+273)^3))</f>
        <v>0</v>
      </c>
      <c r="V374">
        <f>($C$7*CN374+$D$7*CO374+$E$7*U374)</f>
        <v>0</v>
      </c>
      <c r="W374">
        <f>0.61365*exp(17.502*V374/(240.97+V374))</f>
        <v>0</v>
      </c>
      <c r="X374">
        <f>(Y374/Z374*100)</f>
        <v>0</v>
      </c>
      <c r="Y374">
        <f>CF374*(CK374+CL374)/1000</f>
        <v>0</v>
      </c>
      <c r="Z374">
        <f>0.61365*exp(17.502*CM374/(240.97+CM374))</f>
        <v>0</v>
      </c>
      <c r="AA374">
        <f>(W374-CF374*(CK374+CL374)/1000)</f>
        <v>0</v>
      </c>
      <c r="AB374">
        <f>(-I374*44100)</f>
        <v>0</v>
      </c>
      <c r="AC374">
        <f>2*29.3*Q374*0.92*(CM374-V374)</f>
        <v>0</v>
      </c>
      <c r="AD374">
        <f>2*0.95*5.67E-8*(((CM374+$B$7)+273)^4-(V374+273)^4)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MAX(0,($B$13+$C$13*CR374)/(1+$D$13*CR374)*CK374/(CM374+273)*$E$13)</f>
        <v>0</v>
      </c>
      <c r="AK374" t="s">
        <v>303</v>
      </c>
      <c r="AL374" t="s">
        <v>303</v>
      </c>
      <c r="AM374">
        <v>0</v>
      </c>
      <c r="AN374">
        <v>0</v>
      </c>
      <c r="AO374">
        <f>1-AM374/AN374</f>
        <v>0</v>
      </c>
      <c r="AP374">
        <v>0</v>
      </c>
      <c r="AQ374" t="s">
        <v>303</v>
      </c>
      <c r="AR374" t="s">
        <v>303</v>
      </c>
      <c r="AS374">
        <v>0</v>
      </c>
      <c r="AT374">
        <v>0</v>
      </c>
      <c r="AU374">
        <f>1-AS374/AT374</f>
        <v>0</v>
      </c>
      <c r="AV374">
        <v>0.5</v>
      </c>
      <c r="AW374">
        <f>BV374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303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f>$B$11*CS374+$C$11*CT374+$F$11*CU374*(1-CX374)</f>
        <v>0</v>
      </c>
      <c r="BV374">
        <f>BU374*BW374</f>
        <v>0</v>
      </c>
      <c r="BW374">
        <f>($B$11*$D$9+$C$11*$D$9+$F$11*((DH374+CZ374)/MAX(DH374+CZ374+DI374, 0.1)*$I$9+DI374/MAX(DH374+CZ374+DI374, 0.1)*$J$9))/($B$11+$C$11+$F$11)</f>
        <v>0</v>
      </c>
      <c r="BX374">
        <f>($B$11*$K$9+$C$11*$K$9+$F$11*((DH374+CZ374)/MAX(DH374+CZ374+DI374, 0.1)*$P$9+DI374/MAX(DH374+CZ374+DI374, 0.1)*$Q$9))/($B$11+$C$11+$F$11)</f>
        <v>0</v>
      </c>
      <c r="BY374">
        <v>6</v>
      </c>
      <c r="BZ374">
        <v>0.5</v>
      </c>
      <c r="CA374" t="s">
        <v>304</v>
      </c>
      <c r="CB374">
        <v>2</v>
      </c>
      <c r="CC374">
        <v>1625677929.1</v>
      </c>
      <c r="CD374">
        <v>406.987333333333</v>
      </c>
      <c r="CE374">
        <v>419.976333333333</v>
      </c>
      <c r="CF374">
        <v>10.2538666666667</v>
      </c>
      <c r="CG374">
        <v>8.50545666666667</v>
      </c>
      <c r="CH374">
        <v>421.329666666667</v>
      </c>
      <c r="CI374">
        <v>11.7719333333333</v>
      </c>
      <c r="CJ374">
        <v>500.059333333333</v>
      </c>
      <c r="CK374">
        <v>100.412</v>
      </c>
      <c r="CL374">
        <v>0.100326</v>
      </c>
      <c r="CM374">
        <v>24.0461</v>
      </c>
      <c r="CN374">
        <v>23.6958</v>
      </c>
      <c r="CO374">
        <v>999.9</v>
      </c>
      <c r="CP374">
        <v>0</v>
      </c>
      <c r="CQ374">
        <v>0</v>
      </c>
      <c r="CR374">
        <v>9975.83333333333</v>
      </c>
      <c r="CS374">
        <v>0</v>
      </c>
      <c r="CT374">
        <v>4.41129</v>
      </c>
      <c r="CU374">
        <v>1046.07333333333</v>
      </c>
      <c r="CV374">
        <v>0.961994666666667</v>
      </c>
      <c r="CW374">
        <v>0.0380055</v>
      </c>
      <c r="CX374">
        <v>0</v>
      </c>
      <c r="CY374">
        <v>1314.62666666667</v>
      </c>
      <c r="CZ374">
        <v>4.99912</v>
      </c>
      <c r="DA374">
        <v>13651.6</v>
      </c>
      <c r="DB374">
        <v>6713.26</v>
      </c>
      <c r="DC374">
        <v>37.937</v>
      </c>
      <c r="DD374">
        <v>40.8956666666667</v>
      </c>
      <c r="DE374">
        <v>39.75</v>
      </c>
      <c r="DF374">
        <v>40.4166666666667</v>
      </c>
      <c r="DG374">
        <v>39.7916666666667</v>
      </c>
      <c r="DH374">
        <v>1001.51</v>
      </c>
      <c r="DI374">
        <v>39.5633333333333</v>
      </c>
      <c r="DJ374">
        <v>0</v>
      </c>
      <c r="DK374">
        <v>1625677931</v>
      </c>
      <c r="DL374">
        <v>0</v>
      </c>
      <c r="DM374">
        <v>1317.656</v>
      </c>
      <c r="DN374">
        <v>-29.285384578937</v>
      </c>
      <c r="DO374">
        <v>-273.192307357369</v>
      </c>
      <c r="DP374">
        <v>13677.992</v>
      </c>
      <c r="DQ374">
        <v>15</v>
      </c>
      <c r="DR374">
        <v>1625677134.6</v>
      </c>
      <c r="DS374" t="s">
        <v>305</v>
      </c>
      <c r="DT374">
        <v>1625677128.6</v>
      </c>
      <c r="DU374">
        <v>1625677134.6</v>
      </c>
      <c r="DV374">
        <v>2</v>
      </c>
      <c r="DW374">
        <v>0.041</v>
      </c>
      <c r="DX374">
        <v>0.026</v>
      </c>
      <c r="DY374">
        <v>-14.347</v>
      </c>
      <c r="DZ374">
        <v>-1.389</v>
      </c>
      <c r="EA374">
        <v>420</v>
      </c>
      <c r="EB374">
        <v>5</v>
      </c>
      <c r="EC374">
        <v>0.14</v>
      </c>
      <c r="ED374">
        <v>0.08</v>
      </c>
      <c r="EE374">
        <v>-12.9742731707317</v>
      </c>
      <c r="EF374">
        <v>-0.0993449477351776</v>
      </c>
      <c r="EG374">
        <v>0.0407693453969132</v>
      </c>
      <c r="EH374">
        <v>1</v>
      </c>
      <c r="EI374">
        <v>1319.26058823529</v>
      </c>
      <c r="EJ374">
        <v>-29.0151207525657</v>
      </c>
      <c r="EK374">
        <v>2.86144342552995</v>
      </c>
      <c r="EL374">
        <v>0</v>
      </c>
      <c r="EM374">
        <v>1.73984609756098</v>
      </c>
      <c r="EN374">
        <v>0.0102723344947757</v>
      </c>
      <c r="EO374">
        <v>0.00652493748331841</v>
      </c>
      <c r="EP374">
        <v>1</v>
      </c>
      <c r="EQ374">
        <v>2</v>
      </c>
      <c r="ER374">
        <v>3</v>
      </c>
      <c r="ES374" t="s">
        <v>349</v>
      </c>
      <c r="ET374">
        <v>100</v>
      </c>
      <c r="EU374">
        <v>100</v>
      </c>
      <c r="EV374">
        <v>-14.342</v>
      </c>
      <c r="EW374">
        <v>-1.5183</v>
      </c>
      <c r="EX374">
        <v>-14.3476998515065</v>
      </c>
      <c r="EY374">
        <v>0.000485247639819423</v>
      </c>
      <c r="EZ374">
        <v>-1.36446825205216e-06</v>
      </c>
      <c r="FA374">
        <v>5.78542989185787e-10</v>
      </c>
      <c r="FB374">
        <v>-1.1099058739466</v>
      </c>
      <c r="FC374">
        <v>-0.0508365997127688</v>
      </c>
      <c r="FD374">
        <v>0.00161886503163497</v>
      </c>
      <c r="FE374">
        <v>-2.08621555845513e-05</v>
      </c>
      <c r="FF374">
        <v>0</v>
      </c>
      <c r="FG374">
        <v>2096</v>
      </c>
      <c r="FH374">
        <v>2</v>
      </c>
      <c r="FI374">
        <v>28</v>
      </c>
      <c r="FJ374">
        <v>13.4</v>
      </c>
      <c r="FK374">
        <v>13.3</v>
      </c>
      <c r="FL374">
        <v>18</v>
      </c>
      <c r="FM374">
        <v>492.026</v>
      </c>
      <c r="FN374">
        <v>512.708</v>
      </c>
      <c r="FO374">
        <v>24.8548</v>
      </c>
      <c r="FP374">
        <v>26.382</v>
      </c>
      <c r="FQ374">
        <v>30.0003</v>
      </c>
      <c r="FR374">
        <v>26.5896</v>
      </c>
      <c r="FS374">
        <v>26.5819</v>
      </c>
      <c r="FT374">
        <v>21.4979</v>
      </c>
      <c r="FU374">
        <v>44.4578</v>
      </c>
      <c r="FV374">
        <v>0</v>
      </c>
      <c r="FW374">
        <v>24.93</v>
      </c>
      <c r="FX374">
        <v>420</v>
      </c>
      <c r="FY374">
        <v>8.58437</v>
      </c>
      <c r="FZ374">
        <v>101.685</v>
      </c>
      <c r="GA374">
        <v>96.2087</v>
      </c>
    </row>
    <row r="375" spans="1:183">
      <c r="A375">
        <v>359</v>
      </c>
      <c r="B375">
        <v>1625677932.1</v>
      </c>
      <c r="C375">
        <v>716</v>
      </c>
      <c r="D375" t="s">
        <v>1024</v>
      </c>
      <c r="E375" t="s">
        <v>1025</v>
      </c>
      <c r="F375">
        <v>1</v>
      </c>
      <c r="G375" t="s">
        <v>302</v>
      </c>
      <c r="H375">
        <v>1625677931.1</v>
      </c>
      <c r="I375">
        <f>(J375)/1000</f>
        <v>0</v>
      </c>
      <c r="J375">
        <f>1000*CJ375*AH375*(CF375-CG375)/(100*BY375*(1000-AH375*CF375))</f>
        <v>0</v>
      </c>
      <c r="K375">
        <f>CJ375*AH375*(CE375-CD375*(1000-AH375*CG375)/(1000-AH375*CF375))/(100*BY375)</f>
        <v>0</v>
      </c>
      <c r="L375">
        <f>CD375 - IF(AH375&gt;1, K375*BY375*100.0/(AJ375*CR375), 0)</f>
        <v>0</v>
      </c>
      <c r="M375">
        <f>((S375-I375/2)*L375-K375)/(S375+I375/2)</f>
        <v>0</v>
      </c>
      <c r="N375">
        <f>M375*(CK375+CL375)/1000.0</f>
        <v>0</v>
      </c>
      <c r="O375">
        <f>(CD375 - IF(AH375&gt;1, K375*BY375*100.0/(AJ375*CR375), 0))*(CK375+CL375)/1000.0</f>
        <v>0</v>
      </c>
      <c r="P375">
        <f>2.0/((1/R375-1/Q375)+SIGN(R375)*SQRT((1/R375-1/Q375)*(1/R375-1/Q375) + 4*BZ375/((BZ375+1)*(BZ375+1))*(2*1/R375*1/Q375-1/Q375*1/Q375)))</f>
        <v>0</v>
      </c>
      <c r="Q375">
        <f>IF(LEFT(CA375,1)&lt;&gt;"0",IF(LEFT(CA375,1)="1",3.0,CB375),$D$5+$E$5*(CR375*CK375/($K$5*1000))+$F$5*(CR375*CK375/($K$5*1000))*MAX(MIN(BY375,$J$5),$I$5)*MAX(MIN(BY375,$J$5),$I$5)+$G$5*MAX(MIN(BY375,$J$5),$I$5)*(CR375*CK375/($K$5*1000))+$H$5*(CR375*CK375/($K$5*1000))*(CR375*CK375/($K$5*1000)))</f>
        <v>0</v>
      </c>
      <c r="R375">
        <f>I375*(1000-(1000*0.61365*exp(17.502*V375/(240.97+V375))/(CK375+CL375)+CF375)/2)/(1000*0.61365*exp(17.502*V375/(240.97+V375))/(CK375+CL375)-CF375)</f>
        <v>0</v>
      </c>
      <c r="S375">
        <f>1/((BZ375+1)/(P375/1.6)+1/(Q375/1.37)) + BZ375/((BZ375+1)/(P375/1.6) + BZ375/(Q375/1.37))</f>
        <v>0</v>
      </c>
      <c r="T375">
        <f>(BU375*BX375)</f>
        <v>0</v>
      </c>
      <c r="U375">
        <f>(CM375+(T375+2*0.95*5.67E-8*(((CM375+$B$7)+273)^4-(CM375+273)^4)-44100*I375)/(1.84*29.3*Q375+8*0.95*5.67E-8*(CM375+273)^3))</f>
        <v>0</v>
      </c>
      <c r="V375">
        <f>($C$7*CN375+$D$7*CO375+$E$7*U375)</f>
        <v>0</v>
      </c>
      <c r="W375">
        <f>0.61365*exp(17.502*V375/(240.97+V375))</f>
        <v>0</v>
      </c>
      <c r="X375">
        <f>(Y375/Z375*100)</f>
        <v>0</v>
      </c>
      <c r="Y375">
        <f>CF375*(CK375+CL375)/1000</f>
        <v>0</v>
      </c>
      <c r="Z375">
        <f>0.61365*exp(17.502*CM375/(240.97+CM375))</f>
        <v>0</v>
      </c>
      <c r="AA375">
        <f>(W375-CF375*(CK375+CL375)/1000)</f>
        <v>0</v>
      </c>
      <c r="AB375">
        <f>(-I375*44100)</f>
        <v>0</v>
      </c>
      <c r="AC375">
        <f>2*29.3*Q375*0.92*(CM375-V375)</f>
        <v>0</v>
      </c>
      <c r="AD375">
        <f>2*0.95*5.67E-8*(((CM375+$B$7)+273)^4-(V375+273)^4)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MAX(0,($B$13+$C$13*CR375)/(1+$D$13*CR375)*CK375/(CM375+273)*$E$13)</f>
        <v>0</v>
      </c>
      <c r="AK375" t="s">
        <v>303</v>
      </c>
      <c r="AL375" t="s">
        <v>303</v>
      </c>
      <c r="AM375">
        <v>0</v>
      </c>
      <c r="AN375">
        <v>0</v>
      </c>
      <c r="AO375">
        <f>1-AM375/AN375</f>
        <v>0</v>
      </c>
      <c r="AP375">
        <v>0</v>
      </c>
      <c r="AQ375" t="s">
        <v>303</v>
      </c>
      <c r="AR375" t="s">
        <v>303</v>
      </c>
      <c r="AS375">
        <v>0</v>
      </c>
      <c r="AT375">
        <v>0</v>
      </c>
      <c r="AU375">
        <f>1-AS375/AT375</f>
        <v>0</v>
      </c>
      <c r="AV375">
        <v>0.5</v>
      </c>
      <c r="AW375">
        <f>BV375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303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f>$B$11*CS375+$C$11*CT375+$F$11*CU375*(1-CX375)</f>
        <v>0</v>
      </c>
      <c r="BV375">
        <f>BU375*BW375</f>
        <v>0</v>
      </c>
      <c r="BW375">
        <f>($B$11*$D$9+$C$11*$D$9+$F$11*((DH375+CZ375)/MAX(DH375+CZ375+DI375, 0.1)*$I$9+DI375/MAX(DH375+CZ375+DI375, 0.1)*$J$9))/($B$11+$C$11+$F$11)</f>
        <v>0</v>
      </c>
      <c r="BX375">
        <f>($B$11*$K$9+$C$11*$K$9+$F$11*((DH375+CZ375)/MAX(DH375+CZ375+DI375, 0.1)*$P$9+DI375/MAX(DH375+CZ375+DI375, 0.1)*$Q$9))/($B$11+$C$11+$F$11)</f>
        <v>0</v>
      </c>
      <c r="BY375">
        <v>6</v>
      </c>
      <c r="BZ375">
        <v>0.5</v>
      </c>
      <c r="CA375" t="s">
        <v>304</v>
      </c>
      <c r="CB375">
        <v>2</v>
      </c>
      <c r="CC375">
        <v>1625677931.1</v>
      </c>
      <c r="CD375">
        <v>406.991666666667</v>
      </c>
      <c r="CE375">
        <v>420.036</v>
      </c>
      <c r="CF375">
        <v>10.2739666666667</v>
      </c>
      <c r="CG375">
        <v>8.50723333333333</v>
      </c>
      <c r="CH375">
        <v>421.334333333333</v>
      </c>
      <c r="CI375">
        <v>11.7924</v>
      </c>
      <c r="CJ375">
        <v>500.005666666667</v>
      </c>
      <c r="CK375">
        <v>100.412666666667</v>
      </c>
      <c r="CL375">
        <v>0.100035933333333</v>
      </c>
      <c r="CM375">
        <v>24.0761333333333</v>
      </c>
      <c r="CN375">
        <v>23.7265666666667</v>
      </c>
      <c r="CO375">
        <v>999.9</v>
      </c>
      <c r="CP375">
        <v>0</v>
      </c>
      <c r="CQ375">
        <v>0</v>
      </c>
      <c r="CR375">
        <v>9991.25</v>
      </c>
      <c r="CS375">
        <v>0</v>
      </c>
      <c r="CT375">
        <v>4.42967</v>
      </c>
      <c r="CU375">
        <v>1046.06333333333</v>
      </c>
      <c r="CV375">
        <v>0.961991</v>
      </c>
      <c r="CW375">
        <v>0.0380092</v>
      </c>
      <c r="CX375">
        <v>0</v>
      </c>
      <c r="CY375">
        <v>1313.71333333333</v>
      </c>
      <c r="CZ375">
        <v>4.99912</v>
      </c>
      <c r="DA375">
        <v>13641.9333333333</v>
      </c>
      <c r="DB375">
        <v>6713.18666666667</v>
      </c>
      <c r="DC375">
        <v>37.9786666666667</v>
      </c>
      <c r="DD375">
        <v>40.937</v>
      </c>
      <c r="DE375">
        <v>39.7916666666667</v>
      </c>
      <c r="DF375">
        <v>40.4373333333333</v>
      </c>
      <c r="DG375">
        <v>39.8333333333333</v>
      </c>
      <c r="DH375">
        <v>1001.49666666667</v>
      </c>
      <c r="DI375">
        <v>39.5666666666667</v>
      </c>
      <c r="DJ375">
        <v>0</v>
      </c>
      <c r="DK375">
        <v>1625677932.8</v>
      </c>
      <c r="DL375">
        <v>0</v>
      </c>
      <c r="DM375">
        <v>1316.91269230769</v>
      </c>
      <c r="DN375">
        <v>-29.34666669039</v>
      </c>
      <c r="DO375">
        <v>-268.406837797654</v>
      </c>
      <c r="DP375">
        <v>13671.2961538462</v>
      </c>
      <c r="DQ375">
        <v>15</v>
      </c>
      <c r="DR375">
        <v>1625677134.6</v>
      </c>
      <c r="DS375" t="s">
        <v>305</v>
      </c>
      <c r="DT375">
        <v>1625677128.6</v>
      </c>
      <c r="DU375">
        <v>1625677134.6</v>
      </c>
      <c r="DV375">
        <v>2</v>
      </c>
      <c r="DW375">
        <v>0.041</v>
      </c>
      <c r="DX375">
        <v>0.026</v>
      </c>
      <c r="DY375">
        <v>-14.347</v>
      </c>
      <c r="DZ375">
        <v>-1.389</v>
      </c>
      <c r="EA375">
        <v>420</v>
      </c>
      <c r="EB375">
        <v>5</v>
      </c>
      <c r="EC375">
        <v>0.14</v>
      </c>
      <c r="ED375">
        <v>0.08</v>
      </c>
      <c r="EE375">
        <v>-12.9828707317073</v>
      </c>
      <c r="EF375">
        <v>-0.17080557491289</v>
      </c>
      <c r="EG375">
        <v>0.0442699437977377</v>
      </c>
      <c r="EH375">
        <v>1</v>
      </c>
      <c r="EI375">
        <v>1318.53057142857</v>
      </c>
      <c r="EJ375">
        <v>-29.3355975627453</v>
      </c>
      <c r="EK375">
        <v>2.96615185321428</v>
      </c>
      <c r="EL375">
        <v>0</v>
      </c>
      <c r="EM375">
        <v>1.74304097560976</v>
      </c>
      <c r="EN375">
        <v>0.0325655749128893</v>
      </c>
      <c r="EO375">
        <v>0.00921982746912223</v>
      </c>
      <c r="EP375">
        <v>1</v>
      </c>
      <c r="EQ375">
        <v>2</v>
      </c>
      <c r="ER375">
        <v>3</v>
      </c>
      <c r="ES375" t="s">
        <v>349</v>
      </c>
      <c r="ET375">
        <v>100</v>
      </c>
      <c r="EU375">
        <v>100</v>
      </c>
      <c r="EV375">
        <v>-14.342</v>
      </c>
      <c r="EW375">
        <v>-1.5187</v>
      </c>
      <c r="EX375">
        <v>-14.3476998515065</v>
      </c>
      <c r="EY375">
        <v>0.000485247639819423</v>
      </c>
      <c r="EZ375">
        <v>-1.36446825205216e-06</v>
      </c>
      <c r="FA375">
        <v>5.78542989185787e-10</v>
      </c>
      <c r="FB375">
        <v>-1.1099058739466</v>
      </c>
      <c r="FC375">
        <v>-0.0508365997127688</v>
      </c>
      <c r="FD375">
        <v>0.00161886503163497</v>
      </c>
      <c r="FE375">
        <v>-2.08621555845513e-05</v>
      </c>
      <c r="FF375">
        <v>0</v>
      </c>
      <c r="FG375">
        <v>2096</v>
      </c>
      <c r="FH375">
        <v>2</v>
      </c>
      <c r="FI375">
        <v>28</v>
      </c>
      <c r="FJ375">
        <v>13.4</v>
      </c>
      <c r="FK375">
        <v>13.3</v>
      </c>
      <c r="FL375">
        <v>18</v>
      </c>
      <c r="FM375">
        <v>491.828</v>
      </c>
      <c r="FN375">
        <v>512.43</v>
      </c>
      <c r="FO375">
        <v>24.9</v>
      </c>
      <c r="FP375">
        <v>26.382</v>
      </c>
      <c r="FQ375">
        <v>30.0002</v>
      </c>
      <c r="FR375">
        <v>26.5884</v>
      </c>
      <c r="FS375">
        <v>26.581</v>
      </c>
      <c r="FT375">
        <v>21.4989</v>
      </c>
      <c r="FU375">
        <v>44.4578</v>
      </c>
      <c r="FV375">
        <v>0</v>
      </c>
      <c r="FW375">
        <v>24.99</v>
      </c>
      <c r="FX375">
        <v>420</v>
      </c>
      <c r="FY375">
        <v>8.64612</v>
      </c>
      <c r="FZ375">
        <v>101.685</v>
      </c>
      <c r="GA375">
        <v>96.2082</v>
      </c>
    </row>
    <row r="376" spans="1:183">
      <c r="A376">
        <v>360</v>
      </c>
      <c r="B376">
        <v>1625677934.1</v>
      </c>
      <c r="C376">
        <v>718</v>
      </c>
      <c r="D376" t="s">
        <v>1026</v>
      </c>
      <c r="E376" t="s">
        <v>1027</v>
      </c>
      <c r="F376">
        <v>1</v>
      </c>
      <c r="G376" t="s">
        <v>302</v>
      </c>
      <c r="H376">
        <v>1625677933.1</v>
      </c>
      <c r="I376">
        <f>(J376)/1000</f>
        <v>0</v>
      </c>
      <c r="J376">
        <f>1000*CJ376*AH376*(CF376-CG376)/(100*BY376*(1000-AH376*CF376))</f>
        <v>0</v>
      </c>
      <c r="K376">
        <f>CJ376*AH376*(CE376-CD376*(1000-AH376*CG376)/(1000-AH376*CF376))/(100*BY376)</f>
        <v>0</v>
      </c>
      <c r="L376">
        <f>CD376 - IF(AH376&gt;1, K376*BY376*100.0/(AJ376*CR376), 0)</f>
        <v>0</v>
      </c>
      <c r="M376">
        <f>((S376-I376/2)*L376-K376)/(S376+I376/2)</f>
        <v>0</v>
      </c>
      <c r="N376">
        <f>M376*(CK376+CL376)/1000.0</f>
        <v>0</v>
      </c>
      <c r="O376">
        <f>(CD376 - IF(AH376&gt;1, K376*BY376*100.0/(AJ376*CR376), 0))*(CK376+CL376)/1000.0</f>
        <v>0</v>
      </c>
      <c r="P376">
        <f>2.0/((1/R376-1/Q376)+SIGN(R376)*SQRT((1/R376-1/Q376)*(1/R376-1/Q376) + 4*BZ376/((BZ376+1)*(BZ376+1))*(2*1/R376*1/Q376-1/Q376*1/Q376)))</f>
        <v>0</v>
      </c>
      <c r="Q376">
        <f>IF(LEFT(CA376,1)&lt;&gt;"0",IF(LEFT(CA376,1)="1",3.0,CB376),$D$5+$E$5*(CR376*CK376/($K$5*1000))+$F$5*(CR376*CK376/($K$5*1000))*MAX(MIN(BY376,$J$5),$I$5)*MAX(MIN(BY376,$J$5),$I$5)+$G$5*MAX(MIN(BY376,$J$5),$I$5)*(CR376*CK376/($K$5*1000))+$H$5*(CR376*CK376/($K$5*1000))*(CR376*CK376/($K$5*1000)))</f>
        <v>0</v>
      </c>
      <c r="R376">
        <f>I376*(1000-(1000*0.61365*exp(17.502*V376/(240.97+V376))/(CK376+CL376)+CF376)/2)/(1000*0.61365*exp(17.502*V376/(240.97+V376))/(CK376+CL376)-CF376)</f>
        <v>0</v>
      </c>
      <c r="S376">
        <f>1/((BZ376+1)/(P376/1.6)+1/(Q376/1.37)) + BZ376/((BZ376+1)/(P376/1.6) + BZ376/(Q376/1.37))</f>
        <v>0</v>
      </c>
      <c r="T376">
        <f>(BU376*BX376)</f>
        <v>0</v>
      </c>
      <c r="U376">
        <f>(CM376+(T376+2*0.95*5.67E-8*(((CM376+$B$7)+273)^4-(CM376+273)^4)-44100*I376)/(1.84*29.3*Q376+8*0.95*5.67E-8*(CM376+273)^3))</f>
        <v>0</v>
      </c>
      <c r="V376">
        <f>($C$7*CN376+$D$7*CO376+$E$7*U376)</f>
        <v>0</v>
      </c>
      <c r="W376">
        <f>0.61365*exp(17.502*V376/(240.97+V376))</f>
        <v>0</v>
      </c>
      <c r="X376">
        <f>(Y376/Z376*100)</f>
        <v>0</v>
      </c>
      <c r="Y376">
        <f>CF376*(CK376+CL376)/1000</f>
        <v>0</v>
      </c>
      <c r="Z376">
        <f>0.61365*exp(17.502*CM376/(240.97+CM376))</f>
        <v>0</v>
      </c>
      <c r="AA376">
        <f>(W376-CF376*(CK376+CL376)/1000)</f>
        <v>0</v>
      </c>
      <c r="AB376">
        <f>(-I376*44100)</f>
        <v>0</v>
      </c>
      <c r="AC376">
        <f>2*29.3*Q376*0.92*(CM376-V376)</f>
        <v>0</v>
      </c>
      <c r="AD376">
        <f>2*0.95*5.67E-8*(((CM376+$B$7)+273)^4-(V376+273)^4)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MAX(0,($B$13+$C$13*CR376)/(1+$D$13*CR376)*CK376/(CM376+273)*$E$13)</f>
        <v>0</v>
      </c>
      <c r="AK376" t="s">
        <v>303</v>
      </c>
      <c r="AL376" t="s">
        <v>303</v>
      </c>
      <c r="AM376">
        <v>0</v>
      </c>
      <c r="AN376">
        <v>0</v>
      </c>
      <c r="AO376">
        <f>1-AM376/AN376</f>
        <v>0</v>
      </c>
      <c r="AP376">
        <v>0</v>
      </c>
      <c r="AQ376" t="s">
        <v>303</v>
      </c>
      <c r="AR376" t="s">
        <v>303</v>
      </c>
      <c r="AS376">
        <v>0</v>
      </c>
      <c r="AT376">
        <v>0</v>
      </c>
      <c r="AU376">
        <f>1-AS376/AT376</f>
        <v>0</v>
      </c>
      <c r="AV376">
        <v>0.5</v>
      </c>
      <c r="AW376">
        <f>BV376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303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f>$B$11*CS376+$C$11*CT376+$F$11*CU376*(1-CX376)</f>
        <v>0</v>
      </c>
      <c r="BV376">
        <f>BU376*BW376</f>
        <v>0</v>
      </c>
      <c r="BW376">
        <f>($B$11*$D$9+$C$11*$D$9+$F$11*((DH376+CZ376)/MAX(DH376+CZ376+DI376, 0.1)*$I$9+DI376/MAX(DH376+CZ376+DI376, 0.1)*$J$9))/($B$11+$C$11+$F$11)</f>
        <v>0</v>
      </c>
      <c r="BX376">
        <f>($B$11*$K$9+$C$11*$K$9+$F$11*((DH376+CZ376)/MAX(DH376+CZ376+DI376, 0.1)*$P$9+DI376/MAX(DH376+CZ376+DI376, 0.1)*$Q$9))/($B$11+$C$11+$F$11)</f>
        <v>0</v>
      </c>
      <c r="BY376">
        <v>6</v>
      </c>
      <c r="BZ376">
        <v>0.5</v>
      </c>
      <c r="CA376" t="s">
        <v>304</v>
      </c>
      <c r="CB376">
        <v>2</v>
      </c>
      <c r="CC376">
        <v>1625677933.1</v>
      </c>
      <c r="CD376">
        <v>406.968</v>
      </c>
      <c r="CE376">
        <v>420.010666666667</v>
      </c>
      <c r="CF376">
        <v>10.2906666666667</v>
      </c>
      <c r="CG376">
        <v>8.51394666666667</v>
      </c>
      <c r="CH376">
        <v>421.310333333333</v>
      </c>
      <c r="CI376">
        <v>11.8095</v>
      </c>
      <c r="CJ376">
        <v>499.978666666667</v>
      </c>
      <c r="CK376">
        <v>100.419666666667</v>
      </c>
      <c r="CL376">
        <v>0.0997343666666667</v>
      </c>
      <c r="CM376">
        <v>24.1064333333333</v>
      </c>
      <c r="CN376">
        <v>23.7544666666667</v>
      </c>
      <c r="CO376">
        <v>999.9</v>
      </c>
      <c r="CP376">
        <v>0</v>
      </c>
      <c r="CQ376">
        <v>0</v>
      </c>
      <c r="CR376">
        <v>9977.5</v>
      </c>
      <c r="CS376">
        <v>0</v>
      </c>
      <c r="CT376">
        <v>4.47745666666667</v>
      </c>
      <c r="CU376">
        <v>1045.96333333333</v>
      </c>
      <c r="CV376">
        <v>0.961994666666667</v>
      </c>
      <c r="CW376">
        <v>0.0380055</v>
      </c>
      <c r="CX376">
        <v>0</v>
      </c>
      <c r="CY376">
        <v>1312.77666666667</v>
      </c>
      <c r="CZ376">
        <v>4.99912</v>
      </c>
      <c r="DA376">
        <v>13631.5333333333</v>
      </c>
      <c r="DB376">
        <v>6712.55666666667</v>
      </c>
      <c r="DC376">
        <v>37.9786666666667</v>
      </c>
      <c r="DD376">
        <v>40.937</v>
      </c>
      <c r="DE376">
        <v>39.7286666666667</v>
      </c>
      <c r="DF376">
        <v>40.4786666666667</v>
      </c>
      <c r="DG376">
        <v>39.9166666666667</v>
      </c>
      <c r="DH376">
        <v>1001.40333333333</v>
      </c>
      <c r="DI376">
        <v>39.56</v>
      </c>
      <c r="DJ376">
        <v>0</v>
      </c>
      <c r="DK376">
        <v>1625677935.2</v>
      </c>
      <c r="DL376">
        <v>0</v>
      </c>
      <c r="DM376">
        <v>1315.77269230769</v>
      </c>
      <c r="DN376">
        <v>-29.2290598436764</v>
      </c>
      <c r="DO376">
        <v>-274.482051513743</v>
      </c>
      <c r="DP376">
        <v>13660.4153846154</v>
      </c>
      <c r="DQ376">
        <v>15</v>
      </c>
      <c r="DR376">
        <v>1625677134.6</v>
      </c>
      <c r="DS376" t="s">
        <v>305</v>
      </c>
      <c r="DT376">
        <v>1625677128.6</v>
      </c>
      <c r="DU376">
        <v>1625677134.6</v>
      </c>
      <c r="DV376">
        <v>2</v>
      </c>
      <c r="DW376">
        <v>0.041</v>
      </c>
      <c r="DX376">
        <v>0.026</v>
      </c>
      <c r="DY376">
        <v>-14.347</v>
      </c>
      <c r="DZ376">
        <v>-1.389</v>
      </c>
      <c r="EA376">
        <v>420</v>
      </c>
      <c r="EB376">
        <v>5</v>
      </c>
      <c r="EC376">
        <v>0.14</v>
      </c>
      <c r="ED376">
        <v>0.08</v>
      </c>
      <c r="EE376">
        <v>-12.9956463414634</v>
      </c>
      <c r="EF376">
        <v>-0.130373519163794</v>
      </c>
      <c r="EG376">
        <v>0.0408148950427025</v>
      </c>
      <c r="EH376">
        <v>1</v>
      </c>
      <c r="EI376">
        <v>1317.21970588235</v>
      </c>
      <c r="EJ376">
        <v>-29.1433826449613</v>
      </c>
      <c r="EK376">
        <v>2.87352467035553</v>
      </c>
      <c r="EL376">
        <v>0</v>
      </c>
      <c r="EM376">
        <v>1.74651731707317</v>
      </c>
      <c r="EN376">
        <v>0.0792399303135917</v>
      </c>
      <c r="EO376">
        <v>0.0134045098025182</v>
      </c>
      <c r="EP376">
        <v>1</v>
      </c>
      <c r="EQ376">
        <v>2</v>
      </c>
      <c r="ER376">
        <v>3</v>
      </c>
      <c r="ES376" t="s">
        <v>349</v>
      </c>
      <c r="ET376">
        <v>100</v>
      </c>
      <c r="EU376">
        <v>100</v>
      </c>
      <c r="EV376">
        <v>-14.342</v>
      </c>
      <c r="EW376">
        <v>-1.5191</v>
      </c>
      <c r="EX376">
        <v>-14.3476998515065</v>
      </c>
      <c r="EY376">
        <v>0.000485247639819423</v>
      </c>
      <c r="EZ376">
        <v>-1.36446825205216e-06</v>
      </c>
      <c r="FA376">
        <v>5.78542989185787e-10</v>
      </c>
      <c r="FB376">
        <v>-1.1099058739466</v>
      </c>
      <c r="FC376">
        <v>-0.0508365997127688</v>
      </c>
      <c r="FD376">
        <v>0.00161886503163497</v>
      </c>
      <c r="FE376">
        <v>-2.08621555845513e-05</v>
      </c>
      <c r="FF376">
        <v>0</v>
      </c>
      <c r="FG376">
        <v>2096</v>
      </c>
      <c r="FH376">
        <v>2</v>
      </c>
      <c r="FI376">
        <v>28</v>
      </c>
      <c r="FJ376">
        <v>13.4</v>
      </c>
      <c r="FK376">
        <v>13.3</v>
      </c>
      <c r="FL376">
        <v>18</v>
      </c>
      <c r="FM376">
        <v>491.985</v>
      </c>
      <c r="FN376">
        <v>512.142</v>
      </c>
      <c r="FO376">
        <v>24.9442</v>
      </c>
      <c r="FP376">
        <v>26.382</v>
      </c>
      <c r="FQ376">
        <v>30</v>
      </c>
      <c r="FR376">
        <v>26.5882</v>
      </c>
      <c r="FS376">
        <v>26.581</v>
      </c>
      <c r="FT376">
        <v>21.5023</v>
      </c>
      <c r="FU376">
        <v>44.1819</v>
      </c>
      <c r="FV376">
        <v>0</v>
      </c>
      <c r="FW376">
        <v>24.99</v>
      </c>
      <c r="FX376">
        <v>420</v>
      </c>
      <c r="FY376">
        <v>8.65472</v>
      </c>
      <c r="FZ376">
        <v>101.685</v>
      </c>
      <c r="GA376">
        <v>96.2078</v>
      </c>
    </row>
    <row r="377" spans="1:183">
      <c r="A377">
        <v>361</v>
      </c>
      <c r="B377">
        <v>1625677936.1</v>
      </c>
      <c r="C377">
        <v>720</v>
      </c>
      <c r="D377" t="s">
        <v>1028</v>
      </c>
      <c r="E377" t="s">
        <v>1029</v>
      </c>
      <c r="F377">
        <v>1</v>
      </c>
      <c r="G377" t="s">
        <v>302</v>
      </c>
      <c r="H377">
        <v>1625677935.1</v>
      </c>
      <c r="I377">
        <f>(J377)/1000</f>
        <v>0</v>
      </c>
      <c r="J377">
        <f>1000*CJ377*AH377*(CF377-CG377)/(100*BY377*(1000-AH377*CF377))</f>
        <v>0</v>
      </c>
      <c r="K377">
        <f>CJ377*AH377*(CE377-CD377*(1000-AH377*CG377)/(1000-AH377*CF377))/(100*BY377)</f>
        <v>0</v>
      </c>
      <c r="L377">
        <f>CD377 - IF(AH377&gt;1, K377*BY377*100.0/(AJ377*CR377), 0)</f>
        <v>0</v>
      </c>
      <c r="M377">
        <f>((S377-I377/2)*L377-K377)/(S377+I377/2)</f>
        <v>0</v>
      </c>
      <c r="N377">
        <f>M377*(CK377+CL377)/1000.0</f>
        <v>0</v>
      </c>
      <c r="O377">
        <f>(CD377 - IF(AH377&gt;1, K377*BY377*100.0/(AJ377*CR377), 0))*(CK377+CL377)/1000.0</f>
        <v>0</v>
      </c>
      <c r="P377">
        <f>2.0/((1/R377-1/Q377)+SIGN(R377)*SQRT((1/R377-1/Q377)*(1/R377-1/Q377) + 4*BZ377/((BZ377+1)*(BZ377+1))*(2*1/R377*1/Q377-1/Q377*1/Q377)))</f>
        <v>0</v>
      </c>
      <c r="Q377">
        <f>IF(LEFT(CA377,1)&lt;&gt;"0",IF(LEFT(CA377,1)="1",3.0,CB377),$D$5+$E$5*(CR377*CK377/($K$5*1000))+$F$5*(CR377*CK377/($K$5*1000))*MAX(MIN(BY377,$J$5),$I$5)*MAX(MIN(BY377,$J$5),$I$5)+$G$5*MAX(MIN(BY377,$J$5),$I$5)*(CR377*CK377/($K$5*1000))+$H$5*(CR377*CK377/($K$5*1000))*(CR377*CK377/($K$5*1000)))</f>
        <v>0</v>
      </c>
      <c r="R377">
        <f>I377*(1000-(1000*0.61365*exp(17.502*V377/(240.97+V377))/(CK377+CL377)+CF377)/2)/(1000*0.61365*exp(17.502*V377/(240.97+V377))/(CK377+CL377)-CF377)</f>
        <v>0</v>
      </c>
      <c r="S377">
        <f>1/((BZ377+1)/(P377/1.6)+1/(Q377/1.37)) + BZ377/((BZ377+1)/(P377/1.6) + BZ377/(Q377/1.37))</f>
        <v>0</v>
      </c>
      <c r="T377">
        <f>(BU377*BX377)</f>
        <v>0</v>
      </c>
      <c r="U377">
        <f>(CM377+(T377+2*0.95*5.67E-8*(((CM377+$B$7)+273)^4-(CM377+273)^4)-44100*I377)/(1.84*29.3*Q377+8*0.95*5.67E-8*(CM377+273)^3))</f>
        <v>0</v>
      </c>
      <c r="V377">
        <f>($C$7*CN377+$D$7*CO377+$E$7*U377)</f>
        <v>0</v>
      </c>
      <c r="W377">
        <f>0.61365*exp(17.502*V377/(240.97+V377))</f>
        <v>0</v>
      </c>
      <c r="X377">
        <f>(Y377/Z377*100)</f>
        <v>0</v>
      </c>
      <c r="Y377">
        <f>CF377*(CK377+CL377)/1000</f>
        <v>0</v>
      </c>
      <c r="Z377">
        <f>0.61365*exp(17.502*CM377/(240.97+CM377))</f>
        <v>0</v>
      </c>
      <c r="AA377">
        <f>(W377-CF377*(CK377+CL377)/1000)</f>
        <v>0</v>
      </c>
      <c r="AB377">
        <f>(-I377*44100)</f>
        <v>0</v>
      </c>
      <c r="AC377">
        <f>2*29.3*Q377*0.92*(CM377-V377)</f>
        <v>0</v>
      </c>
      <c r="AD377">
        <f>2*0.95*5.67E-8*(((CM377+$B$7)+273)^4-(V377+273)^4)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MAX(0,($B$13+$C$13*CR377)/(1+$D$13*CR377)*CK377/(CM377+273)*$E$13)</f>
        <v>0</v>
      </c>
      <c r="AK377" t="s">
        <v>303</v>
      </c>
      <c r="AL377" t="s">
        <v>303</v>
      </c>
      <c r="AM377">
        <v>0</v>
      </c>
      <c r="AN377">
        <v>0</v>
      </c>
      <c r="AO377">
        <f>1-AM377/AN377</f>
        <v>0</v>
      </c>
      <c r="AP377">
        <v>0</v>
      </c>
      <c r="AQ377" t="s">
        <v>303</v>
      </c>
      <c r="AR377" t="s">
        <v>303</v>
      </c>
      <c r="AS377">
        <v>0</v>
      </c>
      <c r="AT377">
        <v>0</v>
      </c>
      <c r="AU377">
        <f>1-AS377/AT377</f>
        <v>0</v>
      </c>
      <c r="AV377">
        <v>0.5</v>
      </c>
      <c r="AW377">
        <f>BV377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303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f>$B$11*CS377+$C$11*CT377+$F$11*CU377*(1-CX377)</f>
        <v>0</v>
      </c>
      <c r="BV377">
        <f>BU377*BW377</f>
        <v>0</v>
      </c>
      <c r="BW377">
        <f>($B$11*$D$9+$C$11*$D$9+$F$11*((DH377+CZ377)/MAX(DH377+CZ377+DI377, 0.1)*$I$9+DI377/MAX(DH377+CZ377+DI377, 0.1)*$J$9))/($B$11+$C$11+$F$11)</f>
        <v>0</v>
      </c>
      <c r="BX377">
        <f>($B$11*$K$9+$C$11*$K$9+$F$11*((DH377+CZ377)/MAX(DH377+CZ377+DI377, 0.1)*$P$9+DI377/MAX(DH377+CZ377+DI377, 0.1)*$Q$9))/($B$11+$C$11+$F$11)</f>
        <v>0</v>
      </c>
      <c r="BY377">
        <v>6</v>
      </c>
      <c r="BZ377">
        <v>0.5</v>
      </c>
      <c r="CA377" t="s">
        <v>304</v>
      </c>
      <c r="CB377">
        <v>2</v>
      </c>
      <c r="CC377">
        <v>1625677935.1</v>
      </c>
      <c r="CD377">
        <v>406.946666666667</v>
      </c>
      <c r="CE377">
        <v>419.929666666667</v>
      </c>
      <c r="CF377">
        <v>10.307</v>
      </c>
      <c r="CG377">
        <v>8.53352666666667</v>
      </c>
      <c r="CH377">
        <v>421.288666666667</v>
      </c>
      <c r="CI377">
        <v>11.8262</v>
      </c>
      <c r="CJ377">
        <v>500.061666666667</v>
      </c>
      <c r="CK377">
        <v>100.424333333333</v>
      </c>
      <c r="CL377">
        <v>0.0999644666666667</v>
      </c>
      <c r="CM377">
        <v>24.1364</v>
      </c>
      <c r="CN377">
        <v>23.7823</v>
      </c>
      <c r="CO377">
        <v>999.9</v>
      </c>
      <c r="CP377">
        <v>0</v>
      </c>
      <c r="CQ377">
        <v>0</v>
      </c>
      <c r="CR377">
        <v>9997.5</v>
      </c>
      <c r="CS377">
        <v>0</v>
      </c>
      <c r="CT377">
        <v>4.5133</v>
      </c>
      <c r="CU377">
        <v>1045.95666666667</v>
      </c>
      <c r="CV377">
        <v>0.961994666666667</v>
      </c>
      <c r="CW377">
        <v>0.0380055</v>
      </c>
      <c r="CX377">
        <v>0</v>
      </c>
      <c r="CY377">
        <v>1311.82</v>
      </c>
      <c r="CZ377">
        <v>4.99912</v>
      </c>
      <c r="DA377">
        <v>13622.9333333333</v>
      </c>
      <c r="DB377">
        <v>6712.5</v>
      </c>
      <c r="DC377">
        <v>37.958</v>
      </c>
      <c r="DD377">
        <v>40.937</v>
      </c>
      <c r="DE377">
        <v>39.6456666666667</v>
      </c>
      <c r="DF377">
        <v>40.583</v>
      </c>
      <c r="DG377">
        <v>39.8123333333333</v>
      </c>
      <c r="DH377">
        <v>1001.39666666667</v>
      </c>
      <c r="DI377">
        <v>39.56</v>
      </c>
      <c r="DJ377">
        <v>0</v>
      </c>
      <c r="DK377">
        <v>1625677937</v>
      </c>
      <c r="DL377">
        <v>0</v>
      </c>
      <c r="DM377">
        <v>1314.7412</v>
      </c>
      <c r="DN377">
        <v>-29.6407691815603</v>
      </c>
      <c r="DO377">
        <v>-273.592307337836</v>
      </c>
      <c r="DP377">
        <v>13650.948</v>
      </c>
      <c r="DQ377">
        <v>15</v>
      </c>
      <c r="DR377">
        <v>1625677134.6</v>
      </c>
      <c r="DS377" t="s">
        <v>305</v>
      </c>
      <c r="DT377">
        <v>1625677128.6</v>
      </c>
      <c r="DU377">
        <v>1625677134.6</v>
      </c>
      <c r="DV377">
        <v>2</v>
      </c>
      <c r="DW377">
        <v>0.041</v>
      </c>
      <c r="DX377">
        <v>0.026</v>
      </c>
      <c r="DY377">
        <v>-14.347</v>
      </c>
      <c r="DZ377">
        <v>-1.389</v>
      </c>
      <c r="EA377">
        <v>420</v>
      </c>
      <c r="EB377">
        <v>5</v>
      </c>
      <c r="EC377">
        <v>0.14</v>
      </c>
      <c r="ED377">
        <v>0.08</v>
      </c>
      <c r="EE377">
        <v>-13.0004170731707</v>
      </c>
      <c r="EF377">
        <v>-0.0140696864111546</v>
      </c>
      <c r="EG377">
        <v>0.0367662020195977</v>
      </c>
      <c r="EH377">
        <v>1</v>
      </c>
      <c r="EI377">
        <v>1316.34294117647</v>
      </c>
      <c r="EJ377">
        <v>-29.1273789804741</v>
      </c>
      <c r="EK377">
        <v>2.87289209622285</v>
      </c>
      <c r="EL377">
        <v>0</v>
      </c>
      <c r="EM377">
        <v>1.75000024390244</v>
      </c>
      <c r="EN377">
        <v>0.107331010452964</v>
      </c>
      <c r="EO377">
        <v>0.0154082549126339</v>
      </c>
      <c r="EP377">
        <v>0</v>
      </c>
      <c r="EQ377">
        <v>1</v>
      </c>
      <c r="ER377">
        <v>3</v>
      </c>
      <c r="ES377" t="s">
        <v>427</v>
      </c>
      <c r="ET377">
        <v>100</v>
      </c>
      <c r="EU377">
        <v>100</v>
      </c>
      <c r="EV377">
        <v>-14.342</v>
      </c>
      <c r="EW377">
        <v>-1.5194</v>
      </c>
      <c r="EX377">
        <v>-14.3476998515065</v>
      </c>
      <c r="EY377">
        <v>0.000485247639819423</v>
      </c>
      <c r="EZ377">
        <v>-1.36446825205216e-06</v>
      </c>
      <c r="FA377">
        <v>5.78542989185787e-10</v>
      </c>
      <c r="FB377">
        <v>-1.1099058739466</v>
      </c>
      <c r="FC377">
        <v>-0.0508365997127688</v>
      </c>
      <c r="FD377">
        <v>0.00161886503163497</v>
      </c>
      <c r="FE377">
        <v>-2.08621555845513e-05</v>
      </c>
      <c r="FF377">
        <v>0</v>
      </c>
      <c r="FG377">
        <v>2096</v>
      </c>
      <c r="FH377">
        <v>2</v>
      </c>
      <c r="FI377">
        <v>28</v>
      </c>
      <c r="FJ377">
        <v>13.5</v>
      </c>
      <c r="FK377">
        <v>13.4</v>
      </c>
      <c r="FL377">
        <v>18</v>
      </c>
      <c r="FM377">
        <v>492.159</v>
      </c>
      <c r="FN377">
        <v>512.466</v>
      </c>
      <c r="FO377">
        <v>24.9925</v>
      </c>
      <c r="FP377">
        <v>26.3823</v>
      </c>
      <c r="FQ377">
        <v>30</v>
      </c>
      <c r="FR377">
        <v>26.5882</v>
      </c>
      <c r="FS377">
        <v>26.581</v>
      </c>
      <c r="FT377">
        <v>21.5019</v>
      </c>
      <c r="FU377">
        <v>44.1819</v>
      </c>
      <c r="FV377">
        <v>0</v>
      </c>
      <c r="FW377">
        <v>25.06</v>
      </c>
      <c r="FX377">
        <v>420</v>
      </c>
      <c r="FY377">
        <v>8.65883</v>
      </c>
      <c r="FZ377">
        <v>101.687</v>
      </c>
      <c r="GA377">
        <v>96.2074</v>
      </c>
    </row>
    <row r="378" spans="1:183">
      <c r="A378">
        <v>362</v>
      </c>
      <c r="B378">
        <v>1625677938.1</v>
      </c>
      <c r="C378">
        <v>722</v>
      </c>
      <c r="D378" t="s">
        <v>1030</v>
      </c>
      <c r="E378" t="s">
        <v>1031</v>
      </c>
      <c r="F378">
        <v>1</v>
      </c>
      <c r="G378" t="s">
        <v>302</v>
      </c>
      <c r="H378">
        <v>1625677937.1</v>
      </c>
      <c r="I378">
        <f>(J378)/1000</f>
        <v>0</v>
      </c>
      <c r="J378">
        <f>1000*CJ378*AH378*(CF378-CG378)/(100*BY378*(1000-AH378*CF378))</f>
        <v>0</v>
      </c>
      <c r="K378">
        <f>CJ378*AH378*(CE378-CD378*(1000-AH378*CG378)/(1000-AH378*CF378))/(100*BY378)</f>
        <v>0</v>
      </c>
      <c r="L378">
        <f>CD378 - IF(AH378&gt;1, K378*BY378*100.0/(AJ378*CR378), 0)</f>
        <v>0</v>
      </c>
      <c r="M378">
        <f>((S378-I378/2)*L378-K378)/(S378+I378/2)</f>
        <v>0</v>
      </c>
      <c r="N378">
        <f>M378*(CK378+CL378)/1000.0</f>
        <v>0</v>
      </c>
      <c r="O378">
        <f>(CD378 - IF(AH378&gt;1, K378*BY378*100.0/(AJ378*CR378), 0))*(CK378+CL378)/1000.0</f>
        <v>0</v>
      </c>
      <c r="P378">
        <f>2.0/((1/R378-1/Q378)+SIGN(R378)*SQRT((1/R378-1/Q378)*(1/R378-1/Q378) + 4*BZ378/((BZ378+1)*(BZ378+1))*(2*1/R378*1/Q378-1/Q378*1/Q378)))</f>
        <v>0</v>
      </c>
      <c r="Q378">
        <f>IF(LEFT(CA378,1)&lt;&gt;"0",IF(LEFT(CA378,1)="1",3.0,CB378),$D$5+$E$5*(CR378*CK378/($K$5*1000))+$F$5*(CR378*CK378/($K$5*1000))*MAX(MIN(BY378,$J$5),$I$5)*MAX(MIN(BY378,$J$5),$I$5)+$G$5*MAX(MIN(BY378,$J$5),$I$5)*(CR378*CK378/($K$5*1000))+$H$5*(CR378*CK378/($K$5*1000))*(CR378*CK378/($K$5*1000)))</f>
        <v>0</v>
      </c>
      <c r="R378">
        <f>I378*(1000-(1000*0.61365*exp(17.502*V378/(240.97+V378))/(CK378+CL378)+CF378)/2)/(1000*0.61365*exp(17.502*V378/(240.97+V378))/(CK378+CL378)-CF378)</f>
        <v>0</v>
      </c>
      <c r="S378">
        <f>1/((BZ378+1)/(P378/1.6)+1/(Q378/1.37)) + BZ378/((BZ378+1)/(P378/1.6) + BZ378/(Q378/1.37))</f>
        <v>0</v>
      </c>
      <c r="T378">
        <f>(BU378*BX378)</f>
        <v>0</v>
      </c>
      <c r="U378">
        <f>(CM378+(T378+2*0.95*5.67E-8*(((CM378+$B$7)+273)^4-(CM378+273)^4)-44100*I378)/(1.84*29.3*Q378+8*0.95*5.67E-8*(CM378+273)^3))</f>
        <v>0</v>
      </c>
      <c r="V378">
        <f>($C$7*CN378+$D$7*CO378+$E$7*U378)</f>
        <v>0</v>
      </c>
      <c r="W378">
        <f>0.61365*exp(17.502*V378/(240.97+V378))</f>
        <v>0</v>
      </c>
      <c r="X378">
        <f>(Y378/Z378*100)</f>
        <v>0</v>
      </c>
      <c r="Y378">
        <f>CF378*(CK378+CL378)/1000</f>
        <v>0</v>
      </c>
      <c r="Z378">
        <f>0.61365*exp(17.502*CM378/(240.97+CM378))</f>
        <v>0</v>
      </c>
      <c r="AA378">
        <f>(W378-CF378*(CK378+CL378)/1000)</f>
        <v>0</v>
      </c>
      <c r="AB378">
        <f>(-I378*44100)</f>
        <v>0</v>
      </c>
      <c r="AC378">
        <f>2*29.3*Q378*0.92*(CM378-V378)</f>
        <v>0</v>
      </c>
      <c r="AD378">
        <f>2*0.95*5.67E-8*(((CM378+$B$7)+273)^4-(V378+273)^4)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MAX(0,($B$13+$C$13*CR378)/(1+$D$13*CR378)*CK378/(CM378+273)*$E$13)</f>
        <v>0</v>
      </c>
      <c r="AK378" t="s">
        <v>303</v>
      </c>
      <c r="AL378" t="s">
        <v>303</v>
      </c>
      <c r="AM378">
        <v>0</v>
      </c>
      <c r="AN378">
        <v>0</v>
      </c>
      <c r="AO378">
        <f>1-AM378/AN378</f>
        <v>0</v>
      </c>
      <c r="AP378">
        <v>0</v>
      </c>
      <c r="AQ378" t="s">
        <v>303</v>
      </c>
      <c r="AR378" t="s">
        <v>303</v>
      </c>
      <c r="AS378">
        <v>0</v>
      </c>
      <c r="AT378">
        <v>0</v>
      </c>
      <c r="AU378">
        <f>1-AS378/AT378</f>
        <v>0</v>
      </c>
      <c r="AV378">
        <v>0.5</v>
      </c>
      <c r="AW378">
        <f>BV378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303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f>$B$11*CS378+$C$11*CT378+$F$11*CU378*(1-CX378)</f>
        <v>0</v>
      </c>
      <c r="BV378">
        <f>BU378*BW378</f>
        <v>0</v>
      </c>
      <c r="BW378">
        <f>($B$11*$D$9+$C$11*$D$9+$F$11*((DH378+CZ378)/MAX(DH378+CZ378+DI378, 0.1)*$I$9+DI378/MAX(DH378+CZ378+DI378, 0.1)*$J$9))/($B$11+$C$11+$F$11)</f>
        <v>0</v>
      </c>
      <c r="BX378">
        <f>($B$11*$K$9+$C$11*$K$9+$F$11*((DH378+CZ378)/MAX(DH378+CZ378+DI378, 0.1)*$P$9+DI378/MAX(DH378+CZ378+DI378, 0.1)*$Q$9))/($B$11+$C$11+$F$11)</f>
        <v>0</v>
      </c>
      <c r="BY378">
        <v>6</v>
      </c>
      <c r="BZ378">
        <v>0.5</v>
      </c>
      <c r="CA378" t="s">
        <v>304</v>
      </c>
      <c r="CB378">
        <v>2</v>
      </c>
      <c r="CC378">
        <v>1625677937.1</v>
      </c>
      <c r="CD378">
        <v>406.960333333333</v>
      </c>
      <c r="CE378">
        <v>419.955</v>
      </c>
      <c r="CF378">
        <v>10.3247333333333</v>
      </c>
      <c r="CG378">
        <v>8.56909333333333</v>
      </c>
      <c r="CH378">
        <v>421.302333333333</v>
      </c>
      <c r="CI378">
        <v>11.8443</v>
      </c>
      <c r="CJ378">
        <v>500.049666666667</v>
      </c>
      <c r="CK378">
        <v>100.419333333333</v>
      </c>
      <c r="CL378">
        <v>0.100078233333333</v>
      </c>
      <c r="CM378">
        <v>24.1676</v>
      </c>
      <c r="CN378">
        <v>23.8065333333333</v>
      </c>
      <c r="CO378">
        <v>999.9</v>
      </c>
      <c r="CP378">
        <v>0</v>
      </c>
      <c r="CQ378">
        <v>0</v>
      </c>
      <c r="CR378">
        <v>10000.4333333333</v>
      </c>
      <c r="CS378">
        <v>0</v>
      </c>
      <c r="CT378">
        <v>4.51559666666667</v>
      </c>
      <c r="CU378">
        <v>1046.06</v>
      </c>
      <c r="CV378">
        <v>0.961998333333333</v>
      </c>
      <c r="CW378">
        <v>0.0380018</v>
      </c>
      <c r="CX378">
        <v>0</v>
      </c>
      <c r="CY378">
        <v>1310.82333333333</v>
      </c>
      <c r="CZ378">
        <v>4.99912</v>
      </c>
      <c r="DA378">
        <v>13610.9666666667</v>
      </c>
      <c r="DB378">
        <v>6713.18</v>
      </c>
      <c r="DC378">
        <v>38.062</v>
      </c>
      <c r="DD378">
        <v>40.9163333333333</v>
      </c>
      <c r="DE378">
        <v>39.75</v>
      </c>
      <c r="DF378">
        <v>40.6246666666667</v>
      </c>
      <c r="DG378">
        <v>39.958</v>
      </c>
      <c r="DH378">
        <v>1001.5</v>
      </c>
      <c r="DI378">
        <v>39.56</v>
      </c>
      <c r="DJ378">
        <v>0</v>
      </c>
      <c r="DK378">
        <v>1625677938.8</v>
      </c>
      <c r="DL378">
        <v>0</v>
      </c>
      <c r="DM378">
        <v>1314.025</v>
      </c>
      <c r="DN378">
        <v>-29.0061538632586</v>
      </c>
      <c r="DO378">
        <v>-273.531624199199</v>
      </c>
      <c r="DP378">
        <v>13643.7461538462</v>
      </c>
      <c r="DQ378">
        <v>15</v>
      </c>
      <c r="DR378">
        <v>1625677134.6</v>
      </c>
      <c r="DS378" t="s">
        <v>305</v>
      </c>
      <c r="DT378">
        <v>1625677128.6</v>
      </c>
      <c r="DU378">
        <v>1625677134.6</v>
      </c>
      <c r="DV378">
        <v>2</v>
      </c>
      <c r="DW378">
        <v>0.041</v>
      </c>
      <c r="DX378">
        <v>0.026</v>
      </c>
      <c r="DY378">
        <v>-14.347</v>
      </c>
      <c r="DZ378">
        <v>-1.389</v>
      </c>
      <c r="EA378">
        <v>420</v>
      </c>
      <c r="EB378">
        <v>5</v>
      </c>
      <c r="EC378">
        <v>0.14</v>
      </c>
      <c r="ED378">
        <v>0.08</v>
      </c>
      <c r="EE378">
        <v>-13.0005536585366</v>
      </c>
      <c r="EF378">
        <v>0.0243867595818746</v>
      </c>
      <c r="EG378">
        <v>0.0362054375215563</v>
      </c>
      <c r="EH378">
        <v>1</v>
      </c>
      <c r="EI378">
        <v>1315.19794117647</v>
      </c>
      <c r="EJ378">
        <v>-29.220794426135</v>
      </c>
      <c r="EK378">
        <v>2.87065966943422</v>
      </c>
      <c r="EL378">
        <v>0</v>
      </c>
      <c r="EM378">
        <v>1.75168756097561</v>
      </c>
      <c r="EN378">
        <v>0.101268919860628</v>
      </c>
      <c r="EO378">
        <v>0.015286937159212</v>
      </c>
      <c r="EP378">
        <v>0</v>
      </c>
      <c r="EQ378">
        <v>1</v>
      </c>
      <c r="ER378">
        <v>3</v>
      </c>
      <c r="ES378" t="s">
        <v>427</v>
      </c>
      <c r="ET378">
        <v>100</v>
      </c>
      <c r="EU378">
        <v>100</v>
      </c>
      <c r="EV378">
        <v>-14.342</v>
      </c>
      <c r="EW378">
        <v>-1.5199</v>
      </c>
      <c r="EX378">
        <v>-14.3476998515065</v>
      </c>
      <c r="EY378">
        <v>0.000485247639819423</v>
      </c>
      <c r="EZ378">
        <v>-1.36446825205216e-06</v>
      </c>
      <c r="FA378">
        <v>5.78542989185787e-10</v>
      </c>
      <c r="FB378">
        <v>-1.1099058739466</v>
      </c>
      <c r="FC378">
        <v>-0.0508365997127688</v>
      </c>
      <c r="FD378">
        <v>0.00161886503163497</v>
      </c>
      <c r="FE378">
        <v>-2.08621555845513e-05</v>
      </c>
      <c r="FF378">
        <v>0</v>
      </c>
      <c r="FG378">
        <v>2096</v>
      </c>
      <c r="FH378">
        <v>2</v>
      </c>
      <c r="FI378">
        <v>28</v>
      </c>
      <c r="FJ378">
        <v>13.5</v>
      </c>
      <c r="FK378">
        <v>13.4</v>
      </c>
      <c r="FL378">
        <v>18</v>
      </c>
      <c r="FM378">
        <v>492.145</v>
      </c>
      <c r="FN378">
        <v>512.931</v>
      </c>
      <c r="FO378">
        <v>25.0341</v>
      </c>
      <c r="FP378">
        <v>26.3829</v>
      </c>
      <c r="FQ378">
        <v>30.0001</v>
      </c>
      <c r="FR378">
        <v>26.5882</v>
      </c>
      <c r="FS378">
        <v>26.5808</v>
      </c>
      <c r="FT378">
        <v>21.498</v>
      </c>
      <c r="FU378">
        <v>44.1819</v>
      </c>
      <c r="FV378">
        <v>0</v>
      </c>
      <c r="FW378">
        <v>25.13</v>
      </c>
      <c r="FX378">
        <v>420</v>
      </c>
      <c r="FY378">
        <v>8.65382</v>
      </c>
      <c r="FZ378">
        <v>101.687</v>
      </c>
      <c r="GA378">
        <v>96.2069</v>
      </c>
    </row>
    <row r="379" spans="1:183">
      <c r="A379">
        <v>363</v>
      </c>
      <c r="B379">
        <v>1625677940.1</v>
      </c>
      <c r="C379">
        <v>724</v>
      </c>
      <c r="D379" t="s">
        <v>1032</v>
      </c>
      <c r="E379" t="s">
        <v>1033</v>
      </c>
      <c r="F379">
        <v>1</v>
      </c>
      <c r="G379" t="s">
        <v>302</v>
      </c>
      <c r="H379">
        <v>1625677939.1</v>
      </c>
      <c r="I379">
        <f>(J379)/1000</f>
        <v>0</v>
      </c>
      <c r="J379">
        <f>1000*CJ379*AH379*(CF379-CG379)/(100*BY379*(1000-AH379*CF379))</f>
        <v>0</v>
      </c>
      <c r="K379">
        <f>CJ379*AH379*(CE379-CD379*(1000-AH379*CG379)/(1000-AH379*CF379))/(100*BY379)</f>
        <v>0</v>
      </c>
      <c r="L379">
        <f>CD379 - IF(AH379&gt;1, K379*BY379*100.0/(AJ379*CR379), 0)</f>
        <v>0</v>
      </c>
      <c r="M379">
        <f>((S379-I379/2)*L379-K379)/(S379+I379/2)</f>
        <v>0</v>
      </c>
      <c r="N379">
        <f>M379*(CK379+CL379)/1000.0</f>
        <v>0</v>
      </c>
      <c r="O379">
        <f>(CD379 - IF(AH379&gt;1, K379*BY379*100.0/(AJ379*CR379), 0))*(CK379+CL379)/1000.0</f>
        <v>0</v>
      </c>
      <c r="P379">
        <f>2.0/((1/R379-1/Q379)+SIGN(R379)*SQRT((1/R379-1/Q379)*(1/R379-1/Q379) + 4*BZ379/((BZ379+1)*(BZ379+1))*(2*1/R379*1/Q379-1/Q379*1/Q379)))</f>
        <v>0</v>
      </c>
      <c r="Q379">
        <f>IF(LEFT(CA379,1)&lt;&gt;"0",IF(LEFT(CA379,1)="1",3.0,CB379),$D$5+$E$5*(CR379*CK379/($K$5*1000))+$F$5*(CR379*CK379/($K$5*1000))*MAX(MIN(BY379,$J$5),$I$5)*MAX(MIN(BY379,$J$5),$I$5)+$G$5*MAX(MIN(BY379,$J$5),$I$5)*(CR379*CK379/($K$5*1000))+$H$5*(CR379*CK379/($K$5*1000))*(CR379*CK379/($K$5*1000)))</f>
        <v>0</v>
      </c>
      <c r="R379">
        <f>I379*(1000-(1000*0.61365*exp(17.502*V379/(240.97+V379))/(CK379+CL379)+CF379)/2)/(1000*0.61365*exp(17.502*V379/(240.97+V379))/(CK379+CL379)-CF379)</f>
        <v>0</v>
      </c>
      <c r="S379">
        <f>1/((BZ379+1)/(P379/1.6)+1/(Q379/1.37)) + BZ379/((BZ379+1)/(P379/1.6) + BZ379/(Q379/1.37))</f>
        <v>0</v>
      </c>
      <c r="T379">
        <f>(BU379*BX379)</f>
        <v>0</v>
      </c>
      <c r="U379">
        <f>(CM379+(T379+2*0.95*5.67E-8*(((CM379+$B$7)+273)^4-(CM379+273)^4)-44100*I379)/(1.84*29.3*Q379+8*0.95*5.67E-8*(CM379+273)^3))</f>
        <v>0</v>
      </c>
      <c r="V379">
        <f>($C$7*CN379+$D$7*CO379+$E$7*U379)</f>
        <v>0</v>
      </c>
      <c r="W379">
        <f>0.61365*exp(17.502*V379/(240.97+V379))</f>
        <v>0</v>
      </c>
      <c r="X379">
        <f>(Y379/Z379*100)</f>
        <v>0</v>
      </c>
      <c r="Y379">
        <f>CF379*(CK379+CL379)/1000</f>
        <v>0</v>
      </c>
      <c r="Z379">
        <f>0.61365*exp(17.502*CM379/(240.97+CM379))</f>
        <v>0</v>
      </c>
      <c r="AA379">
        <f>(W379-CF379*(CK379+CL379)/1000)</f>
        <v>0</v>
      </c>
      <c r="AB379">
        <f>(-I379*44100)</f>
        <v>0</v>
      </c>
      <c r="AC379">
        <f>2*29.3*Q379*0.92*(CM379-V379)</f>
        <v>0</v>
      </c>
      <c r="AD379">
        <f>2*0.95*5.67E-8*(((CM379+$B$7)+273)^4-(V379+273)^4)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MAX(0,($B$13+$C$13*CR379)/(1+$D$13*CR379)*CK379/(CM379+273)*$E$13)</f>
        <v>0</v>
      </c>
      <c r="AK379" t="s">
        <v>303</v>
      </c>
      <c r="AL379" t="s">
        <v>303</v>
      </c>
      <c r="AM379">
        <v>0</v>
      </c>
      <c r="AN379">
        <v>0</v>
      </c>
      <c r="AO379">
        <f>1-AM379/AN379</f>
        <v>0</v>
      </c>
      <c r="AP379">
        <v>0</v>
      </c>
      <c r="AQ379" t="s">
        <v>303</v>
      </c>
      <c r="AR379" t="s">
        <v>303</v>
      </c>
      <c r="AS379">
        <v>0</v>
      </c>
      <c r="AT379">
        <v>0</v>
      </c>
      <c r="AU379">
        <f>1-AS379/AT379</f>
        <v>0</v>
      </c>
      <c r="AV379">
        <v>0.5</v>
      </c>
      <c r="AW379">
        <f>BV379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303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f>$B$11*CS379+$C$11*CT379+$F$11*CU379*(1-CX379)</f>
        <v>0</v>
      </c>
      <c r="BV379">
        <f>BU379*BW379</f>
        <v>0</v>
      </c>
      <c r="BW379">
        <f>($B$11*$D$9+$C$11*$D$9+$F$11*((DH379+CZ379)/MAX(DH379+CZ379+DI379, 0.1)*$I$9+DI379/MAX(DH379+CZ379+DI379, 0.1)*$J$9))/($B$11+$C$11+$F$11)</f>
        <v>0</v>
      </c>
      <c r="BX379">
        <f>($B$11*$K$9+$C$11*$K$9+$F$11*((DH379+CZ379)/MAX(DH379+CZ379+DI379, 0.1)*$P$9+DI379/MAX(DH379+CZ379+DI379, 0.1)*$Q$9))/($B$11+$C$11+$F$11)</f>
        <v>0</v>
      </c>
      <c r="BY379">
        <v>6</v>
      </c>
      <c r="BZ379">
        <v>0.5</v>
      </c>
      <c r="CA379" t="s">
        <v>304</v>
      </c>
      <c r="CB379">
        <v>2</v>
      </c>
      <c r="CC379">
        <v>1625677939.1</v>
      </c>
      <c r="CD379">
        <v>406.950333333333</v>
      </c>
      <c r="CE379">
        <v>420.057333333333</v>
      </c>
      <c r="CF379">
        <v>10.3468333333333</v>
      </c>
      <c r="CG379">
        <v>8.60094666666667</v>
      </c>
      <c r="CH379">
        <v>421.292333333333</v>
      </c>
      <c r="CI379">
        <v>11.8669</v>
      </c>
      <c r="CJ379">
        <v>499.99</v>
      </c>
      <c r="CK379">
        <v>100.413</v>
      </c>
      <c r="CL379">
        <v>0.100050833333333</v>
      </c>
      <c r="CM379">
        <v>24.1974666666667</v>
      </c>
      <c r="CN379">
        <v>23.8386333333333</v>
      </c>
      <c r="CO379">
        <v>999.9</v>
      </c>
      <c r="CP379">
        <v>0</v>
      </c>
      <c r="CQ379">
        <v>0</v>
      </c>
      <c r="CR379">
        <v>9966.25</v>
      </c>
      <c r="CS379">
        <v>0</v>
      </c>
      <c r="CT379">
        <v>4.46918666666667</v>
      </c>
      <c r="CU379">
        <v>1045.86</v>
      </c>
      <c r="CV379">
        <v>0.961991</v>
      </c>
      <c r="CW379">
        <v>0.0380092</v>
      </c>
      <c r="CX379">
        <v>0</v>
      </c>
      <c r="CY379">
        <v>1309.89666666667</v>
      </c>
      <c r="CZ379">
        <v>4.99912</v>
      </c>
      <c r="DA379">
        <v>13598.3</v>
      </c>
      <c r="DB379">
        <v>6711.88333333333</v>
      </c>
      <c r="DC379">
        <v>37.979</v>
      </c>
      <c r="DD379">
        <v>40.937</v>
      </c>
      <c r="DE379">
        <v>39.6246666666667</v>
      </c>
      <c r="DF379">
        <v>40.5623333333333</v>
      </c>
      <c r="DG379">
        <v>39.854</v>
      </c>
      <c r="DH379">
        <v>1001.3</v>
      </c>
      <c r="DI379">
        <v>39.56</v>
      </c>
      <c r="DJ379">
        <v>0</v>
      </c>
      <c r="DK379">
        <v>1625677941.2</v>
      </c>
      <c r="DL379">
        <v>0</v>
      </c>
      <c r="DM379">
        <v>1312.88076923077</v>
      </c>
      <c r="DN379">
        <v>-28.347350441248</v>
      </c>
      <c r="DO379">
        <v>-289.381196927834</v>
      </c>
      <c r="DP379">
        <v>13632.1461538462</v>
      </c>
      <c r="DQ379">
        <v>15</v>
      </c>
      <c r="DR379">
        <v>1625677134.6</v>
      </c>
      <c r="DS379" t="s">
        <v>305</v>
      </c>
      <c r="DT379">
        <v>1625677128.6</v>
      </c>
      <c r="DU379">
        <v>1625677134.6</v>
      </c>
      <c r="DV379">
        <v>2</v>
      </c>
      <c r="DW379">
        <v>0.041</v>
      </c>
      <c r="DX379">
        <v>0.026</v>
      </c>
      <c r="DY379">
        <v>-14.347</v>
      </c>
      <c r="DZ379">
        <v>-1.389</v>
      </c>
      <c r="EA379">
        <v>420</v>
      </c>
      <c r="EB379">
        <v>5</v>
      </c>
      <c r="EC379">
        <v>0.14</v>
      </c>
      <c r="ED379">
        <v>0.08</v>
      </c>
      <c r="EE379">
        <v>-13.0047512195122</v>
      </c>
      <c r="EF379">
        <v>-0.227038327526114</v>
      </c>
      <c r="EG379">
        <v>0.044385111335547</v>
      </c>
      <c r="EH379">
        <v>1</v>
      </c>
      <c r="EI379">
        <v>1314.32941176471</v>
      </c>
      <c r="EJ379">
        <v>-29.0787713139401</v>
      </c>
      <c r="EK379">
        <v>2.85333957194067</v>
      </c>
      <c r="EL379">
        <v>0</v>
      </c>
      <c r="EM379">
        <v>1.75198829268293</v>
      </c>
      <c r="EN379">
        <v>0.0782916376306566</v>
      </c>
      <c r="EO379">
        <v>0.0151624476598037</v>
      </c>
      <c r="EP379">
        <v>1</v>
      </c>
      <c r="EQ379">
        <v>2</v>
      </c>
      <c r="ER379">
        <v>3</v>
      </c>
      <c r="ES379" t="s">
        <v>349</v>
      </c>
      <c r="ET379">
        <v>100</v>
      </c>
      <c r="EU379">
        <v>100</v>
      </c>
      <c r="EV379">
        <v>-14.343</v>
      </c>
      <c r="EW379">
        <v>-1.5203</v>
      </c>
      <c r="EX379">
        <v>-14.3476998515065</v>
      </c>
      <c r="EY379">
        <v>0.000485247639819423</v>
      </c>
      <c r="EZ379">
        <v>-1.36446825205216e-06</v>
      </c>
      <c r="FA379">
        <v>5.78542989185787e-10</v>
      </c>
      <c r="FB379">
        <v>-1.1099058739466</v>
      </c>
      <c r="FC379">
        <v>-0.0508365997127688</v>
      </c>
      <c r="FD379">
        <v>0.00161886503163497</v>
      </c>
      <c r="FE379">
        <v>-2.08621555845513e-05</v>
      </c>
      <c r="FF379">
        <v>0</v>
      </c>
      <c r="FG379">
        <v>2096</v>
      </c>
      <c r="FH379">
        <v>2</v>
      </c>
      <c r="FI379">
        <v>28</v>
      </c>
      <c r="FJ379">
        <v>13.5</v>
      </c>
      <c r="FK379">
        <v>13.4</v>
      </c>
      <c r="FL379">
        <v>18</v>
      </c>
      <c r="FM379">
        <v>492.215</v>
      </c>
      <c r="FN379">
        <v>512.759</v>
      </c>
      <c r="FO379">
        <v>25.0788</v>
      </c>
      <c r="FP379">
        <v>26.3837</v>
      </c>
      <c r="FQ379">
        <v>30.0003</v>
      </c>
      <c r="FR379">
        <v>26.5879</v>
      </c>
      <c r="FS379">
        <v>26.5797</v>
      </c>
      <c r="FT379">
        <v>21.4991</v>
      </c>
      <c r="FU379">
        <v>44.1819</v>
      </c>
      <c r="FV379">
        <v>0</v>
      </c>
      <c r="FW379">
        <v>25.13</v>
      </c>
      <c r="FX379">
        <v>420</v>
      </c>
      <c r="FY379">
        <v>8.64528</v>
      </c>
      <c r="FZ379">
        <v>101.687</v>
      </c>
      <c r="GA379">
        <v>96.2067</v>
      </c>
    </row>
    <row r="380" spans="1:183">
      <c r="A380">
        <v>364</v>
      </c>
      <c r="B380">
        <v>1625677942.1</v>
      </c>
      <c r="C380">
        <v>726</v>
      </c>
      <c r="D380" t="s">
        <v>1034</v>
      </c>
      <c r="E380" t="s">
        <v>1035</v>
      </c>
      <c r="F380">
        <v>1</v>
      </c>
      <c r="G380" t="s">
        <v>302</v>
      </c>
      <c r="H380">
        <v>1625677941.1</v>
      </c>
      <c r="I380">
        <f>(J380)/1000</f>
        <v>0</v>
      </c>
      <c r="J380">
        <f>1000*CJ380*AH380*(CF380-CG380)/(100*BY380*(1000-AH380*CF380))</f>
        <v>0</v>
      </c>
      <c r="K380">
        <f>CJ380*AH380*(CE380-CD380*(1000-AH380*CG380)/(1000-AH380*CF380))/(100*BY380)</f>
        <v>0</v>
      </c>
      <c r="L380">
        <f>CD380 - IF(AH380&gt;1, K380*BY380*100.0/(AJ380*CR380), 0)</f>
        <v>0</v>
      </c>
      <c r="M380">
        <f>((S380-I380/2)*L380-K380)/(S380+I380/2)</f>
        <v>0</v>
      </c>
      <c r="N380">
        <f>M380*(CK380+CL380)/1000.0</f>
        <v>0</v>
      </c>
      <c r="O380">
        <f>(CD380 - IF(AH380&gt;1, K380*BY380*100.0/(AJ380*CR380), 0))*(CK380+CL380)/1000.0</f>
        <v>0</v>
      </c>
      <c r="P380">
        <f>2.0/((1/R380-1/Q380)+SIGN(R380)*SQRT((1/R380-1/Q380)*(1/R380-1/Q380) + 4*BZ380/((BZ380+1)*(BZ380+1))*(2*1/R380*1/Q380-1/Q380*1/Q380)))</f>
        <v>0</v>
      </c>
      <c r="Q380">
        <f>IF(LEFT(CA380,1)&lt;&gt;"0",IF(LEFT(CA380,1)="1",3.0,CB380),$D$5+$E$5*(CR380*CK380/($K$5*1000))+$F$5*(CR380*CK380/($K$5*1000))*MAX(MIN(BY380,$J$5),$I$5)*MAX(MIN(BY380,$J$5),$I$5)+$G$5*MAX(MIN(BY380,$J$5),$I$5)*(CR380*CK380/($K$5*1000))+$H$5*(CR380*CK380/($K$5*1000))*(CR380*CK380/($K$5*1000)))</f>
        <v>0</v>
      </c>
      <c r="R380">
        <f>I380*(1000-(1000*0.61365*exp(17.502*V380/(240.97+V380))/(CK380+CL380)+CF380)/2)/(1000*0.61365*exp(17.502*V380/(240.97+V380))/(CK380+CL380)-CF380)</f>
        <v>0</v>
      </c>
      <c r="S380">
        <f>1/((BZ380+1)/(P380/1.6)+1/(Q380/1.37)) + BZ380/((BZ380+1)/(P380/1.6) + BZ380/(Q380/1.37))</f>
        <v>0</v>
      </c>
      <c r="T380">
        <f>(BU380*BX380)</f>
        <v>0</v>
      </c>
      <c r="U380">
        <f>(CM380+(T380+2*0.95*5.67E-8*(((CM380+$B$7)+273)^4-(CM380+273)^4)-44100*I380)/(1.84*29.3*Q380+8*0.95*5.67E-8*(CM380+273)^3))</f>
        <v>0</v>
      </c>
      <c r="V380">
        <f>($C$7*CN380+$D$7*CO380+$E$7*U380)</f>
        <v>0</v>
      </c>
      <c r="W380">
        <f>0.61365*exp(17.502*V380/(240.97+V380))</f>
        <v>0</v>
      </c>
      <c r="X380">
        <f>(Y380/Z380*100)</f>
        <v>0</v>
      </c>
      <c r="Y380">
        <f>CF380*(CK380+CL380)/1000</f>
        <v>0</v>
      </c>
      <c r="Z380">
        <f>0.61365*exp(17.502*CM380/(240.97+CM380))</f>
        <v>0</v>
      </c>
      <c r="AA380">
        <f>(W380-CF380*(CK380+CL380)/1000)</f>
        <v>0</v>
      </c>
      <c r="AB380">
        <f>(-I380*44100)</f>
        <v>0</v>
      </c>
      <c r="AC380">
        <f>2*29.3*Q380*0.92*(CM380-V380)</f>
        <v>0</v>
      </c>
      <c r="AD380">
        <f>2*0.95*5.67E-8*(((CM380+$B$7)+273)^4-(V380+273)^4)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MAX(0,($B$13+$C$13*CR380)/(1+$D$13*CR380)*CK380/(CM380+273)*$E$13)</f>
        <v>0</v>
      </c>
      <c r="AK380" t="s">
        <v>303</v>
      </c>
      <c r="AL380" t="s">
        <v>303</v>
      </c>
      <c r="AM380">
        <v>0</v>
      </c>
      <c r="AN380">
        <v>0</v>
      </c>
      <c r="AO380">
        <f>1-AM380/AN380</f>
        <v>0</v>
      </c>
      <c r="AP380">
        <v>0</v>
      </c>
      <c r="AQ380" t="s">
        <v>303</v>
      </c>
      <c r="AR380" t="s">
        <v>303</v>
      </c>
      <c r="AS380">
        <v>0</v>
      </c>
      <c r="AT380">
        <v>0</v>
      </c>
      <c r="AU380">
        <f>1-AS380/AT380</f>
        <v>0</v>
      </c>
      <c r="AV380">
        <v>0.5</v>
      </c>
      <c r="AW380">
        <f>BV380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303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f>$B$11*CS380+$C$11*CT380+$F$11*CU380*(1-CX380)</f>
        <v>0</v>
      </c>
      <c r="BV380">
        <f>BU380*BW380</f>
        <v>0</v>
      </c>
      <c r="BW380">
        <f>($B$11*$D$9+$C$11*$D$9+$F$11*((DH380+CZ380)/MAX(DH380+CZ380+DI380, 0.1)*$I$9+DI380/MAX(DH380+CZ380+DI380, 0.1)*$J$9))/($B$11+$C$11+$F$11)</f>
        <v>0</v>
      </c>
      <c r="BX380">
        <f>($B$11*$K$9+$C$11*$K$9+$F$11*((DH380+CZ380)/MAX(DH380+CZ380+DI380, 0.1)*$P$9+DI380/MAX(DH380+CZ380+DI380, 0.1)*$Q$9))/($B$11+$C$11+$F$11)</f>
        <v>0</v>
      </c>
      <c r="BY380">
        <v>6</v>
      </c>
      <c r="BZ380">
        <v>0.5</v>
      </c>
      <c r="CA380" t="s">
        <v>304</v>
      </c>
      <c r="CB380">
        <v>2</v>
      </c>
      <c r="CC380">
        <v>1625677941.1</v>
      </c>
      <c r="CD380">
        <v>406.953</v>
      </c>
      <c r="CE380">
        <v>420.084</v>
      </c>
      <c r="CF380">
        <v>10.3724</v>
      </c>
      <c r="CG380">
        <v>8.61192666666667</v>
      </c>
      <c r="CH380">
        <v>421.295333333333</v>
      </c>
      <c r="CI380">
        <v>11.8930333333333</v>
      </c>
      <c r="CJ380">
        <v>500.008</v>
      </c>
      <c r="CK380">
        <v>100.411</v>
      </c>
      <c r="CL380">
        <v>0.0999851666666667</v>
      </c>
      <c r="CM380">
        <v>24.226</v>
      </c>
      <c r="CN380">
        <v>23.8732333333333</v>
      </c>
      <c r="CO380">
        <v>999.9</v>
      </c>
      <c r="CP380">
        <v>0</v>
      </c>
      <c r="CQ380">
        <v>0</v>
      </c>
      <c r="CR380">
        <v>9973.12666666667</v>
      </c>
      <c r="CS380">
        <v>0</v>
      </c>
      <c r="CT380">
        <v>4.41496666666667</v>
      </c>
      <c r="CU380">
        <v>1045.95333333333</v>
      </c>
      <c r="CV380">
        <v>0.961994666666667</v>
      </c>
      <c r="CW380">
        <v>0.0380055</v>
      </c>
      <c r="CX380">
        <v>0</v>
      </c>
      <c r="CY380">
        <v>1309.03</v>
      </c>
      <c r="CZ380">
        <v>4.99912</v>
      </c>
      <c r="DA380">
        <v>13590.1666666667</v>
      </c>
      <c r="DB380">
        <v>6712.52</v>
      </c>
      <c r="DC380">
        <v>37.979</v>
      </c>
      <c r="DD380">
        <v>40.937</v>
      </c>
      <c r="DE380">
        <v>39.729</v>
      </c>
      <c r="DF380">
        <v>40.6456666666667</v>
      </c>
      <c r="DG380">
        <v>39.9163333333333</v>
      </c>
      <c r="DH380">
        <v>1001.39333333333</v>
      </c>
      <c r="DI380">
        <v>39.56</v>
      </c>
      <c r="DJ380">
        <v>0</v>
      </c>
      <c r="DK380">
        <v>1625677943</v>
      </c>
      <c r="DL380">
        <v>0</v>
      </c>
      <c r="DM380">
        <v>1311.8904</v>
      </c>
      <c r="DN380">
        <v>-27.2915384158985</v>
      </c>
      <c r="DO380">
        <v>-301.815384262031</v>
      </c>
      <c r="DP380">
        <v>13622.092</v>
      </c>
      <c r="DQ380">
        <v>15</v>
      </c>
      <c r="DR380">
        <v>1625677134.6</v>
      </c>
      <c r="DS380" t="s">
        <v>305</v>
      </c>
      <c r="DT380">
        <v>1625677128.6</v>
      </c>
      <c r="DU380">
        <v>1625677134.6</v>
      </c>
      <c r="DV380">
        <v>2</v>
      </c>
      <c r="DW380">
        <v>0.041</v>
      </c>
      <c r="DX380">
        <v>0.026</v>
      </c>
      <c r="DY380">
        <v>-14.347</v>
      </c>
      <c r="DZ380">
        <v>-1.389</v>
      </c>
      <c r="EA380">
        <v>420</v>
      </c>
      <c r="EB380">
        <v>5</v>
      </c>
      <c r="EC380">
        <v>0.14</v>
      </c>
      <c r="ED380">
        <v>0.08</v>
      </c>
      <c r="EE380">
        <v>-13.0159487804878</v>
      </c>
      <c r="EF380">
        <v>-0.43748780487807</v>
      </c>
      <c r="EG380">
        <v>0.0574981150144953</v>
      </c>
      <c r="EH380">
        <v>1</v>
      </c>
      <c r="EI380">
        <v>1313.48088235294</v>
      </c>
      <c r="EJ380">
        <v>-28.6614059127216</v>
      </c>
      <c r="EK380">
        <v>2.8156833541549</v>
      </c>
      <c r="EL380">
        <v>0</v>
      </c>
      <c r="EM380">
        <v>1.75336146341463</v>
      </c>
      <c r="EN380">
        <v>0.0726039721254387</v>
      </c>
      <c r="EO380">
        <v>0.0151044194083485</v>
      </c>
      <c r="EP380">
        <v>1</v>
      </c>
      <c r="EQ380">
        <v>2</v>
      </c>
      <c r="ER380">
        <v>3</v>
      </c>
      <c r="ES380" t="s">
        <v>349</v>
      </c>
      <c r="ET380">
        <v>100</v>
      </c>
      <c r="EU380">
        <v>100</v>
      </c>
      <c r="EV380">
        <v>-14.342</v>
      </c>
      <c r="EW380">
        <v>-1.5209</v>
      </c>
      <c r="EX380">
        <v>-14.3476998515065</v>
      </c>
      <c r="EY380">
        <v>0.000485247639819423</v>
      </c>
      <c r="EZ380">
        <v>-1.36446825205216e-06</v>
      </c>
      <c r="FA380">
        <v>5.78542989185787e-10</v>
      </c>
      <c r="FB380">
        <v>-1.1099058739466</v>
      </c>
      <c r="FC380">
        <v>-0.0508365997127688</v>
      </c>
      <c r="FD380">
        <v>0.00161886503163497</v>
      </c>
      <c r="FE380">
        <v>-2.08621555845513e-05</v>
      </c>
      <c r="FF380">
        <v>0</v>
      </c>
      <c r="FG380">
        <v>2096</v>
      </c>
      <c r="FH380">
        <v>2</v>
      </c>
      <c r="FI380">
        <v>28</v>
      </c>
      <c r="FJ380">
        <v>13.6</v>
      </c>
      <c r="FK380">
        <v>13.5</v>
      </c>
      <c r="FL380">
        <v>18</v>
      </c>
      <c r="FM380">
        <v>492.002</v>
      </c>
      <c r="FN380">
        <v>512.606</v>
      </c>
      <c r="FO380">
        <v>25.1311</v>
      </c>
      <c r="FP380">
        <v>26.3842</v>
      </c>
      <c r="FQ380">
        <v>30.0003</v>
      </c>
      <c r="FR380">
        <v>26.5868</v>
      </c>
      <c r="FS380">
        <v>26.5788</v>
      </c>
      <c r="FT380">
        <v>21.501</v>
      </c>
      <c r="FU380">
        <v>44.1819</v>
      </c>
      <c r="FV380">
        <v>0</v>
      </c>
      <c r="FW380">
        <v>25.2</v>
      </c>
      <c r="FX380">
        <v>420</v>
      </c>
      <c r="FY380">
        <v>8.70264</v>
      </c>
      <c r="FZ380">
        <v>101.686</v>
      </c>
      <c r="GA380">
        <v>96.2075</v>
      </c>
    </row>
    <row r="381" spans="1:183">
      <c r="A381">
        <v>365</v>
      </c>
      <c r="B381">
        <v>1625677944.1</v>
      </c>
      <c r="C381">
        <v>728</v>
      </c>
      <c r="D381" t="s">
        <v>1036</v>
      </c>
      <c r="E381" t="s">
        <v>1037</v>
      </c>
      <c r="F381">
        <v>1</v>
      </c>
      <c r="G381" t="s">
        <v>302</v>
      </c>
      <c r="H381">
        <v>1625677943.1</v>
      </c>
      <c r="I381">
        <f>(J381)/1000</f>
        <v>0</v>
      </c>
      <c r="J381">
        <f>1000*CJ381*AH381*(CF381-CG381)/(100*BY381*(1000-AH381*CF381))</f>
        <v>0</v>
      </c>
      <c r="K381">
        <f>CJ381*AH381*(CE381-CD381*(1000-AH381*CG381)/(1000-AH381*CF381))/(100*BY381)</f>
        <v>0</v>
      </c>
      <c r="L381">
        <f>CD381 - IF(AH381&gt;1, K381*BY381*100.0/(AJ381*CR381), 0)</f>
        <v>0</v>
      </c>
      <c r="M381">
        <f>((S381-I381/2)*L381-K381)/(S381+I381/2)</f>
        <v>0</v>
      </c>
      <c r="N381">
        <f>M381*(CK381+CL381)/1000.0</f>
        <v>0</v>
      </c>
      <c r="O381">
        <f>(CD381 - IF(AH381&gt;1, K381*BY381*100.0/(AJ381*CR381), 0))*(CK381+CL381)/1000.0</f>
        <v>0</v>
      </c>
      <c r="P381">
        <f>2.0/((1/R381-1/Q381)+SIGN(R381)*SQRT((1/R381-1/Q381)*(1/R381-1/Q381) + 4*BZ381/((BZ381+1)*(BZ381+1))*(2*1/R381*1/Q381-1/Q381*1/Q381)))</f>
        <v>0</v>
      </c>
      <c r="Q381">
        <f>IF(LEFT(CA381,1)&lt;&gt;"0",IF(LEFT(CA381,1)="1",3.0,CB381),$D$5+$E$5*(CR381*CK381/($K$5*1000))+$F$5*(CR381*CK381/($K$5*1000))*MAX(MIN(BY381,$J$5),$I$5)*MAX(MIN(BY381,$J$5),$I$5)+$G$5*MAX(MIN(BY381,$J$5),$I$5)*(CR381*CK381/($K$5*1000))+$H$5*(CR381*CK381/($K$5*1000))*(CR381*CK381/($K$5*1000)))</f>
        <v>0</v>
      </c>
      <c r="R381">
        <f>I381*(1000-(1000*0.61365*exp(17.502*V381/(240.97+V381))/(CK381+CL381)+CF381)/2)/(1000*0.61365*exp(17.502*V381/(240.97+V381))/(CK381+CL381)-CF381)</f>
        <v>0</v>
      </c>
      <c r="S381">
        <f>1/((BZ381+1)/(P381/1.6)+1/(Q381/1.37)) + BZ381/((BZ381+1)/(P381/1.6) + BZ381/(Q381/1.37))</f>
        <v>0</v>
      </c>
      <c r="T381">
        <f>(BU381*BX381)</f>
        <v>0</v>
      </c>
      <c r="U381">
        <f>(CM381+(T381+2*0.95*5.67E-8*(((CM381+$B$7)+273)^4-(CM381+273)^4)-44100*I381)/(1.84*29.3*Q381+8*0.95*5.67E-8*(CM381+273)^3))</f>
        <v>0</v>
      </c>
      <c r="V381">
        <f>($C$7*CN381+$D$7*CO381+$E$7*U381)</f>
        <v>0</v>
      </c>
      <c r="W381">
        <f>0.61365*exp(17.502*V381/(240.97+V381))</f>
        <v>0</v>
      </c>
      <c r="X381">
        <f>(Y381/Z381*100)</f>
        <v>0</v>
      </c>
      <c r="Y381">
        <f>CF381*(CK381+CL381)/1000</f>
        <v>0</v>
      </c>
      <c r="Z381">
        <f>0.61365*exp(17.502*CM381/(240.97+CM381))</f>
        <v>0</v>
      </c>
      <c r="AA381">
        <f>(W381-CF381*(CK381+CL381)/1000)</f>
        <v>0</v>
      </c>
      <c r="AB381">
        <f>(-I381*44100)</f>
        <v>0</v>
      </c>
      <c r="AC381">
        <f>2*29.3*Q381*0.92*(CM381-V381)</f>
        <v>0</v>
      </c>
      <c r="AD381">
        <f>2*0.95*5.67E-8*(((CM381+$B$7)+273)^4-(V381+273)^4)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MAX(0,($B$13+$C$13*CR381)/(1+$D$13*CR381)*CK381/(CM381+273)*$E$13)</f>
        <v>0</v>
      </c>
      <c r="AK381" t="s">
        <v>303</v>
      </c>
      <c r="AL381" t="s">
        <v>303</v>
      </c>
      <c r="AM381">
        <v>0</v>
      </c>
      <c r="AN381">
        <v>0</v>
      </c>
      <c r="AO381">
        <f>1-AM381/AN381</f>
        <v>0</v>
      </c>
      <c r="AP381">
        <v>0</v>
      </c>
      <c r="AQ381" t="s">
        <v>303</v>
      </c>
      <c r="AR381" t="s">
        <v>303</v>
      </c>
      <c r="AS381">
        <v>0</v>
      </c>
      <c r="AT381">
        <v>0</v>
      </c>
      <c r="AU381">
        <f>1-AS381/AT381</f>
        <v>0</v>
      </c>
      <c r="AV381">
        <v>0.5</v>
      </c>
      <c r="AW381">
        <f>BV381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303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f>$B$11*CS381+$C$11*CT381+$F$11*CU381*(1-CX381)</f>
        <v>0</v>
      </c>
      <c r="BV381">
        <f>BU381*BW381</f>
        <v>0</v>
      </c>
      <c r="BW381">
        <f>($B$11*$D$9+$C$11*$D$9+$F$11*((DH381+CZ381)/MAX(DH381+CZ381+DI381, 0.1)*$I$9+DI381/MAX(DH381+CZ381+DI381, 0.1)*$J$9))/($B$11+$C$11+$F$11)</f>
        <v>0</v>
      </c>
      <c r="BX381">
        <f>($B$11*$K$9+$C$11*$K$9+$F$11*((DH381+CZ381)/MAX(DH381+CZ381+DI381, 0.1)*$P$9+DI381/MAX(DH381+CZ381+DI381, 0.1)*$Q$9))/($B$11+$C$11+$F$11)</f>
        <v>0</v>
      </c>
      <c r="BY381">
        <v>6</v>
      </c>
      <c r="BZ381">
        <v>0.5</v>
      </c>
      <c r="CA381" t="s">
        <v>304</v>
      </c>
      <c r="CB381">
        <v>2</v>
      </c>
      <c r="CC381">
        <v>1625677943.1</v>
      </c>
      <c r="CD381">
        <v>406.971666666667</v>
      </c>
      <c r="CE381">
        <v>420.007333333333</v>
      </c>
      <c r="CF381">
        <v>10.3955333333333</v>
      </c>
      <c r="CG381">
        <v>8.61481</v>
      </c>
      <c r="CH381">
        <v>421.313666666667</v>
      </c>
      <c r="CI381">
        <v>11.9166333333333</v>
      </c>
      <c r="CJ381">
        <v>499.963333333333</v>
      </c>
      <c r="CK381">
        <v>100.411</v>
      </c>
      <c r="CL381">
        <v>0.0998152333333333</v>
      </c>
      <c r="CM381">
        <v>24.2576</v>
      </c>
      <c r="CN381">
        <v>23.9073</v>
      </c>
      <c r="CO381">
        <v>999.9</v>
      </c>
      <c r="CP381">
        <v>0</v>
      </c>
      <c r="CQ381">
        <v>0</v>
      </c>
      <c r="CR381">
        <v>9985</v>
      </c>
      <c r="CS381">
        <v>0</v>
      </c>
      <c r="CT381">
        <v>4.3975</v>
      </c>
      <c r="CU381">
        <v>1046.05</v>
      </c>
      <c r="CV381">
        <v>0.961991</v>
      </c>
      <c r="CW381">
        <v>0.0380092</v>
      </c>
      <c r="CX381">
        <v>0</v>
      </c>
      <c r="CY381">
        <v>1308.22333333333</v>
      </c>
      <c r="CZ381">
        <v>4.99912</v>
      </c>
      <c r="DA381">
        <v>13583</v>
      </c>
      <c r="DB381">
        <v>6713.11666666667</v>
      </c>
      <c r="DC381">
        <v>37.8953333333333</v>
      </c>
      <c r="DD381">
        <v>40.937</v>
      </c>
      <c r="DE381">
        <v>39.7496666666667</v>
      </c>
      <c r="DF381">
        <v>40.4996666666667</v>
      </c>
      <c r="DG381">
        <v>39.8746666666667</v>
      </c>
      <c r="DH381">
        <v>1001.48333333333</v>
      </c>
      <c r="DI381">
        <v>39.5666666666667</v>
      </c>
      <c r="DJ381">
        <v>0</v>
      </c>
      <c r="DK381">
        <v>1625677944.8</v>
      </c>
      <c r="DL381">
        <v>0</v>
      </c>
      <c r="DM381">
        <v>1311.19038461538</v>
      </c>
      <c r="DN381">
        <v>-27.2823931714724</v>
      </c>
      <c r="DO381">
        <v>-299.5589746232</v>
      </c>
      <c r="DP381">
        <v>13614.9730769231</v>
      </c>
      <c r="DQ381">
        <v>15</v>
      </c>
      <c r="DR381">
        <v>1625677134.6</v>
      </c>
      <c r="DS381" t="s">
        <v>305</v>
      </c>
      <c r="DT381">
        <v>1625677128.6</v>
      </c>
      <c r="DU381">
        <v>1625677134.6</v>
      </c>
      <c r="DV381">
        <v>2</v>
      </c>
      <c r="DW381">
        <v>0.041</v>
      </c>
      <c r="DX381">
        <v>0.026</v>
      </c>
      <c r="DY381">
        <v>-14.347</v>
      </c>
      <c r="DZ381">
        <v>-1.389</v>
      </c>
      <c r="EA381">
        <v>420</v>
      </c>
      <c r="EB381">
        <v>5</v>
      </c>
      <c r="EC381">
        <v>0.14</v>
      </c>
      <c r="ED381">
        <v>0.08</v>
      </c>
      <c r="EE381">
        <v>-13.0222341463415</v>
      </c>
      <c r="EF381">
        <v>-0.394639024390249</v>
      </c>
      <c r="EG381">
        <v>0.056334902796151</v>
      </c>
      <c r="EH381">
        <v>1</v>
      </c>
      <c r="EI381">
        <v>1312.77742857143</v>
      </c>
      <c r="EJ381">
        <v>-28.333571020149</v>
      </c>
      <c r="EK381">
        <v>2.85710377116121</v>
      </c>
      <c r="EL381">
        <v>0</v>
      </c>
      <c r="EM381">
        <v>1.75624341463415</v>
      </c>
      <c r="EN381">
        <v>0.10297986062718</v>
      </c>
      <c r="EO381">
        <v>0.0167622101997111</v>
      </c>
      <c r="EP381">
        <v>0</v>
      </c>
      <c r="EQ381">
        <v>1</v>
      </c>
      <c r="ER381">
        <v>3</v>
      </c>
      <c r="ES381" t="s">
        <v>427</v>
      </c>
      <c r="ET381">
        <v>100</v>
      </c>
      <c r="EU381">
        <v>100</v>
      </c>
      <c r="EV381">
        <v>-14.342</v>
      </c>
      <c r="EW381">
        <v>-1.5213</v>
      </c>
      <c r="EX381">
        <v>-14.3476998515065</v>
      </c>
      <c r="EY381">
        <v>0.000485247639819423</v>
      </c>
      <c r="EZ381">
        <v>-1.36446825205216e-06</v>
      </c>
      <c r="FA381">
        <v>5.78542989185787e-10</v>
      </c>
      <c r="FB381">
        <v>-1.1099058739466</v>
      </c>
      <c r="FC381">
        <v>-0.0508365997127688</v>
      </c>
      <c r="FD381">
        <v>0.00161886503163497</v>
      </c>
      <c r="FE381">
        <v>-2.08621555845513e-05</v>
      </c>
      <c r="FF381">
        <v>0</v>
      </c>
      <c r="FG381">
        <v>2096</v>
      </c>
      <c r="FH381">
        <v>2</v>
      </c>
      <c r="FI381">
        <v>28</v>
      </c>
      <c r="FJ381">
        <v>13.6</v>
      </c>
      <c r="FK381">
        <v>13.5</v>
      </c>
      <c r="FL381">
        <v>18</v>
      </c>
      <c r="FM381">
        <v>491.937</v>
      </c>
      <c r="FN381">
        <v>512.534</v>
      </c>
      <c r="FO381">
        <v>25.173</v>
      </c>
      <c r="FP381">
        <v>26.3842</v>
      </c>
      <c r="FQ381">
        <v>30</v>
      </c>
      <c r="FR381">
        <v>26.586</v>
      </c>
      <c r="FS381">
        <v>26.5788</v>
      </c>
      <c r="FT381">
        <v>21.5023</v>
      </c>
      <c r="FU381">
        <v>44.1819</v>
      </c>
      <c r="FV381">
        <v>0</v>
      </c>
      <c r="FW381">
        <v>25.26</v>
      </c>
      <c r="FX381">
        <v>420</v>
      </c>
      <c r="FY381">
        <v>8.70501</v>
      </c>
      <c r="FZ381">
        <v>101.687</v>
      </c>
      <c r="GA381">
        <v>96.2083</v>
      </c>
    </row>
    <row r="382" spans="1:183">
      <c r="A382">
        <v>366</v>
      </c>
      <c r="B382">
        <v>1625677946.1</v>
      </c>
      <c r="C382">
        <v>730</v>
      </c>
      <c r="D382" t="s">
        <v>1038</v>
      </c>
      <c r="E382" t="s">
        <v>1039</v>
      </c>
      <c r="F382">
        <v>1</v>
      </c>
      <c r="G382" t="s">
        <v>302</v>
      </c>
      <c r="H382">
        <v>1625677945.1</v>
      </c>
      <c r="I382">
        <f>(J382)/1000</f>
        <v>0</v>
      </c>
      <c r="J382">
        <f>1000*CJ382*AH382*(CF382-CG382)/(100*BY382*(1000-AH382*CF382))</f>
        <v>0</v>
      </c>
      <c r="K382">
        <f>CJ382*AH382*(CE382-CD382*(1000-AH382*CG382)/(1000-AH382*CF382))/(100*BY382)</f>
        <v>0</v>
      </c>
      <c r="L382">
        <f>CD382 - IF(AH382&gt;1, K382*BY382*100.0/(AJ382*CR382), 0)</f>
        <v>0</v>
      </c>
      <c r="M382">
        <f>((S382-I382/2)*L382-K382)/(S382+I382/2)</f>
        <v>0</v>
      </c>
      <c r="N382">
        <f>M382*(CK382+CL382)/1000.0</f>
        <v>0</v>
      </c>
      <c r="O382">
        <f>(CD382 - IF(AH382&gt;1, K382*BY382*100.0/(AJ382*CR382), 0))*(CK382+CL382)/1000.0</f>
        <v>0</v>
      </c>
      <c r="P382">
        <f>2.0/((1/R382-1/Q382)+SIGN(R382)*SQRT((1/R382-1/Q382)*(1/R382-1/Q382) + 4*BZ382/((BZ382+1)*(BZ382+1))*(2*1/R382*1/Q382-1/Q382*1/Q382)))</f>
        <v>0</v>
      </c>
      <c r="Q382">
        <f>IF(LEFT(CA382,1)&lt;&gt;"0",IF(LEFT(CA382,1)="1",3.0,CB382),$D$5+$E$5*(CR382*CK382/($K$5*1000))+$F$5*(CR382*CK382/($K$5*1000))*MAX(MIN(BY382,$J$5),$I$5)*MAX(MIN(BY382,$J$5),$I$5)+$G$5*MAX(MIN(BY382,$J$5),$I$5)*(CR382*CK382/($K$5*1000))+$H$5*(CR382*CK382/($K$5*1000))*(CR382*CK382/($K$5*1000)))</f>
        <v>0</v>
      </c>
      <c r="R382">
        <f>I382*(1000-(1000*0.61365*exp(17.502*V382/(240.97+V382))/(CK382+CL382)+CF382)/2)/(1000*0.61365*exp(17.502*V382/(240.97+V382))/(CK382+CL382)-CF382)</f>
        <v>0</v>
      </c>
      <c r="S382">
        <f>1/((BZ382+1)/(P382/1.6)+1/(Q382/1.37)) + BZ382/((BZ382+1)/(P382/1.6) + BZ382/(Q382/1.37))</f>
        <v>0</v>
      </c>
      <c r="T382">
        <f>(BU382*BX382)</f>
        <v>0</v>
      </c>
      <c r="U382">
        <f>(CM382+(T382+2*0.95*5.67E-8*(((CM382+$B$7)+273)^4-(CM382+273)^4)-44100*I382)/(1.84*29.3*Q382+8*0.95*5.67E-8*(CM382+273)^3))</f>
        <v>0</v>
      </c>
      <c r="V382">
        <f>($C$7*CN382+$D$7*CO382+$E$7*U382)</f>
        <v>0</v>
      </c>
      <c r="W382">
        <f>0.61365*exp(17.502*V382/(240.97+V382))</f>
        <v>0</v>
      </c>
      <c r="X382">
        <f>(Y382/Z382*100)</f>
        <v>0</v>
      </c>
      <c r="Y382">
        <f>CF382*(CK382+CL382)/1000</f>
        <v>0</v>
      </c>
      <c r="Z382">
        <f>0.61365*exp(17.502*CM382/(240.97+CM382))</f>
        <v>0</v>
      </c>
      <c r="AA382">
        <f>(W382-CF382*(CK382+CL382)/1000)</f>
        <v>0</v>
      </c>
      <c r="AB382">
        <f>(-I382*44100)</f>
        <v>0</v>
      </c>
      <c r="AC382">
        <f>2*29.3*Q382*0.92*(CM382-V382)</f>
        <v>0</v>
      </c>
      <c r="AD382">
        <f>2*0.95*5.67E-8*(((CM382+$B$7)+273)^4-(V382+273)^4)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MAX(0,($B$13+$C$13*CR382)/(1+$D$13*CR382)*CK382/(CM382+273)*$E$13)</f>
        <v>0</v>
      </c>
      <c r="AK382" t="s">
        <v>303</v>
      </c>
      <c r="AL382" t="s">
        <v>303</v>
      </c>
      <c r="AM382">
        <v>0</v>
      </c>
      <c r="AN382">
        <v>0</v>
      </c>
      <c r="AO382">
        <f>1-AM382/AN382</f>
        <v>0</v>
      </c>
      <c r="AP382">
        <v>0</v>
      </c>
      <c r="AQ382" t="s">
        <v>303</v>
      </c>
      <c r="AR382" t="s">
        <v>303</v>
      </c>
      <c r="AS382">
        <v>0</v>
      </c>
      <c r="AT382">
        <v>0</v>
      </c>
      <c r="AU382">
        <f>1-AS382/AT382</f>
        <v>0</v>
      </c>
      <c r="AV382">
        <v>0.5</v>
      </c>
      <c r="AW382">
        <f>BV382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303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f>$B$11*CS382+$C$11*CT382+$F$11*CU382*(1-CX382)</f>
        <v>0</v>
      </c>
      <c r="BV382">
        <f>BU382*BW382</f>
        <v>0</v>
      </c>
      <c r="BW382">
        <f>($B$11*$D$9+$C$11*$D$9+$F$11*((DH382+CZ382)/MAX(DH382+CZ382+DI382, 0.1)*$I$9+DI382/MAX(DH382+CZ382+DI382, 0.1)*$J$9))/($B$11+$C$11+$F$11)</f>
        <v>0</v>
      </c>
      <c r="BX382">
        <f>($B$11*$K$9+$C$11*$K$9+$F$11*((DH382+CZ382)/MAX(DH382+CZ382+DI382, 0.1)*$P$9+DI382/MAX(DH382+CZ382+DI382, 0.1)*$Q$9))/($B$11+$C$11+$F$11)</f>
        <v>0</v>
      </c>
      <c r="BY382">
        <v>6</v>
      </c>
      <c r="BZ382">
        <v>0.5</v>
      </c>
      <c r="CA382" t="s">
        <v>304</v>
      </c>
      <c r="CB382">
        <v>2</v>
      </c>
      <c r="CC382">
        <v>1625677945.1</v>
      </c>
      <c r="CD382">
        <v>406.943333333333</v>
      </c>
      <c r="CE382">
        <v>419.936333333333</v>
      </c>
      <c r="CF382">
        <v>10.4155</v>
      </c>
      <c r="CG382">
        <v>8.61744666666667</v>
      </c>
      <c r="CH382">
        <v>421.285333333333</v>
      </c>
      <c r="CI382">
        <v>11.9370333333333</v>
      </c>
      <c r="CJ382">
        <v>499.979</v>
      </c>
      <c r="CK382">
        <v>100.410333333333</v>
      </c>
      <c r="CL382">
        <v>0.0998003333333333</v>
      </c>
      <c r="CM382">
        <v>24.2889</v>
      </c>
      <c r="CN382">
        <v>23.9378</v>
      </c>
      <c r="CO382">
        <v>999.9</v>
      </c>
      <c r="CP382">
        <v>0</v>
      </c>
      <c r="CQ382">
        <v>0</v>
      </c>
      <c r="CR382">
        <v>9989.98333333333</v>
      </c>
      <c r="CS382">
        <v>0</v>
      </c>
      <c r="CT382">
        <v>4.40945</v>
      </c>
      <c r="CU382">
        <v>1045.95666666667</v>
      </c>
      <c r="CV382">
        <v>0.961994666666667</v>
      </c>
      <c r="CW382">
        <v>0.0380055</v>
      </c>
      <c r="CX382">
        <v>0</v>
      </c>
      <c r="CY382">
        <v>1307.24333333333</v>
      </c>
      <c r="CZ382">
        <v>4.99912</v>
      </c>
      <c r="DA382">
        <v>13572.3666666667</v>
      </c>
      <c r="DB382">
        <v>6712.51</v>
      </c>
      <c r="DC382">
        <v>37.9786666666667</v>
      </c>
      <c r="DD382">
        <v>40.937</v>
      </c>
      <c r="DE382">
        <v>39.875</v>
      </c>
      <c r="DF382">
        <v>40.5203333333333</v>
      </c>
      <c r="DG382">
        <v>40</v>
      </c>
      <c r="DH382">
        <v>1001.39666666667</v>
      </c>
      <c r="DI382">
        <v>39.56</v>
      </c>
      <c r="DJ382">
        <v>0</v>
      </c>
      <c r="DK382">
        <v>1625677947.2</v>
      </c>
      <c r="DL382">
        <v>0</v>
      </c>
      <c r="DM382">
        <v>1310.11230769231</v>
      </c>
      <c r="DN382">
        <v>-27.4864957465135</v>
      </c>
      <c r="DO382">
        <v>-302.382906295304</v>
      </c>
      <c r="DP382">
        <v>13603.1961538462</v>
      </c>
      <c r="DQ382">
        <v>15</v>
      </c>
      <c r="DR382">
        <v>1625677134.6</v>
      </c>
      <c r="DS382" t="s">
        <v>305</v>
      </c>
      <c r="DT382">
        <v>1625677128.6</v>
      </c>
      <c r="DU382">
        <v>1625677134.6</v>
      </c>
      <c r="DV382">
        <v>2</v>
      </c>
      <c r="DW382">
        <v>0.041</v>
      </c>
      <c r="DX382">
        <v>0.026</v>
      </c>
      <c r="DY382">
        <v>-14.347</v>
      </c>
      <c r="DZ382">
        <v>-1.389</v>
      </c>
      <c r="EA382">
        <v>420</v>
      </c>
      <c r="EB382">
        <v>5</v>
      </c>
      <c r="EC382">
        <v>0.14</v>
      </c>
      <c r="ED382">
        <v>0.08</v>
      </c>
      <c r="EE382">
        <v>-13.0242195121951</v>
      </c>
      <c r="EF382">
        <v>-0.262335888501759</v>
      </c>
      <c r="EG382">
        <v>0.0548568968450585</v>
      </c>
      <c r="EH382">
        <v>1</v>
      </c>
      <c r="EI382">
        <v>1311.49147058824</v>
      </c>
      <c r="EJ382">
        <v>-27.8100816614601</v>
      </c>
      <c r="EK382">
        <v>2.72253464554516</v>
      </c>
      <c r="EL382">
        <v>0</v>
      </c>
      <c r="EM382">
        <v>1.76188463414634</v>
      </c>
      <c r="EN382">
        <v>0.13066348432056</v>
      </c>
      <c r="EO382">
        <v>0.0192303048562978</v>
      </c>
      <c r="EP382">
        <v>0</v>
      </c>
      <c r="EQ382">
        <v>1</v>
      </c>
      <c r="ER382">
        <v>3</v>
      </c>
      <c r="ES382" t="s">
        <v>427</v>
      </c>
      <c r="ET382">
        <v>100</v>
      </c>
      <c r="EU382">
        <v>100</v>
      </c>
      <c r="EV382">
        <v>-14.342</v>
      </c>
      <c r="EW382">
        <v>-1.5218</v>
      </c>
      <c r="EX382">
        <v>-14.3476998515065</v>
      </c>
      <c r="EY382">
        <v>0.000485247639819423</v>
      </c>
      <c r="EZ382">
        <v>-1.36446825205216e-06</v>
      </c>
      <c r="FA382">
        <v>5.78542989185787e-10</v>
      </c>
      <c r="FB382">
        <v>-1.1099058739466</v>
      </c>
      <c r="FC382">
        <v>-0.0508365997127688</v>
      </c>
      <c r="FD382">
        <v>0.00161886503163497</v>
      </c>
      <c r="FE382">
        <v>-2.08621555845513e-05</v>
      </c>
      <c r="FF382">
        <v>0</v>
      </c>
      <c r="FG382">
        <v>2096</v>
      </c>
      <c r="FH382">
        <v>2</v>
      </c>
      <c r="FI382">
        <v>28</v>
      </c>
      <c r="FJ382">
        <v>13.6</v>
      </c>
      <c r="FK382">
        <v>13.5</v>
      </c>
      <c r="FL382">
        <v>18</v>
      </c>
      <c r="FM382">
        <v>492.213</v>
      </c>
      <c r="FN382">
        <v>512.337</v>
      </c>
      <c r="FO382">
        <v>25.2141</v>
      </c>
      <c r="FP382">
        <v>26.3842</v>
      </c>
      <c r="FQ382">
        <v>29.9999</v>
      </c>
      <c r="FR382">
        <v>26.586</v>
      </c>
      <c r="FS382">
        <v>26.5788</v>
      </c>
      <c r="FT382">
        <v>21.5022</v>
      </c>
      <c r="FU382">
        <v>43.8983</v>
      </c>
      <c r="FV382">
        <v>0</v>
      </c>
      <c r="FW382">
        <v>25.26</v>
      </c>
      <c r="FX382">
        <v>420</v>
      </c>
      <c r="FY382">
        <v>8.70785</v>
      </c>
      <c r="FZ382">
        <v>101.687</v>
      </c>
      <c r="GA382">
        <v>96.207</v>
      </c>
    </row>
    <row r="383" spans="1:183">
      <c r="A383">
        <v>367</v>
      </c>
      <c r="B383">
        <v>1625677948.1</v>
      </c>
      <c r="C383">
        <v>732</v>
      </c>
      <c r="D383" t="s">
        <v>1040</v>
      </c>
      <c r="E383" t="s">
        <v>1041</v>
      </c>
      <c r="F383">
        <v>1</v>
      </c>
      <c r="G383" t="s">
        <v>302</v>
      </c>
      <c r="H383">
        <v>1625677947.1</v>
      </c>
      <c r="I383">
        <f>(J383)/1000</f>
        <v>0</v>
      </c>
      <c r="J383">
        <f>1000*CJ383*AH383*(CF383-CG383)/(100*BY383*(1000-AH383*CF383))</f>
        <v>0</v>
      </c>
      <c r="K383">
        <f>CJ383*AH383*(CE383-CD383*(1000-AH383*CG383)/(1000-AH383*CF383))/(100*BY383)</f>
        <v>0</v>
      </c>
      <c r="L383">
        <f>CD383 - IF(AH383&gt;1, K383*BY383*100.0/(AJ383*CR383), 0)</f>
        <v>0</v>
      </c>
      <c r="M383">
        <f>((S383-I383/2)*L383-K383)/(S383+I383/2)</f>
        <v>0</v>
      </c>
      <c r="N383">
        <f>M383*(CK383+CL383)/1000.0</f>
        <v>0</v>
      </c>
      <c r="O383">
        <f>(CD383 - IF(AH383&gt;1, K383*BY383*100.0/(AJ383*CR383), 0))*(CK383+CL383)/1000.0</f>
        <v>0</v>
      </c>
      <c r="P383">
        <f>2.0/((1/R383-1/Q383)+SIGN(R383)*SQRT((1/R383-1/Q383)*(1/R383-1/Q383) + 4*BZ383/((BZ383+1)*(BZ383+1))*(2*1/R383*1/Q383-1/Q383*1/Q383)))</f>
        <v>0</v>
      </c>
      <c r="Q383">
        <f>IF(LEFT(CA383,1)&lt;&gt;"0",IF(LEFT(CA383,1)="1",3.0,CB383),$D$5+$E$5*(CR383*CK383/($K$5*1000))+$F$5*(CR383*CK383/($K$5*1000))*MAX(MIN(BY383,$J$5),$I$5)*MAX(MIN(BY383,$J$5),$I$5)+$G$5*MAX(MIN(BY383,$J$5),$I$5)*(CR383*CK383/($K$5*1000))+$H$5*(CR383*CK383/($K$5*1000))*(CR383*CK383/($K$5*1000)))</f>
        <v>0</v>
      </c>
      <c r="R383">
        <f>I383*(1000-(1000*0.61365*exp(17.502*V383/(240.97+V383))/(CK383+CL383)+CF383)/2)/(1000*0.61365*exp(17.502*V383/(240.97+V383))/(CK383+CL383)-CF383)</f>
        <v>0</v>
      </c>
      <c r="S383">
        <f>1/((BZ383+1)/(P383/1.6)+1/(Q383/1.37)) + BZ383/((BZ383+1)/(P383/1.6) + BZ383/(Q383/1.37))</f>
        <v>0</v>
      </c>
      <c r="T383">
        <f>(BU383*BX383)</f>
        <v>0</v>
      </c>
      <c r="U383">
        <f>(CM383+(T383+2*0.95*5.67E-8*(((CM383+$B$7)+273)^4-(CM383+273)^4)-44100*I383)/(1.84*29.3*Q383+8*0.95*5.67E-8*(CM383+273)^3))</f>
        <v>0</v>
      </c>
      <c r="V383">
        <f>($C$7*CN383+$D$7*CO383+$E$7*U383)</f>
        <v>0</v>
      </c>
      <c r="W383">
        <f>0.61365*exp(17.502*V383/(240.97+V383))</f>
        <v>0</v>
      </c>
      <c r="X383">
        <f>(Y383/Z383*100)</f>
        <v>0</v>
      </c>
      <c r="Y383">
        <f>CF383*(CK383+CL383)/1000</f>
        <v>0</v>
      </c>
      <c r="Z383">
        <f>0.61365*exp(17.502*CM383/(240.97+CM383))</f>
        <v>0</v>
      </c>
      <c r="AA383">
        <f>(W383-CF383*(CK383+CL383)/1000)</f>
        <v>0</v>
      </c>
      <c r="AB383">
        <f>(-I383*44100)</f>
        <v>0</v>
      </c>
      <c r="AC383">
        <f>2*29.3*Q383*0.92*(CM383-V383)</f>
        <v>0</v>
      </c>
      <c r="AD383">
        <f>2*0.95*5.67E-8*(((CM383+$B$7)+273)^4-(V383+273)^4)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MAX(0,($B$13+$C$13*CR383)/(1+$D$13*CR383)*CK383/(CM383+273)*$E$13)</f>
        <v>0</v>
      </c>
      <c r="AK383" t="s">
        <v>303</v>
      </c>
      <c r="AL383" t="s">
        <v>303</v>
      </c>
      <c r="AM383">
        <v>0</v>
      </c>
      <c r="AN383">
        <v>0</v>
      </c>
      <c r="AO383">
        <f>1-AM383/AN383</f>
        <v>0</v>
      </c>
      <c r="AP383">
        <v>0</v>
      </c>
      <c r="AQ383" t="s">
        <v>303</v>
      </c>
      <c r="AR383" t="s">
        <v>303</v>
      </c>
      <c r="AS383">
        <v>0</v>
      </c>
      <c r="AT383">
        <v>0</v>
      </c>
      <c r="AU383">
        <f>1-AS383/AT383</f>
        <v>0</v>
      </c>
      <c r="AV383">
        <v>0.5</v>
      </c>
      <c r="AW383">
        <f>BV383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303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f>$B$11*CS383+$C$11*CT383+$F$11*CU383*(1-CX383)</f>
        <v>0</v>
      </c>
      <c r="BV383">
        <f>BU383*BW383</f>
        <v>0</v>
      </c>
      <c r="BW383">
        <f>($B$11*$D$9+$C$11*$D$9+$F$11*((DH383+CZ383)/MAX(DH383+CZ383+DI383, 0.1)*$I$9+DI383/MAX(DH383+CZ383+DI383, 0.1)*$J$9))/($B$11+$C$11+$F$11)</f>
        <v>0</v>
      </c>
      <c r="BX383">
        <f>($B$11*$K$9+$C$11*$K$9+$F$11*((DH383+CZ383)/MAX(DH383+CZ383+DI383, 0.1)*$P$9+DI383/MAX(DH383+CZ383+DI383, 0.1)*$Q$9))/($B$11+$C$11+$F$11)</f>
        <v>0</v>
      </c>
      <c r="BY383">
        <v>6</v>
      </c>
      <c r="BZ383">
        <v>0.5</v>
      </c>
      <c r="CA383" t="s">
        <v>304</v>
      </c>
      <c r="CB383">
        <v>2</v>
      </c>
      <c r="CC383">
        <v>1625677947.1</v>
      </c>
      <c r="CD383">
        <v>406.904333333333</v>
      </c>
      <c r="CE383">
        <v>419.922</v>
      </c>
      <c r="CF383">
        <v>10.433</v>
      </c>
      <c r="CG383">
        <v>8.61915</v>
      </c>
      <c r="CH383">
        <v>421.246666666667</v>
      </c>
      <c r="CI383">
        <v>11.9549</v>
      </c>
      <c r="CJ383">
        <v>500.095333333333</v>
      </c>
      <c r="CK383">
        <v>100.410666666667</v>
      </c>
      <c r="CL383">
        <v>0.100357</v>
      </c>
      <c r="CM383">
        <v>24.319</v>
      </c>
      <c r="CN383">
        <v>23.9576666666667</v>
      </c>
      <c r="CO383">
        <v>999.9</v>
      </c>
      <c r="CP383">
        <v>0</v>
      </c>
      <c r="CQ383">
        <v>0</v>
      </c>
      <c r="CR383">
        <v>9995</v>
      </c>
      <c r="CS383">
        <v>0</v>
      </c>
      <c r="CT383">
        <v>4.4191</v>
      </c>
      <c r="CU383">
        <v>1045.95</v>
      </c>
      <c r="CV383">
        <v>0.961994666666667</v>
      </c>
      <c r="CW383">
        <v>0.0380055</v>
      </c>
      <c r="CX383">
        <v>0</v>
      </c>
      <c r="CY383">
        <v>1306.42</v>
      </c>
      <c r="CZ383">
        <v>4.99912</v>
      </c>
      <c r="DA383">
        <v>13562.7</v>
      </c>
      <c r="DB383">
        <v>6712.45666666667</v>
      </c>
      <c r="DC383">
        <v>38.0203333333333</v>
      </c>
      <c r="DD383">
        <v>40.8956666666667</v>
      </c>
      <c r="DE383">
        <v>39.708</v>
      </c>
      <c r="DF383">
        <v>40.6453333333333</v>
      </c>
      <c r="DG383">
        <v>39.7916666666667</v>
      </c>
      <c r="DH383">
        <v>1001.39</v>
      </c>
      <c r="DI383">
        <v>39.56</v>
      </c>
      <c r="DJ383">
        <v>0</v>
      </c>
      <c r="DK383">
        <v>1625677949</v>
      </c>
      <c r="DL383">
        <v>0</v>
      </c>
      <c r="DM383">
        <v>1309.1304</v>
      </c>
      <c r="DN383">
        <v>-27.0446153542246</v>
      </c>
      <c r="DO383">
        <v>-293.884615073897</v>
      </c>
      <c r="DP383">
        <v>13592.664</v>
      </c>
      <c r="DQ383">
        <v>15</v>
      </c>
      <c r="DR383">
        <v>1625677134.6</v>
      </c>
      <c r="DS383" t="s">
        <v>305</v>
      </c>
      <c r="DT383">
        <v>1625677128.6</v>
      </c>
      <c r="DU383">
        <v>1625677134.6</v>
      </c>
      <c r="DV383">
        <v>2</v>
      </c>
      <c r="DW383">
        <v>0.041</v>
      </c>
      <c r="DX383">
        <v>0.026</v>
      </c>
      <c r="DY383">
        <v>-14.347</v>
      </c>
      <c r="DZ383">
        <v>-1.389</v>
      </c>
      <c r="EA383">
        <v>420</v>
      </c>
      <c r="EB383">
        <v>5</v>
      </c>
      <c r="EC383">
        <v>0.14</v>
      </c>
      <c r="ED383">
        <v>0.08</v>
      </c>
      <c r="EE383">
        <v>-13.0312780487805</v>
      </c>
      <c r="EF383">
        <v>-0.101663414634186</v>
      </c>
      <c r="EG383">
        <v>0.048645264037375</v>
      </c>
      <c r="EH383">
        <v>1</v>
      </c>
      <c r="EI383">
        <v>1310.65323529412</v>
      </c>
      <c r="EJ383">
        <v>-27.3727828364705</v>
      </c>
      <c r="EK383">
        <v>2.69305503382773</v>
      </c>
      <c r="EL383">
        <v>0</v>
      </c>
      <c r="EM383">
        <v>1.77004</v>
      </c>
      <c r="EN383">
        <v>0.145292822299652</v>
      </c>
      <c r="EO383">
        <v>0.0209612019065189</v>
      </c>
      <c r="EP383">
        <v>0</v>
      </c>
      <c r="EQ383">
        <v>1</v>
      </c>
      <c r="ER383">
        <v>3</v>
      </c>
      <c r="ES383" t="s">
        <v>427</v>
      </c>
      <c r="ET383">
        <v>100</v>
      </c>
      <c r="EU383">
        <v>100</v>
      </c>
      <c r="EV383">
        <v>-14.342</v>
      </c>
      <c r="EW383">
        <v>-1.5221</v>
      </c>
      <c r="EX383">
        <v>-14.3476998515065</v>
      </c>
      <c r="EY383">
        <v>0.000485247639819423</v>
      </c>
      <c r="EZ383">
        <v>-1.36446825205216e-06</v>
      </c>
      <c r="FA383">
        <v>5.78542989185787e-10</v>
      </c>
      <c r="FB383">
        <v>-1.1099058739466</v>
      </c>
      <c r="FC383">
        <v>-0.0508365997127688</v>
      </c>
      <c r="FD383">
        <v>0.00161886503163497</v>
      </c>
      <c r="FE383">
        <v>-2.08621555845513e-05</v>
      </c>
      <c r="FF383">
        <v>0</v>
      </c>
      <c r="FG383">
        <v>2096</v>
      </c>
      <c r="FH383">
        <v>2</v>
      </c>
      <c r="FI383">
        <v>28</v>
      </c>
      <c r="FJ383">
        <v>13.7</v>
      </c>
      <c r="FK383">
        <v>13.6</v>
      </c>
      <c r="FL383">
        <v>18</v>
      </c>
      <c r="FM383">
        <v>492.184</v>
      </c>
      <c r="FN383">
        <v>512.456</v>
      </c>
      <c r="FO383">
        <v>25.2621</v>
      </c>
      <c r="FP383">
        <v>26.3842</v>
      </c>
      <c r="FQ383">
        <v>30</v>
      </c>
      <c r="FR383">
        <v>26.586</v>
      </c>
      <c r="FS383">
        <v>26.578</v>
      </c>
      <c r="FT383">
        <v>21.5022</v>
      </c>
      <c r="FU383">
        <v>43.8983</v>
      </c>
      <c r="FV383">
        <v>0</v>
      </c>
      <c r="FW383">
        <v>25.33</v>
      </c>
      <c r="FX383">
        <v>420</v>
      </c>
      <c r="FY383">
        <v>8.70976</v>
      </c>
      <c r="FZ383">
        <v>101.687</v>
      </c>
      <c r="GA383">
        <v>96.2061</v>
      </c>
    </row>
    <row r="384" spans="1:183">
      <c r="A384">
        <v>368</v>
      </c>
      <c r="B384">
        <v>1625677950.1</v>
      </c>
      <c r="C384">
        <v>734</v>
      </c>
      <c r="D384" t="s">
        <v>1042</v>
      </c>
      <c r="E384" t="s">
        <v>1043</v>
      </c>
      <c r="F384">
        <v>1</v>
      </c>
      <c r="G384" t="s">
        <v>302</v>
      </c>
      <c r="H384">
        <v>1625677949.1</v>
      </c>
      <c r="I384">
        <f>(J384)/1000</f>
        <v>0</v>
      </c>
      <c r="J384">
        <f>1000*CJ384*AH384*(CF384-CG384)/(100*BY384*(1000-AH384*CF384))</f>
        <v>0</v>
      </c>
      <c r="K384">
        <f>CJ384*AH384*(CE384-CD384*(1000-AH384*CG384)/(1000-AH384*CF384))/(100*BY384)</f>
        <v>0</v>
      </c>
      <c r="L384">
        <f>CD384 - IF(AH384&gt;1, K384*BY384*100.0/(AJ384*CR384), 0)</f>
        <v>0</v>
      </c>
      <c r="M384">
        <f>((S384-I384/2)*L384-K384)/(S384+I384/2)</f>
        <v>0</v>
      </c>
      <c r="N384">
        <f>M384*(CK384+CL384)/1000.0</f>
        <v>0</v>
      </c>
      <c r="O384">
        <f>(CD384 - IF(AH384&gt;1, K384*BY384*100.0/(AJ384*CR384), 0))*(CK384+CL384)/1000.0</f>
        <v>0</v>
      </c>
      <c r="P384">
        <f>2.0/((1/R384-1/Q384)+SIGN(R384)*SQRT((1/R384-1/Q384)*(1/R384-1/Q384) + 4*BZ384/((BZ384+1)*(BZ384+1))*(2*1/R384*1/Q384-1/Q384*1/Q384)))</f>
        <v>0</v>
      </c>
      <c r="Q384">
        <f>IF(LEFT(CA384,1)&lt;&gt;"0",IF(LEFT(CA384,1)="1",3.0,CB384),$D$5+$E$5*(CR384*CK384/($K$5*1000))+$F$5*(CR384*CK384/($K$5*1000))*MAX(MIN(BY384,$J$5),$I$5)*MAX(MIN(BY384,$J$5),$I$5)+$G$5*MAX(MIN(BY384,$J$5),$I$5)*(CR384*CK384/($K$5*1000))+$H$5*(CR384*CK384/($K$5*1000))*(CR384*CK384/($K$5*1000)))</f>
        <v>0</v>
      </c>
      <c r="R384">
        <f>I384*(1000-(1000*0.61365*exp(17.502*V384/(240.97+V384))/(CK384+CL384)+CF384)/2)/(1000*0.61365*exp(17.502*V384/(240.97+V384))/(CK384+CL384)-CF384)</f>
        <v>0</v>
      </c>
      <c r="S384">
        <f>1/((BZ384+1)/(P384/1.6)+1/(Q384/1.37)) + BZ384/((BZ384+1)/(P384/1.6) + BZ384/(Q384/1.37))</f>
        <v>0</v>
      </c>
      <c r="T384">
        <f>(BU384*BX384)</f>
        <v>0</v>
      </c>
      <c r="U384">
        <f>(CM384+(T384+2*0.95*5.67E-8*(((CM384+$B$7)+273)^4-(CM384+273)^4)-44100*I384)/(1.84*29.3*Q384+8*0.95*5.67E-8*(CM384+273)^3))</f>
        <v>0</v>
      </c>
      <c r="V384">
        <f>($C$7*CN384+$D$7*CO384+$E$7*U384)</f>
        <v>0</v>
      </c>
      <c r="W384">
        <f>0.61365*exp(17.502*V384/(240.97+V384))</f>
        <v>0</v>
      </c>
      <c r="X384">
        <f>(Y384/Z384*100)</f>
        <v>0</v>
      </c>
      <c r="Y384">
        <f>CF384*(CK384+CL384)/1000</f>
        <v>0</v>
      </c>
      <c r="Z384">
        <f>0.61365*exp(17.502*CM384/(240.97+CM384))</f>
        <v>0</v>
      </c>
      <c r="AA384">
        <f>(W384-CF384*(CK384+CL384)/1000)</f>
        <v>0</v>
      </c>
      <c r="AB384">
        <f>(-I384*44100)</f>
        <v>0</v>
      </c>
      <c r="AC384">
        <f>2*29.3*Q384*0.92*(CM384-V384)</f>
        <v>0</v>
      </c>
      <c r="AD384">
        <f>2*0.95*5.67E-8*(((CM384+$B$7)+273)^4-(V384+273)^4)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MAX(0,($B$13+$C$13*CR384)/(1+$D$13*CR384)*CK384/(CM384+273)*$E$13)</f>
        <v>0</v>
      </c>
      <c r="AK384" t="s">
        <v>303</v>
      </c>
      <c r="AL384" t="s">
        <v>303</v>
      </c>
      <c r="AM384">
        <v>0</v>
      </c>
      <c r="AN384">
        <v>0</v>
      </c>
      <c r="AO384">
        <f>1-AM384/AN384</f>
        <v>0</v>
      </c>
      <c r="AP384">
        <v>0</v>
      </c>
      <c r="AQ384" t="s">
        <v>303</v>
      </c>
      <c r="AR384" t="s">
        <v>303</v>
      </c>
      <c r="AS384">
        <v>0</v>
      </c>
      <c r="AT384">
        <v>0</v>
      </c>
      <c r="AU384">
        <f>1-AS384/AT384</f>
        <v>0</v>
      </c>
      <c r="AV384">
        <v>0.5</v>
      </c>
      <c r="AW384">
        <f>BV384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303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f>$B$11*CS384+$C$11*CT384+$F$11*CU384*(1-CX384)</f>
        <v>0</v>
      </c>
      <c r="BV384">
        <f>BU384*BW384</f>
        <v>0</v>
      </c>
      <c r="BW384">
        <f>($B$11*$D$9+$C$11*$D$9+$F$11*((DH384+CZ384)/MAX(DH384+CZ384+DI384, 0.1)*$I$9+DI384/MAX(DH384+CZ384+DI384, 0.1)*$J$9))/($B$11+$C$11+$F$11)</f>
        <v>0</v>
      </c>
      <c r="BX384">
        <f>($B$11*$K$9+$C$11*$K$9+$F$11*((DH384+CZ384)/MAX(DH384+CZ384+DI384, 0.1)*$P$9+DI384/MAX(DH384+CZ384+DI384, 0.1)*$Q$9))/($B$11+$C$11+$F$11)</f>
        <v>0</v>
      </c>
      <c r="BY384">
        <v>6</v>
      </c>
      <c r="BZ384">
        <v>0.5</v>
      </c>
      <c r="CA384" t="s">
        <v>304</v>
      </c>
      <c r="CB384">
        <v>2</v>
      </c>
      <c r="CC384">
        <v>1625677949.1</v>
      </c>
      <c r="CD384">
        <v>406.894666666667</v>
      </c>
      <c r="CE384">
        <v>419.963666666667</v>
      </c>
      <c r="CF384">
        <v>10.4479333333333</v>
      </c>
      <c r="CG384">
        <v>8.62986333333333</v>
      </c>
      <c r="CH384">
        <v>421.237</v>
      </c>
      <c r="CI384">
        <v>11.9702</v>
      </c>
      <c r="CJ384">
        <v>500.015333333333</v>
      </c>
      <c r="CK384">
        <v>100.410333333333</v>
      </c>
      <c r="CL384">
        <v>0.100304666666667</v>
      </c>
      <c r="CM384">
        <v>24.3486666666667</v>
      </c>
      <c r="CN384">
        <v>23.9926666666667</v>
      </c>
      <c r="CO384">
        <v>999.9</v>
      </c>
      <c r="CP384">
        <v>0</v>
      </c>
      <c r="CQ384">
        <v>0</v>
      </c>
      <c r="CR384">
        <v>9987.5</v>
      </c>
      <c r="CS384">
        <v>0</v>
      </c>
      <c r="CT384">
        <v>4.38601333333333</v>
      </c>
      <c r="CU384">
        <v>1045.95</v>
      </c>
      <c r="CV384">
        <v>0.961994666666667</v>
      </c>
      <c r="CW384">
        <v>0.0380055</v>
      </c>
      <c r="CX384">
        <v>0</v>
      </c>
      <c r="CY384">
        <v>1305.22333333333</v>
      </c>
      <c r="CZ384">
        <v>4.99912</v>
      </c>
      <c r="DA384">
        <v>13551.8</v>
      </c>
      <c r="DB384">
        <v>6712.47333333333</v>
      </c>
      <c r="DC384">
        <v>38.0413333333333</v>
      </c>
      <c r="DD384">
        <v>40.8956666666667</v>
      </c>
      <c r="DE384">
        <v>39.854</v>
      </c>
      <c r="DF384">
        <v>40.708</v>
      </c>
      <c r="DG384">
        <v>39.9163333333333</v>
      </c>
      <c r="DH384">
        <v>1001.39</v>
      </c>
      <c r="DI384">
        <v>39.56</v>
      </c>
      <c r="DJ384">
        <v>0</v>
      </c>
      <c r="DK384">
        <v>1625677950.8</v>
      </c>
      <c r="DL384">
        <v>0</v>
      </c>
      <c r="DM384">
        <v>1308.43384615385</v>
      </c>
      <c r="DN384">
        <v>-27.2184615703118</v>
      </c>
      <c r="DO384">
        <v>-293.097436264934</v>
      </c>
      <c r="DP384">
        <v>13585.4576923077</v>
      </c>
      <c r="DQ384">
        <v>15</v>
      </c>
      <c r="DR384">
        <v>1625677134.6</v>
      </c>
      <c r="DS384" t="s">
        <v>305</v>
      </c>
      <c r="DT384">
        <v>1625677128.6</v>
      </c>
      <c r="DU384">
        <v>1625677134.6</v>
      </c>
      <c r="DV384">
        <v>2</v>
      </c>
      <c r="DW384">
        <v>0.041</v>
      </c>
      <c r="DX384">
        <v>0.026</v>
      </c>
      <c r="DY384">
        <v>-14.347</v>
      </c>
      <c r="DZ384">
        <v>-1.389</v>
      </c>
      <c r="EA384">
        <v>420</v>
      </c>
      <c r="EB384">
        <v>5</v>
      </c>
      <c r="EC384">
        <v>0.14</v>
      </c>
      <c r="ED384">
        <v>0.08</v>
      </c>
      <c r="EE384">
        <v>-13.0398</v>
      </c>
      <c r="EF384">
        <v>-0.0552627177700298</v>
      </c>
      <c r="EG384">
        <v>0.0465028978902943</v>
      </c>
      <c r="EH384">
        <v>1</v>
      </c>
      <c r="EI384">
        <v>1309.95342857143</v>
      </c>
      <c r="EJ384">
        <v>-27.5231340861539</v>
      </c>
      <c r="EK384">
        <v>2.77704770560097</v>
      </c>
      <c r="EL384">
        <v>0</v>
      </c>
      <c r="EM384">
        <v>1.77754341463415</v>
      </c>
      <c r="EN384">
        <v>0.165144668989546</v>
      </c>
      <c r="EO384">
        <v>0.0229333957799278</v>
      </c>
      <c r="EP384">
        <v>0</v>
      </c>
      <c r="EQ384">
        <v>1</v>
      </c>
      <c r="ER384">
        <v>3</v>
      </c>
      <c r="ES384" t="s">
        <v>427</v>
      </c>
      <c r="ET384">
        <v>100</v>
      </c>
      <c r="EU384">
        <v>100</v>
      </c>
      <c r="EV384">
        <v>-14.342</v>
      </c>
      <c r="EW384">
        <v>-1.5224</v>
      </c>
      <c r="EX384">
        <v>-14.3476998515065</v>
      </c>
      <c r="EY384">
        <v>0.000485247639819423</v>
      </c>
      <c r="EZ384">
        <v>-1.36446825205216e-06</v>
      </c>
      <c r="FA384">
        <v>5.78542989185787e-10</v>
      </c>
      <c r="FB384">
        <v>-1.1099058739466</v>
      </c>
      <c r="FC384">
        <v>-0.0508365997127688</v>
      </c>
      <c r="FD384">
        <v>0.00161886503163497</v>
      </c>
      <c r="FE384">
        <v>-2.08621555845513e-05</v>
      </c>
      <c r="FF384">
        <v>0</v>
      </c>
      <c r="FG384">
        <v>2096</v>
      </c>
      <c r="FH384">
        <v>2</v>
      </c>
      <c r="FI384">
        <v>28</v>
      </c>
      <c r="FJ384">
        <v>13.7</v>
      </c>
      <c r="FK384">
        <v>13.6</v>
      </c>
      <c r="FL384">
        <v>18</v>
      </c>
      <c r="FM384">
        <v>492.009</v>
      </c>
      <c r="FN384">
        <v>512.572</v>
      </c>
      <c r="FO384">
        <v>25.299</v>
      </c>
      <c r="FP384">
        <v>26.3842</v>
      </c>
      <c r="FQ384">
        <v>30.0001</v>
      </c>
      <c r="FR384">
        <v>26.586</v>
      </c>
      <c r="FS384">
        <v>26.577</v>
      </c>
      <c r="FT384">
        <v>21.5013</v>
      </c>
      <c r="FU384">
        <v>43.8983</v>
      </c>
      <c r="FV384">
        <v>0</v>
      </c>
      <c r="FW384">
        <v>25.4</v>
      </c>
      <c r="FX384">
        <v>420</v>
      </c>
      <c r="FY384">
        <v>8.77403</v>
      </c>
      <c r="FZ384">
        <v>101.686</v>
      </c>
      <c r="GA384">
        <v>96.2072</v>
      </c>
    </row>
    <row r="385" spans="1:183">
      <c r="A385">
        <v>369</v>
      </c>
      <c r="B385">
        <v>1625677952.1</v>
      </c>
      <c r="C385">
        <v>736</v>
      </c>
      <c r="D385" t="s">
        <v>1044</v>
      </c>
      <c r="E385" t="s">
        <v>1045</v>
      </c>
      <c r="F385">
        <v>1</v>
      </c>
      <c r="G385" t="s">
        <v>302</v>
      </c>
      <c r="H385">
        <v>1625677951.1</v>
      </c>
      <c r="I385">
        <f>(J385)/1000</f>
        <v>0</v>
      </c>
      <c r="J385">
        <f>1000*CJ385*AH385*(CF385-CG385)/(100*BY385*(1000-AH385*CF385))</f>
        <v>0</v>
      </c>
      <c r="K385">
        <f>CJ385*AH385*(CE385-CD385*(1000-AH385*CG385)/(1000-AH385*CF385))/(100*BY385)</f>
        <v>0</v>
      </c>
      <c r="L385">
        <f>CD385 - IF(AH385&gt;1, K385*BY385*100.0/(AJ385*CR385), 0)</f>
        <v>0</v>
      </c>
      <c r="M385">
        <f>((S385-I385/2)*L385-K385)/(S385+I385/2)</f>
        <v>0</v>
      </c>
      <c r="N385">
        <f>M385*(CK385+CL385)/1000.0</f>
        <v>0</v>
      </c>
      <c r="O385">
        <f>(CD385 - IF(AH385&gt;1, K385*BY385*100.0/(AJ385*CR385), 0))*(CK385+CL385)/1000.0</f>
        <v>0</v>
      </c>
      <c r="P385">
        <f>2.0/((1/R385-1/Q385)+SIGN(R385)*SQRT((1/R385-1/Q385)*(1/R385-1/Q385) + 4*BZ385/((BZ385+1)*(BZ385+1))*(2*1/R385*1/Q385-1/Q385*1/Q385)))</f>
        <v>0</v>
      </c>
      <c r="Q385">
        <f>IF(LEFT(CA385,1)&lt;&gt;"0",IF(LEFT(CA385,1)="1",3.0,CB385),$D$5+$E$5*(CR385*CK385/($K$5*1000))+$F$5*(CR385*CK385/($K$5*1000))*MAX(MIN(BY385,$J$5),$I$5)*MAX(MIN(BY385,$J$5),$I$5)+$G$5*MAX(MIN(BY385,$J$5),$I$5)*(CR385*CK385/($K$5*1000))+$H$5*(CR385*CK385/($K$5*1000))*(CR385*CK385/($K$5*1000)))</f>
        <v>0</v>
      </c>
      <c r="R385">
        <f>I385*(1000-(1000*0.61365*exp(17.502*V385/(240.97+V385))/(CK385+CL385)+CF385)/2)/(1000*0.61365*exp(17.502*V385/(240.97+V385))/(CK385+CL385)-CF385)</f>
        <v>0</v>
      </c>
      <c r="S385">
        <f>1/((BZ385+1)/(P385/1.6)+1/(Q385/1.37)) + BZ385/((BZ385+1)/(P385/1.6) + BZ385/(Q385/1.37))</f>
        <v>0</v>
      </c>
      <c r="T385">
        <f>(BU385*BX385)</f>
        <v>0</v>
      </c>
      <c r="U385">
        <f>(CM385+(T385+2*0.95*5.67E-8*(((CM385+$B$7)+273)^4-(CM385+273)^4)-44100*I385)/(1.84*29.3*Q385+8*0.95*5.67E-8*(CM385+273)^3))</f>
        <v>0</v>
      </c>
      <c r="V385">
        <f>($C$7*CN385+$D$7*CO385+$E$7*U385)</f>
        <v>0</v>
      </c>
      <c r="W385">
        <f>0.61365*exp(17.502*V385/(240.97+V385))</f>
        <v>0</v>
      </c>
      <c r="X385">
        <f>(Y385/Z385*100)</f>
        <v>0</v>
      </c>
      <c r="Y385">
        <f>CF385*(CK385+CL385)/1000</f>
        <v>0</v>
      </c>
      <c r="Z385">
        <f>0.61365*exp(17.502*CM385/(240.97+CM385))</f>
        <v>0</v>
      </c>
      <c r="AA385">
        <f>(W385-CF385*(CK385+CL385)/1000)</f>
        <v>0</v>
      </c>
      <c r="AB385">
        <f>(-I385*44100)</f>
        <v>0</v>
      </c>
      <c r="AC385">
        <f>2*29.3*Q385*0.92*(CM385-V385)</f>
        <v>0</v>
      </c>
      <c r="AD385">
        <f>2*0.95*5.67E-8*(((CM385+$B$7)+273)^4-(V385+273)^4)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MAX(0,($B$13+$C$13*CR385)/(1+$D$13*CR385)*CK385/(CM385+273)*$E$13)</f>
        <v>0</v>
      </c>
      <c r="AK385" t="s">
        <v>303</v>
      </c>
      <c r="AL385" t="s">
        <v>303</v>
      </c>
      <c r="AM385">
        <v>0</v>
      </c>
      <c r="AN385">
        <v>0</v>
      </c>
      <c r="AO385">
        <f>1-AM385/AN385</f>
        <v>0</v>
      </c>
      <c r="AP385">
        <v>0</v>
      </c>
      <c r="AQ385" t="s">
        <v>303</v>
      </c>
      <c r="AR385" t="s">
        <v>303</v>
      </c>
      <c r="AS385">
        <v>0</v>
      </c>
      <c r="AT385">
        <v>0</v>
      </c>
      <c r="AU385">
        <f>1-AS385/AT385</f>
        <v>0</v>
      </c>
      <c r="AV385">
        <v>0.5</v>
      </c>
      <c r="AW385">
        <f>BV385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303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f>$B$11*CS385+$C$11*CT385+$F$11*CU385*(1-CX385)</f>
        <v>0</v>
      </c>
      <c r="BV385">
        <f>BU385*BW385</f>
        <v>0</v>
      </c>
      <c r="BW385">
        <f>($B$11*$D$9+$C$11*$D$9+$F$11*((DH385+CZ385)/MAX(DH385+CZ385+DI385, 0.1)*$I$9+DI385/MAX(DH385+CZ385+DI385, 0.1)*$J$9))/($B$11+$C$11+$F$11)</f>
        <v>0</v>
      </c>
      <c r="BX385">
        <f>($B$11*$K$9+$C$11*$K$9+$F$11*((DH385+CZ385)/MAX(DH385+CZ385+DI385, 0.1)*$P$9+DI385/MAX(DH385+CZ385+DI385, 0.1)*$Q$9))/($B$11+$C$11+$F$11)</f>
        <v>0</v>
      </c>
      <c r="BY385">
        <v>6</v>
      </c>
      <c r="BZ385">
        <v>0.5</v>
      </c>
      <c r="CA385" t="s">
        <v>304</v>
      </c>
      <c r="CB385">
        <v>2</v>
      </c>
      <c r="CC385">
        <v>1625677951.1</v>
      </c>
      <c r="CD385">
        <v>406.881333333333</v>
      </c>
      <c r="CE385">
        <v>420.005</v>
      </c>
      <c r="CF385">
        <v>10.4632</v>
      </c>
      <c r="CG385">
        <v>8.64829</v>
      </c>
      <c r="CH385">
        <v>421.223333333333</v>
      </c>
      <c r="CI385">
        <v>11.9858</v>
      </c>
      <c r="CJ385">
        <v>499.953</v>
      </c>
      <c r="CK385">
        <v>100.409</v>
      </c>
      <c r="CL385">
        <v>0.0994720666666667</v>
      </c>
      <c r="CM385">
        <v>24.3788</v>
      </c>
      <c r="CN385">
        <v>24.0266333333333</v>
      </c>
      <c r="CO385">
        <v>999.9</v>
      </c>
      <c r="CP385">
        <v>0</v>
      </c>
      <c r="CQ385">
        <v>0</v>
      </c>
      <c r="CR385">
        <v>10023.1333333333</v>
      </c>
      <c r="CS385">
        <v>0</v>
      </c>
      <c r="CT385">
        <v>4.35661</v>
      </c>
      <c r="CU385">
        <v>1045.94666666667</v>
      </c>
      <c r="CV385">
        <v>0.961994666666667</v>
      </c>
      <c r="CW385">
        <v>0.0380055</v>
      </c>
      <c r="CX385">
        <v>0</v>
      </c>
      <c r="CY385">
        <v>1304.31666666667</v>
      </c>
      <c r="CZ385">
        <v>4.99912</v>
      </c>
      <c r="DA385">
        <v>13541.9666666667</v>
      </c>
      <c r="DB385">
        <v>6712.45666666667</v>
      </c>
      <c r="DC385">
        <v>38.104</v>
      </c>
      <c r="DD385">
        <v>40.937</v>
      </c>
      <c r="DE385">
        <v>39.7496666666667</v>
      </c>
      <c r="DF385">
        <v>40.479</v>
      </c>
      <c r="DG385">
        <v>39.9373333333333</v>
      </c>
      <c r="DH385">
        <v>1001.38666666667</v>
      </c>
      <c r="DI385">
        <v>39.56</v>
      </c>
      <c r="DJ385">
        <v>0</v>
      </c>
      <c r="DK385">
        <v>1625677953.2</v>
      </c>
      <c r="DL385">
        <v>0</v>
      </c>
      <c r="DM385">
        <v>1307.33538461538</v>
      </c>
      <c r="DN385">
        <v>-28.3979487506907</v>
      </c>
      <c r="DO385">
        <v>-287.405128560526</v>
      </c>
      <c r="DP385">
        <v>13573.1538461538</v>
      </c>
      <c r="DQ385">
        <v>15</v>
      </c>
      <c r="DR385">
        <v>1625677134.6</v>
      </c>
      <c r="DS385" t="s">
        <v>305</v>
      </c>
      <c r="DT385">
        <v>1625677128.6</v>
      </c>
      <c r="DU385">
        <v>1625677134.6</v>
      </c>
      <c r="DV385">
        <v>2</v>
      </c>
      <c r="DW385">
        <v>0.041</v>
      </c>
      <c r="DX385">
        <v>0.026</v>
      </c>
      <c r="DY385">
        <v>-14.347</v>
      </c>
      <c r="DZ385">
        <v>-1.389</v>
      </c>
      <c r="EA385">
        <v>420</v>
      </c>
      <c r="EB385">
        <v>5</v>
      </c>
      <c r="EC385">
        <v>0.14</v>
      </c>
      <c r="ED385">
        <v>0.08</v>
      </c>
      <c r="EE385">
        <v>-13.0483707317073</v>
      </c>
      <c r="EF385">
        <v>-0.173713588850172</v>
      </c>
      <c r="EG385">
        <v>0.0522248667240297</v>
      </c>
      <c r="EH385">
        <v>1</v>
      </c>
      <c r="EI385">
        <v>1308.70676470588</v>
      </c>
      <c r="EJ385">
        <v>-27.6802913880864</v>
      </c>
      <c r="EK385">
        <v>2.72340587002231</v>
      </c>
      <c r="EL385">
        <v>0</v>
      </c>
      <c r="EM385">
        <v>1.78296707317073</v>
      </c>
      <c r="EN385">
        <v>0.189570731707316</v>
      </c>
      <c r="EO385">
        <v>0.0245431244402038</v>
      </c>
      <c r="EP385">
        <v>0</v>
      </c>
      <c r="EQ385">
        <v>1</v>
      </c>
      <c r="ER385">
        <v>3</v>
      </c>
      <c r="ES385" t="s">
        <v>427</v>
      </c>
      <c r="ET385">
        <v>100</v>
      </c>
      <c r="EU385">
        <v>100</v>
      </c>
      <c r="EV385">
        <v>-14.342</v>
      </c>
      <c r="EW385">
        <v>-1.5228</v>
      </c>
      <c r="EX385">
        <v>-14.3476998515065</v>
      </c>
      <c r="EY385">
        <v>0.000485247639819423</v>
      </c>
      <c r="EZ385">
        <v>-1.36446825205216e-06</v>
      </c>
      <c r="FA385">
        <v>5.78542989185787e-10</v>
      </c>
      <c r="FB385">
        <v>-1.1099058739466</v>
      </c>
      <c r="FC385">
        <v>-0.0508365997127688</v>
      </c>
      <c r="FD385">
        <v>0.00161886503163497</v>
      </c>
      <c r="FE385">
        <v>-2.08621555845513e-05</v>
      </c>
      <c r="FF385">
        <v>0</v>
      </c>
      <c r="FG385">
        <v>2096</v>
      </c>
      <c r="FH385">
        <v>2</v>
      </c>
      <c r="FI385">
        <v>28</v>
      </c>
      <c r="FJ385">
        <v>13.7</v>
      </c>
      <c r="FK385">
        <v>13.6</v>
      </c>
      <c r="FL385">
        <v>18</v>
      </c>
      <c r="FM385">
        <v>492.036</v>
      </c>
      <c r="FN385">
        <v>512.514</v>
      </c>
      <c r="FO385">
        <v>25.3473</v>
      </c>
      <c r="FP385">
        <v>26.3842</v>
      </c>
      <c r="FQ385">
        <v>30.0001</v>
      </c>
      <c r="FR385">
        <v>26.5856</v>
      </c>
      <c r="FS385">
        <v>26.5766</v>
      </c>
      <c r="FT385">
        <v>21.5026</v>
      </c>
      <c r="FU385">
        <v>43.6268</v>
      </c>
      <c r="FV385">
        <v>0</v>
      </c>
      <c r="FW385">
        <v>25.4</v>
      </c>
      <c r="FX385">
        <v>420</v>
      </c>
      <c r="FY385">
        <v>8.77877</v>
      </c>
      <c r="FZ385">
        <v>101.686</v>
      </c>
      <c r="GA385">
        <v>96.2078</v>
      </c>
    </row>
    <row r="386" spans="1:183">
      <c r="A386">
        <v>370</v>
      </c>
      <c r="B386">
        <v>1625677954.1</v>
      </c>
      <c r="C386">
        <v>738</v>
      </c>
      <c r="D386" t="s">
        <v>1046</v>
      </c>
      <c r="E386" t="s">
        <v>1047</v>
      </c>
      <c r="F386">
        <v>1</v>
      </c>
      <c r="G386" t="s">
        <v>302</v>
      </c>
      <c r="H386">
        <v>1625677953.1</v>
      </c>
      <c r="I386">
        <f>(J386)/1000</f>
        <v>0</v>
      </c>
      <c r="J386">
        <f>1000*CJ386*AH386*(CF386-CG386)/(100*BY386*(1000-AH386*CF386))</f>
        <v>0</v>
      </c>
      <c r="K386">
        <f>CJ386*AH386*(CE386-CD386*(1000-AH386*CG386)/(1000-AH386*CF386))/(100*BY386)</f>
        <v>0</v>
      </c>
      <c r="L386">
        <f>CD386 - IF(AH386&gt;1, K386*BY386*100.0/(AJ386*CR386), 0)</f>
        <v>0</v>
      </c>
      <c r="M386">
        <f>((S386-I386/2)*L386-K386)/(S386+I386/2)</f>
        <v>0</v>
      </c>
      <c r="N386">
        <f>M386*(CK386+CL386)/1000.0</f>
        <v>0</v>
      </c>
      <c r="O386">
        <f>(CD386 - IF(AH386&gt;1, K386*BY386*100.0/(AJ386*CR386), 0))*(CK386+CL386)/1000.0</f>
        <v>0</v>
      </c>
      <c r="P386">
        <f>2.0/((1/R386-1/Q386)+SIGN(R386)*SQRT((1/R386-1/Q386)*(1/R386-1/Q386) + 4*BZ386/((BZ386+1)*(BZ386+1))*(2*1/R386*1/Q386-1/Q386*1/Q386)))</f>
        <v>0</v>
      </c>
      <c r="Q386">
        <f>IF(LEFT(CA386,1)&lt;&gt;"0",IF(LEFT(CA386,1)="1",3.0,CB386),$D$5+$E$5*(CR386*CK386/($K$5*1000))+$F$5*(CR386*CK386/($K$5*1000))*MAX(MIN(BY386,$J$5),$I$5)*MAX(MIN(BY386,$J$5),$I$5)+$G$5*MAX(MIN(BY386,$J$5),$I$5)*(CR386*CK386/($K$5*1000))+$H$5*(CR386*CK386/($K$5*1000))*(CR386*CK386/($K$5*1000)))</f>
        <v>0</v>
      </c>
      <c r="R386">
        <f>I386*(1000-(1000*0.61365*exp(17.502*V386/(240.97+V386))/(CK386+CL386)+CF386)/2)/(1000*0.61365*exp(17.502*V386/(240.97+V386))/(CK386+CL386)-CF386)</f>
        <v>0</v>
      </c>
      <c r="S386">
        <f>1/((BZ386+1)/(P386/1.6)+1/(Q386/1.37)) + BZ386/((BZ386+1)/(P386/1.6) + BZ386/(Q386/1.37))</f>
        <v>0</v>
      </c>
      <c r="T386">
        <f>(BU386*BX386)</f>
        <v>0</v>
      </c>
      <c r="U386">
        <f>(CM386+(T386+2*0.95*5.67E-8*(((CM386+$B$7)+273)^4-(CM386+273)^4)-44100*I386)/(1.84*29.3*Q386+8*0.95*5.67E-8*(CM386+273)^3))</f>
        <v>0</v>
      </c>
      <c r="V386">
        <f>($C$7*CN386+$D$7*CO386+$E$7*U386)</f>
        <v>0</v>
      </c>
      <c r="W386">
        <f>0.61365*exp(17.502*V386/(240.97+V386))</f>
        <v>0</v>
      </c>
      <c r="X386">
        <f>(Y386/Z386*100)</f>
        <v>0</v>
      </c>
      <c r="Y386">
        <f>CF386*(CK386+CL386)/1000</f>
        <v>0</v>
      </c>
      <c r="Z386">
        <f>0.61365*exp(17.502*CM386/(240.97+CM386))</f>
        <v>0</v>
      </c>
      <c r="AA386">
        <f>(W386-CF386*(CK386+CL386)/1000)</f>
        <v>0</v>
      </c>
      <c r="AB386">
        <f>(-I386*44100)</f>
        <v>0</v>
      </c>
      <c r="AC386">
        <f>2*29.3*Q386*0.92*(CM386-V386)</f>
        <v>0</v>
      </c>
      <c r="AD386">
        <f>2*0.95*5.67E-8*(((CM386+$B$7)+273)^4-(V386+273)^4)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MAX(0,($B$13+$C$13*CR386)/(1+$D$13*CR386)*CK386/(CM386+273)*$E$13)</f>
        <v>0</v>
      </c>
      <c r="AK386" t="s">
        <v>303</v>
      </c>
      <c r="AL386" t="s">
        <v>303</v>
      </c>
      <c r="AM386">
        <v>0</v>
      </c>
      <c r="AN386">
        <v>0</v>
      </c>
      <c r="AO386">
        <f>1-AM386/AN386</f>
        <v>0</v>
      </c>
      <c r="AP386">
        <v>0</v>
      </c>
      <c r="AQ386" t="s">
        <v>303</v>
      </c>
      <c r="AR386" t="s">
        <v>303</v>
      </c>
      <c r="AS386">
        <v>0</v>
      </c>
      <c r="AT386">
        <v>0</v>
      </c>
      <c r="AU386">
        <f>1-AS386/AT386</f>
        <v>0</v>
      </c>
      <c r="AV386">
        <v>0.5</v>
      </c>
      <c r="AW386">
        <f>BV386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303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f>$B$11*CS386+$C$11*CT386+$F$11*CU386*(1-CX386)</f>
        <v>0</v>
      </c>
      <c r="BV386">
        <f>BU386*BW386</f>
        <v>0</v>
      </c>
      <c r="BW386">
        <f>($B$11*$D$9+$C$11*$D$9+$F$11*((DH386+CZ386)/MAX(DH386+CZ386+DI386, 0.1)*$I$9+DI386/MAX(DH386+CZ386+DI386, 0.1)*$J$9))/($B$11+$C$11+$F$11)</f>
        <v>0</v>
      </c>
      <c r="BX386">
        <f>($B$11*$K$9+$C$11*$K$9+$F$11*((DH386+CZ386)/MAX(DH386+CZ386+DI386, 0.1)*$P$9+DI386/MAX(DH386+CZ386+DI386, 0.1)*$Q$9))/($B$11+$C$11+$F$11)</f>
        <v>0</v>
      </c>
      <c r="BY386">
        <v>6</v>
      </c>
      <c r="BZ386">
        <v>0.5</v>
      </c>
      <c r="CA386" t="s">
        <v>304</v>
      </c>
      <c r="CB386">
        <v>2</v>
      </c>
      <c r="CC386">
        <v>1625677953.1</v>
      </c>
      <c r="CD386">
        <v>406.879333333333</v>
      </c>
      <c r="CE386">
        <v>419.969</v>
      </c>
      <c r="CF386">
        <v>10.4804666666667</v>
      </c>
      <c r="CG386">
        <v>8.66312666666667</v>
      </c>
      <c r="CH386">
        <v>421.221666666667</v>
      </c>
      <c r="CI386">
        <v>12.0034</v>
      </c>
      <c r="CJ386">
        <v>500.030666666667</v>
      </c>
      <c r="CK386">
        <v>100.409</v>
      </c>
      <c r="CL386">
        <v>0.0998351666666667</v>
      </c>
      <c r="CM386">
        <v>24.4085</v>
      </c>
      <c r="CN386">
        <v>24.0506</v>
      </c>
      <c r="CO386">
        <v>999.9</v>
      </c>
      <c r="CP386">
        <v>0</v>
      </c>
      <c r="CQ386">
        <v>0</v>
      </c>
      <c r="CR386">
        <v>10031.4666666667</v>
      </c>
      <c r="CS386">
        <v>0</v>
      </c>
      <c r="CT386">
        <v>4.33685</v>
      </c>
      <c r="CU386">
        <v>1046.04333333333</v>
      </c>
      <c r="CV386">
        <v>0.961998333333333</v>
      </c>
      <c r="CW386">
        <v>0.0380018</v>
      </c>
      <c r="CX386">
        <v>0</v>
      </c>
      <c r="CY386">
        <v>1303.62666666667</v>
      </c>
      <c r="CZ386">
        <v>4.99912</v>
      </c>
      <c r="DA386">
        <v>13533.5</v>
      </c>
      <c r="DB386">
        <v>6713.07333333333</v>
      </c>
      <c r="DC386">
        <v>37.958</v>
      </c>
      <c r="DD386">
        <v>40.937</v>
      </c>
      <c r="DE386">
        <v>39.7916666666667</v>
      </c>
      <c r="DF386">
        <v>40.5203333333333</v>
      </c>
      <c r="DG386">
        <v>39.8536666666667</v>
      </c>
      <c r="DH386">
        <v>1001.48333333333</v>
      </c>
      <c r="DI386">
        <v>39.56</v>
      </c>
      <c r="DJ386">
        <v>0</v>
      </c>
      <c r="DK386">
        <v>1625677955</v>
      </c>
      <c r="DL386">
        <v>0</v>
      </c>
      <c r="DM386">
        <v>1306.3644</v>
      </c>
      <c r="DN386">
        <v>-28.296153808633</v>
      </c>
      <c r="DO386">
        <v>-290.461538136181</v>
      </c>
      <c r="DP386">
        <v>13563.22</v>
      </c>
      <c r="DQ386">
        <v>15</v>
      </c>
      <c r="DR386">
        <v>1625677134.6</v>
      </c>
      <c r="DS386" t="s">
        <v>305</v>
      </c>
      <c r="DT386">
        <v>1625677128.6</v>
      </c>
      <c r="DU386">
        <v>1625677134.6</v>
      </c>
      <c r="DV386">
        <v>2</v>
      </c>
      <c r="DW386">
        <v>0.041</v>
      </c>
      <c r="DX386">
        <v>0.026</v>
      </c>
      <c r="DY386">
        <v>-14.347</v>
      </c>
      <c r="DZ386">
        <v>-1.389</v>
      </c>
      <c r="EA386">
        <v>420</v>
      </c>
      <c r="EB386">
        <v>5</v>
      </c>
      <c r="EC386">
        <v>0.14</v>
      </c>
      <c r="ED386">
        <v>0.08</v>
      </c>
      <c r="EE386">
        <v>-13.0535585365854</v>
      </c>
      <c r="EF386">
        <v>-0.240909407665512</v>
      </c>
      <c r="EG386">
        <v>0.055311027329095</v>
      </c>
      <c r="EH386">
        <v>1</v>
      </c>
      <c r="EI386">
        <v>1307.86970588235</v>
      </c>
      <c r="EJ386">
        <v>-27.5703288699669</v>
      </c>
      <c r="EK386">
        <v>2.71529489818013</v>
      </c>
      <c r="EL386">
        <v>0</v>
      </c>
      <c r="EM386">
        <v>1.78709829268293</v>
      </c>
      <c r="EN386">
        <v>0.227294843205572</v>
      </c>
      <c r="EO386">
        <v>0.0263316751574461</v>
      </c>
      <c r="EP386">
        <v>0</v>
      </c>
      <c r="EQ386">
        <v>1</v>
      </c>
      <c r="ER386">
        <v>3</v>
      </c>
      <c r="ES386" t="s">
        <v>427</v>
      </c>
      <c r="ET386">
        <v>100</v>
      </c>
      <c r="EU386">
        <v>100</v>
      </c>
      <c r="EV386">
        <v>-14.342</v>
      </c>
      <c r="EW386">
        <v>-1.5231</v>
      </c>
      <c r="EX386">
        <v>-14.3476998515065</v>
      </c>
      <c r="EY386">
        <v>0.000485247639819423</v>
      </c>
      <c r="EZ386">
        <v>-1.36446825205216e-06</v>
      </c>
      <c r="FA386">
        <v>5.78542989185787e-10</v>
      </c>
      <c r="FB386">
        <v>-1.1099058739466</v>
      </c>
      <c r="FC386">
        <v>-0.0508365997127688</v>
      </c>
      <c r="FD386">
        <v>0.00161886503163497</v>
      </c>
      <c r="FE386">
        <v>-2.08621555845513e-05</v>
      </c>
      <c r="FF386">
        <v>0</v>
      </c>
      <c r="FG386">
        <v>2096</v>
      </c>
      <c r="FH386">
        <v>2</v>
      </c>
      <c r="FI386">
        <v>28</v>
      </c>
      <c r="FJ386">
        <v>13.8</v>
      </c>
      <c r="FK386">
        <v>13.7</v>
      </c>
      <c r="FL386">
        <v>18</v>
      </c>
      <c r="FM386">
        <v>492.085</v>
      </c>
      <c r="FN386">
        <v>512.549</v>
      </c>
      <c r="FO386">
        <v>25.3978</v>
      </c>
      <c r="FP386">
        <v>26.3845</v>
      </c>
      <c r="FQ386">
        <v>30.0003</v>
      </c>
      <c r="FR386">
        <v>26.5845</v>
      </c>
      <c r="FS386">
        <v>26.5766</v>
      </c>
      <c r="FT386">
        <v>21.5057</v>
      </c>
      <c r="FU386">
        <v>43.6268</v>
      </c>
      <c r="FV386">
        <v>0</v>
      </c>
      <c r="FW386">
        <v>25.47</v>
      </c>
      <c r="FX386">
        <v>420</v>
      </c>
      <c r="FY386">
        <v>8.78515</v>
      </c>
      <c r="FZ386">
        <v>101.686</v>
      </c>
      <c r="GA386">
        <v>96.2069</v>
      </c>
    </row>
    <row r="387" spans="1:183">
      <c r="A387">
        <v>371</v>
      </c>
      <c r="B387">
        <v>1625677956.1</v>
      </c>
      <c r="C387">
        <v>740</v>
      </c>
      <c r="D387" t="s">
        <v>1048</v>
      </c>
      <c r="E387" t="s">
        <v>1049</v>
      </c>
      <c r="F387">
        <v>1</v>
      </c>
      <c r="G387" t="s">
        <v>302</v>
      </c>
      <c r="H387">
        <v>1625677955.1</v>
      </c>
      <c r="I387">
        <f>(J387)/1000</f>
        <v>0</v>
      </c>
      <c r="J387">
        <f>1000*CJ387*AH387*(CF387-CG387)/(100*BY387*(1000-AH387*CF387))</f>
        <v>0</v>
      </c>
      <c r="K387">
        <f>CJ387*AH387*(CE387-CD387*(1000-AH387*CG387)/(1000-AH387*CF387))/(100*BY387)</f>
        <v>0</v>
      </c>
      <c r="L387">
        <f>CD387 - IF(AH387&gt;1, K387*BY387*100.0/(AJ387*CR387), 0)</f>
        <v>0</v>
      </c>
      <c r="M387">
        <f>((S387-I387/2)*L387-K387)/(S387+I387/2)</f>
        <v>0</v>
      </c>
      <c r="N387">
        <f>M387*(CK387+CL387)/1000.0</f>
        <v>0</v>
      </c>
      <c r="O387">
        <f>(CD387 - IF(AH387&gt;1, K387*BY387*100.0/(AJ387*CR387), 0))*(CK387+CL387)/1000.0</f>
        <v>0</v>
      </c>
      <c r="P387">
        <f>2.0/((1/R387-1/Q387)+SIGN(R387)*SQRT((1/R387-1/Q387)*(1/R387-1/Q387) + 4*BZ387/((BZ387+1)*(BZ387+1))*(2*1/R387*1/Q387-1/Q387*1/Q387)))</f>
        <v>0</v>
      </c>
      <c r="Q387">
        <f>IF(LEFT(CA387,1)&lt;&gt;"0",IF(LEFT(CA387,1)="1",3.0,CB387),$D$5+$E$5*(CR387*CK387/($K$5*1000))+$F$5*(CR387*CK387/($K$5*1000))*MAX(MIN(BY387,$J$5),$I$5)*MAX(MIN(BY387,$J$5),$I$5)+$G$5*MAX(MIN(BY387,$J$5),$I$5)*(CR387*CK387/($K$5*1000))+$H$5*(CR387*CK387/($K$5*1000))*(CR387*CK387/($K$5*1000)))</f>
        <v>0</v>
      </c>
      <c r="R387">
        <f>I387*(1000-(1000*0.61365*exp(17.502*V387/(240.97+V387))/(CK387+CL387)+CF387)/2)/(1000*0.61365*exp(17.502*V387/(240.97+V387))/(CK387+CL387)-CF387)</f>
        <v>0</v>
      </c>
      <c r="S387">
        <f>1/((BZ387+1)/(P387/1.6)+1/(Q387/1.37)) + BZ387/((BZ387+1)/(P387/1.6) + BZ387/(Q387/1.37))</f>
        <v>0</v>
      </c>
      <c r="T387">
        <f>(BU387*BX387)</f>
        <v>0</v>
      </c>
      <c r="U387">
        <f>(CM387+(T387+2*0.95*5.67E-8*(((CM387+$B$7)+273)^4-(CM387+273)^4)-44100*I387)/(1.84*29.3*Q387+8*0.95*5.67E-8*(CM387+273)^3))</f>
        <v>0</v>
      </c>
      <c r="V387">
        <f>($C$7*CN387+$D$7*CO387+$E$7*U387)</f>
        <v>0</v>
      </c>
      <c r="W387">
        <f>0.61365*exp(17.502*V387/(240.97+V387))</f>
        <v>0</v>
      </c>
      <c r="X387">
        <f>(Y387/Z387*100)</f>
        <v>0</v>
      </c>
      <c r="Y387">
        <f>CF387*(CK387+CL387)/1000</f>
        <v>0</v>
      </c>
      <c r="Z387">
        <f>0.61365*exp(17.502*CM387/(240.97+CM387))</f>
        <v>0</v>
      </c>
      <c r="AA387">
        <f>(W387-CF387*(CK387+CL387)/1000)</f>
        <v>0</v>
      </c>
      <c r="AB387">
        <f>(-I387*44100)</f>
        <v>0</v>
      </c>
      <c r="AC387">
        <f>2*29.3*Q387*0.92*(CM387-V387)</f>
        <v>0</v>
      </c>
      <c r="AD387">
        <f>2*0.95*5.67E-8*(((CM387+$B$7)+273)^4-(V387+273)^4)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MAX(0,($B$13+$C$13*CR387)/(1+$D$13*CR387)*CK387/(CM387+273)*$E$13)</f>
        <v>0</v>
      </c>
      <c r="AK387" t="s">
        <v>303</v>
      </c>
      <c r="AL387" t="s">
        <v>303</v>
      </c>
      <c r="AM387">
        <v>0</v>
      </c>
      <c r="AN387">
        <v>0</v>
      </c>
      <c r="AO387">
        <f>1-AM387/AN387</f>
        <v>0</v>
      </c>
      <c r="AP387">
        <v>0</v>
      </c>
      <c r="AQ387" t="s">
        <v>303</v>
      </c>
      <c r="AR387" t="s">
        <v>303</v>
      </c>
      <c r="AS387">
        <v>0</v>
      </c>
      <c r="AT387">
        <v>0</v>
      </c>
      <c r="AU387">
        <f>1-AS387/AT387</f>
        <v>0</v>
      </c>
      <c r="AV387">
        <v>0.5</v>
      </c>
      <c r="AW387">
        <f>BV387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303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f>$B$11*CS387+$C$11*CT387+$F$11*CU387*(1-CX387)</f>
        <v>0</v>
      </c>
      <c r="BV387">
        <f>BU387*BW387</f>
        <v>0</v>
      </c>
      <c r="BW387">
        <f>($B$11*$D$9+$C$11*$D$9+$F$11*((DH387+CZ387)/MAX(DH387+CZ387+DI387, 0.1)*$I$9+DI387/MAX(DH387+CZ387+DI387, 0.1)*$J$9))/($B$11+$C$11+$F$11)</f>
        <v>0</v>
      </c>
      <c r="BX387">
        <f>($B$11*$K$9+$C$11*$K$9+$F$11*((DH387+CZ387)/MAX(DH387+CZ387+DI387, 0.1)*$P$9+DI387/MAX(DH387+CZ387+DI387, 0.1)*$Q$9))/($B$11+$C$11+$F$11)</f>
        <v>0</v>
      </c>
      <c r="BY387">
        <v>6</v>
      </c>
      <c r="BZ387">
        <v>0.5</v>
      </c>
      <c r="CA387" t="s">
        <v>304</v>
      </c>
      <c r="CB387">
        <v>2</v>
      </c>
      <c r="CC387">
        <v>1625677955.1</v>
      </c>
      <c r="CD387">
        <v>406.866</v>
      </c>
      <c r="CE387">
        <v>419.926</v>
      </c>
      <c r="CF387">
        <v>10.4986333333333</v>
      </c>
      <c r="CG387">
        <v>8.69176666666667</v>
      </c>
      <c r="CH387">
        <v>421.208</v>
      </c>
      <c r="CI387">
        <v>12.0219666666667</v>
      </c>
      <c r="CJ387">
        <v>500.05</v>
      </c>
      <c r="CK387">
        <v>100.410666666667</v>
      </c>
      <c r="CL387">
        <v>0.100429333333333</v>
      </c>
      <c r="CM387">
        <v>24.4378</v>
      </c>
      <c r="CN387">
        <v>24.0809333333333</v>
      </c>
      <c r="CO387">
        <v>999.9</v>
      </c>
      <c r="CP387">
        <v>0</v>
      </c>
      <c r="CQ387">
        <v>0</v>
      </c>
      <c r="CR387">
        <v>9991.46</v>
      </c>
      <c r="CS387">
        <v>0</v>
      </c>
      <c r="CT387">
        <v>4.30927666666667</v>
      </c>
      <c r="CU387">
        <v>1045.94</v>
      </c>
      <c r="CV387">
        <v>0.961994666666667</v>
      </c>
      <c r="CW387">
        <v>0.0380055</v>
      </c>
      <c r="CX387">
        <v>0</v>
      </c>
      <c r="CY387">
        <v>1302.65</v>
      </c>
      <c r="CZ387">
        <v>4.99912</v>
      </c>
      <c r="DA387">
        <v>13522.6333333333</v>
      </c>
      <c r="DB387">
        <v>6712.40333333333</v>
      </c>
      <c r="DC387">
        <v>38.0203333333333</v>
      </c>
      <c r="DD387">
        <v>40.937</v>
      </c>
      <c r="DE387">
        <v>39.7706666666667</v>
      </c>
      <c r="DF387">
        <v>40.4996666666667</v>
      </c>
      <c r="DG387">
        <v>39.8746666666667</v>
      </c>
      <c r="DH387">
        <v>1001.38</v>
      </c>
      <c r="DI387">
        <v>39.56</v>
      </c>
      <c r="DJ387">
        <v>0</v>
      </c>
      <c r="DK387">
        <v>1625677956.8</v>
      </c>
      <c r="DL387">
        <v>0</v>
      </c>
      <c r="DM387">
        <v>1305.65923076923</v>
      </c>
      <c r="DN387">
        <v>-28.2105983127366</v>
      </c>
      <c r="DO387">
        <v>-294.013675583278</v>
      </c>
      <c r="DP387">
        <v>13555.8961538462</v>
      </c>
      <c r="DQ387">
        <v>15</v>
      </c>
      <c r="DR387">
        <v>1625677134.6</v>
      </c>
      <c r="DS387" t="s">
        <v>305</v>
      </c>
      <c r="DT387">
        <v>1625677128.6</v>
      </c>
      <c r="DU387">
        <v>1625677134.6</v>
      </c>
      <c r="DV387">
        <v>2</v>
      </c>
      <c r="DW387">
        <v>0.041</v>
      </c>
      <c r="DX387">
        <v>0.026</v>
      </c>
      <c r="DY387">
        <v>-14.347</v>
      </c>
      <c r="DZ387">
        <v>-1.389</v>
      </c>
      <c r="EA387">
        <v>420</v>
      </c>
      <c r="EB387">
        <v>5</v>
      </c>
      <c r="EC387">
        <v>0.14</v>
      </c>
      <c r="ED387">
        <v>0.08</v>
      </c>
      <c r="EE387">
        <v>-13.0586073170732</v>
      </c>
      <c r="EF387">
        <v>-0.149678048780458</v>
      </c>
      <c r="EG387">
        <v>0.0526462255856169</v>
      </c>
      <c r="EH387">
        <v>1</v>
      </c>
      <c r="EI387">
        <v>1307.17485714286</v>
      </c>
      <c r="EJ387">
        <v>-27.6746275651963</v>
      </c>
      <c r="EK387">
        <v>2.79645527810638</v>
      </c>
      <c r="EL387">
        <v>0</v>
      </c>
      <c r="EM387">
        <v>1.79026853658537</v>
      </c>
      <c r="EN387">
        <v>0.238667874564462</v>
      </c>
      <c r="EO387">
        <v>0.026756954743145</v>
      </c>
      <c r="EP387">
        <v>0</v>
      </c>
      <c r="EQ387">
        <v>1</v>
      </c>
      <c r="ER387">
        <v>3</v>
      </c>
      <c r="ES387" t="s">
        <v>427</v>
      </c>
      <c r="ET387">
        <v>100</v>
      </c>
      <c r="EU387">
        <v>100</v>
      </c>
      <c r="EV387">
        <v>-14.342</v>
      </c>
      <c r="EW387">
        <v>-1.5236</v>
      </c>
      <c r="EX387">
        <v>-14.3476998515065</v>
      </c>
      <c r="EY387">
        <v>0.000485247639819423</v>
      </c>
      <c r="EZ387">
        <v>-1.36446825205216e-06</v>
      </c>
      <c r="FA387">
        <v>5.78542989185787e-10</v>
      </c>
      <c r="FB387">
        <v>-1.1099058739466</v>
      </c>
      <c r="FC387">
        <v>-0.0508365997127688</v>
      </c>
      <c r="FD387">
        <v>0.00161886503163497</v>
      </c>
      <c r="FE387">
        <v>-2.08621555845513e-05</v>
      </c>
      <c r="FF387">
        <v>0</v>
      </c>
      <c r="FG387">
        <v>2096</v>
      </c>
      <c r="FH387">
        <v>2</v>
      </c>
      <c r="FI387">
        <v>28</v>
      </c>
      <c r="FJ387">
        <v>13.8</v>
      </c>
      <c r="FK387">
        <v>13.7</v>
      </c>
      <c r="FL387">
        <v>18</v>
      </c>
      <c r="FM387">
        <v>492.121</v>
      </c>
      <c r="FN387">
        <v>512.46</v>
      </c>
      <c r="FO387">
        <v>25.4406</v>
      </c>
      <c r="FP387">
        <v>26.3855</v>
      </c>
      <c r="FQ387">
        <v>30.0003</v>
      </c>
      <c r="FR387">
        <v>26.5837</v>
      </c>
      <c r="FS387">
        <v>26.5766</v>
      </c>
      <c r="FT387">
        <v>21.5049</v>
      </c>
      <c r="FU387">
        <v>43.6268</v>
      </c>
      <c r="FV387">
        <v>0</v>
      </c>
      <c r="FW387">
        <v>25.54</v>
      </c>
      <c r="FX387">
        <v>420</v>
      </c>
      <c r="FY387">
        <v>8.78195</v>
      </c>
      <c r="FZ387">
        <v>101.686</v>
      </c>
      <c r="GA387">
        <v>96.2067</v>
      </c>
    </row>
    <row r="388" spans="1:183">
      <c r="A388">
        <v>372</v>
      </c>
      <c r="B388">
        <v>1625677958.1</v>
      </c>
      <c r="C388">
        <v>742</v>
      </c>
      <c r="D388" t="s">
        <v>1050</v>
      </c>
      <c r="E388" t="s">
        <v>1051</v>
      </c>
      <c r="F388">
        <v>1</v>
      </c>
      <c r="G388" t="s">
        <v>302</v>
      </c>
      <c r="H388">
        <v>1625677957.1</v>
      </c>
      <c r="I388">
        <f>(J388)/1000</f>
        <v>0</v>
      </c>
      <c r="J388">
        <f>1000*CJ388*AH388*(CF388-CG388)/(100*BY388*(1000-AH388*CF388))</f>
        <v>0</v>
      </c>
      <c r="K388">
        <f>CJ388*AH388*(CE388-CD388*(1000-AH388*CG388)/(1000-AH388*CF388))/(100*BY388)</f>
        <v>0</v>
      </c>
      <c r="L388">
        <f>CD388 - IF(AH388&gt;1, K388*BY388*100.0/(AJ388*CR388), 0)</f>
        <v>0</v>
      </c>
      <c r="M388">
        <f>((S388-I388/2)*L388-K388)/(S388+I388/2)</f>
        <v>0</v>
      </c>
      <c r="N388">
        <f>M388*(CK388+CL388)/1000.0</f>
        <v>0</v>
      </c>
      <c r="O388">
        <f>(CD388 - IF(AH388&gt;1, K388*BY388*100.0/(AJ388*CR388), 0))*(CK388+CL388)/1000.0</f>
        <v>0</v>
      </c>
      <c r="P388">
        <f>2.0/((1/R388-1/Q388)+SIGN(R388)*SQRT((1/R388-1/Q388)*(1/R388-1/Q388) + 4*BZ388/((BZ388+1)*(BZ388+1))*(2*1/R388*1/Q388-1/Q388*1/Q388)))</f>
        <v>0</v>
      </c>
      <c r="Q388">
        <f>IF(LEFT(CA388,1)&lt;&gt;"0",IF(LEFT(CA388,1)="1",3.0,CB388),$D$5+$E$5*(CR388*CK388/($K$5*1000))+$F$5*(CR388*CK388/($K$5*1000))*MAX(MIN(BY388,$J$5),$I$5)*MAX(MIN(BY388,$J$5),$I$5)+$G$5*MAX(MIN(BY388,$J$5),$I$5)*(CR388*CK388/($K$5*1000))+$H$5*(CR388*CK388/($K$5*1000))*(CR388*CK388/($K$5*1000)))</f>
        <v>0</v>
      </c>
      <c r="R388">
        <f>I388*(1000-(1000*0.61365*exp(17.502*V388/(240.97+V388))/(CK388+CL388)+CF388)/2)/(1000*0.61365*exp(17.502*V388/(240.97+V388))/(CK388+CL388)-CF388)</f>
        <v>0</v>
      </c>
      <c r="S388">
        <f>1/((BZ388+1)/(P388/1.6)+1/(Q388/1.37)) + BZ388/((BZ388+1)/(P388/1.6) + BZ388/(Q388/1.37))</f>
        <v>0</v>
      </c>
      <c r="T388">
        <f>(BU388*BX388)</f>
        <v>0</v>
      </c>
      <c r="U388">
        <f>(CM388+(T388+2*0.95*5.67E-8*(((CM388+$B$7)+273)^4-(CM388+273)^4)-44100*I388)/(1.84*29.3*Q388+8*0.95*5.67E-8*(CM388+273)^3))</f>
        <v>0</v>
      </c>
      <c r="V388">
        <f>($C$7*CN388+$D$7*CO388+$E$7*U388)</f>
        <v>0</v>
      </c>
      <c r="W388">
        <f>0.61365*exp(17.502*V388/(240.97+V388))</f>
        <v>0</v>
      </c>
      <c r="X388">
        <f>(Y388/Z388*100)</f>
        <v>0</v>
      </c>
      <c r="Y388">
        <f>CF388*(CK388+CL388)/1000</f>
        <v>0</v>
      </c>
      <c r="Z388">
        <f>0.61365*exp(17.502*CM388/(240.97+CM388))</f>
        <v>0</v>
      </c>
      <c r="AA388">
        <f>(W388-CF388*(CK388+CL388)/1000)</f>
        <v>0</v>
      </c>
      <c r="AB388">
        <f>(-I388*44100)</f>
        <v>0</v>
      </c>
      <c r="AC388">
        <f>2*29.3*Q388*0.92*(CM388-V388)</f>
        <v>0</v>
      </c>
      <c r="AD388">
        <f>2*0.95*5.67E-8*(((CM388+$B$7)+273)^4-(V388+273)^4)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MAX(0,($B$13+$C$13*CR388)/(1+$D$13*CR388)*CK388/(CM388+273)*$E$13)</f>
        <v>0</v>
      </c>
      <c r="AK388" t="s">
        <v>303</v>
      </c>
      <c r="AL388" t="s">
        <v>303</v>
      </c>
      <c r="AM388">
        <v>0</v>
      </c>
      <c r="AN388">
        <v>0</v>
      </c>
      <c r="AO388">
        <f>1-AM388/AN388</f>
        <v>0</v>
      </c>
      <c r="AP388">
        <v>0</v>
      </c>
      <c r="AQ388" t="s">
        <v>303</v>
      </c>
      <c r="AR388" t="s">
        <v>303</v>
      </c>
      <c r="AS388">
        <v>0</v>
      </c>
      <c r="AT388">
        <v>0</v>
      </c>
      <c r="AU388">
        <f>1-AS388/AT388</f>
        <v>0</v>
      </c>
      <c r="AV388">
        <v>0.5</v>
      </c>
      <c r="AW388">
        <f>BV388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303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f>$B$11*CS388+$C$11*CT388+$F$11*CU388*(1-CX388)</f>
        <v>0</v>
      </c>
      <c r="BV388">
        <f>BU388*BW388</f>
        <v>0</v>
      </c>
      <c r="BW388">
        <f>($B$11*$D$9+$C$11*$D$9+$F$11*((DH388+CZ388)/MAX(DH388+CZ388+DI388, 0.1)*$I$9+DI388/MAX(DH388+CZ388+DI388, 0.1)*$J$9))/($B$11+$C$11+$F$11)</f>
        <v>0</v>
      </c>
      <c r="BX388">
        <f>($B$11*$K$9+$C$11*$K$9+$F$11*((DH388+CZ388)/MAX(DH388+CZ388+DI388, 0.1)*$P$9+DI388/MAX(DH388+CZ388+DI388, 0.1)*$Q$9))/($B$11+$C$11+$F$11)</f>
        <v>0</v>
      </c>
      <c r="BY388">
        <v>6</v>
      </c>
      <c r="BZ388">
        <v>0.5</v>
      </c>
      <c r="CA388" t="s">
        <v>304</v>
      </c>
      <c r="CB388">
        <v>2</v>
      </c>
      <c r="CC388">
        <v>1625677957.1</v>
      </c>
      <c r="CD388">
        <v>406.838</v>
      </c>
      <c r="CE388">
        <v>419.963</v>
      </c>
      <c r="CF388">
        <v>10.5194333333333</v>
      </c>
      <c r="CG388">
        <v>8.72014</v>
      </c>
      <c r="CH388">
        <v>421.18</v>
      </c>
      <c r="CI388">
        <v>12.0431666666667</v>
      </c>
      <c r="CJ388">
        <v>499.997</v>
      </c>
      <c r="CK388">
        <v>100.412333333333</v>
      </c>
      <c r="CL388">
        <v>0.0999567</v>
      </c>
      <c r="CM388">
        <v>24.4681</v>
      </c>
      <c r="CN388">
        <v>24.1042666666667</v>
      </c>
      <c r="CO388">
        <v>999.9</v>
      </c>
      <c r="CP388">
        <v>0</v>
      </c>
      <c r="CQ388">
        <v>0</v>
      </c>
      <c r="CR388">
        <v>9987.5</v>
      </c>
      <c r="CS388">
        <v>0</v>
      </c>
      <c r="CT388">
        <v>4.30101</v>
      </c>
      <c r="CU388">
        <v>1046.03333333333</v>
      </c>
      <c r="CV388">
        <v>0.961994666666667</v>
      </c>
      <c r="CW388">
        <v>0.0380055</v>
      </c>
      <c r="CX388">
        <v>0</v>
      </c>
      <c r="CY388">
        <v>1301.57</v>
      </c>
      <c r="CZ388">
        <v>4.99912</v>
      </c>
      <c r="DA388">
        <v>13514.9333333333</v>
      </c>
      <c r="DB388">
        <v>6713.01</v>
      </c>
      <c r="DC388">
        <v>37.9583333333333</v>
      </c>
      <c r="DD388">
        <v>40.937</v>
      </c>
      <c r="DE388">
        <v>39.7083333333333</v>
      </c>
      <c r="DF388">
        <v>40.6036666666667</v>
      </c>
      <c r="DG388">
        <v>39.9166666666667</v>
      </c>
      <c r="DH388">
        <v>1001.47</v>
      </c>
      <c r="DI388">
        <v>39.5633333333333</v>
      </c>
      <c r="DJ388">
        <v>0</v>
      </c>
      <c r="DK388">
        <v>1625677959.2</v>
      </c>
      <c r="DL388">
        <v>0</v>
      </c>
      <c r="DM388">
        <v>1304.53153846154</v>
      </c>
      <c r="DN388">
        <v>-28.2700854946989</v>
      </c>
      <c r="DO388">
        <v>-293.873504629302</v>
      </c>
      <c r="DP388">
        <v>13544.7076923077</v>
      </c>
      <c r="DQ388">
        <v>15</v>
      </c>
      <c r="DR388">
        <v>1625677134.6</v>
      </c>
      <c r="DS388" t="s">
        <v>305</v>
      </c>
      <c r="DT388">
        <v>1625677128.6</v>
      </c>
      <c r="DU388">
        <v>1625677134.6</v>
      </c>
      <c r="DV388">
        <v>2</v>
      </c>
      <c r="DW388">
        <v>0.041</v>
      </c>
      <c r="DX388">
        <v>0.026</v>
      </c>
      <c r="DY388">
        <v>-14.347</v>
      </c>
      <c r="DZ388">
        <v>-1.389</v>
      </c>
      <c r="EA388">
        <v>420</v>
      </c>
      <c r="EB388">
        <v>5</v>
      </c>
      <c r="EC388">
        <v>0.14</v>
      </c>
      <c r="ED388">
        <v>0.08</v>
      </c>
      <c r="EE388">
        <v>-13.0718341463415</v>
      </c>
      <c r="EF388">
        <v>-0.0855031358884774</v>
      </c>
      <c r="EG388">
        <v>0.0481431331869016</v>
      </c>
      <c r="EH388">
        <v>1</v>
      </c>
      <c r="EI388">
        <v>1305.94088235294</v>
      </c>
      <c r="EJ388">
        <v>-28.1147355296542</v>
      </c>
      <c r="EK388">
        <v>2.77246372452486</v>
      </c>
      <c r="EL388">
        <v>0</v>
      </c>
      <c r="EM388">
        <v>1.79387365853659</v>
      </c>
      <c r="EN388">
        <v>0.200617630662024</v>
      </c>
      <c r="EO388">
        <v>0.0251306088515431</v>
      </c>
      <c r="EP388">
        <v>0</v>
      </c>
      <c r="EQ388">
        <v>1</v>
      </c>
      <c r="ER388">
        <v>3</v>
      </c>
      <c r="ES388" t="s">
        <v>427</v>
      </c>
      <c r="ET388">
        <v>100</v>
      </c>
      <c r="EU388">
        <v>100</v>
      </c>
      <c r="EV388">
        <v>-14.342</v>
      </c>
      <c r="EW388">
        <v>-1.524</v>
      </c>
      <c r="EX388">
        <v>-14.3476998515065</v>
      </c>
      <c r="EY388">
        <v>0.000485247639819423</v>
      </c>
      <c r="EZ388">
        <v>-1.36446825205216e-06</v>
      </c>
      <c r="FA388">
        <v>5.78542989185787e-10</v>
      </c>
      <c r="FB388">
        <v>-1.1099058739466</v>
      </c>
      <c r="FC388">
        <v>-0.0508365997127688</v>
      </c>
      <c r="FD388">
        <v>0.00161886503163497</v>
      </c>
      <c r="FE388">
        <v>-2.08621555845513e-05</v>
      </c>
      <c r="FF388">
        <v>0</v>
      </c>
      <c r="FG388">
        <v>2096</v>
      </c>
      <c r="FH388">
        <v>2</v>
      </c>
      <c r="FI388">
        <v>28</v>
      </c>
      <c r="FJ388">
        <v>13.8</v>
      </c>
      <c r="FK388">
        <v>13.7</v>
      </c>
      <c r="FL388">
        <v>18</v>
      </c>
      <c r="FM388">
        <v>492.136</v>
      </c>
      <c r="FN388">
        <v>512.406</v>
      </c>
      <c r="FO388">
        <v>25.4905</v>
      </c>
      <c r="FP388">
        <v>26.3864</v>
      </c>
      <c r="FQ388">
        <v>30</v>
      </c>
      <c r="FR388">
        <v>26.5837</v>
      </c>
      <c r="FS388">
        <v>26.5766</v>
      </c>
      <c r="FT388">
        <v>21.5052</v>
      </c>
      <c r="FU388">
        <v>43.6268</v>
      </c>
      <c r="FV388">
        <v>0</v>
      </c>
      <c r="FW388">
        <v>25.54</v>
      </c>
      <c r="FX388">
        <v>420</v>
      </c>
      <c r="FY388">
        <v>8.77632</v>
      </c>
      <c r="FZ388">
        <v>101.686</v>
      </c>
      <c r="GA388">
        <v>96.206</v>
      </c>
    </row>
    <row r="389" spans="1:183">
      <c r="A389">
        <v>373</v>
      </c>
      <c r="B389">
        <v>1625677960.1</v>
      </c>
      <c r="C389">
        <v>744</v>
      </c>
      <c r="D389" t="s">
        <v>1052</v>
      </c>
      <c r="E389" t="s">
        <v>1053</v>
      </c>
      <c r="F389">
        <v>1</v>
      </c>
      <c r="G389" t="s">
        <v>302</v>
      </c>
      <c r="H389">
        <v>1625677959.1</v>
      </c>
      <c r="I389">
        <f>(J389)/1000</f>
        <v>0</v>
      </c>
      <c r="J389">
        <f>1000*CJ389*AH389*(CF389-CG389)/(100*BY389*(1000-AH389*CF389))</f>
        <v>0</v>
      </c>
      <c r="K389">
        <f>CJ389*AH389*(CE389-CD389*(1000-AH389*CG389)/(1000-AH389*CF389))/(100*BY389)</f>
        <v>0</v>
      </c>
      <c r="L389">
        <f>CD389 - IF(AH389&gt;1, K389*BY389*100.0/(AJ389*CR389), 0)</f>
        <v>0</v>
      </c>
      <c r="M389">
        <f>((S389-I389/2)*L389-K389)/(S389+I389/2)</f>
        <v>0</v>
      </c>
      <c r="N389">
        <f>M389*(CK389+CL389)/1000.0</f>
        <v>0</v>
      </c>
      <c r="O389">
        <f>(CD389 - IF(AH389&gt;1, K389*BY389*100.0/(AJ389*CR389), 0))*(CK389+CL389)/1000.0</f>
        <v>0</v>
      </c>
      <c r="P389">
        <f>2.0/((1/R389-1/Q389)+SIGN(R389)*SQRT((1/R389-1/Q389)*(1/R389-1/Q389) + 4*BZ389/((BZ389+1)*(BZ389+1))*(2*1/R389*1/Q389-1/Q389*1/Q389)))</f>
        <v>0</v>
      </c>
      <c r="Q389">
        <f>IF(LEFT(CA389,1)&lt;&gt;"0",IF(LEFT(CA389,1)="1",3.0,CB389),$D$5+$E$5*(CR389*CK389/($K$5*1000))+$F$5*(CR389*CK389/($K$5*1000))*MAX(MIN(BY389,$J$5),$I$5)*MAX(MIN(BY389,$J$5),$I$5)+$G$5*MAX(MIN(BY389,$J$5),$I$5)*(CR389*CK389/($K$5*1000))+$H$5*(CR389*CK389/($K$5*1000))*(CR389*CK389/($K$5*1000)))</f>
        <v>0</v>
      </c>
      <c r="R389">
        <f>I389*(1000-(1000*0.61365*exp(17.502*V389/(240.97+V389))/(CK389+CL389)+CF389)/2)/(1000*0.61365*exp(17.502*V389/(240.97+V389))/(CK389+CL389)-CF389)</f>
        <v>0</v>
      </c>
      <c r="S389">
        <f>1/((BZ389+1)/(P389/1.6)+1/(Q389/1.37)) + BZ389/((BZ389+1)/(P389/1.6) + BZ389/(Q389/1.37))</f>
        <v>0</v>
      </c>
      <c r="T389">
        <f>(BU389*BX389)</f>
        <v>0</v>
      </c>
      <c r="U389">
        <f>(CM389+(T389+2*0.95*5.67E-8*(((CM389+$B$7)+273)^4-(CM389+273)^4)-44100*I389)/(1.84*29.3*Q389+8*0.95*5.67E-8*(CM389+273)^3))</f>
        <v>0</v>
      </c>
      <c r="V389">
        <f>($C$7*CN389+$D$7*CO389+$E$7*U389)</f>
        <v>0</v>
      </c>
      <c r="W389">
        <f>0.61365*exp(17.502*V389/(240.97+V389))</f>
        <v>0</v>
      </c>
      <c r="X389">
        <f>(Y389/Z389*100)</f>
        <v>0</v>
      </c>
      <c r="Y389">
        <f>CF389*(CK389+CL389)/1000</f>
        <v>0</v>
      </c>
      <c r="Z389">
        <f>0.61365*exp(17.502*CM389/(240.97+CM389))</f>
        <v>0</v>
      </c>
      <c r="AA389">
        <f>(W389-CF389*(CK389+CL389)/1000)</f>
        <v>0</v>
      </c>
      <c r="AB389">
        <f>(-I389*44100)</f>
        <v>0</v>
      </c>
      <c r="AC389">
        <f>2*29.3*Q389*0.92*(CM389-V389)</f>
        <v>0</v>
      </c>
      <c r="AD389">
        <f>2*0.95*5.67E-8*(((CM389+$B$7)+273)^4-(V389+273)^4)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MAX(0,($B$13+$C$13*CR389)/(1+$D$13*CR389)*CK389/(CM389+273)*$E$13)</f>
        <v>0</v>
      </c>
      <c r="AK389" t="s">
        <v>303</v>
      </c>
      <c r="AL389" t="s">
        <v>303</v>
      </c>
      <c r="AM389">
        <v>0</v>
      </c>
      <c r="AN389">
        <v>0</v>
      </c>
      <c r="AO389">
        <f>1-AM389/AN389</f>
        <v>0</v>
      </c>
      <c r="AP389">
        <v>0</v>
      </c>
      <c r="AQ389" t="s">
        <v>303</v>
      </c>
      <c r="AR389" t="s">
        <v>303</v>
      </c>
      <c r="AS389">
        <v>0</v>
      </c>
      <c r="AT389">
        <v>0</v>
      </c>
      <c r="AU389">
        <f>1-AS389/AT389</f>
        <v>0</v>
      </c>
      <c r="AV389">
        <v>0.5</v>
      </c>
      <c r="AW389">
        <f>BV389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303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f>$B$11*CS389+$C$11*CT389+$F$11*CU389*(1-CX389)</f>
        <v>0</v>
      </c>
      <c r="BV389">
        <f>BU389*BW389</f>
        <v>0</v>
      </c>
      <c r="BW389">
        <f>($B$11*$D$9+$C$11*$D$9+$F$11*((DH389+CZ389)/MAX(DH389+CZ389+DI389, 0.1)*$I$9+DI389/MAX(DH389+CZ389+DI389, 0.1)*$J$9))/($B$11+$C$11+$F$11)</f>
        <v>0</v>
      </c>
      <c r="BX389">
        <f>($B$11*$K$9+$C$11*$K$9+$F$11*((DH389+CZ389)/MAX(DH389+CZ389+DI389, 0.1)*$P$9+DI389/MAX(DH389+CZ389+DI389, 0.1)*$Q$9))/($B$11+$C$11+$F$11)</f>
        <v>0</v>
      </c>
      <c r="BY389">
        <v>6</v>
      </c>
      <c r="BZ389">
        <v>0.5</v>
      </c>
      <c r="CA389" t="s">
        <v>304</v>
      </c>
      <c r="CB389">
        <v>2</v>
      </c>
      <c r="CC389">
        <v>1625677959.1</v>
      </c>
      <c r="CD389">
        <v>406.843666666667</v>
      </c>
      <c r="CE389">
        <v>420.004666666667</v>
      </c>
      <c r="CF389">
        <v>10.5427</v>
      </c>
      <c r="CG389">
        <v>8.72855333333333</v>
      </c>
      <c r="CH389">
        <v>421.185666666667</v>
      </c>
      <c r="CI389">
        <v>12.0669666666667</v>
      </c>
      <c r="CJ389">
        <v>500.031666666667</v>
      </c>
      <c r="CK389">
        <v>100.412666666667</v>
      </c>
      <c r="CL389">
        <v>0.100059433333333</v>
      </c>
      <c r="CM389">
        <v>24.4985</v>
      </c>
      <c r="CN389">
        <v>24.1299333333333</v>
      </c>
      <c r="CO389">
        <v>999.9</v>
      </c>
      <c r="CP389">
        <v>0</v>
      </c>
      <c r="CQ389">
        <v>0</v>
      </c>
      <c r="CR389">
        <v>9996.65</v>
      </c>
      <c r="CS389">
        <v>0</v>
      </c>
      <c r="CT389">
        <v>4.29549333333333</v>
      </c>
      <c r="CU389">
        <v>1046.13333333333</v>
      </c>
      <c r="CV389">
        <v>0.962002</v>
      </c>
      <c r="CW389">
        <v>0.0379981</v>
      </c>
      <c r="CX389">
        <v>0</v>
      </c>
      <c r="CY389">
        <v>1300.64666666667</v>
      </c>
      <c r="CZ389">
        <v>4.99912</v>
      </c>
      <c r="DA389">
        <v>13507.0333333333</v>
      </c>
      <c r="DB389">
        <v>6713.66666666667</v>
      </c>
      <c r="DC389">
        <v>37.8956666666667</v>
      </c>
      <c r="DD389">
        <v>40.958</v>
      </c>
      <c r="DE389">
        <v>39.833</v>
      </c>
      <c r="DF389">
        <v>40.604</v>
      </c>
      <c r="DG389">
        <v>39.958</v>
      </c>
      <c r="DH389">
        <v>1001.57333333333</v>
      </c>
      <c r="DI389">
        <v>39.56</v>
      </c>
      <c r="DJ389">
        <v>0</v>
      </c>
      <c r="DK389">
        <v>1625677961</v>
      </c>
      <c r="DL389">
        <v>0</v>
      </c>
      <c r="DM389">
        <v>1303.5444</v>
      </c>
      <c r="DN389">
        <v>-28.5584614975728</v>
      </c>
      <c r="DO389">
        <v>-283.038461229071</v>
      </c>
      <c r="DP389">
        <v>13534.376</v>
      </c>
      <c r="DQ389">
        <v>15</v>
      </c>
      <c r="DR389">
        <v>1625677134.6</v>
      </c>
      <c r="DS389" t="s">
        <v>305</v>
      </c>
      <c r="DT389">
        <v>1625677128.6</v>
      </c>
      <c r="DU389">
        <v>1625677134.6</v>
      </c>
      <c r="DV389">
        <v>2</v>
      </c>
      <c r="DW389">
        <v>0.041</v>
      </c>
      <c r="DX389">
        <v>0.026</v>
      </c>
      <c r="DY389">
        <v>-14.347</v>
      </c>
      <c r="DZ389">
        <v>-1.389</v>
      </c>
      <c r="EA389">
        <v>420</v>
      </c>
      <c r="EB389">
        <v>5</v>
      </c>
      <c r="EC389">
        <v>0.14</v>
      </c>
      <c r="ED389">
        <v>0.08</v>
      </c>
      <c r="EE389">
        <v>-13.0800585365854</v>
      </c>
      <c r="EF389">
        <v>-0.212813937282254</v>
      </c>
      <c r="EG389">
        <v>0.0533143781257138</v>
      </c>
      <c r="EH389">
        <v>1</v>
      </c>
      <c r="EI389">
        <v>1305.09382352941</v>
      </c>
      <c r="EJ389">
        <v>-28.2617925264494</v>
      </c>
      <c r="EK389">
        <v>2.77785784448236</v>
      </c>
      <c r="EL389">
        <v>0</v>
      </c>
      <c r="EM389">
        <v>1.80009</v>
      </c>
      <c r="EN389">
        <v>0.143606968641118</v>
      </c>
      <c r="EO389">
        <v>0.0205815029435324</v>
      </c>
      <c r="EP389">
        <v>0</v>
      </c>
      <c r="EQ389">
        <v>1</v>
      </c>
      <c r="ER389">
        <v>3</v>
      </c>
      <c r="ES389" t="s">
        <v>427</v>
      </c>
      <c r="ET389">
        <v>100</v>
      </c>
      <c r="EU389">
        <v>100</v>
      </c>
      <c r="EV389">
        <v>-14.343</v>
      </c>
      <c r="EW389">
        <v>-1.5246</v>
      </c>
      <c r="EX389">
        <v>-14.3476998515065</v>
      </c>
      <c r="EY389">
        <v>0.000485247639819423</v>
      </c>
      <c r="EZ389">
        <v>-1.36446825205216e-06</v>
      </c>
      <c r="FA389">
        <v>5.78542989185787e-10</v>
      </c>
      <c r="FB389">
        <v>-1.1099058739466</v>
      </c>
      <c r="FC389">
        <v>-0.0508365997127688</v>
      </c>
      <c r="FD389">
        <v>0.00161886503163497</v>
      </c>
      <c r="FE389">
        <v>-2.08621555845513e-05</v>
      </c>
      <c r="FF389">
        <v>0</v>
      </c>
      <c r="FG389">
        <v>2096</v>
      </c>
      <c r="FH389">
        <v>2</v>
      </c>
      <c r="FI389">
        <v>28</v>
      </c>
      <c r="FJ389">
        <v>13.9</v>
      </c>
      <c r="FK389">
        <v>13.8</v>
      </c>
      <c r="FL389">
        <v>18</v>
      </c>
      <c r="FM389">
        <v>491.889</v>
      </c>
      <c r="FN389">
        <v>512.579</v>
      </c>
      <c r="FO389">
        <v>25.5386</v>
      </c>
      <c r="FP389">
        <v>26.3864</v>
      </c>
      <c r="FQ389">
        <v>30.0001</v>
      </c>
      <c r="FR389">
        <v>26.5837</v>
      </c>
      <c r="FS389">
        <v>26.5758</v>
      </c>
      <c r="FT389">
        <v>21.5053</v>
      </c>
      <c r="FU389">
        <v>43.6268</v>
      </c>
      <c r="FV389">
        <v>0</v>
      </c>
      <c r="FW389">
        <v>25.6</v>
      </c>
      <c r="FX389">
        <v>420</v>
      </c>
      <c r="FY389">
        <v>8.83319</v>
      </c>
      <c r="FZ389">
        <v>101.687</v>
      </c>
      <c r="GA389">
        <v>96.2048</v>
      </c>
    </row>
    <row r="390" spans="1:183">
      <c r="A390">
        <v>374</v>
      </c>
      <c r="B390">
        <v>1625677962.1</v>
      </c>
      <c r="C390">
        <v>746</v>
      </c>
      <c r="D390" t="s">
        <v>1054</v>
      </c>
      <c r="E390" t="s">
        <v>1055</v>
      </c>
      <c r="F390">
        <v>1</v>
      </c>
      <c r="G390" t="s">
        <v>302</v>
      </c>
      <c r="H390">
        <v>1625677961.1</v>
      </c>
      <c r="I390">
        <f>(J390)/1000</f>
        <v>0</v>
      </c>
      <c r="J390">
        <f>1000*CJ390*AH390*(CF390-CG390)/(100*BY390*(1000-AH390*CF390))</f>
        <v>0</v>
      </c>
      <c r="K390">
        <f>CJ390*AH390*(CE390-CD390*(1000-AH390*CG390)/(1000-AH390*CF390))/(100*BY390)</f>
        <v>0</v>
      </c>
      <c r="L390">
        <f>CD390 - IF(AH390&gt;1, K390*BY390*100.0/(AJ390*CR390), 0)</f>
        <v>0</v>
      </c>
      <c r="M390">
        <f>((S390-I390/2)*L390-K390)/(S390+I390/2)</f>
        <v>0</v>
      </c>
      <c r="N390">
        <f>M390*(CK390+CL390)/1000.0</f>
        <v>0</v>
      </c>
      <c r="O390">
        <f>(CD390 - IF(AH390&gt;1, K390*BY390*100.0/(AJ390*CR390), 0))*(CK390+CL390)/1000.0</f>
        <v>0</v>
      </c>
      <c r="P390">
        <f>2.0/((1/R390-1/Q390)+SIGN(R390)*SQRT((1/R390-1/Q390)*(1/R390-1/Q390) + 4*BZ390/((BZ390+1)*(BZ390+1))*(2*1/R390*1/Q390-1/Q390*1/Q390)))</f>
        <v>0</v>
      </c>
      <c r="Q390">
        <f>IF(LEFT(CA390,1)&lt;&gt;"0",IF(LEFT(CA390,1)="1",3.0,CB390),$D$5+$E$5*(CR390*CK390/($K$5*1000))+$F$5*(CR390*CK390/($K$5*1000))*MAX(MIN(BY390,$J$5),$I$5)*MAX(MIN(BY390,$J$5),$I$5)+$G$5*MAX(MIN(BY390,$J$5),$I$5)*(CR390*CK390/($K$5*1000))+$H$5*(CR390*CK390/($K$5*1000))*(CR390*CK390/($K$5*1000)))</f>
        <v>0</v>
      </c>
      <c r="R390">
        <f>I390*(1000-(1000*0.61365*exp(17.502*V390/(240.97+V390))/(CK390+CL390)+CF390)/2)/(1000*0.61365*exp(17.502*V390/(240.97+V390))/(CK390+CL390)-CF390)</f>
        <v>0</v>
      </c>
      <c r="S390">
        <f>1/((BZ390+1)/(P390/1.6)+1/(Q390/1.37)) + BZ390/((BZ390+1)/(P390/1.6) + BZ390/(Q390/1.37))</f>
        <v>0</v>
      </c>
      <c r="T390">
        <f>(BU390*BX390)</f>
        <v>0</v>
      </c>
      <c r="U390">
        <f>(CM390+(T390+2*0.95*5.67E-8*(((CM390+$B$7)+273)^4-(CM390+273)^4)-44100*I390)/(1.84*29.3*Q390+8*0.95*5.67E-8*(CM390+273)^3))</f>
        <v>0</v>
      </c>
      <c r="V390">
        <f>($C$7*CN390+$D$7*CO390+$E$7*U390)</f>
        <v>0</v>
      </c>
      <c r="W390">
        <f>0.61365*exp(17.502*V390/(240.97+V390))</f>
        <v>0</v>
      </c>
      <c r="X390">
        <f>(Y390/Z390*100)</f>
        <v>0</v>
      </c>
      <c r="Y390">
        <f>CF390*(CK390+CL390)/1000</f>
        <v>0</v>
      </c>
      <c r="Z390">
        <f>0.61365*exp(17.502*CM390/(240.97+CM390))</f>
        <v>0</v>
      </c>
      <c r="AA390">
        <f>(W390-CF390*(CK390+CL390)/1000)</f>
        <v>0</v>
      </c>
      <c r="AB390">
        <f>(-I390*44100)</f>
        <v>0</v>
      </c>
      <c r="AC390">
        <f>2*29.3*Q390*0.92*(CM390-V390)</f>
        <v>0</v>
      </c>
      <c r="AD390">
        <f>2*0.95*5.67E-8*(((CM390+$B$7)+273)^4-(V390+273)^4)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MAX(0,($B$13+$C$13*CR390)/(1+$D$13*CR390)*CK390/(CM390+273)*$E$13)</f>
        <v>0</v>
      </c>
      <c r="AK390" t="s">
        <v>303</v>
      </c>
      <c r="AL390" t="s">
        <v>303</v>
      </c>
      <c r="AM390">
        <v>0</v>
      </c>
      <c r="AN390">
        <v>0</v>
      </c>
      <c r="AO390">
        <f>1-AM390/AN390</f>
        <v>0</v>
      </c>
      <c r="AP390">
        <v>0</v>
      </c>
      <c r="AQ390" t="s">
        <v>303</v>
      </c>
      <c r="AR390" t="s">
        <v>303</v>
      </c>
      <c r="AS390">
        <v>0</v>
      </c>
      <c r="AT390">
        <v>0</v>
      </c>
      <c r="AU390">
        <f>1-AS390/AT390</f>
        <v>0</v>
      </c>
      <c r="AV390">
        <v>0.5</v>
      </c>
      <c r="AW390">
        <f>BV390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303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f>$B$11*CS390+$C$11*CT390+$F$11*CU390*(1-CX390)</f>
        <v>0</v>
      </c>
      <c r="BV390">
        <f>BU390*BW390</f>
        <v>0</v>
      </c>
      <c r="BW390">
        <f>($B$11*$D$9+$C$11*$D$9+$F$11*((DH390+CZ390)/MAX(DH390+CZ390+DI390, 0.1)*$I$9+DI390/MAX(DH390+CZ390+DI390, 0.1)*$J$9))/($B$11+$C$11+$F$11)</f>
        <v>0</v>
      </c>
      <c r="BX390">
        <f>($B$11*$K$9+$C$11*$K$9+$F$11*((DH390+CZ390)/MAX(DH390+CZ390+DI390, 0.1)*$P$9+DI390/MAX(DH390+CZ390+DI390, 0.1)*$Q$9))/($B$11+$C$11+$F$11)</f>
        <v>0</v>
      </c>
      <c r="BY390">
        <v>6</v>
      </c>
      <c r="BZ390">
        <v>0.5</v>
      </c>
      <c r="CA390" t="s">
        <v>304</v>
      </c>
      <c r="CB390">
        <v>2</v>
      </c>
      <c r="CC390">
        <v>1625677961.1</v>
      </c>
      <c r="CD390">
        <v>406.839333333333</v>
      </c>
      <c r="CE390">
        <v>420.006666666667</v>
      </c>
      <c r="CF390">
        <v>10.5637333333333</v>
      </c>
      <c r="CG390">
        <v>8.73202333333333</v>
      </c>
      <c r="CH390">
        <v>421.181666666667</v>
      </c>
      <c r="CI390">
        <v>12.0884666666667</v>
      </c>
      <c r="CJ390">
        <v>499.994666666667</v>
      </c>
      <c r="CK390">
        <v>100.413</v>
      </c>
      <c r="CL390">
        <v>0.100057666666667</v>
      </c>
      <c r="CM390">
        <v>24.5304666666667</v>
      </c>
      <c r="CN390">
        <v>24.1662333333333</v>
      </c>
      <c r="CO390">
        <v>999.9</v>
      </c>
      <c r="CP390">
        <v>0</v>
      </c>
      <c r="CQ390">
        <v>0</v>
      </c>
      <c r="CR390">
        <v>9994.58333333333</v>
      </c>
      <c r="CS390">
        <v>0</v>
      </c>
      <c r="CT390">
        <v>4.28722</v>
      </c>
      <c r="CU390">
        <v>1045.93333333333</v>
      </c>
      <c r="CV390">
        <v>0.961994666666667</v>
      </c>
      <c r="CW390">
        <v>0.0380055</v>
      </c>
      <c r="CX390">
        <v>0</v>
      </c>
      <c r="CY390">
        <v>1299.77</v>
      </c>
      <c r="CZ390">
        <v>4.99912</v>
      </c>
      <c r="DA390">
        <v>13494.9333333333</v>
      </c>
      <c r="DB390">
        <v>6712.34666666667</v>
      </c>
      <c r="DC390">
        <v>38</v>
      </c>
      <c r="DD390">
        <v>40.958</v>
      </c>
      <c r="DE390">
        <v>39.7703333333333</v>
      </c>
      <c r="DF390">
        <v>40.5413333333333</v>
      </c>
      <c r="DG390">
        <v>39.9373333333333</v>
      </c>
      <c r="DH390">
        <v>1001.37333333333</v>
      </c>
      <c r="DI390">
        <v>39.56</v>
      </c>
      <c r="DJ390">
        <v>0</v>
      </c>
      <c r="DK390">
        <v>1625677962.8</v>
      </c>
      <c r="DL390">
        <v>0</v>
      </c>
      <c r="DM390">
        <v>1302.83076923077</v>
      </c>
      <c r="DN390">
        <v>-28.1709401911125</v>
      </c>
      <c r="DO390">
        <v>-282.352137098001</v>
      </c>
      <c r="DP390">
        <v>13527.4538461538</v>
      </c>
      <c r="DQ390">
        <v>15</v>
      </c>
      <c r="DR390">
        <v>1625677134.6</v>
      </c>
      <c r="DS390" t="s">
        <v>305</v>
      </c>
      <c r="DT390">
        <v>1625677128.6</v>
      </c>
      <c r="DU390">
        <v>1625677134.6</v>
      </c>
      <c r="DV390">
        <v>2</v>
      </c>
      <c r="DW390">
        <v>0.041</v>
      </c>
      <c r="DX390">
        <v>0.026</v>
      </c>
      <c r="DY390">
        <v>-14.347</v>
      </c>
      <c r="DZ390">
        <v>-1.389</v>
      </c>
      <c r="EA390">
        <v>420</v>
      </c>
      <c r="EB390">
        <v>5</v>
      </c>
      <c r="EC390">
        <v>0.14</v>
      </c>
      <c r="ED390">
        <v>0.08</v>
      </c>
      <c r="EE390">
        <v>-13.0831317073171</v>
      </c>
      <c r="EF390">
        <v>-0.439879442508701</v>
      </c>
      <c r="EG390">
        <v>0.0569818689136285</v>
      </c>
      <c r="EH390">
        <v>1</v>
      </c>
      <c r="EI390">
        <v>1304.38971428571</v>
      </c>
      <c r="EJ390">
        <v>-28.2842717751324</v>
      </c>
      <c r="EK390">
        <v>2.85241299926349</v>
      </c>
      <c r="EL390">
        <v>0</v>
      </c>
      <c r="EM390">
        <v>1.80755292682927</v>
      </c>
      <c r="EN390">
        <v>0.100854773519172</v>
      </c>
      <c r="EO390">
        <v>0.0153946128119155</v>
      </c>
      <c r="EP390">
        <v>0</v>
      </c>
      <c r="EQ390">
        <v>1</v>
      </c>
      <c r="ER390">
        <v>3</v>
      </c>
      <c r="ES390" t="s">
        <v>427</v>
      </c>
      <c r="ET390">
        <v>100</v>
      </c>
      <c r="EU390">
        <v>100</v>
      </c>
      <c r="EV390">
        <v>-14.342</v>
      </c>
      <c r="EW390">
        <v>-1.525</v>
      </c>
      <c r="EX390">
        <v>-14.3476998515065</v>
      </c>
      <c r="EY390">
        <v>0.000485247639819423</v>
      </c>
      <c r="EZ390">
        <v>-1.36446825205216e-06</v>
      </c>
      <c r="FA390">
        <v>5.78542989185787e-10</v>
      </c>
      <c r="FB390">
        <v>-1.1099058739466</v>
      </c>
      <c r="FC390">
        <v>-0.0508365997127688</v>
      </c>
      <c r="FD390">
        <v>0.00161886503163497</v>
      </c>
      <c r="FE390">
        <v>-2.08621555845513e-05</v>
      </c>
      <c r="FF390">
        <v>0</v>
      </c>
      <c r="FG390">
        <v>2096</v>
      </c>
      <c r="FH390">
        <v>2</v>
      </c>
      <c r="FI390">
        <v>28</v>
      </c>
      <c r="FJ390">
        <v>13.9</v>
      </c>
      <c r="FK390">
        <v>13.8</v>
      </c>
      <c r="FL390">
        <v>18</v>
      </c>
      <c r="FM390">
        <v>492.18</v>
      </c>
      <c r="FN390">
        <v>512.551</v>
      </c>
      <c r="FO390">
        <v>25.5776</v>
      </c>
      <c r="FP390">
        <v>26.3864</v>
      </c>
      <c r="FQ390">
        <v>30</v>
      </c>
      <c r="FR390">
        <v>26.5837</v>
      </c>
      <c r="FS390">
        <v>26.5747</v>
      </c>
      <c r="FT390">
        <v>21.505</v>
      </c>
      <c r="FU390">
        <v>43.3454</v>
      </c>
      <c r="FV390">
        <v>0</v>
      </c>
      <c r="FW390">
        <v>25.67</v>
      </c>
      <c r="FX390">
        <v>420</v>
      </c>
      <c r="FY390">
        <v>8.83928</v>
      </c>
      <c r="FZ390">
        <v>101.687</v>
      </c>
      <c r="GA390">
        <v>96.2042</v>
      </c>
    </row>
    <row r="391" spans="1:183">
      <c r="A391">
        <v>375</v>
      </c>
      <c r="B391">
        <v>1625677964.1</v>
      </c>
      <c r="C391">
        <v>748</v>
      </c>
      <c r="D391" t="s">
        <v>1056</v>
      </c>
      <c r="E391" t="s">
        <v>1057</v>
      </c>
      <c r="F391">
        <v>1</v>
      </c>
      <c r="G391" t="s">
        <v>302</v>
      </c>
      <c r="H391">
        <v>1625677963.1</v>
      </c>
      <c r="I391">
        <f>(J391)/1000</f>
        <v>0</v>
      </c>
      <c r="J391">
        <f>1000*CJ391*AH391*(CF391-CG391)/(100*BY391*(1000-AH391*CF391))</f>
        <v>0</v>
      </c>
      <c r="K391">
        <f>CJ391*AH391*(CE391-CD391*(1000-AH391*CG391)/(1000-AH391*CF391))/(100*BY391)</f>
        <v>0</v>
      </c>
      <c r="L391">
        <f>CD391 - IF(AH391&gt;1, K391*BY391*100.0/(AJ391*CR391), 0)</f>
        <v>0</v>
      </c>
      <c r="M391">
        <f>((S391-I391/2)*L391-K391)/(S391+I391/2)</f>
        <v>0</v>
      </c>
      <c r="N391">
        <f>M391*(CK391+CL391)/1000.0</f>
        <v>0</v>
      </c>
      <c r="O391">
        <f>(CD391 - IF(AH391&gt;1, K391*BY391*100.0/(AJ391*CR391), 0))*(CK391+CL391)/1000.0</f>
        <v>0</v>
      </c>
      <c r="P391">
        <f>2.0/((1/R391-1/Q391)+SIGN(R391)*SQRT((1/R391-1/Q391)*(1/R391-1/Q391) + 4*BZ391/((BZ391+1)*(BZ391+1))*(2*1/R391*1/Q391-1/Q391*1/Q391)))</f>
        <v>0</v>
      </c>
      <c r="Q391">
        <f>IF(LEFT(CA391,1)&lt;&gt;"0",IF(LEFT(CA391,1)="1",3.0,CB391),$D$5+$E$5*(CR391*CK391/($K$5*1000))+$F$5*(CR391*CK391/($K$5*1000))*MAX(MIN(BY391,$J$5),$I$5)*MAX(MIN(BY391,$J$5),$I$5)+$G$5*MAX(MIN(BY391,$J$5),$I$5)*(CR391*CK391/($K$5*1000))+$H$5*(CR391*CK391/($K$5*1000))*(CR391*CK391/($K$5*1000)))</f>
        <v>0</v>
      </c>
      <c r="R391">
        <f>I391*(1000-(1000*0.61365*exp(17.502*V391/(240.97+V391))/(CK391+CL391)+CF391)/2)/(1000*0.61365*exp(17.502*V391/(240.97+V391))/(CK391+CL391)-CF391)</f>
        <v>0</v>
      </c>
      <c r="S391">
        <f>1/((BZ391+1)/(P391/1.6)+1/(Q391/1.37)) + BZ391/((BZ391+1)/(P391/1.6) + BZ391/(Q391/1.37))</f>
        <v>0</v>
      </c>
      <c r="T391">
        <f>(BU391*BX391)</f>
        <v>0</v>
      </c>
      <c r="U391">
        <f>(CM391+(T391+2*0.95*5.67E-8*(((CM391+$B$7)+273)^4-(CM391+273)^4)-44100*I391)/(1.84*29.3*Q391+8*0.95*5.67E-8*(CM391+273)^3))</f>
        <v>0</v>
      </c>
      <c r="V391">
        <f>($C$7*CN391+$D$7*CO391+$E$7*U391)</f>
        <v>0</v>
      </c>
      <c r="W391">
        <f>0.61365*exp(17.502*V391/(240.97+V391))</f>
        <v>0</v>
      </c>
      <c r="X391">
        <f>(Y391/Z391*100)</f>
        <v>0</v>
      </c>
      <c r="Y391">
        <f>CF391*(CK391+CL391)/1000</f>
        <v>0</v>
      </c>
      <c r="Z391">
        <f>0.61365*exp(17.502*CM391/(240.97+CM391))</f>
        <v>0</v>
      </c>
      <c r="AA391">
        <f>(W391-CF391*(CK391+CL391)/1000)</f>
        <v>0</v>
      </c>
      <c r="AB391">
        <f>(-I391*44100)</f>
        <v>0</v>
      </c>
      <c r="AC391">
        <f>2*29.3*Q391*0.92*(CM391-V391)</f>
        <v>0</v>
      </c>
      <c r="AD391">
        <f>2*0.95*5.67E-8*(((CM391+$B$7)+273)^4-(V391+273)^4)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MAX(0,($B$13+$C$13*CR391)/(1+$D$13*CR391)*CK391/(CM391+273)*$E$13)</f>
        <v>0</v>
      </c>
      <c r="AK391" t="s">
        <v>303</v>
      </c>
      <c r="AL391" t="s">
        <v>303</v>
      </c>
      <c r="AM391">
        <v>0</v>
      </c>
      <c r="AN391">
        <v>0</v>
      </c>
      <c r="AO391">
        <f>1-AM391/AN391</f>
        <v>0</v>
      </c>
      <c r="AP391">
        <v>0</v>
      </c>
      <c r="AQ391" t="s">
        <v>303</v>
      </c>
      <c r="AR391" t="s">
        <v>303</v>
      </c>
      <c r="AS391">
        <v>0</v>
      </c>
      <c r="AT391">
        <v>0</v>
      </c>
      <c r="AU391">
        <f>1-AS391/AT391</f>
        <v>0</v>
      </c>
      <c r="AV391">
        <v>0.5</v>
      </c>
      <c r="AW391">
        <f>BV391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303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f>$B$11*CS391+$C$11*CT391+$F$11*CU391*(1-CX391)</f>
        <v>0</v>
      </c>
      <c r="BV391">
        <f>BU391*BW391</f>
        <v>0</v>
      </c>
      <c r="BW391">
        <f>($B$11*$D$9+$C$11*$D$9+$F$11*((DH391+CZ391)/MAX(DH391+CZ391+DI391, 0.1)*$I$9+DI391/MAX(DH391+CZ391+DI391, 0.1)*$J$9))/($B$11+$C$11+$F$11)</f>
        <v>0</v>
      </c>
      <c r="BX391">
        <f>($B$11*$K$9+$C$11*$K$9+$F$11*((DH391+CZ391)/MAX(DH391+CZ391+DI391, 0.1)*$P$9+DI391/MAX(DH391+CZ391+DI391, 0.1)*$Q$9))/($B$11+$C$11+$F$11)</f>
        <v>0</v>
      </c>
      <c r="BY391">
        <v>6</v>
      </c>
      <c r="BZ391">
        <v>0.5</v>
      </c>
      <c r="CA391" t="s">
        <v>304</v>
      </c>
      <c r="CB391">
        <v>2</v>
      </c>
      <c r="CC391">
        <v>1625677963.1</v>
      </c>
      <c r="CD391">
        <v>406.816333333333</v>
      </c>
      <c r="CE391">
        <v>419.986333333333</v>
      </c>
      <c r="CF391">
        <v>10.582</v>
      </c>
      <c r="CG391">
        <v>8.73667666666667</v>
      </c>
      <c r="CH391">
        <v>421.158333333333</v>
      </c>
      <c r="CI391">
        <v>12.1071333333333</v>
      </c>
      <c r="CJ391">
        <v>499.983333333333</v>
      </c>
      <c r="CK391">
        <v>100.413666666667</v>
      </c>
      <c r="CL391">
        <v>0.0999937666666667</v>
      </c>
      <c r="CM391">
        <v>24.5624</v>
      </c>
      <c r="CN391">
        <v>24.197</v>
      </c>
      <c r="CO391">
        <v>999.9</v>
      </c>
      <c r="CP391">
        <v>0</v>
      </c>
      <c r="CQ391">
        <v>0</v>
      </c>
      <c r="CR391">
        <v>9983.12666666667</v>
      </c>
      <c r="CS391">
        <v>0</v>
      </c>
      <c r="CT391">
        <v>4.29319333333333</v>
      </c>
      <c r="CU391">
        <v>1045.93333333333</v>
      </c>
      <c r="CV391">
        <v>0.961994666666667</v>
      </c>
      <c r="CW391">
        <v>0.0380055</v>
      </c>
      <c r="CX391">
        <v>0</v>
      </c>
      <c r="CY391">
        <v>1298.95</v>
      </c>
      <c r="CZ391">
        <v>4.99912</v>
      </c>
      <c r="DA391">
        <v>13485.9666666667</v>
      </c>
      <c r="DB391">
        <v>6712.37</v>
      </c>
      <c r="DC391">
        <v>37.9373333333333</v>
      </c>
      <c r="DD391">
        <v>40.937</v>
      </c>
      <c r="DE391">
        <v>39.8956666666667</v>
      </c>
      <c r="DF391">
        <v>40.6453333333333</v>
      </c>
      <c r="DG391">
        <v>39.8123333333333</v>
      </c>
      <c r="DH391">
        <v>1001.37333333333</v>
      </c>
      <c r="DI391">
        <v>39.56</v>
      </c>
      <c r="DJ391">
        <v>0</v>
      </c>
      <c r="DK391">
        <v>1625677965.2</v>
      </c>
      <c r="DL391">
        <v>0</v>
      </c>
      <c r="DM391">
        <v>1301.72269230769</v>
      </c>
      <c r="DN391">
        <v>-27.3822222349815</v>
      </c>
      <c r="DO391">
        <v>-279.063248202761</v>
      </c>
      <c r="DP391">
        <v>13515.8076923077</v>
      </c>
      <c r="DQ391">
        <v>15</v>
      </c>
      <c r="DR391">
        <v>1625677134.6</v>
      </c>
      <c r="DS391" t="s">
        <v>305</v>
      </c>
      <c r="DT391">
        <v>1625677128.6</v>
      </c>
      <c r="DU391">
        <v>1625677134.6</v>
      </c>
      <c r="DV391">
        <v>2</v>
      </c>
      <c r="DW391">
        <v>0.041</v>
      </c>
      <c r="DX391">
        <v>0.026</v>
      </c>
      <c r="DY391">
        <v>-14.347</v>
      </c>
      <c r="DZ391">
        <v>-1.389</v>
      </c>
      <c r="EA391">
        <v>420</v>
      </c>
      <c r="EB391">
        <v>5</v>
      </c>
      <c r="EC391">
        <v>0.14</v>
      </c>
      <c r="ED391">
        <v>0.08</v>
      </c>
      <c r="EE391">
        <v>-13.0939634146341</v>
      </c>
      <c r="EF391">
        <v>-0.543850871080151</v>
      </c>
      <c r="EG391">
        <v>0.0620848544277578</v>
      </c>
      <c r="EH391">
        <v>0</v>
      </c>
      <c r="EI391">
        <v>1303.13088235294</v>
      </c>
      <c r="EJ391">
        <v>-27.9623450114446</v>
      </c>
      <c r="EK391">
        <v>2.73847141523177</v>
      </c>
      <c r="EL391">
        <v>0</v>
      </c>
      <c r="EM391">
        <v>1.81445219512195</v>
      </c>
      <c r="EN391">
        <v>0.0925143554006955</v>
      </c>
      <c r="EO391">
        <v>0.0142173625409379</v>
      </c>
      <c r="EP391">
        <v>1</v>
      </c>
      <c r="EQ391">
        <v>1</v>
      </c>
      <c r="ER391">
        <v>3</v>
      </c>
      <c r="ES391" t="s">
        <v>427</v>
      </c>
      <c r="ET391">
        <v>100</v>
      </c>
      <c r="EU391">
        <v>100</v>
      </c>
      <c r="EV391">
        <v>-14.342</v>
      </c>
      <c r="EW391">
        <v>-1.5253</v>
      </c>
      <c r="EX391">
        <v>-14.3476998515065</v>
      </c>
      <c r="EY391">
        <v>0.000485247639819423</v>
      </c>
      <c r="EZ391">
        <v>-1.36446825205216e-06</v>
      </c>
      <c r="FA391">
        <v>5.78542989185787e-10</v>
      </c>
      <c r="FB391">
        <v>-1.1099058739466</v>
      </c>
      <c r="FC391">
        <v>-0.0508365997127688</v>
      </c>
      <c r="FD391">
        <v>0.00161886503163497</v>
      </c>
      <c r="FE391">
        <v>-2.08621555845513e-05</v>
      </c>
      <c r="FF391">
        <v>0</v>
      </c>
      <c r="FG391">
        <v>2096</v>
      </c>
      <c r="FH391">
        <v>2</v>
      </c>
      <c r="FI391">
        <v>28</v>
      </c>
      <c r="FJ391">
        <v>13.9</v>
      </c>
      <c r="FK391">
        <v>13.8</v>
      </c>
      <c r="FL391">
        <v>18</v>
      </c>
      <c r="FM391">
        <v>492.296</v>
      </c>
      <c r="FN391">
        <v>512.564</v>
      </c>
      <c r="FO391">
        <v>25.6201</v>
      </c>
      <c r="FP391">
        <v>26.3864</v>
      </c>
      <c r="FQ391">
        <v>30</v>
      </c>
      <c r="FR391">
        <v>26.5837</v>
      </c>
      <c r="FS391">
        <v>26.5743</v>
      </c>
      <c r="FT391">
        <v>21.5037</v>
      </c>
      <c r="FU391">
        <v>43.3454</v>
      </c>
      <c r="FV391">
        <v>0</v>
      </c>
      <c r="FW391">
        <v>25.67</v>
      </c>
      <c r="FX391">
        <v>420</v>
      </c>
      <c r="FY391">
        <v>8.84248</v>
      </c>
      <c r="FZ391">
        <v>101.686</v>
      </c>
      <c r="GA391">
        <v>96.2039</v>
      </c>
    </row>
    <row r="392" spans="1:183">
      <c r="A392">
        <v>376</v>
      </c>
      <c r="B392">
        <v>1625677966.1</v>
      </c>
      <c r="C392">
        <v>750</v>
      </c>
      <c r="D392" t="s">
        <v>1058</v>
      </c>
      <c r="E392" t="s">
        <v>1059</v>
      </c>
      <c r="F392">
        <v>1</v>
      </c>
      <c r="G392" t="s">
        <v>302</v>
      </c>
      <c r="H392">
        <v>1625677965.1</v>
      </c>
      <c r="I392">
        <f>(J392)/1000</f>
        <v>0</v>
      </c>
      <c r="J392">
        <f>1000*CJ392*AH392*(CF392-CG392)/(100*BY392*(1000-AH392*CF392))</f>
        <v>0</v>
      </c>
      <c r="K392">
        <f>CJ392*AH392*(CE392-CD392*(1000-AH392*CG392)/(1000-AH392*CF392))/(100*BY392)</f>
        <v>0</v>
      </c>
      <c r="L392">
        <f>CD392 - IF(AH392&gt;1, K392*BY392*100.0/(AJ392*CR392), 0)</f>
        <v>0</v>
      </c>
      <c r="M392">
        <f>((S392-I392/2)*L392-K392)/(S392+I392/2)</f>
        <v>0</v>
      </c>
      <c r="N392">
        <f>M392*(CK392+CL392)/1000.0</f>
        <v>0</v>
      </c>
      <c r="O392">
        <f>(CD392 - IF(AH392&gt;1, K392*BY392*100.0/(AJ392*CR392), 0))*(CK392+CL392)/1000.0</f>
        <v>0</v>
      </c>
      <c r="P392">
        <f>2.0/((1/R392-1/Q392)+SIGN(R392)*SQRT((1/R392-1/Q392)*(1/R392-1/Q392) + 4*BZ392/((BZ392+1)*(BZ392+1))*(2*1/R392*1/Q392-1/Q392*1/Q392)))</f>
        <v>0</v>
      </c>
      <c r="Q392">
        <f>IF(LEFT(CA392,1)&lt;&gt;"0",IF(LEFT(CA392,1)="1",3.0,CB392),$D$5+$E$5*(CR392*CK392/($K$5*1000))+$F$5*(CR392*CK392/($K$5*1000))*MAX(MIN(BY392,$J$5),$I$5)*MAX(MIN(BY392,$J$5),$I$5)+$G$5*MAX(MIN(BY392,$J$5),$I$5)*(CR392*CK392/($K$5*1000))+$H$5*(CR392*CK392/($K$5*1000))*(CR392*CK392/($K$5*1000)))</f>
        <v>0</v>
      </c>
      <c r="R392">
        <f>I392*(1000-(1000*0.61365*exp(17.502*V392/(240.97+V392))/(CK392+CL392)+CF392)/2)/(1000*0.61365*exp(17.502*V392/(240.97+V392))/(CK392+CL392)-CF392)</f>
        <v>0</v>
      </c>
      <c r="S392">
        <f>1/((BZ392+1)/(P392/1.6)+1/(Q392/1.37)) + BZ392/((BZ392+1)/(P392/1.6) + BZ392/(Q392/1.37))</f>
        <v>0</v>
      </c>
      <c r="T392">
        <f>(BU392*BX392)</f>
        <v>0</v>
      </c>
      <c r="U392">
        <f>(CM392+(T392+2*0.95*5.67E-8*(((CM392+$B$7)+273)^4-(CM392+273)^4)-44100*I392)/(1.84*29.3*Q392+8*0.95*5.67E-8*(CM392+273)^3))</f>
        <v>0</v>
      </c>
      <c r="V392">
        <f>($C$7*CN392+$D$7*CO392+$E$7*U392)</f>
        <v>0</v>
      </c>
      <c r="W392">
        <f>0.61365*exp(17.502*V392/(240.97+V392))</f>
        <v>0</v>
      </c>
      <c r="X392">
        <f>(Y392/Z392*100)</f>
        <v>0</v>
      </c>
      <c r="Y392">
        <f>CF392*(CK392+CL392)/1000</f>
        <v>0</v>
      </c>
      <c r="Z392">
        <f>0.61365*exp(17.502*CM392/(240.97+CM392))</f>
        <v>0</v>
      </c>
      <c r="AA392">
        <f>(W392-CF392*(CK392+CL392)/1000)</f>
        <v>0</v>
      </c>
      <c r="AB392">
        <f>(-I392*44100)</f>
        <v>0</v>
      </c>
      <c r="AC392">
        <f>2*29.3*Q392*0.92*(CM392-V392)</f>
        <v>0</v>
      </c>
      <c r="AD392">
        <f>2*0.95*5.67E-8*(((CM392+$B$7)+273)^4-(V392+273)^4)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MAX(0,($B$13+$C$13*CR392)/(1+$D$13*CR392)*CK392/(CM392+273)*$E$13)</f>
        <v>0</v>
      </c>
      <c r="AK392" t="s">
        <v>303</v>
      </c>
      <c r="AL392" t="s">
        <v>303</v>
      </c>
      <c r="AM392">
        <v>0</v>
      </c>
      <c r="AN392">
        <v>0</v>
      </c>
      <c r="AO392">
        <f>1-AM392/AN392</f>
        <v>0</v>
      </c>
      <c r="AP392">
        <v>0</v>
      </c>
      <c r="AQ392" t="s">
        <v>303</v>
      </c>
      <c r="AR392" t="s">
        <v>303</v>
      </c>
      <c r="AS392">
        <v>0</v>
      </c>
      <c r="AT392">
        <v>0</v>
      </c>
      <c r="AU392">
        <f>1-AS392/AT392</f>
        <v>0</v>
      </c>
      <c r="AV392">
        <v>0.5</v>
      </c>
      <c r="AW392">
        <f>BV392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303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f>$B$11*CS392+$C$11*CT392+$F$11*CU392*(1-CX392)</f>
        <v>0</v>
      </c>
      <c r="BV392">
        <f>BU392*BW392</f>
        <v>0</v>
      </c>
      <c r="BW392">
        <f>($B$11*$D$9+$C$11*$D$9+$F$11*((DH392+CZ392)/MAX(DH392+CZ392+DI392, 0.1)*$I$9+DI392/MAX(DH392+CZ392+DI392, 0.1)*$J$9))/($B$11+$C$11+$F$11)</f>
        <v>0</v>
      </c>
      <c r="BX392">
        <f>($B$11*$K$9+$C$11*$K$9+$F$11*((DH392+CZ392)/MAX(DH392+CZ392+DI392, 0.1)*$P$9+DI392/MAX(DH392+CZ392+DI392, 0.1)*$Q$9))/($B$11+$C$11+$F$11)</f>
        <v>0</v>
      </c>
      <c r="BY392">
        <v>6</v>
      </c>
      <c r="BZ392">
        <v>0.5</v>
      </c>
      <c r="CA392" t="s">
        <v>304</v>
      </c>
      <c r="CB392">
        <v>2</v>
      </c>
      <c r="CC392">
        <v>1625677965.1</v>
      </c>
      <c r="CD392">
        <v>406.804</v>
      </c>
      <c r="CE392">
        <v>419.996</v>
      </c>
      <c r="CF392">
        <v>10.5986333333333</v>
      </c>
      <c r="CG392">
        <v>8.75149</v>
      </c>
      <c r="CH392">
        <v>421.146</v>
      </c>
      <c r="CI392">
        <v>12.1241</v>
      </c>
      <c r="CJ392">
        <v>500.095333333333</v>
      </c>
      <c r="CK392">
        <v>100.416</v>
      </c>
      <c r="CL392">
        <v>0.100376666666667</v>
      </c>
      <c r="CM392">
        <v>24.5936</v>
      </c>
      <c r="CN392">
        <v>24.2212333333333</v>
      </c>
      <c r="CO392">
        <v>999.9</v>
      </c>
      <c r="CP392">
        <v>0</v>
      </c>
      <c r="CQ392">
        <v>0</v>
      </c>
      <c r="CR392">
        <v>9995.84333333333</v>
      </c>
      <c r="CS392">
        <v>0</v>
      </c>
      <c r="CT392">
        <v>4.30101</v>
      </c>
      <c r="CU392">
        <v>1046.02666666667</v>
      </c>
      <c r="CV392">
        <v>0.961994666666667</v>
      </c>
      <c r="CW392">
        <v>0.0380055</v>
      </c>
      <c r="CX392">
        <v>0</v>
      </c>
      <c r="CY392">
        <v>1298.21333333333</v>
      </c>
      <c r="CZ392">
        <v>4.99912</v>
      </c>
      <c r="DA392">
        <v>13479.4333333333</v>
      </c>
      <c r="DB392">
        <v>6712.97333333333</v>
      </c>
      <c r="DC392">
        <v>38.062</v>
      </c>
      <c r="DD392">
        <v>40.937</v>
      </c>
      <c r="DE392">
        <v>39.7286666666667</v>
      </c>
      <c r="DF392">
        <v>40.5203333333333</v>
      </c>
      <c r="DG392">
        <v>39.8956666666667</v>
      </c>
      <c r="DH392">
        <v>1001.46333333333</v>
      </c>
      <c r="DI392">
        <v>39.5633333333333</v>
      </c>
      <c r="DJ392">
        <v>0</v>
      </c>
      <c r="DK392">
        <v>1625677967</v>
      </c>
      <c r="DL392">
        <v>0</v>
      </c>
      <c r="DM392">
        <v>1300.7968</v>
      </c>
      <c r="DN392">
        <v>-26.5838460988164</v>
      </c>
      <c r="DO392">
        <v>-273.023076618052</v>
      </c>
      <c r="DP392">
        <v>13506.488</v>
      </c>
      <c r="DQ392">
        <v>15</v>
      </c>
      <c r="DR392">
        <v>1625677134.6</v>
      </c>
      <c r="DS392" t="s">
        <v>305</v>
      </c>
      <c r="DT392">
        <v>1625677128.6</v>
      </c>
      <c r="DU392">
        <v>1625677134.6</v>
      </c>
      <c r="DV392">
        <v>2</v>
      </c>
      <c r="DW392">
        <v>0.041</v>
      </c>
      <c r="DX392">
        <v>0.026</v>
      </c>
      <c r="DY392">
        <v>-14.347</v>
      </c>
      <c r="DZ392">
        <v>-1.389</v>
      </c>
      <c r="EA392">
        <v>420</v>
      </c>
      <c r="EB392">
        <v>5</v>
      </c>
      <c r="EC392">
        <v>0.14</v>
      </c>
      <c r="ED392">
        <v>0.08</v>
      </c>
      <c r="EE392">
        <v>-13.1126073170732</v>
      </c>
      <c r="EF392">
        <v>-0.517227177700357</v>
      </c>
      <c r="EG392">
        <v>0.0596126618987574</v>
      </c>
      <c r="EH392">
        <v>0</v>
      </c>
      <c r="EI392">
        <v>1302.32264705882</v>
      </c>
      <c r="EJ392">
        <v>-27.6010604929052</v>
      </c>
      <c r="EK392">
        <v>2.71841791015584</v>
      </c>
      <c r="EL392">
        <v>0</v>
      </c>
      <c r="EM392">
        <v>1.8198756097561</v>
      </c>
      <c r="EN392">
        <v>0.0997143554006986</v>
      </c>
      <c r="EO392">
        <v>0.0149721715922966</v>
      </c>
      <c r="EP392">
        <v>1</v>
      </c>
      <c r="EQ392">
        <v>1</v>
      </c>
      <c r="ER392">
        <v>3</v>
      </c>
      <c r="ES392" t="s">
        <v>427</v>
      </c>
      <c r="ET392">
        <v>100</v>
      </c>
      <c r="EU392">
        <v>100</v>
      </c>
      <c r="EV392">
        <v>-14.342</v>
      </c>
      <c r="EW392">
        <v>-1.5257</v>
      </c>
      <c r="EX392">
        <v>-14.3476998515065</v>
      </c>
      <c r="EY392">
        <v>0.000485247639819423</v>
      </c>
      <c r="EZ392">
        <v>-1.36446825205216e-06</v>
      </c>
      <c r="FA392">
        <v>5.78542989185787e-10</v>
      </c>
      <c r="FB392">
        <v>-1.1099058739466</v>
      </c>
      <c r="FC392">
        <v>-0.0508365997127688</v>
      </c>
      <c r="FD392">
        <v>0.00161886503163497</v>
      </c>
      <c r="FE392">
        <v>-2.08621555845513e-05</v>
      </c>
      <c r="FF392">
        <v>0</v>
      </c>
      <c r="FG392">
        <v>2096</v>
      </c>
      <c r="FH392">
        <v>2</v>
      </c>
      <c r="FI392">
        <v>28</v>
      </c>
      <c r="FJ392">
        <v>14</v>
      </c>
      <c r="FK392">
        <v>13.9</v>
      </c>
      <c r="FL392">
        <v>18</v>
      </c>
      <c r="FM392">
        <v>492.071</v>
      </c>
      <c r="FN392">
        <v>512.708</v>
      </c>
      <c r="FO392">
        <v>25.6674</v>
      </c>
      <c r="FP392">
        <v>26.3864</v>
      </c>
      <c r="FQ392">
        <v>30.0002</v>
      </c>
      <c r="FR392">
        <v>26.5828</v>
      </c>
      <c r="FS392">
        <v>26.5743</v>
      </c>
      <c r="FT392">
        <v>21.5058</v>
      </c>
      <c r="FU392">
        <v>43.3454</v>
      </c>
      <c r="FV392">
        <v>0</v>
      </c>
      <c r="FW392">
        <v>25.74</v>
      </c>
      <c r="FX392">
        <v>420</v>
      </c>
      <c r="FY392">
        <v>8.84193</v>
      </c>
      <c r="FZ392">
        <v>101.686</v>
      </c>
      <c r="GA392">
        <v>96.2055</v>
      </c>
    </row>
    <row r="393" spans="1:183">
      <c r="A393">
        <v>377</v>
      </c>
      <c r="B393">
        <v>1625677968.1</v>
      </c>
      <c r="C393">
        <v>752</v>
      </c>
      <c r="D393" t="s">
        <v>1060</v>
      </c>
      <c r="E393" t="s">
        <v>1061</v>
      </c>
      <c r="F393">
        <v>1</v>
      </c>
      <c r="G393" t="s">
        <v>302</v>
      </c>
      <c r="H393">
        <v>1625677967.1</v>
      </c>
      <c r="I393">
        <f>(J393)/1000</f>
        <v>0</v>
      </c>
      <c r="J393">
        <f>1000*CJ393*AH393*(CF393-CG393)/(100*BY393*(1000-AH393*CF393))</f>
        <v>0</v>
      </c>
      <c r="K393">
        <f>CJ393*AH393*(CE393-CD393*(1000-AH393*CG393)/(1000-AH393*CF393))/(100*BY393)</f>
        <v>0</v>
      </c>
      <c r="L393">
        <f>CD393 - IF(AH393&gt;1, K393*BY393*100.0/(AJ393*CR393), 0)</f>
        <v>0</v>
      </c>
      <c r="M393">
        <f>((S393-I393/2)*L393-K393)/(S393+I393/2)</f>
        <v>0</v>
      </c>
      <c r="N393">
        <f>M393*(CK393+CL393)/1000.0</f>
        <v>0</v>
      </c>
      <c r="O393">
        <f>(CD393 - IF(AH393&gt;1, K393*BY393*100.0/(AJ393*CR393), 0))*(CK393+CL393)/1000.0</f>
        <v>0</v>
      </c>
      <c r="P393">
        <f>2.0/((1/R393-1/Q393)+SIGN(R393)*SQRT((1/R393-1/Q393)*(1/R393-1/Q393) + 4*BZ393/((BZ393+1)*(BZ393+1))*(2*1/R393*1/Q393-1/Q393*1/Q393)))</f>
        <v>0</v>
      </c>
      <c r="Q393">
        <f>IF(LEFT(CA393,1)&lt;&gt;"0",IF(LEFT(CA393,1)="1",3.0,CB393),$D$5+$E$5*(CR393*CK393/($K$5*1000))+$F$5*(CR393*CK393/($K$5*1000))*MAX(MIN(BY393,$J$5),$I$5)*MAX(MIN(BY393,$J$5),$I$5)+$G$5*MAX(MIN(BY393,$J$5),$I$5)*(CR393*CK393/($K$5*1000))+$H$5*(CR393*CK393/($K$5*1000))*(CR393*CK393/($K$5*1000)))</f>
        <v>0</v>
      </c>
      <c r="R393">
        <f>I393*(1000-(1000*0.61365*exp(17.502*V393/(240.97+V393))/(CK393+CL393)+CF393)/2)/(1000*0.61365*exp(17.502*V393/(240.97+V393))/(CK393+CL393)-CF393)</f>
        <v>0</v>
      </c>
      <c r="S393">
        <f>1/((BZ393+1)/(P393/1.6)+1/(Q393/1.37)) + BZ393/((BZ393+1)/(P393/1.6) + BZ393/(Q393/1.37))</f>
        <v>0</v>
      </c>
      <c r="T393">
        <f>(BU393*BX393)</f>
        <v>0</v>
      </c>
      <c r="U393">
        <f>(CM393+(T393+2*0.95*5.67E-8*(((CM393+$B$7)+273)^4-(CM393+273)^4)-44100*I393)/(1.84*29.3*Q393+8*0.95*5.67E-8*(CM393+273)^3))</f>
        <v>0</v>
      </c>
      <c r="V393">
        <f>($C$7*CN393+$D$7*CO393+$E$7*U393)</f>
        <v>0</v>
      </c>
      <c r="W393">
        <f>0.61365*exp(17.502*V393/(240.97+V393))</f>
        <v>0</v>
      </c>
      <c r="X393">
        <f>(Y393/Z393*100)</f>
        <v>0</v>
      </c>
      <c r="Y393">
        <f>CF393*(CK393+CL393)/1000</f>
        <v>0</v>
      </c>
      <c r="Z393">
        <f>0.61365*exp(17.502*CM393/(240.97+CM393))</f>
        <v>0</v>
      </c>
      <c r="AA393">
        <f>(W393-CF393*(CK393+CL393)/1000)</f>
        <v>0</v>
      </c>
      <c r="AB393">
        <f>(-I393*44100)</f>
        <v>0</v>
      </c>
      <c r="AC393">
        <f>2*29.3*Q393*0.92*(CM393-V393)</f>
        <v>0</v>
      </c>
      <c r="AD393">
        <f>2*0.95*5.67E-8*(((CM393+$B$7)+273)^4-(V393+273)^4)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MAX(0,($B$13+$C$13*CR393)/(1+$D$13*CR393)*CK393/(CM393+273)*$E$13)</f>
        <v>0</v>
      </c>
      <c r="AK393" t="s">
        <v>303</v>
      </c>
      <c r="AL393" t="s">
        <v>303</v>
      </c>
      <c r="AM393">
        <v>0</v>
      </c>
      <c r="AN393">
        <v>0</v>
      </c>
      <c r="AO393">
        <f>1-AM393/AN393</f>
        <v>0</v>
      </c>
      <c r="AP393">
        <v>0</v>
      </c>
      <c r="AQ393" t="s">
        <v>303</v>
      </c>
      <c r="AR393" t="s">
        <v>303</v>
      </c>
      <c r="AS393">
        <v>0</v>
      </c>
      <c r="AT393">
        <v>0</v>
      </c>
      <c r="AU393">
        <f>1-AS393/AT393</f>
        <v>0</v>
      </c>
      <c r="AV393">
        <v>0.5</v>
      </c>
      <c r="AW393">
        <f>BV393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303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f>$B$11*CS393+$C$11*CT393+$F$11*CU393*(1-CX393)</f>
        <v>0</v>
      </c>
      <c r="BV393">
        <f>BU393*BW393</f>
        <v>0</v>
      </c>
      <c r="BW393">
        <f>($B$11*$D$9+$C$11*$D$9+$F$11*((DH393+CZ393)/MAX(DH393+CZ393+DI393, 0.1)*$I$9+DI393/MAX(DH393+CZ393+DI393, 0.1)*$J$9))/($B$11+$C$11+$F$11)</f>
        <v>0</v>
      </c>
      <c r="BX393">
        <f>($B$11*$K$9+$C$11*$K$9+$F$11*((DH393+CZ393)/MAX(DH393+CZ393+DI393, 0.1)*$P$9+DI393/MAX(DH393+CZ393+DI393, 0.1)*$Q$9))/($B$11+$C$11+$F$11)</f>
        <v>0</v>
      </c>
      <c r="BY393">
        <v>6</v>
      </c>
      <c r="BZ393">
        <v>0.5</v>
      </c>
      <c r="CA393" t="s">
        <v>304</v>
      </c>
      <c r="CB393">
        <v>2</v>
      </c>
      <c r="CC393">
        <v>1625677967.1</v>
      </c>
      <c r="CD393">
        <v>406.811666666667</v>
      </c>
      <c r="CE393">
        <v>419.967666666667</v>
      </c>
      <c r="CF393">
        <v>10.6154666666667</v>
      </c>
      <c r="CG393">
        <v>8.76567</v>
      </c>
      <c r="CH393">
        <v>421.154</v>
      </c>
      <c r="CI393">
        <v>12.1412666666667</v>
      </c>
      <c r="CJ393">
        <v>500.037333333333</v>
      </c>
      <c r="CK393">
        <v>100.416333333333</v>
      </c>
      <c r="CL393">
        <v>0.0999572</v>
      </c>
      <c r="CM393">
        <v>24.6246666666667</v>
      </c>
      <c r="CN393">
        <v>24.2551666666667</v>
      </c>
      <c r="CO393">
        <v>999.9</v>
      </c>
      <c r="CP393">
        <v>0</v>
      </c>
      <c r="CQ393">
        <v>0</v>
      </c>
      <c r="CR393">
        <v>10023.7333333333</v>
      </c>
      <c r="CS393">
        <v>0</v>
      </c>
      <c r="CT393">
        <v>4.30101</v>
      </c>
      <c r="CU393">
        <v>1046.02</v>
      </c>
      <c r="CV393">
        <v>0.961991</v>
      </c>
      <c r="CW393">
        <v>0.0380092</v>
      </c>
      <c r="CX393">
        <v>0</v>
      </c>
      <c r="CY393">
        <v>1296.72666666667</v>
      </c>
      <c r="CZ393">
        <v>4.99912</v>
      </c>
      <c r="DA393">
        <v>13470.3333333333</v>
      </c>
      <c r="DB393">
        <v>6712.93333333333</v>
      </c>
      <c r="DC393">
        <v>38.0833333333333</v>
      </c>
      <c r="DD393">
        <v>40.937</v>
      </c>
      <c r="DE393">
        <v>39.7286666666667</v>
      </c>
      <c r="DF393">
        <v>40.5833333333333</v>
      </c>
      <c r="DG393">
        <v>40.0203333333333</v>
      </c>
      <c r="DH393">
        <v>1001.45333333333</v>
      </c>
      <c r="DI393">
        <v>39.5666666666667</v>
      </c>
      <c r="DJ393">
        <v>0</v>
      </c>
      <c r="DK393">
        <v>1625677969.4</v>
      </c>
      <c r="DL393">
        <v>0</v>
      </c>
      <c r="DM393">
        <v>1299.6864</v>
      </c>
      <c r="DN393">
        <v>-26.9184614880252</v>
      </c>
      <c r="DO393">
        <v>-266.515384289143</v>
      </c>
      <c r="DP393">
        <v>13495.408</v>
      </c>
      <c r="DQ393">
        <v>15</v>
      </c>
      <c r="DR393">
        <v>1625677134.6</v>
      </c>
      <c r="DS393" t="s">
        <v>305</v>
      </c>
      <c r="DT393">
        <v>1625677128.6</v>
      </c>
      <c r="DU393">
        <v>1625677134.6</v>
      </c>
      <c r="DV393">
        <v>2</v>
      </c>
      <c r="DW393">
        <v>0.041</v>
      </c>
      <c r="DX393">
        <v>0.026</v>
      </c>
      <c r="DY393">
        <v>-14.347</v>
      </c>
      <c r="DZ393">
        <v>-1.389</v>
      </c>
      <c r="EA393">
        <v>420</v>
      </c>
      <c r="EB393">
        <v>5</v>
      </c>
      <c r="EC393">
        <v>0.14</v>
      </c>
      <c r="ED393">
        <v>0.08</v>
      </c>
      <c r="EE393">
        <v>-13.1283097560976</v>
      </c>
      <c r="EF393">
        <v>-0.39178745644603</v>
      </c>
      <c r="EG393">
        <v>0.0493606380402988</v>
      </c>
      <c r="EH393">
        <v>1</v>
      </c>
      <c r="EI393">
        <v>1301.61542857143</v>
      </c>
      <c r="EJ393">
        <v>-27.5966088821389</v>
      </c>
      <c r="EK393">
        <v>2.7881241444559</v>
      </c>
      <c r="EL393">
        <v>0</v>
      </c>
      <c r="EM393">
        <v>1.82385</v>
      </c>
      <c r="EN393">
        <v>0.122866202090589</v>
      </c>
      <c r="EO393">
        <v>0.0166389649947814</v>
      </c>
      <c r="EP393">
        <v>0</v>
      </c>
      <c r="EQ393">
        <v>1</v>
      </c>
      <c r="ER393">
        <v>3</v>
      </c>
      <c r="ES393" t="s">
        <v>427</v>
      </c>
      <c r="ET393">
        <v>100</v>
      </c>
      <c r="EU393">
        <v>100</v>
      </c>
      <c r="EV393">
        <v>-14.342</v>
      </c>
      <c r="EW393">
        <v>-1.526</v>
      </c>
      <c r="EX393">
        <v>-14.3476998515065</v>
      </c>
      <c r="EY393">
        <v>0.000485247639819423</v>
      </c>
      <c r="EZ393">
        <v>-1.36446825205216e-06</v>
      </c>
      <c r="FA393">
        <v>5.78542989185787e-10</v>
      </c>
      <c r="FB393">
        <v>-1.1099058739466</v>
      </c>
      <c r="FC393">
        <v>-0.0508365997127688</v>
      </c>
      <c r="FD393">
        <v>0.00161886503163497</v>
      </c>
      <c r="FE393">
        <v>-2.08621555845513e-05</v>
      </c>
      <c r="FF393">
        <v>0</v>
      </c>
      <c r="FG393">
        <v>2096</v>
      </c>
      <c r="FH393">
        <v>2</v>
      </c>
      <c r="FI393">
        <v>28</v>
      </c>
      <c r="FJ393">
        <v>14</v>
      </c>
      <c r="FK393">
        <v>13.9</v>
      </c>
      <c r="FL393">
        <v>18</v>
      </c>
      <c r="FM393">
        <v>492.019</v>
      </c>
      <c r="FN393">
        <v>512.672</v>
      </c>
      <c r="FO393">
        <v>25.7105</v>
      </c>
      <c r="FP393">
        <v>26.3867</v>
      </c>
      <c r="FQ393">
        <v>30.0003</v>
      </c>
      <c r="FR393">
        <v>26.5818</v>
      </c>
      <c r="FS393">
        <v>26.5743</v>
      </c>
      <c r="FT393">
        <v>21.5061</v>
      </c>
      <c r="FU393">
        <v>42.9694</v>
      </c>
      <c r="FV393">
        <v>0</v>
      </c>
      <c r="FW393">
        <v>25.8</v>
      </c>
      <c r="FX393">
        <v>420</v>
      </c>
      <c r="FY393">
        <v>8.91094</v>
      </c>
      <c r="FZ393">
        <v>101.687</v>
      </c>
      <c r="GA393">
        <v>96.2068</v>
      </c>
    </row>
    <row r="394" spans="1:183">
      <c r="A394">
        <v>378</v>
      </c>
      <c r="B394">
        <v>1625677970.1</v>
      </c>
      <c r="C394">
        <v>754</v>
      </c>
      <c r="D394" t="s">
        <v>1062</v>
      </c>
      <c r="E394" t="s">
        <v>1063</v>
      </c>
      <c r="F394">
        <v>1</v>
      </c>
      <c r="G394" t="s">
        <v>302</v>
      </c>
      <c r="H394">
        <v>1625677969.1</v>
      </c>
      <c r="I394">
        <f>(J394)/1000</f>
        <v>0</v>
      </c>
      <c r="J394">
        <f>1000*CJ394*AH394*(CF394-CG394)/(100*BY394*(1000-AH394*CF394))</f>
        <v>0</v>
      </c>
      <c r="K394">
        <f>CJ394*AH394*(CE394-CD394*(1000-AH394*CG394)/(1000-AH394*CF394))/(100*BY394)</f>
        <v>0</v>
      </c>
      <c r="L394">
        <f>CD394 - IF(AH394&gt;1, K394*BY394*100.0/(AJ394*CR394), 0)</f>
        <v>0</v>
      </c>
      <c r="M394">
        <f>((S394-I394/2)*L394-K394)/(S394+I394/2)</f>
        <v>0</v>
      </c>
      <c r="N394">
        <f>M394*(CK394+CL394)/1000.0</f>
        <v>0</v>
      </c>
      <c r="O394">
        <f>(CD394 - IF(AH394&gt;1, K394*BY394*100.0/(AJ394*CR394), 0))*(CK394+CL394)/1000.0</f>
        <v>0</v>
      </c>
      <c r="P394">
        <f>2.0/((1/R394-1/Q394)+SIGN(R394)*SQRT((1/R394-1/Q394)*(1/R394-1/Q394) + 4*BZ394/((BZ394+1)*(BZ394+1))*(2*1/R394*1/Q394-1/Q394*1/Q394)))</f>
        <v>0</v>
      </c>
      <c r="Q394">
        <f>IF(LEFT(CA394,1)&lt;&gt;"0",IF(LEFT(CA394,1)="1",3.0,CB394),$D$5+$E$5*(CR394*CK394/($K$5*1000))+$F$5*(CR394*CK394/($K$5*1000))*MAX(MIN(BY394,$J$5),$I$5)*MAX(MIN(BY394,$J$5),$I$5)+$G$5*MAX(MIN(BY394,$J$5),$I$5)*(CR394*CK394/($K$5*1000))+$H$5*(CR394*CK394/($K$5*1000))*(CR394*CK394/($K$5*1000)))</f>
        <v>0</v>
      </c>
      <c r="R394">
        <f>I394*(1000-(1000*0.61365*exp(17.502*V394/(240.97+V394))/(CK394+CL394)+CF394)/2)/(1000*0.61365*exp(17.502*V394/(240.97+V394))/(CK394+CL394)-CF394)</f>
        <v>0</v>
      </c>
      <c r="S394">
        <f>1/((BZ394+1)/(P394/1.6)+1/(Q394/1.37)) + BZ394/((BZ394+1)/(P394/1.6) + BZ394/(Q394/1.37))</f>
        <v>0</v>
      </c>
      <c r="T394">
        <f>(BU394*BX394)</f>
        <v>0</v>
      </c>
      <c r="U394">
        <f>(CM394+(T394+2*0.95*5.67E-8*(((CM394+$B$7)+273)^4-(CM394+273)^4)-44100*I394)/(1.84*29.3*Q394+8*0.95*5.67E-8*(CM394+273)^3))</f>
        <v>0</v>
      </c>
      <c r="V394">
        <f>($C$7*CN394+$D$7*CO394+$E$7*U394)</f>
        <v>0</v>
      </c>
      <c r="W394">
        <f>0.61365*exp(17.502*V394/(240.97+V394))</f>
        <v>0</v>
      </c>
      <c r="X394">
        <f>(Y394/Z394*100)</f>
        <v>0</v>
      </c>
      <c r="Y394">
        <f>CF394*(CK394+CL394)/1000</f>
        <v>0</v>
      </c>
      <c r="Z394">
        <f>0.61365*exp(17.502*CM394/(240.97+CM394))</f>
        <v>0</v>
      </c>
      <c r="AA394">
        <f>(W394-CF394*(CK394+CL394)/1000)</f>
        <v>0</v>
      </c>
      <c r="AB394">
        <f>(-I394*44100)</f>
        <v>0</v>
      </c>
      <c r="AC394">
        <f>2*29.3*Q394*0.92*(CM394-V394)</f>
        <v>0</v>
      </c>
      <c r="AD394">
        <f>2*0.95*5.67E-8*(((CM394+$B$7)+273)^4-(V394+273)^4)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MAX(0,($B$13+$C$13*CR394)/(1+$D$13*CR394)*CK394/(CM394+273)*$E$13)</f>
        <v>0</v>
      </c>
      <c r="AK394" t="s">
        <v>303</v>
      </c>
      <c r="AL394" t="s">
        <v>303</v>
      </c>
      <c r="AM394">
        <v>0</v>
      </c>
      <c r="AN394">
        <v>0</v>
      </c>
      <c r="AO394">
        <f>1-AM394/AN394</f>
        <v>0</v>
      </c>
      <c r="AP394">
        <v>0</v>
      </c>
      <c r="AQ394" t="s">
        <v>303</v>
      </c>
      <c r="AR394" t="s">
        <v>303</v>
      </c>
      <c r="AS394">
        <v>0</v>
      </c>
      <c r="AT394">
        <v>0</v>
      </c>
      <c r="AU394">
        <f>1-AS394/AT394</f>
        <v>0</v>
      </c>
      <c r="AV394">
        <v>0.5</v>
      </c>
      <c r="AW394">
        <f>BV394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303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f>$B$11*CS394+$C$11*CT394+$F$11*CU394*(1-CX394)</f>
        <v>0</v>
      </c>
      <c r="BV394">
        <f>BU394*BW394</f>
        <v>0</v>
      </c>
      <c r="BW394">
        <f>($B$11*$D$9+$C$11*$D$9+$F$11*((DH394+CZ394)/MAX(DH394+CZ394+DI394, 0.1)*$I$9+DI394/MAX(DH394+CZ394+DI394, 0.1)*$J$9))/($B$11+$C$11+$F$11)</f>
        <v>0</v>
      </c>
      <c r="BX394">
        <f>($B$11*$K$9+$C$11*$K$9+$F$11*((DH394+CZ394)/MAX(DH394+CZ394+DI394, 0.1)*$P$9+DI394/MAX(DH394+CZ394+DI394, 0.1)*$Q$9))/($B$11+$C$11+$F$11)</f>
        <v>0</v>
      </c>
      <c r="BY394">
        <v>6</v>
      </c>
      <c r="BZ394">
        <v>0.5</v>
      </c>
      <c r="CA394" t="s">
        <v>304</v>
      </c>
      <c r="CB394">
        <v>2</v>
      </c>
      <c r="CC394">
        <v>1625677969.1</v>
      </c>
      <c r="CD394">
        <v>406.818666666667</v>
      </c>
      <c r="CE394">
        <v>419.962666666667</v>
      </c>
      <c r="CF394">
        <v>10.6329</v>
      </c>
      <c r="CG394">
        <v>8.77039333333333</v>
      </c>
      <c r="CH394">
        <v>421.160666666667</v>
      </c>
      <c r="CI394">
        <v>12.1591</v>
      </c>
      <c r="CJ394">
        <v>499.929666666667</v>
      </c>
      <c r="CK394">
        <v>100.414333333333</v>
      </c>
      <c r="CL394">
        <v>0.0995308333333333</v>
      </c>
      <c r="CM394">
        <v>24.6551</v>
      </c>
      <c r="CN394">
        <v>24.2827</v>
      </c>
      <c r="CO394">
        <v>999.9</v>
      </c>
      <c r="CP394">
        <v>0</v>
      </c>
      <c r="CQ394">
        <v>0</v>
      </c>
      <c r="CR394">
        <v>10015.4333333333</v>
      </c>
      <c r="CS394">
        <v>0</v>
      </c>
      <c r="CT394">
        <v>4.30101</v>
      </c>
      <c r="CU394">
        <v>1046.02</v>
      </c>
      <c r="CV394">
        <v>0.961998333333333</v>
      </c>
      <c r="CW394">
        <v>0.0380018</v>
      </c>
      <c r="CX394">
        <v>0</v>
      </c>
      <c r="CY394">
        <v>1295.94333333333</v>
      </c>
      <c r="CZ394">
        <v>4.99912</v>
      </c>
      <c r="DA394">
        <v>13461.1333333333</v>
      </c>
      <c r="DB394">
        <v>6712.93333333333</v>
      </c>
      <c r="DC394">
        <v>38.0623333333333</v>
      </c>
      <c r="DD394">
        <v>40.937</v>
      </c>
      <c r="DE394">
        <v>39.7706666666667</v>
      </c>
      <c r="DF394">
        <v>40.583</v>
      </c>
      <c r="DG394">
        <v>39.8953333333333</v>
      </c>
      <c r="DH394">
        <v>1001.46</v>
      </c>
      <c r="DI394">
        <v>39.56</v>
      </c>
      <c r="DJ394">
        <v>0</v>
      </c>
      <c r="DK394">
        <v>1625677971.2</v>
      </c>
      <c r="DL394">
        <v>0</v>
      </c>
      <c r="DM394">
        <v>1298.985</v>
      </c>
      <c r="DN394">
        <v>-27.6427350521677</v>
      </c>
      <c r="DO394">
        <v>-261.319658347052</v>
      </c>
      <c r="DP394">
        <v>13488.9153846154</v>
      </c>
      <c r="DQ394">
        <v>15</v>
      </c>
      <c r="DR394">
        <v>1625677134.6</v>
      </c>
      <c r="DS394" t="s">
        <v>305</v>
      </c>
      <c r="DT394">
        <v>1625677128.6</v>
      </c>
      <c r="DU394">
        <v>1625677134.6</v>
      </c>
      <c r="DV394">
        <v>2</v>
      </c>
      <c r="DW394">
        <v>0.041</v>
      </c>
      <c r="DX394">
        <v>0.026</v>
      </c>
      <c r="DY394">
        <v>-14.347</v>
      </c>
      <c r="DZ394">
        <v>-1.389</v>
      </c>
      <c r="EA394">
        <v>420</v>
      </c>
      <c r="EB394">
        <v>5</v>
      </c>
      <c r="EC394">
        <v>0.14</v>
      </c>
      <c r="ED394">
        <v>0.08</v>
      </c>
      <c r="EE394">
        <v>-13.1371853658537</v>
      </c>
      <c r="EF394">
        <v>-0.268281533101056</v>
      </c>
      <c r="EG394">
        <v>0.0423633041905293</v>
      </c>
      <c r="EH394">
        <v>1</v>
      </c>
      <c r="EI394">
        <v>1300.35647058824</v>
      </c>
      <c r="EJ394">
        <v>-27.6393833576728</v>
      </c>
      <c r="EK394">
        <v>2.71367872990428</v>
      </c>
      <c r="EL394">
        <v>0</v>
      </c>
      <c r="EM394">
        <v>1.8280212195122</v>
      </c>
      <c r="EN394">
        <v>0.169520487804879</v>
      </c>
      <c r="EO394">
        <v>0.0197727577058254</v>
      </c>
      <c r="EP394">
        <v>0</v>
      </c>
      <c r="EQ394">
        <v>1</v>
      </c>
      <c r="ER394">
        <v>3</v>
      </c>
      <c r="ES394" t="s">
        <v>427</v>
      </c>
      <c r="ET394">
        <v>100</v>
      </c>
      <c r="EU394">
        <v>100</v>
      </c>
      <c r="EV394">
        <v>-14.342</v>
      </c>
      <c r="EW394">
        <v>-1.5264</v>
      </c>
      <c r="EX394">
        <v>-14.3476998515065</v>
      </c>
      <c r="EY394">
        <v>0.000485247639819423</v>
      </c>
      <c r="EZ394">
        <v>-1.36446825205216e-06</v>
      </c>
      <c r="FA394">
        <v>5.78542989185787e-10</v>
      </c>
      <c r="FB394">
        <v>-1.1099058739466</v>
      </c>
      <c r="FC394">
        <v>-0.0508365997127688</v>
      </c>
      <c r="FD394">
        <v>0.00161886503163497</v>
      </c>
      <c r="FE394">
        <v>-2.08621555845513e-05</v>
      </c>
      <c r="FF394">
        <v>0</v>
      </c>
      <c r="FG394">
        <v>2096</v>
      </c>
      <c r="FH394">
        <v>2</v>
      </c>
      <c r="FI394">
        <v>28</v>
      </c>
      <c r="FJ394">
        <v>14</v>
      </c>
      <c r="FK394">
        <v>13.9</v>
      </c>
      <c r="FL394">
        <v>18</v>
      </c>
      <c r="FM394">
        <v>492.045</v>
      </c>
      <c r="FN394">
        <v>512.707</v>
      </c>
      <c r="FO394">
        <v>25.7561</v>
      </c>
      <c r="FP394">
        <v>26.3879</v>
      </c>
      <c r="FQ394">
        <v>30.0001</v>
      </c>
      <c r="FR394">
        <v>26.5815</v>
      </c>
      <c r="FS394">
        <v>26.5741</v>
      </c>
      <c r="FT394">
        <v>21.507</v>
      </c>
      <c r="FU394">
        <v>42.9694</v>
      </c>
      <c r="FV394">
        <v>0</v>
      </c>
      <c r="FW394">
        <v>25.8</v>
      </c>
      <c r="FX394">
        <v>420</v>
      </c>
      <c r="FY394">
        <v>8.91918</v>
      </c>
      <c r="FZ394">
        <v>101.688</v>
      </c>
      <c r="GA394">
        <v>96.2077</v>
      </c>
    </row>
    <row r="395" spans="1:183">
      <c r="A395">
        <v>379</v>
      </c>
      <c r="B395">
        <v>1625677972.1</v>
      </c>
      <c r="C395">
        <v>756</v>
      </c>
      <c r="D395" t="s">
        <v>1064</v>
      </c>
      <c r="E395" t="s">
        <v>1065</v>
      </c>
      <c r="F395">
        <v>1</v>
      </c>
      <c r="G395" t="s">
        <v>302</v>
      </c>
      <c r="H395">
        <v>1625677971.1</v>
      </c>
      <c r="I395">
        <f>(J395)/1000</f>
        <v>0</v>
      </c>
      <c r="J395">
        <f>1000*CJ395*AH395*(CF395-CG395)/(100*BY395*(1000-AH395*CF395))</f>
        <v>0</v>
      </c>
      <c r="K395">
        <f>CJ395*AH395*(CE395-CD395*(1000-AH395*CG395)/(1000-AH395*CF395))/(100*BY395)</f>
        <v>0</v>
      </c>
      <c r="L395">
        <f>CD395 - IF(AH395&gt;1, K395*BY395*100.0/(AJ395*CR395), 0)</f>
        <v>0</v>
      </c>
      <c r="M395">
        <f>((S395-I395/2)*L395-K395)/(S395+I395/2)</f>
        <v>0</v>
      </c>
      <c r="N395">
        <f>M395*(CK395+CL395)/1000.0</f>
        <v>0</v>
      </c>
      <c r="O395">
        <f>(CD395 - IF(AH395&gt;1, K395*BY395*100.0/(AJ395*CR395), 0))*(CK395+CL395)/1000.0</f>
        <v>0</v>
      </c>
      <c r="P395">
        <f>2.0/((1/R395-1/Q395)+SIGN(R395)*SQRT((1/R395-1/Q395)*(1/R395-1/Q395) + 4*BZ395/((BZ395+1)*(BZ395+1))*(2*1/R395*1/Q395-1/Q395*1/Q395)))</f>
        <v>0</v>
      </c>
      <c r="Q395">
        <f>IF(LEFT(CA395,1)&lt;&gt;"0",IF(LEFT(CA395,1)="1",3.0,CB395),$D$5+$E$5*(CR395*CK395/($K$5*1000))+$F$5*(CR395*CK395/($K$5*1000))*MAX(MIN(BY395,$J$5),$I$5)*MAX(MIN(BY395,$J$5),$I$5)+$G$5*MAX(MIN(BY395,$J$5),$I$5)*(CR395*CK395/($K$5*1000))+$H$5*(CR395*CK395/($K$5*1000))*(CR395*CK395/($K$5*1000)))</f>
        <v>0</v>
      </c>
      <c r="R395">
        <f>I395*(1000-(1000*0.61365*exp(17.502*V395/(240.97+V395))/(CK395+CL395)+CF395)/2)/(1000*0.61365*exp(17.502*V395/(240.97+V395))/(CK395+CL395)-CF395)</f>
        <v>0</v>
      </c>
      <c r="S395">
        <f>1/((BZ395+1)/(P395/1.6)+1/(Q395/1.37)) + BZ395/((BZ395+1)/(P395/1.6) + BZ395/(Q395/1.37))</f>
        <v>0</v>
      </c>
      <c r="T395">
        <f>(BU395*BX395)</f>
        <v>0</v>
      </c>
      <c r="U395">
        <f>(CM395+(T395+2*0.95*5.67E-8*(((CM395+$B$7)+273)^4-(CM395+273)^4)-44100*I395)/(1.84*29.3*Q395+8*0.95*5.67E-8*(CM395+273)^3))</f>
        <v>0</v>
      </c>
      <c r="V395">
        <f>($C$7*CN395+$D$7*CO395+$E$7*U395)</f>
        <v>0</v>
      </c>
      <c r="W395">
        <f>0.61365*exp(17.502*V395/(240.97+V395))</f>
        <v>0</v>
      </c>
      <c r="X395">
        <f>(Y395/Z395*100)</f>
        <v>0</v>
      </c>
      <c r="Y395">
        <f>CF395*(CK395+CL395)/1000</f>
        <v>0</v>
      </c>
      <c r="Z395">
        <f>0.61365*exp(17.502*CM395/(240.97+CM395))</f>
        <v>0</v>
      </c>
      <c r="AA395">
        <f>(W395-CF395*(CK395+CL395)/1000)</f>
        <v>0</v>
      </c>
      <c r="AB395">
        <f>(-I395*44100)</f>
        <v>0</v>
      </c>
      <c r="AC395">
        <f>2*29.3*Q395*0.92*(CM395-V395)</f>
        <v>0</v>
      </c>
      <c r="AD395">
        <f>2*0.95*5.67E-8*(((CM395+$B$7)+273)^4-(V395+273)^4)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MAX(0,($B$13+$C$13*CR395)/(1+$D$13*CR395)*CK395/(CM395+273)*$E$13)</f>
        <v>0</v>
      </c>
      <c r="AK395" t="s">
        <v>303</v>
      </c>
      <c r="AL395" t="s">
        <v>303</v>
      </c>
      <c r="AM395">
        <v>0</v>
      </c>
      <c r="AN395">
        <v>0</v>
      </c>
      <c r="AO395">
        <f>1-AM395/AN395</f>
        <v>0</v>
      </c>
      <c r="AP395">
        <v>0</v>
      </c>
      <c r="AQ395" t="s">
        <v>303</v>
      </c>
      <c r="AR395" t="s">
        <v>303</v>
      </c>
      <c r="AS395">
        <v>0</v>
      </c>
      <c r="AT395">
        <v>0</v>
      </c>
      <c r="AU395">
        <f>1-AS395/AT395</f>
        <v>0</v>
      </c>
      <c r="AV395">
        <v>0.5</v>
      </c>
      <c r="AW395">
        <f>BV395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303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f>$B$11*CS395+$C$11*CT395+$F$11*CU395*(1-CX395)</f>
        <v>0</v>
      </c>
      <c r="BV395">
        <f>BU395*BW395</f>
        <v>0</v>
      </c>
      <c r="BW395">
        <f>($B$11*$D$9+$C$11*$D$9+$F$11*((DH395+CZ395)/MAX(DH395+CZ395+DI395, 0.1)*$I$9+DI395/MAX(DH395+CZ395+DI395, 0.1)*$J$9))/($B$11+$C$11+$F$11)</f>
        <v>0</v>
      </c>
      <c r="BX395">
        <f>($B$11*$K$9+$C$11*$K$9+$F$11*((DH395+CZ395)/MAX(DH395+CZ395+DI395, 0.1)*$P$9+DI395/MAX(DH395+CZ395+DI395, 0.1)*$Q$9))/($B$11+$C$11+$F$11)</f>
        <v>0</v>
      </c>
      <c r="BY395">
        <v>6</v>
      </c>
      <c r="BZ395">
        <v>0.5</v>
      </c>
      <c r="CA395" t="s">
        <v>304</v>
      </c>
      <c r="CB395">
        <v>2</v>
      </c>
      <c r="CC395">
        <v>1625677971.1</v>
      </c>
      <c r="CD395">
        <v>406.795666666667</v>
      </c>
      <c r="CE395">
        <v>419.979666666667</v>
      </c>
      <c r="CF395">
        <v>10.6493666666667</v>
      </c>
      <c r="CG395">
        <v>8.78946</v>
      </c>
      <c r="CH395">
        <v>421.137666666667</v>
      </c>
      <c r="CI395">
        <v>12.1759</v>
      </c>
      <c r="CJ395">
        <v>500.067</v>
      </c>
      <c r="CK395">
        <v>100.413333333333</v>
      </c>
      <c r="CL395">
        <v>0.100094</v>
      </c>
      <c r="CM395">
        <v>24.6848666666667</v>
      </c>
      <c r="CN395">
        <v>24.3065666666667</v>
      </c>
      <c r="CO395">
        <v>999.9</v>
      </c>
      <c r="CP395">
        <v>0</v>
      </c>
      <c r="CQ395">
        <v>0</v>
      </c>
      <c r="CR395">
        <v>10012.5</v>
      </c>
      <c r="CS395">
        <v>0</v>
      </c>
      <c r="CT395">
        <v>4.30698</v>
      </c>
      <c r="CU395">
        <v>1046.02</v>
      </c>
      <c r="CV395">
        <v>0.961998333333333</v>
      </c>
      <c r="CW395">
        <v>0.0380018</v>
      </c>
      <c r="CX395">
        <v>0</v>
      </c>
      <c r="CY395">
        <v>1295.32333333333</v>
      </c>
      <c r="CZ395">
        <v>4.99912</v>
      </c>
      <c r="DA395">
        <v>13453.2333333333</v>
      </c>
      <c r="DB395">
        <v>6712.93333333333</v>
      </c>
      <c r="DC395">
        <v>38.0623333333333</v>
      </c>
      <c r="DD395">
        <v>40.937</v>
      </c>
      <c r="DE395">
        <v>39.6873333333333</v>
      </c>
      <c r="DF395">
        <v>40.5623333333333</v>
      </c>
      <c r="DG395">
        <v>39.8333333333333</v>
      </c>
      <c r="DH395">
        <v>1001.46</v>
      </c>
      <c r="DI395">
        <v>39.56</v>
      </c>
      <c r="DJ395">
        <v>0</v>
      </c>
      <c r="DK395">
        <v>1625677973</v>
      </c>
      <c r="DL395">
        <v>0</v>
      </c>
      <c r="DM395">
        <v>1298.0272</v>
      </c>
      <c r="DN395">
        <v>-27.4407691751389</v>
      </c>
      <c r="DO395">
        <v>-267.738461181073</v>
      </c>
      <c r="DP395">
        <v>13479.624</v>
      </c>
      <c r="DQ395">
        <v>15</v>
      </c>
      <c r="DR395">
        <v>1625677134.6</v>
      </c>
      <c r="DS395" t="s">
        <v>305</v>
      </c>
      <c r="DT395">
        <v>1625677128.6</v>
      </c>
      <c r="DU395">
        <v>1625677134.6</v>
      </c>
      <c r="DV395">
        <v>2</v>
      </c>
      <c r="DW395">
        <v>0.041</v>
      </c>
      <c r="DX395">
        <v>0.026</v>
      </c>
      <c r="DY395">
        <v>-14.347</v>
      </c>
      <c r="DZ395">
        <v>-1.389</v>
      </c>
      <c r="EA395">
        <v>420</v>
      </c>
      <c r="EB395">
        <v>5</v>
      </c>
      <c r="EC395">
        <v>0.14</v>
      </c>
      <c r="ED395">
        <v>0.08</v>
      </c>
      <c r="EE395">
        <v>-13.1428341463415</v>
      </c>
      <c r="EF395">
        <v>-0.295678745644608</v>
      </c>
      <c r="EG395">
        <v>0.0438503253026624</v>
      </c>
      <c r="EH395">
        <v>1</v>
      </c>
      <c r="EI395">
        <v>1299.53264705882</v>
      </c>
      <c r="EJ395">
        <v>-27.3290670367814</v>
      </c>
      <c r="EK395">
        <v>2.69911892903585</v>
      </c>
      <c r="EL395">
        <v>0</v>
      </c>
      <c r="EM395">
        <v>1.83244487804878</v>
      </c>
      <c r="EN395">
        <v>0.19798306620209</v>
      </c>
      <c r="EO395">
        <v>0.0215897286014134</v>
      </c>
      <c r="EP395">
        <v>0</v>
      </c>
      <c r="EQ395">
        <v>1</v>
      </c>
      <c r="ER395">
        <v>3</v>
      </c>
      <c r="ES395" t="s">
        <v>427</v>
      </c>
      <c r="ET395">
        <v>100</v>
      </c>
      <c r="EU395">
        <v>100</v>
      </c>
      <c r="EV395">
        <v>-14.342</v>
      </c>
      <c r="EW395">
        <v>-1.5267</v>
      </c>
      <c r="EX395">
        <v>-14.3476998515065</v>
      </c>
      <c r="EY395">
        <v>0.000485247639819423</v>
      </c>
      <c r="EZ395">
        <v>-1.36446825205216e-06</v>
      </c>
      <c r="FA395">
        <v>5.78542989185787e-10</v>
      </c>
      <c r="FB395">
        <v>-1.1099058739466</v>
      </c>
      <c r="FC395">
        <v>-0.0508365997127688</v>
      </c>
      <c r="FD395">
        <v>0.00161886503163497</v>
      </c>
      <c r="FE395">
        <v>-2.08621555845513e-05</v>
      </c>
      <c r="FF395">
        <v>0</v>
      </c>
      <c r="FG395">
        <v>2096</v>
      </c>
      <c r="FH395">
        <v>2</v>
      </c>
      <c r="FI395">
        <v>28</v>
      </c>
      <c r="FJ395">
        <v>14.1</v>
      </c>
      <c r="FK395">
        <v>14</v>
      </c>
      <c r="FL395">
        <v>18</v>
      </c>
      <c r="FM395">
        <v>492.118</v>
      </c>
      <c r="FN395">
        <v>512.696</v>
      </c>
      <c r="FO395">
        <v>25.8017</v>
      </c>
      <c r="FP395">
        <v>26.3886</v>
      </c>
      <c r="FQ395">
        <v>30</v>
      </c>
      <c r="FR395">
        <v>26.5815</v>
      </c>
      <c r="FS395">
        <v>26.573</v>
      </c>
      <c r="FT395">
        <v>21.5066</v>
      </c>
      <c r="FU395">
        <v>42.9694</v>
      </c>
      <c r="FV395">
        <v>0</v>
      </c>
      <c r="FW395">
        <v>25.87</v>
      </c>
      <c r="FX395">
        <v>420</v>
      </c>
      <c r="FY395">
        <v>8.92395</v>
      </c>
      <c r="FZ395">
        <v>101.687</v>
      </c>
      <c r="GA395">
        <v>96.2074</v>
      </c>
    </row>
    <row r="396" spans="1:183">
      <c r="A396">
        <v>380</v>
      </c>
      <c r="B396">
        <v>1625677974.1</v>
      </c>
      <c r="C396">
        <v>758</v>
      </c>
      <c r="D396" t="s">
        <v>1066</v>
      </c>
      <c r="E396" t="s">
        <v>1067</v>
      </c>
      <c r="F396">
        <v>1</v>
      </c>
      <c r="G396" t="s">
        <v>302</v>
      </c>
      <c r="H396">
        <v>1625677973.1</v>
      </c>
      <c r="I396">
        <f>(J396)/1000</f>
        <v>0</v>
      </c>
      <c r="J396">
        <f>1000*CJ396*AH396*(CF396-CG396)/(100*BY396*(1000-AH396*CF396))</f>
        <v>0</v>
      </c>
      <c r="K396">
        <f>CJ396*AH396*(CE396-CD396*(1000-AH396*CG396)/(1000-AH396*CF396))/(100*BY396)</f>
        <v>0</v>
      </c>
      <c r="L396">
        <f>CD396 - IF(AH396&gt;1, K396*BY396*100.0/(AJ396*CR396), 0)</f>
        <v>0</v>
      </c>
      <c r="M396">
        <f>((S396-I396/2)*L396-K396)/(S396+I396/2)</f>
        <v>0</v>
      </c>
      <c r="N396">
        <f>M396*(CK396+CL396)/1000.0</f>
        <v>0</v>
      </c>
      <c r="O396">
        <f>(CD396 - IF(AH396&gt;1, K396*BY396*100.0/(AJ396*CR396), 0))*(CK396+CL396)/1000.0</f>
        <v>0</v>
      </c>
      <c r="P396">
        <f>2.0/((1/R396-1/Q396)+SIGN(R396)*SQRT((1/R396-1/Q396)*(1/R396-1/Q396) + 4*BZ396/((BZ396+1)*(BZ396+1))*(2*1/R396*1/Q396-1/Q396*1/Q396)))</f>
        <v>0</v>
      </c>
      <c r="Q396">
        <f>IF(LEFT(CA396,1)&lt;&gt;"0",IF(LEFT(CA396,1)="1",3.0,CB396),$D$5+$E$5*(CR396*CK396/($K$5*1000))+$F$5*(CR396*CK396/($K$5*1000))*MAX(MIN(BY396,$J$5),$I$5)*MAX(MIN(BY396,$J$5),$I$5)+$G$5*MAX(MIN(BY396,$J$5),$I$5)*(CR396*CK396/($K$5*1000))+$H$5*(CR396*CK396/($K$5*1000))*(CR396*CK396/($K$5*1000)))</f>
        <v>0</v>
      </c>
      <c r="R396">
        <f>I396*(1000-(1000*0.61365*exp(17.502*V396/(240.97+V396))/(CK396+CL396)+CF396)/2)/(1000*0.61365*exp(17.502*V396/(240.97+V396))/(CK396+CL396)-CF396)</f>
        <v>0</v>
      </c>
      <c r="S396">
        <f>1/((BZ396+1)/(P396/1.6)+1/(Q396/1.37)) + BZ396/((BZ396+1)/(P396/1.6) + BZ396/(Q396/1.37))</f>
        <v>0</v>
      </c>
      <c r="T396">
        <f>(BU396*BX396)</f>
        <v>0</v>
      </c>
      <c r="U396">
        <f>(CM396+(T396+2*0.95*5.67E-8*(((CM396+$B$7)+273)^4-(CM396+273)^4)-44100*I396)/(1.84*29.3*Q396+8*0.95*5.67E-8*(CM396+273)^3))</f>
        <v>0</v>
      </c>
      <c r="V396">
        <f>($C$7*CN396+$D$7*CO396+$E$7*U396)</f>
        <v>0</v>
      </c>
      <c r="W396">
        <f>0.61365*exp(17.502*V396/(240.97+V396))</f>
        <v>0</v>
      </c>
      <c r="X396">
        <f>(Y396/Z396*100)</f>
        <v>0</v>
      </c>
      <c r="Y396">
        <f>CF396*(CK396+CL396)/1000</f>
        <v>0</v>
      </c>
      <c r="Z396">
        <f>0.61365*exp(17.502*CM396/(240.97+CM396))</f>
        <v>0</v>
      </c>
      <c r="AA396">
        <f>(W396-CF396*(CK396+CL396)/1000)</f>
        <v>0</v>
      </c>
      <c r="AB396">
        <f>(-I396*44100)</f>
        <v>0</v>
      </c>
      <c r="AC396">
        <f>2*29.3*Q396*0.92*(CM396-V396)</f>
        <v>0</v>
      </c>
      <c r="AD396">
        <f>2*0.95*5.67E-8*(((CM396+$B$7)+273)^4-(V396+273)^4)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MAX(0,($B$13+$C$13*CR396)/(1+$D$13*CR396)*CK396/(CM396+273)*$E$13)</f>
        <v>0</v>
      </c>
      <c r="AK396" t="s">
        <v>303</v>
      </c>
      <c r="AL396" t="s">
        <v>303</v>
      </c>
      <c r="AM396">
        <v>0</v>
      </c>
      <c r="AN396">
        <v>0</v>
      </c>
      <c r="AO396">
        <f>1-AM396/AN396</f>
        <v>0</v>
      </c>
      <c r="AP396">
        <v>0</v>
      </c>
      <c r="AQ396" t="s">
        <v>303</v>
      </c>
      <c r="AR396" t="s">
        <v>303</v>
      </c>
      <c r="AS396">
        <v>0</v>
      </c>
      <c r="AT396">
        <v>0</v>
      </c>
      <c r="AU396">
        <f>1-AS396/AT396</f>
        <v>0</v>
      </c>
      <c r="AV396">
        <v>0.5</v>
      </c>
      <c r="AW396">
        <f>BV396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303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f>$B$11*CS396+$C$11*CT396+$F$11*CU396*(1-CX396)</f>
        <v>0</v>
      </c>
      <c r="BV396">
        <f>BU396*BW396</f>
        <v>0</v>
      </c>
      <c r="BW396">
        <f>($B$11*$D$9+$C$11*$D$9+$F$11*((DH396+CZ396)/MAX(DH396+CZ396+DI396, 0.1)*$I$9+DI396/MAX(DH396+CZ396+DI396, 0.1)*$J$9))/($B$11+$C$11+$F$11)</f>
        <v>0</v>
      </c>
      <c r="BX396">
        <f>($B$11*$K$9+$C$11*$K$9+$F$11*((DH396+CZ396)/MAX(DH396+CZ396+DI396, 0.1)*$P$9+DI396/MAX(DH396+CZ396+DI396, 0.1)*$Q$9))/($B$11+$C$11+$F$11)</f>
        <v>0</v>
      </c>
      <c r="BY396">
        <v>6</v>
      </c>
      <c r="BZ396">
        <v>0.5</v>
      </c>
      <c r="CA396" t="s">
        <v>304</v>
      </c>
      <c r="CB396">
        <v>2</v>
      </c>
      <c r="CC396">
        <v>1625677973.1</v>
      </c>
      <c r="CD396">
        <v>406.798</v>
      </c>
      <c r="CE396">
        <v>419.973666666667</v>
      </c>
      <c r="CF396">
        <v>10.6673666666667</v>
      </c>
      <c r="CG396">
        <v>8.82078666666666</v>
      </c>
      <c r="CH396">
        <v>421.14</v>
      </c>
      <c r="CI396">
        <v>12.1943666666667</v>
      </c>
      <c r="CJ396">
        <v>500.076333333333</v>
      </c>
      <c r="CK396">
        <v>100.414333333333</v>
      </c>
      <c r="CL396">
        <v>0.100102666666667</v>
      </c>
      <c r="CM396">
        <v>24.7142333333333</v>
      </c>
      <c r="CN396">
        <v>24.3433</v>
      </c>
      <c r="CO396">
        <v>999.9</v>
      </c>
      <c r="CP396">
        <v>0</v>
      </c>
      <c r="CQ396">
        <v>0</v>
      </c>
      <c r="CR396">
        <v>10014.7666666667</v>
      </c>
      <c r="CS396">
        <v>0</v>
      </c>
      <c r="CT396">
        <v>4.33409</v>
      </c>
      <c r="CU396">
        <v>1046.01666666667</v>
      </c>
      <c r="CV396">
        <v>0.961998333333333</v>
      </c>
      <c r="CW396">
        <v>0.0380018</v>
      </c>
      <c r="CX396">
        <v>0</v>
      </c>
      <c r="CY396">
        <v>1294.05</v>
      </c>
      <c r="CZ396">
        <v>4.99912</v>
      </c>
      <c r="DA396">
        <v>13443.8333333333</v>
      </c>
      <c r="DB396">
        <v>6712.89</v>
      </c>
      <c r="DC396">
        <v>37.9996666666667</v>
      </c>
      <c r="DD396">
        <v>40.958</v>
      </c>
      <c r="DE396">
        <v>39.75</v>
      </c>
      <c r="DF396">
        <v>40.604</v>
      </c>
      <c r="DG396">
        <v>39.979</v>
      </c>
      <c r="DH396">
        <v>1001.45666666667</v>
      </c>
      <c r="DI396">
        <v>39.56</v>
      </c>
      <c r="DJ396">
        <v>0</v>
      </c>
      <c r="DK396">
        <v>1625677975.4</v>
      </c>
      <c r="DL396">
        <v>0</v>
      </c>
      <c r="DM396">
        <v>1296.922</v>
      </c>
      <c r="DN396">
        <v>-27.7884614798045</v>
      </c>
      <c r="DO396">
        <v>-265.384615061843</v>
      </c>
      <c r="DP396">
        <v>13468.844</v>
      </c>
      <c r="DQ396">
        <v>15</v>
      </c>
      <c r="DR396">
        <v>1625677134.6</v>
      </c>
      <c r="DS396" t="s">
        <v>305</v>
      </c>
      <c r="DT396">
        <v>1625677128.6</v>
      </c>
      <c r="DU396">
        <v>1625677134.6</v>
      </c>
      <c r="DV396">
        <v>2</v>
      </c>
      <c r="DW396">
        <v>0.041</v>
      </c>
      <c r="DX396">
        <v>0.026</v>
      </c>
      <c r="DY396">
        <v>-14.347</v>
      </c>
      <c r="DZ396">
        <v>-1.389</v>
      </c>
      <c r="EA396">
        <v>420</v>
      </c>
      <c r="EB396">
        <v>5</v>
      </c>
      <c r="EC396">
        <v>0.14</v>
      </c>
      <c r="ED396">
        <v>0.08</v>
      </c>
      <c r="EE396">
        <v>-13.149512195122</v>
      </c>
      <c r="EF396">
        <v>-0.313371428571436</v>
      </c>
      <c r="EG396">
        <v>0.0447347095835314</v>
      </c>
      <c r="EH396">
        <v>1</v>
      </c>
      <c r="EI396">
        <v>1298.84057142857</v>
      </c>
      <c r="EJ396">
        <v>-27.7518433743003</v>
      </c>
      <c r="EK396">
        <v>2.81145508117583</v>
      </c>
      <c r="EL396">
        <v>0</v>
      </c>
      <c r="EM396">
        <v>1.83547902439024</v>
      </c>
      <c r="EN396">
        <v>0.19253184668989</v>
      </c>
      <c r="EO396">
        <v>0.021400474214586</v>
      </c>
      <c r="EP396">
        <v>0</v>
      </c>
      <c r="EQ396">
        <v>1</v>
      </c>
      <c r="ER396">
        <v>3</v>
      </c>
      <c r="ES396" t="s">
        <v>427</v>
      </c>
      <c r="ET396">
        <v>100</v>
      </c>
      <c r="EU396">
        <v>100</v>
      </c>
      <c r="EV396">
        <v>-14.342</v>
      </c>
      <c r="EW396">
        <v>-1.5271</v>
      </c>
      <c r="EX396">
        <v>-14.3476998515065</v>
      </c>
      <c r="EY396">
        <v>0.000485247639819423</v>
      </c>
      <c r="EZ396">
        <v>-1.36446825205216e-06</v>
      </c>
      <c r="FA396">
        <v>5.78542989185787e-10</v>
      </c>
      <c r="FB396">
        <v>-1.1099058739466</v>
      </c>
      <c r="FC396">
        <v>-0.0508365997127688</v>
      </c>
      <c r="FD396">
        <v>0.00161886503163497</v>
      </c>
      <c r="FE396">
        <v>-2.08621555845513e-05</v>
      </c>
      <c r="FF396">
        <v>0</v>
      </c>
      <c r="FG396">
        <v>2096</v>
      </c>
      <c r="FH396">
        <v>2</v>
      </c>
      <c r="FI396">
        <v>28</v>
      </c>
      <c r="FJ396">
        <v>14.1</v>
      </c>
      <c r="FK396">
        <v>14</v>
      </c>
      <c r="FL396">
        <v>18</v>
      </c>
      <c r="FM396">
        <v>492.234</v>
      </c>
      <c r="FN396">
        <v>512.526</v>
      </c>
      <c r="FO396">
        <v>25.843</v>
      </c>
      <c r="FP396">
        <v>26.3886</v>
      </c>
      <c r="FQ396">
        <v>30.0001</v>
      </c>
      <c r="FR396">
        <v>26.5815</v>
      </c>
      <c r="FS396">
        <v>26.5721</v>
      </c>
      <c r="FT396">
        <v>21.5088</v>
      </c>
      <c r="FU396">
        <v>42.9694</v>
      </c>
      <c r="FV396">
        <v>0</v>
      </c>
      <c r="FW396">
        <v>25.94</v>
      </c>
      <c r="FX396">
        <v>420</v>
      </c>
      <c r="FY396">
        <v>8.92004</v>
      </c>
      <c r="FZ396">
        <v>101.685</v>
      </c>
      <c r="GA396">
        <v>96.2056</v>
      </c>
    </row>
    <row r="397" spans="1:183">
      <c r="A397">
        <v>381</v>
      </c>
      <c r="B397">
        <v>1625677976.1</v>
      </c>
      <c r="C397">
        <v>760</v>
      </c>
      <c r="D397" t="s">
        <v>1068</v>
      </c>
      <c r="E397" t="s">
        <v>1069</v>
      </c>
      <c r="F397">
        <v>1</v>
      </c>
      <c r="G397" t="s">
        <v>302</v>
      </c>
      <c r="H397">
        <v>1625677975.1</v>
      </c>
      <c r="I397">
        <f>(J397)/1000</f>
        <v>0</v>
      </c>
      <c r="J397">
        <f>1000*CJ397*AH397*(CF397-CG397)/(100*BY397*(1000-AH397*CF397))</f>
        <v>0</v>
      </c>
      <c r="K397">
        <f>CJ397*AH397*(CE397-CD397*(1000-AH397*CG397)/(1000-AH397*CF397))/(100*BY397)</f>
        <v>0</v>
      </c>
      <c r="L397">
        <f>CD397 - IF(AH397&gt;1, K397*BY397*100.0/(AJ397*CR397), 0)</f>
        <v>0</v>
      </c>
      <c r="M397">
        <f>((S397-I397/2)*L397-K397)/(S397+I397/2)</f>
        <v>0</v>
      </c>
      <c r="N397">
        <f>M397*(CK397+CL397)/1000.0</f>
        <v>0</v>
      </c>
      <c r="O397">
        <f>(CD397 - IF(AH397&gt;1, K397*BY397*100.0/(AJ397*CR397), 0))*(CK397+CL397)/1000.0</f>
        <v>0</v>
      </c>
      <c r="P397">
        <f>2.0/((1/R397-1/Q397)+SIGN(R397)*SQRT((1/R397-1/Q397)*(1/R397-1/Q397) + 4*BZ397/((BZ397+1)*(BZ397+1))*(2*1/R397*1/Q397-1/Q397*1/Q397)))</f>
        <v>0</v>
      </c>
      <c r="Q397">
        <f>IF(LEFT(CA397,1)&lt;&gt;"0",IF(LEFT(CA397,1)="1",3.0,CB397),$D$5+$E$5*(CR397*CK397/($K$5*1000))+$F$5*(CR397*CK397/($K$5*1000))*MAX(MIN(BY397,$J$5),$I$5)*MAX(MIN(BY397,$J$5),$I$5)+$G$5*MAX(MIN(BY397,$J$5),$I$5)*(CR397*CK397/($K$5*1000))+$H$5*(CR397*CK397/($K$5*1000))*(CR397*CK397/($K$5*1000)))</f>
        <v>0</v>
      </c>
      <c r="R397">
        <f>I397*(1000-(1000*0.61365*exp(17.502*V397/(240.97+V397))/(CK397+CL397)+CF397)/2)/(1000*0.61365*exp(17.502*V397/(240.97+V397))/(CK397+CL397)-CF397)</f>
        <v>0</v>
      </c>
      <c r="S397">
        <f>1/((BZ397+1)/(P397/1.6)+1/(Q397/1.37)) + BZ397/((BZ397+1)/(P397/1.6) + BZ397/(Q397/1.37))</f>
        <v>0</v>
      </c>
      <c r="T397">
        <f>(BU397*BX397)</f>
        <v>0</v>
      </c>
      <c r="U397">
        <f>(CM397+(T397+2*0.95*5.67E-8*(((CM397+$B$7)+273)^4-(CM397+273)^4)-44100*I397)/(1.84*29.3*Q397+8*0.95*5.67E-8*(CM397+273)^3))</f>
        <v>0</v>
      </c>
      <c r="V397">
        <f>($C$7*CN397+$D$7*CO397+$E$7*U397)</f>
        <v>0</v>
      </c>
      <c r="W397">
        <f>0.61365*exp(17.502*V397/(240.97+V397))</f>
        <v>0</v>
      </c>
      <c r="X397">
        <f>(Y397/Z397*100)</f>
        <v>0</v>
      </c>
      <c r="Y397">
        <f>CF397*(CK397+CL397)/1000</f>
        <v>0</v>
      </c>
      <c r="Z397">
        <f>0.61365*exp(17.502*CM397/(240.97+CM397))</f>
        <v>0</v>
      </c>
      <c r="AA397">
        <f>(W397-CF397*(CK397+CL397)/1000)</f>
        <v>0</v>
      </c>
      <c r="AB397">
        <f>(-I397*44100)</f>
        <v>0</v>
      </c>
      <c r="AC397">
        <f>2*29.3*Q397*0.92*(CM397-V397)</f>
        <v>0</v>
      </c>
      <c r="AD397">
        <f>2*0.95*5.67E-8*(((CM397+$B$7)+273)^4-(V397+273)^4)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MAX(0,($B$13+$C$13*CR397)/(1+$D$13*CR397)*CK397/(CM397+273)*$E$13)</f>
        <v>0</v>
      </c>
      <c r="AK397" t="s">
        <v>303</v>
      </c>
      <c r="AL397" t="s">
        <v>303</v>
      </c>
      <c r="AM397">
        <v>0</v>
      </c>
      <c r="AN397">
        <v>0</v>
      </c>
      <c r="AO397">
        <f>1-AM397/AN397</f>
        <v>0</v>
      </c>
      <c r="AP397">
        <v>0</v>
      </c>
      <c r="AQ397" t="s">
        <v>303</v>
      </c>
      <c r="AR397" t="s">
        <v>303</v>
      </c>
      <c r="AS397">
        <v>0</v>
      </c>
      <c r="AT397">
        <v>0</v>
      </c>
      <c r="AU397">
        <f>1-AS397/AT397</f>
        <v>0</v>
      </c>
      <c r="AV397">
        <v>0.5</v>
      </c>
      <c r="AW397">
        <f>BV397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303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f>$B$11*CS397+$C$11*CT397+$F$11*CU397*(1-CX397)</f>
        <v>0</v>
      </c>
      <c r="BV397">
        <f>BU397*BW397</f>
        <v>0</v>
      </c>
      <c r="BW397">
        <f>($B$11*$D$9+$C$11*$D$9+$F$11*((DH397+CZ397)/MAX(DH397+CZ397+DI397, 0.1)*$I$9+DI397/MAX(DH397+CZ397+DI397, 0.1)*$J$9))/($B$11+$C$11+$F$11)</f>
        <v>0</v>
      </c>
      <c r="BX397">
        <f>($B$11*$K$9+$C$11*$K$9+$F$11*((DH397+CZ397)/MAX(DH397+CZ397+DI397, 0.1)*$P$9+DI397/MAX(DH397+CZ397+DI397, 0.1)*$Q$9))/($B$11+$C$11+$F$11)</f>
        <v>0</v>
      </c>
      <c r="BY397">
        <v>6</v>
      </c>
      <c r="BZ397">
        <v>0.5</v>
      </c>
      <c r="CA397" t="s">
        <v>304</v>
      </c>
      <c r="CB397">
        <v>2</v>
      </c>
      <c r="CC397">
        <v>1625677975.1</v>
      </c>
      <c r="CD397">
        <v>406.815666666667</v>
      </c>
      <c r="CE397">
        <v>419.995</v>
      </c>
      <c r="CF397">
        <v>10.6898666666667</v>
      </c>
      <c r="CG397">
        <v>8.83842</v>
      </c>
      <c r="CH397">
        <v>421.157666666667</v>
      </c>
      <c r="CI397">
        <v>12.2172666666667</v>
      </c>
      <c r="CJ397">
        <v>499.984333333333</v>
      </c>
      <c r="CK397">
        <v>100.414666666667</v>
      </c>
      <c r="CL397">
        <v>0.0998394</v>
      </c>
      <c r="CM397">
        <v>24.7447</v>
      </c>
      <c r="CN397">
        <v>24.3768666666667</v>
      </c>
      <c r="CO397">
        <v>999.9</v>
      </c>
      <c r="CP397">
        <v>0</v>
      </c>
      <c r="CQ397">
        <v>0</v>
      </c>
      <c r="CR397">
        <v>10005</v>
      </c>
      <c r="CS397">
        <v>0</v>
      </c>
      <c r="CT397">
        <v>4.35569</v>
      </c>
      <c r="CU397">
        <v>1045.92666666667</v>
      </c>
      <c r="CV397">
        <v>0.961994666666667</v>
      </c>
      <c r="CW397">
        <v>0.0380055</v>
      </c>
      <c r="CX397">
        <v>0</v>
      </c>
      <c r="CY397">
        <v>1293.31333333333</v>
      </c>
      <c r="CZ397">
        <v>4.99912</v>
      </c>
      <c r="DA397">
        <v>13433.5666666667</v>
      </c>
      <c r="DB397">
        <v>6712.32333333333</v>
      </c>
      <c r="DC397">
        <v>38.0416666666667</v>
      </c>
      <c r="DD397">
        <v>40.937</v>
      </c>
      <c r="DE397">
        <v>39.7703333333333</v>
      </c>
      <c r="DF397">
        <v>40.6666666666667</v>
      </c>
      <c r="DG397">
        <v>39.8956666666667</v>
      </c>
      <c r="DH397">
        <v>1001.36666666667</v>
      </c>
      <c r="DI397">
        <v>39.56</v>
      </c>
      <c r="DJ397">
        <v>0</v>
      </c>
      <c r="DK397">
        <v>1625677977.2</v>
      </c>
      <c r="DL397">
        <v>0</v>
      </c>
      <c r="DM397">
        <v>1296.23730769231</v>
      </c>
      <c r="DN397">
        <v>-27.8970940233544</v>
      </c>
      <c r="DO397">
        <v>-263.852991723943</v>
      </c>
      <c r="DP397">
        <v>13461.9961538462</v>
      </c>
      <c r="DQ397">
        <v>15</v>
      </c>
      <c r="DR397">
        <v>1625677134.6</v>
      </c>
      <c r="DS397" t="s">
        <v>305</v>
      </c>
      <c r="DT397">
        <v>1625677128.6</v>
      </c>
      <c r="DU397">
        <v>1625677134.6</v>
      </c>
      <c r="DV397">
        <v>2</v>
      </c>
      <c r="DW397">
        <v>0.041</v>
      </c>
      <c r="DX397">
        <v>0.026</v>
      </c>
      <c r="DY397">
        <v>-14.347</v>
      </c>
      <c r="DZ397">
        <v>-1.389</v>
      </c>
      <c r="EA397">
        <v>420</v>
      </c>
      <c r="EB397">
        <v>5</v>
      </c>
      <c r="EC397">
        <v>0.14</v>
      </c>
      <c r="ED397">
        <v>0.08</v>
      </c>
      <c r="EE397">
        <v>-13.1618731707317</v>
      </c>
      <c r="EF397">
        <v>-0.158661324041851</v>
      </c>
      <c r="EG397">
        <v>0.0300530751999001</v>
      </c>
      <c r="EH397">
        <v>1</v>
      </c>
      <c r="EI397">
        <v>1297.59558823529</v>
      </c>
      <c r="EJ397">
        <v>-27.5492247063155</v>
      </c>
      <c r="EK397">
        <v>2.70252517121267</v>
      </c>
      <c r="EL397">
        <v>0</v>
      </c>
      <c r="EM397">
        <v>1.83920707317073</v>
      </c>
      <c r="EN397">
        <v>0.170220627177701</v>
      </c>
      <c r="EO397">
        <v>0.0202109783309024</v>
      </c>
      <c r="EP397">
        <v>0</v>
      </c>
      <c r="EQ397">
        <v>1</v>
      </c>
      <c r="ER397">
        <v>3</v>
      </c>
      <c r="ES397" t="s">
        <v>427</v>
      </c>
      <c r="ET397">
        <v>100</v>
      </c>
      <c r="EU397">
        <v>100</v>
      </c>
      <c r="EV397">
        <v>-14.342</v>
      </c>
      <c r="EW397">
        <v>-1.5277</v>
      </c>
      <c r="EX397">
        <v>-14.3476998515065</v>
      </c>
      <c r="EY397">
        <v>0.000485247639819423</v>
      </c>
      <c r="EZ397">
        <v>-1.36446825205216e-06</v>
      </c>
      <c r="FA397">
        <v>5.78542989185787e-10</v>
      </c>
      <c r="FB397">
        <v>-1.1099058739466</v>
      </c>
      <c r="FC397">
        <v>-0.0508365997127688</v>
      </c>
      <c r="FD397">
        <v>0.00161886503163497</v>
      </c>
      <c r="FE397">
        <v>-2.08621555845513e-05</v>
      </c>
      <c r="FF397">
        <v>0</v>
      </c>
      <c r="FG397">
        <v>2096</v>
      </c>
      <c r="FH397">
        <v>2</v>
      </c>
      <c r="FI397">
        <v>28</v>
      </c>
      <c r="FJ397">
        <v>14.1</v>
      </c>
      <c r="FK397">
        <v>14</v>
      </c>
      <c r="FL397">
        <v>18</v>
      </c>
      <c r="FM397">
        <v>492.263</v>
      </c>
      <c r="FN397">
        <v>512.49</v>
      </c>
      <c r="FO397">
        <v>25.8848</v>
      </c>
      <c r="FP397">
        <v>26.3886</v>
      </c>
      <c r="FQ397">
        <v>30.0001</v>
      </c>
      <c r="FR397">
        <v>26.5815</v>
      </c>
      <c r="FS397">
        <v>26.5721</v>
      </c>
      <c r="FT397">
        <v>21.505</v>
      </c>
      <c r="FU397">
        <v>42.6892</v>
      </c>
      <c r="FV397">
        <v>0</v>
      </c>
      <c r="FW397">
        <v>25.94</v>
      </c>
      <c r="FX397">
        <v>420</v>
      </c>
      <c r="FY397">
        <v>8.91601</v>
      </c>
      <c r="FZ397">
        <v>101.685</v>
      </c>
      <c r="GA397">
        <v>96.2047</v>
      </c>
    </row>
    <row r="398" spans="1:183">
      <c r="A398">
        <v>382</v>
      </c>
      <c r="B398">
        <v>1625677978.1</v>
      </c>
      <c r="C398">
        <v>762</v>
      </c>
      <c r="D398" t="s">
        <v>1070</v>
      </c>
      <c r="E398" t="s">
        <v>1071</v>
      </c>
      <c r="F398">
        <v>1</v>
      </c>
      <c r="G398" t="s">
        <v>302</v>
      </c>
      <c r="H398">
        <v>1625677977.1</v>
      </c>
      <c r="I398">
        <f>(J398)/1000</f>
        <v>0</v>
      </c>
      <c r="J398">
        <f>1000*CJ398*AH398*(CF398-CG398)/(100*BY398*(1000-AH398*CF398))</f>
        <v>0</v>
      </c>
      <c r="K398">
        <f>CJ398*AH398*(CE398-CD398*(1000-AH398*CG398)/(1000-AH398*CF398))/(100*BY398)</f>
        <v>0</v>
      </c>
      <c r="L398">
        <f>CD398 - IF(AH398&gt;1, K398*BY398*100.0/(AJ398*CR398), 0)</f>
        <v>0</v>
      </c>
      <c r="M398">
        <f>((S398-I398/2)*L398-K398)/(S398+I398/2)</f>
        <v>0</v>
      </c>
      <c r="N398">
        <f>M398*(CK398+CL398)/1000.0</f>
        <v>0</v>
      </c>
      <c r="O398">
        <f>(CD398 - IF(AH398&gt;1, K398*BY398*100.0/(AJ398*CR398), 0))*(CK398+CL398)/1000.0</f>
        <v>0</v>
      </c>
      <c r="P398">
        <f>2.0/((1/R398-1/Q398)+SIGN(R398)*SQRT((1/R398-1/Q398)*(1/R398-1/Q398) + 4*BZ398/((BZ398+1)*(BZ398+1))*(2*1/R398*1/Q398-1/Q398*1/Q398)))</f>
        <v>0</v>
      </c>
      <c r="Q398">
        <f>IF(LEFT(CA398,1)&lt;&gt;"0",IF(LEFT(CA398,1)="1",3.0,CB398),$D$5+$E$5*(CR398*CK398/($K$5*1000))+$F$5*(CR398*CK398/($K$5*1000))*MAX(MIN(BY398,$J$5),$I$5)*MAX(MIN(BY398,$J$5),$I$5)+$G$5*MAX(MIN(BY398,$J$5),$I$5)*(CR398*CK398/($K$5*1000))+$H$5*(CR398*CK398/($K$5*1000))*(CR398*CK398/($K$5*1000)))</f>
        <v>0</v>
      </c>
      <c r="R398">
        <f>I398*(1000-(1000*0.61365*exp(17.502*V398/(240.97+V398))/(CK398+CL398)+CF398)/2)/(1000*0.61365*exp(17.502*V398/(240.97+V398))/(CK398+CL398)-CF398)</f>
        <v>0</v>
      </c>
      <c r="S398">
        <f>1/((BZ398+1)/(P398/1.6)+1/(Q398/1.37)) + BZ398/((BZ398+1)/(P398/1.6) + BZ398/(Q398/1.37))</f>
        <v>0</v>
      </c>
      <c r="T398">
        <f>(BU398*BX398)</f>
        <v>0</v>
      </c>
      <c r="U398">
        <f>(CM398+(T398+2*0.95*5.67E-8*(((CM398+$B$7)+273)^4-(CM398+273)^4)-44100*I398)/(1.84*29.3*Q398+8*0.95*5.67E-8*(CM398+273)^3))</f>
        <v>0</v>
      </c>
      <c r="V398">
        <f>($C$7*CN398+$D$7*CO398+$E$7*U398)</f>
        <v>0</v>
      </c>
      <c r="W398">
        <f>0.61365*exp(17.502*V398/(240.97+V398))</f>
        <v>0</v>
      </c>
      <c r="X398">
        <f>(Y398/Z398*100)</f>
        <v>0</v>
      </c>
      <c r="Y398">
        <f>CF398*(CK398+CL398)/1000</f>
        <v>0</v>
      </c>
      <c r="Z398">
        <f>0.61365*exp(17.502*CM398/(240.97+CM398))</f>
        <v>0</v>
      </c>
      <c r="AA398">
        <f>(W398-CF398*(CK398+CL398)/1000)</f>
        <v>0</v>
      </c>
      <c r="AB398">
        <f>(-I398*44100)</f>
        <v>0</v>
      </c>
      <c r="AC398">
        <f>2*29.3*Q398*0.92*(CM398-V398)</f>
        <v>0</v>
      </c>
      <c r="AD398">
        <f>2*0.95*5.67E-8*(((CM398+$B$7)+273)^4-(V398+273)^4)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MAX(0,($B$13+$C$13*CR398)/(1+$D$13*CR398)*CK398/(CM398+273)*$E$13)</f>
        <v>0</v>
      </c>
      <c r="AK398" t="s">
        <v>303</v>
      </c>
      <c r="AL398" t="s">
        <v>303</v>
      </c>
      <c r="AM398">
        <v>0</v>
      </c>
      <c r="AN398">
        <v>0</v>
      </c>
      <c r="AO398">
        <f>1-AM398/AN398</f>
        <v>0</v>
      </c>
      <c r="AP398">
        <v>0</v>
      </c>
      <c r="AQ398" t="s">
        <v>303</v>
      </c>
      <c r="AR398" t="s">
        <v>303</v>
      </c>
      <c r="AS398">
        <v>0</v>
      </c>
      <c r="AT398">
        <v>0</v>
      </c>
      <c r="AU398">
        <f>1-AS398/AT398</f>
        <v>0</v>
      </c>
      <c r="AV398">
        <v>0.5</v>
      </c>
      <c r="AW398">
        <f>BV398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303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f>$B$11*CS398+$C$11*CT398+$F$11*CU398*(1-CX398)</f>
        <v>0</v>
      </c>
      <c r="BV398">
        <f>BU398*BW398</f>
        <v>0</v>
      </c>
      <c r="BW398">
        <f>($B$11*$D$9+$C$11*$D$9+$F$11*((DH398+CZ398)/MAX(DH398+CZ398+DI398, 0.1)*$I$9+DI398/MAX(DH398+CZ398+DI398, 0.1)*$J$9))/($B$11+$C$11+$F$11)</f>
        <v>0</v>
      </c>
      <c r="BX398">
        <f>($B$11*$K$9+$C$11*$K$9+$F$11*((DH398+CZ398)/MAX(DH398+CZ398+DI398, 0.1)*$P$9+DI398/MAX(DH398+CZ398+DI398, 0.1)*$Q$9))/($B$11+$C$11+$F$11)</f>
        <v>0</v>
      </c>
      <c r="BY398">
        <v>6</v>
      </c>
      <c r="BZ398">
        <v>0.5</v>
      </c>
      <c r="CA398" t="s">
        <v>304</v>
      </c>
      <c r="CB398">
        <v>2</v>
      </c>
      <c r="CC398">
        <v>1625677977.1</v>
      </c>
      <c r="CD398">
        <v>406.788666666667</v>
      </c>
      <c r="CE398">
        <v>419.987333333333</v>
      </c>
      <c r="CF398">
        <v>10.7120666666667</v>
      </c>
      <c r="CG398">
        <v>8.84624333333333</v>
      </c>
      <c r="CH398">
        <v>421.131</v>
      </c>
      <c r="CI398">
        <v>12.2399333333333</v>
      </c>
      <c r="CJ398">
        <v>500.087333333333</v>
      </c>
      <c r="CK398">
        <v>100.414666666667</v>
      </c>
      <c r="CL398">
        <v>0.1001024</v>
      </c>
      <c r="CM398">
        <v>24.7759</v>
      </c>
      <c r="CN398">
        <v>24.4016333333333</v>
      </c>
      <c r="CO398">
        <v>999.9</v>
      </c>
      <c r="CP398">
        <v>0</v>
      </c>
      <c r="CQ398">
        <v>0</v>
      </c>
      <c r="CR398">
        <v>10019.8</v>
      </c>
      <c r="CS398">
        <v>0</v>
      </c>
      <c r="CT398">
        <v>4.35615</v>
      </c>
      <c r="CU398">
        <v>1046.01</v>
      </c>
      <c r="CV398">
        <v>0.961998333333333</v>
      </c>
      <c r="CW398">
        <v>0.0380018</v>
      </c>
      <c r="CX398">
        <v>0</v>
      </c>
      <c r="CY398">
        <v>1292.66</v>
      </c>
      <c r="CZ398">
        <v>4.99912</v>
      </c>
      <c r="DA398">
        <v>13426.1333333333</v>
      </c>
      <c r="DB398">
        <v>6712.89</v>
      </c>
      <c r="DC398">
        <v>37.979</v>
      </c>
      <c r="DD398">
        <v>40.937</v>
      </c>
      <c r="DE398">
        <v>39.7496666666667</v>
      </c>
      <c r="DF398">
        <v>40.6246666666667</v>
      </c>
      <c r="DG398">
        <v>40.1246666666667</v>
      </c>
      <c r="DH398">
        <v>1001.45</v>
      </c>
      <c r="DI398">
        <v>39.56</v>
      </c>
      <c r="DJ398">
        <v>0</v>
      </c>
      <c r="DK398">
        <v>1625677979</v>
      </c>
      <c r="DL398">
        <v>0</v>
      </c>
      <c r="DM398">
        <v>1295.2936</v>
      </c>
      <c r="DN398">
        <v>-27.5907691744402</v>
      </c>
      <c r="DO398">
        <v>-264.592307317679</v>
      </c>
      <c r="DP398">
        <v>13453.216</v>
      </c>
      <c r="DQ398">
        <v>15</v>
      </c>
      <c r="DR398">
        <v>1625677134.6</v>
      </c>
      <c r="DS398" t="s">
        <v>305</v>
      </c>
      <c r="DT398">
        <v>1625677128.6</v>
      </c>
      <c r="DU398">
        <v>1625677134.6</v>
      </c>
      <c r="DV398">
        <v>2</v>
      </c>
      <c r="DW398">
        <v>0.041</v>
      </c>
      <c r="DX398">
        <v>0.026</v>
      </c>
      <c r="DY398">
        <v>-14.347</v>
      </c>
      <c r="DZ398">
        <v>-1.389</v>
      </c>
      <c r="EA398">
        <v>420</v>
      </c>
      <c r="EB398">
        <v>5</v>
      </c>
      <c r="EC398">
        <v>0.14</v>
      </c>
      <c r="ED398">
        <v>0.08</v>
      </c>
      <c r="EE398">
        <v>-13.1723682926829</v>
      </c>
      <c r="EF398">
        <v>-0.0913024390243801</v>
      </c>
      <c r="EG398">
        <v>0.0224924642017178</v>
      </c>
      <c r="EH398">
        <v>1</v>
      </c>
      <c r="EI398">
        <v>1296.79</v>
      </c>
      <c r="EJ398">
        <v>-27.4151834034854</v>
      </c>
      <c r="EK398">
        <v>2.694332832403</v>
      </c>
      <c r="EL398">
        <v>0</v>
      </c>
      <c r="EM398">
        <v>1.84552975609756</v>
      </c>
      <c r="EN398">
        <v>0.13550216027875</v>
      </c>
      <c r="EO398">
        <v>0.016707066927093</v>
      </c>
      <c r="EP398">
        <v>0</v>
      </c>
      <c r="EQ398">
        <v>1</v>
      </c>
      <c r="ER398">
        <v>3</v>
      </c>
      <c r="ES398" t="s">
        <v>427</v>
      </c>
      <c r="ET398">
        <v>100</v>
      </c>
      <c r="EU398">
        <v>100</v>
      </c>
      <c r="EV398">
        <v>-14.342</v>
      </c>
      <c r="EW398">
        <v>-1.5281</v>
      </c>
      <c r="EX398">
        <v>-14.3476998515065</v>
      </c>
      <c r="EY398">
        <v>0.000485247639819423</v>
      </c>
      <c r="EZ398">
        <v>-1.36446825205216e-06</v>
      </c>
      <c r="FA398">
        <v>5.78542989185787e-10</v>
      </c>
      <c r="FB398">
        <v>-1.1099058739466</v>
      </c>
      <c r="FC398">
        <v>-0.0508365997127688</v>
      </c>
      <c r="FD398">
        <v>0.00161886503163497</v>
      </c>
      <c r="FE398">
        <v>-2.08621555845513e-05</v>
      </c>
      <c r="FF398">
        <v>0</v>
      </c>
      <c r="FG398">
        <v>2096</v>
      </c>
      <c r="FH398">
        <v>2</v>
      </c>
      <c r="FI398">
        <v>28</v>
      </c>
      <c r="FJ398">
        <v>14.2</v>
      </c>
      <c r="FK398">
        <v>14.1</v>
      </c>
      <c r="FL398">
        <v>18</v>
      </c>
      <c r="FM398">
        <v>492.06</v>
      </c>
      <c r="FN398">
        <v>512.634</v>
      </c>
      <c r="FO398">
        <v>25.9333</v>
      </c>
      <c r="FP398">
        <v>26.389</v>
      </c>
      <c r="FQ398">
        <v>30.0002</v>
      </c>
      <c r="FR398">
        <v>26.5815</v>
      </c>
      <c r="FS398">
        <v>26.5721</v>
      </c>
      <c r="FT398">
        <v>21.5078</v>
      </c>
      <c r="FU398">
        <v>42.6892</v>
      </c>
      <c r="FV398">
        <v>0</v>
      </c>
      <c r="FW398">
        <v>26.01</v>
      </c>
      <c r="FX398">
        <v>420</v>
      </c>
      <c r="FY398">
        <v>8.97963</v>
      </c>
      <c r="FZ398">
        <v>101.686</v>
      </c>
      <c r="GA398">
        <v>96.2041</v>
      </c>
    </row>
    <row r="399" spans="1:183">
      <c r="A399">
        <v>383</v>
      </c>
      <c r="B399">
        <v>1625677980.1</v>
      </c>
      <c r="C399">
        <v>764</v>
      </c>
      <c r="D399" t="s">
        <v>1072</v>
      </c>
      <c r="E399" t="s">
        <v>1073</v>
      </c>
      <c r="F399">
        <v>1</v>
      </c>
      <c r="G399" t="s">
        <v>302</v>
      </c>
      <c r="H399">
        <v>1625677979.1</v>
      </c>
      <c r="I399">
        <f>(J399)/1000</f>
        <v>0</v>
      </c>
      <c r="J399">
        <f>1000*CJ399*AH399*(CF399-CG399)/(100*BY399*(1000-AH399*CF399))</f>
        <v>0</v>
      </c>
      <c r="K399">
        <f>CJ399*AH399*(CE399-CD399*(1000-AH399*CG399)/(1000-AH399*CF399))/(100*BY399)</f>
        <v>0</v>
      </c>
      <c r="L399">
        <f>CD399 - IF(AH399&gt;1, K399*BY399*100.0/(AJ399*CR399), 0)</f>
        <v>0</v>
      </c>
      <c r="M399">
        <f>((S399-I399/2)*L399-K399)/(S399+I399/2)</f>
        <v>0</v>
      </c>
      <c r="N399">
        <f>M399*(CK399+CL399)/1000.0</f>
        <v>0</v>
      </c>
      <c r="O399">
        <f>(CD399 - IF(AH399&gt;1, K399*BY399*100.0/(AJ399*CR399), 0))*(CK399+CL399)/1000.0</f>
        <v>0</v>
      </c>
      <c r="P399">
        <f>2.0/((1/R399-1/Q399)+SIGN(R399)*SQRT((1/R399-1/Q399)*(1/R399-1/Q399) + 4*BZ399/((BZ399+1)*(BZ399+1))*(2*1/R399*1/Q399-1/Q399*1/Q399)))</f>
        <v>0</v>
      </c>
      <c r="Q399">
        <f>IF(LEFT(CA399,1)&lt;&gt;"0",IF(LEFT(CA399,1)="1",3.0,CB399),$D$5+$E$5*(CR399*CK399/($K$5*1000))+$F$5*(CR399*CK399/($K$5*1000))*MAX(MIN(BY399,$J$5),$I$5)*MAX(MIN(BY399,$J$5),$I$5)+$G$5*MAX(MIN(BY399,$J$5),$I$5)*(CR399*CK399/($K$5*1000))+$H$5*(CR399*CK399/($K$5*1000))*(CR399*CK399/($K$5*1000)))</f>
        <v>0</v>
      </c>
      <c r="R399">
        <f>I399*(1000-(1000*0.61365*exp(17.502*V399/(240.97+V399))/(CK399+CL399)+CF399)/2)/(1000*0.61365*exp(17.502*V399/(240.97+V399))/(CK399+CL399)-CF399)</f>
        <v>0</v>
      </c>
      <c r="S399">
        <f>1/((BZ399+1)/(P399/1.6)+1/(Q399/1.37)) + BZ399/((BZ399+1)/(P399/1.6) + BZ399/(Q399/1.37))</f>
        <v>0</v>
      </c>
      <c r="T399">
        <f>(BU399*BX399)</f>
        <v>0</v>
      </c>
      <c r="U399">
        <f>(CM399+(T399+2*0.95*5.67E-8*(((CM399+$B$7)+273)^4-(CM399+273)^4)-44100*I399)/(1.84*29.3*Q399+8*0.95*5.67E-8*(CM399+273)^3))</f>
        <v>0</v>
      </c>
      <c r="V399">
        <f>($C$7*CN399+$D$7*CO399+$E$7*U399)</f>
        <v>0</v>
      </c>
      <c r="W399">
        <f>0.61365*exp(17.502*V399/(240.97+V399))</f>
        <v>0</v>
      </c>
      <c r="X399">
        <f>(Y399/Z399*100)</f>
        <v>0</v>
      </c>
      <c r="Y399">
        <f>CF399*(CK399+CL399)/1000</f>
        <v>0</v>
      </c>
      <c r="Z399">
        <f>0.61365*exp(17.502*CM399/(240.97+CM399))</f>
        <v>0</v>
      </c>
      <c r="AA399">
        <f>(W399-CF399*(CK399+CL399)/1000)</f>
        <v>0</v>
      </c>
      <c r="AB399">
        <f>(-I399*44100)</f>
        <v>0</v>
      </c>
      <c r="AC399">
        <f>2*29.3*Q399*0.92*(CM399-V399)</f>
        <v>0</v>
      </c>
      <c r="AD399">
        <f>2*0.95*5.67E-8*(((CM399+$B$7)+273)^4-(V399+273)^4)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MAX(0,($B$13+$C$13*CR399)/(1+$D$13*CR399)*CK399/(CM399+273)*$E$13)</f>
        <v>0</v>
      </c>
      <c r="AK399" t="s">
        <v>303</v>
      </c>
      <c r="AL399" t="s">
        <v>303</v>
      </c>
      <c r="AM399">
        <v>0</v>
      </c>
      <c r="AN399">
        <v>0</v>
      </c>
      <c r="AO399">
        <f>1-AM399/AN399</f>
        <v>0</v>
      </c>
      <c r="AP399">
        <v>0</v>
      </c>
      <c r="AQ399" t="s">
        <v>303</v>
      </c>
      <c r="AR399" t="s">
        <v>303</v>
      </c>
      <c r="AS399">
        <v>0</v>
      </c>
      <c r="AT399">
        <v>0</v>
      </c>
      <c r="AU399">
        <f>1-AS399/AT399</f>
        <v>0</v>
      </c>
      <c r="AV399">
        <v>0.5</v>
      </c>
      <c r="AW399">
        <f>BV399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303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f>$B$11*CS399+$C$11*CT399+$F$11*CU399*(1-CX399)</f>
        <v>0</v>
      </c>
      <c r="BV399">
        <f>BU399*BW399</f>
        <v>0</v>
      </c>
      <c r="BW399">
        <f>($B$11*$D$9+$C$11*$D$9+$F$11*((DH399+CZ399)/MAX(DH399+CZ399+DI399, 0.1)*$I$9+DI399/MAX(DH399+CZ399+DI399, 0.1)*$J$9))/($B$11+$C$11+$F$11)</f>
        <v>0</v>
      </c>
      <c r="BX399">
        <f>($B$11*$K$9+$C$11*$K$9+$F$11*((DH399+CZ399)/MAX(DH399+CZ399+DI399, 0.1)*$P$9+DI399/MAX(DH399+CZ399+DI399, 0.1)*$Q$9))/($B$11+$C$11+$F$11)</f>
        <v>0</v>
      </c>
      <c r="BY399">
        <v>6</v>
      </c>
      <c r="BZ399">
        <v>0.5</v>
      </c>
      <c r="CA399" t="s">
        <v>304</v>
      </c>
      <c r="CB399">
        <v>2</v>
      </c>
      <c r="CC399">
        <v>1625677979.1</v>
      </c>
      <c r="CD399">
        <v>406.762333333333</v>
      </c>
      <c r="CE399">
        <v>419.983666666667</v>
      </c>
      <c r="CF399">
        <v>10.7311666666667</v>
      </c>
      <c r="CG399">
        <v>8.86147333333333</v>
      </c>
      <c r="CH399">
        <v>421.104333333333</v>
      </c>
      <c r="CI399">
        <v>12.2594</v>
      </c>
      <c r="CJ399">
        <v>499.974666666667</v>
      </c>
      <c r="CK399">
        <v>100.414</v>
      </c>
      <c r="CL399">
        <v>0.0998927333333333</v>
      </c>
      <c r="CM399">
        <v>24.8062333333333</v>
      </c>
      <c r="CN399">
        <v>24.4291333333333</v>
      </c>
      <c r="CO399">
        <v>999.9</v>
      </c>
      <c r="CP399">
        <v>0</v>
      </c>
      <c r="CQ399">
        <v>0</v>
      </c>
      <c r="CR399">
        <v>10024.9666666667</v>
      </c>
      <c r="CS399">
        <v>0</v>
      </c>
      <c r="CT399">
        <v>4.35615</v>
      </c>
      <c r="CU399">
        <v>1046.01</v>
      </c>
      <c r="CV399">
        <v>0.961991</v>
      </c>
      <c r="CW399">
        <v>0.0380092</v>
      </c>
      <c r="CX399">
        <v>0</v>
      </c>
      <c r="CY399">
        <v>1291.72666666667</v>
      </c>
      <c r="CZ399">
        <v>4.99912</v>
      </c>
      <c r="DA399">
        <v>13416.9666666667</v>
      </c>
      <c r="DB399">
        <v>6712.86</v>
      </c>
      <c r="DC399">
        <v>38</v>
      </c>
      <c r="DD399">
        <v>40.937</v>
      </c>
      <c r="DE399">
        <v>39.7706666666667</v>
      </c>
      <c r="DF399">
        <v>40.583</v>
      </c>
      <c r="DG399">
        <v>40.0416666666667</v>
      </c>
      <c r="DH399">
        <v>1001.44333333333</v>
      </c>
      <c r="DI399">
        <v>39.5666666666667</v>
      </c>
      <c r="DJ399">
        <v>0</v>
      </c>
      <c r="DK399">
        <v>1625677980.8</v>
      </c>
      <c r="DL399">
        <v>0</v>
      </c>
      <c r="DM399">
        <v>1294.62423076923</v>
      </c>
      <c r="DN399">
        <v>-27.0136752156284</v>
      </c>
      <c r="DO399">
        <v>-265.774359118772</v>
      </c>
      <c r="DP399">
        <v>13446.6807692308</v>
      </c>
      <c r="DQ399">
        <v>15</v>
      </c>
      <c r="DR399">
        <v>1625677134.6</v>
      </c>
      <c r="DS399" t="s">
        <v>305</v>
      </c>
      <c r="DT399">
        <v>1625677128.6</v>
      </c>
      <c r="DU399">
        <v>1625677134.6</v>
      </c>
      <c r="DV399">
        <v>2</v>
      </c>
      <c r="DW399">
        <v>0.041</v>
      </c>
      <c r="DX399">
        <v>0.026</v>
      </c>
      <c r="DY399">
        <v>-14.347</v>
      </c>
      <c r="DZ399">
        <v>-1.389</v>
      </c>
      <c r="EA399">
        <v>420</v>
      </c>
      <c r="EB399">
        <v>5</v>
      </c>
      <c r="EC399">
        <v>0.14</v>
      </c>
      <c r="ED399">
        <v>0.08</v>
      </c>
      <c r="EE399">
        <v>-13.178843902439</v>
      </c>
      <c r="EF399">
        <v>-0.123466202090647</v>
      </c>
      <c r="EG399">
        <v>0.0258852632411503</v>
      </c>
      <c r="EH399">
        <v>1</v>
      </c>
      <c r="EI399">
        <v>1296.11114285714</v>
      </c>
      <c r="EJ399">
        <v>-27.3471857589632</v>
      </c>
      <c r="EK399">
        <v>2.75998216498232</v>
      </c>
      <c r="EL399">
        <v>0</v>
      </c>
      <c r="EM399">
        <v>1.85154682926829</v>
      </c>
      <c r="EN399">
        <v>0.100965156794421</v>
      </c>
      <c r="EO399">
        <v>0.0125368814807963</v>
      </c>
      <c r="EP399">
        <v>0</v>
      </c>
      <c r="EQ399">
        <v>1</v>
      </c>
      <c r="ER399">
        <v>3</v>
      </c>
      <c r="ES399" t="s">
        <v>427</v>
      </c>
      <c r="ET399">
        <v>100</v>
      </c>
      <c r="EU399">
        <v>100</v>
      </c>
      <c r="EV399">
        <v>-14.342</v>
      </c>
      <c r="EW399">
        <v>-1.5284</v>
      </c>
      <c r="EX399">
        <v>-14.3476998515065</v>
      </c>
      <c r="EY399">
        <v>0.000485247639819423</v>
      </c>
      <c r="EZ399">
        <v>-1.36446825205216e-06</v>
      </c>
      <c r="FA399">
        <v>5.78542989185787e-10</v>
      </c>
      <c r="FB399">
        <v>-1.1099058739466</v>
      </c>
      <c r="FC399">
        <v>-0.0508365997127688</v>
      </c>
      <c r="FD399">
        <v>0.00161886503163497</v>
      </c>
      <c r="FE399">
        <v>-2.08621555845513e-05</v>
      </c>
      <c r="FF399">
        <v>0</v>
      </c>
      <c r="FG399">
        <v>2096</v>
      </c>
      <c r="FH399">
        <v>2</v>
      </c>
      <c r="FI399">
        <v>28</v>
      </c>
      <c r="FJ399">
        <v>14.2</v>
      </c>
      <c r="FK399">
        <v>14.1</v>
      </c>
      <c r="FL399">
        <v>18</v>
      </c>
      <c r="FM399">
        <v>492.113</v>
      </c>
      <c r="FN399">
        <v>512.616</v>
      </c>
      <c r="FO399">
        <v>25.9778</v>
      </c>
      <c r="FP399">
        <v>26.3901</v>
      </c>
      <c r="FQ399">
        <v>30.0001</v>
      </c>
      <c r="FR399">
        <v>26.5809</v>
      </c>
      <c r="FS399">
        <v>26.5721</v>
      </c>
      <c r="FT399">
        <v>21.5081</v>
      </c>
      <c r="FU399">
        <v>42.3989</v>
      </c>
      <c r="FV399">
        <v>0</v>
      </c>
      <c r="FW399">
        <v>26.01</v>
      </c>
      <c r="FX399">
        <v>420</v>
      </c>
      <c r="FY399">
        <v>8.98481</v>
      </c>
      <c r="FZ399">
        <v>101.686</v>
      </c>
      <c r="GA399">
        <v>96.2045</v>
      </c>
    </row>
    <row r="400" spans="1:183">
      <c r="A400">
        <v>384</v>
      </c>
      <c r="B400">
        <v>1625677982.1</v>
      </c>
      <c r="C400">
        <v>766</v>
      </c>
      <c r="D400" t="s">
        <v>1074</v>
      </c>
      <c r="E400" t="s">
        <v>1075</v>
      </c>
      <c r="F400">
        <v>1</v>
      </c>
      <c r="G400" t="s">
        <v>302</v>
      </c>
      <c r="H400">
        <v>1625677981.1</v>
      </c>
      <c r="I400">
        <f>(J400)/1000</f>
        <v>0</v>
      </c>
      <c r="J400">
        <f>1000*CJ400*AH400*(CF400-CG400)/(100*BY400*(1000-AH400*CF400))</f>
        <v>0</v>
      </c>
      <c r="K400">
        <f>CJ400*AH400*(CE400-CD400*(1000-AH400*CG400)/(1000-AH400*CF400))/(100*BY400)</f>
        <v>0</v>
      </c>
      <c r="L400">
        <f>CD400 - IF(AH400&gt;1, K400*BY400*100.0/(AJ400*CR400), 0)</f>
        <v>0</v>
      </c>
      <c r="M400">
        <f>((S400-I400/2)*L400-K400)/(S400+I400/2)</f>
        <v>0</v>
      </c>
      <c r="N400">
        <f>M400*(CK400+CL400)/1000.0</f>
        <v>0</v>
      </c>
      <c r="O400">
        <f>(CD400 - IF(AH400&gt;1, K400*BY400*100.0/(AJ400*CR400), 0))*(CK400+CL400)/1000.0</f>
        <v>0</v>
      </c>
      <c r="P400">
        <f>2.0/((1/R400-1/Q400)+SIGN(R400)*SQRT((1/R400-1/Q400)*(1/R400-1/Q400) + 4*BZ400/((BZ400+1)*(BZ400+1))*(2*1/R400*1/Q400-1/Q400*1/Q400)))</f>
        <v>0</v>
      </c>
      <c r="Q400">
        <f>IF(LEFT(CA400,1)&lt;&gt;"0",IF(LEFT(CA400,1)="1",3.0,CB400),$D$5+$E$5*(CR400*CK400/($K$5*1000))+$F$5*(CR400*CK400/($K$5*1000))*MAX(MIN(BY400,$J$5),$I$5)*MAX(MIN(BY400,$J$5),$I$5)+$G$5*MAX(MIN(BY400,$J$5),$I$5)*(CR400*CK400/($K$5*1000))+$H$5*(CR400*CK400/($K$5*1000))*(CR400*CK400/($K$5*1000)))</f>
        <v>0</v>
      </c>
      <c r="R400">
        <f>I400*(1000-(1000*0.61365*exp(17.502*V400/(240.97+V400))/(CK400+CL400)+CF400)/2)/(1000*0.61365*exp(17.502*V400/(240.97+V400))/(CK400+CL400)-CF400)</f>
        <v>0</v>
      </c>
      <c r="S400">
        <f>1/((BZ400+1)/(P400/1.6)+1/(Q400/1.37)) + BZ400/((BZ400+1)/(P400/1.6) + BZ400/(Q400/1.37))</f>
        <v>0</v>
      </c>
      <c r="T400">
        <f>(BU400*BX400)</f>
        <v>0</v>
      </c>
      <c r="U400">
        <f>(CM400+(T400+2*0.95*5.67E-8*(((CM400+$B$7)+273)^4-(CM400+273)^4)-44100*I400)/(1.84*29.3*Q400+8*0.95*5.67E-8*(CM400+273)^3))</f>
        <v>0</v>
      </c>
      <c r="V400">
        <f>($C$7*CN400+$D$7*CO400+$E$7*U400)</f>
        <v>0</v>
      </c>
      <c r="W400">
        <f>0.61365*exp(17.502*V400/(240.97+V400))</f>
        <v>0</v>
      </c>
      <c r="X400">
        <f>(Y400/Z400*100)</f>
        <v>0</v>
      </c>
      <c r="Y400">
        <f>CF400*(CK400+CL400)/1000</f>
        <v>0</v>
      </c>
      <c r="Z400">
        <f>0.61365*exp(17.502*CM400/(240.97+CM400))</f>
        <v>0</v>
      </c>
      <c r="AA400">
        <f>(W400-CF400*(CK400+CL400)/1000)</f>
        <v>0</v>
      </c>
      <c r="AB400">
        <f>(-I400*44100)</f>
        <v>0</v>
      </c>
      <c r="AC400">
        <f>2*29.3*Q400*0.92*(CM400-V400)</f>
        <v>0</v>
      </c>
      <c r="AD400">
        <f>2*0.95*5.67E-8*(((CM400+$B$7)+273)^4-(V400+273)^4)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MAX(0,($B$13+$C$13*CR400)/(1+$D$13*CR400)*CK400/(CM400+273)*$E$13)</f>
        <v>0</v>
      </c>
      <c r="AK400" t="s">
        <v>303</v>
      </c>
      <c r="AL400" t="s">
        <v>303</v>
      </c>
      <c r="AM400">
        <v>0</v>
      </c>
      <c r="AN400">
        <v>0</v>
      </c>
      <c r="AO400">
        <f>1-AM400/AN400</f>
        <v>0</v>
      </c>
      <c r="AP400">
        <v>0</v>
      </c>
      <c r="AQ400" t="s">
        <v>303</v>
      </c>
      <c r="AR400" t="s">
        <v>303</v>
      </c>
      <c r="AS400">
        <v>0</v>
      </c>
      <c r="AT400">
        <v>0</v>
      </c>
      <c r="AU400">
        <f>1-AS400/AT400</f>
        <v>0</v>
      </c>
      <c r="AV400">
        <v>0.5</v>
      </c>
      <c r="AW400">
        <f>BV400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303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f>$B$11*CS400+$C$11*CT400+$F$11*CU400*(1-CX400)</f>
        <v>0</v>
      </c>
      <c r="BV400">
        <f>BU400*BW400</f>
        <v>0</v>
      </c>
      <c r="BW400">
        <f>($B$11*$D$9+$C$11*$D$9+$F$11*((DH400+CZ400)/MAX(DH400+CZ400+DI400, 0.1)*$I$9+DI400/MAX(DH400+CZ400+DI400, 0.1)*$J$9))/($B$11+$C$11+$F$11)</f>
        <v>0</v>
      </c>
      <c r="BX400">
        <f>($B$11*$K$9+$C$11*$K$9+$F$11*((DH400+CZ400)/MAX(DH400+CZ400+DI400, 0.1)*$P$9+DI400/MAX(DH400+CZ400+DI400, 0.1)*$Q$9))/($B$11+$C$11+$F$11)</f>
        <v>0</v>
      </c>
      <c r="BY400">
        <v>6</v>
      </c>
      <c r="BZ400">
        <v>0.5</v>
      </c>
      <c r="CA400" t="s">
        <v>304</v>
      </c>
      <c r="CB400">
        <v>2</v>
      </c>
      <c r="CC400">
        <v>1625677981.1</v>
      </c>
      <c r="CD400">
        <v>406.747333333333</v>
      </c>
      <c r="CE400">
        <v>419.953666666667</v>
      </c>
      <c r="CF400">
        <v>10.7506333333333</v>
      </c>
      <c r="CG400">
        <v>8.87523333333333</v>
      </c>
      <c r="CH400">
        <v>421.089333333333</v>
      </c>
      <c r="CI400">
        <v>12.2793</v>
      </c>
      <c r="CJ400">
        <v>500.019</v>
      </c>
      <c r="CK400">
        <v>100.414333333333</v>
      </c>
      <c r="CL400">
        <v>0.100283</v>
      </c>
      <c r="CM400">
        <v>24.8355333333333</v>
      </c>
      <c r="CN400">
        <v>24.4644333333333</v>
      </c>
      <c r="CO400">
        <v>999.9</v>
      </c>
      <c r="CP400">
        <v>0</v>
      </c>
      <c r="CQ400">
        <v>0</v>
      </c>
      <c r="CR400">
        <v>9990.81666666667</v>
      </c>
      <c r="CS400">
        <v>0</v>
      </c>
      <c r="CT400">
        <v>4.35615</v>
      </c>
      <c r="CU400">
        <v>1046.01666666667</v>
      </c>
      <c r="CV400">
        <v>0.961998333333333</v>
      </c>
      <c r="CW400">
        <v>0.0380018</v>
      </c>
      <c r="CX400">
        <v>0</v>
      </c>
      <c r="CY400">
        <v>1290.67</v>
      </c>
      <c r="CZ400">
        <v>4.99912</v>
      </c>
      <c r="DA400">
        <v>13408.5666666667</v>
      </c>
      <c r="DB400">
        <v>6712.92333333333</v>
      </c>
      <c r="DC400">
        <v>37.979</v>
      </c>
      <c r="DD400">
        <v>40.9786666666667</v>
      </c>
      <c r="DE400">
        <v>39.7916666666667</v>
      </c>
      <c r="DF400">
        <v>40.604</v>
      </c>
      <c r="DG400">
        <v>39.9166666666667</v>
      </c>
      <c r="DH400">
        <v>1001.45666666667</v>
      </c>
      <c r="DI400">
        <v>39.56</v>
      </c>
      <c r="DJ400">
        <v>0</v>
      </c>
      <c r="DK400">
        <v>1625677983.2</v>
      </c>
      <c r="DL400">
        <v>0</v>
      </c>
      <c r="DM400">
        <v>1293.50846153846</v>
      </c>
      <c r="DN400">
        <v>-26.0615384721569</v>
      </c>
      <c r="DO400">
        <v>-261.941880557303</v>
      </c>
      <c r="DP400">
        <v>13436.1615384615</v>
      </c>
      <c r="DQ400">
        <v>15</v>
      </c>
      <c r="DR400">
        <v>1625677134.6</v>
      </c>
      <c r="DS400" t="s">
        <v>305</v>
      </c>
      <c r="DT400">
        <v>1625677128.6</v>
      </c>
      <c r="DU400">
        <v>1625677134.6</v>
      </c>
      <c r="DV400">
        <v>2</v>
      </c>
      <c r="DW400">
        <v>0.041</v>
      </c>
      <c r="DX400">
        <v>0.026</v>
      </c>
      <c r="DY400">
        <v>-14.347</v>
      </c>
      <c r="DZ400">
        <v>-1.389</v>
      </c>
      <c r="EA400">
        <v>420</v>
      </c>
      <c r="EB400">
        <v>5</v>
      </c>
      <c r="EC400">
        <v>0.14</v>
      </c>
      <c r="ED400">
        <v>0.08</v>
      </c>
      <c r="EE400">
        <v>-13.182243902439</v>
      </c>
      <c r="EF400">
        <v>-0.118613937282222</v>
      </c>
      <c r="EG400">
        <v>0.0269429301897547</v>
      </c>
      <c r="EH400">
        <v>1</v>
      </c>
      <c r="EI400">
        <v>1294.90029411765</v>
      </c>
      <c r="EJ400">
        <v>-27.2646205869262</v>
      </c>
      <c r="EK400">
        <v>2.6772258307414</v>
      </c>
      <c r="EL400">
        <v>0</v>
      </c>
      <c r="EM400">
        <v>1.85632</v>
      </c>
      <c r="EN400">
        <v>0.0867635540069669</v>
      </c>
      <c r="EO400">
        <v>0.0107983874134848</v>
      </c>
      <c r="EP400">
        <v>1</v>
      </c>
      <c r="EQ400">
        <v>2</v>
      </c>
      <c r="ER400">
        <v>3</v>
      </c>
      <c r="ES400" t="s">
        <v>349</v>
      </c>
      <c r="ET400">
        <v>100</v>
      </c>
      <c r="EU400">
        <v>100</v>
      </c>
      <c r="EV400">
        <v>-14.342</v>
      </c>
      <c r="EW400">
        <v>-1.5288</v>
      </c>
      <c r="EX400">
        <v>-14.3476998515065</v>
      </c>
      <c r="EY400">
        <v>0.000485247639819423</v>
      </c>
      <c r="EZ400">
        <v>-1.36446825205216e-06</v>
      </c>
      <c r="FA400">
        <v>5.78542989185787e-10</v>
      </c>
      <c r="FB400">
        <v>-1.1099058739466</v>
      </c>
      <c r="FC400">
        <v>-0.0508365997127688</v>
      </c>
      <c r="FD400">
        <v>0.00161886503163497</v>
      </c>
      <c r="FE400">
        <v>-2.08621555845513e-05</v>
      </c>
      <c r="FF400">
        <v>0</v>
      </c>
      <c r="FG400">
        <v>2096</v>
      </c>
      <c r="FH400">
        <v>2</v>
      </c>
      <c r="FI400">
        <v>28</v>
      </c>
      <c r="FJ400">
        <v>14.2</v>
      </c>
      <c r="FK400">
        <v>14.1</v>
      </c>
      <c r="FL400">
        <v>18</v>
      </c>
      <c r="FM400">
        <v>492.193</v>
      </c>
      <c r="FN400">
        <v>512.849</v>
      </c>
      <c r="FO400">
        <v>26.0182</v>
      </c>
      <c r="FP400">
        <v>26.3909</v>
      </c>
      <c r="FQ400">
        <v>30.0001</v>
      </c>
      <c r="FR400">
        <v>26.58</v>
      </c>
      <c r="FS400">
        <v>26.5721</v>
      </c>
      <c r="FT400">
        <v>21.5082</v>
      </c>
      <c r="FU400">
        <v>42.3989</v>
      </c>
      <c r="FV400">
        <v>0</v>
      </c>
      <c r="FW400">
        <v>26.08</v>
      </c>
      <c r="FX400">
        <v>420</v>
      </c>
      <c r="FY400">
        <v>8.98884</v>
      </c>
      <c r="FZ400">
        <v>101.686</v>
      </c>
      <c r="GA400">
        <v>96.2053</v>
      </c>
    </row>
    <row r="401" spans="1:183">
      <c r="A401">
        <v>385</v>
      </c>
      <c r="B401">
        <v>1625677984.1</v>
      </c>
      <c r="C401">
        <v>768</v>
      </c>
      <c r="D401" t="s">
        <v>1076</v>
      </c>
      <c r="E401" t="s">
        <v>1077</v>
      </c>
      <c r="F401">
        <v>1</v>
      </c>
      <c r="G401" t="s">
        <v>302</v>
      </c>
      <c r="H401">
        <v>1625677983.1</v>
      </c>
      <c r="I401">
        <f>(J401)/1000</f>
        <v>0</v>
      </c>
      <c r="J401">
        <f>1000*CJ401*AH401*(CF401-CG401)/(100*BY401*(1000-AH401*CF401))</f>
        <v>0</v>
      </c>
      <c r="K401">
        <f>CJ401*AH401*(CE401-CD401*(1000-AH401*CG401)/(1000-AH401*CF401))/(100*BY401)</f>
        <v>0</v>
      </c>
      <c r="L401">
        <f>CD401 - IF(AH401&gt;1, K401*BY401*100.0/(AJ401*CR401), 0)</f>
        <v>0</v>
      </c>
      <c r="M401">
        <f>((S401-I401/2)*L401-K401)/(S401+I401/2)</f>
        <v>0</v>
      </c>
      <c r="N401">
        <f>M401*(CK401+CL401)/1000.0</f>
        <v>0</v>
      </c>
      <c r="O401">
        <f>(CD401 - IF(AH401&gt;1, K401*BY401*100.0/(AJ401*CR401), 0))*(CK401+CL401)/1000.0</f>
        <v>0</v>
      </c>
      <c r="P401">
        <f>2.0/((1/R401-1/Q401)+SIGN(R401)*SQRT((1/R401-1/Q401)*(1/R401-1/Q401) + 4*BZ401/((BZ401+1)*(BZ401+1))*(2*1/R401*1/Q401-1/Q401*1/Q401)))</f>
        <v>0</v>
      </c>
      <c r="Q401">
        <f>IF(LEFT(CA401,1)&lt;&gt;"0",IF(LEFT(CA401,1)="1",3.0,CB401),$D$5+$E$5*(CR401*CK401/($K$5*1000))+$F$5*(CR401*CK401/($K$5*1000))*MAX(MIN(BY401,$J$5),$I$5)*MAX(MIN(BY401,$J$5),$I$5)+$G$5*MAX(MIN(BY401,$J$5),$I$5)*(CR401*CK401/($K$5*1000))+$H$5*(CR401*CK401/($K$5*1000))*(CR401*CK401/($K$5*1000)))</f>
        <v>0</v>
      </c>
      <c r="R401">
        <f>I401*(1000-(1000*0.61365*exp(17.502*V401/(240.97+V401))/(CK401+CL401)+CF401)/2)/(1000*0.61365*exp(17.502*V401/(240.97+V401))/(CK401+CL401)-CF401)</f>
        <v>0</v>
      </c>
      <c r="S401">
        <f>1/((BZ401+1)/(P401/1.6)+1/(Q401/1.37)) + BZ401/((BZ401+1)/(P401/1.6) + BZ401/(Q401/1.37))</f>
        <v>0</v>
      </c>
      <c r="T401">
        <f>(BU401*BX401)</f>
        <v>0</v>
      </c>
      <c r="U401">
        <f>(CM401+(T401+2*0.95*5.67E-8*(((CM401+$B$7)+273)^4-(CM401+273)^4)-44100*I401)/(1.84*29.3*Q401+8*0.95*5.67E-8*(CM401+273)^3))</f>
        <v>0</v>
      </c>
      <c r="V401">
        <f>($C$7*CN401+$D$7*CO401+$E$7*U401)</f>
        <v>0</v>
      </c>
      <c r="W401">
        <f>0.61365*exp(17.502*V401/(240.97+V401))</f>
        <v>0</v>
      </c>
      <c r="X401">
        <f>(Y401/Z401*100)</f>
        <v>0</v>
      </c>
      <c r="Y401">
        <f>CF401*(CK401+CL401)/1000</f>
        <v>0</v>
      </c>
      <c r="Z401">
        <f>0.61365*exp(17.502*CM401/(240.97+CM401))</f>
        <v>0</v>
      </c>
      <c r="AA401">
        <f>(W401-CF401*(CK401+CL401)/1000)</f>
        <v>0</v>
      </c>
      <c r="AB401">
        <f>(-I401*44100)</f>
        <v>0</v>
      </c>
      <c r="AC401">
        <f>2*29.3*Q401*0.92*(CM401-V401)</f>
        <v>0</v>
      </c>
      <c r="AD401">
        <f>2*0.95*5.67E-8*(((CM401+$B$7)+273)^4-(V401+273)^4)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MAX(0,($B$13+$C$13*CR401)/(1+$D$13*CR401)*CK401/(CM401+273)*$E$13)</f>
        <v>0</v>
      </c>
      <c r="AK401" t="s">
        <v>303</v>
      </c>
      <c r="AL401" t="s">
        <v>303</v>
      </c>
      <c r="AM401">
        <v>0</v>
      </c>
      <c r="AN401">
        <v>0</v>
      </c>
      <c r="AO401">
        <f>1-AM401/AN401</f>
        <v>0</v>
      </c>
      <c r="AP401">
        <v>0</v>
      </c>
      <c r="AQ401" t="s">
        <v>303</v>
      </c>
      <c r="AR401" t="s">
        <v>303</v>
      </c>
      <c r="AS401">
        <v>0</v>
      </c>
      <c r="AT401">
        <v>0</v>
      </c>
      <c r="AU401">
        <f>1-AS401/AT401</f>
        <v>0</v>
      </c>
      <c r="AV401">
        <v>0.5</v>
      </c>
      <c r="AW401">
        <f>BV401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303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f>$B$11*CS401+$C$11*CT401+$F$11*CU401*(1-CX401)</f>
        <v>0</v>
      </c>
      <c r="BV401">
        <f>BU401*BW401</f>
        <v>0</v>
      </c>
      <c r="BW401">
        <f>($B$11*$D$9+$C$11*$D$9+$F$11*((DH401+CZ401)/MAX(DH401+CZ401+DI401, 0.1)*$I$9+DI401/MAX(DH401+CZ401+DI401, 0.1)*$J$9))/($B$11+$C$11+$F$11)</f>
        <v>0</v>
      </c>
      <c r="BX401">
        <f>($B$11*$K$9+$C$11*$K$9+$F$11*((DH401+CZ401)/MAX(DH401+CZ401+DI401, 0.1)*$P$9+DI401/MAX(DH401+CZ401+DI401, 0.1)*$Q$9))/($B$11+$C$11+$F$11)</f>
        <v>0</v>
      </c>
      <c r="BY401">
        <v>6</v>
      </c>
      <c r="BZ401">
        <v>0.5</v>
      </c>
      <c r="CA401" t="s">
        <v>304</v>
      </c>
      <c r="CB401">
        <v>2</v>
      </c>
      <c r="CC401">
        <v>1625677983.1</v>
      </c>
      <c r="CD401">
        <v>406.736</v>
      </c>
      <c r="CE401">
        <v>419.952</v>
      </c>
      <c r="CF401">
        <v>10.7696666666667</v>
      </c>
      <c r="CG401">
        <v>8.89185666666667</v>
      </c>
      <c r="CH401">
        <v>421.078333333333</v>
      </c>
      <c r="CI401">
        <v>12.2987666666667</v>
      </c>
      <c r="CJ401">
        <v>500.106</v>
      </c>
      <c r="CK401">
        <v>100.415</v>
      </c>
      <c r="CL401">
        <v>0.100338666666667</v>
      </c>
      <c r="CM401">
        <v>24.8661333333333</v>
      </c>
      <c r="CN401">
        <v>24.4942</v>
      </c>
      <c r="CO401">
        <v>999.9</v>
      </c>
      <c r="CP401">
        <v>0</v>
      </c>
      <c r="CQ401">
        <v>0</v>
      </c>
      <c r="CR401">
        <v>9985</v>
      </c>
      <c r="CS401">
        <v>0</v>
      </c>
      <c r="CT401">
        <v>4.37544666666667</v>
      </c>
      <c r="CU401">
        <v>1046.02333333333</v>
      </c>
      <c r="CV401">
        <v>0.961998333333333</v>
      </c>
      <c r="CW401">
        <v>0.0380018</v>
      </c>
      <c r="CX401">
        <v>0</v>
      </c>
      <c r="CY401">
        <v>1290.09333333333</v>
      </c>
      <c r="CZ401">
        <v>4.99912</v>
      </c>
      <c r="DA401">
        <v>13400.6333333333</v>
      </c>
      <c r="DB401">
        <v>6712.94</v>
      </c>
      <c r="DC401">
        <v>38</v>
      </c>
      <c r="DD401">
        <v>40.958</v>
      </c>
      <c r="DE401">
        <v>39.729</v>
      </c>
      <c r="DF401">
        <v>40.687</v>
      </c>
      <c r="DG401">
        <v>40.0416666666667</v>
      </c>
      <c r="DH401">
        <v>1001.46333333333</v>
      </c>
      <c r="DI401">
        <v>39.56</v>
      </c>
      <c r="DJ401">
        <v>0</v>
      </c>
      <c r="DK401">
        <v>1625677985</v>
      </c>
      <c r="DL401">
        <v>0</v>
      </c>
      <c r="DM401">
        <v>1292.6072</v>
      </c>
      <c r="DN401">
        <v>-25.9538461083244</v>
      </c>
      <c r="DO401">
        <v>-262.815384180736</v>
      </c>
      <c r="DP401">
        <v>13426.68</v>
      </c>
      <c r="DQ401">
        <v>15</v>
      </c>
      <c r="DR401">
        <v>1625677134.6</v>
      </c>
      <c r="DS401" t="s">
        <v>305</v>
      </c>
      <c r="DT401">
        <v>1625677128.6</v>
      </c>
      <c r="DU401">
        <v>1625677134.6</v>
      </c>
      <c r="DV401">
        <v>2</v>
      </c>
      <c r="DW401">
        <v>0.041</v>
      </c>
      <c r="DX401">
        <v>0.026</v>
      </c>
      <c r="DY401">
        <v>-14.347</v>
      </c>
      <c r="DZ401">
        <v>-1.389</v>
      </c>
      <c r="EA401">
        <v>420</v>
      </c>
      <c r="EB401">
        <v>5</v>
      </c>
      <c r="EC401">
        <v>0.14</v>
      </c>
      <c r="ED401">
        <v>0.08</v>
      </c>
      <c r="EE401">
        <v>-13.1864048780488</v>
      </c>
      <c r="EF401">
        <v>-0.170029965156803</v>
      </c>
      <c r="EG401">
        <v>0.0291230438574287</v>
      </c>
      <c r="EH401">
        <v>1</v>
      </c>
      <c r="EI401">
        <v>1294.10352941176</v>
      </c>
      <c r="EJ401">
        <v>-26.7697181654952</v>
      </c>
      <c r="EK401">
        <v>2.64503962202387</v>
      </c>
      <c r="EL401">
        <v>0</v>
      </c>
      <c r="EM401">
        <v>1.85994195121951</v>
      </c>
      <c r="EN401">
        <v>0.0918694076655073</v>
      </c>
      <c r="EO401">
        <v>0.0112940960660356</v>
      </c>
      <c r="EP401">
        <v>1</v>
      </c>
      <c r="EQ401">
        <v>2</v>
      </c>
      <c r="ER401">
        <v>3</v>
      </c>
      <c r="ES401" t="s">
        <v>349</v>
      </c>
      <c r="ET401">
        <v>100</v>
      </c>
      <c r="EU401">
        <v>100</v>
      </c>
      <c r="EV401">
        <v>-14.342</v>
      </c>
      <c r="EW401">
        <v>-1.5293</v>
      </c>
      <c r="EX401">
        <v>-14.3476998515065</v>
      </c>
      <c r="EY401">
        <v>0.000485247639819423</v>
      </c>
      <c r="EZ401">
        <v>-1.36446825205216e-06</v>
      </c>
      <c r="FA401">
        <v>5.78542989185787e-10</v>
      </c>
      <c r="FB401">
        <v>-1.1099058739466</v>
      </c>
      <c r="FC401">
        <v>-0.0508365997127688</v>
      </c>
      <c r="FD401">
        <v>0.00161886503163497</v>
      </c>
      <c r="FE401">
        <v>-2.08621555845513e-05</v>
      </c>
      <c r="FF401">
        <v>0</v>
      </c>
      <c r="FG401">
        <v>2096</v>
      </c>
      <c r="FH401">
        <v>2</v>
      </c>
      <c r="FI401">
        <v>28</v>
      </c>
      <c r="FJ401">
        <v>14.3</v>
      </c>
      <c r="FK401">
        <v>14.2</v>
      </c>
      <c r="FL401">
        <v>18</v>
      </c>
      <c r="FM401">
        <v>492.086</v>
      </c>
      <c r="FN401">
        <v>512.986</v>
      </c>
      <c r="FO401">
        <v>26.0596</v>
      </c>
      <c r="FP401">
        <v>26.3909</v>
      </c>
      <c r="FQ401">
        <v>30.0001</v>
      </c>
      <c r="FR401">
        <v>26.5795</v>
      </c>
      <c r="FS401">
        <v>26.5714</v>
      </c>
      <c r="FT401">
        <v>21.5075</v>
      </c>
      <c r="FU401">
        <v>42.3989</v>
      </c>
      <c r="FV401">
        <v>0</v>
      </c>
      <c r="FW401">
        <v>26.14</v>
      </c>
      <c r="FX401">
        <v>420</v>
      </c>
      <c r="FY401">
        <v>8.98666</v>
      </c>
      <c r="FZ401">
        <v>101.686</v>
      </c>
      <c r="GA401">
        <v>96.2063</v>
      </c>
    </row>
    <row r="402" spans="1:183">
      <c r="A402">
        <v>386</v>
      </c>
      <c r="B402">
        <v>1625677986.1</v>
      </c>
      <c r="C402">
        <v>770</v>
      </c>
      <c r="D402" t="s">
        <v>1078</v>
      </c>
      <c r="E402" t="s">
        <v>1079</v>
      </c>
      <c r="F402">
        <v>1</v>
      </c>
      <c r="G402" t="s">
        <v>302</v>
      </c>
      <c r="H402">
        <v>1625677985.1</v>
      </c>
      <c r="I402">
        <f>(J402)/1000</f>
        <v>0</v>
      </c>
      <c r="J402">
        <f>1000*CJ402*AH402*(CF402-CG402)/(100*BY402*(1000-AH402*CF402))</f>
        <v>0</v>
      </c>
      <c r="K402">
        <f>CJ402*AH402*(CE402-CD402*(1000-AH402*CG402)/(1000-AH402*CF402))/(100*BY402)</f>
        <v>0</v>
      </c>
      <c r="L402">
        <f>CD402 - IF(AH402&gt;1, K402*BY402*100.0/(AJ402*CR402), 0)</f>
        <v>0</v>
      </c>
      <c r="M402">
        <f>((S402-I402/2)*L402-K402)/(S402+I402/2)</f>
        <v>0</v>
      </c>
      <c r="N402">
        <f>M402*(CK402+CL402)/1000.0</f>
        <v>0</v>
      </c>
      <c r="O402">
        <f>(CD402 - IF(AH402&gt;1, K402*BY402*100.0/(AJ402*CR402), 0))*(CK402+CL402)/1000.0</f>
        <v>0</v>
      </c>
      <c r="P402">
        <f>2.0/((1/R402-1/Q402)+SIGN(R402)*SQRT((1/R402-1/Q402)*(1/R402-1/Q402) + 4*BZ402/((BZ402+1)*(BZ402+1))*(2*1/R402*1/Q402-1/Q402*1/Q402)))</f>
        <v>0</v>
      </c>
      <c r="Q402">
        <f>IF(LEFT(CA402,1)&lt;&gt;"0",IF(LEFT(CA402,1)="1",3.0,CB402),$D$5+$E$5*(CR402*CK402/($K$5*1000))+$F$5*(CR402*CK402/($K$5*1000))*MAX(MIN(BY402,$J$5),$I$5)*MAX(MIN(BY402,$J$5),$I$5)+$G$5*MAX(MIN(BY402,$J$5),$I$5)*(CR402*CK402/($K$5*1000))+$H$5*(CR402*CK402/($K$5*1000))*(CR402*CK402/($K$5*1000)))</f>
        <v>0</v>
      </c>
      <c r="R402">
        <f>I402*(1000-(1000*0.61365*exp(17.502*V402/(240.97+V402))/(CK402+CL402)+CF402)/2)/(1000*0.61365*exp(17.502*V402/(240.97+V402))/(CK402+CL402)-CF402)</f>
        <v>0</v>
      </c>
      <c r="S402">
        <f>1/((BZ402+1)/(P402/1.6)+1/(Q402/1.37)) + BZ402/((BZ402+1)/(P402/1.6) + BZ402/(Q402/1.37))</f>
        <v>0</v>
      </c>
      <c r="T402">
        <f>(BU402*BX402)</f>
        <v>0</v>
      </c>
      <c r="U402">
        <f>(CM402+(T402+2*0.95*5.67E-8*(((CM402+$B$7)+273)^4-(CM402+273)^4)-44100*I402)/(1.84*29.3*Q402+8*0.95*5.67E-8*(CM402+273)^3))</f>
        <v>0</v>
      </c>
      <c r="V402">
        <f>($C$7*CN402+$D$7*CO402+$E$7*U402)</f>
        <v>0</v>
      </c>
      <c r="W402">
        <f>0.61365*exp(17.502*V402/(240.97+V402))</f>
        <v>0</v>
      </c>
      <c r="X402">
        <f>(Y402/Z402*100)</f>
        <v>0</v>
      </c>
      <c r="Y402">
        <f>CF402*(CK402+CL402)/1000</f>
        <v>0</v>
      </c>
      <c r="Z402">
        <f>0.61365*exp(17.502*CM402/(240.97+CM402))</f>
        <v>0</v>
      </c>
      <c r="AA402">
        <f>(W402-CF402*(CK402+CL402)/1000)</f>
        <v>0</v>
      </c>
      <c r="AB402">
        <f>(-I402*44100)</f>
        <v>0</v>
      </c>
      <c r="AC402">
        <f>2*29.3*Q402*0.92*(CM402-V402)</f>
        <v>0</v>
      </c>
      <c r="AD402">
        <f>2*0.95*5.67E-8*(((CM402+$B$7)+273)^4-(V402+273)^4)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MAX(0,($B$13+$C$13*CR402)/(1+$D$13*CR402)*CK402/(CM402+273)*$E$13)</f>
        <v>0</v>
      </c>
      <c r="AK402" t="s">
        <v>303</v>
      </c>
      <c r="AL402" t="s">
        <v>303</v>
      </c>
      <c r="AM402">
        <v>0</v>
      </c>
      <c r="AN402">
        <v>0</v>
      </c>
      <c r="AO402">
        <f>1-AM402/AN402</f>
        <v>0</v>
      </c>
      <c r="AP402">
        <v>0</v>
      </c>
      <c r="AQ402" t="s">
        <v>303</v>
      </c>
      <c r="AR402" t="s">
        <v>303</v>
      </c>
      <c r="AS402">
        <v>0</v>
      </c>
      <c r="AT402">
        <v>0</v>
      </c>
      <c r="AU402">
        <f>1-AS402/AT402</f>
        <v>0</v>
      </c>
      <c r="AV402">
        <v>0.5</v>
      </c>
      <c r="AW402">
        <f>BV402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303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f>$B$11*CS402+$C$11*CT402+$F$11*CU402*(1-CX402)</f>
        <v>0</v>
      </c>
      <c r="BV402">
        <f>BU402*BW402</f>
        <v>0</v>
      </c>
      <c r="BW402">
        <f>($B$11*$D$9+$C$11*$D$9+$F$11*((DH402+CZ402)/MAX(DH402+CZ402+DI402, 0.1)*$I$9+DI402/MAX(DH402+CZ402+DI402, 0.1)*$J$9))/($B$11+$C$11+$F$11)</f>
        <v>0</v>
      </c>
      <c r="BX402">
        <f>($B$11*$K$9+$C$11*$K$9+$F$11*((DH402+CZ402)/MAX(DH402+CZ402+DI402, 0.1)*$P$9+DI402/MAX(DH402+CZ402+DI402, 0.1)*$Q$9))/($B$11+$C$11+$F$11)</f>
        <v>0</v>
      </c>
      <c r="BY402">
        <v>6</v>
      </c>
      <c r="BZ402">
        <v>0.5</v>
      </c>
      <c r="CA402" t="s">
        <v>304</v>
      </c>
      <c r="CB402">
        <v>2</v>
      </c>
      <c r="CC402">
        <v>1625677985.1</v>
      </c>
      <c r="CD402">
        <v>406.750666666667</v>
      </c>
      <c r="CE402">
        <v>420.009333333333</v>
      </c>
      <c r="CF402">
        <v>10.7892666666667</v>
      </c>
      <c r="CG402">
        <v>8.92482</v>
      </c>
      <c r="CH402">
        <v>421.092666666667</v>
      </c>
      <c r="CI402">
        <v>12.3187666666667</v>
      </c>
      <c r="CJ402">
        <v>499.987333333333</v>
      </c>
      <c r="CK402">
        <v>100.414666666667</v>
      </c>
      <c r="CL402">
        <v>0.0995373</v>
      </c>
      <c r="CM402">
        <v>24.8968666666667</v>
      </c>
      <c r="CN402">
        <v>24.5263</v>
      </c>
      <c r="CO402">
        <v>999.9</v>
      </c>
      <c r="CP402">
        <v>0</v>
      </c>
      <c r="CQ402">
        <v>0</v>
      </c>
      <c r="CR402">
        <v>10024.6</v>
      </c>
      <c r="CS402">
        <v>0</v>
      </c>
      <c r="CT402">
        <v>4.40301666666667</v>
      </c>
      <c r="CU402">
        <v>1046.01666666667</v>
      </c>
      <c r="CV402">
        <v>0.961998333333333</v>
      </c>
      <c r="CW402">
        <v>0.0380018</v>
      </c>
      <c r="CX402">
        <v>0</v>
      </c>
      <c r="CY402">
        <v>1288.74</v>
      </c>
      <c r="CZ402">
        <v>4.99912</v>
      </c>
      <c r="DA402">
        <v>13391.0333333333</v>
      </c>
      <c r="DB402">
        <v>6712.93666666667</v>
      </c>
      <c r="DC402">
        <v>38.104</v>
      </c>
      <c r="DD402">
        <v>40.958</v>
      </c>
      <c r="DE402">
        <v>39.812</v>
      </c>
      <c r="DF402">
        <v>40.5833333333333</v>
      </c>
      <c r="DG402">
        <v>40.0203333333333</v>
      </c>
      <c r="DH402">
        <v>1001.45666666667</v>
      </c>
      <c r="DI402">
        <v>39.56</v>
      </c>
      <c r="DJ402">
        <v>0</v>
      </c>
      <c r="DK402">
        <v>1625677986.8</v>
      </c>
      <c r="DL402">
        <v>0</v>
      </c>
      <c r="DM402">
        <v>1291.92653846154</v>
      </c>
      <c r="DN402">
        <v>-26.5165812108944</v>
      </c>
      <c r="DO402">
        <v>-258.837606938717</v>
      </c>
      <c r="DP402">
        <v>13420.0153846154</v>
      </c>
      <c r="DQ402">
        <v>15</v>
      </c>
      <c r="DR402">
        <v>1625677134.6</v>
      </c>
      <c r="DS402" t="s">
        <v>305</v>
      </c>
      <c r="DT402">
        <v>1625677128.6</v>
      </c>
      <c r="DU402">
        <v>1625677134.6</v>
      </c>
      <c r="DV402">
        <v>2</v>
      </c>
      <c r="DW402">
        <v>0.041</v>
      </c>
      <c r="DX402">
        <v>0.026</v>
      </c>
      <c r="DY402">
        <v>-14.347</v>
      </c>
      <c r="DZ402">
        <v>-1.389</v>
      </c>
      <c r="EA402">
        <v>420</v>
      </c>
      <c r="EB402">
        <v>5</v>
      </c>
      <c r="EC402">
        <v>0.14</v>
      </c>
      <c r="ED402">
        <v>0.08</v>
      </c>
      <c r="EE402">
        <v>-13.1937048780488</v>
      </c>
      <c r="EF402">
        <v>-0.263153310104533</v>
      </c>
      <c r="EG402">
        <v>0.0350434152418738</v>
      </c>
      <c r="EH402">
        <v>1</v>
      </c>
      <c r="EI402">
        <v>1293.41542857143</v>
      </c>
      <c r="EJ402">
        <v>-26.9334966810709</v>
      </c>
      <c r="EK402">
        <v>2.72983761197532</v>
      </c>
      <c r="EL402">
        <v>0</v>
      </c>
      <c r="EM402">
        <v>1.86179707317073</v>
      </c>
      <c r="EN402">
        <v>0.0772653658536576</v>
      </c>
      <c r="EO402">
        <v>0.0106557588332187</v>
      </c>
      <c r="EP402">
        <v>1</v>
      </c>
      <c r="EQ402">
        <v>2</v>
      </c>
      <c r="ER402">
        <v>3</v>
      </c>
      <c r="ES402" t="s">
        <v>349</v>
      </c>
      <c r="ET402">
        <v>100</v>
      </c>
      <c r="EU402">
        <v>100</v>
      </c>
      <c r="EV402">
        <v>-14.342</v>
      </c>
      <c r="EW402">
        <v>-1.5297</v>
      </c>
      <c r="EX402">
        <v>-14.3476998515065</v>
      </c>
      <c r="EY402">
        <v>0.000485247639819423</v>
      </c>
      <c r="EZ402">
        <v>-1.36446825205216e-06</v>
      </c>
      <c r="FA402">
        <v>5.78542989185787e-10</v>
      </c>
      <c r="FB402">
        <v>-1.1099058739466</v>
      </c>
      <c r="FC402">
        <v>-0.0508365997127688</v>
      </c>
      <c r="FD402">
        <v>0.00161886503163497</v>
      </c>
      <c r="FE402">
        <v>-2.08621555845513e-05</v>
      </c>
      <c r="FF402">
        <v>0</v>
      </c>
      <c r="FG402">
        <v>2096</v>
      </c>
      <c r="FH402">
        <v>2</v>
      </c>
      <c r="FI402">
        <v>28</v>
      </c>
      <c r="FJ402">
        <v>14.3</v>
      </c>
      <c r="FK402">
        <v>14.2</v>
      </c>
      <c r="FL402">
        <v>18</v>
      </c>
      <c r="FM402">
        <v>492.026</v>
      </c>
      <c r="FN402">
        <v>512.814</v>
      </c>
      <c r="FO402">
        <v>26.1056</v>
      </c>
      <c r="FP402">
        <v>26.3909</v>
      </c>
      <c r="FQ402">
        <v>30.0002</v>
      </c>
      <c r="FR402">
        <v>26.5793</v>
      </c>
      <c r="FS402">
        <v>26.5702</v>
      </c>
      <c r="FT402">
        <v>21.5103</v>
      </c>
      <c r="FU402">
        <v>42.3989</v>
      </c>
      <c r="FV402">
        <v>0</v>
      </c>
      <c r="FW402">
        <v>26.14</v>
      </c>
      <c r="FX402">
        <v>420</v>
      </c>
      <c r="FY402">
        <v>9.04798</v>
      </c>
      <c r="FZ402">
        <v>101.686</v>
      </c>
      <c r="GA402">
        <v>96.2066</v>
      </c>
    </row>
    <row r="403" spans="1:183">
      <c r="A403">
        <v>387</v>
      </c>
      <c r="B403">
        <v>1625677988.1</v>
      </c>
      <c r="C403">
        <v>772</v>
      </c>
      <c r="D403" t="s">
        <v>1080</v>
      </c>
      <c r="E403" t="s">
        <v>1081</v>
      </c>
      <c r="F403">
        <v>1</v>
      </c>
      <c r="G403" t="s">
        <v>302</v>
      </c>
      <c r="H403">
        <v>1625677987.1</v>
      </c>
      <c r="I403">
        <f>(J403)/1000</f>
        <v>0</v>
      </c>
      <c r="J403">
        <f>1000*CJ403*AH403*(CF403-CG403)/(100*BY403*(1000-AH403*CF403))</f>
        <v>0</v>
      </c>
      <c r="K403">
        <f>CJ403*AH403*(CE403-CD403*(1000-AH403*CG403)/(1000-AH403*CF403))/(100*BY403)</f>
        <v>0</v>
      </c>
      <c r="L403">
        <f>CD403 - IF(AH403&gt;1, K403*BY403*100.0/(AJ403*CR403), 0)</f>
        <v>0</v>
      </c>
      <c r="M403">
        <f>((S403-I403/2)*L403-K403)/(S403+I403/2)</f>
        <v>0</v>
      </c>
      <c r="N403">
        <f>M403*(CK403+CL403)/1000.0</f>
        <v>0</v>
      </c>
      <c r="O403">
        <f>(CD403 - IF(AH403&gt;1, K403*BY403*100.0/(AJ403*CR403), 0))*(CK403+CL403)/1000.0</f>
        <v>0</v>
      </c>
      <c r="P403">
        <f>2.0/((1/R403-1/Q403)+SIGN(R403)*SQRT((1/R403-1/Q403)*(1/R403-1/Q403) + 4*BZ403/((BZ403+1)*(BZ403+1))*(2*1/R403*1/Q403-1/Q403*1/Q403)))</f>
        <v>0</v>
      </c>
      <c r="Q403">
        <f>IF(LEFT(CA403,1)&lt;&gt;"0",IF(LEFT(CA403,1)="1",3.0,CB403),$D$5+$E$5*(CR403*CK403/($K$5*1000))+$F$5*(CR403*CK403/($K$5*1000))*MAX(MIN(BY403,$J$5),$I$5)*MAX(MIN(BY403,$J$5),$I$5)+$G$5*MAX(MIN(BY403,$J$5),$I$5)*(CR403*CK403/($K$5*1000))+$H$5*(CR403*CK403/($K$5*1000))*(CR403*CK403/($K$5*1000)))</f>
        <v>0</v>
      </c>
      <c r="R403">
        <f>I403*(1000-(1000*0.61365*exp(17.502*V403/(240.97+V403))/(CK403+CL403)+CF403)/2)/(1000*0.61365*exp(17.502*V403/(240.97+V403))/(CK403+CL403)-CF403)</f>
        <v>0</v>
      </c>
      <c r="S403">
        <f>1/((BZ403+1)/(P403/1.6)+1/(Q403/1.37)) + BZ403/((BZ403+1)/(P403/1.6) + BZ403/(Q403/1.37))</f>
        <v>0</v>
      </c>
      <c r="T403">
        <f>(BU403*BX403)</f>
        <v>0</v>
      </c>
      <c r="U403">
        <f>(CM403+(T403+2*0.95*5.67E-8*(((CM403+$B$7)+273)^4-(CM403+273)^4)-44100*I403)/(1.84*29.3*Q403+8*0.95*5.67E-8*(CM403+273)^3))</f>
        <v>0</v>
      </c>
      <c r="V403">
        <f>($C$7*CN403+$D$7*CO403+$E$7*U403)</f>
        <v>0</v>
      </c>
      <c r="W403">
        <f>0.61365*exp(17.502*V403/(240.97+V403))</f>
        <v>0</v>
      </c>
      <c r="X403">
        <f>(Y403/Z403*100)</f>
        <v>0</v>
      </c>
      <c r="Y403">
        <f>CF403*(CK403+CL403)/1000</f>
        <v>0</v>
      </c>
      <c r="Z403">
        <f>0.61365*exp(17.502*CM403/(240.97+CM403))</f>
        <v>0</v>
      </c>
      <c r="AA403">
        <f>(W403-CF403*(CK403+CL403)/1000)</f>
        <v>0</v>
      </c>
      <c r="AB403">
        <f>(-I403*44100)</f>
        <v>0</v>
      </c>
      <c r="AC403">
        <f>2*29.3*Q403*0.92*(CM403-V403)</f>
        <v>0</v>
      </c>
      <c r="AD403">
        <f>2*0.95*5.67E-8*(((CM403+$B$7)+273)^4-(V403+273)^4)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MAX(0,($B$13+$C$13*CR403)/(1+$D$13*CR403)*CK403/(CM403+273)*$E$13)</f>
        <v>0</v>
      </c>
      <c r="AK403" t="s">
        <v>303</v>
      </c>
      <c r="AL403" t="s">
        <v>303</v>
      </c>
      <c r="AM403">
        <v>0</v>
      </c>
      <c r="AN403">
        <v>0</v>
      </c>
      <c r="AO403">
        <f>1-AM403/AN403</f>
        <v>0</v>
      </c>
      <c r="AP403">
        <v>0</v>
      </c>
      <c r="AQ403" t="s">
        <v>303</v>
      </c>
      <c r="AR403" t="s">
        <v>303</v>
      </c>
      <c r="AS403">
        <v>0</v>
      </c>
      <c r="AT403">
        <v>0</v>
      </c>
      <c r="AU403">
        <f>1-AS403/AT403</f>
        <v>0</v>
      </c>
      <c r="AV403">
        <v>0.5</v>
      </c>
      <c r="AW403">
        <f>BV403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303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f>$B$11*CS403+$C$11*CT403+$F$11*CU403*(1-CX403)</f>
        <v>0</v>
      </c>
      <c r="BV403">
        <f>BU403*BW403</f>
        <v>0</v>
      </c>
      <c r="BW403">
        <f>($B$11*$D$9+$C$11*$D$9+$F$11*((DH403+CZ403)/MAX(DH403+CZ403+DI403, 0.1)*$I$9+DI403/MAX(DH403+CZ403+DI403, 0.1)*$J$9))/($B$11+$C$11+$F$11)</f>
        <v>0</v>
      </c>
      <c r="BX403">
        <f>($B$11*$K$9+$C$11*$K$9+$F$11*((DH403+CZ403)/MAX(DH403+CZ403+DI403, 0.1)*$P$9+DI403/MAX(DH403+CZ403+DI403, 0.1)*$Q$9))/($B$11+$C$11+$F$11)</f>
        <v>0</v>
      </c>
      <c r="BY403">
        <v>6</v>
      </c>
      <c r="BZ403">
        <v>0.5</v>
      </c>
      <c r="CA403" t="s">
        <v>304</v>
      </c>
      <c r="CB403">
        <v>2</v>
      </c>
      <c r="CC403">
        <v>1625677987.1</v>
      </c>
      <c r="CD403">
        <v>406.766666666667</v>
      </c>
      <c r="CE403">
        <v>419.981333333333</v>
      </c>
      <c r="CF403">
        <v>10.8128666666667</v>
      </c>
      <c r="CG403">
        <v>8.94920333333333</v>
      </c>
      <c r="CH403">
        <v>421.108666666667</v>
      </c>
      <c r="CI403">
        <v>12.3428333333333</v>
      </c>
      <c r="CJ403">
        <v>499.940333333333</v>
      </c>
      <c r="CK403">
        <v>100.414666666667</v>
      </c>
      <c r="CL403">
        <v>0.0997909333333333</v>
      </c>
      <c r="CM403">
        <v>24.9261666666667</v>
      </c>
      <c r="CN403">
        <v>24.5524333333333</v>
      </c>
      <c r="CO403">
        <v>999.9</v>
      </c>
      <c r="CP403">
        <v>0</v>
      </c>
      <c r="CQ403">
        <v>0</v>
      </c>
      <c r="CR403">
        <v>10000</v>
      </c>
      <c r="CS403">
        <v>0</v>
      </c>
      <c r="CT403">
        <v>4.42461333333333</v>
      </c>
      <c r="CU403">
        <v>1045.92</v>
      </c>
      <c r="CV403">
        <v>0.961994666666667</v>
      </c>
      <c r="CW403">
        <v>0.0380055</v>
      </c>
      <c r="CX403">
        <v>0</v>
      </c>
      <c r="CY403">
        <v>1288.00333333333</v>
      </c>
      <c r="CZ403">
        <v>4.99912</v>
      </c>
      <c r="DA403">
        <v>13380.3666666667</v>
      </c>
      <c r="DB403">
        <v>6712.26666666667</v>
      </c>
      <c r="DC403">
        <v>38</v>
      </c>
      <c r="DD403">
        <v>40.958</v>
      </c>
      <c r="DE403">
        <v>39.6873333333333</v>
      </c>
      <c r="DF403">
        <v>40.604</v>
      </c>
      <c r="DG403">
        <v>40.0416666666667</v>
      </c>
      <c r="DH403">
        <v>1001.36</v>
      </c>
      <c r="DI403">
        <v>39.56</v>
      </c>
      <c r="DJ403">
        <v>0</v>
      </c>
      <c r="DK403">
        <v>1625677989.2</v>
      </c>
      <c r="DL403">
        <v>0</v>
      </c>
      <c r="DM403">
        <v>1290.87076923077</v>
      </c>
      <c r="DN403">
        <v>-26.5449572852127</v>
      </c>
      <c r="DO403">
        <v>-265.815384829119</v>
      </c>
      <c r="DP403">
        <v>13409.5807692308</v>
      </c>
      <c r="DQ403">
        <v>15</v>
      </c>
      <c r="DR403">
        <v>1625677134.6</v>
      </c>
      <c r="DS403" t="s">
        <v>305</v>
      </c>
      <c r="DT403">
        <v>1625677128.6</v>
      </c>
      <c r="DU403">
        <v>1625677134.6</v>
      </c>
      <c r="DV403">
        <v>2</v>
      </c>
      <c r="DW403">
        <v>0.041</v>
      </c>
      <c r="DX403">
        <v>0.026</v>
      </c>
      <c r="DY403">
        <v>-14.347</v>
      </c>
      <c r="DZ403">
        <v>-1.389</v>
      </c>
      <c r="EA403">
        <v>420</v>
      </c>
      <c r="EB403">
        <v>5</v>
      </c>
      <c r="EC403">
        <v>0.14</v>
      </c>
      <c r="ED403">
        <v>0.08</v>
      </c>
      <c r="EE403">
        <v>-13.197443902439</v>
      </c>
      <c r="EF403">
        <v>-0.267577003484318</v>
      </c>
      <c r="EG403">
        <v>0.0348531347141848</v>
      </c>
      <c r="EH403">
        <v>1</v>
      </c>
      <c r="EI403">
        <v>1292.18441176471</v>
      </c>
      <c r="EJ403">
        <v>-26.5131817590965</v>
      </c>
      <c r="EK403">
        <v>2.62065572303673</v>
      </c>
      <c r="EL403">
        <v>0</v>
      </c>
      <c r="EM403">
        <v>1.8632812195122</v>
      </c>
      <c r="EN403">
        <v>0.052152334494774</v>
      </c>
      <c r="EO403">
        <v>0.00960782282769618</v>
      </c>
      <c r="EP403">
        <v>1</v>
      </c>
      <c r="EQ403">
        <v>2</v>
      </c>
      <c r="ER403">
        <v>3</v>
      </c>
      <c r="ES403" t="s">
        <v>349</v>
      </c>
      <c r="ET403">
        <v>100</v>
      </c>
      <c r="EU403">
        <v>100</v>
      </c>
      <c r="EV403">
        <v>-14.342</v>
      </c>
      <c r="EW403">
        <v>-1.5302</v>
      </c>
      <c r="EX403">
        <v>-14.3476998515065</v>
      </c>
      <c r="EY403">
        <v>0.000485247639819423</v>
      </c>
      <c r="EZ403">
        <v>-1.36446825205216e-06</v>
      </c>
      <c r="FA403">
        <v>5.78542989185787e-10</v>
      </c>
      <c r="FB403">
        <v>-1.1099058739466</v>
      </c>
      <c r="FC403">
        <v>-0.0508365997127688</v>
      </c>
      <c r="FD403">
        <v>0.00161886503163497</v>
      </c>
      <c r="FE403">
        <v>-2.08621555845513e-05</v>
      </c>
      <c r="FF403">
        <v>0</v>
      </c>
      <c r="FG403">
        <v>2096</v>
      </c>
      <c r="FH403">
        <v>2</v>
      </c>
      <c r="FI403">
        <v>28</v>
      </c>
      <c r="FJ403">
        <v>14.3</v>
      </c>
      <c r="FK403">
        <v>14.2</v>
      </c>
      <c r="FL403">
        <v>18</v>
      </c>
      <c r="FM403">
        <v>492.04</v>
      </c>
      <c r="FN403">
        <v>512.775</v>
      </c>
      <c r="FO403">
        <v>26.1511</v>
      </c>
      <c r="FP403">
        <v>26.3912</v>
      </c>
      <c r="FQ403">
        <v>30.0002</v>
      </c>
      <c r="FR403">
        <v>26.5793</v>
      </c>
      <c r="FS403">
        <v>26.5699</v>
      </c>
      <c r="FT403">
        <v>21.5086</v>
      </c>
      <c r="FU403">
        <v>42.3989</v>
      </c>
      <c r="FV403">
        <v>0</v>
      </c>
      <c r="FW403">
        <v>26.21</v>
      </c>
      <c r="FX403">
        <v>420</v>
      </c>
      <c r="FY403">
        <v>9.04669</v>
      </c>
      <c r="FZ403">
        <v>101.687</v>
      </c>
      <c r="GA403">
        <v>96.2066</v>
      </c>
    </row>
    <row r="404" spans="1:183">
      <c r="A404">
        <v>388</v>
      </c>
      <c r="B404">
        <v>1625677990.1</v>
      </c>
      <c r="C404">
        <v>774</v>
      </c>
      <c r="D404" t="s">
        <v>1082</v>
      </c>
      <c r="E404" t="s">
        <v>1083</v>
      </c>
      <c r="F404">
        <v>1</v>
      </c>
      <c r="G404" t="s">
        <v>302</v>
      </c>
      <c r="H404">
        <v>1625677989.1</v>
      </c>
      <c r="I404">
        <f>(J404)/1000</f>
        <v>0</v>
      </c>
      <c r="J404">
        <f>1000*CJ404*AH404*(CF404-CG404)/(100*BY404*(1000-AH404*CF404))</f>
        <v>0</v>
      </c>
      <c r="K404">
        <f>CJ404*AH404*(CE404-CD404*(1000-AH404*CG404)/(1000-AH404*CF404))/(100*BY404)</f>
        <v>0</v>
      </c>
      <c r="L404">
        <f>CD404 - IF(AH404&gt;1, K404*BY404*100.0/(AJ404*CR404), 0)</f>
        <v>0</v>
      </c>
      <c r="M404">
        <f>((S404-I404/2)*L404-K404)/(S404+I404/2)</f>
        <v>0</v>
      </c>
      <c r="N404">
        <f>M404*(CK404+CL404)/1000.0</f>
        <v>0</v>
      </c>
      <c r="O404">
        <f>(CD404 - IF(AH404&gt;1, K404*BY404*100.0/(AJ404*CR404), 0))*(CK404+CL404)/1000.0</f>
        <v>0</v>
      </c>
      <c r="P404">
        <f>2.0/((1/R404-1/Q404)+SIGN(R404)*SQRT((1/R404-1/Q404)*(1/R404-1/Q404) + 4*BZ404/((BZ404+1)*(BZ404+1))*(2*1/R404*1/Q404-1/Q404*1/Q404)))</f>
        <v>0</v>
      </c>
      <c r="Q404">
        <f>IF(LEFT(CA404,1)&lt;&gt;"0",IF(LEFT(CA404,1)="1",3.0,CB404),$D$5+$E$5*(CR404*CK404/($K$5*1000))+$F$5*(CR404*CK404/($K$5*1000))*MAX(MIN(BY404,$J$5),$I$5)*MAX(MIN(BY404,$J$5),$I$5)+$G$5*MAX(MIN(BY404,$J$5),$I$5)*(CR404*CK404/($K$5*1000))+$H$5*(CR404*CK404/($K$5*1000))*(CR404*CK404/($K$5*1000)))</f>
        <v>0</v>
      </c>
      <c r="R404">
        <f>I404*(1000-(1000*0.61365*exp(17.502*V404/(240.97+V404))/(CK404+CL404)+CF404)/2)/(1000*0.61365*exp(17.502*V404/(240.97+V404))/(CK404+CL404)-CF404)</f>
        <v>0</v>
      </c>
      <c r="S404">
        <f>1/((BZ404+1)/(P404/1.6)+1/(Q404/1.37)) + BZ404/((BZ404+1)/(P404/1.6) + BZ404/(Q404/1.37))</f>
        <v>0</v>
      </c>
      <c r="T404">
        <f>(BU404*BX404)</f>
        <v>0</v>
      </c>
      <c r="U404">
        <f>(CM404+(T404+2*0.95*5.67E-8*(((CM404+$B$7)+273)^4-(CM404+273)^4)-44100*I404)/(1.84*29.3*Q404+8*0.95*5.67E-8*(CM404+273)^3))</f>
        <v>0</v>
      </c>
      <c r="V404">
        <f>($C$7*CN404+$D$7*CO404+$E$7*U404)</f>
        <v>0</v>
      </c>
      <c r="W404">
        <f>0.61365*exp(17.502*V404/(240.97+V404))</f>
        <v>0</v>
      </c>
      <c r="X404">
        <f>(Y404/Z404*100)</f>
        <v>0</v>
      </c>
      <c r="Y404">
        <f>CF404*(CK404+CL404)/1000</f>
        <v>0</v>
      </c>
      <c r="Z404">
        <f>0.61365*exp(17.502*CM404/(240.97+CM404))</f>
        <v>0</v>
      </c>
      <c r="AA404">
        <f>(W404-CF404*(CK404+CL404)/1000)</f>
        <v>0</v>
      </c>
      <c r="AB404">
        <f>(-I404*44100)</f>
        <v>0</v>
      </c>
      <c r="AC404">
        <f>2*29.3*Q404*0.92*(CM404-V404)</f>
        <v>0</v>
      </c>
      <c r="AD404">
        <f>2*0.95*5.67E-8*(((CM404+$B$7)+273)^4-(V404+273)^4)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MAX(0,($B$13+$C$13*CR404)/(1+$D$13*CR404)*CK404/(CM404+273)*$E$13)</f>
        <v>0</v>
      </c>
      <c r="AK404" t="s">
        <v>303</v>
      </c>
      <c r="AL404" t="s">
        <v>303</v>
      </c>
      <c r="AM404">
        <v>0</v>
      </c>
      <c r="AN404">
        <v>0</v>
      </c>
      <c r="AO404">
        <f>1-AM404/AN404</f>
        <v>0</v>
      </c>
      <c r="AP404">
        <v>0</v>
      </c>
      <c r="AQ404" t="s">
        <v>303</v>
      </c>
      <c r="AR404" t="s">
        <v>303</v>
      </c>
      <c r="AS404">
        <v>0</v>
      </c>
      <c r="AT404">
        <v>0</v>
      </c>
      <c r="AU404">
        <f>1-AS404/AT404</f>
        <v>0</v>
      </c>
      <c r="AV404">
        <v>0.5</v>
      </c>
      <c r="AW404">
        <f>BV404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303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f>$B$11*CS404+$C$11*CT404+$F$11*CU404*(1-CX404)</f>
        <v>0</v>
      </c>
      <c r="BV404">
        <f>BU404*BW404</f>
        <v>0</v>
      </c>
      <c r="BW404">
        <f>($B$11*$D$9+$C$11*$D$9+$F$11*((DH404+CZ404)/MAX(DH404+CZ404+DI404, 0.1)*$I$9+DI404/MAX(DH404+CZ404+DI404, 0.1)*$J$9))/($B$11+$C$11+$F$11)</f>
        <v>0</v>
      </c>
      <c r="BX404">
        <f>($B$11*$K$9+$C$11*$K$9+$F$11*((DH404+CZ404)/MAX(DH404+CZ404+DI404, 0.1)*$P$9+DI404/MAX(DH404+CZ404+DI404, 0.1)*$Q$9))/($B$11+$C$11+$F$11)</f>
        <v>0</v>
      </c>
      <c r="BY404">
        <v>6</v>
      </c>
      <c r="BZ404">
        <v>0.5</v>
      </c>
      <c r="CA404" t="s">
        <v>304</v>
      </c>
      <c r="CB404">
        <v>2</v>
      </c>
      <c r="CC404">
        <v>1625677989.1</v>
      </c>
      <c r="CD404">
        <v>406.750666666667</v>
      </c>
      <c r="CE404">
        <v>419.947666666667</v>
      </c>
      <c r="CF404">
        <v>10.8374</v>
      </c>
      <c r="CG404">
        <v>8.95534</v>
      </c>
      <c r="CH404">
        <v>421.092666666667</v>
      </c>
      <c r="CI404">
        <v>12.3678666666667</v>
      </c>
      <c r="CJ404">
        <v>500.045666666667</v>
      </c>
      <c r="CK404">
        <v>100.414666666667</v>
      </c>
      <c r="CL404">
        <v>0.100065666666667</v>
      </c>
      <c r="CM404">
        <v>24.9553333333333</v>
      </c>
      <c r="CN404">
        <v>24.5802</v>
      </c>
      <c r="CO404">
        <v>999.9</v>
      </c>
      <c r="CP404">
        <v>0</v>
      </c>
      <c r="CQ404">
        <v>0</v>
      </c>
      <c r="CR404">
        <v>9983.75</v>
      </c>
      <c r="CS404">
        <v>0</v>
      </c>
      <c r="CT404">
        <v>4.44437333333333</v>
      </c>
      <c r="CU404">
        <v>1045.91333333333</v>
      </c>
      <c r="CV404">
        <v>0.961994666666667</v>
      </c>
      <c r="CW404">
        <v>0.0380055</v>
      </c>
      <c r="CX404">
        <v>0</v>
      </c>
      <c r="CY404">
        <v>1287.23333333333</v>
      </c>
      <c r="CZ404">
        <v>4.99912</v>
      </c>
      <c r="DA404">
        <v>13372.7666666667</v>
      </c>
      <c r="DB404">
        <v>6712.22666666667</v>
      </c>
      <c r="DC404">
        <v>38.0206666666667</v>
      </c>
      <c r="DD404">
        <v>40.937</v>
      </c>
      <c r="DE404">
        <v>39.8956666666667</v>
      </c>
      <c r="DF404">
        <v>40.5623333333333</v>
      </c>
      <c r="DG404">
        <v>39.8956666666667</v>
      </c>
      <c r="DH404">
        <v>1001.35333333333</v>
      </c>
      <c r="DI404">
        <v>39.56</v>
      </c>
      <c r="DJ404">
        <v>0</v>
      </c>
      <c r="DK404">
        <v>1625677991</v>
      </c>
      <c r="DL404">
        <v>0</v>
      </c>
      <c r="DM404">
        <v>1289.9388</v>
      </c>
      <c r="DN404">
        <v>-27.1399999581936</v>
      </c>
      <c r="DO404">
        <v>-269.738461138277</v>
      </c>
      <c r="DP404">
        <v>13400.284</v>
      </c>
      <c r="DQ404">
        <v>15</v>
      </c>
      <c r="DR404">
        <v>1625677134.6</v>
      </c>
      <c r="DS404" t="s">
        <v>305</v>
      </c>
      <c r="DT404">
        <v>1625677128.6</v>
      </c>
      <c r="DU404">
        <v>1625677134.6</v>
      </c>
      <c r="DV404">
        <v>2</v>
      </c>
      <c r="DW404">
        <v>0.041</v>
      </c>
      <c r="DX404">
        <v>0.026</v>
      </c>
      <c r="DY404">
        <v>-14.347</v>
      </c>
      <c r="DZ404">
        <v>-1.389</v>
      </c>
      <c r="EA404">
        <v>420</v>
      </c>
      <c r="EB404">
        <v>5</v>
      </c>
      <c r="EC404">
        <v>0.14</v>
      </c>
      <c r="ED404">
        <v>0.08</v>
      </c>
      <c r="EE404">
        <v>-13.2031536585366</v>
      </c>
      <c r="EF404">
        <v>-0.17058606271781</v>
      </c>
      <c r="EG404">
        <v>0.0301505984049419</v>
      </c>
      <c r="EH404">
        <v>1</v>
      </c>
      <c r="EI404">
        <v>1291.38352941176</v>
      </c>
      <c r="EJ404">
        <v>-26.5242069374446</v>
      </c>
      <c r="EK404">
        <v>2.62385760279083</v>
      </c>
      <c r="EL404">
        <v>0</v>
      </c>
      <c r="EM404">
        <v>1.86541609756098</v>
      </c>
      <c r="EN404">
        <v>0.0665970731707339</v>
      </c>
      <c r="EO404">
        <v>0.0105857467167629</v>
      </c>
      <c r="EP404">
        <v>1</v>
      </c>
      <c r="EQ404">
        <v>2</v>
      </c>
      <c r="ER404">
        <v>3</v>
      </c>
      <c r="ES404" t="s">
        <v>349</v>
      </c>
      <c r="ET404">
        <v>100</v>
      </c>
      <c r="EU404">
        <v>100</v>
      </c>
      <c r="EV404">
        <v>-14.342</v>
      </c>
      <c r="EW404">
        <v>-1.5307</v>
      </c>
      <c r="EX404">
        <v>-14.3476998515065</v>
      </c>
      <c r="EY404">
        <v>0.000485247639819423</v>
      </c>
      <c r="EZ404">
        <v>-1.36446825205216e-06</v>
      </c>
      <c r="FA404">
        <v>5.78542989185787e-10</v>
      </c>
      <c r="FB404">
        <v>-1.1099058739466</v>
      </c>
      <c r="FC404">
        <v>-0.0508365997127688</v>
      </c>
      <c r="FD404">
        <v>0.00161886503163497</v>
      </c>
      <c r="FE404">
        <v>-2.08621555845513e-05</v>
      </c>
      <c r="FF404">
        <v>0</v>
      </c>
      <c r="FG404">
        <v>2096</v>
      </c>
      <c r="FH404">
        <v>2</v>
      </c>
      <c r="FI404">
        <v>28</v>
      </c>
      <c r="FJ404">
        <v>14.4</v>
      </c>
      <c r="FK404">
        <v>14.3</v>
      </c>
      <c r="FL404">
        <v>18</v>
      </c>
      <c r="FM404">
        <v>492.055</v>
      </c>
      <c r="FN404">
        <v>512.811</v>
      </c>
      <c r="FO404">
        <v>26.187</v>
      </c>
      <c r="FP404">
        <v>26.3923</v>
      </c>
      <c r="FQ404">
        <v>30.0001</v>
      </c>
      <c r="FR404">
        <v>26.5793</v>
      </c>
      <c r="FS404">
        <v>26.5699</v>
      </c>
      <c r="FT404">
        <v>21.5114</v>
      </c>
      <c r="FU404">
        <v>42.1136</v>
      </c>
      <c r="FV404">
        <v>0</v>
      </c>
      <c r="FW404">
        <v>26.28</v>
      </c>
      <c r="FX404">
        <v>420</v>
      </c>
      <c r="FY404">
        <v>9.04847</v>
      </c>
      <c r="FZ404">
        <v>101.686</v>
      </c>
      <c r="GA404">
        <v>96.2065</v>
      </c>
    </row>
    <row r="405" spans="1:183">
      <c r="A405">
        <v>389</v>
      </c>
      <c r="B405">
        <v>1625677992.1</v>
      </c>
      <c r="C405">
        <v>776</v>
      </c>
      <c r="D405" t="s">
        <v>1084</v>
      </c>
      <c r="E405" t="s">
        <v>1085</v>
      </c>
      <c r="F405">
        <v>1</v>
      </c>
      <c r="G405" t="s">
        <v>302</v>
      </c>
      <c r="H405">
        <v>1625677991.1</v>
      </c>
      <c r="I405">
        <f>(J405)/1000</f>
        <v>0</v>
      </c>
      <c r="J405">
        <f>1000*CJ405*AH405*(CF405-CG405)/(100*BY405*(1000-AH405*CF405))</f>
        <v>0</v>
      </c>
      <c r="K405">
        <f>CJ405*AH405*(CE405-CD405*(1000-AH405*CG405)/(1000-AH405*CF405))/(100*BY405)</f>
        <v>0</v>
      </c>
      <c r="L405">
        <f>CD405 - IF(AH405&gt;1, K405*BY405*100.0/(AJ405*CR405), 0)</f>
        <v>0</v>
      </c>
      <c r="M405">
        <f>((S405-I405/2)*L405-K405)/(S405+I405/2)</f>
        <v>0</v>
      </c>
      <c r="N405">
        <f>M405*(CK405+CL405)/1000.0</f>
        <v>0</v>
      </c>
      <c r="O405">
        <f>(CD405 - IF(AH405&gt;1, K405*BY405*100.0/(AJ405*CR405), 0))*(CK405+CL405)/1000.0</f>
        <v>0</v>
      </c>
      <c r="P405">
        <f>2.0/((1/R405-1/Q405)+SIGN(R405)*SQRT((1/R405-1/Q405)*(1/R405-1/Q405) + 4*BZ405/((BZ405+1)*(BZ405+1))*(2*1/R405*1/Q405-1/Q405*1/Q405)))</f>
        <v>0</v>
      </c>
      <c r="Q405">
        <f>IF(LEFT(CA405,1)&lt;&gt;"0",IF(LEFT(CA405,1)="1",3.0,CB405),$D$5+$E$5*(CR405*CK405/($K$5*1000))+$F$5*(CR405*CK405/($K$5*1000))*MAX(MIN(BY405,$J$5),$I$5)*MAX(MIN(BY405,$J$5),$I$5)+$G$5*MAX(MIN(BY405,$J$5),$I$5)*(CR405*CK405/($K$5*1000))+$H$5*(CR405*CK405/($K$5*1000))*(CR405*CK405/($K$5*1000)))</f>
        <v>0</v>
      </c>
      <c r="R405">
        <f>I405*(1000-(1000*0.61365*exp(17.502*V405/(240.97+V405))/(CK405+CL405)+CF405)/2)/(1000*0.61365*exp(17.502*V405/(240.97+V405))/(CK405+CL405)-CF405)</f>
        <v>0</v>
      </c>
      <c r="S405">
        <f>1/((BZ405+1)/(P405/1.6)+1/(Q405/1.37)) + BZ405/((BZ405+1)/(P405/1.6) + BZ405/(Q405/1.37))</f>
        <v>0</v>
      </c>
      <c r="T405">
        <f>(BU405*BX405)</f>
        <v>0</v>
      </c>
      <c r="U405">
        <f>(CM405+(T405+2*0.95*5.67E-8*(((CM405+$B$7)+273)^4-(CM405+273)^4)-44100*I405)/(1.84*29.3*Q405+8*0.95*5.67E-8*(CM405+273)^3))</f>
        <v>0</v>
      </c>
      <c r="V405">
        <f>($C$7*CN405+$D$7*CO405+$E$7*U405)</f>
        <v>0</v>
      </c>
      <c r="W405">
        <f>0.61365*exp(17.502*V405/(240.97+V405))</f>
        <v>0</v>
      </c>
      <c r="X405">
        <f>(Y405/Z405*100)</f>
        <v>0</v>
      </c>
      <c r="Y405">
        <f>CF405*(CK405+CL405)/1000</f>
        <v>0</v>
      </c>
      <c r="Z405">
        <f>0.61365*exp(17.502*CM405/(240.97+CM405))</f>
        <v>0</v>
      </c>
      <c r="AA405">
        <f>(W405-CF405*(CK405+CL405)/1000)</f>
        <v>0</v>
      </c>
      <c r="AB405">
        <f>(-I405*44100)</f>
        <v>0</v>
      </c>
      <c r="AC405">
        <f>2*29.3*Q405*0.92*(CM405-V405)</f>
        <v>0</v>
      </c>
      <c r="AD405">
        <f>2*0.95*5.67E-8*(((CM405+$B$7)+273)^4-(V405+273)^4)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MAX(0,($B$13+$C$13*CR405)/(1+$D$13*CR405)*CK405/(CM405+273)*$E$13)</f>
        <v>0</v>
      </c>
      <c r="AK405" t="s">
        <v>303</v>
      </c>
      <c r="AL405" t="s">
        <v>303</v>
      </c>
      <c r="AM405">
        <v>0</v>
      </c>
      <c r="AN405">
        <v>0</v>
      </c>
      <c r="AO405">
        <f>1-AM405/AN405</f>
        <v>0</v>
      </c>
      <c r="AP405">
        <v>0</v>
      </c>
      <c r="AQ405" t="s">
        <v>303</v>
      </c>
      <c r="AR405" t="s">
        <v>303</v>
      </c>
      <c r="AS405">
        <v>0</v>
      </c>
      <c r="AT405">
        <v>0</v>
      </c>
      <c r="AU405">
        <f>1-AS405/AT405</f>
        <v>0</v>
      </c>
      <c r="AV405">
        <v>0.5</v>
      </c>
      <c r="AW405">
        <f>BV405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303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f>$B$11*CS405+$C$11*CT405+$F$11*CU405*(1-CX405)</f>
        <v>0</v>
      </c>
      <c r="BV405">
        <f>BU405*BW405</f>
        <v>0</v>
      </c>
      <c r="BW405">
        <f>($B$11*$D$9+$C$11*$D$9+$F$11*((DH405+CZ405)/MAX(DH405+CZ405+DI405, 0.1)*$I$9+DI405/MAX(DH405+CZ405+DI405, 0.1)*$J$9))/($B$11+$C$11+$F$11)</f>
        <v>0</v>
      </c>
      <c r="BX405">
        <f>($B$11*$K$9+$C$11*$K$9+$F$11*((DH405+CZ405)/MAX(DH405+CZ405+DI405, 0.1)*$P$9+DI405/MAX(DH405+CZ405+DI405, 0.1)*$Q$9))/($B$11+$C$11+$F$11)</f>
        <v>0</v>
      </c>
      <c r="BY405">
        <v>6</v>
      </c>
      <c r="BZ405">
        <v>0.5</v>
      </c>
      <c r="CA405" t="s">
        <v>304</v>
      </c>
      <c r="CB405">
        <v>2</v>
      </c>
      <c r="CC405">
        <v>1625677991.1</v>
      </c>
      <c r="CD405">
        <v>406.716</v>
      </c>
      <c r="CE405">
        <v>419.973666666667</v>
      </c>
      <c r="CF405">
        <v>10.8596</v>
      </c>
      <c r="CG405">
        <v>8.95817</v>
      </c>
      <c r="CH405">
        <v>421.058</v>
      </c>
      <c r="CI405">
        <v>12.3905333333333</v>
      </c>
      <c r="CJ405">
        <v>500.057333333333</v>
      </c>
      <c r="CK405">
        <v>100.415</v>
      </c>
      <c r="CL405">
        <v>0.0999588333333333</v>
      </c>
      <c r="CM405">
        <v>24.9866</v>
      </c>
      <c r="CN405">
        <v>24.6085333333333</v>
      </c>
      <c r="CO405">
        <v>999.9</v>
      </c>
      <c r="CP405">
        <v>0</v>
      </c>
      <c r="CQ405">
        <v>0</v>
      </c>
      <c r="CR405">
        <v>10007.4666666667</v>
      </c>
      <c r="CS405">
        <v>0</v>
      </c>
      <c r="CT405">
        <v>4.45861666666667</v>
      </c>
      <c r="CU405">
        <v>1046</v>
      </c>
      <c r="CV405">
        <v>0.961991</v>
      </c>
      <c r="CW405">
        <v>0.0380092</v>
      </c>
      <c r="CX405">
        <v>0</v>
      </c>
      <c r="CY405">
        <v>1286.02666666667</v>
      </c>
      <c r="CZ405">
        <v>4.99912</v>
      </c>
      <c r="DA405">
        <v>13364.7333333333</v>
      </c>
      <c r="DB405">
        <v>6712.79666666667</v>
      </c>
      <c r="DC405">
        <v>38.1036666666667</v>
      </c>
      <c r="DD405">
        <v>40.937</v>
      </c>
      <c r="DE405">
        <v>39.875</v>
      </c>
      <c r="DF405">
        <v>40.6456666666667</v>
      </c>
      <c r="DG405">
        <v>40.0623333333333</v>
      </c>
      <c r="DH405">
        <v>1001.43333333333</v>
      </c>
      <c r="DI405">
        <v>39.5666666666667</v>
      </c>
      <c r="DJ405">
        <v>0</v>
      </c>
      <c r="DK405">
        <v>1625677992.8</v>
      </c>
      <c r="DL405">
        <v>0</v>
      </c>
      <c r="DM405">
        <v>1289.23807692308</v>
      </c>
      <c r="DN405">
        <v>-27.7480342054741</v>
      </c>
      <c r="DO405">
        <v>-267.982906121207</v>
      </c>
      <c r="DP405">
        <v>13393.7576923077</v>
      </c>
      <c r="DQ405">
        <v>15</v>
      </c>
      <c r="DR405">
        <v>1625677134.6</v>
      </c>
      <c r="DS405" t="s">
        <v>305</v>
      </c>
      <c r="DT405">
        <v>1625677128.6</v>
      </c>
      <c r="DU405">
        <v>1625677134.6</v>
      </c>
      <c r="DV405">
        <v>2</v>
      </c>
      <c r="DW405">
        <v>0.041</v>
      </c>
      <c r="DX405">
        <v>0.026</v>
      </c>
      <c r="DY405">
        <v>-14.347</v>
      </c>
      <c r="DZ405">
        <v>-1.389</v>
      </c>
      <c r="EA405">
        <v>420</v>
      </c>
      <c r="EB405">
        <v>5</v>
      </c>
      <c r="EC405">
        <v>0.14</v>
      </c>
      <c r="ED405">
        <v>0.08</v>
      </c>
      <c r="EE405">
        <v>-13.211487804878</v>
      </c>
      <c r="EF405">
        <v>-0.15779372822297</v>
      </c>
      <c r="EG405">
        <v>0.0299356724565416</v>
      </c>
      <c r="EH405">
        <v>1</v>
      </c>
      <c r="EI405">
        <v>1290.70942857143</v>
      </c>
      <c r="EJ405">
        <v>-26.8208079149915</v>
      </c>
      <c r="EK405">
        <v>2.71997788106254</v>
      </c>
      <c r="EL405">
        <v>0</v>
      </c>
      <c r="EM405">
        <v>1.86888268292683</v>
      </c>
      <c r="EN405">
        <v>0.116304459930315</v>
      </c>
      <c r="EO405">
        <v>0.0145910386839003</v>
      </c>
      <c r="EP405">
        <v>0</v>
      </c>
      <c r="EQ405">
        <v>1</v>
      </c>
      <c r="ER405">
        <v>3</v>
      </c>
      <c r="ES405" t="s">
        <v>427</v>
      </c>
      <c r="ET405">
        <v>100</v>
      </c>
      <c r="EU405">
        <v>100</v>
      </c>
      <c r="EV405">
        <v>-14.343</v>
      </c>
      <c r="EW405">
        <v>-1.5312</v>
      </c>
      <c r="EX405">
        <v>-14.3476998515065</v>
      </c>
      <c r="EY405">
        <v>0.000485247639819423</v>
      </c>
      <c r="EZ405">
        <v>-1.36446825205216e-06</v>
      </c>
      <c r="FA405">
        <v>5.78542989185787e-10</v>
      </c>
      <c r="FB405">
        <v>-1.1099058739466</v>
      </c>
      <c r="FC405">
        <v>-0.0508365997127688</v>
      </c>
      <c r="FD405">
        <v>0.00161886503163497</v>
      </c>
      <c r="FE405">
        <v>-2.08621555845513e-05</v>
      </c>
      <c r="FF405">
        <v>0</v>
      </c>
      <c r="FG405">
        <v>2096</v>
      </c>
      <c r="FH405">
        <v>2</v>
      </c>
      <c r="FI405">
        <v>28</v>
      </c>
      <c r="FJ405">
        <v>14.4</v>
      </c>
      <c r="FK405">
        <v>14.3</v>
      </c>
      <c r="FL405">
        <v>18</v>
      </c>
      <c r="FM405">
        <v>492.2</v>
      </c>
      <c r="FN405">
        <v>512.631</v>
      </c>
      <c r="FO405">
        <v>26.2317</v>
      </c>
      <c r="FP405">
        <v>26.3931</v>
      </c>
      <c r="FQ405">
        <v>30.0002</v>
      </c>
      <c r="FR405">
        <v>26.5793</v>
      </c>
      <c r="FS405">
        <v>26.5699</v>
      </c>
      <c r="FT405">
        <v>21.5089</v>
      </c>
      <c r="FU405">
        <v>42.1136</v>
      </c>
      <c r="FV405">
        <v>0</v>
      </c>
      <c r="FW405">
        <v>26.28</v>
      </c>
      <c r="FX405">
        <v>420</v>
      </c>
      <c r="FY405">
        <v>9.04955</v>
      </c>
      <c r="FZ405">
        <v>101.686</v>
      </c>
      <c r="GA405">
        <v>96.2064</v>
      </c>
    </row>
    <row r="406" spans="1:183">
      <c r="A406">
        <v>390</v>
      </c>
      <c r="B406">
        <v>1625677994.1</v>
      </c>
      <c r="C406">
        <v>778</v>
      </c>
      <c r="D406" t="s">
        <v>1086</v>
      </c>
      <c r="E406" t="s">
        <v>1087</v>
      </c>
      <c r="F406">
        <v>1</v>
      </c>
      <c r="G406" t="s">
        <v>302</v>
      </c>
      <c r="H406">
        <v>1625677993.1</v>
      </c>
      <c r="I406">
        <f>(J406)/1000</f>
        <v>0</v>
      </c>
      <c r="J406">
        <f>1000*CJ406*AH406*(CF406-CG406)/(100*BY406*(1000-AH406*CF406))</f>
        <v>0</v>
      </c>
      <c r="K406">
        <f>CJ406*AH406*(CE406-CD406*(1000-AH406*CG406)/(1000-AH406*CF406))/(100*BY406)</f>
        <v>0</v>
      </c>
      <c r="L406">
        <f>CD406 - IF(AH406&gt;1, K406*BY406*100.0/(AJ406*CR406), 0)</f>
        <v>0</v>
      </c>
      <c r="M406">
        <f>((S406-I406/2)*L406-K406)/(S406+I406/2)</f>
        <v>0</v>
      </c>
      <c r="N406">
        <f>M406*(CK406+CL406)/1000.0</f>
        <v>0</v>
      </c>
      <c r="O406">
        <f>(CD406 - IF(AH406&gt;1, K406*BY406*100.0/(AJ406*CR406), 0))*(CK406+CL406)/1000.0</f>
        <v>0</v>
      </c>
      <c r="P406">
        <f>2.0/((1/R406-1/Q406)+SIGN(R406)*SQRT((1/R406-1/Q406)*(1/R406-1/Q406) + 4*BZ406/((BZ406+1)*(BZ406+1))*(2*1/R406*1/Q406-1/Q406*1/Q406)))</f>
        <v>0</v>
      </c>
      <c r="Q406">
        <f>IF(LEFT(CA406,1)&lt;&gt;"0",IF(LEFT(CA406,1)="1",3.0,CB406),$D$5+$E$5*(CR406*CK406/($K$5*1000))+$F$5*(CR406*CK406/($K$5*1000))*MAX(MIN(BY406,$J$5),$I$5)*MAX(MIN(BY406,$J$5),$I$5)+$G$5*MAX(MIN(BY406,$J$5),$I$5)*(CR406*CK406/($K$5*1000))+$H$5*(CR406*CK406/($K$5*1000))*(CR406*CK406/($K$5*1000)))</f>
        <v>0</v>
      </c>
      <c r="R406">
        <f>I406*(1000-(1000*0.61365*exp(17.502*V406/(240.97+V406))/(CK406+CL406)+CF406)/2)/(1000*0.61365*exp(17.502*V406/(240.97+V406))/(CK406+CL406)-CF406)</f>
        <v>0</v>
      </c>
      <c r="S406">
        <f>1/((BZ406+1)/(P406/1.6)+1/(Q406/1.37)) + BZ406/((BZ406+1)/(P406/1.6) + BZ406/(Q406/1.37))</f>
        <v>0</v>
      </c>
      <c r="T406">
        <f>(BU406*BX406)</f>
        <v>0</v>
      </c>
      <c r="U406">
        <f>(CM406+(T406+2*0.95*5.67E-8*(((CM406+$B$7)+273)^4-(CM406+273)^4)-44100*I406)/(1.84*29.3*Q406+8*0.95*5.67E-8*(CM406+273)^3))</f>
        <v>0</v>
      </c>
      <c r="V406">
        <f>($C$7*CN406+$D$7*CO406+$E$7*U406)</f>
        <v>0</v>
      </c>
      <c r="W406">
        <f>0.61365*exp(17.502*V406/(240.97+V406))</f>
        <v>0</v>
      </c>
      <c r="X406">
        <f>(Y406/Z406*100)</f>
        <v>0</v>
      </c>
      <c r="Y406">
        <f>CF406*(CK406+CL406)/1000</f>
        <v>0</v>
      </c>
      <c r="Z406">
        <f>0.61365*exp(17.502*CM406/(240.97+CM406))</f>
        <v>0</v>
      </c>
      <c r="AA406">
        <f>(W406-CF406*(CK406+CL406)/1000)</f>
        <v>0</v>
      </c>
      <c r="AB406">
        <f>(-I406*44100)</f>
        <v>0</v>
      </c>
      <c r="AC406">
        <f>2*29.3*Q406*0.92*(CM406-V406)</f>
        <v>0</v>
      </c>
      <c r="AD406">
        <f>2*0.95*5.67E-8*(((CM406+$B$7)+273)^4-(V406+273)^4)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MAX(0,($B$13+$C$13*CR406)/(1+$D$13*CR406)*CK406/(CM406+273)*$E$13)</f>
        <v>0</v>
      </c>
      <c r="AK406" t="s">
        <v>303</v>
      </c>
      <c r="AL406" t="s">
        <v>303</v>
      </c>
      <c r="AM406">
        <v>0</v>
      </c>
      <c r="AN406">
        <v>0</v>
      </c>
      <c r="AO406">
        <f>1-AM406/AN406</f>
        <v>0</v>
      </c>
      <c r="AP406">
        <v>0</v>
      </c>
      <c r="AQ406" t="s">
        <v>303</v>
      </c>
      <c r="AR406" t="s">
        <v>303</v>
      </c>
      <c r="AS406">
        <v>0</v>
      </c>
      <c r="AT406">
        <v>0</v>
      </c>
      <c r="AU406">
        <f>1-AS406/AT406</f>
        <v>0</v>
      </c>
      <c r="AV406">
        <v>0.5</v>
      </c>
      <c r="AW406">
        <f>BV406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303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f>$B$11*CS406+$C$11*CT406+$F$11*CU406*(1-CX406)</f>
        <v>0</v>
      </c>
      <c r="BV406">
        <f>BU406*BW406</f>
        <v>0</v>
      </c>
      <c r="BW406">
        <f>($B$11*$D$9+$C$11*$D$9+$F$11*((DH406+CZ406)/MAX(DH406+CZ406+DI406, 0.1)*$I$9+DI406/MAX(DH406+CZ406+DI406, 0.1)*$J$9))/($B$11+$C$11+$F$11)</f>
        <v>0</v>
      </c>
      <c r="BX406">
        <f>($B$11*$K$9+$C$11*$K$9+$F$11*((DH406+CZ406)/MAX(DH406+CZ406+DI406, 0.1)*$P$9+DI406/MAX(DH406+CZ406+DI406, 0.1)*$Q$9))/($B$11+$C$11+$F$11)</f>
        <v>0</v>
      </c>
      <c r="BY406">
        <v>6</v>
      </c>
      <c r="BZ406">
        <v>0.5</v>
      </c>
      <c r="CA406" t="s">
        <v>304</v>
      </c>
      <c r="CB406">
        <v>2</v>
      </c>
      <c r="CC406">
        <v>1625677993.1</v>
      </c>
      <c r="CD406">
        <v>406.696</v>
      </c>
      <c r="CE406">
        <v>420.006</v>
      </c>
      <c r="CF406">
        <v>10.8781</v>
      </c>
      <c r="CG406">
        <v>8.97127333333333</v>
      </c>
      <c r="CH406">
        <v>421.038</v>
      </c>
      <c r="CI406">
        <v>12.4094666666667</v>
      </c>
      <c r="CJ406">
        <v>500.035</v>
      </c>
      <c r="CK406">
        <v>100.415666666667</v>
      </c>
      <c r="CL406">
        <v>0.100028733333333</v>
      </c>
      <c r="CM406">
        <v>25.0180666666667</v>
      </c>
      <c r="CN406">
        <v>24.6298666666667</v>
      </c>
      <c r="CO406">
        <v>999.9</v>
      </c>
      <c r="CP406">
        <v>0</v>
      </c>
      <c r="CQ406">
        <v>0</v>
      </c>
      <c r="CR406">
        <v>10018.7333333333</v>
      </c>
      <c r="CS406">
        <v>0</v>
      </c>
      <c r="CT406">
        <v>4.46643</v>
      </c>
      <c r="CU406">
        <v>1046</v>
      </c>
      <c r="CV406">
        <v>0.961994666666667</v>
      </c>
      <c r="CW406">
        <v>0.0380055</v>
      </c>
      <c r="CX406">
        <v>0</v>
      </c>
      <c r="CY406">
        <v>1285.51333333333</v>
      </c>
      <c r="CZ406">
        <v>4.99912</v>
      </c>
      <c r="DA406">
        <v>13355.5</v>
      </c>
      <c r="DB406">
        <v>6712.8</v>
      </c>
      <c r="DC406">
        <v>37.9786666666667</v>
      </c>
      <c r="DD406">
        <v>41</v>
      </c>
      <c r="DE406">
        <v>39.7496666666667</v>
      </c>
      <c r="DF406">
        <v>40.625</v>
      </c>
      <c r="DG406">
        <v>40.1246666666667</v>
      </c>
      <c r="DH406">
        <v>1001.43666666667</v>
      </c>
      <c r="DI406">
        <v>39.5633333333333</v>
      </c>
      <c r="DJ406">
        <v>0</v>
      </c>
      <c r="DK406">
        <v>1625677995.2</v>
      </c>
      <c r="DL406">
        <v>0</v>
      </c>
      <c r="DM406">
        <v>1288.18653846154</v>
      </c>
      <c r="DN406">
        <v>-27.3931624126433</v>
      </c>
      <c r="DO406">
        <v>-264.027350592527</v>
      </c>
      <c r="DP406">
        <v>13383.1923076923</v>
      </c>
      <c r="DQ406">
        <v>15</v>
      </c>
      <c r="DR406">
        <v>1625677134.6</v>
      </c>
      <c r="DS406" t="s">
        <v>305</v>
      </c>
      <c r="DT406">
        <v>1625677128.6</v>
      </c>
      <c r="DU406">
        <v>1625677134.6</v>
      </c>
      <c r="DV406">
        <v>2</v>
      </c>
      <c r="DW406">
        <v>0.041</v>
      </c>
      <c r="DX406">
        <v>0.026</v>
      </c>
      <c r="DY406">
        <v>-14.347</v>
      </c>
      <c r="DZ406">
        <v>-1.389</v>
      </c>
      <c r="EA406">
        <v>420</v>
      </c>
      <c r="EB406">
        <v>5</v>
      </c>
      <c r="EC406">
        <v>0.14</v>
      </c>
      <c r="ED406">
        <v>0.08</v>
      </c>
      <c r="EE406">
        <v>-13.2220682926829</v>
      </c>
      <c r="EF406">
        <v>-0.272165853658531</v>
      </c>
      <c r="EG406">
        <v>0.0397162523655382</v>
      </c>
      <c r="EH406">
        <v>1</v>
      </c>
      <c r="EI406">
        <v>1289.51852941176</v>
      </c>
      <c r="EJ406">
        <v>-26.8368326127204</v>
      </c>
      <c r="EK406">
        <v>2.65498657618512</v>
      </c>
      <c r="EL406">
        <v>0</v>
      </c>
      <c r="EM406">
        <v>1.87431463414634</v>
      </c>
      <c r="EN406">
        <v>0.14152620209059</v>
      </c>
      <c r="EO406">
        <v>0.0170422996126011</v>
      </c>
      <c r="EP406">
        <v>0</v>
      </c>
      <c r="EQ406">
        <v>1</v>
      </c>
      <c r="ER406">
        <v>3</v>
      </c>
      <c r="ES406" t="s">
        <v>427</v>
      </c>
      <c r="ET406">
        <v>100</v>
      </c>
      <c r="EU406">
        <v>100</v>
      </c>
      <c r="EV406">
        <v>-14.342</v>
      </c>
      <c r="EW406">
        <v>-1.5316</v>
      </c>
      <c r="EX406">
        <v>-14.3476998515065</v>
      </c>
      <c r="EY406">
        <v>0.000485247639819423</v>
      </c>
      <c r="EZ406">
        <v>-1.36446825205216e-06</v>
      </c>
      <c r="FA406">
        <v>5.78542989185787e-10</v>
      </c>
      <c r="FB406">
        <v>-1.1099058739466</v>
      </c>
      <c r="FC406">
        <v>-0.0508365997127688</v>
      </c>
      <c r="FD406">
        <v>0.00161886503163497</v>
      </c>
      <c r="FE406">
        <v>-2.08621555845513e-05</v>
      </c>
      <c r="FF406">
        <v>0</v>
      </c>
      <c r="FG406">
        <v>2096</v>
      </c>
      <c r="FH406">
        <v>2</v>
      </c>
      <c r="FI406">
        <v>28</v>
      </c>
      <c r="FJ406">
        <v>14.4</v>
      </c>
      <c r="FK406">
        <v>14.3</v>
      </c>
      <c r="FL406">
        <v>18</v>
      </c>
      <c r="FM406">
        <v>492.156</v>
      </c>
      <c r="FN406">
        <v>512.649</v>
      </c>
      <c r="FO406">
        <v>26.2844</v>
      </c>
      <c r="FP406">
        <v>26.3931</v>
      </c>
      <c r="FQ406">
        <v>30.0001</v>
      </c>
      <c r="FR406">
        <v>26.5793</v>
      </c>
      <c r="FS406">
        <v>26.5699</v>
      </c>
      <c r="FT406">
        <v>21.511</v>
      </c>
      <c r="FU406">
        <v>42.1136</v>
      </c>
      <c r="FV406">
        <v>0</v>
      </c>
      <c r="FW406">
        <v>26.35</v>
      </c>
      <c r="FX406">
        <v>420</v>
      </c>
      <c r="FY406">
        <v>9.04604</v>
      </c>
      <c r="FZ406">
        <v>101.685</v>
      </c>
      <c r="GA406">
        <v>96.2068</v>
      </c>
    </row>
    <row r="407" spans="1:183">
      <c r="A407">
        <v>391</v>
      </c>
      <c r="B407">
        <v>1625677996.1</v>
      </c>
      <c r="C407">
        <v>780</v>
      </c>
      <c r="D407" t="s">
        <v>1088</v>
      </c>
      <c r="E407" t="s">
        <v>1089</v>
      </c>
      <c r="F407">
        <v>1</v>
      </c>
      <c r="G407" t="s">
        <v>302</v>
      </c>
      <c r="H407">
        <v>1625677995.1</v>
      </c>
      <c r="I407">
        <f>(J407)/1000</f>
        <v>0</v>
      </c>
      <c r="J407">
        <f>1000*CJ407*AH407*(CF407-CG407)/(100*BY407*(1000-AH407*CF407))</f>
        <v>0</v>
      </c>
      <c r="K407">
        <f>CJ407*AH407*(CE407-CD407*(1000-AH407*CG407)/(1000-AH407*CF407))/(100*BY407)</f>
        <v>0</v>
      </c>
      <c r="L407">
        <f>CD407 - IF(AH407&gt;1, K407*BY407*100.0/(AJ407*CR407), 0)</f>
        <v>0</v>
      </c>
      <c r="M407">
        <f>((S407-I407/2)*L407-K407)/(S407+I407/2)</f>
        <v>0</v>
      </c>
      <c r="N407">
        <f>M407*(CK407+CL407)/1000.0</f>
        <v>0</v>
      </c>
      <c r="O407">
        <f>(CD407 - IF(AH407&gt;1, K407*BY407*100.0/(AJ407*CR407), 0))*(CK407+CL407)/1000.0</f>
        <v>0</v>
      </c>
      <c r="P407">
        <f>2.0/((1/R407-1/Q407)+SIGN(R407)*SQRT((1/R407-1/Q407)*(1/R407-1/Q407) + 4*BZ407/((BZ407+1)*(BZ407+1))*(2*1/R407*1/Q407-1/Q407*1/Q407)))</f>
        <v>0</v>
      </c>
      <c r="Q407">
        <f>IF(LEFT(CA407,1)&lt;&gt;"0",IF(LEFT(CA407,1)="1",3.0,CB407),$D$5+$E$5*(CR407*CK407/($K$5*1000))+$F$5*(CR407*CK407/($K$5*1000))*MAX(MIN(BY407,$J$5),$I$5)*MAX(MIN(BY407,$J$5),$I$5)+$G$5*MAX(MIN(BY407,$J$5),$I$5)*(CR407*CK407/($K$5*1000))+$H$5*(CR407*CK407/($K$5*1000))*(CR407*CK407/($K$5*1000)))</f>
        <v>0</v>
      </c>
      <c r="R407">
        <f>I407*(1000-(1000*0.61365*exp(17.502*V407/(240.97+V407))/(CK407+CL407)+CF407)/2)/(1000*0.61365*exp(17.502*V407/(240.97+V407))/(CK407+CL407)-CF407)</f>
        <v>0</v>
      </c>
      <c r="S407">
        <f>1/((BZ407+1)/(P407/1.6)+1/(Q407/1.37)) + BZ407/((BZ407+1)/(P407/1.6) + BZ407/(Q407/1.37))</f>
        <v>0</v>
      </c>
      <c r="T407">
        <f>(BU407*BX407)</f>
        <v>0</v>
      </c>
      <c r="U407">
        <f>(CM407+(T407+2*0.95*5.67E-8*(((CM407+$B$7)+273)^4-(CM407+273)^4)-44100*I407)/(1.84*29.3*Q407+8*0.95*5.67E-8*(CM407+273)^3))</f>
        <v>0</v>
      </c>
      <c r="V407">
        <f>($C$7*CN407+$D$7*CO407+$E$7*U407)</f>
        <v>0</v>
      </c>
      <c r="W407">
        <f>0.61365*exp(17.502*V407/(240.97+V407))</f>
        <v>0</v>
      </c>
      <c r="X407">
        <f>(Y407/Z407*100)</f>
        <v>0</v>
      </c>
      <c r="Y407">
        <f>CF407*(CK407+CL407)/1000</f>
        <v>0</v>
      </c>
      <c r="Z407">
        <f>0.61365*exp(17.502*CM407/(240.97+CM407))</f>
        <v>0</v>
      </c>
      <c r="AA407">
        <f>(W407-CF407*(CK407+CL407)/1000)</f>
        <v>0</v>
      </c>
      <c r="AB407">
        <f>(-I407*44100)</f>
        <v>0</v>
      </c>
      <c r="AC407">
        <f>2*29.3*Q407*0.92*(CM407-V407)</f>
        <v>0</v>
      </c>
      <c r="AD407">
        <f>2*0.95*5.67E-8*(((CM407+$B$7)+273)^4-(V407+273)^4)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MAX(0,($B$13+$C$13*CR407)/(1+$D$13*CR407)*CK407/(CM407+273)*$E$13)</f>
        <v>0</v>
      </c>
      <c r="AK407" t="s">
        <v>303</v>
      </c>
      <c r="AL407" t="s">
        <v>303</v>
      </c>
      <c r="AM407">
        <v>0</v>
      </c>
      <c r="AN407">
        <v>0</v>
      </c>
      <c r="AO407">
        <f>1-AM407/AN407</f>
        <v>0</v>
      </c>
      <c r="AP407">
        <v>0</v>
      </c>
      <c r="AQ407" t="s">
        <v>303</v>
      </c>
      <c r="AR407" t="s">
        <v>303</v>
      </c>
      <c r="AS407">
        <v>0</v>
      </c>
      <c r="AT407">
        <v>0</v>
      </c>
      <c r="AU407">
        <f>1-AS407/AT407</f>
        <v>0</v>
      </c>
      <c r="AV407">
        <v>0.5</v>
      </c>
      <c r="AW407">
        <f>BV407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303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f>$B$11*CS407+$C$11*CT407+$F$11*CU407*(1-CX407)</f>
        <v>0</v>
      </c>
      <c r="BV407">
        <f>BU407*BW407</f>
        <v>0</v>
      </c>
      <c r="BW407">
        <f>($B$11*$D$9+$C$11*$D$9+$F$11*((DH407+CZ407)/MAX(DH407+CZ407+DI407, 0.1)*$I$9+DI407/MAX(DH407+CZ407+DI407, 0.1)*$J$9))/($B$11+$C$11+$F$11)</f>
        <v>0</v>
      </c>
      <c r="BX407">
        <f>($B$11*$K$9+$C$11*$K$9+$F$11*((DH407+CZ407)/MAX(DH407+CZ407+DI407, 0.1)*$P$9+DI407/MAX(DH407+CZ407+DI407, 0.1)*$Q$9))/($B$11+$C$11+$F$11)</f>
        <v>0</v>
      </c>
      <c r="BY407">
        <v>6</v>
      </c>
      <c r="BZ407">
        <v>0.5</v>
      </c>
      <c r="CA407" t="s">
        <v>304</v>
      </c>
      <c r="CB407">
        <v>2</v>
      </c>
      <c r="CC407">
        <v>1625677995.1</v>
      </c>
      <c r="CD407">
        <v>406.704</v>
      </c>
      <c r="CE407">
        <v>419.998333333333</v>
      </c>
      <c r="CF407">
        <v>10.8965333333333</v>
      </c>
      <c r="CG407">
        <v>8.98858</v>
      </c>
      <c r="CH407">
        <v>421.046</v>
      </c>
      <c r="CI407">
        <v>12.4282333333333</v>
      </c>
      <c r="CJ407">
        <v>500.025666666667</v>
      </c>
      <c r="CK407">
        <v>100.416</v>
      </c>
      <c r="CL407">
        <v>0.0998538666666667</v>
      </c>
      <c r="CM407">
        <v>25.0465666666667</v>
      </c>
      <c r="CN407">
        <v>24.6673</v>
      </c>
      <c r="CO407">
        <v>999.9</v>
      </c>
      <c r="CP407">
        <v>0</v>
      </c>
      <c r="CQ407">
        <v>0</v>
      </c>
      <c r="CR407">
        <v>10022.5333333333</v>
      </c>
      <c r="CS407">
        <v>0</v>
      </c>
      <c r="CT407">
        <v>4.46643</v>
      </c>
      <c r="CU407">
        <v>1046.00333333333</v>
      </c>
      <c r="CV407">
        <v>0.961998333333333</v>
      </c>
      <c r="CW407">
        <v>0.0380018</v>
      </c>
      <c r="CX407">
        <v>0</v>
      </c>
      <c r="CY407">
        <v>1284.71333333333</v>
      </c>
      <c r="CZ407">
        <v>4.99912</v>
      </c>
      <c r="DA407">
        <v>13347.5333333333</v>
      </c>
      <c r="DB407">
        <v>6712.82666666667</v>
      </c>
      <c r="DC407">
        <v>38.083</v>
      </c>
      <c r="DD407">
        <v>40.958</v>
      </c>
      <c r="DE407">
        <v>39.8746666666667</v>
      </c>
      <c r="DF407">
        <v>40.6663333333333</v>
      </c>
      <c r="DG407">
        <v>40.2496666666667</v>
      </c>
      <c r="DH407">
        <v>1001.44333333333</v>
      </c>
      <c r="DI407">
        <v>39.56</v>
      </c>
      <c r="DJ407">
        <v>0</v>
      </c>
      <c r="DK407">
        <v>1625677997</v>
      </c>
      <c r="DL407">
        <v>0</v>
      </c>
      <c r="DM407">
        <v>1287.2588</v>
      </c>
      <c r="DN407">
        <v>-26.6115384142486</v>
      </c>
      <c r="DO407">
        <v>-261.484614987642</v>
      </c>
      <c r="DP407">
        <v>13373.856</v>
      </c>
      <c r="DQ407">
        <v>15</v>
      </c>
      <c r="DR407">
        <v>1625677134.6</v>
      </c>
      <c r="DS407" t="s">
        <v>305</v>
      </c>
      <c r="DT407">
        <v>1625677128.6</v>
      </c>
      <c r="DU407">
        <v>1625677134.6</v>
      </c>
      <c r="DV407">
        <v>2</v>
      </c>
      <c r="DW407">
        <v>0.041</v>
      </c>
      <c r="DX407">
        <v>0.026</v>
      </c>
      <c r="DY407">
        <v>-14.347</v>
      </c>
      <c r="DZ407">
        <v>-1.389</v>
      </c>
      <c r="EA407">
        <v>420</v>
      </c>
      <c r="EB407">
        <v>5</v>
      </c>
      <c r="EC407">
        <v>0.14</v>
      </c>
      <c r="ED407">
        <v>0.08</v>
      </c>
      <c r="EE407">
        <v>-13.2352951219512</v>
      </c>
      <c r="EF407">
        <v>-0.290841114982594</v>
      </c>
      <c r="EG407">
        <v>0.0427693755904825</v>
      </c>
      <c r="EH407">
        <v>1</v>
      </c>
      <c r="EI407">
        <v>1288.73264705882</v>
      </c>
      <c r="EJ407">
        <v>-26.6791326407786</v>
      </c>
      <c r="EK407">
        <v>2.64010395163382</v>
      </c>
      <c r="EL407">
        <v>0</v>
      </c>
      <c r="EM407">
        <v>1.88024048780488</v>
      </c>
      <c r="EN407">
        <v>0.141242717770034</v>
      </c>
      <c r="EO407">
        <v>0.0170102141411535</v>
      </c>
      <c r="EP407">
        <v>0</v>
      </c>
      <c r="EQ407">
        <v>1</v>
      </c>
      <c r="ER407">
        <v>3</v>
      </c>
      <c r="ES407" t="s">
        <v>427</v>
      </c>
      <c r="ET407">
        <v>100</v>
      </c>
      <c r="EU407">
        <v>100</v>
      </c>
      <c r="EV407">
        <v>-14.342</v>
      </c>
      <c r="EW407">
        <v>-1.5319</v>
      </c>
      <c r="EX407">
        <v>-14.3476998515065</v>
      </c>
      <c r="EY407">
        <v>0.000485247639819423</v>
      </c>
      <c r="EZ407">
        <v>-1.36446825205216e-06</v>
      </c>
      <c r="FA407">
        <v>5.78542989185787e-10</v>
      </c>
      <c r="FB407">
        <v>-1.1099058739466</v>
      </c>
      <c r="FC407">
        <v>-0.0508365997127688</v>
      </c>
      <c r="FD407">
        <v>0.00161886503163497</v>
      </c>
      <c r="FE407">
        <v>-2.08621555845513e-05</v>
      </c>
      <c r="FF407">
        <v>0</v>
      </c>
      <c r="FG407">
        <v>2096</v>
      </c>
      <c r="FH407">
        <v>2</v>
      </c>
      <c r="FI407">
        <v>28</v>
      </c>
      <c r="FJ407">
        <v>14.5</v>
      </c>
      <c r="FK407">
        <v>14.4</v>
      </c>
      <c r="FL407">
        <v>18</v>
      </c>
      <c r="FM407">
        <v>491.983</v>
      </c>
      <c r="FN407">
        <v>512.811</v>
      </c>
      <c r="FO407">
        <v>26.3253</v>
      </c>
      <c r="FP407">
        <v>26.3934</v>
      </c>
      <c r="FQ407">
        <v>30.0001</v>
      </c>
      <c r="FR407">
        <v>26.5793</v>
      </c>
      <c r="FS407">
        <v>26.5699</v>
      </c>
      <c r="FT407">
        <v>21.5138</v>
      </c>
      <c r="FU407">
        <v>41.8311</v>
      </c>
      <c r="FV407">
        <v>0</v>
      </c>
      <c r="FW407">
        <v>26.41</v>
      </c>
      <c r="FX407">
        <v>420</v>
      </c>
      <c r="FY407">
        <v>9.11138</v>
      </c>
      <c r="FZ407">
        <v>101.686</v>
      </c>
      <c r="GA407">
        <v>96.2063</v>
      </c>
    </row>
    <row r="408" spans="1:183">
      <c r="A408">
        <v>392</v>
      </c>
      <c r="B408">
        <v>1625677998.1</v>
      </c>
      <c r="C408">
        <v>782</v>
      </c>
      <c r="D408" t="s">
        <v>1090</v>
      </c>
      <c r="E408" t="s">
        <v>1091</v>
      </c>
      <c r="F408">
        <v>1</v>
      </c>
      <c r="G408" t="s">
        <v>302</v>
      </c>
      <c r="H408">
        <v>1625677997.1</v>
      </c>
      <c r="I408">
        <f>(J408)/1000</f>
        <v>0</v>
      </c>
      <c r="J408">
        <f>1000*CJ408*AH408*(CF408-CG408)/(100*BY408*(1000-AH408*CF408))</f>
        <v>0</v>
      </c>
      <c r="K408">
        <f>CJ408*AH408*(CE408-CD408*(1000-AH408*CG408)/(1000-AH408*CF408))/(100*BY408)</f>
        <v>0</v>
      </c>
      <c r="L408">
        <f>CD408 - IF(AH408&gt;1, K408*BY408*100.0/(AJ408*CR408), 0)</f>
        <v>0</v>
      </c>
      <c r="M408">
        <f>((S408-I408/2)*L408-K408)/(S408+I408/2)</f>
        <v>0</v>
      </c>
      <c r="N408">
        <f>M408*(CK408+CL408)/1000.0</f>
        <v>0</v>
      </c>
      <c r="O408">
        <f>(CD408 - IF(AH408&gt;1, K408*BY408*100.0/(AJ408*CR408), 0))*(CK408+CL408)/1000.0</f>
        <v>0</v>
      </c>
      <c r="P408">
        <f>2.0/((1/R408-1/Q408)+SIGN(R408)*SQRT((1/R408-1/Q408)*(1/R408-1/Q408) + 4*BZ408/((BZ408+1)*(BZ408+1))*(2*1/R408*1/Q408-1/Q408*1/Q408)))</f>
        <v>0</v>
      </c>
      <c r="Q408">
        <f>IF(LEFT(CA408,1)&lt;&gt;"0",IF(LEFT(CA408,1)="1",3.0,CB408),$D$5+$E$5*(CR408*CK408/($K$5*1000))+$F$5*(CR408*CK408/($K$5*1000))*MAX(MIN(BY408,$J$5),$I$5)*MAX(MIN(BY408,$J$5),$I$5)+$G$5*MAX(MIN(BY408,$J$5),$I$5)*(CR408*CK408/($K$5*1000))+$H$5*(CR408*CK408/($K$5*1000))*(CR408*CK408/($K$5*1000)))</f>
        <v>0</v>
      </c>
      <c r="R408">
        <f>I408*(1000-(1000*0.61365*exp(17.502*V408/(240.97+V408))/(CK408+CL408)+CF408)/2)/(1000*0.61365*exp(17.502*V408/(240.97+V408))/(CK408+CL408)-CF408)</f>
        <v>0</v>
      </c>
      <c r="S408">
        <f>1/((BZ408+1)/(P408/1.6)+1/(Q408/1.37)) + BZ408/((BZ408+1)/(P408/1.6) + BZ408/(Q408/1.37))</f>
        <v>0</v>
      </c>
      <c r="T408">
        <f>(BU408*BX408)</f>
        <v>0</v>
      </c>
      <c r="U408">
        <f>(CM408+(T408+2*0.95*5.67E-8*(((CM408+$B$7)+273)^4-(CM408+273)^4)-44100*I408)/(1.84*29.3*Q408+8*0.95*5.67E-8*(CM408+273)^3))</f>
        <v>0</v>
      </c>
      <c r="V408">
        <f>($C$7*CN408+$D$7*CO408+$E$7*U408)</f>
        <v>0</v>
      </c>
      <c r="W408">
        <f>0.61365*exp(17.502*V408/(240.97+V408))</f>
        <v>0</v>
      </c>
      <c r="X408">
        <f>(Y408/Z408*100)</f>
        <v>0</v>
      </c>
      <c r="Y408">
        <f>CF408*(CK408+CL408)/1000</f>
        <v>0</v>
      </c>
      <c r="Z408">
        <f>0.61365*exp(17.502*CM408/(240.97+CM408))</f>
        <v>0</v>
      </c>
      <c r="AA408">
        <f>(W408-CF408*(CK408+CL408)/1000)</f>
        <v>0</v>
      </c>
      <c r="AB408">
        <f>(-I408*44100)</f>
        <v>0</v>
      </c>
      <c r="AC408">
        <f>2*29.3*Q408*0.92*(CM408-V408)</f>
        <v>0</v>
      </c>
      <c r="AD408">
        <f>2*0.95*5.67E-8*(((CM408+$B$7)+273)^4-(V408+273)^4)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MAX(0,($B$13+$C$13*CR408)/(1+$D$13*CR408)*CK408/(CM408+273)*$E$13)</f>
        <v>0</v>
      </c>
      <c r="AK408" t="s">
        <v>303</v>
      </c>
      <c r="AL408" t="s">
        <v>303</v>
      </c>
      <c r="AM408">
        <v>0</v>
      </c>
      <c r="AN408">
        <v>0</v>
      </c>
      <c r="AO408">
        <f>1-AM408/AN408</f>
        <v>0</v>
      </c>
      <c r="AP408">
        <v>0</v>
      </c>
      <c r="AQ408" t="s">
        <v>303</v>
      </c>
      <c r="AR408" t="s">
        <v>303</v>
      </c>
      <c r="AS408">
        <v>0</v>
      </c>
      <c r="AT408">
        <v>0</v>
      </c>
      <c r="AU408">
        <f>1-AS408/AT408</f>
        <v>0</v>
      </c>
      <c r="AV408">
        <v>0.5</v>
      </c>
      <c r="AW408">
        <f>BV408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303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f>$B$11*CS408+$C$11*CT408+$F$11*CU408*(1-CX408)</f>
        <v>0</v>
      </c>
      <c r="BV408">
        <f>BU408*BW408</f>
        <v>0</v>
      </c>
      <c r="BW408">
        <f>($B$11*$D$9+$C$11*$D$9+$F$11*((DH408+CZ408)/MAX(DH408+CZ408+DI408, 0.1)*$I$9+DI408/MAX(DH408+CZ408+DI408, 0.1)*$J$9))/($B$11+$C$11+$F$11)</f>
        <v>0</v>
      </c>
      <c r="BX408">
        <f>($B$11*$K$9+$C$11*$K$9+$F$11*((DH408+CZ408)/MAX(DH408+CZ408+DI408, 0.1)*$P$9+DI408/MAX(DH408+CZ408+DI408, 0.1)*$Q$9))/($B$11+$C$11+$F$11)</f>
        <v>0</v>
      </c>
      <c r="BY408">
        <v>6</v>
      </c>
      <c r="BZ408">
        <v>0.5</v>
      </c>
      <c r="CA408" t="s">
        <v>304</v>
      </c>
      <c r="CB408">
        <v>2</v>
      </c>
      <c r="CC408">
        <v>1625677997.1</v>
      </c>
      <c r="CD408">
        <v>406.697</v>
      </c>
      <c r="CE408">
        <v>419.961333333333</v>
      </c>
      <c r="CF408">
        <v>10.9164</v>
      </c>
      <c r="CG408">
        <v>8.99470666666667</v>
      </c>
      <c r="CH408">
        <v>421.039</v>
      </c>
      <c r="CI408">
        <v>12.4485</v>
      </c>
      <c r="CJ408">
        <v>499.981666666667</v>
      </c>
      <c r="CK408">
        <v>100.415333333333</v>
      </c>
      <c r="CL408">
        <v>0.100119966666667</v>
      </c>
      <c r="CM408">
        <v>25.0778</v>
      </c>
      <c r="CN408">
        <v>24.6994</v>
      </c>
      <c r="CO408">
        <v>999.9</v>
      </c>
      <c r="CP408">
        <v>0</v>
      </c>
      <c r="CQ408">
        <v>0</v>
      </c>
      <c r="CR408">
        <v>9978.33333333333</v>
      </c>
      <c r="CS408">
        <v>0</v>
      </c>
      <c r="CT408">
        <v>4.47975333333333</v>
      </c>
      <c r="CU408">
        <v>1046.09333333333</v>
      </c>
      <c r="CV408">
        <v>0.962002</v>
      </c>
      <c r="CW408">
        <v>0.0379981</v>
      </c>
      <c r="CX408">
        <v>0</v>
      </c>
      <c r="CY408">
        <v>1283.70333333333</v>
      </c>
      <c r="CZ408">
        <v>4.99912</v>
      </c>
      <c r="DA408">
        <v>13339.7333333333</v>
      </c>
      <c r="DB408">
        <v>6713.42666666667</v>
      </c>
      <c r="DC408">
        <v>38.1456666666667</v>
      </c>
      <c r="DD408">
        <v>40.937</v>
      </c>
      <c r="DE408">
        <v>39.9786666666667</v>
      </c>
      <c r="DF408">
        <v>40.5833333333333</v>
      </c>
      <c r="DG408">
        <v>40.0413333333333</v>
      </c>
      <c r="DH408">
        <v>1001.53333333333</v>
      </c>
      <c r="DI408">
        <v>39.56</v>
      </c>
      <c r="DJ408">
        <v>0</v>
      </c>
      <c r="DK408">
        <v>1625677998.8</v>
      </c>
      <c r="DL408">
        <v>0</v>
      </c>
      <c r="DM408">
        <v>1286.58923076923</v>
      </c>
      <c r="DN408">
        <v>-26.4321367616407</v>
      </c>
      <c r="DO408">
        <v>-257.541880500761</v>
      </c>
      <c r="DP408">
        <v>13367.1576923077</v>
      </c>
      <c r="DQ408">
        <v>15</v>
      </c>
      <c r="DR408">
        <v>1625677134.6</v>
      </c>
      <c r="DS408" t="s">
        <v>305</v>
      </c>
      <c r="DT408">
        <v>1625677128.6</v>
      </c>
      <c r="DU408">
        <v>1625677134.6</v>
      </c>
      <c r="DV408">
        <v>2</v>
      </c>
      <c r="DW408">
        <v>0.041</v>
      </c>
      <c r="DX408">
        <v>0.026</v>
      </c>
      <c r="DY408">
        <v>-14.347</v>
      </c>
      <c r="DZ408">
        <v>-1.389</v>
      </c>
      <c r="EA408">
        <v>420</v>
      </c>
      <c r="EB408">
        <v>5</v>
      </c>
      <c r="EC408">
        <v>0.14</v>
      </c>
      <c r="ED408">
        <v>0.08</v>
      </c>
      <c r="EE408">
        <v>-13.2395780487805</v>
      </c>
      <c r="EF408">
        <v>-0.273817421602792</v>
      </c>
      <c r="EG408">
        <v>0.042715122770114</v>
      </c>
      <c r="EH408">
        <v>1</v>
      </c>
      <c r="EI408">
        <v>1288.07</v>
      </c>
      <c r="EJ408">
        <v>-26.6877379115973</v>
      </c>
      <c r="EK408">
        <v>2.70522035014841</v>
      </c>
      <c r="EL408">
        <v>0</v>
      </c>
      <c r="EM408">
        <v>1.88591536585366</v>
      </c>
      <c r="EN408">
        <v>0.167229407665509</v>
      </c>
      <c r="EO408">
        <v>0.019381221499621</v>
      </c>
      <c r="EP408">
        <v>0</v>
      </c>
      <c r="EQ408">
        <v>1</v>
      </c>
      <c r="ER408">
        <v>3</v>
      </c>
      <c r="ES408" t="s">
        <v>427</v>
      </c>
      <c r="ET408">
        <v>100</v>
      </c>
      <c r="EU408">
        <v>100</v>
      </c>
      <c r="EV408">
        <v>-14.342</v>
      </c>
      <c r="EW408">
        <v>-1.5323</v>
      </c>
      <c r="EX408">
        <v>-14.3476998515065</v>
      </c>
      <c r="EY408">
        <v>0.000485247639819423</v>
      </c>
      <c r="EZ408">
        <v>-1.36446825205216e-06</v>
      </c>
      <c r="FA408">
        <v>5.78542989185787e-10</v>
      </c>
      <c r="FB408">
        <v>-1.1099058739466</v>
      </c>
      <c r="FC408">
        <v>-0.0508365997127688</v>
      </c>
      <c r="FD408">
        <v>0.00161886503163497</v>
      </c>
      <c r="FE408">
        <v>-2.08621555845513e-05</v>
      </c>
      <c r="FF408">
        <v>0</v>
      </c>
      <c r="FG408">
        <v>2096</v>
      </c>
      <c r="FH408">
        <v>2</v>
      </c>
      <c r="FI408">
        <v>28</v>
      </c>
      <c r="FJ408">
        <v>14.5</v>
      </c>
      <c r="FK408">
        <v>14.4</v>
      </c>
      <c r="FL408">
        <v>18</v>
      </c>
      <c r="FM408">
        <v>492.186</v>
      </c>
      <c r="FN408">
        <v>512.739</v>
      </c>
      <c r="FO408">
        <v>26.3698</v>
      </c>
      <c r="FP408">
        <v>26.3946</v>
      </c>
      <c r="FQ408">
        <v>30.0002</v>
      </c>
      <c r="FR408">
        <v>26.5793</v>
      </c>
      <c r="FS408">
        <v>26.5699</v>
      </c>
      <c r="FT408">
        <v>21.5115</v>
      </c>
      <c r="FU408">
        <v>41.8311</v>
      </c>
      <c r="FV408">
        <v>0</v>
      </c>
      <c r="FW408">
        <v>26.41</v>
      </c>
      <c r="FX408">
        <v>420</v>
      </c>
      <c r="FY408">
        <v>9.11919</v>
      </c>
      <c r="FZ408">
        <v>101.687</v>
      </c>
      <c r="GA408">
        <v>96.2066</v>
      </c>
    </row>
    <row r="409" spans="1:183">
      <c r="A409">
        <v>393</v>
      </c>
      <c r="B409">
        <v>1625678000.1</v>
      </c>
      <c r="C409">
        <v>784</v>
      </c>
      <c r="D409" t="s">
        <v>1092</v>
      </c>
      <c r="E409" t="s">
        <v>1093</v>
      </c>
      <c r="F409">
        <v>1</v>
      </c>
      <c r="G409" t="s">
        <v>302</v>
      </c>
      <c r="H409">
        <v>1625677999.1</v>
      </c>
      <c r="I409">
        <f>(J409)/1000</f>
        <v>0</v>
      </c>
      <c r="J409">
        <f>1000*CJ409*AH409*(CF409-CG409)/(100*BY409*(1000-AH409*CF409))</f>
        <v>0</v>
      </c>
      <c r="K409">
        <f>CJ409*AH409*(CE409-CD409*(1000-AH409*CG409)/(1000-AH409*CF409))/(100*BY409)</f>
        <v>0</v>
      </c>
      <c r="L409">
        <f>CD409 - IF(AH409&gt;1, K409*BY409*100.0/(AJ409*CR409), 0)</f>
        <v>0</v>
      </c>
      <c r="M409">
        <f>((S409-I409/2)*L409-K409)/(S409+I409/2)</f>
        <v>0</v>
      </c>
      <c r="N409">
        <f>M409*(CK409+CL409)/1000.0</f>
        <v>0</v>
      </c>
      <c r="O409">
        <f>(CD409 - IF(AH409&gt;1, K409*BY409*100.0/(AJ409*CR409), 0))*(CK409+CL409)/1000.0</f>
        <v>0</v>
      </c>
      <c r="P409">
        <f>2.0/((1/R409-1/Q409)+SIGN(R409)*SQRT((1/R409-1/Q409)*(1/R409-1/Q409) + 4*BZ409/((BZ409+1)*(BZ409+1))*(2*1/R409*1/Q409-1/Q409*1/Q409)))</f>
        <v>0</v>
      </c>
      <c r="Q409">
        <f>IF(LEFT(CA409,1)&lt;&gt;"0",IF(LEFT(CA409,1)="1",3.0,CB409),$D$5+$E$5*(CR409*CK409/($K$5*1000))+$F$5*(CR409*CK409/($K$5*1000))*MAX(MIN(BY409,$J$5),$I$5)*MAX(MIN(BY409,$J$5),$I$5)+$G$5*MAX(MIN(BY409,$J$5),$I$5)*(CR409*CK409/($K$5*1000))+$H$5*(CR409*CK409/($K$5*1000))*(CR409*CK409/($K$5*1000)))</f>
        <v>0</v>
      </c>
      <c r="R409">
        <f>I409*(1000-(1000*0.61365*exp(17.502*V409/(240.97+V409))/(CK409+CL409)+CF409)/2)/(1000*0.61365*exp(17.502*V409/(240.97+V409))/(CK409+CL409)-CF409)</f>
        <v>0</v>
      </c>
      <c r="S409">
        <f>1/((BZ409+1)/(P409/1.6)+1/(Q409/1.37)) + BZ409/((BZ409+1)/(P409/1.6) + BZ409/(Q409/1.37))</f>
        <v>0</v>
      </c>
      <c r="T409">
        <f>(BU409*BX409)</f>
        <v>0</v>
      </c>
      <c r="U409">
        <f>(CM409+(T409+2*0.95*5.67E-8*(((CM409+$B$7)+273)^4-(CM409+273)^4)-44100*I409)/(1.84*29.3*Q409+8*0.95*5.67E-8*(CM409+273)^3))</f>
        <v>0</v>
      </c>
      <c r="V409">
        <f>($C$7*CN409+$D$7*CO409+$E$7*U409)</f>
        <v>0</v>
      </c>
      <c r="W409">
        <f>0.61365*exp(17.502*V409/(240.97+V409))</f>
        <v>0</v>
      </c>
      <c r="X409">
        <f>(Y409/Z409*100)</f>
        <v>0</v>
      </c>
      <c r="Y409">
        <f>CF409*(CK409+CL409)/1000</f>
        <v>0</v>
      </c>
      <c r="Z409">
        <f>0.61365*exp(17.502*CM409/(240.97+CM409))</f>
        <v>0</v>
      </c>
      <c r="AA409">
        <f>(W409-CF409*(CK409+CL409)/1000)</f>
        <v>0</v>
      </c>
      <c r="AB409">
        <f>(-I409*44100)</f>
        <v>0</v>
      </c>
      <c r="AC409">
        <f>2*29.3*Q409*0.92*(CM409-V409)</f>
        <v>0</v>
      </c>
      <c r="AD409">
        <f>2*0.95*5.67E-8*(((CM409+$B$7)+273)^4-(V409+273)^4)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MAX(0,($B$13+$C$13*CR409)/(1+$D$13*CR409)*CK409/(CM409+273)*$E$13)</f>
        <v>0</v>
      </c>
      <c r="AK409" t="s">
        <v>303</v>
      </c>
      <c r="AL409" t="s">
        <v>303</v>
      </c>
      <c r="AM409">
        <v>0</v>
      </c>
      <c r="AN409">
        <v>0</v>
      </c>
      <c r="AO409">
        <f>1-AM409/AN409</f>
        <v>0</v>
      </c>
      <c r="AP409">
        <v>0</v>
      </c>
      <c r="AQ409" t="s">
        <v>303</v>
      </c>
      <c r="AR409" t="s">
        <v>303</v>
      </c>
      <c r="AS409">
        <v>0</v>
      </c>
      <c r="AT409">
        <v>0</v>
      </c>
      <c r="AU409">
        <f>1-AS409/AT409</f>
        <v>0</v>
      </c>
      <c r="AV409">
        <v>0.5</v>
      </c>
      <c r="AW409">
        <f>BV409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303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f>$B$11*CS409+$C$11*CT409+$F$11*CU409*(1-CX409)</f>
        <v>0</v>
      </c>
      <c r="BV409">
        <f>BU409*BW409</f>
        <v>0</v>
      </c>
      <c r="BW409">
        <f>($B$11*$D$9+$C$11*$D$9+$F$11*((DH409+CZ409)/MAX(DH409+CZ409+DI409, 0.1)*$I$9+DI409/MAX(DH409+CZ409+DI409, 0.1)*$J$9))/($B$11+$C$11+$F$11)</f>
        <v>0</v>
      </c>
      <c r="BX409">
        <f>($B$11*$K$9+$C$11*$K$9+$F$11*((DH409+CZ409)/MAX(DH409+CZ409+DI409, 0.1)*$P$9+DI409/MAX(DH409+CZ409+DI409, 0.1)*$Q$9))/($B$11+$C$11+$F$11)</f>
        <v>0</v>
      </c>
      <c r="BY409">
        <v>6</v>
      </c>
      <c r="BZ409">
        <v>0.5</v>
      </c>
      <c r="CA409" t="s">
        <v>304</v>
      </c>
      <c r="CB409">
        <v>2</v>
      </c>
      <c r="CC409">
        <v>1625677999.1</v>
      </c>
      <c r="CD409">
        <v>406.663666666667</v>
      </c>
      <c r="CE409">
        <v>419.968</v>
      </c>
      <c r="CF409">
        <v>10.9343666666667</v>
      </c>
      <c r="CG409">
        <v>9.00768</v>
      </c>
      <c r="CH409">
        <v>421.005666666667</v>
      </c>
      <c r="CI409">
        <v>12.4668666666667</v>
      </c>
      <c r="CJ409">
        <v>500.036666666667</v>
      </c>
      <c r="CK409">
        <v>100.414</v>
      </c>
      <c r="CL409">
        <v>0.100461666666667</v>
      </c>
      <c r="CM409">
        <v>25.1087666666667</v>
      </c>
      <c r="CN409">
        <v>24.7197666666667</v>
      </c>
      <c r="CO409">
        <v>999.9</v>
      </c>
      <c r="CP409">
        <v>0</v>
      </c>
      <c r="CQ409">
        <v>0</v>
      </c>
      <c r="CR409">
        <v>9995</v>
      </c>
      <c r="CS409">
        <v>0</v>
      </c>
      <c r="CT409">
        <v>4.48021</v>
      </c>
      <c r="CU409">
        <v>1046.10666666667</v>
      </c>
      <c r="CV409">
        <v>0.961998333333333</v>
      </c>
      <c r="CW409">
        <v>0.0380018</v>
      </c>
      <c r="CX409">
        <v>0</v>
      </c>
      <c r="CY409">
        <v>1282.76333333333</v>
      </c>
      <c r="CZ409">
        <v>4.99912</v>
      </c>
      <c r="DA409">
        <v>13330.6</v>
      </c>
      <c r="DB409">
        <v>6713.50333333333</v>
      </c>
      <c r="DC409">
        <v>37.9996666666667</v>
      </c>
      <c r="DD409">
        <v>41</v>
      </c>
      <c r="DE409">
        <v>39.9166666666667</v>
      </c>
      <c r="DF409">
        <v>40.5413333333333</v>
      </c>
      <c r="DG409">
        <v>40.125</v>
      </c>
      <c r="DH409">
        <v>1001.54333333333</v>
      </c>
      <c r="DI409">
        <v>39.5633333333333</v>
      </c>
      <c r="DJ409">
        <v>0</v>
      </c>
      <c r="DK409">
        <v>1625678001.2</v>
      </c>
      <c r="DL409">
        <v>0</v>
      </c>
      <c r="DM409">
        <v>1285.52</v>
      </c>
      <c r="DN409">
        <v>-25.7196581312316</v>
      </c>
      <c r="DO409">
        <v>-262.297436146708</v>
      </c>
      <c r="DP409">
        <v>13356.9</v>
      </c>
      <c r="DQ409">
        <v>15</v>
      </c>
      <c r="DR409">
        <v>1625677134.6</v>
      </c>
      <c r="DS409" t="s">
        <v>305</v>
      </c>
      <c r="DT409">
        <v>1625677128.6</v>
      </c>
      <c r="DU409">
        <v>1625677134.6</v>
      </c>
      <c r="DV409">
        <v>2</v>
      </c>
      <c r="DW409">
        <v>0.041</v>
      </c>
      <c r="DX409">
        <v>0.026</v>
      </c>
      <c r="DY409">
        <v>-14.347</v>
      </c>
      <c r="DZ409">
        <v>-1.389</v>
      </c>
      <c r="EA409">
        <v>420</v>
      </c>
      <c r="EB409">
        <v>5</v>
      </c>
      <c r="EC409">
        <v>0.14</v>
      </c>
      <c r="ED409">
        <v>0.08</v>
      </c>
      <c r="EE409">
        <v>-13.2477658536585</v>
      </c>
      <c r="EF409">
        <v>-0.318468292682937</v>
      </c>
      <c r="EG409">
        <v>0.0450149655860169</v>
      </c>
      <c r="EH409">
        <v>1</v>
      </c>
      <c r="EI409">
        <v>1286.865</v>
      </c>
      <c r="EJ409">
        <v>-26.6065857017665</v>
      </c>
      <c r="EK409">
        <v>2.61443419815274</v>
      </c>
      <c r="EL409">
        <v>0</v>
      </c>
      <c r="EM409">
        <v>1.89160731707317</v>
      </c>
      <c r="EN409">
        <v>0.198069825783972</v>
      </c>
      <c r="EO409">
        <v>0.0218838207330227</v>
      </c>
      <c r="EP409">
        <v>0</v>
      </c>
      <c r="EQ409">
        <v>1</v>
      </c>
      <c r="ER409">
        <v>3</v>
      </c>
      <c r="ES409" t="s">
        <v>427</v>
      </c>
      <c r="ET409">
        <v>100</v>
      </c>
      <c r="EU409">
        <v>100</v>
      </c>
      <c r="EV409">
        <v>-14.342</v>
      </c>
      <c r="EW409">
        <v>-1.5327</v>
      </c>
      <c r="EX409">
        <v>-14.3476998515065</v>
      </c>
      <c r="EY409">
        <v>0.000485247639819423</v>
      </c>
      <c r="EZ409">
        <v>-1.36446825205216e-06</v>
      </c>
      <c r="FA409">
        <v>5.78542989185787e-10</v>
      </c>
      <c r="FB409">
        <v>-1.1099058739466</v>
      </c>
      <c r="FC409">
        <v>-0.0508365997127688</v>
      </c>
      <c r="FD409">
        <v>0.00161886503163497</v>
      </c>
      <c r="FE409">
        <v>-2.08621555845513e-05</v>
      </c>
      <c r="FF409">
        <v>0</v>
      </c>
      <c r="FG409">
        <v>2096</v>
      </c>
      <c r="FH409">
        <v>2</v>
      </c>
      <c r="FI409">
        <v>28</v>
      </c>
      <c r="FJ409">
        <v>14.5</v>
      </c>
      <c r="FK409">
        <v>14.4</v>
      </c>
      <c r="FL409">
        <v>18</v>
      </c>
      <c r="FM409">
        <v>492.287</v>
      </c>
      <c r="FN409">
        <v>512.865</v>
      </c>
      <c r="FO409">
        <v>26.4198</v>
      </c>
      <c r="FP409">
        <v>26.3954</v>
      </c>
      <c r="FQ409">
        <v>30.0001</v>
      </c>
      <c r="FR409">
        <v>26.5793</v>
      </c>
      <c r="FS409">
        <v>26.5699</v>
      </c>
      <c r="FT409">
        <v>21.5139</v>
      </c>
      <c r="FU409">
        <v>41.8311</v>
      </c>
      <c r="FV409">
        <v>0</v>
      </c>
      <c r="FW409">
        <v>26.48</v>
      </c>
      <c r="FX409">
        <v>420</v>
      </c>
      <c r="FY409">
        <v>9.1214</v>
      </c>
      <c r="FZ409">
        <v>101.687</v>
      </c>
      <c r="GA409">
        <v>96.2076</v>
      </c>
    </row>
    <row r="410" spans="1:183">
      <c r="A410">
        <v>394</v>
      </c>
      <c r="B410">
        <v>1625678002.1</v>
      </c>
      <c r="C410">
        <v>786</v>
      </c>
      <c r="D410" t="s">
        <v>1094</v>
      </c>
      <c r="E410" t="s">
        <v>1095</v>
      </c>
      <c r="F410">
        <v>1</v>
      </c>
      <c r="G410" t="s">
        <v>302</v>
      </c>
      <c r="H410">
        <v>1625678001.1</v>
      </c>
      <c r="I410">
        <f>(J410)/1000</f>
        <v>0</v>
      </c>
      <c r="J410">
        <f>1000*CJ410*AH410*(CF410-CG410)/(100*BY410*(1000-AH410*CF410))</f>
        <v>0</v>
      </c>
      <c r="K410">
        <f>CJ410*AH410*(CE410-CD410*(1000-AH410*CG410)/(1000-AH410*CF410))/(100*BY410)</f>
        <v>0</v>
      </c>
      <c r="L410">
        <f>CD410 - IF(AH410&gt;1, K410*BY410*100.0/(AJ410*CR410), 0)</f>
        <v>0</v>
      </c>
      <c r="M410">
        <f>((S410-I410/2)*L410-K410)/(S410+I410/2)</f>
        <v>0</v>
      </c>
      <c r="N410">
        <f>M410*(CK410+CL410)/1000.0</f>
        <v>0</v>
      </c>
      <c r="O410">
        <f>(CD410 - IF(AH410&gt;1, K410*BY410*100.0/(AJ410*CR410), 0))*(CK410+CL410)/1000.0</f>
        <v>0</v>
      </c>
      <c r="P410">
        <f>2.0/((1/R410-1/Q410)+SIGN(R410)*SQRT((1/R410-1/Q410)*(1/R410-1/Q410) + 4*BZ410/((BZ410+1)*(BZ410+1))*(2*1/R410*1/Q410-1/Q410*1/Q410)))</f>
        <v>0</v>
      </c>
      <c r="Q410">
        <f>IF(LEFT(CA410,1)&lt;&gt;"0",IF(LEFT(CA410,1)="1",3.0,CB410),$D$5+$E$5*(CR410*CK410/($K$5*1000))+$F$5*(CR410*CK410/($K$5*1000))*MAX(MIN(BY410,$J$5),$I$5)*MAX(MIN(BY410,$J$5),$I$5)+$G$5*MAX(MIN(BY410,$J$5),$I$5)*(CR410*CK410/($K$5*1000))+$H$5*(CR410*CK410/($K$5*1000))*(CR410*CK410/($K$5*1000)))</f>
        <v>0</v>
      </c>
      <c r="R410">
        <f>I410*(1000-(1000*0.61365*exp(17.502*V410/(240.97+V410))/(CK410+CL410)+CF410)/2)/(1000*0.61365*exp(17.502*V410/(240.97+V410))/(CK410+CL410)-CF410)</f>
        <v>0</v>
      </c>
      <c r="S410">
        <f>1/((BZ410+1)/(P410/1.6)+1/(Q410/1.37)) + BZ410/((BZ410+1)/(P410/1.6) + BZ410/(Q410/1.37))</f>
        <v>0</v>
      </c>
      <c r="T410">
        <f>(BU410*BX410)</f>
        <v>0</v>
      </c>
      <c r="U410">
        <f>(CM410+(T410+2*0.95*5.67E-8*(((CM410+$B$7)+273)^4-(CM410+273)^4)-44100*I410)/(1.84*29.3*Q410+8*0.95*5.67E-8*(CM410+273)^3))</f>
        <v>0</v>
      </c>
      <c r="V410">
        <f>($C$7*CN410+$D$7*CO410+$E$7*U410)</f>
        <v>0</v>
      </c>
      <c r="W410">
        <f>0.61365*exp(17.502*V410/(240.97+V410))</f>
        <v>0</v>
      </c>
      <c r="X410">
        <f>(Y410/Z410*100)</f>
        <v>0</v>
      </c>
      <c r="Y410">
        <f>CF410*(CK410+CL410)/1000</f>
        <v>0</v>
      </c>
      <c r="Z410">
        <f>0.61365*exp(17.502*CM410/(240.97+CM410))</f>
        <v>0</v>
      </c>
      <c r="AA410">
        <f>(W410-CF410*(CK410+CL410)/1000)</f>
        <v>0</v>
      </c>
      <c r="AB410">
        <f>(-I410*44100)</f>
        <v>0</v>
      </c>
      <c r="AC410">
        <f>2*29.3*Q410*0.92*(CM410-V410)</f>
        <v>0</v>
      </c>
      <c r="AD410">
        <f>2*0.95*5.67E-8*(((CM410+$B$7)+273)^4-(V410+273)^4)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MAX(0,($B$13+$C$13*CR410)/(1+$D$13*CR410)*CK410/(CM410+273)*$E$13)</f>
        <v>0</v>
      </c>
      <c r="AK410" t="s">
        <v>303</v>
      </c>
      <c r="AL410" t="s">
        <v>303</v>
      </c>
      <c r="AM410">
        <v>0</v>
      </c>
      <c r="AN410">
        <v>0</v>
      </c>
      <c r="AO410">
        <f>1-AM410/AN410</f>
        <v>0</v>
      </c>
      <c r="AP410">
        <v>0</v>
      </c>
      <c r="AQ410" t="s">
        <v>303</v>
      </c>
      <c r="AR410" t="s">
        <v>303</v>
      </c>
      <c r="AS410">
        <v>0</v>
      </c>
      <c r="AT410">
        <v>0</v>
      </c>
      <c r="AU410">
        <f>1-AS410/AT410</f>
        <v>0</v>
      </c>
      <c r="AV410">
        <v>0.5</v>
      </c>
      <c r="AW410">
        <f>BV410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303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f>$B$11*CS410+$C$11*CT410+$F$11*CU410*(1-CX410)</f>
        <v>0</v>
      </c>
      <c r="BV410">
        <f>BU410*BW410</f>
        <v>0</v>
      </c>
      <c r="BW410">
        <f>($B$11*$D$9+$C$11*$D$9+$F$11*((DH410+CZ410)/MAX(DH410+CZ410+DI410, 0.1)*$I$9+DI410/MAX(DH410+CZ410+DI410, 0.1)*$J$9))/($B$11+$C$11+$F$11)</f>
        <v>0</v>
      </c>
      <c r="BX410">
        <f>($B$11*$K$9+$C$11*$K$9+$F$11*((DH410+CZ410)/MAX(DH410+CZ410+DI410, 0.1)*$P$9+DI410/MAX(DH410+CZ410+DI410, 0.1)*$Q$9))/($B$11+$C$11+$F$11)</f>
        <v>0</v>
      </c>
      <c r="BY410">
        <v>6</v>
      </c>
      <c r="BZ410">
        <v>0.5</v>
      </c>
      <c r="CA410" t="s">
        <v>304</v>
      </c>
      <c r="CB410">
        <v>2</v>
      </c>
      <c r="CC410">
        <v>1625678001.1</v>
      </c>
      <c r="CD410">
        <v>406.650666666667</v>
      </c>
      <c r="CE410">
        <v>419.944333333333</v>
      </c>
      <c r="CF410">
        <v>10.9524333333333</v>
      </c>
      <c r="CG410">
        <v>9.03723</v>
      </c>
      <c r="CH410">
        <v>420.992666666667</v>
      </c>
      <c r="CI410">
        <v>12.4852666666667</v>
      </c>
      <c r="CJ410">
        <v>500.034333333333</v>
      </c>
      <c r="CK410">
        <v>100.413333333333</v>
      </c>
      <c r="CL410">
        <v>0.100152333333333</v>
      </c>
      <c r="CM410">
        <v>25.1394</v>
      </c>
      <c r="CN410">
        <v>24.7582333333333</v>
      </c>
      <c r="CO410">
        <v>999.9</v>
      </c>
      <c r="CP410">
        <v>0</v>
      </c>
      <c r="CQ410">
        <v>0</v>
      </c>
      <c r="CR410">
        <v>10007.5333333333</v>
      </c>
      <c r="CS410">
        <v>0</v>
      </c>
      <c r="CT410">
        <v>4.48021</v>
      </c>
      <c r="CU410">
        <v>1045.99666666667</v>
      </c>
      <c r="CV410">
        <v>0.961994666666667</v>
      </c>
      <c r="CW410">
        <v>0.0380055</v>
      </c>
      <c r="CX410">
        <v>0</v>
      </c>
      <c r="CY410">
        <v>1282.03</v>
      </c>
      <c r="CZ410">
        <v>4.99912</v>
      </c>
      <c r="DA410">
        <v>13321</v>
      </c>
      <c r="DB410">
        <v>6712.78666666667</v>
      </c>
      <c r="DC410">
        <v>38.0206666666667</v>
      </c>
      <c r="DD410">
        <v>41</v>
      </c>
      <c r="DE410">
        <v>39.875</v>
      </c>
      <c r="DF410">
        <v>40.708</v>
      </c>
      <c r="DG410">
        <v>40.2706666666667</v>
      </c>
      <c r="DH410">
        <v>1001.43333333333</v>
      </c>
      <c r="DI410">
        <v>39.5633333333333</v>
      </c>
      <c r="DJ410">
        <v>0</v>
      </c>
      <c r="DK410">
        <v>1625678003</v>
      </c>
      <c r="DL410">
        <v>0</v>
      </c>
      <c r="DM410">
        <v>1284.61</v>
      </c>
      <c r="DN410">
        <v>-26.0953845712061</v>
      </c>
      <c r="DO410">
        <v>-260.623076559303</v>
      </c>
      <c r="DP410">
        <v>13347.92</v>
      </c>
      <c r="DQ410">
        <v>15</v>
      </c>
      <c r="DR410">
        <v>1625677134.6</v>
      </c>
      <c r="DS410" t="s">
        <v>305</v>
      </c>
      <c r="DT410">
        <v>1625677128.6</v>
      </c>
      <c r="DU410">
        <v>1625677134.6</v>
      </c>
      <c r="DV410">
        <v>2</v>
      </c>
      <c r="DW410">
        <v>0.041</v>
      </c>
      <c r="DX410">
        <v>0.026</v>
      </c>
      <c r="DY410">
        <v>-14.347</v>
      </c>
      <c r="DZ410">
        <v>-1.389</v>
      </c>
      <c r="EA410">
        <v>420</v>
      </c>
      <c r="EB410">
        <v>5</v>
      </c>
      <c r="EC410">
        <v>0.14</v>
      </c>
      <c r="ED410">
        <v>0.08</v>
      </c>
      <c r="EE410">
        <v>-13.259856097561</v>
      </c>
      <c r="EF410">
        <v>-0.284228571428585</v>
      </c>
      <c r="EG410">
        <v>0.0430286917820922</v>
      </c>
      <c r="EH410">
        <v>1</v>
      </c>
      <c r="EI410">
        <v>1286.07323529412</v>
      </c>
      <c r="EJ410">
        <v>-26.3680473372814</v>
      </c>
      <c r="EK410">
        <v>2.59932086219393</v>
      </c>
      <c r="EL410">
        <v>0</v>
      </c>
      <c r="EM410">
        <v>1.89593024390244</v>
      </c>
      <c r="EN410">
        <v>0.200233170731705</v>
      </c>
      <c r="EO410">
        <v>0.0220553257201846</v>
      </c>
      <c r="EP410">
        <v>0</v>
      </c>
      <c r="EQ410">
        <v>1</v>
      </c>
      <c r="ER410">
        <v>3</v>
      </c>
      <c r="ES410" t="s">
        <v>427</v>
      </c>
      <c r="ET410">
        <v>100</v>
      </c>
      <c r="EU410">
        <v>100</v>
      </c>
      <c r="EV410">
        <v>-14.342</v>
      </c>
      <c r="EW410">
        <v>-1.5331</v>
      </c>
      <c r="EX410">
        <v>-14.3476998515065</v>
      </c>
      <c r="EY410">
        <v>0.000485247639819423</v>
      </c>
      <c r="EZ410">
        <v>-1.36446825205216e-06</v>
      </c>
      <c r="FA410">
        <v>5.78542989185787e-10</v>
      </c>
      <c r="FB410">
        <v>-1.1099058739466</v>
      </c>
      <c r="FC410">
        <v>-0.0508365997127688</v>
      </c>
      <c r="FD410">
        <v>0.00161886503163497</v>
      </c>
      <c r="FE410">
        <v>-2.08621555845513e-05</v>
      </c>
      <c r="FF410">
        <v>0</v>
      </c>
      <c r="FG410">
        <v>2096</v>
      </c>
      <c r="FH410">
        <v>2</v>
      </c>
      <c r="FI410">
        <v>28</v>
      </c>
      <c r="FJ410">
        <v>14.6</v>
      </c>
      <c r="FK410">
        <v>14.5</v>
      </c>
      <c r="FL410">
        <v>18</v>
      </c>
      <c r="FM410">
        <v>492.2</v>
      </c>
      <c r="FN410">
        <v>512.936</v>
      </c>
      <c r="FO410">
        <v>26.458</v>
      </c>
      <c r="FP410">
        <v>26.3954</v>
      </c>
      <c r="FQ410">
        <v>30.0002</v>
      </c>
      <c r="FR410">
        <v>26.5793</v>
      </c>
      <c r="FS410">
        <v>26.5699</v>
      </c>
      <c r="FT410">
        <v>21.514</v>
      </c>
      <c r="FU410">
        <v>41.8311</v>
      </c>
      <c r="FV410">
        <v>0</v>
      </c>
      <c r="FW410">
        <v>26.55</v>
      </c>
      <c r="FX410">
        <v>420</v>
      </c>
      <c r="FY410">
        <v>9.11672</v>
      </c>
      <c r="FZ410">
        <v>101.687</v>
      </c>
      <c r="GA410">
        <v>96.2079</v>
      </c>
    </row>
    <row r="411" spans="1:183">
      <c r="A411">
        <v>395</v>
      </c>
      <c r="B411">
        <v>1625678004.1</v>
      </c>
      <c r="C411">
        <v>788</v>
      </c>
      <c r="D411" t="s">
        <v>1096</v>
      </c>
      <c r="E411" t="s">
        <v>1097</v>
      </c>
      <c r="F411">
        <v>1</v>
      </c>
      <c r="G411" t="s">
        <v>302</v>
      </c>
      <c r="H411">
        <v>1625678003.1</v>
      </c>
      <c r="I411">
        <f>(J411)/1000</f>
        <v>0</v>
      </c>
      <c r="J411">
        <f>1000*CJ411*AH411*(CF411-CG411)/(100*BY411*(1000-AH411*CF411))</f>
        <v>0</v>
      </c>
      <c r="K411">
        <f>CJ411*AH411*(CE411-CD411*(1000-AH411*CG411)/(1000-AH411*CF411))/(100*BY411)</f>
        <v>0</v>
      </c>
      <c r="L411">
        <f>CD411 - IF(AH411&gt;1, K411*BY411*100.0/(AJ411*CR411), 0)</f>
        <v>0</v>
      </c>
      <c r="M411">
        <f>((S411-I411/2)*L411-K411)/(S411+I411/2)</f>
        <v>0</v>
      </c>
      <c r="N411">
        <f>M411*(CK411+CL411)/1000.0</f>
        <v>0</v>
      </c>
      <c r="O411">
        <f>(CD411 - IF(AH411&gt;1, K411*BY411*100.0/(AJ411*CR411), 0))*(CK411+CL411)/1000.0</f>
        <v>0</v>
      </c>
      <c r="P411">
        <f>2.0/((1/R411-1/Q411)+SIGN(R411)*SQRT((1/R411-1/Q411)*(1/R411-1/Q411) + 4*BZ411/((BZ411+1)*(BZ411+1))*(2*1/R411*1/Q411-1/Q411*1/Q411)))</f>
        <v>0</v>
      </c>
      <c r="Q411">
        <f>IF(LEFT(CA411,1)&lt;&gt;"0",IF(LEFT(CA411,1)="1",3.0,CB411),$D$5+$E$5*(CR411*CK411/($K$5*1000))+$F$5*(CR411*CK411/($K$5*1000))*MAX(MIN(BY411,$J$5),$I$5)*MAX(MIN(BY411,$J$5),$I$5)+$G$5*MAX(MIN(BY411,$J$5),$I$5)*(CR411*CK411/($K$5*1000))+$H$5*(CR411*CK411/($K$5*1000))*(CR411*CK411/($K$5*1000)))</f>
        <v>0</v>
      </c>
      <c r="R411">
        <f>I411*(1000-(1000*0.61365*exp(17.502*V411/(240.97+V411))/(CK411+CL411)+CF411)/2)/(1000*0.61365*exp(17.502*V411/(240.97+V411))/(CK411+CL411)-CF411)</f>
        <v>0</v>
      </c>
      <c r="S411">
        <f>1/((BZ411+1)/(P411/1.6)+1/(Q411/1.37)) + BZ411/((BZ411+1)/(P411/1.6) + BZ411/(Q411/1.37))</f>
        <v>0</v>
      </c>
      <c r="T411">
        <f>(BU411*BX411)</f>
        <v>0</v>
      </c>
      <c r="U411">
        <f>(CM411+(T411+2*0.95*5.67E-8*(((CM411+$B$7)+273)^4-(CM411+273)^4)-44100*I411)/(1.84*29.3*Q411+8*0.95*5.67E-8*(CM411+273)^3))</f>
        <v>0</v>
      </c>
      <c r="V411">
        <f>($C$7*CN411+$D$7*CO411+$E$7*U411)</f>
        <v>0</v>
      </c>
      <c r="W411">
        <f>0.61365*exp(17.502*V411/(240.97+V411))</f>
        <v>0</v>
      </c>
      <c r="X411">
        <f>(Y411/Z411*100)</f>
        <v>0</v>
      </c>
      <c r="Y411">
        <f>CF411*(CK411+CL411)/1000</f>
        <v>0</v>
      </c>
      <c r="Z411">
        <f>0.61365*exp(17.502*CM411/(240.97+CM411))</f>
        <v>0</v>
      </c>
      <c r="AA411">
        <f>(W411-CF411*(CK411+CL411)/1000)</f>
        <v>0</v>
      </c>
      <c r="AB411">
        <f>(-I411*44100)</f>
        <v>0</v>
      </c>
      <c r="AC411">
        <f>2*29.3*Q411*0.92*(CM411-V411)</f>
        <v>0</v>
      </c>
      <c r="AD411">
        <f>2*0.95*5.67E-8*(((CM411+$B$7)+273)^4-(V411+273)^4)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MAX(0,($B$13+$C$13*CR411)/(1+$D$13*CR411)*CK411/(CM411+273)*$E$13)</f>
        <v>0</v>
      </c>
      <c r="AK411" t="s">
        <v>303</v>
      </c>
      <c r="AL411" t="s">
        <v>303</v>
      </c>
      <c r="AM411">
        <v>0</v>
      </c>
      <c r="AN411">
        <v>0</v>
      </c>
      <c r="AO411">
        <f>1-AM411/AN411</f>
        <v>0</v>
      </c>
      <c r="AP411">
        <v>0</v>
      </c>
      <c r="AQ411" t="s">
        <v>303</v>
      </c>
      <c r="AR411" t="s">
        <v>303</v>
      </c>
      <c r="AS411">
        <v>0</v>
      </c>
      <c r="AT411">
        <v>0</v>
      </c>
      <c r="AU411">
        <f>1-AS411/AT411</f>
        <v>0</v>
      </c>
      <c r="AV411">
        <v>0.5</v>
      </c>
      <c r="AW411">
        <f>BV411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303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f>$B$11*CS411+$C$11*CT411+$F$11*CU411*(1-CX411)</f>
        <v>0</v>
      </c>
      <c r="BV411">
        <f>BU411*BW411</f>
        <v>0</v>
      </c>
      <c r="BW411">
        <f>($B$11*$D$9+$C$11*$D$9+$F$11*((DH411+CZ411)/MAX(DH411+CZ411+DI411, 0.1)*$I$9+DI411/MAX(DH411+CZ411+DI411, 0.1)*$J$9))/($B$11+$C$11+$F$11)</f>
        <v>0</v>
      </c>
      <c r="BX411">
        <f>($B$11*$K$9+$C$11*$K$9+$F$11*((DH411+CZ411)/MAX(DH411+CZ411+DI411, 0.1)*$P$9+DI411/MAX(DH411+CZ411+DI411, 0.1)*$Q$9))/($B$11+$C$11+$F$11)</f>
        <v>0</v>
      </c>
      <c r="BY411">
        <v>6</v>
      </c>
      <c r="BZ411">
        <v>0.5</v>
      </c>
      <c r="CA411" t="s">
        <v>304</v>
      </c>
      <c r="CB411">
        <v>2</v>
      </c>
      <c r="CC411">
        <v>1625678003.1</v>
      </c>
      <c r="CD411">
        <v>406.654</v>
      </c>
      <c r="CE411">
        <v>419.959</v>
      </c>
      <c r="CF411">
        <v>10.9739333333333</v>
      </c>
      <c r="CG411">
        <v>9.05927666666667</v>
      </c>
      <c r="CH411">
        <v>420.996333333333</v>
      </c>
      <c r="CI411">
        <v>12.5072666666667</v>
      </c>
      <c r="CJ411">
        <v>499.974333333333</v>
      </c>
      <c r="CK411">
        <v>100.412333333333</v>
      </c>
      <c r="CL411">
        <v>0.0996998333333333</v>
      </c>
      <c r="CM411">
        <v>25.1689333333333</v>
      </c>
      <c r="CN411">
        <v>24.7865333333333</v>
      </c>
      <c r="CO411">
        <v>999.9</v>
      </c>
      <c r="CP411">
        <v>0</v>
      </c>
      <c r="CQ411">
        <v>0</v>
      </c>
      <c r="CR411">
        <v>9995.83333333333</v>
      </c>
      <c r="CS411">
        <v>0</v>
      </c>
      <c r="CT411">
        <v>4.49354</v>
      </c>
      <c r="CU411">
        <v>1045.99333333333</v>
      </c>
      <c r="CV411">
        <v>0.961991</v>
      </c>
      <c r="CW411">
        <v>0.0380092</v>
      </c>
      <c r="CX411">
        <v>0</v>
      </c>
      <c r="CY411">
        <v>1280.88666666667</v>
      </c>
      <c r="CZ411">
        <v>4.99912</v>
      </c>
      <c r="DA411">
        <v>13311.1</v>
      </c>
      <c r="DB411">
        <v>6712.73666666667</v>
      </c>
      <c r="DC411">
        <v>37.9583333333333</v>
      </c>
      <c r="DD411">
        <v>41</v>
      </c>
      <c r="DE411">
        <v>39.75</v>
      </c>
      <c r="DF411">
        <v>40.625</v>
      </c>
      <c r="DG411">
        <v>40.1663333333333</v>
      </c>
      <c r="DH411">
        <v>1001.42666666667</v>
      </c>
      <c r="DI411">
        <v>39.5666666666667</v>
      </c>
      <c r="DJ411">
        <v>0</v>
      </c>
      <c r="DK411">
        <v>1625678004.8</v>
      </c>
      <c r="DL411">
        <v>0</v>
      </c>
      <c r="DM411">
        <v>1283.93230769231</v>
      </c>
      <c r="DN411">
        <v>-26.0034188197723</v>
      </c>
      <c r="DO411">
        <v>-260.690598444099</v>
      </c>
      <c r="DP411">
        <v>13341.1307692308</v>
      </c>
      <c r="DQ411">
        <v>15</v>
      </c>
      <c r="DR411">
        <v>1625677134.6</v>
      </c>
      <c r="DS411" t="s">
        <v>305</v>
      </c>
      <c r="DT411">
        <v>1625677128.6</v>
      </c>
      <c r="DU411">
        <v>1625677134.6</v>
      </c>
      <c r="DV411">
        <v>2</v>
      </c>
      <c r="DW411">
        <v>0.041</v>
      </c>
      <c r="DX411">
        <v>0.026</v>
      </c>
      <c r="DY411">
        <v>-14.347</v>
      </c>
      <c r="DZ411">
        <v>-1.389</v>
      </c>
      <c r="EA411">
        <v>420</v>
      </c>
      <c r="EB411">
        <v>5</v>
      </c>
      <c r="EC411">
        <v>0.14</v>
      </c>
      <c r="ED411">
        <v>0.08</v>
      </c>
      <c r="EE411">
        <v>-13.2670292682927</v>
      </c>
      <c r="EF411">
        <v>-0.288225783972141</v>
      </c>
      <c r="EG411">
        <v>0.0430855374065469</v>
      </c>
      <c r="EH411">
        <v>1</v>
      </c>
      <c r="EI411">
        <v>1285.39971428571</v>
      </c>
      <c r="EJ411">
        <v>-26.5232876712319</v>
      </c>
      <c r="EK411">
        <v>2.67776824529498</v>
      </c>
      <c r="EL411">
        <v>0</v>
      </c>
      <c r="EM411">
        <v>1.89929853658537</v>
      </c>
      <c r="EN411">
        <v>0.196542648083628</v>
      </c>
      <c r="EO411">
        <v>0.0218946198493197</v>
      </c>
      <c r="EP411">
        <v>0</v>
      </c>
      <c r="EQ411">
        <v>1</v>
      </c>
      <c r="ER411">
        <v>3</v>
      </c>
      <c r="ES411" t="s">
        <v>427</v>
      </c>
      <c r="ET411">
        <v>100</v>
      </c>
      <c r="EU411">
        <v>100</v>
      </c>
      <c r="EV411">
        <v>-14.342</v>
      </c>
      <c r="EW411">
        <v>-1.5336</v>
      </c>
      <c r="EX411">
        <v>-14.3476998515065</v>
      </c>
      <c r="EY411">
        <v>0.000485247639819423</v>
      </c>
      <c r="EZ411">
        <v>-1.36446825205216e-06</v>
      </c>
      <c r="FA411">
        <v>5.78542989185787e-10</v>
      </c>
      <c r="FB411">
        <v>-1.1099058739466</v>
      </c>
      <c r="FC411">
        <v>-0.0508365997127688</v>
      </c>
      <c r="FD411">
        <v>0.00161886503163497</v>
      </c>
      <c r="FE411">
        <v>-2.08621555845513e-05</v>
      </c>
      <c r="FF411">
        <v>0</v>
      </c>
      <c r="FG411">
        <v>2096</v>
      </c>
      <c r="FH411">
        <v>2</v>
      </c>
      <c r="FI411">
        <v>28</v>
      </c>
      <c r="FJ411">
        <v>14.6</v>
      </c>
      <c r="FK411">
        <v>14.5</v>
      </c>
      <c r="FL411">
        <v>18</v>
      </c>
      <c r="FM411">
        <v>492.053</v>
      </c>
      <c r="FN411">
        <v>512.936</v>
      </c>
      <c r="FO411">
        <v>26.501</v>
      </c>
      <c r="FP411">
        <v>26.3957</v>
      </c>
      <c r="FQ411">
        <v>30.0003</v>
      </c>
      <c r="FR411">
        <v>26.5789</v>
      </c>
      <c r="FS411">
        <v>26.5699</v>
      </c>
      <c r="FT411">
        <v>21.5105</v>
      </c>
      <c r="FU411">
        <v>41.5478</v>
      </c>
      <c r="FV411">
        <v>0</v>
      </c>
      <c r="FW411">
        <v>26.55</v>
      </c>
      <c r="FX411">
        <v>420</v>
      </c>
      <c r="FY411">
        <v>9.18126</v>
      </c>
      <c r="FZ411">
        <v>101.687</v>
      </c>
      <c r="GA411">
        <v>96.209</v>
      </c>
    </row>
    <row r="412" spans="1:183">
      <c r="A412">
        <v>396</v>
      </c>
      <c r="B412">
        <v>1625678006.1</v>
      </c>
      <c r="C412">
        <v>790</v>
      </c>
      <c r="D412" t="s">
        <v>1098</v>
      </c>
      <c r="E412" t="s">
        <v>1099</v>
      </c>
      <c r="F412">
        <v>1</v>
      </c>
      <c r="G412" t="s">
        <v>302</v>
      </c>
      <c r="H412">
        <v>1625678005.1</v>
      </c>
      <c r="I412">
        <f>(J412)/1000</f>
        <v>0</v>
      </c>
      <c r="J412">
        <f>1000*CJ412*AH412*(CF412-CG412)/(100*BY412*(1000-AH412*CF412))</f>
        <v>0</v>
      </c>
      <c r="K412">
        <f>CJ412*AH412*(CE412-CD412*(1000-AH412*CG412)/(1000-AH412*CF412))/(100*BY412)</f>
        <v>0</v>
      </c>
      <c r="L412">
        <f>CD412 - IF(AH412&gt;1, K412*BY412*100.0/(AJ412*CR412), 0)</f>
        <v>0</v>
      </c>
      <c r="M412">
        <f>((S412-I412/2)*L412-K412)/(S412+I412/2)</f>
        <v>0</v>
      </c>
      <c r="N412">
        <f>M412*(CK412+CL412)/1000.0</f>
        <v>0</v>
      </c>
      <c r="O412">
        <f>(CD412 - IF(AH412&gt;1, K412*BY412*100.0/(AJ412*CR412), 0))*(CK412+CL412)/1000.0</f>
        <v>0</v>
      </c>
      <c r="P412">
        <f>2.0/((1/R412-1/Q412)+SIGN(R412)*SQRT((1/R412-1/Q412)*(1/R412-1/Q412) + 4*BZ412/((BZ412+1)*(BZ412+1))*(2*1/R412*1/Q412-1/Q412*1/Q412)))</f>
        <v>0</v>
      </c>
      <c r="Q412">
        <f>IF(LEFT(CA412,1)&lt;&gt;"0",IF(LEFT(CA412,1)="1",3.0,CB412),$D$5+$E$5*(CR412*CK412/($K$5*1000))+$F$5*(CR412*CK412/($K$5*1000))*MAX(MIN(BY412,$J$5),$I$5)*MAX(MIN(BY412,$J$5),$I$5)+$G$5*MAX(MIN(BY412,$J$5),$I$5)*(CR412*CK412/($K$5*1000))+$H$5*(CR412*CK412/($K$5*1000))*(CR412*CK412/($K$5*1000)))</f>
        <v>0</v>
      </c>
      <c r="R412">
        <f>I412*(1000-(1000*0.61365*exp(17.502*V412/(240.97+V412))/(CK412+CL412)+CF412)/2)/(1000*0.61365*exp(17.502*V412/(240.97+V412))/(CK412+CL412)-CF412)</f>
        <v>0</v>
      </c>
      <c r="S412">
        <f>1/((BZ412+1)/(P412/1.6)+1/(Q412/1.37)) + BZ412/((BZ412+1)/(P412/1.6) + BZ412/(Q412/1.37))</f>
        <v>0</v>
      </c>
      <c r="T412">
        <f>(BU412*BX412)</f>
        <v>0</v>
      </c>
      <c r="U412">
        <f>(CM412+(T412+2*0.95*5.67E-8*(((CM412+$B$7)+273)^4-(CM412+273)^4)-44100*I412)/(1.84*29.3*Q412+8*0.95*5.67E-8*(CM412+273)^3))</f>
        <v>0</v>
      </c>
      <c r="V412">
        <f>($C$7*CN412+$D$7*CO412+$E$7*U412)</f>
        <v>0</v>
      </c>
      <c r="W412">
        <f>0.61365*exp(17.502*V412/(240.97+V412))</f>
        <v>0</v>
      </c>
      <c r="X412">
        <f>(Y412/Z412*100)</f>
        <v>0</v>
      </c>
      <c r="Y412">
        <f>CF412*(CK412+CL412)/1000</f>
        <v>0</v>
      </c>
      <c r="Z412">
        <f>0.61365*exp(17.502*CM412/(240.97+CM412))</f>
        <v>0</v>
      </c>
      <c r="AA412">
        <f>(W412-CF412*(CK412+CL412)/1000)</f>
        <v>0</v>
      </c>
      <c r="AB412">
        <f>(-I412*44100)</f>
        <v>0</v>
      </c>
      <c r="AC412">
        <f>2*29.3*Q412*0.92*(CM412-V412)</f>
        <v>0</v>
      </c>
      <c r="AD412">
        <f>2*0.95*5.67E-8*(((CM412+$B$7)+273)^4-(V412+273)^4)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MAX(0,($B$13+$C$13*CR412)/(1+$D$13*CR412)*CK412/(CM412+273)*$E$13)</f>
        <v>0</v>
      </c>
      <c r="AK412" t="s">
        <v>303</v>
      </c>
      <c r="AL412" t="s">
        <v>303</v>
      </c>
      <c r="AM412">
        <v>0</v>
      </c>
      <c r="AN412">
        <v>0</v>
      </c>
      <c r="AO412">
        <f>1-AM412/AN412</f>
        <v>0</v>
      </c>
      <c r="AP412">
        <v>0</v>
      </c>
      <c r="AQ412" t="s">
        <v>303</v>
      </c>
      <c r="AR412" t="s">
        <v>303</v>
      </c>
      <c r="AS412">
        <v>0</v>
      </c>
      <c r="AT412">
        <v>0</v>
      </c>
      <c r="AU412">
        <f>1-AS412/AT412</f>
        <v>0</v>
      </c>
      <c r="AV412">
        <v>0.5</v>
      </c>
      <c r="AW412">
        <f>BV412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303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f>$B$11*CS412+$C$11*CT412+$F$11*CU412*(1-CX412)</f>
        <v>0</v>
      </c>
      <c r="BV412">
        <f>BU412*BW412</f>
        <v>0</v>
      </c>
      <c r="BW412">
        <f>($B$11*$D$9+$C$11*$D$9+$F$11*((DH412+CZ412)/MAX(DH412+CZ412+DI412, 0.1)*$I$9+DI412/MAX(DH412+CZ412+DI412, 0.1)*$J$9))/($B$11+$C$11+$F$11)</f>
        <v>0</v>
      </c>
      <c r="BX412">
        <f>($B$11*$K$9+$C$11*$K$9+$F$11*((DH412+CZ412)/MAX(DH412+CZ412+DI412, 0.1)*$P$9+DI412/MAX(DH412+CZ412+DI412, 0.1)*$Q$9))/($B$11+$C$11+$F$11)</f>
        <v>0</v>
      </c>
      <c r="BY412">
        <v>6</v>
      </c>
      <c r="BZ412">
        <v>0.5</v>
      </c>
      <c r="CA412" t="s">
        <v>304</v>
      </c>
      <c r="CB412">
        <v>2</v>
      </c>
      <c r="CC412">
        <v>1625678005.1</v>
      </c>
      <c r="CD412">
        <v>406.645666666667</v>
      </c>
      <c r="CE412">
        <v>420.023</v>
      </c>
      <c r="CF412">
        <v>10.9960333333333</v>
      </c>
      <c r="CG412">
        <v>9.06524</v>
      </c>
      <c r="CH412">
        <v>420.987666666667</v>
      </c>
      <c r="CI412">
        <v>12.5297666666667</v>
      </c>
      <c r="CJ412">
        <v>499.962333333333</v>
      </c>
      <c r="CK412">
        <v>100.411666666667</v>
      </c>
      <c r="CL412">
        <v>0.0997740666666667</v>
      </c>
      <c r="CM412">
        <v>25.1999</v>
      </c>
      <c r="CN412">
        <v>24.8110333333333</v>
      </c>
      <c r="CO412">
        <v>999.9</v>
      </c>
      <c r="CP412">
        <v>0</v>
      </c>
      <c r="CQ412">
        <v>0</v>
      </c>
      <c r="CR412">
        <v>10001.25</v>
      </c>
      <c r="CS412">
        <v>0</v>
      </c>
      <c r="CT412">
        <v>4.48067</v>
      </c>
      <c r="CU412">
        <v>1045.99666666667</v>
      </c>
      <c r="CV412">
        <v>0.961994666666667</v>
      </c>
      <c r="CW412">
        <v>0.0380055</v>
      </c>
      <c r="CX412">
        <v>0</v>
      </c>
      <c r="CY412">
        <v>1280.05333333333</v>
      </c>
      <c r="CZ412">
        <v>4.99912</v>
      </c>
      <c r="DA412">
        <v>13301.8666666667</v>
      </c>
      <c r="DB412">
        <v>6712.78</v>
      </c>
      <c r="DC412">
        <v>38.1873333333333</v>
      </c>
      <c r="DD412">
        <v>40.937</v>
      </c>
      <c r="DE412">
        <v>39.7703333333333</v>
      </c>
      <c r="DF412">
        <v>40.6246666666667</v>
      </c>
      <c r="DG412">
        <v>39.875</v>
      </c>
      <c r="DH412">
        <v>1001.43333333333</v>
      </c>
      <c r="DI412">
        <v>39.5633333333333</v>
      </c>
      <c r="DJ412">
        <v>0</v>
      </c>
      <c r="DK412">
        <v>1625678007.2</v>
      </c>
      <c r="DL412">
        <v>0</v>
      </c>
      <c r="DM412">
        <v>1282.87423076923</v>
      </c>
      <c r="DN412">
        <v>-26.5582906200462</v>
      </c>
      <c r="DO412">
        <v>-268.844444614326</v>
      </c>
      <c r="DP412">
        <v>13330.75</v>
      </c>
      <c r="DQ412">
        <v>15</v>
      </c>
      <c r="DR412">
        <v>1625677134.6</v>
      </c>
      <c r="DS412" t="s">
        <v>305</v>
      </c>
      <c r="DT412">
        <v>1625677128.6</v>
      </c>
      <c r="DU412">
        <v>1625677134.6</v>
      </c>
      <c r="DV412">
        <v>2</v>
      </c>
      <c r="DW412">
        <v>0.041</v>
      </c>
      <c r="DX412">
        <v>0.026</v>
      </c>
      <c r="DY412">
        <v>-14.347</v>
      </c>
      <c r="DZ412">
        <v>-1.389</v>
      </c>
      <c r="EA412">
        <v>420</v>
      </c>
      <c r="EB412">
        <v>5</v>
      </c>
      <c r="EC412">
        <v>0.14</v>
      </c>
      <c r="ED412">
        <v>0.08</v>
      </c>
      <c r="EE412">
        <v>-13.2799097560976</v>
      </c>
      <c r="EF412">
        <v>-0.408921951219498</v>
      </c>
      <c r="EG412">
        <v>0.052380944239797</v>
      </c>
      <c r="EH412">
        <v>1</v>
      </c>
      <c r="EI412">
        <v>1284.19794117647</v>
      </c>
      <c r="EJ412">
        <v>-26.3941104294497</v>
      </c>
      <c r="EK412">
        <v>2.59156979387778</v>
      </c>
      <c r="EL412">
        <v>0</v>
      </c>
      <c r="EM412">
        <v>1.90504707317073</v>
      </c>
      <c r="EN412">
        <v>0.186549616724741</v>
      </c>
      <c r="EO412">
        <v>0.0210738376983432</v>
      </c>
      <c r="EP412">
        <v>0</v>
      </c>
      <c r="EQ412">
        <v>1</v>
      </c>
      <c r="ER412">
        <v>3</v>
      </c>
      <c r="ES412" t="s">
        <v>427</v>
      </c>
      <c r="ET412">
        <v>100</v>
      </c>
      <c r="EU412">
        <v>100</v>
      </c>
      <c r="EV412">
        <v>-14.342</v>
      </c>
      <c r="EW412">
        <v>-1.5339</v>
      </c>
      <c r="EX412">
        <v>-14.3476998515065</v>
      </c>
      <c r="EY412">
        <v>0.000485247639819423</v>
      </c>
      <c r="EZ412">
        <v>-1.36446825205216e-06</v>
      </c>
      <c r="FA412">
        <v>5.78542989185787e-10</v>
      </c>
      <c r="FB412">
        <v>-1.1099058739466</v>
      </c>
      <c r="FC412">
        <v>-0.0508365997127688</v>
      </c>
      <c r="FD412">
        <v>0.00161886503163497</v>
      </c>
      <c r="FE412">
        <v>-2.08621555845513e-05</v>
      </c>
      <c r="FF412">
        <v>0</v>
      </c>
      <c r="FG412">
        <v>2096</v>
      </c>
      <c r="FH412">
        <v>2</v>
      </c>
      <c r="FI412">
        <v>28</v>
      </c>
      <c r="FJ412">
        <v>14.6</v>
      </c>
      <c r="FK412">
        <v>14.5</v>
      </c>
      <c r="FL412">
        <v>18</v>
      </c>
      <c r="FM412">
        <v>492.029</v>
      </c>
      <c r="FN412">
        <v>512.966</v>
      </c>
      <c r="FO412">
        <v>26.5529</v>
      </c>
      <c r="FP412">
        <v>26.3968</v>
      </c>
      <c r="FQ412">
        <v>30.0002</v>
      </c>
      <c r="FR412">
        <v>26.5778</v>
      </c>
      <c r="FS412">
        <v>26.5691</v>
      </c>
      <c r="FT412">
        <v>21.5115</v>
      </c>
      <c r="FU412">
        <v>41.5478</v>
      </c>
      <c r="FV412">
        <v>0</v>
      </c>
      <c r="FW412">
        <v>26.62</v>
      </c>
      <c r="FX412">
        <v>420</v>
      </c>
      <c r="FY412">
        <v>9.18513</v>
      </c>
      <c r="FZ412">
        <v>101.686</v>
      </c>
      <c r="GA412">
        <v>96.2094</v>
      </c>
    </row>
    <row r="413" spans="1:183">
      <c r="A413">
        <v>397</v>
      </c>
      <c r="B413">
        <v>1625678008.1</v>
      </c>
      <c r="C413">
        <v>792</v>
      </c>
      <c r="D413" t="s">
        <v>1100</v>
      </c>
      <c r="E413" t="s">
        <v>1101</v>
      </c>
      <c r="F413">
        <v>1</v>
      </c>
      <c r="G413" t="s">
        <v>302</v>
      </c>
      <c r="H413">
        <v>1625678007.1</v>
      </c>
      <c r="I413">
        <f>(J413)/1000</f>
        <v>0</v>
      </c>
      <c r="J413">
        <f>1000*CJ413*AH413*(CF413-CG413)/(100*BY413*(1000-AH413*CF413))</f>
        <v>0</v>
      </c>
      <c r="K413">
        <f>CJ413*AH413*(CE413-CD413*(1000-AH413*CG413)/(1000-AH413*CF413))/(100*BY413)</f>
        <v>0</v>
      </c>
      <c r="L413">
        <f>CD413 - IF(AH413&gt;1, K413*BY413*100.0/(AJ413*CR413), 0)</f>
        <v>0</v>
      </c>
      <c r="M413">
        <f>((S413-I413/2)*L413-K413)/(S413+I413/2)</f>
        <v>0</v>
      </c>
      <c r="N413">
        <f>M413*(CK413+CL413)/1000.0</f>
        <v>0</v>
      </c>
      <c r="O413">
        <f>(CD413 - IF(AH413&gt;1, K413*BY413*100.0/(AJ413*CR413), 0))*(CK413+CL413)/1000.0</f>
        <v>0</v>
      </c>
      <c r="P413">
        <f>2.0/((1/R413-1/Q413)+SIGN(R413)*SQRT((1/R413-1/Q413)*(1/R413-1/Q413) + 4*BZ413/((BZ413+1)*(BZ413+1))*(2*1/R413*1/Q413-1/Q413*1/Q413)))</f>
        <v>0</v>
      </c>
      <c r="Q413">
        <f>IF(LEFT(CA413,1)&lt;&gt;"0",IF(LEFT(CA413,1)="1",3.0,CB413),$D$5+$E$5*(CR413*CK413/($K$5*1000))+$F$5*(CR413*CK413/($K$5*1000))*MAX(MIN(BY413,$J$5),$I$5)*MAX(MIN(BY413,$J$5),$I$5)+$G$5*MAX(MIN(BY413,$J$5),$I$5)*(CR413*CK413/($K$5*1000))+$H$5*(CR413*CK413/($K$5*1000))*(CR413*CK413/($K$5*1000)))</f>
        <v>0</v>
      </c>
      <c r="R413">
        <f>I413*(1000-(1000*0.61365*exp(17.502*V413/(240.97+V413))/(CK413+CL413)+CF413)/2)/(1000*0.61365*exp(17.502*V413/(240.97+V413))/(CK413+CL413)-CF413)</f>
        <v>0</v>
      </c>
      <c r="S413">
        <f>1/((BZ413+1)/(P413/1.6)+1/(Q413/1.37)) + BZ413/((BZ413+1)/(P413/1.6) + BZ413/(Q413/1.37))</f>
        <v>0</v>
      </c>
      <c r="T413">
        <f>(BU413*BX413)</f>
        <v>0</v>
      </c>
      <c r="U413">
        <f>(CM413+(T413+2*0.95*5.67E-8*(((CM413+$B$7)+273)^4-(CM413+273)^4)-44100*I413)/(1.84*29.3*Q413+8*0.95*5.67E-8*(CM413+273)^3))</f>
        <v>0</v>
      </c>
      <c r="V413">
        <f>($C$7*CN413+$D$7*CO413+$E$7*U413)</f>
        <v>0</v>
      </c>
      <c r="W413">
        <f>0.61365*exp(17.502*V413/(240.97+V413))</f>
        <v>0</v>
      </c>
      <c r="X413">
        <f>(Y413/Z413*100)</f>
        <v>0</v>
      </c>
      <c r="Y413">
        <f>CF413*(CK413+CL413)/1000</f>
        <v>0</v>
      </c>
      <c r="Z413">
        <f>0.61365*exp(17.502*CM413/(240.97+CM413))</f>
        <v>0</v>
      </c>
      <c r="AA413">
        <f>(W413-CF413*(CK413+CL413)/1000)</f>
        <v>0</v>
      </c>
      <c r="AB413">
        <f>(-I413*44100)</f>
        <v>0</v>
      </c>
      <c r="AC413">
        <f>2*29.3*Q413*0.92*(CM413-V413)</f>
        <v>0</v>
      </c>
      <c r="AD413">
        <f>2*0.95*5.67E-8*(((CM413+$B$7)+273)^4-(V413+273)^4)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MAX(0,($B$13+$C$13*CR413)/(1+$D$13*CR413)*CK413/(CM413+273)*$E$13)</f>
        <v>0</v>
      </c>
      <c r="AK413" t="s">
        <v>303</v>
      </c>
      <c r="AL413" t="s">
        <v>303</v>
      </c>
      <c r="AM413">
        <v>0</v>
      </c>
      <c r="AN413">
        <v>0</v>
      </c>
      <c r="AO413">
        <f>1-AM413/AN413</f>
        <v>0</v>
      </c>
      <c r="AP413">
        <v>0</v>
      </c>
      <c r="AQ413" t="s">
        <v>303</v>
      </c>
      <c r="AR413" t="s">
        <v>303</v>
      </c>
      <c r="AS413">
        <v>0</v>
      </c>
      <c r="AT413">
        <v>0</v>
      </c>
      <c r="AU413">
        <f>1-AS413/AT413</f>
        <v>0</v>
      </c>
      <c r="AV413">
        <v>0.5</v>
      </c>
      <c r="AW413">
        <f>BV413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303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f>$B$11*CS413+$C$11*CT413+$F$11*CU413*(1-CX413)</f>
        <v>0</v>
      </c>
      <c r="BV413">
        <f>BU413*BW413</f>
        <v>0</v>
      </c>
      <c r="BW413">
        <f>($B$11*$D$9+$C$11*$D$9+$F$11*((DH413+CZ413)/MAX(DH413+CZ413+DI413, 0.1)*$I$9+DI413/MAX(DH413+CZ413+DI413, 0.1)*$J$9))/($B$11+$C$11+$F$11)</f>
        <v>0</v>
      </c>
      <c r="BX413">
        <f>($B$11*$K$9+$C$11*$K$9+$F$11*((DH413+CZ413)/MAX(DH413+CZ413+DI413, 0.1)*$P$9+DI413/MAX(DH413+CZ413+DI413, 0.1)*$Q$9))/($B$11+$C$11+$F$11)</f>
        <v>0</v>
      </c>
      <c r="BY413">
        <v>6</v>
      </c>
      <c r="BZ413">
        <v>0.5</v>
      </c>
      <c r="CA413" t="s">
        <v>304</v>
      </c>
      <c r="CB413">
        <v>2</v>
      </c>
      <c r="CC413">
        <v>1625678007.1</v>
      </c>
      <c r="CD413">
        <v>406.662333333333</v>
      </c>
      <c r="CE413">
        <v>420.019333333333</v>
      </c>
      <c r="CF413">
        <v>11.0159333333333</v>
      </c>
      <c r="CG413">
        <v>9.07458</v>
      </c>
      <c r="CH413">
        <v>421.004333333333</v>
      </c>
      <c r="CI413">
        <v>12.5500666666667</v>
      </c>
      <c r="CJ413">
        <v>500.041666666667</v>
      </c>
      <c r="CK413">
        <v>100.410666666667</v>
      </c>
      <c r="CL413">
        <v>0.0999908333333333</v>
      </c>
      <c r="CM413">
        <v>25.2306666666667</v>
      </c>
      <c r="CN413">
        <v>24.8457666666667</v>
      </c>
      <c r="CO413">
        <v>999.9</v>
      </c>
      <c r="CP413">
        <v>0</v>
      </c>
      <c r="CQ413">
        <v>0</v>
      </c>
      <c r="CR413">
        <v>10017.5</v>
      </c>
      <c r="CS413">
        <v>0</v>
      </c>
      <c r="CT413">
        <v>4.46689</v>
      </c>
      <c r="CU413">
        <v>1045.99666666667</v>
      </c>
      <c r="CV413">
        <v>0.961998333333333</v>
      </c>
      <c r="CW413">
        <v>0.0380018</v>
      </c>
      <c r="CX413">
        <v>0</v>
      </c>
      <c r="CY413">
        <v>1279.17666666667</v>
      </c>
      <c r="CZ413">
        <v>4.99912</v>
      </c>
      <c r="DA413">
        <v>13293.8</v>
      </c>
      <c r="DB413">
        <v>6712.79</v>
      </c>
      <c r="DC413">
        <v>38.25</v>
      </c>
      <c r="DD413">
        <v>41</v>
      </c>
      <c r="DE413">
        <v>39.8746666666667</v>
      </c>
      <c r="DF413">
        <v>40.729</v>
      </c>
      <c r="DG413">
        <v>40.1663333333333</v>
      </c>
      <c r="DH413">
        <v>1001.43666666667</v>
      </c>
      <c r="DI413">
        <v>39.56</v>
      </c>
      <c r="DJ413">
        <v>0</v>
      </c>
      <c r="DK413">
        <v>1625678009</v>
      </c>
      <c r="DL413">
        <v>0</v>
      </c>
      <c r="DM413">
        <v>1281.9652</v>
      </c>
      <c r="DN413">
        <v>-26.9353845811159</v>
      </c>
      <c r="DO413">
        <v>-269.146153418441</v>
      </c>
      <c r="DP413">
        <v>13321.416</v>
      </c>
      <c r="DQ413">
        <v>15</v>
      </c>
      <c r="DR413">
        <v>1625677134.6</v>
      </c>
      <c r="DS413" t="s">
        <v>305</v>
      </c>
      <c r="DT413">
        <v>1625677128.6</v>
      </c>
      <c r="DU413">
        <v>1625677134.6</v>
      </c>
      <c r="DV413">
        <v>2</v>
      </c>
      <c r="DW413">
        <v>0.041</v>
      </c>
      <c r="DX413">
        <v>0.026</v>
      </c>
      <c r="DY413">
        <v>-14.347</v>
      </c>
      <c r="DZ413">
        <v>-1.389</v>
      </c>
      <c r="EA413">
        <v>420</v>
      </c>
      <c r="EB413">
        <v>5</v>
      </c>
      <c r="EC413">
        <v>0.14</v>
      </c>
      <c r="ED413">
        <v>0.08</v>
      </c>
      <c r="EE413">
        <v>-13.2936853658537</v>
      </c>
      <c r="EF413">
        <v>-0.428579790940797</v>
      </c>
      <c r="EG413">
        <v>0.0534485463124577</v>
      </c>
      <c r="EH413">
        <v>1</v>
      </c>
      <c r="EI413">
        <v>1283.27314285714</v>
      </c>
      <c r="EJ413">
        <v>-26.5203883495149</v>
      </c>
      <c r="EK413">
        <v>2.67914460914946</v>
      </c>
      <c r="EL413">
        <v>0</v>
      </c>
      <c r="EM413">
        <v>1.91280756097561</v>
      </c>
      <c r="EN413">
        <v>0.159746341463411</v>
      </c>
      <c r="EO413">
        <v>0.0179625122883659</v>
      </c>
      <c r="EP413">
        <v>0</v>
      </c>
      <c r="EQ413">
        <v>1</v>
      </c>
      <c r="ER413">
        <v>3</v>
      </c>
      <c r="ES413" t="s">
        <v>427</v>
      </c>
      <c r="ET413">
        <v>100</v>
      </c>
      <c r="EU413">
        <v>100</v>
      </c>
      <c r="EV413">
        <v>-14.342</v>
      </c>
      <c r="EW413">
        <v>-1.5343</v>
      </c>
      <c r="EX413">
        <v>-14.3476998515065</v>
      </c>
      <c r="EY413">
        <v>0.000485247639819423</v>
      </c>
      <c r="EZ413">
        <v>-1.36446825205216e-06</v>
      </c>
      <c r="FA413">
        <v>5.78542989185787e-10</v>
      </c>
      <c r="FB413">
        <v>-1.1099058739466</v>
      </c>
      <c r="FC413">
        <v>-0.0508365997127688</v>
      </c>
      <c r="FD413">
        <v>0.00161886503163497</v>
      </c>
      <c r="FE413">
        <v>-2.08621555845513e-05</v>
      </c>
      <c r="FF413">
        <v>0</v>
      </c>
      <c r="FG413">
        <v>2096</v>
      </c>
      <c r="FH413">
        <v>2</v>
      </c>
      <c r="FI413">
        <v>28</v>
      </c>
      <c r="FJ413">
        <v>14.7</v>
      </c>
      <c r="FK413">
        <v>14.6</v>
      </c>
      <c r="FL413">
        <v>18</v>
      </c>
      <c r="FM413">
        <v>492.225</v>
      </c>
      <c r="FN413">
        <v>512.739</v>
      </c>
      <c r="FO413">
        <v>26.5951</v>
      </c>
      <c r="FP413">
        <v>26.3975</v>
      </c>
      <c r="FQ413">
        <v>30.0001</v>
      </c>
      <c r="FR413">
        <v>26.577</v>
      </c>
      <c r="FS413">
        <v>26.568</v>
      </c>
      <c r="FT413">
        <v>21.5103</v>
      </c>
      <c r="FU413">
        <v>41.5478</v>
      </c>
      <c r="FV413">
        <v>0</v>
      </c>
      <c r="FW413">
        <v>26.68</v>
      </c>
      <c r="FX413">
        <v>420</v>
      </c>
      <c r="FY413">
        <v>9.18711</v>
      </c>
      <c r="FZ413">
        <v>101.685</v>
      </c>
      <c r="GA413">
        <v>96.2093</v>
      </c>
    </row>
    <row r="414" spans="1:183">
      <c r="A414">
        <v>398</v>
      </c>
      <c r="B414">
        <v>1625678010.1</v>
      </c>
      <c r="C414">
        <v>794</v>
      </c>
      <c r="D414" t="s">
        <v>1102</v>
      </c>
      <c r="E414" t="s">
        <v>1103</v>
      </c>
      <c r="F414">
        <v>1</v>
      </c>
      <c r="G414" t="s">
        <v>302</v>
      </c>
      <c r="H414">
        <v>1625678009.1</v>
      </c>
      <c r="I414">
        <f>(J414)/1000</f>
        <v>0</v>
      </c>
      <c r="J414">
        <f>1000*CJ414*AH414*(CF414-CG414)/(100*BY414*(1000-AH414*CF414))</f>
        <v>0</v>
      </c>
      <c r="K414">
        <f>CJ414*AH414*(CE414-CD414*(1000-AH414*CG414)/(1000-AH414*CF414))/(100*BY414)</f>
        <v>0</v>
      </c>
      <c r="L414">
        <f>CD414 - IF(AH414&gt;1, K414*BY414*100.0/(AJ414*CR414), 0)</f>
        <v>0</v>
      </c>
      <c r="M414">
        <f>((S414-I414/2)*L414-K414)/(S414+I414/2)</f>
        <v>0</v>
      </c>
      <c r="N414">
        <f>M414*(CK414+CL414)/1000.0</f>
        <v>0</v>
      </c>
      <c r="O414">
        <f>(CD414 - IF(AH414&gt;1, K414*BY414*100.0/(AJ414*CR414), 0))*(CK414+CL414)/1000.0</f>
        <v>0</v>
      </c>
      <c r="P414">
        <f>2.0/((1/R414-1/Q414)+SIGN(R414)*SQRT((1/R414-1/Q414)*(1/R414-1/Q414) + 4*BZ414/((BZ414+1)*(BZ414+1))*(2*1/R414*1/Q414-1/Q414*1/Q414)))</f>
        <v>0</v>
      </c>
      <c r="Q414">
        <f>IF(LEFT(CA414,1)&lt;&gt;"0",IF(LEFT(CA414,1)="1",3.0,CB414),$D$5+$E$5*(CR414*CK414/($K$5*1000))+$F$5*(CR414*CK414/($K$5*1000))*MAX(MIN(BY414,$J$5),$I$5)*MAX(MIN(BY414,$J$5),$I$5)+$G$5*MAX(MIN(BY414,$J$5),$I$5)*(CR414*CK414/($K$5*1000))+$H$5*(CR414*CK414/($K$5*1000))*(CR414*CK414/($K$5*1000)))</f>
        <v>0</v>
      </c>
      <c r="R414">
        <f>I414*(1000-(1000*0.61365*exp(17.502*V414/(240.97+V414))/(CK414+CL414)+CF414)/2)/(1000*0.61365*exp(17.502*V414/(240.97+V414))/(CK414+CL414)-CF414)</f>
        <v>0</v>
      </c>
      <c r="S414">
        <f>1/((BZ414+1)/(P414/1.6)+1/(Q414/1.37)) + BZ414/((BZ414+1)/(P414/1.6) + BZ414/(Q414/1.37))</f>
        <v>0</v>
      </c>
      <c r="T414">
        <f>(BU414*BX414)</f>
        <v>0</v>
      </c>
      <c r="U414">
        <f>(CM414+(T414+2*0.95*5.67E-8*(((CM414+$B$7)+273)^4-(CM414+273)^4)-44100*I414)/(1.84*29.3*Q414+8*0.95*5.67E-8*(CM414+273)^3))</f>
        <v>0</v>
      </c>
      <c r="V414">
        <f>($C$7*CN414+$D$7*CO414+$E$7*U414)</f>
        <v>0</v>
      </c>
      <c r="W414">
        <f>0.61365*exp(17.502*V414/(240.97+V414))</f>
        <v>0</v>
      </c>
      <c r="X414">
        <f>(Y414/Z414*100)</f>
        <v>0</v>
      </c>
      <c r="Y414">
        <f>CF414*(CK414+CL414)/1000</f>
        <v>0</v>
      </c>
      <c r="Z414">
        <f>0.61365*exp(17.502*CM414/(240.97+CM414))</f>
        <v>0</v>
      </c>
      <c r="AA414">
        <f>(W414-CF414*(CK414+CL414)/1000)</f>
        <v>0</v>
      </c>
      <c r="AB414">
        <f>(-I414*44100)</f>
        <v>0</v>
      </c>
      <c r="AC414">
        <f>2*29.3*Q414*0.92*(CM414-V414)</f>
        <v>0</v>
      </c>
      <c r="AD414">
        <f>2*0.95*5.67E-8*(((CM414+$B$7)+273)^4-(V414+273)^4)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MAX(0,($B$13+$C$13*CR414)/(1+$D$13*CR414)*CK414/(CM414+273)*$E$13)</f>
        <v>0</v>
      </c>
      <c r="AK414" t="s">
        <v>303</v>
      </c>
      <c r="AL414" t="s">
        <v>303</v>
      </c>
      <c r="AM414">
        <v>0</v>
      </c>
      <c r="AN414">
        <v>0</v>
      </c>
      <c r="AO414">
        <f>1-AM414/AN414</f>
        <v>0</v>
      </c>
      <c r="AP414">
        <v>0</v>
      </c>
      <c r="AQ414" t="s">
        <v>303</v>
      </c>
      <c r="AR414" t="s">
        <v>303</v>
      </c>
      <c r="AS414">
        <v>0</v>
      </c>
      <c r="AT414">
        <v>0</v>
      </c>
      <c r="AU414">
        <f>1-AS414/AT414</f>
        <v>0</v>
      </c>
      <c r="AV414">
        <v>0.5</v>
      </c>
      <c r="AW414">
        <f>BV414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303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f>$B$11*CS414+$C$11*CT414+$F$11*CU414*(1-CX414)</f>
        <v>0</v>
      </c>
      <c r="BV414">
        <f>BU414*BW414</f>
        <v>0</v>
      </c>
      <c r="BW414">
        <f>($B$11*$D$9+$C$11*$D$9+$F$11*((DH414+CZ414)/MAX(DH414+CZ414+DI414, 0.1)*$I$9+DI414/MAX(DH414+CZ414+DI414, 0.1)*$J$9))/($B$11+$C$11+$F$11)</f>
        <v>0</v>
      </c>
      <c r="BX414">
        <f>($B$11*$K$9+$C$11*$K$9+$F$11*((DH414+CZ414)/MAX(DH414+CZ414+DI414, 0.1)*$P$9+DI414/MAX(DH414+CZ414+DI414, 0.1)*$Q$9))/($B$11+$C$11+$F$11)</f>
        <v>0</v>
      </c>
      <c r="BY414">
        <v>6</v>
      </c>
      <c r="BZ414">
        <v>0.5</v>
      </c>
      <c r="CA414" t="s">
        <v>304</v>
      </c>
      <c r="CB414">
        <v>2</v>
      </c>
      <c r="CC414">
        <v>1625678009.1</v>
      </c>
      <c r="CD414">
        <v>406.672666666667</v>
      </c>
      <c r="CE414">
        <v>420.023333333333</v>
      </c>
      <c r="CF414">
        <v>11.0350666666667</v>
      </c>
      <c r="CG414">
        <v>9.09346333333333</v>
      </c>
      <c r="CH414">
        <v>421.014666666667</v>
      </c>
      <c r="CI414">
        <v>12.5696333333333</v>
      </c>
      <c r="CJ414">
        <v>500.023</v>
      </c>
      <c r="CK414">
        <v>100.409666666667</v>
      </c>
      <c r="CL414">
        <v>0.0999177666666667</v>
      </c>
      <c r="CM414">
        <v>25.2603333333333</v>
      </c>
      <c r="CN414">
        <v>24.8734666666667</v>
      </c>
      <c r="CO414">
        <v>999.9</v>
      </c>
      <c r="CP414">
        <v>0</v>
      </c>
      <c r="CQ414">
        <v>0</v>
      </c>
      <c r="CR414">
        <v>10030</v>
      </c>
      <c r="CS414">
        <v>0</v>
      </c>
      <c r="CT414">
        <v>4.46643</v>
      </c>
      <c r="CU414">
        <v>1045.98666666667</v>
      </c>
      <c r="CV414">
        <v>0.961998333333333</v>
      </c>
      <c r="CW414">
        <v>0.0380018</v>
      </c>
      <c r="CX414">
        <v>0</v>
      </c>
      <c r="CY414">
        <v>1278.42333333333</v>
      </c>
      <c r="CZ414">
        <v>4.99912</v>
      </c>
      <c r="DA414">
        <v>13285.3</v>
      </c>
      <c r="DB414">
        <v>6712.69666666667</v>
      </c>
      <c r="DC414">
        <v>38.0833333333333</v>
      </c>
      <c r="DD414">
        <v>41</v>
      </c>
      <c r="DE414">
        <v>39.812</v>
      </c>
      <c r="DF414">
        <v>40.6663333333333</v>
      </c>
      <c r="DG414">
        <v>40.062</v>
      </c>
      <c r="DH414">
        <v>1001.42666666667</v>
      </c>
      <c r="DI414">
        <v>39.56</v>
      </c>
      <c r="DJ414">
        <v>0</v>
      </c>
      <c r="DK414">
        <v>1625678010.8</v>
      </c>
      <c r="DL414">
        <v>0</v>
      </c>
      <c r="DM414">
        <v>1281.31346153846</v>
      </c>
      <c r="DN414">
        <v>-26.7258119912917</v>
      </c>
      <c r="DO414">
        <v>-265.688889024299</v>
      </c>
      <c r="DP414">
        <v>13314.7153846154</v>
      </c>
      <c r="DQ414">
        <v>15</v>
      </c>
      <c r="DR414">
        <v>1625677134.6</v>
      </c>
      <c r="DS414" t="s">
        <v>305</v>
      </c>
      <c r="DT414">
        <v>1625677128.6</v>
      </c>
      <c r="DU414">
        <v>1625677134.6</v>
      </c>
      <c r="DV414">
        <v>2</v>
      </c>
      <c r="DW414">
        <v>0.041</v>
      </c>
      <c r="DX414">
        <v>0.026</v>
      </c>
      <c r="DY414">
        <v>-14.347</v>
      </c>
      <c r="DZ414">
        <v>-1.389</v>
      </c>
      <c r="EA414">
        <v>420</v>
      </c>
      <c r="EB414">
        <v>5</v>
      </c>
      <c r="EC414">
        <v>0.14</v>
      </c>
      <c r="ED414">
        <v>0.08</v>
      </c>
      <c r="EE414">
        <v>-13.3064926829268</v>
      </c>
      <c r="EF414">
        <v>-0.362703135888494</v>
      </c>
      <c r="EG414">
        <v>0.0484343477711987</v>
      </c>
      <c r="EH414">
        <v>1</v>
      </c>
      <c r="EI414">
        <v>1282.74028571429</v>
      </c>
      <c r="EJ414">
        <v>-26.402506418051</v>
      </c>
      <c r="EK414">
        <v>2.65517659968413</v>
      </c>
      <c r="EL414">
        <v>0</v>
      </c>
      <c r="EM414">
        <v>1.91937390243902</v>
      </c>
      <c r="EN414">
        <v>0.131701463414639</v>
      </c>
      <c r="EO414">
        <v>0.0146401859041323</v>
      </c>
      <c r="EP414">
        <v>0</v>
      </c>
      <c r="EQ414">
        <v>1</v>
      </c>
      <c r="ER414">
        <v>3</v>
      </c>
      <c r="ES414" t="s">
        <v>427</v>
      </c>
      <c r="ET414">
        <v>100</v>
      </c>
      <c r="EU414">
        <v>100</v>
      </c>
      <c r="EV414">
        <v>-14.342</v>
      </c>
      <c r="EW414">
        <v>-1.5348</v>
      </c>
      <c r="EX414">
        <v>-14.3476998515065</v>
      </c>
      <c r="EY414">
        <v>0.000485247639819423</v>
      </c>
      <c r="EZ414">
        <v>-1.36446825205216e-06</v>
      </c>
      <c r="FA414">
        <v>5.78542989185787e-10</v>
      </c>
      <c r="FB414">
        <v>-1.1099058739466</v>
      </c>
      <c r="FC414">
        <v>-0.0508365997127688</v>
      </c>
      <c r="FD414">
        <v>0.00161886503163497</v>
      </c>
      <c r="FE414">
        <v>-2.08621555845513e-05</v>
      </c>
      <c r="FF414">
        <v>0</v>
      </c>
      <c r="FG414">
        <v>2096</v>
      </c>
      <c r="FH414">
        <v>2</v>
      </c>
      <c r="FI414">
        <v>28</v>
      </c>
      <c r="FJ414">
        <v>14.7</v>
      </c>
      <c r="FK414">
        <v>14.6</v>
      </c>
      <c r="FL414">
        <v>18</v>
      </c>
      <c r="FM414">
        <v>492.356</v>
      </c>
      <c r="FN414">
        <v>512.646</v>
      </c>
      <c r="FO414">
        <v>26.6386</v>
      </c>
      <c r="FP414">
        <v>26.3979</v>
      </c>
      <c r="FQ414">
        <v>30</v>
      </c>
      <c r="FR414">
        <v>26.577</v>
      </c>
      <c r="FS414">
        <v>26.5677</v>
      </c>
      <c r="FT414">
        <v>21.5109</v>
      </c>
      <c r="FU414">
        <v>41.5478</v>
      </c>
      <c r="FV414">
        <v>0</v>
      </c>
      <c r="FW414">
        <v>26.68</v>
      </c>
      <c r="FX414">
        <v>420</v>
      </c>
      <c r="FY414">
        <v>9.18776</v>
      </c>
      <c r="FZ414">
        <v>101.686</v>
      </c>
      <c r="GA414">
        <v>96.2096</v>
      </c>
    </row>
    <row r="415" spans="1:183">
      <c r="A415">
        <v>399</v>
      </c>
      <c r="B415">
        <v>1625678012.1</v>
      </c>
      <c r="C415">
        <v>796</v>
      </c>
      <c r="D415" t="s">
        <v>1104</v>
      </c>
      <c r="E415" t="s">
        <v>1105</v>
      </c>
      <c r="F415">
        <v>1</v>
      </c>
      <c r="G415" t="s">
        <v>302</v>
      </c>
      <c r="H415">
        <v>1625678011.1</v>
      </c>
      <c r="I415">
        <f>(J415)/1000</f>
        <v>0</v>
      </c>
      <c r="J415">
        <f>1000*CJ415*AH415*(CF415-CG415)/(100*BY415*(1000-AH415*CF415))</f>
        <v>0</v>
      </c>
      <c r="K415">
        <f>CJ415*AH415*(CE415-CD415*(1000-AH415*CG415)/(1000-AH415*CF415))/(100*BY415)</f>
        <v>0</v>
      </c>
      <c r="L415">
        <f>CD415 - IF(AH415&gt;1, K415*BY415*100.0/(AJ415*CR415), 0)</f>
        <v>0</v>
      </c>
      <c r="M415">
        <f>((S415-I415/2)*L415-K415)/(S415+I415/2)</f>
        <v>0</v>
      </c>
      <c r="N415">
        <f>M415*(CK415+CL415)/1000.0</f>
        <v>0</v>
      </c>
      <c r="O415">
        <f>(CD415 - IF(AH415&gt;1, K415*BY415*100.0/(AJ415*CR415), 0))*(CK415+CL415)/1000.0</f>
        <v>0</v>
      </c>
      <c r="P415">
        <f>2.0/((1/R415-1/Q415)+SIGN(R415)*SQRT((1/R415-1/Q415)*(1/R415-1/Q415) + 4*BZ415/((BZ415+1)*(BZ415+1))*(2*1/R415*1/Q415-1/Q415*1/Q415)))</f>
        <v>0</v>
      </c>
      <c r="Q415">
        <f>IF(LEFT(CA415,1)&lt;&gt;"0",IF(LEFT(CA415,1)="1",3.0,CB415),$D$5+$E$5*(CR415*CK415/($K$5*1000))+$F$5*(CR415*CK415/($K$5*1000))*MAX(MIN(BY415,$J$5),$I$5)*MAX(MIN(BY415,$J$5),$I$5)+$G$5*MAX(MIN(BY415,$J$5),$I$5)*(CR415*CK415/($K$5*1000))+$H$5*(CR415*CK415/($K$5*1000))*(CR415*CK415/($K$5*1000)))</f>
        <v>0</v>
      </c>
      <c r="R415">
        <f>I415*(1000-(1000*0.61365*exp(17.502*V415/(240.97+V415))/(CK415+CL415)+CF415)/2)/(1000*0.61365*exp(17.502*V415/(240.97+V415))/(CK415+CL415)-CF415)</f>
        <v>0</v>
      </c>
      <c r="S415">
        <f>1/((BZ415+1)/(P415/1.6)+1/(Q415/1.37)) + BZ415/((BZ415+1)/(P415/1.6) + BZ415/(Q415/1.37))</f>
        <v>0</v>
      </c>
      <c r="T415">
        <f>(BU415*BX415)</f>
        <v>0</v>
      </c>
      <c r="U415">
        <f>(CM415+(T415+2*0.95*5.67E-8*(((CM415+$B$7)+273)^4-(CM415+273)^4)-44100*I415)/(1.84*29.3*Q415+8*0.95*5.67E-8*(CM415+273)^3))</f>
        <v>0</v>
      </c>
      <c r="V415">
        <f>($C$7*CN415+$D$7*CO415+$E$7*U415)</f>
        <v>0</v>
      </c>
      <c r="W415">
        <f>0.61365*exp(17.502*V415/(240.97+V415))</f>
        <v>0</v>
      </c>
      <c r="X415">
        <f>(Y415/Z415*100)</f>
        <v>0</v>
      </c>
      <c r="Y415">
        <f>CF415*(CK415+CL415)/1000</f>
        <v>0</v>
      </c>
      <c r="Z415">
        <f>0.61365*exp(17.502*CM415/(240.97+CM415))</f>
        <v>0</v>
      </c>
      <c r="AA415">
        <f>(W415-CF415*(CK415+CL415)/1000)</f>
        <v>0</v>
      </c>
      <c r="AB415">
        <f>(-I415*44100)</f>
        <v>0</v>
      </c>
      <c r="AC415">
        <f>2*29.3*Q415*0.92*(CM415-V415)</f>
        <v>0</v>
      </c>
      <c r="AD415">
        <f>2*0.95*5.67E-8*(((CM415+$B$7)+273)^4-(V415+273)^4)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MAX(0,($B$13+$C$13*CR415)/(1+$D$13*CR415)*CK415/(CM415+273)*$E$13)</f>
        <v>0</v>
      </c>
      <c r="AK415" t="s">
        <v>303</v>
      </c>
      <c r="AL415" t="s">
        <v>303</v>
      </c>
      <c r="AM415">
        <v>0</v>
      </c>
      <c r="AN415">
        <v>0</v>
      </c>
      <c r="AO415">
        <f>1-AM415/AN415</f>
        <v>0</v>
      </c>
      <c r="AP415">
        <v>0</v>
      </c>
      <c r="AQ415" t="s">
        <v>303</v>
      </c>
      <c r="AR415" t="s">
        <v>303</v>
      </c>
      <c r="AS415">
        <v>0</v>
      </c>
      <c r="AT415">
        <v>0</v>
      </c>
      <c r="AU415">
        <f>1-AS415/AT415</f>
        <v>0</v>
      </c>
      <c r="AV415">
        <v>0.5</v>
      </c>
      <c r="AW415">
        <f>BV415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303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f>$B$11*CS415+$C$11*CT415+$F$11*CU415*(1-CX415)</f>
        <v>0</v>
      </c>
      <c r="BV415">
        <f>BU415*BW415</f>
        <v>0</v>
      </c>
      <c r="BW415">
        <f>($B$11*$D$9+$C$11*$D$9+$F$11*((DH415+CZ415)/MAX(DH415+CZ415+DI415, 0.1)*$I$9+DI415/MAX(DH415+CZ415+DI415, 0.1)*$J$9))/($B$11+$C$11+$F$11)</f>
        <v>0</v>
      </c>
      <c r="BX415">
        <f>($B$11*$K$9+$C$11*$K$9+$F$11*((DH415+CZ415)/MAX(DH415+CZ415+DI415, 0.1)*$P$9+DI415/MAX(DH415+CZ415+DI415, 0.1)*$Q$9))/($B$11+$C$11+$F$11)</f>
        <v>0</v>
      </c>
      <c r="BY415">
        <v>6</v>
      </c>
      <c r="BZ415">
        <v>0.5</v>
      </c>
      <c r="CA415" t="s">
        <v>304</v>
      </c>
      <c r="CB415">
        <v>2</v>
      </c>
      <c r="CC415">
        <v>1625678011.1</v>
      </c>
      <c r="CD415">
        <v>406.652333333333</v>
      </c>
      <c r="CE415">
        <v>420.040333333333</v>
      </c>
      <c r="CF415">
        <v>11.0550666666667</v>
      </c>
      <c r="CG415">
        <v>9.10648666666667</v>
      </c>
      <c r="CH415">
        <v>420.994333333333</v>
      </c>
      <c r="CI415">
        <v>12.5900666666667</v>
      </c>
      <c r="CJ415">
        <v>500.030666666667</v>
      </c>
      <c r="CK415">
        <v>100.410333333333</v>
      </c>
      <c r="CL415">
        <v>0.100173266666667</v>
      </c>
      <c r="CM415">
        <v>25.2904666666667</v>
      </c>
      <c r="CN415">
        <v>24.8971666666667</v>
      </c>
      <c r="CO415">
        <v>999.9</v>
      </c>
      <c r="CP415">
        <v>0</v>
      </c>
      <c r="CQ415">
        <v>0</v>
      </c>
      <c r="CR415">
        <v>10012.5</v>
      </c>
      <c r="CS415">
        <v>0</v>
      </c>
      <c r="CT415">
        <v>4.46643</v>
      </c>
      <c r="CU415">
        <v>1045.87333333333</v>
      </c>
      <c r="CV415">
        <v>0.961994666666667</v>
      </c>
      <c r="CW415">
        <v>0.0380055</v>
      </c>
      <c r="CX415">
        <v>0</v>
      </c>
      <c r="CY415">
        <v>1277.65333333333</v>
      </c>
      <c r="CZ415">
        <v>4.99912</v>
      </c>
      <c r="DA415">
        <v>13275.0333333333</v>
      </c>
      <c r="DB415">
        <v>6711.97333333333</v>
      </c>
      <c r="DC415">
        <v>38.0416666666667</v>
      </c>
      <c r="DD415">
        <v>40.958</v>
      </c>
      <c r="DE415">
        <v>39.7916666666667</v>
      </c>
      <c r="DF415">
        <v>40.6453333333333</v>
      </c>
      <c r="DG415">
        <v>40.104</v>
      </c>
      <c r="DH415">
        <v>1001.31333333333</v>
      </c>
      <c r="DI415">
        <v>39.56</v>
      </c>
      <c r="DJ415">
        <v>0</v>
      </c>
      <c r="DK415">
        <v>1625678013.2</v>
      </c>
      <c r="DL415">
        <v>0</v>
      </c>
      <c r="DM415">
        <v>1280.26884615385</v>
      </c>
      <c r="DN415">
        <v>-25.9305983155493</v>
      </c>
      <c r="DO415">
        <v>-265.829059940329</v>
      </c>
      <c r="DP415">
        <v>13304.0192307692</v>
      </c>
      <c r="DQ415">
        <v>15</v>
      </c>
      <c r="DR415">
        <v>1625677134.6</v>
      </c>
      <c r="DS415" t="s">
        <v>305</v>
      </c>
      <c r="DT415">
        <v>1625677128.6</v>
      </c>
      <c r="DU415">
        <v>1625677134.6</v>
      </c>
      <c r="DV415">
        <v>2</v>
      </c>
      <c r="DW415">
        <v>0.041</v>
      </c>
      <c r="DX415">
        <v>0.026</v>
      </c>
      <c r="DY415">
        <v>-14.347</v>
      </c>
      <c r="DZ415">
        <v>-1.389</v>
      </c>
      <c r="EA415">
        <v>420</v>
      </c>
      <c r="EB415">
        <v>5</v>
      </c>
      <c r="EC415">
        <v>0.14</v>
      </c>
      <c r="ED415">
        <v>0.08</v>
      </c>
      <c r="EE415">
        <v>-13.3220487804878</v>
      </c>
      <c r="EF415">
        <v>-0.323163763066211</v>
      </c>
      <c r="EG415">
        <v>0.0437786178009489</v>
      </c>
      <c r="EH415">
        <v>1</v>
      </c>
      <c r="EI415">
        <v>1281.58911764706</v>
      </c>
      <c r="EJ415">
        <v>-26.3576911217821</v>
      </c>
      <c r="EK415">
        <v>2.58116864508976</v>
      </c>
      <c r="EL415">
        <v>0</v>
      </c>
      <c r="EM415">
        <v>1.92444975609756</v>
      </c>
      <c r="EN415">
        <v>0.128100627177702</v>
      </c>
      <c r="EO415">
        <v>0.0142389619188295</v>
      </c>
      <c r="EP415">
        <v>0</v>
      </c>
      <c r="EQ415">
        <v>1</v>
      </c>
      <c r="ER415">
        <v>3</v>
      </c>
      <c r="ES415" t="s">
        <v>427</v>
      </c>
      <c r="ET415">
        <v>100</v>
      </c>
      <c r="EU415">
        <v>100</v>
      </c>
      <c r="EV415">
        <v>-14.342</v>
      </c>
      <c r="EW415">
        <v>-1.5352</v>
      </c>
      <c r="EX415">
        <v>-14.3476998515065</v>
      </c>
      <c r="EY415">
        <v>0.000485247639819423</v>
      </c>
      <c r="EZ415">
        <v>-1.36446825205216e-06</v>
      </c>
      <c r="FA415">
        <v>5.78542989185787e-10</v>
      </c>
      <c r="FB415">
        <v>-1.1099058739466</v>
      </c>
      <c r="FC415">
        <v>-0.0508365997127688</v>
      </c>
      <c r="FD415">
        <v>0.00161886503163497</v>
      </c>
      <c r="FE415">
        <v>-2.08621555845513e-05</v>
      </c>
      <c r="FF415">
        <v>0</v>
      </c>
      <c r="FG415">
        <v>2096</v>
      </c>
      <c r="FH415">
        <v>2</v>
      </c>
      <c r="FI415">
        <v>28</v>
      </c>
      <c r="FJ415">
        <v>14.7</v>
      </c>
      <c r="FK415">
        <v>14.6</v>
      </c>
      <c r="FL415">
        <v>18</v>
      </c>
      <c r="FM415">
        <v>492.196</v>
      </c>
      <c r="FN415">
        <v>512.79</v>
      </c>
      <c r="FO415">
        <v>26.6868</v>
      </c>
      <c r="FP415">
        <v>26.399</v>
      </c>
      <c r="FQ415">
        <v>30.0001</v>
      </c>
      <c r="FR415">
        <v>26.577</v>
      </c>
      <c r="FS415">
        <v>26.5677</v>
      </c>
      <c r="FT415">
        <v>21.5136</v>
      </c>
      <c r="FU415">
        <v>41.5478</v>
      </c>
      <c r="FV415">
        <v>0</v>
      </c>
      <c r="FW415">
        <v>26.75</v>
      </c>
      <c r="FX415">
        <v>420</v>
      </c>
      <c r="FY415">
        <v>9.18537</v>
      </c>
      <c r="FZ415">
        <v>101.686</v>
      </c>
      <c r="GA415">
        <v>96.2086</v>
      </c>
    </row>
    <row r="416" spans="1:183">
      <c r="A416">
        <v>400</v>
      </c>
      <c r="B416">
        <v>1625678014.1</v>
      </c>
      <c r="C416">
        <v>798</v>
      </c>
      <c r="D416" t="s">
        <v>1106</v>
      </c>
      <c r="E416" t="s">
        <v>1107</v>
      </c>
      <c r="F416">
        <v>1</v>
      </c>
      <c r="G416" t="s">
        <v>302</v>
      </c>
      <c r="H416">
        <v>1625678013.1</v>
      </c>
      <c r="I416">
        <f>(J416)/1000</f>
        <v>0</v>
      </c>
      <c r="J416">
        <f>1000*CJ416*AH416*(CF416-CG416)/(100*BY416*(1000-AH416*CF416))</f>
        <v>0</v>
      </c>
      <c r="K416">
        <f>CJ416*AH416*(CE416-CD416*(1000-AH416*CG416)/(1000-AH416*CF416))/(100*BY416)</f>
        <v>0</v>
      </c>
      <c r="L416">
        <f>CD416 - IF(AH416&gt;1, K416*BY416*100.0/(AJ416*CR416), 0)</f>
        <v>0</v>
      </c>
      <c r="M416">
        <f>((S416-I416/2)*L416-K416)/(S416+I416/2)</f>
        <v>0</v>
      </c>
      <c r="N416">
        <f>M416*(CK416+CL416)/1000.0</f>
        <v>0</v>
      </c>
      <c r="O416">
        <f>(CD416 - IF(AH416&gt;1, K416*BY416*100.0/(AJ416*CR416), 0))*(CK416+CL416)/1000.0</f>
        <v>0</v>
      </c>
      <c r="P416">
        <f>2.0/((1/R416-1/Q416)+SIGN(R416)*SQRT((1/R416-1/Q416)*(1/R416-1/Q416) + 4*BZ416/((BZ416+1)*(BZ416+1))*(2*1/R416*1/Q416-1/Q416*1/Q416)))</f>
        <v>0</v>
      </c>
      <c r="Q416">
        <f>IF(LEFT(CA416,1)&lt;&gt;"0",IF(LEFT(CA416,1)="1",3.0,CB416),$D$5+$E$5*(CR416*CK416/($K$5*1000))+$F$5*(CR416*CK416/($K$5*1000))*MAX(MIN(BY416,$J$5),$I$5)*MAX(MIN(BY416,$J$5),$I$5)+$G$5*MAX(MIN(BY416,$J$5),$I$5)*(CR416*CK416/($K$5*1000))+$H$5*(CR416*CK416/($K$5*1000))*(CR416*CK416/($K$5*1000)))</f>
        <v>0</v>
      </c>
      <c r="R416">
        <f>I416*(1000-(1000*0.61365*exp(17.502*V416/(240.97+V416))/(CK416+CL416)+CF416)/2)/(1000*0.61365*exp(17.502*V416/(240.97+V416))/(CK416+CL416)-CF416)</f>
        <v>0</v>
      </c>
      <c r="S416">
        <f>1/((BZ416+1)/(P416/1.6)+1/(Q416/1.37)) + BZ416/((BZ416+1)/(P416/1.6) + BZ416/(Q416/1.37))</f>
        <v>0</v>
      </c>
      <c r="T416">
        <f>(BU416*BX416)</f>
        <v>0</v>
      </c>
      <c r="U416">
        <f>(CM416+(T416+2*0.95*5.67E-8*(((CM416+$B$7)+273)^4-(CM416+273)^4)-44100*I416)/(1.84*29.3*Q416+8*0.95*5.67E-8*(CM416+273)^3))</f>
        <v>0</v>
      </c>
      <c r="V416">
        <f>($C$7*CN416+$D$7*CO416+$E$7*U416)</f>
        <v>0</v>
      </c>
      <c r="W416">
        <f>0.61365*exp(17.502*V416/(240.97+V416))</f>
        <v>0</v>
      </c>
      <c r="X416">
        <f>(Y416/Z416*100)</f>
        <v>0</v>
      </c>
      <c r="Y416">
        <f>CF416*(CK416+CL416)/1000</f>
        <v>0</v>
      </c>
      <c r="Z416">
        <f>0.61365*exp(17.502*CM416/(240.97+CM416))</f>
        <v>0</v>
      </c>
      <c r="AA416">
        <f>(W416-CF416*(CK416+CL416)/1000)</f>
        <v>0</v>
      </c>
      <c r="AB416">
        <f>(-I416*44100)</f>
        <v>0</v>
      </c>
      <c r="AC416">
        <f>2*29.3*Q416*0.92*(CM416-V416)</f>
        <v>0</v>
      </c>
      <c r="AD416">
        <f>2*0.95*5.67E-8*(((CM416+$B$7)+273)^4-(V416+273)^4)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MAX(0,($B$13+$C$13*CR416)/(1+$D$13*CR416)*CK416/(CM416+273)*$E$13)</f>
        <v>0</v>
      </c>
      <c r="AK416" t="s">
        <v>303</v>
      </c>
      <c r="AL416" t="s">
        <v>303</v>
      </c>
      <c r="AM416">
        <v>0</v>
      </c>
      <c r="AN416">
        <v>0</v>
      </c>
      <c r="AO416">
        <f>1-AM416/AN416</f>
        <v>0</v>
      </c>
      <c r="AP416">
        <v>0</v>
      </c>
      <c r="AQ416" t="s">
        <v>303</v>
      </c>
      <c r="AR416" t="s">
        <v>303</v>
      </c>
      <c r="AS416">
        <v>0</v>
      </c>
      <c r="AT416">
        <v>0</v>
      </c>
      <c r="AU416">
        <f>1-AS416/AT416</f>
        <v>0</v>
      </c>
      <c r="AV416">
        <v>0.5</v>
      </c>
      <c r="AW416">
        <f>BV416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303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f>$B$11*CS416+$C$11*CT416+$F$11*CU416*(1-CX416)</f>
        <v>0</v>
      </c>
      <c r="BV416">
        <f>BU416*BW416</f>
        <v>0</v>
      </c>
      <c r="BW416">
        <f>($B$11*$D$9+$C$11*$D$9+$F$11*((DH416+CZ416)/MAX(DH416+CZ416+DI416, 0.1)*$I$9+DI416/MAX(DH416+CZ416+DI416, 0.1)*$J$9))/($B$11+$C$11+$F$11)</f>
        <v>0</v>
      </c>
      <c r="BX416">
        <f>($B$11*$K$9+$C$11*$K$9+$F$11*((DH416+CZ416)/MAX(DH416+CZ416+DI416, 0.1)*$P$9+DI416/MAX(DH416+CZ416+DI416, 0.1)*$Q$9))/($B$11+$C$11+$F$11)</f>
        <v>0</v>
      </c>
      <c r="BY416">
        <v>6</v>
      </c>
      <c r="BZ416">
        <v>0.5</v>
      </c>
      <c r="CA416" t="s">
        <v>304</v>
      </c>
      <c r="CB416">
        <v>2</v>
      </c>
      <c r="CC416">
        <v>1625678013.1</v>
      </c>
      <c r="CD416">
        <v>406.633666666667</v>
      </c>
      <c r="CE416">
        <v>419.974333333333</v>
      </c>
      <c r="CF416">
        <v>11.0750666666667</v>
      </c>
      <c r="CG416">
        <v>9.11150333333333</v>
      </c>
      <c r="CH416">
        <v>420.975666666667</v>
      </c>
      <c r="CI416">
        <v>12.6104666666667</v>
      </c>
      <c r="CJ416">
        <v>500.051666666667</v>
      </c>
      <c r="CK416">
        <v>100.411666666667</v>
      </c>
      <c r="CL416">
        <v>0.0997621</v>
      </c>
      <c r="CM416">
        <v>25.3227333333333</v>
      </c>
      <c r="CN416">
        <v>24.9290333333333</v>
      </c>
      <c r="CO416">
        <v>999.9</v>
      </c>
      <c r="CP416">
        <v>0</v>
      </c>
      <c r="CQ416">
        <v>0</v>
      </c>
      <c r="CR416">
        <v>10034.1333333333</v>
      </c>
      <c r="CS416">
        <v>0</v>
      </c>
      <c r="CT416">
        <v>4.47975333333333</v>
      </c>
      <c r="CU416">
        <v>1046.07</v>
      </c>
      <c r="CV416">
        <v>0.962002</v>
      </c>
      <c r="CW416">
        <v>0.0379981</v>
      </c>
      <c r="CX416">
        <v>0</v>
      </c>
      <c r="CY416">
        <v>1276.79666666667</v>
      </c>
      <c r="CZ416">
        <v>4.99912</v>
      </c>
      <c r="DA416">
        <v>13269.6666666667</v>
      </c>
      <c r="DB416">
        <v>6713.25666666667</v>
      </c>
      <c r="DC416">
        <v>38.1456666666667</v>
      </c>
      <c r="DD416">
        <v>41</v>
      </c>
      <c r="DE416">
        <v>39.812</v>
      </c>
      <c r="DF416">
        <v>40.6666666666667</v>
      </c>
      <c r="DG416">
        <v>40.083</v>
      </c>
      <c r="DH416">
        <v>1001.51</v>
      </c>
      <c r="DI416">
        <v>39.56</v>
      </c>
      <c r="DJ416">
        <v>0</v>
      </c>
      <c r="DK416">
        <v>1625678015</v>
      </c>
      <c r="DL416">
        <v>0</v>
      </c>
      <c r="DM416">
        <v>1279.3668</v>
      </c>
      <c r="DN416">
        <v>-25.9399999673602</v>
      </c>
      <c r="DO416">
        <v>-262.446153401008</v>
      </c>
      <c r="DP416">
        <v>13294.78</v>
      </c>
      <c r="DQ416">
        <v>15</v>
      </c>
      <c r="DR416">
        <v>1625677134.6</v>
      </c>
      <c r="DS416" t="s">
        <v>305</v>
      </c>
      <c r="DT416">
        <v>1625677128.6</v>
      </c>
      <c r="DU416">
        <v>1625677134.6</v>
      </c>
      <c r="DV416">
        <v>2</v>
      </c>
      <c r="DW416">
        <v>0.041</v>
      </c>
      <c r="DX416">
        <v>0.026</v>
      </c>
      <c r="DY416">
        <v>-14.347</v>
      </c>
      <c r="DZ416">
        <v>-1.389</v>
      </c>
      <c r="EA416">
        <v>420</v>
      </c>
      <c r="EB416">
        <v>5</v>
      </c>
      <c r="EC416">
        <v>0.14</v>
      </c>
      <c r="ED416">
        <v>0.08</v>
      </c>
      <c r="EE416">
        <v>-13.3272804878049</v>
      </c>
      <c r="EF416">
        <v>-0.292333797909409</v>
      </c>
      <c r="EG416">
        <v>0.0425092427224387</v>
      </c>
      <c r="EH416">
        <v>1</v>
      </c>
      <c r="EI416">
        <v>1280.81088235294</v>
      </c>
      <c r="EJ416">
        <v>-26.2561328469003</v>
      </c>
      <c r="EK416">
        <v>2.57055197511108</v>
      </c>
      <c r="EL416">
        <v>0</v>
      </c>
      <c r="EM416">
        <v>1.92985731707317</v>
      </c>
      <c r="EN416">
        <v>0.15187567944251</v>
      </c>
      <c r="EO416">
        <v>0.0166872086289557</v>
      </c>
      <c r="EP416">
        <v>0</v>
      </c>
      <c r="EQ416">
        <v>1</v>
      </c>
      <c r="ER416">
        <v>3</v>
      </c>
      <c r="ES416" t="s">
        <v>427</v>
      </c>
      <c r="ET416">
        <v>100</v>
      </c>
      <c r="EU416">
        <v>100</v>
      </c>
      <c r="EV416">
        <v>-14.342</v>
      </c>
      <c r="EW416">
        <v>-1.5356</v>
      </c>
      <c r="EX416">
        <v>-14.3476998515065</v>
      </c>
      <c r="EY416">
        <v>0.000485247639819423</v>
      </c>
      <c r="EZ416">
        <v>-1.36446825205216e-06</v>
      </c>
      <c r="FA416">
        <v>5.78542989185787e-10</v>
      </c>
      <c r="FB416">
        <v>-1.1099058739466</v>
      </c>
      <c r="FC416">
        <v>-0.0508365997127688</v>
      </c>
      <c r="FD416">
        <v>0.00161886503163497</v>
      </c>
      <c r="FE416">
        <v>-2.08621555845513e-05</v>
      </c>
      <c r="FF416">
        <v>0</v>
      </c>
      <c r="FG416">
        <v>2096</v>
      </c>
      <c r="FH416">
        <v>2</v>
      </c>
      <c r="FI416">
        <v>28</v>
      </c>
      <c r="FJ416">
        <v>14.8</v>
      </c>
      <c r="FK416">
        <v>14.7</v>
      </c>
      <c r="FL416">
        <v>18</v>
      </c>
      <c r="FM416">
        <v>492.022</v>
      </c>
      <c r="FN416">
        <v>512.916</v>
      </c>
      <c r="FO416">
        <v>26.7261</v>
      </c>
      <c r="FP416">
        <v>26.3998</v>
      </c>
      <c r="FQ416">
        <v>30.0002</v>
      </c>
      <c r="FR416">
        <v>26.577</v>
      </c>
      <c r="FS416">
        <v>26.5677</v>
      </c>
      <c r="FT416">
        <v>21.5142</v>
      </c>
      <c r="FU416">
        <v>41.0952</v>
      </c>
      <c r="FV416">
        <v>0</v>
      </c>
      <c r="FW416">
        <v>26.82</v>
      </c>
      <c r="FX416">
        <v>420</v>
      </c>
      <c r="FY416">
        <v>9.25199</v>
      </c>
      <c r="FZ416">
        <v>101.686</v>
      </c>
      <c r="GA416">
        <v>96.2069</v>
      </c>
    </row>
    <row r="417" spans="1:183">
      <c r="A417">
        <v>401</v>
      </c>
      <c r="B417">
        <v>1625678016.1</v>
      </c>
      <c r="C417">
        <v>800</v>
      </c>
      <c r="D417" t="s">
        <v>1108</v>
      </c>
      <c r="E417" t="s">
        <v>1109</v>
      </c>
      <c r="F417">
        <v>1</v>
      </c>
      <c r="G417" t="s">
        <v>302</v>
      </c>
      <c r="H417">
        <v>1625678015.1</v>
      </c>
      <c r="I417">
        <f>(J417)/1000</f>
        <v>0</v>
      </c>
      <c r="J417">
        <f>1000*CJ417*AH417*(CF417-CG417)/(100*BY417*(1000-AH417*CF417))</f>
        <v>0</v>
      </c>
      <c r="K417">
        <f>CJ417*AH417*(CE417-CD417*(1000-AH417*CG417)/(1000-AH417*CF417))/(100*BY417)</f>
        <v>0</v>
      </c>
      <c r="L417">
        <f>CD417 - IF(AH417&gt;1, K417*BY417*100.0/(AJ417*CR417), 0)</f>
        <v>0</v>
      </c>
      <c r="M417">
        <f>((S417-I417/2)*L417-K417)/(S417+I417/2)</f>
        <v>0</v>
      </c>
      <c r="N417">
        <f>M417*(CK417+CL417)/1000.0</f>
        <v>0</v>
      </c>
      <c r="O417">
        <f>(CD417 - IF(AH417&gt;1, K417*BY417*100.0/(AJ417*CR417), 0))*(CK417+CL417)/1000.0</f>
        <v>0</v>
      </c>
      <c r="P417">
        <f>2.0/((1/R417-1/Q417)+SIGN(R417)*SQRT((1/R417-1/Q417)*(1/R417-1/Q417) + 4*BZ417/((BZ417+1)*(BZ417+1))*(2*1/R417*1/Q417-1/Q417*1/Q417)))</f>
        <v>0</v>
      </c>
      <c r="Q417">
        <f>IF(LEFT(CA417,1)&lt;&gt;"0",IF(LEFT(CA417,1)="1",3.0,CB417),$D$5+$E$5*(CR417*CK417/($K$5*1000))+$F$5*(CR417*CK417/($K$5*1000))*MAX(MIN(BY417,$J$5),$I$5)*MAX(MIN(BY417,$J$5),$I$5)+$G$5*MAX(MIN(BY417,$J$5),$I$5)*(CR417*CK417/($K$5*1000))+$H$5*(CR417*CK417/($K$5*1000))*(CR417*CK417/($K$5*1000)))</f>
        <v>0</v>
      </c>
      <c r="R417">
        <f>I417*(1000-(1000*0.61365*exp(17.502*V417/(240.97+V417))/(CK417+CL417)+CF417)/2)/(1000*0.61365*exp(17.502*V417/(240.97+V417))/(CK417+CL417)-CF417)</f>
        <v>0</v>
      </c>
      <c r="S417">
        <f>1/((BZ417+1)/(P417/1.6)+1/(Q417/1.37)) + BZ417/((BZ417+1)/(P417/1.6) + BZ417/(Q417/1.37))</f>
        <v>0</v>
      </c>
      <c r="T417">
        <f>(BU417*BX417)</f>
        <v>0</v>
      </c>
      <c r="U417">
        <f>(CM417+(T417+2*0.95*5.67E-8*(((CM417+$B$7)+273)^4-(CM417+273)^4)-44100*I417)/(1.84*29.3*Q417+8*0.95*5.67E-8*(CM417+273)^3))</f>
        <v>0</v>
      </c>
      <c r="V417">
        <f>($C$7*CN417+$D$7*CO417+$E$7*U417)</f>
        <v>0</v>
      </c>
      <c r="W417">
        <f>0.61365*exp(17.502*V417/(240.97+V417))</f>
        <v>0</v>
      </c>
      <c r="X417">
        <f>(Y417/Z417*100)</f>
        <v>0</v>
      </c>
      <c r="Y417">
        <f>CF417*(CK417+CL417)/1000</f>
        <v>0</v>
      </c>
      <c r="Z417">
        <f>0.61365*exp(17.502*CM417/(240.97+CM417))</f>
        <v>0</v>
      </c>
      <c r="AA417">
        <f>(W417-CF417*(CK417+CL417)/1000)</f>
        <v>0</v>
      </c>
      <c r="AB417">
        <f>(-I417*44100)</f>
        <v>0</v>
      </c>
      <c r="AC417">
        <f>2*29.3*Q417*0.92*(CM417-V417)</f>
        <v>0</v>
      </c>
      <c r="AD417">
        <f>2*0.95*5.67E-8*(((CM417+$B$7)+273)^4-(V417+273)^4)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MAX(0,($B$13+$C$13*CR417)/(1+$D$13*CR417)*CK417/(CM417+273)*$E$13)</f>
        <v>0</v>
      </c>
      <c r="AK417" t="s">
        <v>303</v>
      </c>
      <c r="AL417" t="s">
        <v>303</v>
      </c>
      <c r="AM417">
        <v>0</v>
      </c>
      <c r="AN417">
        <v>0</v>
      </c>
      <c r="AO417">
        <f>1-AM417/AN417</f>
        <v>0</v>
      </c>
      <c r="AP417">
        <v>0</v>
      </c>
      <c r="AQ417" t="s">
        <v>303</v>
      </c>
      <c r="AR417" t="s">
        <v>303</v>
      </c>
      <c r="AS417">
        <v>0</v>
      </c>
      <c r="AT417">
        <v>0</v>
      </c>
      <c r="AU417">
        <f>1-AS417/AT417</f>
        <v>0</v>
      </c>
      <c r="AV417">
        <v>0.5</v>
      </c>
      <c r="AW417">
        <f>BV417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303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f>$B$11*CS417+$C$11*CT417+$F$11*CU417*(1-CX417)</f>
        <v>0</v>
      </c>
      <c r="BV417">
        <f>BU417*BW417</f>
        <v>0</v>
      </c>
      <c r="BW417">
        <f>($B$11*$D$9+$C$11*$D$9+$F$11*((DH417+CZ417)/MAX(DH417+CZ417+DI417, 0.1)*$I$9+DI417/MAX(DH417+CZ417+DI417, 0.1)*$J$9))/($B$11+$C$11+$F$11)</f>
        <v>0</v>
      </c>
      <c r="BX417">
        <f>($B$11*$K$9+$C$11*$K$9+$F$11*((DH417+CZ417)/MAX(DH417+CZ417+DI417, 0.1)*$P$9+DI417/MAX(DH417+CZ417+DI417, 0.1)*$Q$9))/($B$11+$C$11+$F$11)</f>
        <v>0</v>
      </c>
      <c r="BY417">
        <v>6</v>
      </c>
      <c r="BZ417">
        <v>0.5</v>
      </c>
      <c r="CA417" t="s">
        <v>304</v>
      </c>
      <c r="CB417">
        <v>2</v>
      </c>
      <c r="CC417">
        <v>1625678015.1</v>
      </c>
      <c r="CD417">
        <v>406.629333333333</v>
      </c>
      <c r="CE417">
        <v>419.886666666667</v>
      </c>
      <c r="CF417">
        <v>11.0924333333333</v>
      </c>
      <c r="CG417">
        <v>9.11482</v>
      </c>
      <c r="CH417">
        <v>420.971333333333</v>
      </c>
      <c r="CI417">
        <v>12.6282</v>
      </c>
      <c r="CJ417">
        <v>499.984333333333</v>
      </c>
      <c r="CK417">
        <v>100.412666666667</v>
      </c>
      <c r="CL417">
        <v>0.0995654</v>
      </c>
      <c r="CM417">
        <v>25.3532</v>
      </c>
      <c r="CN417">
        <v>24.9606</v>
      </c>
      <c r="CO417">
        <v>999.9</v>
      </c>
      <c r="CP417">
        <v>0</v>
      </c>
      <c r="CQ417">
        <v>0</v>
      </c>
      <c r="CR417">
        <v>10013.9333333333</v>
      </c>
      <c r="CS417">
        <v>0</v>
      </c>
      <c r="CT417">
        <v>4.48021</v>
      </c>
      <c r="CU417">
        <v>1046.07666666667</v>
      </c>
      <c r="CV417">
        <v>0.962002</v>
      </c>
      <c r="CW417">
        <v>0.0379981</v>
      </c>
      <c r="CX417">
        <v>0</v>
      </c>
      <c r="CY417">
        <v>1276.25333333333</v>
      </c>
      <c r="CZ417">
        <v>4.99912</v>
      </c>
      <c r="DA417">
        <v>13260.9333333333</v>
      </c>
      <c r="DB417">
        <v>6713.29333333333</v>
      </c>
      <c r="DC417">
        <v>38.0206666666667</v>
      </c>
      <c r="DD417">
        <v>41</v>
      </c>
      <c r="DE417">
        <v>39.7703333333333</v>
      </c>
      <c r="DF417">
        <v>40.6036666666667</v>
      </c>
      <c r="DG417">
        <v>40.125</v>
      </c>
      <c r="DH417">
        <v>1001.51666666667</v>
      </c>
      <c r="DI417">
        <v>39.56</v>
      </c>
      <c r="DJ417">
        <v>0</v>
      </c>
      <c r="DK417">
        <v>1625678016.8</v>
      </c>
      <c r="DL417">
        <v>0</v>
      </c>
      <c r="DM417">
        <v>1278.73115384615</v>
      </c>
      <c r="DN417">
        <v>-24.8194871961377</v>
      </c>
      <c r="DO417">
        <v>-258.912820638399</v>
      </c>
      <c r="DP417">
        <v>13288.5230769231</v>
      </c>
      <c r="DQ417">
        <v>15</v>
      </c>
      <c r="DR417">
        <v>1625677134.6</v>
      </c>
      <c r="DS417" t="s">
        <v>305</v>
      </c>
      <c r="DT417">
        <v>1625677128.6</v>
      </c>
      <c r="DU417">
        <v>1625677134.6</v>
      </c>
      <c r="DV417">
        <v>2</v>
      </c>
      <c r="DW417">
        <v>0.041</v>
      </c>
      <c r="DX417">
        <v>0.026</v>
      </c>
      <c r="DY417">
        <v>-14.347</v>
      </c>
      <c r="DZ417">
        <v>-1.389</v>
      </c>
      <c r="EA417">
        <v>420</v>
      </c>
      <c r="EB417">
        <v>5</v>
      </c>
      <c r="EC417">
        <v>0.14</v>
      </c>
      <c r="ED417">
        <v>0.08</v>
      </c>
      <c r="EE417">
        <v>-13.3225073170732</v>
      </c>
      <c r="EF417">
        <v>-0.19547665505226</v>
      </c>
      <c r="EG417">
        <v>0.0464101775541397</v>
      </c>
      <c r="EH417">
        <v>1</v>
      </c>
      <c r="EI417">
        <v>1280.17485714286</v>
      </c>
      <c r="EJ417">
        <v>-26.0486007241739</v>
      </c>
      <c r="EK417">
        <v>2.61793197710229</v>
      </c>
      <c r="EL417">
        <v>0</v>
      </c>
      <c r="EM417">
        <v>1.93663853658537</v>
      </c>
      <c r="EN417">
        <v>0.180235609756101</v>
      </c>
      <c r="EO417">
        <v>0.0197614472612311</v>
      </c>
      <c r="EP417">
        <v>0</v>
      </c>
      <c r="EQ417">
        <v>1</v>
      </c>
      <c r="ER417">
        <v>3</v>
      </c>
      <c r="ES417" t="s">
        <v>427</v>
      </c>
      <c r="ET417">
        <v>100</v>
      </c>
      <c r="EU417">
        <v>100</v>
      </c>
      <c r="EV417">
        <v>-14.342</v>
      </c>
      <c r="EW417">
        <v>-1.5359</v>
      </c>
      <c r="EX417">
        <v>-14.3476998515065</v>
      </c>
      <c r="EY417">
        <v>0.000485247639819423</v>
      </c>
      <c r="EZ417">
        <v>-1.36446825205216e-06</v>
      </c>
      <c r="FA417">
        <v>5.78542989185787e-10</v>
      </c>
      <c r="FB417">
        <v>-1.1099058739466</v>
      </c>
      <c r="FC417">
        <v>-0.0508365997127688</v>
      </c>
      <c r="FD417">
        <v>0.00161886503163497</v>
      </c>
      <c r="FE417">
        <v>-2.08621555845513e-05</v>
      </c>
      <c r="FF417">
        <v>0</v>
      </c>
      <c r="FG417">
        <v>2096</v>
      </c>
      <c r="FH417">
        <v>2</v>
      </c>
      <c r="FI417">
        <v>28</v>
      </c>
      <c r="FJ417">
        <v>14.8</v>
      </c>
      <c r="FK417">
        <v>14.7</v>
      </c>
      <c r="FL417">
        <v>18</v>
      </c>
      <c r="FM417">
        <v>492.211</v>
      </c>
      <c r="FN417">
        <v>512.862</v>
      </c>
      <c r="FO417">
        <v>26.7682</v>
      </c>
      <c r="FP417">
        <v>26.3998</v>
      </c>
      <c r="FQ417">
        <v>30.0002</v>
      </c>
      <c r="FR417">
        <v>26.577</v>
      </c>
      <c r="FS417">
        <v>26.5677</v>
      </c>
      <c r="FT417">
        <v>21.5165</v>
      </c>
      <c r="FU417">
        <v>41.0952</v>
      </c>
      <c r="FV417">
        <v>0</v>
      </c>
      <c r="FW417">
        <v>26.82</v>
      </c>
      <c r="FX417">
        <v>420</v>
      </c>
      <c r="FY417">
        <v>9.25781</v>
      </c>
      <c r="FZ417">
        <v>101.686</v>
      </c>
      <c r="GA417">
        <v>96.2062</v>
      </c>
    </row>
    <row r="418" spans="1:183">
      <c r="A418">
        <v>402</v>
      </c>
      <c r="B418">
        <v>1625678018.1</v>
      </c>
      <c r="C418">
        <v>802</v>
      </c>
      <c r="D418" t="s">
        <v>1110</v>
      </c>
      <c r="E418" t="s">
        <v>1111</v>
      </c>
      <c r="F418">
        <v>1</v>
      </c>
      <c r="G418" t="s">
        <v>302</v>
      </c>
      <c r="H418">
        <v>1625678017.1</v>
      </c>
      <c r="I418">
        <f>(J418)/1000</f>
        <v>0</v>
      </c>
      <c r="J418">
        <f>1000*CJ418*AH418*(CF418-CG418)/(100*BY418*(1000-AH418*CF418))</f>
        <v>0</v>
      </c>
      <c r="K418">
        <f>CJ418*AH418*(CE418-CD418*(1000-AH418*CG418)/(1000-AH418*CF418))/(100*BY418)</f>
        <v>0</v>
      </c>
      <c r="L418">
        <f>CD418 - IF(AH418&gt;1, K418*BY418*100.0/(AJ418*CR418), 0)</f>
        <v>0</v>
      </c>
      <c r="M418">
        <f>((S418-I418/2)*L418-K418)/(S418+I418/2)</f>
        <v>0</v>
      </c>
      <c r="N418">
        <f>M418*(CK418+CL418)/1000.0</f>
        <v>0</v>
      </c>
      <c r="O418">
        <f>(CD418 - IF(AH418&gt;1, K418*BY418*100.0/(AJ418*CR418), 0))*(CK418+CL418)/1000.0</f>
        <v>0</v>
      </c>
      <c r="P418">
        <f>2.0/((1/R418-1/Q418)+SIGN(R418)*SQRT((1/R418-1/Q418)*(1/R418-1/Q418) + 4*BZ418/((BZ418+1)*(BZ418+1))*(2*1/R418*1/Q418-1/Q418*1/Q418)))</f>
        <v>0</v>
      </c>
      <c r="Q418">
        <f>IF(LEFT(CA418,1)&lt;&gt;"0",IF(LEFT(CA418,1)="1",3.0,CB418),$D$5+$E$5*(CR418*CK418/($K$5*1000))+$F$5*(CR418*CK418/($K$5*1000))*MAX(MIN(BY418,$J$5),$I$5)*MAX(MIN(BY418,$J$5),$I$5)+$G$5*MAX(MIN(BY418,$J$5),$I$5)*(CR418*CK418/($K$5*1000))+$H$5*(CR418*CK418/($K$5*1000))*(CR418*CK418/($K$5*1000)))</f>
        <v>0</v>
      </c>
      <c r="R418">
        <f>I418*(1000-(1000*0.61365*exp(17.502*V418/(240.97+V418))/(CK418+CL418)+CF418)/2)/(1000*0.61365*exp(17.502*V418/(240.97+V418))/(CK418+CL418)-CF418)</f>
        <v>0</v>
      </c>
      <c r="S418">
        <f>1/((BZ418+1)/(P418/1.6)+1/(Q418/1.37)) + BZ418/((BZ418+1)/(P418/1.6) + BZ418/(Q418/1.37))</f>
        <v>0</v>
      </c>
      <c r="T418">
        <f>(BU418*BX418)</f>
        <v>0</v>
      </c>
      <c r="U418">
        <f>(CM418+(T418+2*0.95*5.67E-8*(((CM418+$B$7)+273)^4-(CM418+273)^4)-44100*I418)/(1.84*29.3*Q418+8*0.95*5.67E-8*(CM418+273)^3))</f>
        <v>0</v>
      </c>
      <c r="V418">
        <f>($C$7*CN418+$D$7*CO418+$E$7*U418)</f>
        <v>0</v>
      </c>
      <c r="W418">
        <f>0.61365*exp(17.502*V418/(240.97+V418))</f>
        <v>0</v>
      </c>
      <c r="X418">
        <f>(Y418/Z418*100)</f>
        <v>0</v>
      </c>
      <c r="Y418">
        <f>CF418*(CK418+CL418)/1000</f>
        <v>0</v>
      </c>
      <c r="Z418">
        <f>0.61365*exp(17.502*CM418/(240.97+CM418))</f>
        <v>0</v>
      </c>
      <c r="AA418">
        <f>(W418-CF418*(CK418+CL418)/1000)</f>
        <v>0</v>
      </c>
      <c r="AB418">
        <f>(-I418*44100)</f>
        <v>0</v>
      </c>
      <c r="AC418">
        <f>2*29.3*Q418*0.92*(CM418-V418)</f>
        <v>0</v>
      </c>
      <c r="AD418">
        <f>2*0.95*5.67E-8*(((CM418+$B$7)+273)^4-(V418+273)^4)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MAX(0,($B$13+$C$13*CR418)/(1+$D$13*CR418)*CK418/(CM418+273)*$E$13)</f>
        <v>0</v>
      </c>
      <c r="AK418" t="s">
        <v>303</v>
      </c>
      <c r="AL418" t="s">
        <v>303</v>
      </c>
      <c r="AM418">
        <v>0</v>
      </c>
      <c r="AN418">
        <v>0</v>
      </c>
      <c r="AO418">
        <f>1-AM418/AN418</f>
        <v>0</v>
      </c>
      <c r="AP418">
        <v>0</v>
      </c>
      <c r="AQ418" t="s">
        <v>303</v>
      </c>
      <c r="AR418" t="s">
        <v>303</v>
      </c>
      <c r="AS418">
        <v>0</v>
      </c>
      <c r="AT418">
        <v>0</v>
      </c>
      <c r="AU418">
        <f>1-AS418/AT418</f>
        <v>0</v>
      </c>
      <c r="AV418">
        <v>0.5</v>
      </c>
      <c r="AW418">
        <f>BV418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303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f>$B$11*CS418+$C$11*CT418+$F$11*CU418*(1-CX418)</f>
        <v>0</v>
      </c>
      <c r="BV418">
        <f>BU418*BW418</f>
        <v>0</v>
      </c>
      <c r="BW418">
        <f>($B$11*$D$9+$C$11*$D$9+$F$11*((DH418+CZ418)/MAX(DH418+CZ418+DI418, 0.1)*$I$9+DI418/MAX(DH418+CZ418+DI418, 0.1)*$J$9))/($B$11+$C$11+$F$11)</f>
        <v>0</v>
      </c>
      <c r="BX418">
        <f>($B$11*$K$9+$C$11*$K$9+$F$11*((DH418+CZ418)/MAX(DH418+CZ418+DI418, 0.1)*$P$9+DI418/MAX(DH418+CZ418+DI418, 0.1)*$Q$9))/($B$11+$C$11+$F$11)</f>
        <v>0</v>
      </c>
      <c r="BY418">
        <v>6</v>
      </c>
      <c r="BZ418">
        <v>0.5</v>
      </c>
      <c r="CA418" t="s">
        <v>304</v>
      </c>
      <c r="CB418">
        <v>2</v>
      </c>
      <c r="CC418">
        <v>1625678017.1</v>
      </c>
      <c r="CD418">
        <v>406.625333333333</v>
      </c>
      <c r="CE418">
        <v>419.893</v>
      </c>
      <c r="CF418">
        <v>11.1087333333333</v>
      </c>
      <c r="CG418">
        <v>9.14396333333333</v>
      </c>
      <c r="CH418">
        <v>420.967666666667</v>
      </c>
      <c r="CI418">
        <v>12.6448</v>
      </c>
      <c r="CJ418">
        <v>500.027</v>
      </c>
      <c r="CK418">
        <v>100.413333333333</v>
      </c>
      <c r="CL418">
        <v>0.0998341666666667</v>
      </c>
      <c r="CM418">
        <v>25.3826</v>
      </c>
      <c r="CN418">
        <v>24.9894666666667</v>
      </c>
      <c r="CO418">
        <v>999.9</v>
      </c>
      <c r="CP418">
        <v>0</v>
      </c>
      <c r="CQ418">
        <v>0</v>
      </c>
      <c r="CR418">
        <v>10022.5333333333</v>
      </c>
      <c r="CS418">
        <v>0</v>
      </c>
      <c r="CT418">
        <v>4.46689</v>
      </c>
      <c r="CU418">
        <v>1045.97</v>
      </c>
      <c r="CV418">
        <v>0.961994666666667</v>
      </c>
      <c r="CW418">
        <v>0.0380055</v>
      </c>
      <c r="CX418">
        <v>0</v>
      </c>
      <c r="CY418">
        <v>1274.90666666667</v>
      </c>
      <c r="CZ418">
        <v>4.99912</v>
      </c>
      <c r="DA418">
        <v>13251.2</v>
      </c>
      <c r="DB418">
        <v>6712.59666666667</v>
      </c>
      <c r="DC418">
        <v>38</v>
      </c>
      <c r="DD418">
        <v>40.958</v>
      </c>
      <c r="DE418">
        <v>39.7916666666667</v>
      </c>
      <c r="DF418">
        <v>40.6666666666667</v>
      </c>
      <c r="DG418">
        <v>40.062</v>
      </c>
      <c r="DH418">
        <v>1001.40666666667</v>
      </c>
      <c r="DI418">
        <v>39.5633333333333</v>
      </c>
      <c r="DJ418">
        <v>0</v>
      </c>
      <c r="DK418">
        <v>1625678019.2</v>
      </c>
      <c r="DL418">
        <v>0</v>
      </c>
      <c r="DM418">
        <v>1277.685</v>
      </c>
      <c r="DN418">
        <v>-25.0670085640282</v>
      </c>
      <c r="DO418">
        <v>-254.68376084115</v>
      </c>
      <c r="DP418">
        <v>13278.1884615385</v>
      </c>
      <c r="DQ418">
        <v>15</v>
      </c>
      <c r="DR418">
        <v>1625677134.6</v>
      </c>
      <c r="DS418" t="s">
        <v>305</v>
      </c>
      <c r="DT418">
        <v>1625677128.6</v>
      </c>
      <c r="DU418">
        <v>1625677134.6</v>
      </c>
      <c r="DV418">
        <v>2</v>
      </c>
      <c r="DW418">
        <v>0.041</v>
      </c>
      <c r="DX418">
        <v>0.026</v>
      </c>
      <c r="DY418">
        <v>-14.347</v>
      </c>
      <c r="DZ418">
        <v>-1.389</v>
      </c>
      <c r="EA418">
        <v>420</v>
      </c>
      <c r="EB418">
        <v>5</v>
      </c>
      <c r="EC418">
        <v>0.14</v>
      </c>
      <c r="ED418">
        <v>0.08</v>
      </c>
      <c r="EE418">
        <v>-13.3238951219512</v>
      </c>
      <c r="EF418">
        <v>0.0424327526132339</v>
      </c>
      <c r="EG418">
        <v>0.0442559019143595</v>
      </c>
      <c r="EH418">
        <v>1</v>
      </c>
      <c r="EI418">
        <v>1278.98882352941</v>
      </c>
      <c r="EJ418">
        <v>-25.6584993961371</v>
      </c>
      <c r="EK418">
        <v>2.51365654061017</v>
      </c>
      <c r="EL418">
        <v>0</v>
      </c>
      <c r="EM418">
        <v>1.94172585365854</v>
      </c>
      <c r="EN418">
        <v>0.188262857142858</v>
      </c>
      <c r="EO418">
        <v>0.0205271272003789</v>
      </c>
      <c r="EP418">
        <v>0</v>
      </c>
      <c r="EQ418">
        <v>1</v>
      </c>
      <c r="ER418">
        <v>3</v>
      </c>
      <c r="ES418" t="s">
        <v>427</v>
      </c>
      <c r="ET418">
        <v>100</v>
      </c>
      <c r="EU418">
        <v>100</v>
      </c>
      <c r="EV418">
        <v>-14.343</v>
      </c>
      <c r="EW418">
        <v>-1.5362</v>
      </c>
      <c r="EX418">
        <v>-14.3476998515065</v>
      </c>
      <c r="EY418">
        <v>0.000485247639819423</v>
      </c>
      <c r="EZ418">
        <v>-1.36446825205216e-06</v>
      </c>
      <c r="FA418">
        <v>5.78542989185787e-10</v>
      </c>
      <c r="FB418">
        <v>-1.1099058739466</v>
      </c>
      <c r="FC418">
        <v>-0.0508365997127688</v>
      </c>
      <c r="FD418">
        <v>0.00161886503163497</v>
      </c>
      <c r="FE418">
        <v>-2.08621555845513e-05</v>
      </c>
      <c r="FF418">
        <v>0</v>
      </c>
      <c r="FG418">
        <v>2096</v>
      </c>
      <c r="FH418">
        <v>2</v>
      </c>
      <c r="FI418">
        <v>28</v>
      </c>
      <c r="FJ418">
        <v>14.8</v>
      </c>
      <c r="FK418">
        <v>14.7</v>
      </c>
      <c r="FL418">
        <v>18</v>
      </c>
      <c r="FM418">
        <v>492.182</v>
      </c>
      <c r="FN418">
        <v>512.88</v>
      </c>
      <c r="FO418">
        <v>26.8186</v>
      </c>
      <c r="FP418">
        <v>26.4007</v>
      </c>
      <c r="FQ418">
        <v>30.0001</v>
      </c>
      <c r="FR418">
        <v>26.577</v>
      </c>
      <c r="FS418">
        <v>26.5677</v>
      </c>
      <c r="FT418">
        <v>21.5164</v>
      </c>
      <c r="FU418">
        <v>41.0952</v>
      </c>
      <c r="FV418">
        <v>0</v>
      </c>
      <c r="FW418">
        <v>26.89</v>
      </c>
      <c r="FX418">
        <v>420</v>
      </c>
      <c r="FY418">
        <v>9.26033</v>
      </c>
      <c r="FZ418">
        <v>101.685</v>
      </c>
      <c r="GA418">
        <v>96.2057</v>
      </c>
    </row>
    <row r="419" spans="1:183">
      <c r="A419">
        <v>403</v>
      </c>
      <c r="B419">
        <v>1625678020.1</v>
      </c>
      <c r="C419">
        <v>804</v>
      </c>
      <c r="D419" t="s">
        <v>1112</v>
      </c>
      <c r="E419" t="s">
        <v>1113</v>
      </c>
      <c r="F419">
        <v>1</v>
      </c>
      <c r="G419" t="s">
        <v>302</v>
      </c>
      <c r="H419">
        <v>1625678019.1</v>
      </c>
      <c r="I419">
        <f>(J419)/1000</f>
        <v>0</v>
      </c>
      <c r="J419">
        <f>1000*CJ419*AH419*(CF419-CG419)/(100*BY419*(1000-AH419*CF419))</f>
        <v>0</v>
      </c>
      <c r="K419">
        <f>CJ419*AH419*(CE419-CD419*(1000-AH419*CG419)/(1000-AH419*CF419))/(100*BY419)</f>
        <v>0</v>
      </c>
      <c r="L419">
        <f>CD419 - IF(AH419&gt;1, K419*BY419*100.0/(AJ419*CR419), 0)</f>
        <v>0</v>
      </c>
      <c r="M419">
        <f>((S419-I419/2)*L419-K419)/(S419+I419/2)</f>
        <v>0</v>
      </c>
      <c r="N419">
        <f>M419*(CK419+CL419)/1000.0</f>
        <v>0</v>
      </c>
      <c r="O419">
        <f>(CD419 - IF(AH419&gt;1, K419*BY419*100.0/(AJ419*CR419), 0))*(CK419+CL419)/1000.0</f>
        <v>0</v>
      </c>
      <c r="P419">
        <f>2.0/((1/R419-1/Q419)+SIGN(R419)*SQRT((1/R419-1/Q419)*(1/R419-1/Q419) + 4*BZ419/((BZ419+1)*(BZ419+1))*(2*1/R419*1/Q419-1/Q419*1/Q419)))</f>
        <v>0</v>
      </c>
      <c r="Q419">
        <f>IF(LEFT(CA419,1)&lt;&gt;"0",IF(LEFT(CA419,1)="1",3.0,CB419),$D$5+$E$5*(CR419*CK419/($K$5*1000))+$F$5*(CR419*CK419/($K$5*1000))*MAX(MIN(BY419,$J$5),$I$5)*MAX(MIN(BY419,$J$5),$I$5)+$G$5*MAX(MIN(BY419,$J$5),$I$5)*(CR419*CK419/($K$5*1000))+$H$5*(CR419*CK419/($K$5*1000))*(CR419*CK419/($K$5*1000)))</f>
        <v>0</v>
      </c>
      <c r="R419">
        <f>I419*(1000-(1000*0.61365*exp(17.502*V419/(240.97+V419))/(CK419+CL419)+CF419)/2)/(1000*0.61365*exp(17.502*V419/(240.97+V419))/(CK419+CL419)-CF419)</f>
        <v>0</v>
      </c>
      <c r="S419">
        <f>1/((BZ419+1)/(P419/1.6)+1/(Q419/1.37)) + BZ419/((BZ419+1)/(P419/1.6) + BZ419/(Q419/1.37))</f>
        <v>0</v>
      </c>
      <c r="T419">
        <f>(BU419*BX419)</f>
        <v>0</v>
      </c>
      <c r="U419">
        <f>(CM419+(T419+2*0.95*5.67E-8*(((CM419+$B$7)+273)^4-(CM419+273)^4)-44100*I419)/(1.84*29.3*Q419+8*0.95*5.67E-8*(CM419+273)^3))</f>
        <v>0</v>
      </c>
      <c r="V419">
        <f>($C$7*CN419+$D$7*CO419+$E$7*U419)</f>
        <v>0</v>
      </c>
      <c r="W419">
        <f>0.61365*exp(17.502*V419/(240.97+V419))</f>
        <v>0</v>
      </c>
      <c r="X419">
        <f>(Y419/Z419*100)</f>
        <v>0</v>
      </c>
      <c r="Y419">
        <f>CF419*(CK419+CL419)/1000</f>
        <v>0</v>
      </c>
      <c r="Z419">
        <f>0.61365*exp(17.502*CM419/(240.97+CM419))</f>
        <v>0</v>
      </c>
      <c r="AA419">
        <f>(W419-CF419*(CK419+CL419)/1000)</f>
        <v>0</v>
      </c>
      <c r="AB419">
        <f>(-I419*44100)</f>
        <v>0</v>
      </c>
      <c r="AC419">
        <f>2*29.3*Q419*0.92*(CM419-V419)</f>
        <v>0</v>
      </c>
      <c r="AD419">
        <f>2*0.95*5.67E-8*(((CM419+$B$7)+273)^4-(V419+273)^4)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MAX(0,($B$13+$C$13*CR419)/(1+$D$13*CR419)*CK419/(CM419+273)*$E$13)</f>
        <v>0</v>
      </c>
      <c r="AK419" t="s">
        <v>303</v>
      </c>
      <c r="AL419" t="s">
        <v>303</v>
      </c>
      <c r="AM419">
        <v>0</v>
      </c>
      <c r="AN419">
        <v>0</v>
      </c>
      <c r="AO419">
        <f>1-AM419/AN419</f>
        <v>0</v>
      </c>
      <c r="AP419">
        <v>0</v>
      </c>
      <c r="AQ419" t="s">
        <v>303</v>
      </c>
      <c r="AR419" t="s">
        <v>303</v>
      </c>
      <c r="AS419">
        <v>0</v>
      </c>
      <c r="AT419">
        <v>0</v>
      </c>
      <c r="AU419">
        <f>1-AS419/AT419</f>
        <v>0</v>
      </c>
      <c r="AV419">
        <v>0.5</v>
      </c>
      <c r="AW419">
        <f>BV419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303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f>$B$11*CS419+$C$11*CT419+$F$11*CU419*(1-CX419)</f>
        <v>0</v>
      </c>
      <c r="BV419">
        <f>BU419*BW419</f>
        <v>0</v>
      </c>
      <c r="BW419">
        <f>($B$11*$D$9+$C$11*$D$9+$F$11*((DH419+CZ419)/MAX(DH419+CZ419+DI419, 0.1)*$I$9+DI419/MAX(DH419+CZ419+DI419, 0.1)*$J$9))/($B$11+$C$11+$F$11)</f>
        <v>0</v>
      </c>
      <c r="BX419">
        <f>($B$11*$K$9+$C$11*$K$9+$F$11*((DH419+CZ419)/MAX(DH419+CZ419+DI419, 0.1)*$P$9+DI419/MAX(DH419+CZ419+DI419, 0.1)*$Q$9))/($B$11+$C$11+$F$11)</f>
        <v>0</v>
      </c>
      <c r="BY419">
        <v>6</v>
      </c>
      <c r="BZ419">
        <v>0.5</v>
      </c>
      <c r="CA419" t="s">
        <v>304</v>
      </c>
      <c r="CB419">
        <v>2</v>
      </c>
      <c r="CC419">
        <v>1625678019.1</v>
      </c>
      <c r="CD419">
        <v>406.600333333333</v>
      </c>
      <c r="CE419">
        <v>419.936</v>
      </c>
      <c r="CF419">
        <v>11.1285333333333</v>
      </c>
      <c r="CG419">
        <v>9.19425666666667</v>
      </c>
      <c r="CH419">
        <v>420.942333333333</v>
      </c>
      <c r="CI419">
        <v>12.665</v>
      </c>
      <c r="CJ419">
        <v>500.072333333333</v>
      </c>
      <c r="CK419">
        <v>100.413</v>
      </c>
      <c r="CL419">
        <v>0.0999824</v>
      </c>
      <c r="CM419">
        <v>25.4137</v>
      </c>
      <c r="CN419">
        <v>25.0194666666667</v>
      </c>
      <c r="CO419">
        <v>999.9</v>
      </c>
      <c r="CP419">
        <v>0</v>
      </c>
      <c r="CQ419">
        <v>0</v>
      </c>
      <c r="CR419">
        <v>10012.9</v>
      </c>
      <c r="CS419">
        <v>0</v>
      </c>
      <c r="CT419">
        <v>4.47975333333333</v>
      </c>
      <c r="CU419">
        <v>1046.08</v>
      </c>
      <c r="CV419">
        <v>0.962002</v>
      </c>
      <c r="CW419">
        <v>0.0379981</v>
      </c>
      <c r="CX419">
        <v>0</v>
      </c>
      <c r="CY419">
        <v>1274.17</v>
      </c>
      <c r="CZ419">
        <v>4.99912</v>
      </c>
      <c r="DA419">
        <v>13244.9</v>
      </c>
      <c r="DB419">
        <v>6713.32333333333</v>
      </c>
      <c r="DC419">
        <v>38.125</v>
      </c>
      <c r="DD419">
        <v>41</v>
      </c>
      <c r="DE419">
        <v>39.7913333333333</v>
      </c>
      <c r="DF419">
        <v>40.6453333333333</v>
      </c>
      <c r="DG419">
        <v>40.1246666666667</v>
      </c>
      <c r="DH419">
        <v>1001.52</v>
      </c>
      <c r="DI419">
        <v>39.56</v>
      </c>
      <c r="DJ419">
        <v>0</v>
      </c>
      <c r="DK419">
        <v>1625678021</v>
      </c>
      <c r="DL419">
        <v>0</v>
      </c>
      <c r="DM419">
        <v>1276.802</v>
      </c>
      <c r="DN419">
        <v>-25.4423076503054</v>
      </c>
      <c r="DO419">
        <v>-254.869230375987</v>
      </c>
      <c r="DP419">
        <v>13269.208</v>
      </c>
      <c r="DQ419">
        <v>15</v>
      </c>
      <c r="DR419">
        <v>1625677134.6</v>
      </c>
      <c r="DS419" t="s">
        <v>305</v>
      </c>
      <c r="DT419">
        <v>1625677128.6</v>
      </c>
      <c r="DU419">
        <v>1625677134.6</v>
      </c>
      <c r="DV419">
        <v>2</v>
      </c>
      <c r="DW419">
        <v>0.041</v>
      </c>
      <c r="DX419">
        <v>0.026</v>
      </c>
      <c r="DY419">
        <v>-14.347</v>
      </c>
      <c r="DZ419">
        <v>-1.389</v>
      </c>
      <c r="EA419">
        <v>420</v>
      </c>
      <c r="EB419">
        <v>5</v>
      </c>
      <c r="EC419">
        <v>0.14</v>
      </c>
      <c r="ED419">
        <v>0.08</v>
      </c>
      <c r="EE419">
        <v>-13.3277268292683</v>
      </c>
      <c r="EF419">
        <v>0.117643902439004</v>
      </c>
      <c r="EG419">
        <v>0.0430394205260102</v>
      </c>
      <c r="EH419">
        <v>1</v>
      </c>
      <c r="EI419">
        <v>1278.21823529412</v>
      </c>
      <c r="EJ419">
        <v>-25.7278260653</v>
      </c>
      <c r="EK419">
        <v>2.53342185543148</v>
      </c>
      <c r="EL419">
        <v>0</v>
      </c>
      <c r="EM419">
        <v>1.94274829268293</v>
      </c>
      <c r="EN419">
        <v>0.154542439024391</v>
      </c>
      <c r="EO419">
        <v>0.0201775296298412</v>
      </c>
      <c r="EP419">
        <v>0</v>
      </c>
      <c r="EQ419">
        <v>1</v>
      </c>
      <c r="ER419">
        <v>3</v>
      </c>
      <c r="ES419" t="s">
        <v>427</v>
      </c>
      <c r="ET419">
        <v>100</v>
      </c>
      <c r="EU419">
        <v>100</v>
      </c>
      <c r="EV419">
        <v>-14.342</v>
      </c>
      <c r="EW419">
        <v>-1.5368</v>
      </c>
      <c r="EX419">
        <v>-14.3476998515065</v>
      </c>
      <c r="EY419">
        <v>0.000485247639819423</v>
      </c>
      <c r="EZ419">
        <v>-1.36446825205216e-06</v>
      </c>
      <c r="FA419">
        <v>5.78542989185787e-10</v>
      </c>
      <c r="FB419">
        <v>-1.1099058739466</v>
      </c>
      <c r="FC419">
        <v>-0.0508365997127688</v>
      </c>
      <c r="FD419">
        <v>0.00161886503163497</v>
      </c>
      <c r="FE419">
        <v>-2.08621555845513e-05</v>
      </c>
      <c r="FF419">
        <v>0</v>
      </c>
      <c r="FG419">
        <v>2096</v>
      </c>
      <c r="FH419">
        <v>2</v>
      </c>
      <c r="FI419">
        <v>28</v>
      </c>
      <c r="FJ419">
        <v>14.9</v>
      </c>
      <c r="FK419">
        <v>14.8</v>
      </c>
      <c r="FL419">
        <v>18</v>
      </c>
      <c r="FM419">
        <v>492.167</v>
      </c>
      <c r="FN419">
        <v>512.88</v>
      </c>
      <c r="FO419">
        <v>26.8576</v>
      </c>
      <c r="FP419">
        <v>26.4017</v>
      </c>
      <c r="FQ419">
        <v>30</v>
      </c>
      <c r="FR419">
        <v>26.577</v>
      </c>
      <c r="FS419">
        <v>26.5677</v>
      </c>
      <c r="FT419">
        <v>21.5174</v>
      </c>
      <c r="FU419">
        <v>41.0952</v>
      </c>
      <c r="FV419">
        <v>0</v>
      </c>
      <c r="FW419">
        <v>26.96</v>
      </c>
      <c r="FX419">
        <v>420</v>
      </c>
      <c r="FY419">
        <v>9.25187</v>
      </c>
      <c r="FZ419">
        <v>101.684</v>
      </c>
      <c r="GA419">
        <v>96.2055</v>
      </c>
    </row>
    <row r="420" spans="1:183">
      <c r="A420">
        <v>404</v>
      </c>
      <c r="B420">
        <v>1625678022.1</v>
      </c>
      <c r="C420">
        <v>806</v>
      </c>
      <c r="D420" t="s">
        <v>1114</v>
      </c>
      <c r="E420" t="s">
        <v>1115</v>
      </c>
      <c r="F420">
        <v>1</v>
      </c>
      <c r="G420" t="s">
        <v>302</v>
      </c>
      <c r="H420">
        <v>1625678021.1</v>
      </c>
      <c r="I420">
        <f>(J420)/1000</f>
        <v>0</v>
      </c>
      <c r="J420">
        <f>1000*CJ420*AH420*(CF420-CG420)/(100*BY420*(1000-AH420*CF420))</f>
        <v>0</v>
      </c>
      <c r="K420">
        <f>CJ420*AH420*(CE420-CD420*(1000-AH420*CG420)/(1000-AH420*CF420))/(100*BY420)</f>
        <v>0</v>
      </c>
      <c r="L420">
        <f>CD420 - IF(AH420&gt;1, K420*BY420*100.0/(AJ420*CR420), 0)</f>
        <v>0</v>
      </c>
      <c r="M420">
        <f>((S420-I420/2)*L420-K420)/(S420+I420/2)</f>
        <v>0</v>
      </c>
      <c r="N420">
        <f>M420*(CK420+CL420)/1000.0</f>
        <v>0</v>
      </c>
      <c r="O420">
        <f>(CD420 - IF(AH420&gt;1, K420*BY420*100.0/(AJ420*CR420), 0))*(CK420+CL420)/1000.0</f>
        <v>0</v>
      </c>
      <c r="P420">
        <f>2.0/((1/R420-1/Q420)+SIGN(R420)*SQRT((1/R420-1/Q420)*(1/R420-1/Q420) + 4*BZ420/((BZ420+1)*(BZ420+1))*(2*1/R420*1/Q420-1/Q420*1/Q420)))</f>
        <v>0</v>
      </c>
      <c r="Q420">
        <f>IF(LEFT(CA420,1)&lt;&gt;"0",IF(LEFT(CA420,1)="1",3.0,CB420),$D$5+$E$5*(CR420*CK420/($K$5*1000))+$F$5*(CR420*CK420/($K$5*1000))*MAX(MIN(BY420,$J$5),$I$5)*MAX(MIN(BY420,$J$5),$I$5)+$G$5*MAX(MIN(BY420,$J$5),$I$5)*(CR420*CK420/($K$5*1000))+$H$5*(CR420*CK420/($K$5*1000))*(CR420*CK420/($K$5*1000)))</f>
        <v>0</v>
      </c>
      <c r="R420">
        <f>I420*(1000-(1000*0.61365*exp(17.502*V420/(240.97+V420))/(CK420+CL420)+CF420)/2)/(1000*0.61365*exp(17.502*V420/(240.97+V420))/(CK420+CL420)-CF420)</f>
        <v>0</v>
      </c>
      <c r="S420">
        <f>1/((BZ420+1)/(P420/1.6)+1/(Q420/1.37)) + BZ420/((BZ420+1)/(P420/1.6) + BZ420/(Q420/1.37))</f>
        <v>0</v>
      </c>
      <c r="T420">
        <f>(BU420*BX420)</f>
        <v>0</v>
      </c>
      <c r="U420">
        <f>(CM420+(T420+2*0.95*5.67E-8*(((CM420+$B$7)+273)^4-(CM420+273)^4)-44100*I420)/(1.84*29.3*Q420+8*0.95*5.67E-8*(CM420+273)^3))</f>
        <v>0</v>
      </c>
      <c r="V420">
        <f>($C$7*CN420+$D$7*CO420+$E$7*U420)</f>
        <v>0</v>
      </c>
      <c r="W420">
        <f>0.61365*exp(17.502*V420/(240.97+V420))</f>
        <v>0</v>
      </c>
      <c r="X420">
        <f>(Y420/Z420*100)</f>
        <v>0</v>
      </c>
      <c r="Y420">
        <f>CF420*(CK420+CL420)/1000</f>
        <v>0</v>
      </c>
      <c r="Z420">
        <f>0.61365*exp(17.502*CM420/(240.97+CM420))</f>
        <v>0</v>
      </c>
      <c r="AA420">
        <f>(W420-CF420*(CK420+CL420)/1000)</f>
        <v>0</v>
      </c>
      <c r="AB420">
        <f>(-I420*44100)</f>
        <v>0</v>
      </c>
      <c r="AC420">
        <f>2*29.3*Q420*0.92*(CM420-V420)</f>
        <v>0</v>
      </c>
      <c r="AD420">
        <f>2*0.95*5.67E-8*(((CM420+$B$7)+273)^4-(V420+273)^4)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MAX(0,($B$13+$C$13*CR420)/(1+$D$13*CR420)*CK420/(CM420+273)*$E$13)</f>
        <v>0</v>
      </c>
      <c r="AK420" t="s">
        <v>303</v>
      </c>
      <c r="AL420" t="s">
        <v>303</v>
      </c>
      <c r="AM420">
        <v>0</v>
      </c>
      <c r="AN420">
        <v>0</v>
      </c>
      <c r="AO420">
        <f>1-AM420/AN420</f>
        <v>0</v>
      </c>
      <c r="AP420">
        <v>0</v>
      </c>
      <c r="AQ420" t="s">
        <v>303</v>
      </c>
      <c r="AR420" t="s">
        <v>303</v>
      </c>
      <c r="AS420">
        <v>0</v>
      </c>
      <c r="AT420">
        <v>0</v>
      </c>
      <c r="AU420">
        <f>1-AS420/AT420</f>
        <v>0</v>
      </c>
      <c r="AV420">
        <v>0.5</v>
      </c>
      <c r="AW420">
        <f>BV420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303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f>$B$11*CS420+$C$11*CT420+$F$11*CU420*(1-CX420)</f>
        <v>0</v>
      </c>
      <c r="BV420">
        <f>BU420*BW420</f>
        <v>0</v>
      </c>
      <c r="BW420">
        <f>($B$11*$D$9+$C$11*$D$9+$F$11*((DH420+CZ420)/MAX(DH420+CZ420+DI420, 0.1)*$I$9+DI420/MAX(DH420+CZ420+DI420, 0.1)*$J$9))/($B$11+$C$11+$F$11)</f>
        <v>0</v>
      </c>
      <c r="BX420">
        <f>($B$11*$K$9+$C$11*$K$9+$F$11*((DH420+CZ420)/MAX(DH420+CZ420+DI420, 0.1)*$P$9+DI420/MAX(DH420+CZ420+DI420, 0.1)*$Q$9))/($B$11+$C$11+$F$11)</f>
        <v>0</v>
      </c>
      <c r="BY420">
        <v>6</v>
      </c>
      <c r="BZ420">
        <v>0.5</v>
      </c>
      <c r="CA420" t="s">
        <v>304</v>
      </c>
      <c r="CB420">
        <v>2</v>
      </c>
      <c r="CC420">
        <v>1625678021.1</v>
      </c>
      <c r="CD420">
        <v>406.575</v>
      </c>
      <c r="CE420">
        <v>419.959</v>
      </c>
      <c r="CF420">
        <v>11.1549666666667</v>
      </c>
      <c r="CG420">
        <v>9.21979333333333</v>
      </c>
      <c r="CH420">
        <v>420.917</v>
      </c>
      <c r="CI420">
        <v>12.6919333333333</v>
      </c>
      <c r="CJ420">
        <v>499.965</v>
      </c>
      <c r="CK420">
        <v>100.413666666667</v>
      </c>
      <c r="CL420">
        <v>0.1000413</v>
      </c>
      <c r="CM420">
        <v>25.4436</v>
      </c>
      <c r="CN420">
        <v>25.0462666666667</v>
      </c>
      <c r="CO420">
        <v>999.9</v>
      </c>
      <c r="CP420">
        <v>0</v>
      </c>
      <c r="CQ420">
        <v>0</v>
      </c>
      <c r="CR420">
        <v>9959.58333333333</v>
      </c>
      <c r="CS420">
        <v>0</v>
      </c>
      <c r="CT420">
        <v>4.48021</v>
      </c>
      <c r="CU420">
        <v>1045.97333333333</v>
      </c>
      <c r="CV420">
        <v>0.961998333333333</v>
      </c>
      <c r="CW420">
        <v>0.0380018</v>
      </c>
      <c r="CX420">
        <v>0</v>
      </c>
      <c r="CY420">
        <v>1273.05</v>
      </c>
      <c r="CZ420">
        <v>4.99912</v>
      </c>
      <c r="DA420">
        <v>13232.8333333333</v>
      </c>
      <c r="DB420">
        <v>6712.64</v>
      </c>
      <c r="DC420">
        <v>38.1456666666667</v>
      </c>
      <c r="DD420">
        <v>41</v>
      </c>
      <c r="DE420">
        <v>39.9163333333333</v>
      </c>
      <c r="DF420">
        <v>40.6666666666667</v>
      </c>
      <c r="DG420">
        <v>40.1456666666667</v>
      </c>
      <c r="DH420">
        <v>1001.41333333333</v>
      </c>
      <c r="DI420">
        <v>39.56</v>
      </c>
      <c r="DJ420">
        <v>0</v>
      </c>
      <c r="DK420">
        <v>1625678022.8</v>
      </c>
      <c r="DL420">
        <v>0</v>
      </c>
      <c r="DM420">
        <v>1276.15192307692</v>
      </c>
      <c r="DN420">
        <v>-26.085128219691</v>
      </c>
      <c r="DO420">
        <v>-254.12991465526</v>
      </c>
      <c r="DP420">
        <v>13262.6730769231</v>
      </c>
      <c r="DQ420">
        <v>15</v>
      </c>
      <c r="DR420">
        <v>1625677134.6</v>
      </c>
      <c r="DS420" t="s">
        <v>305</v>
      </c>
      <c r="DT420">
        <v>1625677128.6</v>
      </c>
      <c r="DU420">
        <v>1625677134.6</v>
      </c>
      <c r="DV420">
        <v>2</v>
      </c>
      <c r="DW420">
        <v>0.041</v>
      </c>
      <c r="DX420">
        <v>0.026</v>
      </c>
      <c r="DY420">
        <v>-14.347</v>
      </c>
      <c r="DZ420">
        <v>-1.389</v>
      </c>
      <c r="EA420">
        <v>420</v>
      </c>
      <c r="EB420">
        <v>5</v>
      </c>
      <c r="EC420">
        <v>0.14</v>
      </c>
      <c r="ED420">
        <v>0.08</v>
      </c>
      <c r="EE420">
        <v>-13.3335609756098</v>
      </c>
      <c r="EF420">
        <v>0.0425665505226448</v>
      </c>
      <c r="EG420">
        <v>0.0453127606969053</v>
      </c>
      <c r="EH420">
        <v>1</v>
      </c>
      <c r="EI420">
        <v>1277.15941176471</v>
      </c>
      <c r="EJ420">
        <v>-25.6512027663624</v>
      </c>
      <c r="EK420">
        <v>2.51804655983733</v>
      </c>
      <c r="EL420">
        <v>0</v>
      </c>
      <c r="EM420">
        <v>1.94405951219512</v>
      </c>
      <c r="EN420">
        <v>0.097395261324037</v>
      </c>
      <c r="EO420">
        <v>0.0190784784829782</v>
      </c>
      <c r="EP420">
        <v>1</v>
      </c>
      <c r="EQ420">
        <v>2</v>
      </c>
      <c r="ER420">
        <v>3</v>
      </c>
      <c r="ES420" t="s">
        <v>349</v>
      </c>
      <c r="ET420">
        <v>100</v>
      </c>
      <c r="EU420">
        <v>100</v>
      </c>
      <c r="EV420">
        <v>-14.342</v>
      </c>
      <c r="EW420">
        <v>-1.5373</v>
      </c>
      <c r="EX420">
        <v>-14.3476998515065</v>
      </c>
      <c r="EY420">
        <v>0.000485247639819423</v>
      </c>
      <c r="EZ420">
        <v>-1.36446825205216e-06</v>
      </c>
      <c r="FA420">
        <v>5.78542989185787e-10</v>
      </c>
      <c r="FB420">
        <v>-1.1099058739466</v>
      </c>
      <c r="FC420">
        <v>-0.0508365997127688</v>
      </c>
      <c r="FD420">
        <v>0.00161886503163497</v>
      </c>
      <c r="FE420">
        <v>-2.08621555845513e-05</v>
      </c>
      <c r="FF420">
        <v>0</v>
      </c>
      <c r="FG420">
        <v>2096</v>
      </c>
      <c r="FH420">
        <v>2</v>
      </c>
      <c r="FI420">
        <v>28</v>
      </c>
      <c r="FJ420">
        <v>14.9</v>
      </c>
      <c r="FK420">
        <v>14.8</v>
      </c>
      <c r="FL420">
        <v>18</v>
      </c>
      <c r="FM420">
        <v>492.094</v>
      </c>
      <c r="FN420">
        <v>512.844</v>
      </c>
      <c r="FO420">
        <v>26.9071</v>
      </c>
      <c r="FP420">
        <v>26.402</v>
      </c>
      <c r="FQ420">
        <v>30</v>
      </c>
      <c r="FR420">
        <v>26.577</v>
      </c>
      <c r="FS420">
        <v>26.5677</v>
      </c>
      <c r="FT420">
        <v>21.5157</v>
      </c>
      <c r="FU420">
        <v>41.0952</v>
      </c>
      <c r="FV420">
        <v>0</v>
      </c>
      <c r="FW420">
        <v>26.96</v>
      </c>
      <c r="FX420">
        <v>420</v>
      </c>
      <c r="FY420">
        <v>9.31113</v>
      </c>
      <c r="FZ420">
        <v>101.682</v>
      </c>
      <c r="GA420">
        <v>96.2066</v>
      </c>
    </row>
    <row r="421" spans="1:183">
      <c r="A421">
        <v>405</v>
      </c>
      <c r="B421">
        <v>1625678024.1</v>
      </c>
      <c r="C421">
        <v>808</v>
      </c>
      <c r="D421" t="s">
        <v>1116</v>
      </c>
      <c r="E421" t="s">
        <v>1117</v>
      </c>
      <c r="F421">
        <v>1</v>
      </c>
      <c r="G421" t="s">
        <v>302</v>
      </c>
      <c r="H421">
        <v>1625678023.1</v>
      </c>
      <c r="I421">
        <f>(J421)/1000</f>
        <v>0</v>
      </c>
      <c r="J421">
        <f>1000*CJ421*AH421*(CF421-CG421)/(100*BY421*(1000-AH421*CF421))</f>
        <v>0</v>
      </c>
      <c r="K421">
        <f>CJ421*AH421*(CE421-CD421*(1000-AH421*CG421)/(1000-AH421*CF421))/(100*BY421)</f>
        <v>0</v>
      </c>
      <c r="L421">
        <f>CD421 - IF(AH421&gt;1, K421*BY421*100.0/(AJ421*CR421), 0)</f>
        <v>0</v>
      </c>
      <c r="M421">
        <f>((S421-I421/2)*L421-K421)/(S421+I421/2)</f>
        <v>0</v>
      </c>
      <c r="N421">
        <f>M421*(CK421+CL421)/1000.0</f>
        <v>0</v>
      </c>
      <c r="O421">
        <f>(CD421 - IF(AH421&gt;1, K421*BY421*100.0/(AJ421*CR421), 0))*(CK421+CL421)/1000.0</f>
        <v>0</v>
      </c>
      <c r="P421">
        <f>2.0/((1/R421-1/Q421)+SIGN(R421)*SQRT((1/R421-1/Q421)*(1/R421-1/Q421) + 4*BZ421/((BZ421+1)*(BZ421+1))*(2*1/R421*1/Q421-1/Q421*1/Q421)))</f>
        <v>0</v>
      </c>
      <c r="Q421">
        <f>IF(LEFT(CA421,1)&lt;&gt;"0",IF(LEFT(CA421,1)="1",3.0,CB421),$D$5+$E$5*(CR421*CK421/($K$5*1000))+$F$5*(CR421*CK421/($K$5*1000))*MAX(MIN(BY421,$J$5),$I$5)*MAX(MIN(BY421,$J$5),$I$5)+$G$5*MAX(MIN(BY421,$J$5),$I$5)*(CR421*CK421/($K$5*1000))+$H$5*(CR421*CK421/($K$5*1000))*(CR421*CK421/($K$5*1000)))</f>
        <v>0</v>
      </c>
      <c r="R421">
        <f>I421*(1000-(1000*0.61365*exp(17.502*V421/(240.97+V421))/(CK421+CL421)+CF421)/2)/(1000*0.61365*exp(17.502*V421/(240.97+V421))/(CK421+CL421)-CF421)</f>
        <v>0</v>
      </c>
      <c r="S421">
        <f>1/((BZ421+1)/(P421/1.6)+1/(Q421/1.37)) + BZ421/((BZ421+1)/(P421/1.6) + BZ421/(Q421/1.37))</f>
        <v>0</v>
      </c>
      <c r="T421">
        <f>(BU421*BX421)</f>
        <v>0</v>
      </c>
      <c r="U421">
        <f>(CM421+(T421+2*0.95*5.67E-8*(((CM421+$B$7)+273)^4-(CM421+273)^4)-44100*I421)/(1.84*29.3*Q421+8*0.95*5.67E-8*(CM421+273)^3))</f>
        <v>0</v>
      </c>
      <c r="V421">
        <f>($C$7*CN421+$D$7*CO421+$E$7*U421)</f>
        <v>0</v>
      </c>
      <c r="W421">
        <f>0.61365*exp(17.502*V421/(240.97+V421))</f>
        <v>0</v>
      </c>
      <c r="X421">
        <f>(Y421/Z421*100)</f>
        <v>0</v>
      </c>
      <c r="Y421">
        <f>CF421*(CK421+CL421)/1000</f>
        <v>0</v>
      </c>
      <c r="Z421">
        <f>0.61365*exp(17.502*CM421/(240.97+CM421))</f>
        <v>0</v>
      </c>
      <c r="AA421">
        <f>(W421-CF421*(CK421+CL421)/1000)</f>
        <v>0</v>
      </c>
      <c r="AB421">
        <f>(-I421*44100)</f>
        <v>0</v>
      </c>
      <c r="AC421">
        <f>2*29.3*Q421*0.92*(CM421-V421)</f>
        <v>0</v>
      </c>
      <c r="AD421">
        <f>2*0.95*5.67E-8*(((CM421+$B$7)+273)^4-(V421+273)^4)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MAX(0,($B$13+$C$13*CR421)/(1+$D$13*CR421)*CK421/(CM421+273)*$E$13)</f>
        <v>0</v>
      </c>
      <c r="AK421" t="s">
        <v>303</v>
      </c>
      <c r="AL421" t="s">
        <v>303</v>
      </c>
      <c r="AM421">
        <v>0</v>
      </c>
      <c r="AN421">
        <v>0</v>
      </c>
      <c r="AO421">
        <f>1-AM421/AN421</f>
        <v>0</v>
      </c>
      <c r="AP421">
        <v>0</v>
      </c>
      <c r="AQ421" t="s">
        <v>303</v>
      </c>
      <c r="AR421" t="s">
        <v>303</v>
      </c>
      <c r="AS421">
        <v>0</v>
      </c>
      <c r="AT421">
        <v>0</v>
      </c>
      <c r="AU421">
        <f>1-AS421/AT421</f>
        <v>0</v>
      </c>
      <c r="AV421">
        <v>0.5</v>
      </c>
      <c r="AW421">
        <f>BV421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303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f>$B$11*CS421+$C$11*CT421+$F$11*CU421*(1-CX421)</f>
        <v>0</v>
      </c>
      <c r="BV421">
        <f>BU421*BW421</f>
        <v>0</v>
      </c>
      <c r="BW421">
        <f>($B$11*$D$9+$C$11*$D$9+$F$11*((DH421+CZ421)/MAX(DH421+CZ421+DI421, 0.1)*$I$9+DI421/MAX(DH421+CZ421+DI421, 0.1)*$J$9))/($B$11+$C$11+$F$11)</f>
        <v>0</v>
      </c>
      <c r="BX421">
        <f>($B$11*$K$9+$C$11*$K$9+$F$11*((DH421+CZ421)/MAX(DH421+CZ421+DI421, 0.1)*$P$9+DI421/MAX(DH421+CZ421+DI421, 0.1)*$Q$9))/($B$11+$C$11+$F$11)</f>
        <v>0</v>
      </c>
      <c r="BY421">
        <v>6</v>
      </c>
      <c r="BZ421">
        <v>0.5</v>
      </c>
      <c r="CA421" t="s">
        <v>304</v>
      </c>
      <c r="CB421">
        <v>2</v>
      </c>
      <c r="CC421">
        <v>1625678023.1</v>
      </c>
      <c r="CD421">
        <v>406.569</v>
      </c>
      <c r="CE421">
        <v>420.013333333333</v>
      </c>
      <c r="CF421">
        <v>11.1830333333333</v>
      </c>
      <c r="CG421">
        <v>9.22513333333333</v>
      </c>
      <c r="CH421">
        <v>420.911</v>
      </c>
      <c r="CI421">
        <v>12.7206333333333</v>
      </c>
      <c r="CJ421">
        <v>499.955666666667</v>
      </c>
      <c r="CK421">
        <v>100.414</v>
      </c>
      <c r="CL421">
        <v>0.100134266666667</v>
      </c>
      <c r="CM421">
        <v>25.4749</v>
      </c>
      <c r="CN421">
        <v>25.0761333333333</v>
      </c>
      <c r="CO421">
        <v>999.9</v>
      </c>
      <c r="CP421">
        <v>0</v>
      </c>
      <c r="CQ421">
        <v>0</v>
      </c>
      <c r="CR421">
        <v>9955</v>
      </c>
      <c r="CS421">
        <v>0</v>
      </c>
      <c r="CT421">
        <v>4.46689</v>
      </c>
      <c r="CU421">
        <v>1046.06333333333</v>
      </c>
      <c r="CV421">
        <v>0.962002</v>
      </c>
      <c r="CW421">
        <v>0.0379981</v>
      </c>
      <c r="CX421">
        <v>0</v>
      </c>
      <c r="CY421">
        <v>1272.51</v>
      </c>
      <c r="CZ421">
        <v>4.99912</v>
      </c>
      <c r="DA421">
        <v>13226.2</v>
      </c>
      <c r="DB421">
        <v>6713.23333333333</v>
      </c>
      <c r="DC421">
        <v>38.0413333333333</v>
      </c>
      <c r="DD421">
        <v>41</v>
      </c>
      <c r="DE421">
        <v>39.8536666666667</v>
      </c>
      <c r="DF421">
        <v>40.6666666666667</v>
      </c>
      <c r="DG421">
        <v>40.1453333333333</v>
      </c>
      <c r="DH421">
        <v>1001.50333333333</v>
      </c>
      <c r="DI421">
        <v>39.56</v>
      </c>
      <c r="DJ421">
        <v>0</v>
      </c>
      <c r="DK421">
        <v>1625678025.2</v>
      </c>
      <c r="DL421">
        <v>0</v>
      </c>
      <c r="DM421">
        <v>1275.13692307692</v>
      </c>
      <c r="DN421">
        <v>-26.0834188232964</v>
      </c>
      <c r="DO421">
        <v>-258.964102762602</v>
      </c>
      <c r="DP421">
        <v>13252.4807692308</v>
      </c>
      <c r="DQ421">
        <v>15</v>
      </c>
      <c r="DR421">
        <v>1625677134.6</v>
      </c>
      <c r="DS421" t="s">
        <v>305</v>
      </c>
      <c r="DT421">
        <v>1625677128.6</v>
      </c>
      <c r="DU421">
        <v>1625677134.6</v>
      </c>
      <c r="DV421">
        <v>2</v>
      </c>
      <c r="DW421">
        <v>0.041</v>
      </c>
      <c r="DX421">
        <v>0.026</v>
      </c>
      <c r="DY421">
        <v>-14.347</v>
      </c>
      <c r="DZ421">
        <v>-1.389</v>
      </c>
      <c r="EA421">
        <v>420</v>
      </c>
      <c r="EB421">
        <v>5</v>
      </c>
      <c r="EC421">
        <v>0.14</v>
      </c>
      <c r="ED421">
        <v>0.08</v>
      </c>
      <c r="EE421">
        <v>-13.3477634146341</v>
      </c>
      <c r="EF421">
        <v>-0.0414083623693173</v>
      </c>
      <c r="EG421">
        <v>0.0525408958305979</v>
      </c>
      <c r="EH421">
        <v>1</v>
      </c>
      <c r="EI421">
        <v>1276.40176470588</v>
      </c>
      <c r="EJ421">
        <v>-25.5761768928382</v>
      </c>
      <c r="EK421">
        <v>2.51043290219065</v>
      </c>
      <c r="EL421">
        <v>0</v>
      </c>
      <c r="EM421">
        <v>1.94822512195122</v>
      </c>
      <c r="EN421">
        <v>0.0549744250871057</v>
      </c>
      <c r="EO421">
        <v>0.0162368693849569</v>
      </c>
      <c r="EP421">
        <v>1</v>
      </c>
      <c r="EQ421">
        <v>2</v>
      </c>
      <c r="ER421">
        <v>3</v>
      </c>
      <c r="ES421" t="s">
        <v>349</v>
      </c>
      <c r="ET421">
        <v>100</v>
      </c>
      <c r="EU421">
        <v>100</v>
      </c>
      <c r="EV421">
        <v>-14.342</v>
      </c>
      <c r="EW421">
        <v>-1.5378</v>
      </c>
      <c r="EX421">
        <v>-14.3476998515065</v>
      </c>
      <c r="EY421">
        <v>0.000485247639819423</v>
      </c>
      <c r="EZ421">
        <v>-1.36446825205216e-06</v>
      </c>
      <c r="FA421">
        <v>5.78542989185787e-10</v>
      </c>
      <c r="FB421">
        <v>-1.1099058739466</v>
      </c>
      <c r="FC421">
        <v>-0.0508365997127688</v>
      </c>
      <c r="FD421">
        <v>0.00161886503163497</v>
      </c>
      <c r="FE421">
        <v>-2.08621555845513e-05</v>
      </c>
      <c r="FF421">
        <v>0</v>
      </c>
      <c r="FG421">
        <v>2096</v>
      </c>
      <c r="FH421">
        <v>2</v>
      </c>
      <c r="FI421">
        <v>28</v>
      </c>
      <c r="FJ421">
        <v>14.9</v>
      </c>
      <c r="FK421">
        <v>14.8</v>
      </c>
      <c r="FL421">
        <v>18</v>
      </c>
      <c r="FM421">
        <v>492.08</v>
      </c>
      <c r="FN421">
        <v>512.808</v>
      </c>
      <c r="FO421">
        <v>26.9578</v>
      </c>
      <c r="FP421">
        <v>26.4029</v>
      </c>
      <c r="FQ421">
        <v>30.0003</v>
      </c>
      <c r="FR421">
        <v>26.577</v>
      </c>
      <c r="FS421">
        <v>26.5677</v>
      </c>
      <c r="FT421">
        <v>21.5131</v>
      </c>
      <c r="FU421">
        <v>41.0952</v>
      </c>
      <c r="FV421">
        <v>0</v>
      </c>
      <c r="FW421">
        <v>27.02</v>
      </c>
      <c r="FX421">
        <v>420</v>
      </c>
      <c r="FY421">
        <v>9.31252</v>
      </c>
      <c r="FZ421">
        <v>101.681</v>
      </c>
      <c r="GA421">
        <v>96.2062</v>
      </c>
    </row>
    <row r="422" spans="1:183">
      <c r="A422">
        <v>406</v>
      </c>
      <c r="B422">
        <v>1625678026.1</v>
      </c>
      <c r="C422">
        <v>810</v>
      </c>
      <c r="D422" t="s">
        <v>1118</v>
      </c>
      <c r="E422" t="s">
        <v>1119</v>
      </c>
      <c r="F422">
        <v>1</v>
      </c>
      <c r="G422" t="s">
        <v>302</v>
      </c>
      <c r="H422">
        <v>1625678025.1</v>
      </c>
      <c r="I422">
        <f>(J422)/1000</f>
        <v>0</v>
      </c>
      <c r="J422">
        <f>1000*CJ422*AH422*(CF422-CG422)/(100*BY422*(1000-AH422*CF422))</f>
        <v>0</v>
      </c>
      <c r="K422">
        <f>CJ422*AH422*(CE422-CD422*(1000-AH422*CG422)/(1000-AH422*CF422))/(100*BY422)</f>
        <v>0</v>
      </c>
      <c r="L422">
        <f>CD422 - IF(AH422&gt;1, K422*BY422*100.0/(AJ422*CR422), 0)</f>
        <v>0</v>
      </c>
      <c r="M422">
        <f>((S422-I422/2)*L422-K422)/(S422+I422/2)</f>
        <v>0</v>
      </c>
      <c r="N422">
        <f>M422*(CK422+CL422)/1000.0</f>
        <v>0</v>
      </c>
      <c r="O422">
        <f>(CD422 - IF(AH422&gt;1, K422*BY422*100.0/(AJ422*CR422), 0))*(CK422+CL422)/1000.0</f>
        <v>0</v>
      </c>
      <c r="P422">
        <f>2.0/((1/R422-1/Q422)+SIGN(R422)*SQRT((1/R422-1/Q422)*(1/R422-1/Q422) + 4*BZ422/((BZ422+1)*(BZ422+1))*(2*1/R422*1/Q422-1/Q422*1/Q422)))</f>
        <v>0</v>
      </c>
      <c r="Q422">
        <f>IF(LEFT(CA422,1)&lt;&gt;"0",IF(LEFT(CA422,1)="1",3.0,CB422),$D$5+$E$5*(CR422*CK422/($K$5*1000))+$F$5*(CR422*CK422/($K$5*1000))*MAX(MIN(BY422,$J$5),$I$5)*MAX(MIN(BY422,$J$5),$I$5)+$G$5*MAX(MIN(BY422,$J$5),$I$5)*(CR422*CK422/($K$5*1000))+$H$5*(CR422*CK422/($K$5*1000))*(CR422*CK422/($K$5*1000)))</f>
        <v>0</v>
      </c>
      <c r="R422">
        <f>I422*(1000-(1000*0.61365*exp(17.502*V422/(240.97+V422))/(CK422+CL422)+CF422)/2)/(1000*0.61365*exp(17.502*V422/(240.97+V422))/(CK422+CL422)-CF422)</f>
        <v>0</v>
      </c>
      <c r="S422">
        <f>1/((BZ422+1)/(P422/1.6)+1/(Q422/1.37)) + BZ422/((BZ422+1)/(P422/1.6) + BZ422/(Q422/1.37))</f>
        <v>0</v>
      </c>
      <c r="T422">
        <f>(BU422*BX422)</f>
        <v>0</v>
      </c>
      <c r="U422">
        <f>(CM422+(T422+2*0.95*5.67E-8*(((CM422+$B$7)+273)^4-(CM422+273)^4)-44100*I422)/(1.84*29.3*Q422+8*0.95*5.67E-8*(CM422+273)^3))</f>
        <v>0</v>
      </c>
      <c r="V422">
        <f>($C$7*CN422+$D$7*CO422+$E$7*U422)</f>
        <v>0</v>
      </c>
      <c r="W422">
        <f>0.61365*exp(17.502*V422/(240.97+V422))</f>
        <v>0</v>
      </c>
      <c r="X422">
        <f>(Y422/Z422*100)</f>
        <v>0</v>
      </c>
      <c r="Y422">
        <f>CF422*(CK422+CL422)/1000</f>
        <v>0</v>
      </c>
      <c r="Z422">
        <f>0.61365*exp(17.502*CM422/(240.97+CM422))</f>
        <v>0</v>
      </c>
      <c r="AA422">
        <f>(W422-CF422*(CK422+CL422)/1000)</f>
        <v>0</v>
      </c>
      <c r="AB422">
        <f>(-I422*44100)</f>
        <v>0</v>
      </c>
      <c r="AC422">
        <f>2*29.3*Q422*0.92*(CM422-V422)</f>
        <v>0</v>
      </c>
      <c r="AD422">
        <f>2*0.95*5.67E-8*(((CM422+$B$7)+273)^4-(V422+273)^4)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MAX(0,($B$13+$C$13*CR422)/(1+$D$13*CR422)*CK422/(CM422+273)*$E$13)</f>
        <v>0</v>
      </c>
      <c r="AK422" t="s">
        <v>303</v>
      </c>
      <c r="AL422" t="s">
        <v>303</v>
      </c>
      <c r="AM422">
        <v>0</v>
      </c>
      <c r="AN422">
        <v>0</v>
      </c>
      <c r="AO422">
        <f>1-AM422/AN422</f>
        <v>0</v>
      </c>
      <c r="AP422">
        <v>0</v>
      </c>
      <c r="AQ422" t="s">
        <v>303</v>
      </c>
      <c r="AR422" t="s">
        <v>303</v>
      </c>
      <c r="AS422">
        <v>0</v>
      </c>
      <c r="AT422">
        <v>0</v>
      </c>
      <c r="AU422">
        <f>1-AS422/AT422</f>
        <v>0</v>
      </c>
      <c r="AV422">
        <v>0.5</v>
      </c>
      <c r="AW422">
        <f>BV422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303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f>$B$11*CS422+$C$11*CT422+$F$11*CU422*(1-CX422)</f>
        <v>0</v>
      </c>
      <c r="BV422">
        <f>BU422*BW422</f>
        <v>0</v>
      </c>
      <c r="BW422">
        <f>($B$11*$D$9+$C$11*$D$9+$F$11*((DH422+CZ422)/MAX(DH422+CZ422+DI422, 0.1)*$I$9+DI422/MAX(DH422+CZ422+DI422, 0.1)*$J$9))/($B$11+$C$11+$F$11)</f>
        <v>0</v>
      </c>
      <c r="BX422">
        <f>($B$11*$K$9+$C$11*$K$9+$F$11*((DH422+CZ422)/MAX(DH422+CZ422+DI422, 0.1)*$P$9+DI422/MAX(DH422+CZ422+DI422, 0.1)*$Q$9))/($B$11+$C$11+$F$11)</f>
        <v>0</v>
      </c>
      <c r="BY422">
        <v>6</v>
      </c>
      <c r="BZ422">
        <v>0.5</v>
      </c>
      <c r="CA422" t="s">
        <v>304</v>
      </c>
      <c r="CB422">
        <v>2</v>
      </c>
      <c r="CC422">
        <v>1625678025.1</v>
      </c>
      <c r="CD422">
        <v>406.577333333333</v>
      </c>
      <c r="CE422">
        <v>420.085666666667</v>
      </c>
      <c r="CF422">
        <v>11.2075666666667</v>
      </c>
      <c r="CG422">
        <v>9.22843666666667</v>
      </c>
      <c r="CH422">
        <v>420.919666666667</v>
      </c>
      <c r="CI422">
        <v>12.7456333333333</v>
      </c>
      <c r="CJ422">
        <v>500.040333333333</v>
      </c>
      <c r="CK422">
        <v>100.412</v>
      </c>
      <c r="CL422">
        <v>0.100092666666667</v>
      </c>
      <c r="CM422">
        <v>25.5052</v>
      </c>
      <c r="CN422">
        <v>25.1065666666667</v>
      </c>
      <c r="CO422">
        <v>999.9</v>
      </c>
      <c r="CP422">
        <v>0</v>
      </c>
      <c r="CQ422">
        <v>0</v>
      </c>
      <c r="CR422">
        <v>9991.25</v>
      </c>
      <c r="CS422">
        <v>0</v>
      </c>
      <c r="CT422">
        <v>4.46643</v>
      </c>
      <c r="CU422">
        <v>1045.96333333333</v>
      </c>
      <c r="CV422">
        <v>0.961994666666667</v>
      </c>
      <c r="CW422">
        <v>0.0380055</v>
      </c>
      <c r="CX422">
        <v>0</v>
      </c>
      <c r="CY422">
        <v>1271.64</v>
      </c>
      <c r="CZ422">
        <v>4.99912</v>
      </c>
      <c r="DA422">
        <v>13216.6</v>
      </c>
      <c r="DB422">
        <v>6712.58333333333</v>
      </c>
      <c r="DC422">
        <v>38.1246666666667</v>
      </c>
      <c r="DD422">
        <v>41</v>
      </c>
      <c r="DE422">
        <v>39.708</v>
      </c>
      <c r="DF422">
        <v>40.708</v>
      </c>
      <c r="DG422">
        <v>40.1246666666667</v>
      </c>
      <c r="DH422">
        <v>1001.4</v>
      </c>
      <c r="DI422">
        <v>39.5633333333333</v>
      </c>
      <c r="DJ422">
        <v>0</v>
      </c>
      <c r="DK422">
        <v>1625678027</v>
      </c>
      <c r="DL422">
        <v>0</v>
      </c>
      <c r="DM422">
        <v>1274.2336</v>
      </c>
      <c r="DN422">
        <v>-25.7515384256202</v>
      </c>
      <c r="DO422">
        <v>-263.09230726353</v>
      </c>
      <c r="DP422">
        <v>13243.632</v>
      </c>
      <c r="DQ422">
        <v>15</v>
      </c>
      <c r="DR422">
        <v>1625677134.6</v>
      </c>
      <c r="DS422" t="s">
        <v>305</v>
      </c>
      <c r="DT422">
        <v>1625677128.6</v>
      </c>
      <c r="DU422">
        <v>1625677134.6</v>
      </c>
      <c r="DV422">
        <v>2</v>
      </c>
      <c r="DW422">
        <v>0.041</v>
      </c>
      <c r="DX422">
        <v>0.026</v>
      </c>
      <c r="DY422">
        <v>-14.347</v>
      </c>
      <c r="DZ422">
        <v>-1.389</v>
      </c>
      <c r="EA422">
        <v>420</v>
      </c>
      <c r="EB422">
        <v>5</v>
      </c>
      <c r="EC422">
        <v>0.14</v>
      </c>
      <c r="ED422">
        <v>0.08</v>
      </c>
      <c r="EE422">
        <v>-13.3619243902439</v>
      </c>
      <c r="EF422">
        <v>-0.307195818815388</v>
      </c>
      <c r="EG422">
        <v>0.070082013908054</v>
      </c>
      <c r="EH422">
        <v>1</v>
      </c>
      <c r="EI422">
        <v>1275.63676470588</v>
      </c>
      <c r="EJ422">
        <v>-25.5626566866388</v>
      </c>
      <c r="EK422">
        <v>2.52335411772906</v>
      </c>
      <c r="EL422">
        <v>0</v>
      </c>
      <c r="EM422">
        <v>1.95336780487805</v>
      </c>
      <c r="EN422">
        <v>0.0534574912891964</v>
      </c>
      <c r="EO422">
        <v>0.0161063605845331</v>
      </c>
      <c r="EP422">
        <v>1</v>
      </c>
      <c r="EQ422">
        <v>2</v>
      </c>
      <c r="ER422">
        <v>3</v>
      </c>
      <c r="ES422" t="s">
        <v>349</v>
      </c>
      <c r="ET422">
        <v>100</v>
      </c>
      <c r="EU422">
        <v>100</v>
      </c>
      <c r="EV422">
        <v>-14.343</v>
      </c>
      <c r="EW422">
        <v>-1.5382</v>
      </c>
      <c r="EX422">
        <v>-14.3476998515065</v>
      </c>
      <c r="EY422">
        <v>0.000485247639819423</v>
      </c>
      <c r="EZ422">
        <v>-1.36446825205216e-06</v>
      </c>
      <c r="FA422">
        <v>5.78542989185787e-10</v>
      </c>
      <c r="FB422">
        <v>-1.1099058739466</v>
      </c>
      <c r="FC422">
        <v>-0.0508365997127688</v>
      </c>
      <c r="FD422">
        <v>0.00161886503163497</v>
      </c>
      <c r="FE422">
        <v>-2.08621555845513e-05</v>
      </c>
      <c r="FF422">
        <v>0</v>
      </c>
      <c r="FG422">
        <v>2096</v>
      </c>
      <c r="FH422">
        <v>2</v>
      </c>
      <c r="FI422">
        <v>28</v>
      </c>
      <c r="FJ422">
        <v>15</v>
      </c>
      <c r="FK422">
        <v>14.9</v>
      </c>
      <c r="FL422">
        <v>18</v>
      </c>
      <c r="FM422">
        <v>492.356</v>
      </c>
      <c r="FN422">
        <v>512.628</v>
      </c>
      <c r="FO422">
        <v>26.9975</v>
      </c>
      <c r="FP422">
        <v>26.4039</v>
      </c>
      <c r="FQ422">
        <v>30.0003</v>
      </c>
      <c r="FR422">
        <v>26.577</v>
      </c>
      <c r="FS422">
        <v>26.5677</v>
      </c>
      <c r="FT422">
        <v>21.5157</v>
      </c>
      <c r="FU422">
        <v>40.7916</v>
      </c>
      <c r="FV422">
        <v>0</v>
      </c>
      <c r="FW422">
        <v>27.09</v>
      </c>
      <c r="FX422">
        <v>420</v>
      </c>
      <c r="FY422">
        <v>9.31473</v>
      </c>
      <c r="FZ422">
        <v>101.682</v>
      </c>
      <c r="GA422">
        <v>96.2048</v>
      </c>
    </row>
    <row r="423" spans="1:183">
      <c r="A423">
        <v>407</v>
      </c>
      <c r="B423">
        <v>1625678028.1</v>
      </c>
      <c r="C423">
        <v>812</v>
      </c>
      <c r="D423" t="s">
        <v>1120</v>
      </c>
      <c r="E423" t="s">
        <v>1121</v>
      </c>
      <c r="F423">
        <v>1</v>
      </c>
      <c r="G423" t="s">
        <v>302</v>
      </c>
      <c r="H423">
        <v>1625678027.1</v>
      </c>
      <c r="I423">
        <f>(J423)/1000</f>
        <v>0</v>
      </c>
      <c r="J423">
        <f>1000*CJ423*AH423*(CF423-CG423)/(100*BY423*(1000-AH423*CF423))</f>
        <v>0</v>
      </c>
      <c r="K423">
        <f>CJ423*AH423*(CE423-CD423*(1000-AH423*CG423)/(1000-AH423*CF423))/(100*BY423)</f>
        <v>0</v>
      </c>
      <c r="L423">
        <f>CD423 - IF(AH423&gt;1, K423*BY423*100.0/(AJ423*CR423), 0)</f>
        <v>0</v>
      </c>
      <c r="M423">
        <f>((S423-I423/2)*L423-K423)/(S423+I423/2)</f>
        <v>0</v>
      </c>
      <c r="N423">
        <f>M423*(CK423+CL423)/1000.0</f>
        <v>0</v>
      </c>
      <c r="O423">
        <f>(CD423 - IF(AH423&gt;1, K423*BY423*100.0/(AJ423*CR423), 0))*(CK423+CL423)/1000.0</f>
        <v>0</v>
      </c>
      <c r="P423">
        <f>2.0/((1/R423-1/Q423)+SIGN(R423)*SQRT((1/R423-1/Q423)*(1/R423-1/Q423) + 4*BZ423/((BZ423+1)*(BZ423+1))*(2*1/R423*1/Q423-1/Q423*1/Q423)))</f>
        <v>0</v>
      </c>
      <c r="Q423">
        <f>IF(LEFT(CA423,1)&lt;&gt;"0",IF(LEFT(CA423,1)="1",3.0,CB423),$D$5+$E$5*(CR423*CK423/($K$5*1000))+$F$5*(CR423*CK423/($K$5*1000))*MAX(MIN(BY423,$J$5),$I$5)*MAX(MIN(BY423,$J$5),$I$5)+$G$5*MAX(MIN(BY423,$J$5),$I$5)*(CR423*CK423/($K$5*1000))+$H$5*(CR423*CK423/($K$5*1000))*(CR423*CK423/($K$5*1000)))</f>
        <v>0</v>
      </c>
      <c r="R423">
        <f>I423*(1000-(1000*0.61365*exp(17.502*V423/(240.97+V423))/(CK423+CL423)+CF423)/2)/(1000*0.61365*exp(17.502*V423/(240.97+V423))/(CK423+CL423)-CF423)</f>
        <v>0</v>
      </c>
      <c r="S423">
        <f>1/((BZ423+1)/(P423/1.6)+1/(Q423/1.37)) + BZ423/((BZ423+1)/(P423/1.6) + BZ423/(Q423/1.37))</f>
        <v>0</v>
      </c>
      <c r="T423">
        <f>(BU423*BX423)</f>
        <v>0</v>
      </c>
      <c r="U423">
        <f>(CM423+(T423+2*0.95*5.67E-8*(((CM423+$B$7)+273)^4-(CM423+273)^4)-44100*I423)/(1.84*29.3*Q423+8*0.95*5.67E-8*(CM423+273)^3))</f>
        <v>0</v>
      </c>
      <c r="V423">
        <f>($C$7*CN423+$D$7*CO423+$E$7*U423)</f>
        <v>0</v>
      </c>
      <c r="W423">
        <f>0.61365*exp(17.502*V423/(240.97+V423))</f>
        <v>0</v>
      </c>
      <c r="X423">
        <f>(Y423/Z423*100)</f>
        <v>0</v>
      </c>
      <c r="Y423">
        <f>CF423*(CK423+CL423)/1000</f>
        <v>0</v>
      </c>
      <c r="Z423">
        <f>0.61365*exp(17.502*CM423/(240.97+CM423))</f>
        <v>0</v>
      </c>
      <c r="AA423">
        <f>(W423-CF423*(CK423+CL423)/1000)</f>
        <v>0</v>
      </c>
      <c r="AB423">
        <f>(-I423*44100)</f>
        <v>0</v>
      </c>
      <c r="AC423">
        <f>2*29.3*Q423*0.92*(CM423-V423)</f>
        <v>0</v>
      </c>
      <c r="AD423">
        <f>2*0.95*5.67E-8*(((CM423+$B$7)+273)^4-(V423+273)^4)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MAX(0,($B$13+$C$13*CR423)/(1+$D$13*CR423)*CK423/(CM423+273)*$E$13)</f>
        <v>0</v>
      </c>
      <c r="AK423" t="s">
        <v>303</v>
      </c>
      <c r="AL423" t="s">
        <v>303</v>
      </c>
      <c r="AM423">
        <v>0</v>
      </c>
      <c r="AN423">
        <v>0</v>
      </c>
      <c r="AO423">
        <f>1-AM423/AN423</f>
        <v>0</v>
      </c>
      <c r="AP423">
        <v>0</v>
      </c>
      <c r="AQ423" t="s">
        <v>303</v>
      </c>
      <c r="AR423" t="s">
        <v>303</v>
      </c>
      <c r="AS423">
        <v>0</v>
      </c>
      <c r="AT423">
        <v>0</v>
      </c>
      <c r="AU423">
        <f>1-AS423/AT423</f>
        <v>0</v>
      </c>
      <c r="AV423">
        <v>0.5</v>
      </c>
      <c r="AW423">
        <f>BV423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303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f>$B$11*CS423+$C$11*CT423+$F$11*CU423*(1-CX423)</f>
        <v>0</v>
      </c>
      <c r="BV423">
        <f>BU423*BW423</f>
        <v>0</v>
      </c>
      <c r="BW423">
        <f>($B$11*$D$9+$C$11*$D$9+$F$11*((DH423+CZ423)/MAX(DH423+CZ423+DI423, 0.1)*$I$9+DI423/MAX(DH423+CZ423+DI423, 0.1)*$J$9))/($B$11+$C$11+$F$11)</f>
        <v>0</v>
      </c>
      <c r="BX423">
        <f>($B$11*$K$9+$C$11*$K$9+$F$11*((DH423+CZ423)/MAX(DH423+CZ423+DI423, 0.1)*$P$9+DI423/MAX(DH423+CZ423+DI423, 0.1)*$Q$9))/($B$11+$C$11+$F$11)</f>
        <v>0</v>
      </c>
      <c r="BY423">
        <v>6</v>
      </c>
      <c r="BZ423">
        <v>0.5</v>
      </c>
      <c r="CA423" t="s">
        <v>304</v>
      </c>
      <c r="CB423">
        <v>2</v>
      </c>
      <c r="CC423">
        <v>1625678027.1</v>
      </c>
      <c r="CD423">
        <v>406.597666666667</v>
      </c>
      <c r="CE423">
        <v>420.02</v>
      </c>
      <c r="CF423">
        <v>11.2280333333333</v>
      </c>
      <c r="CG423">
        <v>9.23039333333333</v>
      </c>
      <c r="CH423">
        <v>420.94</v>
      </c>
      <c r="CI423">
        <v>12.7665333333333</v>
      </c>
      <c r="CJ423">
        <v>500.053</v>
      </c>
      <c r="CK423">
        <v>100.410333333333</v>
      </c>
      <c r="CL423">
        <v>0.100025166666667</v>
      </c>
      <c r="CM423">
        <v>25.5354666666667</v>
      </c>
      <c r="CN423">
        <v>25.1375666666667</v>
      </c>
      <c r="CO423">
        <v>999.9</v>
      </c>
      <c r="CP423">
        <v>0</v>
      </c>
      <c r="CQ423">
        <v>0</v>
      </c>
      <c r="CR423">
        <v>9998.12</v>
      </c>
      <c r="CS423">
        <v>0</v>
      </c>
      <c r="CT423">
        <v>4.44115666666667</v>
      </c>
      <c r="CU423">
        <v>1045.87666666667</v>
      </c>
      <c r="CV423">
        <v>0.961994666666667</v>
      </c>
      <c r="CW423">
        <v>0.0380055</v>
      </c>
      <c r="CX423">
        <v>0</v>
      </c>
      <c r="CY423">
        <v>1270.72</v>
      </c>
      <c r="CZ423">
        <v>4.99912</v>
      </c>
      <c r="DA423">
        <v>13203.7333333333</v>
      </c>
      <c r="DB423">
        <v>6711.99666666667</v>
      </c>
      <c r="DC423">
        <v>38.2703333333333</v>
      </c>
      <c r="DD423">
        <v>41</v>
      </c>
      <c r="DE423">
        <v>39.854</v>
      </c>
      <c r="DF423">
        <v>40.6873333333333</v>
      </c>
      <c r="DG423">
        <v>40.0203333333333</v>
      </c>
      <c r="DH423">
        <v>1001.31666666667</v>
      </c>
      <c r="DI423">
        <v>39.56</v>
      </c>
      <c r="DJ423">
        <v>0</v>
      </c>
      <c r="DK423">
        <v>1625678028.8</v>
      </c>
      <c r="DL423">
        <v>0</v>
      </c>
      <c r="DM423">
        <v>1273.59230769231</v>
      </c>
      <c r="DN423">
        <v>-25.7641025863792</v>
      </c>
      <c r="DO423">
        <v>-272.529914689611</v>
      </c>
      <c r="DP423">
        <v>13236.55</v>
      </c>
      <c r="DQ423">
        <v>15</v>
      </c>
      <c r="DR423">
        <v>1625677134.6</v>
      </c>
      <c r="DS423" t="s">
        <v>305</v>
      </c>
      <c r="DT423">
        <v>1625677128.6</v>
      </c>
      <c r="DU423">
        <v>1625677134.6</v>
      </c>
      <c r="DV423">
        <v>2</v>
      </c>
      <c r="DW423">
        <v>0.041</v>
      </c>
      <c r="DX423">
        <v>0.026</v>
      </c>
      <c r="DY423">
        <v>-14.347</v>
      </c>
      <c r="DZ423">
        <v>-1.389</v>
      </c>
      <c r="EA423">
        <v>420</v>
      </c>
      <c r="EB423">
        <v>5</v>
      </c>
      <c r="EC423">
        <v>0.14</v>
      </c>
      <c r="ED423">
        <v>0.08</v>
      </c>
      <c r="EE423">
        <v>-13.3680463414634</v>
      </c>
      <c r="EF423">
        <v>-0.424294076655044</v>
      </c>
      <c r="EG423">
        <v>0.0731966049377973</v>
      </c>
      <c r="EH423">
        <v>1</v>
      </c>
      <c r="EI423">
        <v>1275.00828571429</v>
      </c>
      <c r="EJ423">
        <v>-25.6778572857169</v>
      </c>
      <c r="EK423">
        <v>2.59963237589394</v>
      </c>
      <c r="EL423">
        <v>0</v>
      </c>
      <c r="EM423">
        <v>1.95884024390244</v>
      </c>
      <c r="EN423">
        <v>0.092617421602791</v>
      </c>
      <c r="EO423">
        <v>0.0196294337837906</v>
      </c>
      <c r="EP423">
        <v>1</v>
      </c>
      <c r="EQ423">
        <v>2</v>
      </c>
      <c r="ER423">
        <v>3</v>
      </c>
      <c r="ES423" t="s">
        <v>349</v>
      </c>
      <c r="ET423">
        <v>100</v>
      </c>
      <c r="EU423">
        <v>100</v>
      </c>
      <c r="EV423">
        <v>-14.342</v>
      </c>
      <c r="EW423">
        <v>-1.5386</v>
      </c>
      <c r="EX423">
        <v>-14.3476998515065</v>
      </c>
      <c r="EY423">
        <v>0.000485247639819423</v>
      </c>
      <c r="EZ423">
        <v>-1.36446825205216e-06</v>
      </c>
      <c r="FA423">
        <v>5.78542989185787e-10</v>
      </c>
      <c r="FB423">
        <v>-1.1099058739466</v>
      </c>
      <c r="FC423">
        <v>-0.0508365997127688</v>
      </c>
      <c r="FD423">
        <v>0.00161886503163497</v>
      </c>
      <c r="FE423">
        <v>-2.08621555845513e-05</v>
      </c>
      <c r="FF423">
        <v>0</v>
      </c>
      <c r="FG423">
        <v>2096</v>
      </c>
      <c r="FH423">
        <v>2</v>
      </c>
      <c r="FI423">
        <v>28</v>
      </c>
      <c r="FJ423">
        <v>15</v>
      </c>
      <c r="FK423">
        <v>14.9</v>
      </c>
      <c r="FL423">
        <v>18</v>
      </c>
      <c r="FM423">
        <v>492.283</v>
      </c>
      <c r="FN423">
        <v>512.7</v>
      </c>
      <c r="FO423">
        <v>27.0418</v>
      </c>
      <c r="FP423">
        <v>26.4046</v>
      </c>
      <c r="FQ423">
        <v>30.0001</v>
      </c>
      <c r="FR423">
        <v>26.577</v>
      </c>
      <c r="FS423">
        <v>26.5677</v>
      </c>
      <c r="FT423">
        <v>21.5164</v>
      </c>
      <c r="FU423">
        <v>40.7916</v>
      </c>
      <c r="FV423">
        <v>0</v>
      </c>
      <c r="FW423">
        <v>27.09</v>
      </c>
      <c r="FX423">
        <v>420</v>
      </c>
      <c r="FY423">
        <v>9.31485</v>
      </c>
      <c r="FZ423">
        <v>101.681</v>
      </c>
      <c r="GA423">
        <v>96.2047</v>
      </c>
    </row>
    <row r="424" spans="1:183">
      <c r="A424">
        <v>408</v>
      </c>
      <c r="B424">
        <v>1625678030.1</v>
      </c>
      <c r="C424">
        <v>814</v>
      </c>
      <c r="D424" t="s">
        <v>1122</v>
      </c>
      <c r="E424" t="s">
        <v>1123</v>
      </c>
      <c r="F424">
        <v>1</v>
      </c>
      <c r="G424" t="s">
        <v>302</v>
      </c>
      <c r="H424">
        <v>1625678029.1</v>
      </c>
      <c r="I424">
        <f>(J424)/1000</f>
        <v>0</v>
      </c>
      <c r="J424">
        <f>1000*CJ424*AH424*(CF424-CG424)/(100*BY424*(1000-AH424*CF424))</f>
        <v>0</v>
      </c>
      <c r="K424">
        <f>CJ424*AH424*(CE424-CD424*(1000-AH424*CG424)/(1000-AH424*CF424))/(100*BY424)</f>
        <v>0</v>
      </c>
      <c r="L424">
        <f>CD424 - IF(AH424&gt;1, K424*BY424*100.0/(AJ424*CR424), 0)</f>
        <v>0</v>
      </c>
      <c r="M424">
        <f>((S424-I424/2)*L424-K424)/(S424+I424/2)</f>
        <v>0</v>
      </c>
      <c r="N424">
        <f>M424*(CK424+CL424)/1000.0</f>
        <v>0</v>
      </c>
      <c r="O424">
        <f>(CD424 - IF(AH424&gt;1, K424*BY424*100.0/(AJ424*CR424), 0))*(CK424+CL424)/1000.0</f>
        <v>0</v>
      </c>
      <c r="P424">
        <f>2.0/((1/R424-1/Q424)+SIGN(R424)*SQRT((1/R424-1/Q424)*(1/R424-1/Q424) + 4*BZ424/((BZ424+1)*(BZ424+1))*(2*1/R424*1/Q424-1/Q424*1/Q424)))</f>
        <v>0</v>
      </c>
      <c r="Q424">
        <f>IF(LEFT(CA424,1)&lt;&gt;"0",IF(LEFT(CA424,1)="1",3.0,CB424),$D$5+$E$5*(CR424*CK424/($K$5*1000))+$F$5*(CR424*CK424/($K$5*1000))*MAX(MIN(BY424,$J$5),$I$5)*MAX(MIN(BY424,$J$5),$I$5)+$G$5*MAX(MIN(BY424,$J$5),$I$5)*(CR424*CK424/($K$5*1000))+$H$5*(CR424*CK424/($K$5*1000))*(CR424*CK424/($K$5*1000)))</f>
        <v>0</v>
      </c>
      <c r="R424">
        <f>I424*(1000-(1000*0.61365*exp(17.502*V424/(240.97+V424))/(CK424+CL424)+CF424)/2)/(1000*0.61365*exp(17.502*V424/(240.97+V424))/(CK424+CL424)-CF424)</f>
        <v>0</v>
      </c>
      <c r="S424">
        <f>1/((BZ424+1)/(P424/1.6)+1/(Q424/1.37)) + BZ424/((BZ424+1)/(P424/1.6) + BZ424/(Q424/1.37))</f>
        <v>0</v>
      </c>
      <c r="T424">
        <f>(BU424*BX424)</f>
        <v>0</v>
      </c>
      <c r="U424">
        <f>(CM424+(T424+2*0.95*5.67E-8*(((CM424+$B$7)+273)^4-(CM424+273)^4)-44100*I424)/(1.84*29.3*Q424+8*0.95*5.67E-8*(CM424+273)^3))</f>
        <v>0</v>
      </c>
      <c r="V424">
        <f>($C$7*CN424+$D$7*CO424+$E$7*U424)</f>
        <v>0</v>
      </c>
      <c r="W424">
        <f>0.61365*exp(17.502*V424/(240.97+V424))</f>
        <v>0</v>
      </c>
      <c r="X424">
        <f>(Y424/Z424*100)</f>
        <v>0</v>
      </c>
      <c r="Y424">
        <f>CF424*(CK424+CL424)/1000</f>
        <v>0</v>
      </c>
      <c r="Z424">
        <f>0.61365*exp(17.502*CM424/(240.97+CM424))</f>
        <v>0</v>
      </c>
      <c r="AA424">
        <f>(W424-CF424*(CK424+CL424)/1000)</f>
        <v>0</v>
      </c>
      <c r="AB424">
        <f>(-I424*44100)</f>
        <v>0</v>
      </c>
      <c r="AC424">
        <f>2*29.3*Q424*0.92*(CM424-V424)</f>
        <v>0</v>
      </c>
      <c r="AD424">
        <f>2*0.95*5.67E-8*(((CM424+$B$7)+273)^4-(V424+273)^4)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MAX(0,($B$13+$C$13*CR424)/(1+$D$13*CR424)*CK424/(CM424+273)*$E$13)</f>
        <v>0</v>
      </c>
      <c r="AK424" t="s">
        <v>303</v>
      </c>
      <c r="AL424" t="s">
        <v>303</v>
      </c>
      <c r="AM424">
        <v>0</v>
      </c>
      <c r="AN424">
        <v>0</v>
      </c>
      <c r="AO424">
        <f>1-AM424/AN424</f>
        <v>0</v>
      </c>
      <c r="AP424">
        <v>0</v>
      </c>
      <c r="AQ424" t="s">
        <v>303</v>
      </c>
      <c r="AR424" t="s">
        <v>303</v>
      </c>
      <c r="AS424">
        <v>0</v>
      </c>
      <c r="AT424">
        <v>0</v>
      </c>
      <c r="AU424">
        <f>1-AS424/AT424</f>
        <v>0</v>
      </c>
      <c r="AV424">
        <v>0.5</v>
      </c>
      <c r="AW424">
        <f>BV424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303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f>$B$11*CS424+$C$11*CT424+$F$11*CU424*(1-CX424)</f>
        <v>0</v>
      </c>
      <c r="BV424">
        <f>BU424*BW424</f>
        <v>0</v>
      </c>
      <c r="BW424">
        <f>($B$11*$D$9+$C$11*$D$9+$F$11*((DH424+CZ424)/MAX(DH424+CZ424+DI424, 0.1)*$I$9+DI424/MAX(DH424+CZ424+DI424, 0.1)*$J$9))/($B$11+$C$11+$F$11)</f>
        <v>0</v>
      </c>
      <c r="BX424">
        <f>($B$11*$K$9+$C$11*$K$9+$F$11*((DH424+CZ424)/MAX(DH424+CZ424+DI424, 0.1)*$P$9+DI424/MAX(DH424+CZ424+DI424, 0.1)*$Q$9))/($B$11+$C$11+$F$11)</f>
        <v>0</v>
      </c>
      <c r="BY424">
        <v>6</v>
      </c>
      <c r="BZ424">
        <v>0.5</v>
      </c>
      <c r="CA424" t="s">
        <v>304</v>
      </c>
      <c r="CB424">
        <v>2</v>
      </c>
      <c r="CC424">
        <v>1625678029.1</v>
      </c>
      <c r="CD424">
        <v>406.594333333333</v>
      </c>
      <c r="CE424">
        <v>419.926</v>
      </c>
      <c r="CF424">
        <v>11.2459333333333</v>
      </c>
      <c r="CG424">
        <v>9.23675666666667</v>
      </c>
      <c r="CH424">
        <v>420.936333333333</v>
      </c>
      <c r="CI424">
        <v>12.7847333333333</v>
      </c>
      <c r="CJ424">
        <v>500.029666666667</v>
      </c>
      <c r="CK424">
        <v>100.410333333333</v>
      </c>
      <c r="CL424">
        <v>0.1001483</v>
      </c>
      <c r="CM424">
        <v>25.5653</v>
      </c>
      <c r="CN424">
        <v>25.1720333333333</v>
      </c>
      <c r="CO424">
        <v>999.9</v>
      </c>
      <c r="CP424">
        <v>0</v>
      </c>
      <c r="CQ424">
        <v>0</v>
      </c>
      <c r="CR424">
        <v>10003.75</v>
      </c>
      <c r="CS424">
        <v>0</v>
      </c>
      <c r="CT424">
        <v>4.38647333333333</v>
      </c>
      <c r="CU424">
        <v>1046.06666666667</v>
      </c>
      <c r="CV424">
        <v>0.962002</v>
      </c>
      <c r="CW424">
        <v>0.0379981</v>
      </c>
      <c r="CX424">
        <v>0</v>
      </c>
      <c r="CY424">
        <v>1269.78333333333</v>
      </c>
      <c r="CZ424">
        <v>4.99912</v>
      </c>
      <c r="DA424">
        <v>13197.6666666667</v>
      </c>
      <c r="DB424">
        <v>6713.23666666667</v>
      </c>
      <c r="DC424">
        <v>38.1456666666667</v>
      </c>
      <c r="DD424">
        <v>40.979</v>
      </c>
      <c r="DE424">
        <v>39.9166666666667</v>
      </c>
      <c r="DF424">
        <v>40.562</v>
      </c>
      <c r="DG424">
        <v>40.0413333333333</v>
      </c>
      <c r="DH424">
        <v>1001.50666666667</v>
      </c>
      <c r="DI424">
        <v>39.56</v>
      </c>
      <c r="DJ424">
        <v>0</v>
      </c>
      <c r="DK424">
        <v>1625678031.2</v>
      </c>
      <c r="DL424">
        <v>0</v>
      </c>
      <c r="DM424">
        <v>1272.57</v>
      </c>
      <c r="DN424">
        <v>-25.8830769417739</v>
      </c>
      <c r="DO424">
        <v>-274.006837769918</v>
      </c>
      <c r="DP424">
        <v>13225.9115384615</v>
      </c>
      <c r="DQ424">
        <v>15</v>
      </c>
      <c r="DR424">
        <v>1625677134.6</v>
      </c>
      <c r="DS424" t="s">
        <v>305</v>
      </c>
      <c r="DT424">
        <v>1625677128.6</v>
      </c>
      <c r="DU424">
        <v>1625677134.6</v>
      </c>
      <c r="DV424">
        <v>2</v>
      </c>
      <c r="DW424">
        <v>0.041</v>
      </c>
      <c r="DX424">
        <v>0.026</v>
      </c>
      <c r="DY424">
        <v>-14.347</v>
      </c>
      <c r="DZ424">
        <v>-1.389</v>
      </c>
      <c r="EA424">
        <v>420</v>
      </c>
      <c r="EB424">
        <v>5</v>
      </c>
      <c r="EC424">
        <v>0.14</v>
      </c>
      <c r="ED424">
        <v>0.08</v>
      </c>
      <c r="EE424">
        <v>-13.3675341463415</v>
      </c>
      <c r="EF424">
        <v>-0.328636933797891</v>
      </c>
      <c r="EG424">
        <v>0.0734466011757607</v>
      </c>
      <c r="EH424">
        <v>1</v>
      </c>
      <c r="EI424">
        <v>1273.84882352941</v>
      </c>
      <c r="EJ424">
        <v>-25.9500449057003</v>
      </c>
      <c r="EK424">
        <v>2.55361884472847</v>
      </c>
      <c r="EL424">
        <v>0</v>
      </c>
      <c r="EM424">
        <v>1.96532365853659</v>
      </c>
      <c r="EN424">
        <v>0.137101254355406</v>
      </c>
      <c r="EO424">
        <v>0.0235213422294232</v>
      </c>
      <c r="EP424">
        <v>0</v>
      </c>
      <c r="EQ424">
        <v>1</v>
      </c>
      <c r="ER424">
        <v>3</v>
      </c>
      <c r="ES424" t="s">
        <v>427</v>
      </c>
      <c r="ET424">
        <v>100</v>
      </c>
      <c r="EU424">
        <v>100</v>
      </c>
      <c r="EV424">
        <v>-14.342</v>
      </c>
      <c r="EW424">
        <v>-1.539</v>
      </c>
      <c r="EX424">
        <v>-14.3476998515065</v>
      </c>
      <c r="EY424">
        <v>0.000485247639819423</v>
      </c>
      <c r="EZ424">
        <v>-1.36446825205216e-06</v>
      </c>
      <c r="FA424">
        <v>5.78542989185787e-10</v>
      </c>
      <c r="FB424">
        <v>-1.1099058739466</v>
      </c>
      <c r="FC424">
        <v>-0.0508365997127688</v>
      </c>
      <c r="FD424">
        <v>0.00161886503163497</v>
      </c>
      <c r="FE424">
        <v>-2.08621555845513e-05</v>
      </c>
      <c r="FF424">
        <v>0</v>
      </c>
      <c r="FG424">
        <v>2096</v>
      </c>
      <c r="FH424">
        <v>2</v>
      </c>
      <c r="FI424">
        <v>28</v>
      </c>
      <c r="FJ424">
        <v>15</v>
      </c>
      <c r="FK424">
        <v>14.9</v>
      </c>
      <c r="FL424">
        <v>18</v>
      </c>
      <c r="FM424">
        <v>492.08</v>
      </c>
      <c r="FN424">
        <v>512.808</v>
      </c>
      <c r="FO424">
        <v>27.0885</v>
      </c>
      <c r="FP424">
        <v>26.4057</v>
      </c>
      <c r="FQ424">
        <v>30.0001</v>
      </c>
      <c r="FR424">
        <v>26.577</v>
      </c>
      <c r="FS424">
        <v>26.5677</v>
      </c>
      <c r="FT424">
        <v>21.5156</v>
      </c>
      <c r="FU424">
        <v>40.7916</v>
      </c>
      <c r="FV424">
        <v>0</v>
      </c>
      <c r="FW424">
        <v>27.16</v>
      </c>
      <c r="FX424">
        <v>420</v>
      </c>
      <c r="FY424">
        <v>9.31554</v>
      </c>
      <c r="FZ424">
        <v>101.682</v>
      </c>
      <c r="GA424">
        <v>96.2051</v>
      </c>
    </row>
    <row r="425" spans="1:183">
      <c r="A425">
        <v>409</v>
      </c>
      <c r="B425">
        <v>1625678032.1</v>
      </c>
      <c r="C425">
        <v>816</v>
      </c>
      <c r="D425" t="s">
        <v>1124</v>
      </c>
      <c r="E425" t="s">
        <v>1125</v>
      </c>
      <c r="F425">
        <v>1</v>
      </c>
      <c r="G425" t="s">
        <v>302</v>
      </c>
      <c r="H425">
        <v>1625678031.1</v>
      </c>
      <c r="I425">
        <f>(J425)/1000</f>
        <v>0</v>
      </c>
      <c r="J425">
        <f>1000*CJ425*AH425*(CF425-CG425)/(100*BY425*(1000-AH425*CF425))</f>
        <v>0</v>
      </c>
      <c r="K425">
        <f>CJ425*AH425*(CE425-CD425*(1000-AH425*CG425)/(1000-AH425*CF425))/(100*BY425)</f>
        <v>0</v>
      </c>
      <c r="L425">
        <f>CD425 - IF(AH425&gt;1, K425*BY425*100.0/(AJ425*CR425), 0)</f>
        <v>0</v>
      </c>
      <c r="M425">
        <f>((S425-I425/2)*L425-K425)/(S425+I425/2)</f>
        <v>0</v>
      </c>
      <c r="N425">
        <f>M425*(CK425+CL425)/1000.0</f>
        <v>0</v>
      </c>
      <c r="O425">
        <f>(CD425 - IF(AH425&gt;1, K425*BY425*100.0/(AJ425*CR425), 0))*(CK425+CL425)/1000.0</f>
        <v>0</v>
      </c>
      <c r="P425">
        <f>2.0/((1/R425-1/Q425)+SIGN(R425)*SQRT((1/R425-1/Q425)*(1/R425-1/Q425) + 4*BZ425/((BZ425+1)*(BZ425+1))*(2*1/R425*1/Q425-1/Q425*1/Q425)))</f>
        <v>0</v>
      </c>
      <c r="Q425">
        <f>IF(LEFT(CA425,1)&lt;&gt;"0",IF(LEFT(CA425,1)="1",3.0,CB425),$D$5+$E$5*(CR425*CK425/($K$5*1000))+$F$5*(CR425*CK425/($K$5*1000))*MAX(MIN(BY425,$J$5),$I$5)*MAX(MIN(BY425,$J$5),$I$5)+$G$5*MAX(MIN(BY425,$J$5),$I$5)*(CR425*CK425/($K$5*1000))+$H$5*(CR425*CK425/($K$5*1000))*(CR425*CK425/($K$5*1000)))</f>
        <v>0</v>
      </c>
      <c r="R425">
        <f>I425*(1000-(1000*0.61365*exp(17.502*V425/(240.97+V425))/(CK425+CL425)+CF425)/2)/(1000*0.61365*exp(17.502*V425/(240.97+V425))/(CK425+CL425)-CF425)</f>
        <v>0</v>
      </c>
      <c r="S425">
        <f>1/((BZ425+1)/(P425/1.6)+1/(Q425/1.37)) + BZ425/((BZ425+1)/(P425/1.6) + BZ425/(Q425/1.37))</f>
        <v>0</v>
      </c>
      <c r="T425">
        <f>(BU425*BX425)</f>
        <v>0</v>
      </c>
      <c r="U425">
        <f>(CM425+(T425+2*0.95*5.67E-8*(((CM425+$B$7)+273)^4-(CM425+273)^4)-44100*I425)/(1.84*29.3*Q425+8*0.95*5.67E-8*(CM425+273)^3))</f>
        <v>0</v>
      </c>
      <c r="V425">
        <f>($C$7*CN425+$D$7*CO425+$E$7*U425)</f>
        <v>0</v>
      </c>
      <c r="W425">
        <f>0.61365*exp(17.502*V425/(240.97+V425))</f>
        <v>0</v>
      </c>
      <c r="X425">
        <f>(Y425/Z425*100)</f>
        <v>0</v>
      </c>
      <c r="Y425">
        <f>CF425*(CK425+CL425)/1000</f>
        <v>0</v>
      </c>
      <c r="Z425">
        <f>0.61365*exp(17.502*CM425/(240.97+CM425))</f>
        <v>0</v>
      </c>
      <c r="AA425">
        <f>(W425-CF425*(CK425+CL425)/1000)</f>
        <v>0</v>
      </c>
      <c r="AB425">
        <f>(-I425*44100)</f>
        <v>0</v>
      </c>
      <c r="AC425">
        <f>2*29.3*Q425*0.92*(CM425-V425)</f>
        <v>0</v>
      </c>
      <c r="AD425">
        <f>2*0.95*5.67E-8*(((CM425+$B$7)+273)^4-(V425+273)^4)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MAX(0,($B$13+$C$13*CR425)/(1+$D$13*CR425)*CK425/(CM425+273)*$E$13)</f>
        <v>0</v>
      </c>
      <c r="AK425" t="s">
        <v>303</v>
      </c>
      <c r="AL425" t="s">
        <v>303</v>
      </c>
      <c r="AM425">
        <v>0</v>
      </c>
      <c r="AN425">
        <v>0</v>
      </c>
      <c r="AO425">
        <f>1-AM425/AN425</f>
        <v>0</v>
      </c>
      <c r="AP425">
        <v>0</v>
      </c>
      <c r="AQ425" t="s">
        <v>303</v>
      </c>
      <c r="AR425" t="s">
        <v>303</v>
      </c>
      <c r="AS425">
        <v>0</v>
      </c>
      <c r="AT425">
        <v>0</v>
      </c>
      <c r="AU425">
        <f>1-AS425/AT425</f>
        <v>0</v>
      </c>
      <c r="AV425">
        <v>0.5</v>
      </c>
      <c r="AW425">
        <f>BV425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303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f>$B$11*CS425+$C$11*CT425+$F$11*CU425*(1-CX425)</f>
        <v>0</v>
      </c>
      <c r="BV425">
        <f>BU425*BW425</f>
        <v>0</v>
      </c>
      <c r="BW425">
        <f>($B$11*$D$9+$C$11*$D$9+$F$11*((DH425+CZ425)/MAX(DH425+CZ425+DI425, 0.1)*$I$9+DI425/MAX(DH425+CZ425+DI425, 0.1)*$J$9))/($B$11+$C$11+$F$11)</f>
        <v>0</v>
      </c>
      <c r="BX425">
        <f>($B$11*$K$9+$C$11*$K$9+$F$11*((DH425+CZ425)/MAX(DH425+CZ425+DI425, 0.1)*$P$9+DI425/MAX(DH425+CZ425+DI425, 0.1)*$Q$9))/($B$11+$C$11+$F$11)</f>
        <v>0</v>
      </c>
      <c r="BY425">
        <v>6</v>
      </c>
      <c r="BZ425">
        <v>0.5</v>
      </c>
      <c r="CA425" t="s">
        <v>304</v>
      </c>
      <c r="CB425">
        <v>2</v>
      </c>
      <c r="CC425">
        <v>1625678031.1</v>
      </c>
      <c r="CD425">
        <v>406.558</v>
      </c>
      <c r="CE425">
        <v>419.964333333333</v>
      </c>
      <c r="CF425">
        <v>11.263</v>
      </c>
      <c r="CG425">
        <v>9.25410666666667</v>
      </c>
      <c r="CH425">
        <v>420.9</v>
      </c>
      <c r="CI425">
        <v>12.8022</v>
      </c>
      <c r="CJ425">
        <v>500.020333333333</v>
      </c>
      <c r="CK425">
        <v>100.411666666667</v>
      </c>
      <c r="CL425">
        <v>0.0999341333333333</v>
      </c>
      <c r="CM425">
        <v>25.5949666666667</v>
      </c>
      <c r="CN425">
        <v>25.1991333333333</v>
      </c>
      <c r="CO425">
        <v>999.9</v>
      </c>
      <c r="CP425">
        <v>0</v>
      </c>
      <c r="CQ425">
        <v>0</v>
      </c>
      <c r="CR425">
        <v>10015.6266666667</v>
      </c>
      <c r="CS425">
        <v>0</v>
      </c>
      <c r="CT425">
        <v>4.35661</v>
      </c>
      <c r="CU425">
        <v>1045.86</v>
      </c>
      <c r="CV425">
        <v>0.961994666666667</v>
      </c>
      <c r="CW425">
        <v>0.0380055</v>
      </c>
      <c r="CX425">
        <v>0</v>
      </c>
      <c r="CY425">
        <v>1269.18333333333</v>
      </c>
      <c r="CZ425">
        <v>4.99912</v>
      </c>
      <c r="DA425">
        <v>13186.3666666667</v>
      </c>
      <c r="DB425">
        <v>6711.9</v>
      </c>
      <c r="DC425">
        <v>38.1663333333333</v>
      </c>
      <c r="DD425">
        <v>41</v>
      </c>
      <c r="DE425">
        <v>39.7703333333333</v>
      </c>
      <c r="DF425">
        <v>40.7706666666667</v>
      </c>
      <c r="DG425">
        <v>40.104</v>
      </c>
      <c r="DH425">
        <v>1001.3</v>
      </c>
      <c r="DI425">
        <v>39.56</v>
      </c>
      <c r="DJ425">
        <v>0</v>
      </c>
      <c r="DK425">
        <v>1625678033</v>
      </c>
      <c r="DL425">
        <v>0</v>
      </c>
      <c r="DM425">
        <v>1271.6484</v>
      </c>
      <c r="DN425">
        <v>-25.51692303879</v>
      </c>
      <c r="DO425">
        <v>-277.669230362521</v>
      </c>
      <c r="DP425">
        <v>13216.428</v>
      </c>
      <c r="DQ425">
        <v>15</v>
      </c>
      <c r="DR425">
        <v>1625677134.6</v>
      </c>
      <c r="DS425" t="s">
        <v>305</v>
      </c>
      <c r="DT425">
        <v>1625677128.6</v>
      </c>
      <c r="DU425">
        <v>1625677134.6</v>
      </c>
      <c r="DV425">
        <v>2</v>
      </c>
      <c r="DW425">
        <v>0.041</v>
      </c>
      <c r="DX425">
        <v>0.026</v>
      </c>
      <c r="DY425">
        <v>-14.347</v>
      </c>
      <c r="DZ425">
        <v>-1.389</v>
      </c>
      <c r="EA425">
        <v>420</v>
      </c>
      <c r="EB425">
        <v>5</v>
      </c>
      <c r="EC425">
        <v>0.14</v>
      </c>
      <c r="ED425">
        <v>0.08</v>
      </c>
      <c r="EE425">
        <v>-13.3695951219512</v>
      </c>
      <c r="EF425">
        <v>-0.405384668989574</v>
      </c>
      <c r="EG425">
        <v>0.0740363850931962</v>
      </c>
      <c r="EH425">
        <v>1</v>
      </c>
      <c r="EI425">
        <v>1273.08147058824</v>
      </c>
      <c r="EJ425">
        <v>-25.6150372569909</v>
      </c>
      <c r="EK425">
        <v>2.52310981360067</v>
      </c>
      <c r="EL425">
        <v>0</v>
      </c>
      <c r="EM425">
        <v>1.97165073170732</v>
      </c>
      <c r="EN425">
        <v>0.164450592334497</v>
      </c>
      <c r="EO425">
        <v>0.0255804754423144</v>
      </c>
      <c r="EP425">
        <v>0</v>
      </c>
      <c r="EQ425">
        <v>1</v>
      </c>
      <c r="ER425">
        <v>3</v>
      </c>
      <c r="ES425" t="s">
        <v>427</v>
      </c>
      <c r="ET425">
        <v>100</v>
      </c>
      <c r="EU425">
        <v>100</v>
      </c>
      <c r="EV425">
        <v>-14.342</v>
      </c>
      <c r="EW425">
        <v>-1.5394</v>
      </c>
      <c r="EX425">
        <v>-14.3476998515065</v>
      </c>
      <c r="EY425">
        <v>0.000485247639819423</v>
      </c>
      <c r="EZ425">
        <v>-1.36446825205216e-06</v>
      </c>
      <c r="FA425">
        <v>5.78542989185787e-10</v>
      </c>
      <c r="FB425">
        <v>-1.1099058739466</v>
      </c>
      <c r="FC425">
        <v>-0.0508365997127688</v>
      </c>
      <c r="FD425">
        <v>0.00161886503163497</v>
      </c>
      <c r="FE425">
        <v>-2.08621555845513e-05</v>
      </c>
      <c r="FF425">
        <v>0</v>
      </c>
      <c r="FG425">
        <v>2096</v>
      </c>
      <c r="FH425">
        <v>2</v>
      </c>
      <c r="FI425">
        <v>28</v>
      </c>
      <c r="FJ425">
        <v>15.1</v>
      </c>
      <c r="FK425">
        <v>15</v>
      </c>
      <c r="FL425">
        <v>18</v>
      </c>
      <c r="FM425">
        <v>492.094</v>
      </c>
      <c r="FN425">
        <v>512.736</v>
      </c>
      <c r="FO425">
        <v>27.1348</v>
      </c>
      <c r="FP425">
        <v>26.4065</v>
      </c>
      <c r="FQ425">
        <v>30.0002</v>
      </c>
      <c r="FR425">
        <v>26.577</v>
      </c>
      <c r="FS425">
        <v>26.5677</v>
      </c>
      <c r="FT425">
        <v>21.5172</v>
      </c>
      <c r="FU425">
        <v>40.7916</v>
      </c>
      <c r="FV425">
        <v>0</v>
      </c>
      <c r="FW425">
        <v>27.23</v>
      </c>
      <c r="FX425">
        <v>420</v>
      </c>
      <c r="FY425">
        <v>9.37992</v>
      </c>
      <c r="FZ425">
        <v>101.682</v>
      </c>
      <c r="GA425">
        <v>96.2058</v>
      </c>
    </row>
    <row r="426" spans="1:183">
      <c r="A426">
        <v>410</v>
      </c>
      <c r="B426">
        <v>1625678034.1</v>
      </c>
      <c r="C426">
        <v>818</v>
      </c>
      <c r="D426" t="s">
        <v>1126</v>
      </c>
      <c r="E426" t="s">
        <v>1127</v>
      </c>
      <c r="F426">
        <v>1</v>
      </c>
      <c r="G426" t="s">
        <v>302</v>
      </c>
      <c r="H426">
        <v>1625678033.1</v>
      </c>
      <c r="I426">
        <f>(J426)/1000</f>
        <v>0</v>
      </c>
      <c r="J426">
        <f>1000*CJ426*AH426*(CF426-CG426)/(100*BY426*(1000-AH426*CF426))</f>
        <v>0</v>
      </c>
      <c r="K426">
        <f>CJ426*AH426*(CE426-CD426*(1000-AH426*CG426)/(1000-AH426*CF426))/(100*BY426)</f>
        <v>0</v>
      </c>
      <c r="L426">
        <f>CD426 - IF(AH426&gt;1, K426*BY426*100.0/(AJ426*CR426), 0)</f>
        <v>0</v>
      </c>
      <c r="M426">
        <f>((S426-I426/2)*L426-K426)/(S426+I426/2)</f>
        <v>0</v>
      </c>
      <c r="N426">
        <f>M426*(CK426+CL426)/1000.0</f>
        <v>0</v>
      </c>
      <c r="O426">
        <f>(CD426 - IF(AH426&gt;1, K426*BY426*100.0/(AJ426*CR426), 0))*(CK426+CL426)/1000.0</f>
        <v>0</v>
      </c>
      <c r="P426">
        <f>2.0/((1/R426-1/Q426)+SIGN(R426)*SQRT((1/R426-1/Q426)*(1/R426-1/Q426) + 4*BZ426/((BZ426+1)*(BZ426+1))*(2*1/R426*1/Q426-1/Q426*1/Q426)))</f>
        <v>0</v>
      </c>
      <c r="Q426">
        <f>IF(LEFT(CA426,1)&lt;&gt;"0",IF(LEFT(CA426,1)="1",3.0,CB426),$D$5+$E$5*(CR426*CK426/($K$5*1000))+$F$5*(CR426*CK426/($K$5*1000))*MAX(MIN(BY426,$J$5),$I$5)*MAX(MIN(BY426,$J$5),$I$5)+$G$5*MAX(MIN(BY426,$J$5),$I$5)*(CR426*CK426/($K$5*1000))+$H$5*(CR426*CK426/($K$5*1000))*(CR426*CK426/($K$5*1000)))</f>
        <v>0</v>
      </c>
      <c r="R426">
        <f>I426*(1000-(1000*0.61365*exp(17.502*V426/(240.97+V426))/(CK426+CL426)+CF426)/2)/(1000*0.61365*exp(17.502*V426/(240.97+V426))/(CK426+CL426)-CF426)</f>
        <v>0</v>
      </c>
      <c r="S426">
        <f>1/((BZ426+1)/(P426/1.6)+1/(Q426/1.37)) + BZ426/((BZ426+1)/(P426/1.6) + BZ426/(Q426/1.37))</f>
        <v>0</v>
      </c>
      <c r="T426">
        <f>(BU426*BX426)</f>
        <v>0</v>
      </c>
      <c r="U426">
        <f>(CM426+(T426+2*0.95*5.67E-8*(((CM426+$B$7)+273)^4-(CM426+273)^4)-44100*I426)/(1.84*29.3*Q426+8*0.95*5.67E-8*(CM426+273)^3))</f>
        <v>0</v>
      </c>
      <c r="V426">
        <f>($C$7*CN426+$D$7*CO426+$E$7*U426)</f>
        <v>0</v>
      </c>
      <c r="W426">
        <f>0.61365*exp(17.502*V426/(240.97+V426))</f>
        <v>0</v>
      </c>
      <c r="X426">
        <f>(Y426/Z426*100)</f>
        <v>0</v>
      </c>
      <c r="Y426">
        <f>CF426*(CK426+CL426)/1000</f>
        <v>0</v>
      </c>
      <c r="Z426">
        <f>0.61365*exp(17.502*CM426/(240.97+CM426))</f>
        <v>0</v>
      </c>
      <c r="AA426">
        <f>(W426-CF426*(CK426+CL426)/1000)</f>
        <v>0</v>
      </c>
      <c r="AB426">
        <f>(-I426*44100)</f>
        <v>0</v>
      </c>
      <c r="AC426">
        <f>2*29.3*Q426*0.92*(CM426-V426)</f>
        <v>0</v>
      </c>
      <c r="AD426">
        <f>2*0.95*5.67E-8*(((CM426+$B$7)+273)^4-(V426+273)^4)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MAX(0,($B$13+$C$13*CR426)/(1+$D$13*CR426)*CK426/(CM426+273)*$E$13)</f>
        <v>0</v>
      </c>
      <c r="AK426" t="s">
        <v>303</v>
      </c>
      <c r="AL426" t="s">
        <v>303</v>
      </c>
      <c r="AM426">
        <v>0</v>
      </c>
      <c r="AN426">
        <v>0</v>
      </c>
      <c r="AO426">
        <f>1-AM426/AN426</f>
        <v>0</v>
      </c>
      <c r="AP426">
        <v>0</v>
      </c>
      <c r="AQ426" t="s">
        <v>303</v>
      </c>
      <c r="AR426" t="s">
        <v>303</v>
      </c>
      <c r="AS426">
        <v>0</v>
      </c>
      <c r="AT426">
        <v>0</v>
      </c>
      <c r="AU426">
        <f>1-AS426/AT426</f>
        <v>0</v>
      </c>
      <c r="AV426">
        <v>0.5</v>
      </c>
      <c r="AW426">
        <f>BV426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303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f>$B$11*CS426+$C$11*CT426+$F$11*CU426*(1-CX426)</f>
        <v>0</v>
      </c>
      <c r="BV426">
        <f>BU426*BW426</f>
        <v>0</v>
      </c>
      <c r="BW426">
        <f>($B$11*$D$9+$C$11*$D$9+$F$11*((DH426+CZ426)/MAX(DH426+CZ426+DI426, 0.1)*$I$9+DI426/MAX(DH426+CZ426+DI426, 0.1)*$J$9))/($B$11+$C$11+$F$11)</f>
        <v>0</v>
      </c>
      <c r="BX426">
        <f>($B$11*$K$9+$C$11*$K$9+$F$11*((DH426+CZ426)/MAX(DH426+CZ426+DI426, 0.1)*$P$9+DI426/MAX(DH426+CZ426+DI426, 0.1)*$Q$9))/($B$11+$C$11+$F$11)</f>
        <v>0</v>
      </c>
      <c r="BY426">
        <v>6</v>
      </c>
      <c r="BZ426">
        <v>0.5</v>
      </c>
      <c r="CA426" t="s">
        <v>304</v>
      </c>
      <c r="CB426">
        <v>2</v>
      </c>
      <c r="CC426">
        <v>1625678033.1</v>
      </c>
      <c r="CD426">
        <v>406.549333333333</v>
      </c>
      <c r="CE426">
        <v>419.963666666667</v>
      </c>
      <c r="CF426">
        <v>11.2808333333333</v>
      </c>
      <c r="CG426">
        <v>9.26897333333333</v>
      </c>
      <c r="CH426">
        <v>420.891333333333</v>
      </c>
      <c r="CI426">
        <v>12.8203333333333</v>
      </c>
      <c r="CJ426">
        <v>499.970666666667</v>
      </c>
      <c r="CK426">
        <v>100.413333333333</v>
      </c>
      <c r="CL426">
        <v>0.0996112333333333</v>
      </c>
      <c r="CM426">
        <v>25.6251666666667</v>
      </c>
      <c r="CN426">
        <v>25.2209666666667</v>
      </c>
      <c r="CO426">
        <v>999.9</v>
      </c>
      <c r="CP426">
        <v>0</v>
      </c>
      <c r="CQ426">
        <v>0</v>
      </c>
      <c r="CR426">
        <v>10006.44</v>
      </c>
      <c r="CS426">
        <v>0</v>
      </c>
      <c r="CT426">
        <v>4.35615</v>
      </c>
      <c r="CU426">
        <v>1046.06</v>
      </c>
      <c r="CV426">
        <v>0.962002</v>
      </c>
      <c r="CW426">
        <v>0.0379981</v>
      </c>
      <c r="CX426">
        <v>0</v>
      </c>
      <c r="CY426">
        <v>1268.09666666667</v>
      </c>
      <c r="CZ426">
        <v>4.99912</v>
      </c>
      <c r="DA426">
        <v>13180.8333333333</v>
      </c>
      <c r="DB426">
        <v>6713.21</v>
      </c>
      <c r="DC426">
        <v>38.062</v>
      </c>
      <c r="DD426">
        <v>41</v>
      </c>
      <c r="DE426">
        <v>39.812</v>
      </c>
      <c r="DF426">
        <v>40.625</v>
      </c>
      <c r="DG426">
        <v>40.1036666666667</v>
      </c>
      <c r="DH426">
        <v>1001.5</v>
      </c>
      <c r="DI426">
        <v>39.56</v>
      </c>
      <c r="DJ426">
        <v>0</v>
      </c>
      <c r="DK426">
        <v>1625678034.8</v>
      </c>
      <c r="DL426">
        <v>0</v>
      </c>
      <c r="DM426">
        <v>1271.01076923077</v>
      </c>
      <c r="DN426">
        <v>-25.5015384785186</v>
      </c>
      <c r="DO426">
        <v>-271.104273721305</v>
      </c>
      <c r="DP426">
        <v>13209.7384615385</v>
      </c>
      <c r="DQ426">
        <v>15</v>
      </c>
      <c r="DR426">
        <v>1625677134.6</v>
      </c>
      <c r="DS426" t="s">
        <v>305</v>
      </c>
      <c r="DT426">
        <v>1625677128.6</v>
      </c>
      <c r="DU426">
        <v>1625677134.6</v>
      </c>
      <c r="DV426">
        <v>2</v>
      </c>
      <c r="DW426">
        <v>0.041</v>
      </c>
      <c r="DX426">
        <v>0.026</v>
      </c>
      <c r="DY426">
        <v>-14.347</v>
      </c>
      <c r="DZ426">
        <v>-1.389</v>
      </c>
      <c r="EA426">
        <v>420</v>
      </c>
      <c r="EB426">
        <v>5</v>
      </c>
      <c r="EC426">
        <v>0.14</v>
      </c>
      <c r="ED426">
        <v>0.08</v>
      </c>
      <c r="EE426">
        <v>-13.3757926829268</v>
      </c>
      <c r="EF426">
        <v>-0.442258536585337</v>
      </c>
      <c r="EG426">
        <v>0.0748218188806365</v>
      </c>
      <c r="EH426">
        <v>1</v>
      </c>
      <c r="EI426">
        <v>1272.42885714286</v>
      </c>
      <c r="EJ426">
        <v>-25.8830437548134</v>
      </c>
      <c r="EK426">
        <v>2.61567666353535</v>
      </c>
      <c r="EL426">
        <v>0</v>
      </c>
      <c r="EM426">
        <v>1.97682878048781</v>
      </c>
      <c r="EN426">
        <v>0.199380836236936</v>
      </c>
      <c r="EO426">
        <v>0.0275558540719525</v>
      </c>
      <c r="EP426">
        <v>0</v>
      </c>
      <c r="EQ426">
        <v>1</v>
      </c>
      <c r="ER426">
        <v>3</v>
      </c>
      <c r="ES426" t="s">
        <v>427</v>
      </c>
      <c r="ET426">
        <v>100</v>
      </c>
      <c r="EU426">
        <v>100</v>
      </c>
      <c r="EV426">
        <v>-14.342</v>
      </c>
      <c r="EW426">
        <v>-1.5397</v>
      </c>
      <c r="EX426">
        <v>-14.3476998515065</v>
      </c>
      <c r="EY426">
        <v>0.000485247639819423</v>
      </c>
      <c r="EZ426">
        <v>-1.36446825205216e-06</v>
      </c>
      <c r="FA426">
        <v>5.78542989185787e-10</v>
      </c>
      <c r="FB426">
        <v>-1.1099058739466</v>
      </c>
      <c r="FC426">
        <v>-0.0508365997127688</v>
      </c>
      <c r="FD426">
        <v>0.00161886503163497</v>
      </c>
      <c r="FE426">
        <v>-2.08621555845513e-05</v>
      </c>
      <c r="FF426">
        <v>0</v>
      </c>
      <c r="FG426">
        <v>2096</v>
      </c>
      <c r="FH426">
        <v>2</v>
      </c>
      <c r="FI426">
        <v>28</v>
      </c>
      <c r="FJ426">
        <v>15.1</v>
      </c>
      <c r="FK426">
        <v>15</v>
      </c>
      <c r="FL426">
        <v>18</v>
      </c>
      <c r="FM426">
        <v>492.167</v>
      </c>
      <c r="FN426">
        <v>512.646</v>
      </c>
      <c r="FO426">
        <v>27.1774</v>
      </c>
      <c r="FP426">
        <v>26.4068</v>
      </c>
      <c r="FQ426">
        <v>30.0002</v>
      </c>
      <c r="FR426">
        <v>26.577</v>
      </c>
      <c r="FS426">
        <v>26.5677</v>
      </c>
      <c r="FT426">
        <v>21.5181</v>
      </c>
      <c r="FU426">
        <v>40.5106</v>
      </c>
      <c r="FV426">
        <v>0</v>
      </c>
      <c r="FW426">
        <v>27.23</v>
      </c>
      <c r="FX426">
        <v>420</v>
      </c>
      <c r="FY426">
        <v>9.38251</v>
      </c>
      <c r="FZ426">
        <v>101.682</v>
      </c>
      <c r="GA426">
        <v>96.2056</v>
      </c>
    </row>
    <row r="427" spans="1:183">
      <c r="A427">
        <v>411</v>
      </c>
      <c r="B427">
        <v>1625678036.1</v>
      </c>
      <c r="C427">
        <v>820</v>
      </c>
      <c r="D427" t="s">
        <v>1128</v>
      </c>
      <c r="E427" t="s">
        <v>1129</v>
      </c>
      <c r="F427">
        <v>1</v>
      </c>
      <c r="G427" t="s">
        <v>302</v>
      </c>
      <c r="H427">
        <v>1625678035.1</v>
      </c>
      <c r="I427">
        <f>(J427)/1000</f>
        <v>0</v>
      </c>
      <c r="J427">
        <f>1000*CJ427*AH427*(CF427-CG427)/(100*BY427*(1000-AH427*CF427))</f>
        <v>0</v>
      </c>
      <c r="K427">
        <f>CJ427*AH427*(CE427-CD427*(1000-AH427*CG427)/(1000-AH427*CF427))/(100*BY427)</f>
        <v>0</v>
      </c>
      <c r="L427">
        <f>CD427 - IF(AH427&gt;1, K427*BY427*100.0/(AJ427*CR427), 0)</f>
        <v>0</v>
      </c>
      <c r="M427">
        <f>((S427-I427/2)*L427-K427)/(S427+I427/2)</f>
        <v>0</v>
      </c>
      <c r="N427">
        <f>M427*(CK427+CL427)/1000.0</f>
        <v>0</v>
      </c>
      <c r="O427">
        <f>(CD427 - IF(AH427&gt;1, K427*BY427*100.0/(AJ427*CR427), 0))*(CK427+CL427)/1000.0</f>
        <v>0</v>
      </c>
      <c r="P427">
        <f>2.0/((1/R427-1/Q427)+SIGN(R427)*SQRT((1/R427-1/Q427)*(1/R427-1/Q427) + 4*BZ427/((BZ427+1)*(BZ427+1))*(2*1/R427*1/Q427-1/Q427*1/Q427)))</f>
        <v>0</v>
      </c>
      <c r="Q427">
        <f>IF(LEFT(CA427,1)&lt;&gt;"0",IF(LEFT(CA427,1)="1",3.0,CB427),$D$5+$E$5*(CR427*CK427/($K$5*1000))+$F$5*(CR427*CK427/($K$5*1000))*MAX(MIN(BY427,$J$5),$I$5)*MAX(MIN(BY427,$J$5),$I$5)+$G$5*MAX(MIN(BY427,$J$5),$I$5)*(CR427*CK427/($K$5*1000))+$H$5*(CR427*CK427/($K$5*1000))*(CR427*CK427/($K$5*1000)))</f>
        <v>0</v>
      </c>
      <c r="R427">
        <f>I427*(1000-(1000*0.61365*exp(17.502*V427/(240.97+V427))/(CK427+CL427)+CF427)/2)/(1000*0.61365*exp(17.502*V427/(240.97+V427))/(CK427+CL427)-CF427)</f>
        <v>0</v>
      </c>
      <c r="S427">
        <f>1/((BZ427+1)/(P427/1.6)+1/(Q427/1.37)) + BZ427/((BZ427+1)/(P427/1.6) + BZ427/(Q427/1.37))</f>
        <v>0</v>
      </c>
      <c r="T427">
        <f>(BU427*BX427)</f>
        <v>0</v>
      </c>
      <c r="U427">
        <f>(CM427+(T427+2*0.95*5.67E-8*(((CM427+$B$7)+273)^4-(CM427+273)^4)-44100*I427)/(1.84*29.3*Q427+8*0.95*5.67E-8*(CM427+273)^3))</f>
        <v>0</v>
      </c>
      <c r="V427">
        <f>($C$7*CN427+$D$7*CO427+$E$7*U427)</f>
        <v>0</v>
      </c>
      <c r="W427">
        <f>0.61365*exp(17.502*V427/(240.97+V427))</f>
        <v>0</v>
      </c>
      <c r="X427">
        <f>(Y427/Z427*100)</f>
        <v>0</v>
      </c>
      <c r="Y427">
        <f>CF427*(CK427+CL427)/1000</f>
        <v>0</v>
      </c>
      <c r="Z427">
        <f>0.61365*exp(17.502*CM427/(240.97+CM427))</f>
        <v>0</v>
      </c>
      <c r="AA427">
        <f>(W427-CF427*(CK427+CL427)/1000)</f>
        <v>0</v>
      </c>
      <c r="AB427">
        <f>(-I427*44100)</f>
        <v>0</v>
      </c>
      <c r="AC427">
        <f>2*29.3*Q427*0.92*(CM427-V427)</f>
        <v>0</v>
      </c>
      <c r="AD427">
        <f>2*0.95*5.67E-8*(((CM427+$B$7)+273)^4-(V427+273)^4)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MAX(0,($B$13+$C$13*CR427)/(1+$D$13*CR427)*CK427/(CM427+273)*$E$13)</f>
        <v>0</v>
      </c>
      <c r="AK427" t="s">
        <v>303</v>
      </c>
      <c r="AL427" t="s">
        <v>303</v>
      </c>
      <c r="AM427">
        <v>0</v>
      </c>
      <c r="AN427">
        <v>0</v>
      </c>
      <c r="AO427">
        <f>1-AM427/AN427</f>
        <v>0</v>
      </c>
      <c r="AP427">
        <v>0</v>
      </c>
      <c r="AQ427" t="s">
        <v>303</v>
      </c>
      <c r="AR427" t="s">
        <v>303</v>
      </c>
      <c r="AS427">
        <v>0</v>
      </c>
      <c r="AT427">
        <v>0</v>
      </c>
      <c r="AU427">
        <f>1-AS427/AT427</f>
        <v>0</v>
      </c>
      <c r="AV427">
        <v>0.5</v>
      </c>
      <c r="AW427">
        <f>BV427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303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f>$B$11*CS427+$C$11*CT427+$F$11*CU427*(1-CX427)</f>
        <v>0</v>
      </c>
      <c r="BV427">
        <f>BU427*BW427</f>
        <v>0</v>
      </c>
      <c r="BW427">
        <f>($B$11*$D$9+$C$11*$D$9+$F$11*((DH427+CZ427)/MAX(DH427+CZ427+DI427, 0.1)*$I$9+DI427/MAX(DH427+CZ427+DI427, 0.1)*$J$9))/($B$11+$C$11+$F$11)</f>
        <v>0</v>
      </c>
      <c r="BX427">
        <f>($B$11*$K$9+$C$11*$K$9+$F$11*((DH427+CZ427)/MAX(DH427+CZ427+DI427, 0.1)*$P$9+DI427/MAX(DH427+CZ427+DI427, 0.1)*$Q$9))/($B$11+$C$11+$F$11)</f>
        <v>0</v>
      </c>
      <c r="BY427">
        <v>6</v>
      </c>
      <c r="BZ427">
        <v>0.5</v>
      </c>
      <c r="CA427" t="s">
        <v>304</v>
      </c>
      <c r="CB427">
        <v>2</v>
      </c>
      <c r="CC427">
        <v>1625678035.1</v>
      </c>
      <c r="CD427">
        <v>406.553</v>
      </c>
      <c r="CE427">
        <v>419.990333333333</v>
      </c>
      <c r="CF427">
        <v>11.2993666666667</v>
      </c>
      <c r="CG427">
        <v>9.27354333333333</v>
      </c>
      <c r="CH427">
        <v>420.895</v>
      </c>
      <c r="CI427">
        <v>12.8392666666667</v>
      </c>
      <c r="CJ427">
        <v>500.031</v>
      </c>
      <c r="CK427">
        <v>100.414</v>
      </c>
      <c r="CL427">
        <v>0.100060333333333</v>
      </c>
      <c r="CM427">
        <v>25.6566</v>
      </c>
      <c r="CN427">
        <v>25.2523333333333</v>
      </c>
      <c r="CO427">
        <v>999.9</v>
      </c>
      <c r="CP427">
        <v>0</v>
      </c>
      <c r="CQ427">
        <v>0</v>
      </c>
      <c r="CR427">
        <v>10015.6333333333</v>
      </c>
      <c r="CS427">
        <v>0</v>
      </c>
      <c r="CT427">
        <v>4.35615</v>
      </c>
      <c r="CU427">
        <v>1045.96333333333</v>
      </c>
      <c r="CV427">
        <v>0.961998333333333</v>
      </c>
      <c r="CW427">
        <v>0.0380018</v>
      </c>
      <c r="CX427">
        <v>0</v>
      </c>
      <c r="CY427">
        <v>1267.36666666667</v>
      </c>
      <c r="CZ427">
        <v>4.99912</v>
      </c>
      <c r="DA427">
        <v>13170.9666666667</v>
      </c>
      <c r="DB427">
        <v>6712.54333333333</v>
      </c>
      <c r="DC427">
        <v>38.104</v>
      </c>
      <c r="DD427">
        <v>41.0206666666667</v>
      </c>
      <c r="DE427">
        <v>39.9163333333333</v>
      </c>
      <c r="DF427">
        <v>40.625</v>
      </c>
      <c r="DG427">
        <v>40.104</v>
      </c>
      <c r="DH427">
        <v>1001.40333333333</v>
      </c>
      <c r="DI427">
        <v>39.56</v>
      </c>
      <c r="DJ427">
        <v>0</v>
      </c>
      <c r="DK427">
        <v>1625678037.2</v>
      </c>
      <c r="DL427">
        <v>0</v>
      </c>
      <c r="DM427">
        <v>1269.99692307692</v>
      </c>
      <c r="DN427">
        <v>-25.2929914689159</v>
      </c>
      <c r="DO427">
        <v>-271.035897636104</v>
      </c>
      <c r="DP427">
        <v>13199.1846153846</v>
      </c>
      <c r="DQ427">
        <v>15</v>
      </c>
      <c r="DR427">
        <v>1625677134.6</v>
      </c>
      <c r="DS427" t="s">
        <v>305</v>
      </c>
      <c r="DT427">
        <v>1625677128.6</v>
      </c>
      <c r="DU427">
        <v>1625677134.6</v>
      </c>
      <c r="DV427">
        <v>2</v>
      </c>
      <c r="DW427">
        <v>0.041</v>
      </c>
      <c r="DX427">
        <v>0.026</v>
      </c>
      <c r="DY427">
        <v>-14.347</v>
      </c>
      <c r="DZ427">
        <v>-1.389</v>
      </c>
      <c r="EA427">
        <v>420</v>
      </c>
      <c r="EB427">
        <v>5</v>
      </c>
      <c r="EC427">
        <v>0.14</v>
      </c>
      <c r="ED427">
        <v>0.08</v>
      </c>
      <c r="EE427">
        <v>-13.3879536585366</v>
      </c>
      <c r="EF427">
        <v>-0.378825783972114</v>
      </c>
      <c r="EG427">
        <v>0.0711757361285738</v>
      </c>
      <c r="EH427">
        <v>1</v>
      </c>
      <c r="EI427">
        <v>1271.26823529412</v>
      </c>
      <c r="EJ427">
        <v>-25.4447241725183</v>
      </c>
      <c r="EK427">
        <v>2.49667599088472</v>
      </c>
      <c r="EL427">
        <v>0</v>
      </c>
      <c r="EM427">
        <v>1.98179365853659</v>
      </c>
      <c r="EN427">
        <v>0.265534285714289</v>
      </c>
      <c r="EO427">
        <v>0.0308348921583972</v>
      </c>
      <c r="EP427">
        <v>0</v>
      </c>
      <c r="EQ427">
        <v>1</v>
      </c>
      <c r="ER427">
        <v>3</v>
      </c>
      <c r="ES427" t="s">
        <v>427</v>
      </c>
      <c r="ET427">
        <v>100</v>
      </c>
      <c r="EU427">
        <v>100</v>
      </c>
      <c r="EV427">
        <v>-14.342</v>
      </c>
      <c r="EW427">
        <v>-1.5401</v>
      </c>
      <c r="EX427">
        <v>-14.3476998515065</v>
      </c>
      <c r="EY427">
        <v>0.000485247639819423</v>
      </c>
      <c r="EZ427">
        <v>-1.36446825205216e-06</v>
      </c>
      <c r="FA427">
        <v>5.78542989185787e-10</v>
      </c>
      <c r="FB427">
        <v>-1.1099058739466</v>
      </c>
      <c r="FC427">
        <v>-0.0508365997127688</v>
      </c>
      <c r="FD427">
        <v>0.00161886503163497</v>
      </c>
      <c r="FE427">
        <v>-2.08621555845513e-05</v>
      </c>
      <c r="FF427">
        <v>0</v>
      </c>
      <c r="FG427">
        <v>2096</v>
      </c>
      <c r="FH427">
        <v>2</v>
      </c>
      <c r="FI427">
        <v>28</v>
      </c>
      <c r="FJ427">
        <v>15.1</v>
      </c>
      <c r="FK427">
        <v>15</v>
      </c>
      <c r="FL427">
        <v>18</v>
      </c>
      <c r="FM427">
        <v>492.21</v>
      </c>
      <c r="FN427">
        <v>512.754</v>
      </c>
      <c r="FO427">
        <v>27.2268</v>
      </c>
      <c r="FP427">
        <v>26.4079</v>
      </c>
      <c r="FQ427">
        <v>30.0002</v>
      </c>
      <c r="FR427">
        <v>26.577</v>
      </c>
      <c r="FS427">
        <v>26.5677</v>
      </c>
      <c r="FT427">
        <v>21.5196</v>
      </c>
      <c r="FU427">
        <v>40.5106</v>
      </c>
      <c r="FV427">
        <v>0</v>
      </c>
      <c r="FW427">
        <v>27.29</v>
      </c>
      <c r="FX427">
        <v>420</v>
      </c>
      <c r="FY427">
        <v>9.38627</v>
      </c>
      <c r="FZ427">
        <v>101.684</v>
      </c>
      <c r="GA427">
        <v>96.2047</v>
      </c>
    </row>
    <row r="428" spans="1:183">
      <c r="A428">
        <v>412</v>
      </c>
      <c r="B428">
        <v>1625678038.1</v>
      </c>
      <c r="C428">
        <v>822</v>
      </c>
      <c r="D428" t="s">
        <v>1130</v>
      </c>
      <c r="E428" t="s">
        <v>1131</v>
      </c>
      <c r="F428">
        <v>1</v>
      </c>
      <c r="G428" t="s">
        <v>302</v>
      </c>
      <c r="H428">
        <v>1625678037.1</v>
      </c>
      <c r="I428">
        <f>(J428)/1000</f>
        <v>0</v>
      </c>
      <c r="J428">
        <f>1000*CJ428*AH428*(CF428-CG428)/(100*BY428*(1000-AH428*CF428))</f>
        <v>0</v>
      </c>
      <c r="K428">
        <f>CJ428*AH428*(CE428-CD428*(1000-AH428*CG428)/(1000-AH428*CF428))/(100*BY428)</f>
        <v>0</v>
      </c>
      <c r="L428">
        <f>CD428 - IF(AH428&gt;1, K428*BY428*100.0/(AJ428*CR428), 0)</f>
        <v>0</v>
      </c>
      <c r="M428">
        <f>((S428-I428/2)*L428-K428)/(S428+I428/2)</f>
        <v>0</v>
      </c>
      <c r="N428">
        <f>M428*(CK428+CL428)/1000.0</f>
        <v>0</v>
      </c>
      <c r="O428">
        <f>(CD428 - IF(AH428&gt;1, K428*BY428*100.0/(AJ428*CR428), 0))*(CK428+CL428)/1000.0</f>
        <v>0</v>
      </c>
      <c r="P428">
        <f>2.0/((1/R428-1/Q428)+SIGN(R428)*SQRT((1/R428-1/Q428)*(1/R428-1/Q428) + 4*BZ428/((BZ428+1)*(BZ428+1))*(2*1/R428*1/Q428-1/Q428*1/Q428)))</f>
        <v>0</v>
      </c>
      <c r="Q428">
        <f>IF(LEFT(CA428,1)&lt;&gt;"0",IF(LEFT(CA428,1)="1",3.0,CB428),$D$5+$E$5*(CR428*CK428/($K$5*1000))+$F$5*(CR428*CK428/($K$5*1000))*MAX(MIN(BY428,$J$5),$I$5)*MAX(MIN(BY428,$J$5),$I$5)+$G$5*MAX(MIN(BY428,$J$5),$I$5)*(CR428*CK428/($K$5*1000))+$H$5*(CR428*CK428/($K$5*1000))*(CR428*CK428/($K$5*1000)))</f>
        <v>0</v>
      </c>
      <c r="R428">
        <f>I428*(1000-(1000*0.61365*exp(17.502*V428/(240.97+V428))/(CK428+CL428)+CF428)/2)/(1000*0.61365*exp(17.502*V428/(240.97+V428))/(CK428+CL428)-CF428)</f>
        <v>0</v>
      </c>
      <c r="S428">
        <f>1/((BZ428+1)/(P428/1.6)+1/(Q428/1.37)) + BZ428/((BZ428+1)/(P428/1.6) + BZ428/(Q428/1.37))</f>
        <v>0</v>
      </c>
      <c r="T428">
        <f>(BU428*BX428)</f>
        <v>0</v>
      </c>
      <c r="U428">
        <f>(CM428+(T428+2*0.95*5.67E-8*(((CM428+$B$7)+273)^4-(CM428+273)^4)-44100*I428)/(1.84*29.3*Q428+8*0.95*5.67E-8*(CM428+273)^3))</f>
        <v>0</v>
      </c>
      <c r="V428">
        <f>($C$7*CN428+$D$7*CO428+$E$7*U428)</f>
        <v>0</v>
      </c>
      <c r="W428">
        <f>0.61365*exp(17.502*V428/(240.97+V428))</f>
        <v>0</v>
      </c>
      <c r="X428">
        <f>(Y428/Z428*100)</f>
        <v>0</v>
      </c>
      <c r="Y428">
        <f>CF428*(CK428+CL428)/1000</f>
        <v>0</v>
      </c>
      <c r="Z428">
        <f>0.61365*exp(17.502*CM428/(240.97+CM428))</f>
        <v>0</v>
      </c>
      <c r="AA428">
        <f>(W428-CF428*(CK428+CL428)/1000)</f>
        <v>0</v>
      </c>
      <c r="AB428">
        <f>(-I428*44100)</f>
        <v>0</v>
      </c>
      <c r="AC428">
        <f>2*29.3*Q428*0.92*(CM428-V428)</f>
        <v>0</v>
      </c>
      <c r="AD428">
        <f>2*0.95*5.67E-8*(((CM428+$B$7)+273)^4-(V428+273)^4)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MAX(0,($B$13+$C$13*CR428)/(1+$D$13*CR428)*CK428/(CM428+273)*$E$13)</f>
        <v>0</v>
      </c>
      <c r="AK428" t="s">
        <v>303</v>
      </c>
      <c r="AL428" t="s">
        <v>303</v>
      </c>
      <c r="AM428">
        <v>0</v>
      </c>
      <c r="AN428">
        <v>0</v>
      </c>
      <c r="AO428">
        <f>1-AM428/AN428</f>
        <v>0</v>
      </c>
      <c r="AP428">
        <v>0</v>
      </c>
      <c r="AQ428" t="s">
        <v>303</v>
      </c>
      <c r="AR428" t="s">
        <v>303</v>
      </c>
      <c r="AS428">
        <v>0</v>
      </c>
      <c r="AT428">
        <v>0</v>
      </c>
      <c r="AU428">
        <f>1-AS428/AT428</f>
        <v>0</v>
      </c>
      <c r="AV428">
        <v>0.5</v>
      </c>
      <c r="AW428">
        <f>BV428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303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f>$B$11*CS428+$C$11*CT428+$F$11*CU428*(1-CX428)</f>
        <v>0</v>
      </c>
      <c r="BV428">
        <f>BU428*BW428</f>
        <v>0</v>
      </c>
      <c r="BW428">
        <f>($B$11*$D$9+$C$11*$D$9+$F$11*((DH428+CZ428)/MAX(DH428+CZ428+DI428, 0.1)*$I$9+DI428/MAX(DH428+CZ428+DI428, 0.1)*$J$9))/($B$11+$C$11+$F$11)</f>
        <v>0</v>
      </c>
      <c r="BX428">
        <f>($B$11*$K$9+$C$11*$K$9+$F$11*((DH428+CZ428)/MAX(DH428+CZ428+DI428, 0.1)*$P$9+DI428/MAX(DH428+CZ428+DI428, 0.1)*$Q$9))/($B$11+$C$11+$F$11)</f>
        <v>0</v>
      </c>
      <c r="BY428">
        <v>6</v>
      </c>
      <c r="BZ428">
        <v>0.5</v>
      </c>
      <c r="CA428" t="s">
        <v>304</v>
      </c>
      <c r="CB428">
        <v>2</v>
      </c>
      <c r="CC428">
        <v>1625678037.1</v>
      </c>
      <c r="CD428">
        <v>406.547333333333</v>
      </c>
      <c r="CE428">
        <v>419.971666666667</v>
      </c>
      <c r="CF428">
        <v>11.3166333333333</v>
      </c>
      <c r="CG428">
        <v>9.29560333333333</v>
      </c>
      <c r="CH428">
        <v>420.889333333333</v>
      </c>
      <c r="CI428">
        <v>12.8568333333333</v>
      </c>
      <c r="CJ428">
        <v>500.088</v>
      </c>
      <c r="CK428">
        <v>100.415</v>
      </c>
      <c r="CL428">
        <v>0.0999360666666667</v>
      </c>
      <c r="CM428">
        <v>25.6889666666667</v>
      </c>
      <c r="CN428">
        <v>25.2835666666667</v>
      </c>
      <c r="CO428">
        <v>999.9</v>
      </c>
      <c r="CP428">
        <v>0</v>
      </c>
      <c r="CQ428">
        <v>0</v>
      </c>
      <c r="CR428">
        <v>10041.7</v>
      </c>
      <c r="CS428">
        <v>0</v>
      </c>
      <c r="CT428">
        <v>4.35017333333333</v>
      </c>
      <c r="CU428">
        <v>1046.05333333333</v>
      </c>
      <c r="CV428">
        <v>0.962002</v>
      </c>
      <c r="CW428">
        <v>0.0379981</v>
      </c>
      <c r="CX428">
        <v>0</v>
      </c>
      <c r="CY428">
        <v>1266.64</v>
      </c>
      <c r="CZ428">
        <v>4.99912</v>
      </c>
      <c r="DA428">
        <v>13164.9333333333</v>
      </c>
      <c r="DB428">
        <v>6713.14333333333</v>
      </c>
      <c r="DC428">
        <v>38.1453333333333</v>
      </c>
      <c r="DD428">
        <v>41.0206666666667</v>
      </c>
      <c r="DE428">
        <v>39.8746666666667</v>
      </c>
      <c r="DF428">
        <v>40.6036666666667</v>
      </c>
      <c r="DG428">
        <v>40.0623333333333</v>
      </c>
      <c r="DH428">
        <v>1001.49333333333</v>
      </c>
      <c r="DI428">
        <v>39.56</v>
      </c>
      <c r="DJ428">
        <v>0</v>
      </c>
      <c r="DK428">
        <v>1625678039</v>
      </c>
      <c r="DL428">
        <v>0</v>
      </c>
      <c r="DM428">
        <v>1269.1424</v>
      </c>
      <c r="DN428">
        <v>-25.4984614932319</v>
      </c>
      <c r="DO428">
        <v>-259.176922709602</v>
      </c>
      <c r="DP428">
        <v>13189.784</v>
      </c>
      <c r="DQ428">
        <v>15</v>
      </c>
      <c r="DR428">
        <v>1625677134.6</v>
      </c>
      <c r="DS428" t="s">
        <v>305</v>
      </c>
      <c r="DT428">
        <v>1625677128.6</v>
      </c>
      <c r="DU428">
        <v>1625677134.6</v>
      </c>
      <c r="DV428">
        <v>2</v>
      </c>
      <c r="DW428">
        <v>0.041</v>
      </c>
      <c r="DX428">
        <v>0.026</v>
      </c>
      <c r="DY428">
        <v>-14.347</v>
      </c>
      <c r="DZ428">
        <v>-1.389</v>
      </c>
      <c r="EA428">
        <v>420</v>
      </c>
      <c r="EB428">
        <v>5</v>
      </c>
      <c r="EC428">
        <v>0.14</v>
      </c>
      <c r="ED428">
        <v>0.08</v>
      </c>
      <c r="EE428">
        <v>-13.404856097561</v>
      </c>
      <c r="EF428">
        <v>-0.178189547038355</v>
      </c>
      <c r="EG428">
        <v>0.0554720146924488</v>
      </c>
      <c r="EH428">
        <v>1</v>
      </c>
      <c r="EI428">
        <v>1270.51352941176</v>
      </c>
      <c r="EJ428">
        <v>-25.2181687309196</v>
      </c>
      <c r="EK428">
        <v>2.48705103232126</v>
      </c>
      <c r="EL428">
        <v>0</v>
      </c>
      <c r="EM428">
        <v>1.98660390243902</v>
      </c>
      <c r="EN428">
        <v>0.313479930313593</v>
      </c>
      <c r="EO428">
        <v>0.032921297419685</v>
      </c>
      <c r="EP428">
        <v>0</v>
      </c>
      <c r="EQ428">
        <v>1</v>
      </c>
      <c r="ER428">
        <v>3</v>
      </c>
      <c r="ES428" t="s">
        <v>427</v>
      </c>
      <c r="ET428">
        <v>100</v>
      </c>
      <c r="EU428">
        <v>100</v>
      </c>
      <c r="EV428">
        <v>-14.342</v>
      </c>
      <c r="EW428">
        <v>-1.5404</v>
      </c>
      <c r="EX428">
        <v>-14.3476998515065</v>
      </c>
      <c r="EY428">
        <v>0.000485247639819423</v>
      </c>
      <c r="EZ428">
        <v>-1.36446825205216e-06</v>
      </c>
      <c r="FA428">
        <v>5.78542989185787e-10</v>
      </c>
      <c r="FB428">
        <v>-1.1099058739466</v>
      </c>
      <c r="FC428">
        <v>-0.0508365997127688</v>
      </c>
      <c r="FD428">
        <v>0.00161886503163497</v>
      </c>
      <c r="FE428">
        <v>-2.08621555845513e-05</v>
      </c>
      <c r="FF428">
        <v>0</v>
      </c>
      <c r="FG428">
        <v>2096</v>
      </c>
      <c r="FH428">
        <v>2</v>
      </c>
      <c r="FI428">
        <v>28</v>
      </c>
      <c r="FJ428">
        <v>15.2</v>
      </c>
      <c r="FK428">
        <v>15.1</v>
      </c>
      <c r="FL428">
        <v>18</v>
      </c>
      <c r="FM428">
        <v>492.312</v>
      </c>
      <c r="FN428">
        <v>512.736</v>
      </c>
      <c r="FO428">
        <v>27.2688</v>
      </c>
      <c r="FP428">
        <v>26.4087</v>
      </c>
      <c r="FQ428">
        <v>30.0001</v>
      </c>
      <c r="FR428">
        <v>26.577</v>
      </c>
      <c r="FS428">
        <v>26.5677</v>
      </c>
      <c r="FT428">
        <v>21.5191</v>
      </c>
      <c r="FU428">
        <v>40.5106</v>
      </c>
      <c r="FV428">
        <v>0</v>
      </c>
      <c r="FW428">
        <v>27.36</v>
      </c>
      <c r="FX428">
        <v>420</v>
      </c>
      <c r="FY428">
        <v>9.3864</v>
      </c>
      <c r="FZ428">
        <v>101.683</v>
      </c>
      <c r="GA428">
        <v>96.2049</v>
      </c>
    </row>
    <row r="429" spans="1:183">
      <c r="A429">
        <v>413</v>
      </c>
      <c r="B429">
        <v>1625678040.1</v>
      </c>
      <c r="C429">
        <v>824</v>
      </c>
      <c r="D429" t="s">
        <v>1132</v>
      </c>
      <c r="E429" t="s">
        <v>1133</v>
      </c>
      <c r="F429">
        <v>1</v>
      </c>
      <c r="G429" t="s">
        <v>302</v>
      </c>
      <c r="H429">
        <v>1625678039.1</v>
      </c>
      <c r="I429">
        <f>(J429)/1000</f>
        <v>0</v>
      </c>
      <c r="J429">
        <f>1000*CJ429*AH429*(CF429-CG429)/(100*BY429*(1000-AH429*CF429))</f>
        <v>0</v>
      </c>
      <c r="K429">
        <f>CJ429*AH429*(CE429-CD429*(1000-AH429*CG429)/(1000-AH429*CF429))/(100*BY429)</f>
        <v>0</v>
      </c>
      <c r="L429">
        <f>CD429 - IF(AH429&gt;1, K429*BY429*100.0/(AJ429*CR429), 0)</f>
        <v>0</v>
      </c>
      <c r="M429">
        <f>((S429-I429/2)*L429-K429)/(S429+I429/2)</f>
        <v>0</v>
      </c>
      <c r="N429">
        <f>M429*(CK429+CL429)/1000.0</f>
        <v>0</v>
      </c>
      <c r="O429">
        <f>(CD429 - IF(AH429&gt;1, K429*BY429*100.0/(AJ429*CR429), 0))*(CK429+CL429)/1000.0</f>
        <v>0</v>
      </c>
      <c r="P429">
        <f>2.0/((1/R429-1/Q429)+SIGN(R429)*SQRT((1/R429-1/Q429)*(1/R429-1/Q429) + 4*BZ429/((BZ429+1)*(BZ429+1))*(2*1/R429*1/Q429-1/Q429*1/Q429)))</f>
        <v>0</v>
      </c>
      <c r="Q429">
        <f>IF(LEFT(CA429,1)&lt;&gt;"0",IF(LEFT(CA429,1)="1",3.0,CB429),$D$5+$E$5*(CR429*CK429/($K$5*1000))+$F$5*(CR429*CK429/($K$5*1000))*MAX(MIN(BY429,$J$5),$I$5)*MAX(MIN(BY429,$J$5),$I$5)+$G$5*MAX(MIN(BY429,$J$5),$I$5)*(CR429*CK429/($K$5*1000))+$H$5*(CR429*CK429/($K$5*1000))*(CR429*CK429/($K$5*1000)))</f>
        <v>0</v>
      </c>
      <c r="R429">
        <f>I429*(1000-(1000*0.61365*exp(17.502*V429/(240.97+V429))/(CK429+CL429)+CF429)/2)/(1000*0.61365*exp(17.502*V429/(240.97+V429))/(CK429+CL429)-CF429)</f>
        <v>0</v>
      </c>
      <c r="S429">
        <f>1/((BZ429+1)/(P429/1.6)+1/(Q429/1.37)) + BZ429/((BZ429+1)/(P429/1.6) + BZ429/(Q429/1.37))</f>
        <v>0</v>
      </c>
      <c r="T429">
        <f>(BU429*BX429)</f>
        <v>0</v>
      </c>
      <c r="U429">
        <f>(CM429+(T429+2*0.95*5.67E-8*(((CM429+$B$7)+273)^4-(CM429+273)^4)-44100*I429)/(1.84*29.3*Q429+8*0.95*5.67E-8*(CM429+273)^3))</f>
        <v>0</v>
      </c>
      <c r="V429">
        <f>($C$7*CN429+$D$7*CO429+$E$7*U429)</f>
        <v>0</v>
      </c>
      <c r="W429">
        <f>0.61365*exp(17.502*V429/(240.97+V429))</f>
        <v>0</v>
      </c>
      <c r="X429">
        <f>(Y429/Z429*100)</f>
        <v>0</v>
      </c>
      <c r="Y429">
        <f>CF429*(CK429+CL429)/1000</f>
        <v>0</v>
      </c>
      <c r="Z429">
        <f>0.61365*exp(17.502*CM429/(240.97+CM429))</f>
        <v>0</v>
      </c>
      <c r="AA429">
        <f>(W429-CF429*(CK429+CL429)/1000)</f>
        <v>0</v>
      </c>
      <c r="AB429">
        <f>(-I429*44100)</f>
        <v>0</v>
      </c>
      <c r="AC429">
        <f>2*29.3*Q429*0.92*(CM429-V429)</f>
        <v>0</v>
      </c>
      <c r="AD429">
        <f>2*0.95*5.67E-8*(((CM429+$B$7)+273)^4-(V429+273)^4)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MAX(0,($B$13+$C$13*CR429)/(1+$D$13*CR429)*CK429/(CM429+273)*$E$13)</f>
        <v>0</v>
      </c>
      <c r="AK429" t="s">
        <v>303</v>
      </c>
      <c r="AL429" t="s">
        <v>303</v>
      </c>
      <c r="AM429">
        <v>0</v>
      </c>
      <c r="AN429">
        <v>0</v>
      </c>
      <c r="AO429">
        <f>1-AM429/AN429</f>
        <v>0</v>
      </c>
      <c r="AP429">
        <v>0</v>
      </c>
      <c r="AQ429" t="s">
        <v>303</v>
      </c>
      <c r="AR429" t="s">
        <v>303</v>
      </c>
      <c r="AS429">
        <v>0</v>
      </c>
      <c r="AT429">
        <v>0</v>
      </c>
      <c r="AU429">
        <f>1-AS429/AT429</f>
        <v>0</v>
      </c>
      <c r="AV429">
        <v>0.5</v>
      </c>
      <c r="AW429">
        <f>BV429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303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f>$B$11*CS429+$C$11*CT429+$F$11*CU429*(1-CX429)</f>
        <v>0</v>
      </c>
      <c r="BV429">
        <f>BU429*BW429</f>
        <v>0</v>
      </c>
      <c r="BW429">
        <f>($B$11*$D$9+$C$11*$D$9+$F$11*((DH429+CZ429)/MAX(DH429+CZ429+DI429, 0.1)*$I$9+DI429/MAX(DH429+CZ429+DI429, 0.1)*$J$9))/($B$11+$C$11+$F$11)</f>
        <v>0</v>
      </c>
      <c r="BX429">
        <f>($B$11*$K$9+$C$11*$K$9+$F$11*((DH429+CZ429)/MAX(DH429+CZ429+DI429, 0.1)*$P$9+DI429/MAX(DH429+CZ429+DI429, 0.1)*$Q$9))/($B$11+$C$11+$F$11)</f>
        <v>0</v>
      </c>
      <c r="BY429">
        <v>6</v>
      </c>
      <c r="BZ429">
        <v>0.5</v>
      </c>
      <c r="CA429" t="s">
        <v>304</v>
      </c>
      <c r="CB429">
        <v>2</v>
      </c>
      <c r="CC429">
        <v>1625678039.1</v>
      </c>
      <c r="CD429">
        <v>406.528333333333</v>
      </c>
      <c r="CE429">
        <v>419.92</v>
      </c>
      <c r="CF429">
        <v>11.3354333333333</v>
      </c>
      <c r="CG429">
        <v>9.33204</v>
      </c>
      <c r="CH429">
        <v>420.870333333333</v>
      </c>
      <c r="CI429">
        <v>12.8760333333333</v>
      </c>
      <c r="CJ429">
        <v>500.014</v>
      </c>
      <c r="CK429">
        <v>100.414333333333</v>
      </c>
      <c r="CL429">
        <v>0.0994605666666667</v>
      </c>
      <c r="CM429">
        <v>25.7197</v>
      </c>
      <c r="CN429">
        <v>25.3176666666667</v>
      </c>
      <c r="CO429">
        <v>999.9</v>
      </c>
      <c r="CP429">
        <v>0</v>
      </c>
      <c r="CQ429">
        <v>0</v>
      </c>
      <c r="CR429">
        <v>10043.7666666667</v>
      </c>
      <c r="CS429">
        <v>0</v>
      </c>
      <c r="CT429">
        <v>4.32306333333333</v>
      </c>
      <c r="CU429">
        <v>1046.04666666667</v>
      </c>
      <c r="CV429">
        <v>0.962002</v>
      </c>
      <c r="CW429">
        <v>0.0379981</v>
      </c>
      <c r="CX429">
        <v>0</v>
      </c>
      <c r="CY429">
        <v>1265.77666666667</v>
      </c>
      <c r="CZ429">
        <v>4.99912</v>
      </c>
      <c r="DA429">
        <v>13154.5333333333</v>
      </c>
      <c r="DB429">
        <v>6713.10666666667</v>
      </c>
      <c r="DC429">
        <v>38.0623333333333</v>
      </c>
      <c r="DD429">
        <v>41.0206666666667</v>
      </c>
      <c r="DE429">
        <v>39.958</v>
      </c>
      <c r="DF429">
        <v>40.7913333333333</v>
      </c>
      <c r="DG429">
        <v>40.208</v>
      </c>
      <c r="DH429">
        <v>1001.48666666667</v>
      </c>
      <c r="DI429">
        <v>39.56</v>
      </c>
      <c r="DJ429">
        <v>0</v>
      </c>
      <c r="DK429">
        <v>1625678040.8</v>
      </c>
      <c r="DL429">
        <v>0</v>
      </c>
      <c r="DM429">
        <v>1268.51730769231</v>
      </c>
      <c r="DN429">
        <v>-24.7517948771261</v>
      </c>
      <c r="DO429">
        <v>-255.5487181156</v>
      </c>
      <c r="DP429">
        <v>13183.3846153846</v>
      </c>
      <c r="DQ429">
        <v>15</v>
      </c>
      <c r="DR429">
        <v>1625677134.6</v>
      </c>
      <c r="DS429" t="s">
        <v>305</v>
      </c>
      <c r="DT429">
        <v>1625677128.6</v>
      </c>
      <c r="DU429">
        <v>1625677134.6</v>
      </c>
      <c r="DV429">
        <v>2</v>
      </c>
      <c r="DW429">
        <v>0.041</v>
      </c>
      <c r="DX429">
        <v>0.026</v>
      </c>
      <c r="DY429">
        <v>-14.347</v>
      </c>
      <c r="DZ429">
        <v>-1.389</v>
      </c>
      <c r="EA429">
        <v>420</v>
      </c>
      <c r="EB429">
        <v>5</v>
      </c>
      <c r="EC429">
        <v>0.14</v>
      </c>
      <c r="ED429">
        <v>0.08</v>
      </c>
      <c r="EE429">
        <v>-13.4148878048781</v>
      </c>
      <c r="EF429">
        <v>0.0223735191637247</v>
      </c>
      <c r="EG429">
        <v>0.0439393495245987</v>
      </c>
      <c r="EH429">
        <v>1</v>
      </c>
      <c r="EI429">
        <v>1269.52147058824</v>
      </c>
      <c r="EJ429">
        <v>-24.9152981720087</v>
      </c>
      <c r="EK429">
        <v>2.45127953664653</v>
      </c>
      <c r="EL429">
        <v>0</v>
      </c>
      <c r="EM429">
        <v>1.9924856097561</v>
      </c>
      <c r="EN429">
        <v>0.264848780487807</v>
      </c>
      <c r="EO429">
        <v>0.0301592287415765</v>
      </c>
      <c r="EP429">
        <v>0</v>
      </c>
      <c r="EQ429">
        <v>1</v>
      </c>
      <c r="ER429">
        <v>3</v>
      </c>
      <c r="ES429" t="s">
        <v>427</v>
      </c>
      <c r="ET429">
        <v>100</v>
      </c>
      <c r="EU429">
        <v>100</v>
      </c>
      <c r="EV429">
        <v>-14.342</v>
      </c>
      <c r="EW429">
        <v>-1.5408</v>
      </c>
      <c r="EX429">
        <v>-14.3476998515065</v>
      </c>
      <c r="EY429">
        <v>0.000485247639819423</v>
      </c>
      <c r="EZ429">
        <v>-1.36446825205216e-06</v>
      </c>
      <c r="FA429">
        <v>5.78542989185787e-10</v>
      </c>
      <c r="FB429">
        <v>-1.1099058739466</v>
      </c>
      <c r="FC429">
        <v>-0.0508365997127688</v>
      </c>
      <c r="FD429">
        <v>0.00161886503163497</v>
      </c>
      <c r="FE429">
        <v>-2.08621555845513e-05</v>
      </c>
      <c r="FF429">
        <v>0</v>
      </c>
      <c r="FG429">
        <v>2096</v>
      </c>
      <c r="FH429">
        <v>2</v>
      </c>
      <c r="FI429">
        <v>28</v>
      </c>
      <c r="FJ429">
        <v>15.2</v>
      </c>
      <c r="FK429">
        <v>15.1</v>
      </c>
      <c r="FL429">
        <v>18</v>
      </c>
      <c r="FM429">
        <v>492.269</v>
      </c>
      <c r="FN429">
        <v>512.826</v>
      </c>
      <c r="FO429">
        <v>27.3106</v>
      </c>
      <c r="FP429">
        <v>26.4096</v>
      </c>
      <c r="FQ429">
        <v>30.0002</v>
      </c>
      <c r="FR429">
        <v>26.577</v>
      </c>
      <c r="FS429">
        <v>26.5677</v>
      </c>
      <c r="FT429">
        <v>21.5184</v>
      </c>
      <c r="FU429">
        <v>40.5106</v>
      </c>
      <c r="FV429">
        <v>0</v>
      </c>
      <c r="FW429">
        <v>27.36</v>
      </c>
      <c r="FX429">
        <v>420</v>
      </c>
      <c r="FY429">
        <v>9.44907</v>
      </c>
      <c r="FZ429">
        <v>101.682</v>
      </c>
      <c r="GA429">
        <v>96.2053</v>
      </c>
    </row>
    <row r="430" spans="1:183">
      <c r="A430">
        <v>414</v>
      </c>
      <c r="B430">
        <v>1625678042.1</v>
      </c>
      <c r="C430">
        <v>826</v>
      </c>
      <c r="D430" t="s">
        <v>1134</v>
      </c>
      <c r="E430" t="s">
        <v>1135</v>
      </c>
      <c r="F430">
        <v>1</v>
      </c>
      <c r="G430" t="s">
        <v>302</v>
      </c>
      <c r="H430">
        <v>1625678041.1</v>
      </c>
      <c r="I430">
        <f>(J430)/1000</f>
        <v>0</v>
      </c>
      <c r="J430">
        <f>1000*CJ430*AH430*(CF430-CG430)/(100*BY430*(1000-AH430*CF430))</f>
        <v>0</v>
      </c>
      <c r="K430">
        <f>CJ430*AH430*(CE430-CD430*(1000-AH430*CG430)/(1000-AH430*CF430))/(100*BY430)</f>
        <v>0</v>
      </c>
      <c r="L430">
        <f>CD430 - IF(AH430&gt;1, K430*BY430*100.0/(AJ430*CR430), 0)</f>
        <v>0</v>
      </c>
      <c r="M430">
        <f>((S430-I430/2)*L430-K430)/(S430+I430/2)</f>
        <v>0</v>
      </c>
      <c r="N430">
        <f>M430*(CK430+CL430)/1000.0</f>
        <v>0</v>
      </c>
      <c r="O430">
        <f>(CD430 - IF(AH430&gt;1, K430*BY430*100.0/(AJ430*CR430), 0))*(CK430+CL430)/1000.0</f>
        <v>0</v>
      </c>
      <c r="P430">
        <f>2.0/((1/R430-1/Q430)+SIGN(R430)*SQRT((1/R430-1/Q430)*(1/R430-1/Q430) + 4*BZ430/((BZ430+1)*(BZ430+1))*(2*1/R430*1/Q430-1/Q430*1/Q430)))</f>
        <v>0</v>
      </c>
      <c r="Q430">
        <f>IF(LEFT(CA430,1)&lt;&gt;"0",IF(LEFT(CA430,1)="1",3.0,CB430),$D$5+$E$5*(CR430*CK430/($K$5*1000))+$F$5*(CR430*CK430/($K$5*1000))*MAX(MIN(BY430,$J$5),$I$5)*MAX(MIN(BY430,$J$5),$I$5)+$G$5*MAX(MIN(BY430,$J$5),$I$5)*(CR430*CK430/($K$5*1000))+$H$5*(CR430*CK430/($K$5*1000))*(CR430*CK430/($K$5*1000)))</f>
        <v>0</v>
      </c>
      <c r="R430">
        <f>I430*(1000-(1000*0.61365*exp(17.502*V430/(240.97+V430))/(CK430+CL430)+CF430)/2)/(1000*0.61365*exp(17.502*V430/(240.97+V430))/(CK430+CL430)-CF430)</f>
        <v>0</v>
      </c>
      <c r="S430">
        <f>1/((BZ430+1)/(P430/1.6)+1/(Q430/1.37)) + BZ430/((BZ430+1)/(P430/1.6) + BZ430/(Q430/1.37))</f>
        <v>0</v>
      </c>
      <c r="T430">
        <f>(BU430*BX430)</f>
        <v>0</v>
      </c>
      <c r="U430">
        <f>(CM430+(T430+2*0.95*5.67E-8*(((CM430+$B$7)+273)^4-(CM430+273)^4)-44100*I430)/(1.84*29.3*Q430+8*0.95*5.67E-8*(CM430+273)^3))</f>
        <v>0</v>
      </c>
      <c r="V430">
        <f>($C$7*CN430+$D$7*CO430+$E$7*U430)</f>
        <v>0</v>
      </c>
      <c r="W430">
        <f>0.61365*exp(17.502*V430/(240.97+V430))</f>
        <v>0</v>
      </c>
      <c r="X430">
        <f>(Y430/Z430*100)</f>
        <v>0</v>
      </c>
      <c r="Y430">
        <f>CF430*(CK430+CL430)/1000</f>
        <v>0</v>
      </c>
      <c r="Z430">
        <f>0.61365*exp(17.502*CM430/(240.97+CM430))</f>
        <v>0</v>
      </c>
      <c r="AA430">
        <f>(W430-CF430*(CK430+CL430)/1000)</f>
        <v>0</v>
      </c>
      <c r="AB430">
        <f>(-I430*44100)</f>
        <v>0</v>
      </c>
      <c r="AC430">
        <f>2*29.3*Q430*0.92*(CM430-V430)</f>
        <v>0</v>
      </c>
      <c r="AD430">
        <f>2*0.95*5.67E-8*(((CM430+$B$7)+273)^4-(V430+273)^4)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MAX(0,($B$13+$C$13*CR430)/(1+$D$13*CR430)*CK430/(CM430+273)*$E$13)</f>
        <v>0</v>
      </c>
      <c r="AK430" t="s">
        <v>303</v>
      </c>
      <c r="AL430" t="s">
        <v>303</v>
      </c>
      <c r="AM430">
        <v>0</v>
      </c>
      <c r="AN430">
        <v>0</v>
      </c>
      <c r="AO430">
        <f>1-AM430/AN430</f>
        <v>0</v>
      </c>
      <c r="AP430">
        <v>0</v>
      </c>
      <c r="AQ430" t="s">
        <v>303</v>
      </c>
      <c r="AR430" t="s">
        <v>303</v>
      </c>
      <c r="AS430">
        <v>0</v>
      </c>
      <c r="AT430">
        <v>0</v>
      </c>
      <c r="AU430">
        <f>1-AS430/AT430</f>
        <v>0</v>
      </c>
      <c r="AV430">
        <v>0.5</v>
      </c>
      <c r="AW430">
        <f>BV430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303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f>$B$11*CS430+$C$11*CT430+$F$11*CU430*(1-CX430)</f>
        <v>0</v>
      </c>
      <c r="BV430">
        <f>BU430*BW430</f>
        <v>0</v>
      </c>
      <c r="BW430">
        <f>($B$11*$D$9+$C$11*$D$9+$F$11*((DH430+CZ430)/MAX(DH430+CZ430+DI430, 0.1)*$I$9+DI430/MAX(DH430+CZ430+DI430, 0.1)*$J$9))/($B$11+$C$11+$F$11)</f>
        <v>0</v>
      </c>
      <c r="BX430">
        <f>($B$11*$K$9+$C$11*$K$9+$F$11*((DH430+CZ430)/MAX(DH430+CZ430+DI430, 0.1)*$P$9+DI430/MAX(DH430+CZ430+DI430, 0.1)*$Q$9))/($B$11+$C$11+$F$11)</f>
        <v>0</v>
      </c>
      <c r="BY430">
        <v>6</v>
      </c>
      <c r="BZ430">
        <v>0.5</v>
      </c>
      <c r="CA430" t="s">
        <v>304</v>
      </c>
      <c r="CB430">
        <v>2</v>
      </c>
      <c r="CC430">
        <v>1625678041.1</v>
      </c>
      <c r="CD430">
        <v>406.489</v>
      </c>
      <c r="CE430">
        <v>420.019333333333</v>
      </c>
      <c r="CF430">
        <v>11.3586</v>
      </c>
      <c r="CG430">
        <v>9.35032333333333</v>
      </c>
      <c r="CH430">
        <v>420.831</v>
      </c>
      <c r="CI430">
        <v>12.8996666666667</v>
      </c>
      <c r="CJ430">
        <v>499.973333333333</v>
      </c>
      <c r="CK430">
        <v>100.414</v>
      </c>
      <c r="CL430">
        <v>0.0999371666666667</v>
      </c>
      <c r="CM430">
        <v>25.7492333333333</v>
      </c>
      <c r="CN430">
        <v>25.3524</v>
      </c>
      <c r="CO430">
        <v>999.9</v>
      </c>
      <c r="CP430">
        <v>0</v>
      </c>
      <c r="CQ430">
        <v>0</v>
      </c>
      <c r="CR430">
        <v>9986.04333333333</v>
      </c>
      <c r="CS430">
        <v>0</v>
      </c>
      <c r="CT430">
        <v>4.30146666666667</v>
      </c>
      <c r="CU430">
        <v>1045.94333333333</v>
      </c>
      <c r="CV430">
        <v>0.961998333333333</v>
      </c>
      <c r="CW430">
        <v>0.0380018</v>
      </c>
      <c r="CX430">
        <v>0</v>
      </c>
      <c r="CY430">
        <v>1265.00666666667</v>
      </c>
      <c r="CZ430">
        <v>4.99912</v>
      </c>
      <c r="DA430">
        <v>13145.8333333333</v>
      </c>
      <c r="DB430">
        <v>6712.43666666667</v>
      </c>
      <c r="DC430">
        <v>38.0833333333333</v>
      </c>
      <c r="DD430">
        <v>41.062</v>
      </c>
      <c r="DE430">
        <v>39.8333333333333</v>
      </c>
      <c r="DF430">
        <v>40.6873333333333</v>
      </c>
      <c r="DG430">
        <v>40.2286666666667</v>
      </c>
      <c r="DH430">
        <v>1001.38333333333</v>
      </c>
      <c r="DI430">
        <v>39.56</v>
      </c>
      <c r="DJ430">
        <v>0</v>
      </c>
      <c r="DK430">
        <v>1625678043.2</v>
      </c>
      <c r="DL430">
        <v>0</v>
      </c>
      <c r="DM430">
        <v>1267.53730769231</v>
      </c>
      <c r="DN430">
        <v>-23.7808547064091</v>
      </c>
      <c r="DO430">
        <v>-247.145299340396</v>
      </c>
      <c r="DP430">
        <v>13172.8153846154</v>
      </c>
      <c r="DQ430">
        <v>15</v>
      </c>
      <c r="DR430">
        <v>1625677134.6</v>
      </c>
      <c r="DS430" t="s">
        <v>305</v>
      </c>
      <c r="DT430">
        <v>1625677128.6</v>
      </c>
      <c r="DU430">
        <v>1625677134.6</v>
      </c>
      <c r="DV430">
        <v>2</v>
      </c>
      <c r="DW430">
        <v>0.041</v>
      </c>
      <c r="DX430">
        <v>0.026</v>
      </c>
      <c r="DY430">
        <v>-14.347</v>
      </c>
      <c r="DZ430">
        <v>-1.389</v>
      </c>
      <c r="EA430">
        <v>420</v>
      </c>
      <c r="EB430">
        <v>5</v>
      </c>
      <c r="EC430">
        <v>0.14</v>
      </c>
      <c r="ED430">
        <v>0.08</v>
      </c>
      <c r="EE430">
        <v>-13.4285390243902</v>
      </c>
      <c r="EF430">
        <v>-0.0564418118467207</v>
      </c>
      <c r="EG430">
        <v>0.0515394136561892</v>
      </c>
      <c r="EH430">
        <v>1</v>
      </c>
      <c r="EI430">
        <v>1268.66242424242</v>
      </c>
      <c r="EJ430">
        <v>-24.9161229140489</v>
      </c>
      <c r="EK430">
        <v>2.37297030374224</v>
      </c>
      <c r="EL430">
        <v>0</v>
      </c>
      <c r="EM430">
        <v>1.99989292682927</v>
      </c>
      <c r="EN430">
        <v>0.169497073170733</v>
      </c>
      <c r="EO430">
        <v>0.0223163838144898</v>
      </c>
      <c r="EP430">
        <v>0</v>
      </c>
      <c r="EQ430">
        <v>1</v>
      </c>
      <c r="ER430">
        <v>3</v>
      </c>
      <c r="ES430" t="s">
        <v>427</v>
      </c>
      <c r="ET430">
        <v>100</v>
      </c>
      <c r="EU430">
        <v>100</v>
      </c>
      <c r="EV430">
        <v>-14.342</v>
      </c>
      <c r="EW430">
        <v>-1.5413</v>
      </c>
      <c r="EX430">
        <v>-14.3476998515065</v>
      </c>
      <c r="EY430">
        <v>0.000485247639819423</v>
      </c>
      <c r="EZ430">
        <v>-1.36446825205216e-06</v>
      </c>
      <c r="FA430">
        <v>5.78542989185787e-10</v>
      </c>
      <c r="FB430">
        <v>-1.1099058739466</v>
      </c>
      <c r="FC430">
        <v>-0.0508365997127688</v>
      </c>
      <c r="FD430">
        <v>0.00161886503163497</v>
      </c>
      <c r="FE430">
        <v>-2.08621555845513e-05</v>
      </c>
      <c r="FF430">
        <v>0</v>
      </c>
      <c r="FG430">
        <v>2096</v>
      </c>
      <c r="FH430">
        <v>2</v>
      </c>
      <c r="FI430">
        <v>28</v>
      </c>
      <c r="FJ430">
        <v>15.2</v>
      </c>
      <c r="FK430">
        <v>15.1</v>
      </c>
      <c r="FL430">
        <v>18</v>
      </c>
      <c r="FM430">
        <v>492.153</v>
      </c>
      <c r="FN430">
        <v>512.988</v>
      </c>
      <c r="FO430">
        <v>27.3566</v>
      </c>
      <c r="FP430">
        <v>26.4107</v>
      </c>
      <c r="FQ430">
        <v>30.0004</v>
      </c>
      <c r="FR430">
        <v>26.577</v>
      </c>
      <c r="FS430">
        <v>26.5677</v>
      </c>
      <c r="FT430">
        <v>21.5159</v>
      </c>
      <c r="FU430">
        <v>40.5106</v>
      </c>
      <c r="FV430">
        <v>0</v>
      </c>
      <c r="FW430">
        <v>27.43</v>
      </c>
      <c r="FX430">
        <v>420</v>
      </c>
      <c r="FY430">
        <v>9.45245</v>
      </c>
      <c r="FZ430">
        <v>101.681</v>
      </c>
      <c r="GA430">
        <v>96.2057</v>
      </c>
    </row>
    <row r="431" spans="1:183">
      <c r="A431">
        <v>415</v>
      </c>
      <c r="B431">
        <v>1625678044.1</v>
      </c>
      <c r="C431">
        <v>828</v>
      </c>
      <c r="D431" t="s">
        <v>1136</v>
      </c>
      <c r="E431" t="s">
        <v>1137</v>
      </c>
      <c r="F431">
        <v>1</v>
      </c>
      <c r="G431" t="s">
        <v>302</v>
      </c>
      <c r="H431">
        <v>1625678043.1</v>
      </c>
      <c r="I431">
        <f>(J431)/1000</f>
        <v>0</v>
      </c>
      <c r="J431">
        <f>1000*CJ431*AH431*(CF431-CG431)/(100*BY431*(1000-AH431*CF431))</f>
        <v>0</v>
      </c>
      <c r="K431">
        <f>CJ431*AH431*(CE431-CD431*(1000-AH431*CG431)/(1000-AH431*CF431))/(100*BY431)</f>
        <v>0</v>
      </c>
      <c r="L431">
        <f>CD431 - IF(AH431&gt;1, K431*BY431*100.0/(AJ431*CR431), 0)</f>
        <v>0</v>
      </c>
      <c r="M431">
        <f>((S431-I431/2)*L431-K431)/(S431+I431/2)</f>
        <v>0</v>
      </c>
      <c r="N431">
        <f>M431*(CK431+CL431)/1000.0</f>
        <v>0</v>
      </c>
      <c r="O431">
        <f>(CD431 - IF(AH431&gt;1, K431*BY431*100.0/(AJ431*CR431), 0))*(CK431+CL431)/1000.0</f>
        <v>0</v>
      </c>
      <c r="P431">
        <f>2.0/((1/R431-1/Q431)+SIGN(R431)*SQRT((1/R431-1/Q431)*(1/R431-1/Q431) + 4*BZ431/((BZ431+1)*(BZ431+1))*(2*1/R431*1/Q431-1/Q431*1/Q431)))</f>
        <v>0</v>
      </c>
      <c r="Q431">
        <f>IF(LEFT(CA431,1)&lt;&gt;"0",IF(LEFT(CA431,1)="1",3.0,CB431),$D$5+$E$5*(CR431*CK431/($K$5*1000))+$F$5*(CR431*CK431/($K$5*1000))*MAX(MIN(BY431,$J$5),$I$5)*MAX(MIN(BY431,$J$5),$I$5)+$G$5*MAX(MIN(BY431,$J$5),$I$5)*(CR431*CK431/($K$5*1000))+$H$5*(CR431*CK431/($K$5*1000))*(CR431*CK431/($K$5*1000)))</f>
        <v>0</v>
      </c>
      <c r="R431">
        <f>I431*(1000-(1000*0.61365*exp(17.502*V431/(240.97+V431))/(CK431+CL431)+CF431)/2)/(1000*0.61365*exp(17.502*V431/(240.97+V431))/(CK431+CL431)-CF431)</f>
        <v>0</v>
      </c>
      <c r="S431">
        <f>1/((BZ431+1)/(P431/1.6)+1/(Q431/1.37)) + BZ431/((BZ431+1)/(P431/1.6) + BZ431/(Q431/1.37))</f>
        <v>0</v>
      </c>
      <c r="T431">
        <f>(BU431*BX431)</f>
        <v>0</v>
      </c>
      <c r="U431">
        <f>(CM431+(T431+2*0.95*5.67E-8*(((CM431+$B$7)+273)^4-(CM431+273)^4)-44100*I431)/(1.84*29.3*Q431+8*0.95*5.67E-8*(CM431+273)^3))</f>
        <v>0</v>
      </c>
      <c r="V431">
        <f>($C$7*CN431+$D$7*CO431+$E$7*U431)</f>
        <v>0</v>
      </c>
      <c r="W431">
        <f>0.61365*exp(17.502*V431/(240.97+V431))</f>
        <v>0</v>
      </c>
      <c r="X431">
        <f>(Y431/Z431*100)</f>
        <v>0</v>
      </c>
      <c r="Y431">
        <f>CF431*(CK431+CL431)/1000</f>
        <v>0</v>
      </c>
      <c r="Z431">
        <f>0.61365*exp(17.502*CM431/(240.97+CM431))</f>
        <v>0</v>
      </c>
      <c r="AA431">
        <f>(W431-CF431*(CK431+CL431)/1000)</f>
        <v>0</v>
      </c>
      <c r="AB431">
        <f>(-I431*44100)</f>
        <v>0</v>
      </c>
      <c r="AC431">
        <f>2*29.3*Q431*0.92*(CM431-V431)</f>
        <v>0</v>
      </c>
      <c r="AD431">
        <f>2*0.95*5.67E-8*(((CM431+$B$7)+273)^4-(V431+273)^4)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MAX(0,($B$13+$C$13*CR431)/(1+$D$13*CR431)*CK431/(CM431+273)*$E$13)</f>
        <v>0</v>
      </c>
      <c r="AK431" t="s">
        <v>303</v>
      </c>
      <c r="AL431" t="s">
        <v>303</v>
      </c>
      <c r="AM431">
        <v>0</v>
      </c>
      <c r="AN431">
        <v>0</v>
      </c>
      <c r="AO431">
        <f>1-AM431/AN431</f>
        <v>0</v>
      </c>
      <c r="AP431">
        <v>0</v>
      </c>
      <c r="AQ431" t="s">
        <v>303</v>
      </c>
      <c r="AR431" t="s">
        <v>303</v>
      </c>
      <c r="AS431">
        <v>0</v>
      </c>
      <c r="AT431">
        <v>0</v>
      </c>
      <c r="AU431">
        <f>1-AS431/AT431</f>
        <v>0</v>
      </c>
      <c r="AV431">
        <v>0.5</v>
      </c>
      <c r="AW431">
        <f>BV431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303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f>$B$11*CS431+$C$11*CT431+$F$11*CU431*(1-CX431)</f>
        <v>0</v>
      </c>
      <c r="BV431">
        <f>BU431*BW431</f>
        <v>0</v>
      </c>
      <c r="BW431">
        <f>($B$11*$D$9+$C$11*$D$9+$F$11*((DH431+CZ431)/MAX(DH431+CZ431+DI431, 0.1)*$I$9+DI431/MAX(DH431+CZ431+DI431, 0.1)*$J$9))/($B$11+$C$11+$F$11)</f>
        <v>0</v>
      </c>
      <c r="BX431">
        <f>($B$11*$K$9+$C$11*$K$9+$F$11*((DH431+CZ431)/MAX(DH431+CZ431+DI431, 0.1)*$P$9+DI431/MAX(DH431+CZ431+DI431, 0.1)*$Q$9))/($B$11+$C$11+$F$11)</f>
        <v>0</v>
      </c>
      <c r="BY431">
        <v>6</v>
      </c>
      <c r="BZ431">
        <v>0.5</v>
      </c>
      <c r="CA431" t="s">
        <v>304</v>
      </c>
      <c r="CB431">
        <v>2</v>
      </c>
      <c r="CC431">
        <v>1625678043.1</v>
      </c>
      <c r="CD431">
        <v>406.485</v>
      </c>
      <c r="CE431">
        <v>420.117</v>
      </c>
      <c r="CF431">
        <v>11.3829333333333</v>
      </c>
      <c r="CG431">
        <v>9.35553333333333</v>
      </c>
      <c r="CH431">
        <v>420.827</v>
      </c>
      <c r="CI431">
        <v>12.9245333333333</v>
      </c>
      <c r="CJ431">
        <v>500.029666666667</v>
      </c>
      <c r="CK431">
        <v>100.413333333333</v>
      </c>
      <c r="CL431">
        <v>0.100294</v>
      </c>
      <c r="CM431">
        <v>25.7799</v>
      </c>
      <c r="CN431">
        <v>25.3761666666667</v>
      </c>
      <c r="CO431">
        <v>999.9</v>
      </c>
      <c r="CP431">
        <v>0</v>
      </c>
      <c r="CQ431">
        <v>0</v>
      </c>
      <c r="CR431">
        <v>9963.75</v>
      </c>
      <c r="CS431">
        <v>0</v>
      </c>
      <c r="CT431">
        <v>4.30101</v>
      </c>
      <c r="CU431">
        <v>1046.03666666667</v>
      </c>
      <c r="CV431">
        <v>0.962002</v>
      </c>
      <c r="CW431">
        <v>0.0379981</v>
      </c>
      <c r="CX431">
        <v>0</v>
      </c>
      <c r="CY431">
        <v>1264.43333333333</v>
      </c>
      <c r="CZ431">
        <v>4.99912</v>
      </c>
      <c r="DA431">
        <v>13139.4333333333</v>
      </c>
      <c r="DB431">
        <v>6713.06</v>
      </c>
      <c r="DC431">
        <v>38.2706666666667</v>
      </c>
      <c r="DD431">
        <v>41</v>
      </c>
      <c r="DE431">
        <v>39.8333333333333</v>
      </c>
      <c r="DF431">
        <v>40.6036666666667</v>
      </c>
      <c r="DG431">
        <v>40.1246666666667</v>
      </c>
      <c r="DH431">
        <v>1001.47666666667</v>
      </c>
      <c r="DI431">
        <v>39.56</v>
      </c>
      <c r="DJ431">
        <v>0</v>
      </c>
      <c r="DK431">
        <v>1625678045</v>
      </c>
      <c r="DL431">
        <v>0</v>
      </c>
      <c r="DM431">
        <v>1266.6988</v>
      </c>
      <c r="DN431">
        <v>-23.3338461127311</v>
      </c>
      <c r="DO431">
        <v>-251.3769227396</v>
      </c>
      <c r="DP431">
        <v>13164.292</v>
      </c>
      <c r="DQ431">
        <v>15</v>
      </c>
      <c r="DR431">
        <v>1625677134.6</v>
      </c>
      <c r="DS431" t="s">
        <v>305</v>
      </c>
      <c r="DT431">
        <v>1625677128.6</v>
      </c>
      <c r="DU431">
        <v>1625677134.6</v>
      </c>
      <c r="DV431">
        <v>2</v>
      </c>
      <c r="DW431">
        <v>0.041</v>
      </c>
      <c r="DX431">
        <v>0.026</v>
      </c>
      <c r="DY431">
        <v>-14.347</v>
      </c>
      <c r="DZ431">
        <v>-1.389</v>
      </c>
      <c r="EA431">
        <v>420</v>
      </c>
      <c r="EB431">
        <v>5</v>
      </c>
      <c r="EC431">
        <v>0.14</v>
      </c>
      <c r="ED431">
        <v>0.08</v>
      </c>
      <c r="EE431">
        <v>-13.4478512195122</v>
      </c>
      <c r="EF431">
        <v>-0.332640418118474</v>
      </c>
      <c r="EG431">
        <v>0.0761596529825026</v>
      </c>
      <c r="EH431">
        <v>1</v>
      </c>
      <c r="EI431">
        <v>1268.065</v>
      </c>
      <c r="EJ431">
        <v>-24.5369988773879</v>
      </c>
      <c r="EK431">
        <v>2.41681395764802</v>
      </c>
      <c r="EL431">
        <v>0</v>
      </c>
      <c r="EM431">
        <v>2.00729609756098</v>
      </c>
      <c r="EN431">
        <v>0.112574006968644</v>
      </c>
      <c r="EO431">
        <v>0.0158490604288799</v>
      </c>
      <c r="EP431">
        <v>0</v>
      </c>
      <c r="EQ431">
        <v>1</v>
      </c>
      <c r="ER431">
        <v>3</v>
      </c>
      <c r="ES431" t="s">
        <v>427</v>
      </c>
      <c r="ET431">
        <v>100</v>
      </c>
      <c r="EU431">
        <v>100</v>
      </c>
      <c r="EV431">
        <v>-14.342</v>
      </c>
      <c r="EW431">
        <v>-1.5418</v>
      </c>
      <c r="EX431">
        <v>-14.3476998515065</v>
      </c>
      <c r="EY431">
        <v>0.000485247639819423</v>
      </c>
      <c r="EZ431">
        <v>-1.36446825205216e-06</v>
      </c>
      <c r="FA431">
        <v>5.78542989185787e-10</v>
      </c>
      <c r="FB431">
        <v>-1.1099058739466</v>
      </c>
      <c r="FC431">
        <v>-0.0508365997127688</v>
      </c>
      <c r="FD431">
        <v>0.00161886503163497</v>
      </c>
      <c r="FE431">
        <v>-2.08621555845513e-05</v>
      </c>
      <c r="FF431">
        <v>0</v>
      </c>
      <c r="FG431">
        <v>2096</v>
      </c>
      <c r="FH431">
        <v>2</v>
      </c>
      <c r="FI431">
        <v>28</v>
      </c>
      <c r="FJ431">
        <v>15.3</v>
      </c>
      <c r="FK431">
        <v>15.2</v>
      </c>
      <c r="FL431">
        <v>18</v>
      </c>
      <c r="FM431">
        <v>492.225</v>
      </c>
      <c r="FN431">
        <v>512.88</v>
      </c>
      <c r="FO431">
        <v>27.4012</v>
      </c>
      <c r="FP431">
        <v>26.4113</v>
      </c>
      <c r="FQ431">
        <v>30.0004</v>
      </c>
      <c r="FR431">
        <v>26.577</v>
      </c>
      <c r="FS431">
        <v>26.5677</v>
      </c>
      <c r="FT431">
        <v>21.5176</v>
      </c>
      <c r="FU431">
        <v>40.2277</v>
      </c>
      <c r="FV431">
        <v>0</v>
      </c>
      <c r="FW431">
        <v>27.5</v>
      </c>
      <c r="FX431">
        <v>420</v>
      </c>
      <c r="FY431">
        <v>9.45465</v>
      </c>
      <c r="FZ431">
        <v>101.682</v>
      </c>
      <c r="GA431">
        <v>96.2056</v>
      </c>
    </row>
    <row r="432" spans="1:183">
      <c r="A432">
        <v>416</v>
      </c>
      <c r="B432">
        <v>1625678046.1</v>
      </c>
      <c r="C432">
        <v>830</v>
      </c>
      <c r="D432" t="s">
        <v>1138</v>
      </c>
      <c r="E432" t="s">
        <v>1139</v>
      </c>
      <c r="F432">
        <v>1</v>
      </c>
      <c r="G432" t="s">
        <v>302</v>
      </c>
      <c r="H432">
        <v>1625678045.1</v>
      </c>
      <c r="I432">
        <f>(J432)/1000</f>
        <v>0</v>
      </c>
      <c r="J432">
        <f>1000*CJ432*AH432*(CF432-CG432)/(100*BY432*(1000-AH432*CF432))</f>
        <v>0</v>
      </c>
      <c r="K432">
        <f>CJ432*AH432*(CE432-CD432*(1000-AH432*CG432)/(1000-AH432*CF432))/(100*BY432)</f>
        <v>0</v>
      </c>
      <c r="L432">
        <f>CD432 - IF(AH432&gt;1, K432*BY432*100.0/(AJ432*CR432), 0)</f>
        <v>0</v>
      </c>
      <c r="M432">
        <f>((S432-I432/2)*L432-K432)/(S432+I432/2)</f>
        <v>0</v>
      </c>
      <c r="N432">
        <f>M432*(CK432+CL432)/1000.0</f>
        <v>0</v>
      </c>
      <c r="O432">
        <f>(CD432 - IF(AH432&gt;1, K432*BY432*100.0/(AJ432*CR432), 0))*(CK432+CL432)/1000.0</f>
        <v>0</v>
      </c>
      <c r="P432">
        <f>2.0/((1/R432-1/Q432)+SIGN(R432)*SQRT((1/R432-1/Q432)*(1/R432-1/Q432) + 4*BZ432/((BZ432+1)*(BZ432+1))*(2*1/R432*1/Q432-1/Q432*1/Q432)))</f>
        <v>0</v>
      </c>
      <c r="Q432">
        <f>IF(LEFT(CA432,1)&lt;&gt;"0",IF(LEFT(CA432,1)="1",3.0,CB432),$D$5+$E$5*(CR432*CK432/($K$5*1000))+$F$5*(CR432*CK432/($K$5*1000))*MAX(MIN(BY432,$J$5),$I$5)*MAX(MIN(BY432,$J$5),$I$5)+$G$5*MAX(MIN(BY432,$J$5),$I$5)*(CR432*CK432/($K$5*1000))+$H$5*(CR432*CK432/($K$5*1000))*(CR432*CK432/($K$5*1000)))</f>
        <v>0</v>
      </c>
      <c r="R432">
        <f>I432*(1000-(1000*0.61365*exp(17.502*V432/(240.97+V432))/(CK432+CL432)+CF432)/2)/(1000*0.61365*exp(17.502*V432/(240.97+V432))/(CK432+CL432)-CF432)</f>
        <v>0</v>
      </c>
      <c r="S432">
        <f>1/((BZ432+1)/(P432/1.6)+1/(Q432/1.37)) + BZ432/((BZ432+1)/(P432/1.6) + BZ432/(Q432/1.37))</f>
        <v>0</v>
      </c>
      <c r="T432">
        <f>(BU432*BX432)</f>
        <v>0</v>
      </c>
      <c r="U432">
        <f>(CM432+(T432+2*0.95*5.67E-8*(((CM432+$B$7)+273)^4-(CM432+273)^4)-44100*I432)/(1.84*29.3*Q432+8*0.95*5.67E-8*(CM432+273)^3))</f>
        <v>0</v>
      </c>
      <c r="V432">
        <f>($C$7*CN432+$D$7*CO432+$E$7*U432)</f>
        <v>0</v>
      </c>
      <c r="W432">
        <f>0.61365*exp(17.502*V432/(240.97+V432))</f>
        <v>0</v>
      </c>
      <c r="X432">
        <f>(Y432/Z432*100)</f>
        <v>0</v>
      </c>
      <c r="Y432">
        <f>CF432*(CK432+CL432)/1000</f>
        <v>0</v>
      </c>
      <c r="Z432">
        <f>0.61365*exp(17.502*CM432/(240.97+CM432))</f>
        <v>0</v>
      </c>
      <c r="AA432">
        <f>(W432-CF432*(CK432+CL432)/1000)</f>
        <v>0</v>
      </c>
      <c r="AB432">
        <f>(-I432*44100)</f>
        <v>0</v>
      </c>
      <c r="AC432">
        <f>2*29.3*Q432*0.92*(CM432-V432)</f>
        <v>0</v>
      </c>
      <c r="AD432">
        <f>2*0.95*5.67E-8*(((CM432+$B$7)+273)^4-(V432+273)^4)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MAX(0,($B$13+$C$13*CR432)/(1+$D$13*CR432)*CK432/(CM432+273)*$E$13)</f>
        <v>0</v>
      </c>
      <c r="AK432" t="s">
        <v>303</v>
      </c>
      <c r="AL432" t="s">
        <v>303</v>
      </c>
      <c r="AM432">
        <v>0</v>
      </c>
      <c r="AN432">
        <v>0</v>
      </c>
      <c r="AO432">
        <f>1-AM432/AN432</f>
        <v>0</v>
      </c>
      <c r="AP432">
        <v>0</v>
      </c>
      <c r="AQ432" t="s">
        <v>303</v>
      </c>
      <c r="AR432" t="s">
        <v>303</v>
      </c>
      <c r="AS432">
        <v>0</v>
      </c>
      <c r="AT432">
        <v>0</v>
      </c>
      <c r="AU432">
        <f>1-AS432/AT432</f>
        <v>0</v>
      </c>
      <c r="AV432">
        <v>0.5</v>
      </c>
      <c r="AW432">
        <f>BV432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303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f>$B$11*CS432+$C$11*CT432+$F$11*CU432*(1-CX432)</f>
        <v>0</v>
      </c>
      <c r="BV432">
        <f>BU432*BW432</f>
        <v>0</v>
      </c>
      <c r="BW432">
        <f>($B$11*$D$9+$C$11*$D$9+$F$11*((DH432+CZ432)/MAX(DH432+CZ432+DI432, 0.1)*$I$9+DI432/MAX(DH432+CZ432+DI432, 0.1)*$J$9))/($B$11+$C$11+$F$11)</f>
        <v>0</v>
      </c>
      <c r="BX432">
        <f>($B$11*$K$9+$C$11*$K$9+$F$11*((DH432+CZ432)/MAX(DH432+CZ432+DI432, 0.1)*$P$9+DI432/MAX(DH432+CZ432+DI432, 0.1)*$Q$9))/($B$11+$C$11+$F$11)</f>
        <v>0</v>
      </c>
      <c r="BY432">
        <v>6</v>
      </c>
      <c r="BZ432">
        <v>0.5</v>
      </c>
      <c r="CA432" t="s">
        <v>304</v>
      </c>
      <c r="CB432">
        <v>2</v>
      </c>
      <c r="CC432">
        <v>1625678045.1</v>
      </c>
      <c r="CD432">
        <v>406.498333333333</v>
      </c>
      <c r="CE432">
        <v>420.035666666667</v>
      </c>
      <c r="CF432">
        <v>11.4044333333333</v>
      </c>
      <c r="CG432">
        <v>9.36008333333333</v>
      </c>
      <c r="CH432">
        <v>420.840333333333</v>
      </c>
      <c r="CI432">
        <v>12.9464333333333</v>
      </c>
      <c r="CJ432">
        <v>500.073333333333</v>
      </c>
      <c r="CK432">
        <v>100.412</v>
      </c>
      <c r="CL432">
        <v>0.100088933333333</v>
      </c>
      <c r="CM432">
        <v>25.8103</v>
      </c>
      <c r="CN432">
        <v>25.4014333333333</v>
      </c>
      <c r="CO432">
        <v>999.9</v>
      </c>
      <c r="CP432">
        <v>0</v>
      </c>
      <c r="CQ432">
        <v>0</v>
      </c>
      <c r="CR432">
        <v>9978.75</v>
      </c>
      <c r="CS432">
        <v>0</v>
      </c>
      <c r="CT432">
        <v>4.30101</v>
      </c>
      <c r="CU432">
        <v>1045.83333333333</v>
      </c>
      <c r="CV432">
        <v>0.961994666666667</v>
      </c>
      <c r="CW432">
        <v>0.0380055</v>
      </c>
      <c r="CX432">
        <v>0</v>
      </c>
      <c r="CY432">
        <v>1263.47666666667</v>
      </c>
      <c r="CZ432">
        <v>4.99912</v>
      </c>
      <c r="DA432">
        <v>13127.3</v>
      </c>
      <c r="DB432">
        <v>6711.74666666667</v>
      </c>
      <c r="DC432">
        <v>38.2913333333333</v>
      </c>
      <c r="DD432">
        <v>41.0206666666667</v>
      </c>
      <c r="DE432">
        <v>39.9583333333333</v>
      </c>
      <c r="DF432">
        <v>40.6453333333333</v>
      </c>
      <c r="DG432">
        <v>40.062</v>
      </c>
      <c r="DH432">
        <v>1001.27333333333</v>
      </c>
      <c r="DI432">
        <v>39.56</v>
      </c>
      <c r="DJ432">
        <v>0</v>
      </c>
      <c r="DK432">
        <v>1625678046.8</v>
      </c>
      <c r="DL432">
        <v>0</v>
      </c>
      <c r="DM432">
        <v>1266.09730769231</v>
      </c>
      <c r="DN432">
        <v>-23.3596581332588</v>
      </c>
      <c r="DO432">
        <v>-252.064957502946</v>
      </c>
      <c r="DP432">
        <v>13157.8269230769</v>
      </c>
      <c r="DQ432">
        <v>15</v>
      </c>
      <c r="DR432">
        <v>1625677134.6</v>
      </c>
      <c r="DS432" t="s">
        <v>305</v>
      </c>
      <c r="DT432">
        <v>1625677128.6</v>
      </c>
      <c r="DU432">
        <v>1625677134.6</v>
      </c>
      <c r="DV432">
        <v>2</v>
      </c>
      <c r="DW432">
        <v>0.041</v>
      </c>
      <c r="DX432">
        <v>0.026</v>
      </c>
      <c r="DY432">
        <v>-14.347</v>
      </c>
      <c r="DZ432">
        <v>-1.389</v>
      </c>
      <c r="EA432">
        <v>420</v>
      </c>
      <c r="EB432">
        <v>5</v>
      </c>
      <c r="EC432">
        <v>0.14</v>
      </c>
      <c r="ED432">
        <v>0.08</v>
      </c>
      <c r="EE432">
        <v>-13.4530487804878</v>
      </c>
      <c r="EF432">
        <v>-0.582424390243866</v>
      </c>
      <c r="EG432">
        <v>0.0812529838009753</v>
      </c>
      <c r="EH432">
        <v>0</v>
      </c>
      <c r="EI432">
        <v>1267.45114285714</v>
      </c>
      <c r="EJ432">
        <v>-24.185916533301</v>
      </c>
      <c r="EK432">
        <v>2.44161512285683</v>
      </c>
      <c r="EL432">
        <v>0</v>
      </c>
      <c r="EM432">
        <v>2.01421829268293</v>
      </c>
      <c r="EN432">
        <v>0.0997503135888484</v>
      </c>
      <c r="EO432">
        <v>0.0140807011851525</v>
      </c>
      <c r="EP432">
        <v>1</v>
      </c>
      <c r="EQ432">
        <v>1</v>
      </c>
      <c r="ER432">
        <v>3</v>
      </c>
      <c r="ES432" t="s">
        <v>427</v>
      </c>
      <c r="ET432">
        <v>100</v>
      </c>
      <c r="EU432">
        <v>100</v>
      </c>
      <c r="EV432">
        <v>-14.342</v>
      </c>
      <c r="EW432">
        <v>-1.5422</v>
      </c>
      <c r="EX432">
        <v>-14.3476998515065</v>
      </c>
      <c r="EY432">
        <v>0.000485247639819423</v>
      </c>
      <c r="EZ432">
        <v>-1.36446825205216e-06</v>
      </c>
      <c r="FA432">
        <v>5.78542989185787e-10</v>
      </c>
      <c r="FB432">
        <v>-1.1099058739466</v>
      </c>
      <c r="FC432">
        <v>-0.0508365997127688</v>
      </c>
      <c r="FD432">
        <v>0.00161886503163497</v>
      </c>
      <c r="FE432">
        <v>-2.08621555845513e-05</v>
      </c>
      <c r="FF432">
        <v>0</v>
      </c>
      <c r="FG432">
        <v>2096</v>
      </c>
      <c r="FH432">
        <v>2</v>
      </c>
      <c r="FI432">
        <v>28</v>
      </c>
      <c r="FJ432">
        <v>15.3</v>
      </c>
      <c r="FK432">
        <v>15.2</v>
      </c>
      <c r="FL432">
        <v>18</v>
      </c>
      <c r="FM432">
        <v>492.167</v>
      </c>
      <c r="FN432">
        <v>512.862</v>
      </c>
      <c r="FO432">
        <v>27.445</v>
      </c>
      <c r="FP432">
        <v>26.4124</v>
      </c>
      <c r="FQ432">
        <v>30.0002</v>
      </c>
      <c r="FR432">
        <v>26.577</v>
      </c>
      <c r="FS432">
        <v>26.5677</v>
      </c>
      <c r="FT432">
        <v>21.5184</v>
      </c>
      <c r="FU432">
        <v>40.2277</v>
      </c>
      <c r="FV432">
        <v>0</v>
      </c>
      <c r="FW432">
        <v>27.5</v>
      </c>
      <c r="FX432">
        <v>420</v>
      </c>
      <c r="FY432">
        <v>9.4541</v>
      </c>
      <c r="FZ432">
        <v>101.681</v>
      </c>
      <c r="GA432">
        <v>96.2051</v>
      </c>
    </row>
    <row r="433" spans="1:183">
      <c r="A433">
        <v>417</v>
      </c>
      <c r="B433">
        <v>1625678048.1</v>
      </c>
      <c r="C433">
        <v>832</v>
      </c>
      <c r="D433" t="s">
        <v>1140</v>
      </c>
      <c r="E433" t="s">
        <v>1141</v>
      </c>
      <c r="F433">
        <v>1</v>
      </c>
      <c r="G433" t="s">
        <v>302</v>
      </c>
      <c r="H433">
        <v>1625678047.1</v>
      </c>
      <c r="I433">
        <f>(J433)/1000</f>
        <v>0</v>
      </c>
      <c r="J433">
        <f>1000*CJ433*AH433*(CF433-CG433)/(100*BY433*(1000-AH433*CF433))</f>
        <v>0</v>
      </c>
      <c r="K433">
        <f>CJ433*AH433*(CE433-CD433*(1000-AH433*CG433)/(1000-AH433*CF433))/(100*BY433)</f>
        <v>0</v>
      </c>
      <c r="L433">
        <f>CD433 - IF(AH433&gt;1, K433*BY433*100.0/(AJ433*CR433), 0)</f>
        <v>0</v>
      </c>
      <c r="M433">
        <f>((S433-I433/2)*L433-K433)/(S433+I433/2)</f>
        <v>0</v>
      </c>
      <c r="N433">
        <f>M433*(CK433+CL433)/1000.0</f>
        <v>0</v>
      </c>
      <c r="O433">
        <f>(CD433 - IF(AH433&gt;1, K433*BY433*100.0/(AJ433*CR433), 0))*(CK433+CL433)/1000.0</f>
        <v>0</v>
      </c>
      <c r="P433">
        <f>2.0/((1/R433-1/Q433)+SIGN(R433)*SQRT((1/R433-1/Q433)*(1/R433-1/Q433) + 4*BZ433/((BZ433+1)*(BZ433+1))*(2*1/R433*1/Q433-1/Q433*1/Q433)))</f>
        <v>0</v>
      </c>
      <c r="Q433">
        <f>IF(LEFT(CA433,1)&lt;&gt;"0",IF(LEFT(CA433,1)="1",3.0,CB433),$D$5+$E$5*(CR433*CK433/($K$5*1000))+$F$5*(CR433*CK433/($K$5*1000))*MAX(MIN(BY433,$J$5),$I$5)*MAX(MIN(BY433,$J$5),$I$5)+$G$5*MAX(MIN(BY433,$J$5),$I$5)*(CR433*CK433/($K$5*1000))+$H$5*(CR433*CK433/($K$5*1000))*(CR433*CK433/($K$5*1000)))</f>
        <v>0</v>
      </c>
      <c r="R433">
        <f>I433*(1000-(1000*0.61365*exp(17.502*V433/(240.97+V433))/(CK433+CL433)+CF433)/2)/(1000*0.61365*exp(17.502*V433/(240.97+V433))/(CK433+CL433)-CF433)</f>
        <v>0</v>
      </c>
      <c r="S433">
        <f>1/((BZ433+1)/(P433/1.6)+1/(Q433/1.37)) + BZ433/((BZ433+1)/(P433/1.6) + BZ433/(Q433/1.37))</f>
        <v>0</v>
      </c>
      <c r="T433">
        <f>(BU433*BX433)</f>
        <v>0</v>
      </c>
      <c r="U433">
        <f>(CM433+(T433+2*0.95*5.67E-8*(((CM433+$B$7)+273)^4-(CM433+273)^4)-44100*I433)/(1.84*29.3*Q433+8*0.95*5.67E-8*(CM433+273)^3))</f>
        <v>0</v>
      </c>
      <c r="V433">
        <f>($C$7*CN433+$D$7*CO433+$E$7*U433)</f>
        <v>0</v>
      </c>
      <c r="W433">
        <f>0.61365*exp(17.502*V433/(240.97+V433))</f>
        <v>0</v>
      </c>
      <c r="X433">
        <f>(Y433/Z433*100)</f>
        <v>0</v>
      </c>
      <c r="Y433">
        <f>CF433*(CK433+CL433)/1000</f>
        <v>0</v>
      </c>
      <c r="Z433">
        <f>0.61365*exp(17.502*CM433/(240.97+CM433))</f>
        <v>0</v>
      </c>
      <c r="AA433">
        <f>(W433-CF433*(CK433+CL433)/1000)</f>
        <v>0</v>
      </c>
      <c r="AB433">
        <f>(-I433*44100)</f>
        <v>0</v>
      </c>
      <c r="AC433">
        <f>2*29.3*Q433*0.92*(CM433-V433)</f>
        <v>0</v>
      </c>
      <c r="AD433">
        <f>2*0.95*5.67E-8*(((CM433+$B$7)+273)^4-(V433+273)^4)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MAX(0,($B$13+$C$13*CR433)/(1+$D$13*CR433)*CK433/(CM433+273)*$E$13)</f>
        <v>0</v>
      </c>
      <c r="AK433" t="s">
        <v>303</v>
      </c>
      <c r="AL433" t="s">
        <v>303</v>
      </c>
      <c r="AM433">
        <v>0</v>
      </c>
      <c r="AN433">
        <v>0</v>
      </c>
      <c r="AO433">
        <f>1-AM433/AN433</f>
        <v>0</v>
      </c>
      <c r="AP433">
        <v>0</v>
      </c>
      <c r="AQ433" t="s">
        <v>303</v>
      </c>
      <c r="AR433" t="s">
        <v>303</v>
      </c>
      <c r="AS433">
        <v>0</v>
      </c>
      <c r="AT433">
        <v>0</v>
      </c>
      <c r="AU433">
        <f>1-AS433/AT433</f>
        <v>0</v>
      </c>
      <c r="AV433">
        <v>0.5</v>
      </c>
      <c r="AW433">
        <f>BV433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303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f>$B$11*CS433+$C$11*CT433+$F$11*CU433*(1-CX433)</f>
        <v>0</v>
      </c>
      <c r="BV433">
        <f>BU433*BW433</f>
        <v>0</v>
      </c>
      <c r="BW433">
        <f>($B$11*$D$9+$C$11*$D$9+$F$11*((DH433+CZ433)/MAX(DH433+CZ433+DI433, 0.1)*$I$9+DI433/MAX(DH433+CZ433+DI433, 0.1)*$J$9))/($B$11+$C$11+$F$11)</f>
        <v>0</v>
      </c>
      <c r="BX433">
        <f>($B$11*$K$9+$C$11*$K$9+$F$11*((DH433+CZ433)/MAX(DH433+CZ433+DI433, 0.1)*$P$9+DI433/MAX(DH433+CZ433+DI433, 0.1)*$Q$9))/($B$11+$C$11+$F$11)</f>
        <v>0</v>
      </c>
      <c r="BY433">
        <v>6</v>
      </c>
      <c r="BZ433">
        <v>0.5</v>
      </c>
      <c r="CA433" t="s">
        <v>304</v>
      </c>
      <c r="CB433">
        <v>2</v>
      </c>
      <c r="CC433">
        <v>1625678047.1</v>
      </c>
      <c r="CD433">
        <v>406.495333333333</v>
      </c>
      <c r="CE433">
        <v>419.879666666667</v>
      </c>
      <c r="CF433">
        <v>11.4235333333333</v>
      </c>
      <c r="CG433">
        <v>9.37449666666667</v>
      </c>
      <c r="CH433">
        <v>420.837333333333</v>
      </c>
      <c r="CI433">
        <v>12.9659333333333</v>
      </c>
      <c r="CJ433">
        <v>500.042666666667</v>
      </c>
      <c r="CK433">
        <v>100.411</v>
      </c>
      <c r="CL433">
        <v>0.100372</v>
      </c>
      <c r="CM433">
        <v>25.8389333333333</v>
      </c>
      <c r="CN433">
        <v>25.4277</v>
      </c>
      <c r="CO433">
        <v>999.9</v>
      </c>
      <c r="CP433">
        <v>0</v>
      </c>
      <c r="CQ433">
        <v>0</v>
      </c>
      <c r="CR433">
        <v>9954.58333333333</v>
      </c>
      <c r="CS433">
        <v>0</v>
      </c>
      <c r="CT433">
        <v>4.30101</v>
      </c>
      <c r="CU433">
        <v>1046.03333333333</v>
      </c>
      <c r="CV433">
        <v>0.962002</v>
      </c>
      <c r="CW433">
        <v>0.0379981</v>
      </c>
      <c r="CX433">
        <v>0</v>
      </c>
      <c r="CY433">
        <v>1262.59333333333</v>
      </c>
      <c r="CZ433">
        <v>4.99912</v>
      </c>
      <c r="DA433">
        <v>13122</v>
      </c>
      <c r="DB433">
        <v>6713.03666666667</v>
      </c>
      <c r="DC433">
        <v>38.0833333333333</v>
      </c>
      <c r="DD433">
        <v>41.062</v>
      </c>
      <c r="DE433">
        <v>39.7916666666667</v>
      </c>
      <c r="DF433">
        <v>40.6453333333333</v>
      </c>
      <c r="DG433">
        <v>40.2286666666667</v>
      </c>
      <c r="DH433">
        <v>1001.47333333333</v>
      </c>
      <c r="DI433">
        <v>39.56</v>
      </c>
      <c r="DJ433">
        <v>0</v>
      </c>
      <c r="DK433">
        <v>1625678049.2</v>
      </c>
      <c r="DL433">
        <v>0</v>
      </c>
      <c r="DM433">
        <v>1265.13269230769</v>
      </c>
      <c r="DN433">
        <v>-24.0386324930943</v>
      </c>
      <c r="DO433">
        <v>-251.767521551083</v>
      </c>
      <c r="DP433">
        <v>13147.9384615385</v>
      </c>
      <c r="DQ433">
        <v>15</v>
      </c>
      <c r="DR433">
        <v>1625677134.6</v>
      </c>
      <c r="DS433" t="s">
        <v>305</v>
      </c>
      <c r="DT433">
        <v>1625677128.6</v>
      </c>
      <c r="DU433">
        <v>1625677134.6</v>
      </c>
      <c r="DV433">
        <v>2</v>
      </c>
      <c r="DW433">
        <v>0.041</v>
      </c>
      <c r="DX433">
        <v>0.026</v>
      </c>
      <c r="DY433">
        <v>-14.347</v>
      </c>
      <c r="DZ433">
        <v>-1.389</v>
      </c>
      <c r="EA433">
        <v>420</v>
      </c>
      <c r="EB433">
        <v>5</v>
      </c>
      <c r="EC433">
        <v>0.14</v>
      </c>
      <c r="ED433">
        <v>0.08</v>
      </c>
      <c r="EE433">
        <v>-13.448756097561</v>
      </c>
      <c r="EF433">
        <v>-0.512299651567967</v>
      </c>
      <c r="EG433">
        <v>0.0830918329724539</v>
      </c>
      <c r="EH433">
        <v>0</v>
      </c>
      <c r="EI433">
        <v>1266.34147058824</v>
      </c>
      <c r="EJ433">
        <v>-23.8415876659028</v>
      </c>
      <c r="EK433">
        <v>2.34815087744643</v>
      </c>
      <c r="EL433">
        <v>0</v>
      </c>
      <c r="EM433">
        <v>2.01986804878049</v>
      </c>
      <c r="EN433">
        <v>0.109249337979095</v>
      </c>
      <c r="EO433">
        <v>0.0151193460659195</v>
      </c>
      <c r="EP433">
        <v>0</v>
      </c>
      <c r="EQ433">
        <v>0</v>
      </c>
      <c r="ER433">
        <v>3</v>
      </c>
      <c r="ES433" t="s">
        <v>424</v>
      </c>
      <c r="ET433">
        <v>100</v>
      </c>
      <c r="EU433">
        <v>100</v>
      </c>
      <c r="EV433">
        <v>-14.342</v>
      </c>
      <c r="EW433">
        <v>-1.5426</v>
      </c>
      <c r="EX433">
        <v>-14.3476998515065</v>
      </c>
      <c r="EY433">
        <v>0.000485247639819423</v>
      </c>
      <c r="EZ433">
        <v>-1.36446825205216e-06</v>
      </c>
      <c r="FA433">
        <v>5.78542989185787e-10</v>
      </c>
      <c r="FB433">
        <v>-1.1099058739466</v>
      </c>
      <c r="FC433">
        <v>-0.0508365997127688</v>
      </c>
      <c r="FD433">
        <v>0.00161886503163497</v>
      </c>
      <c r="FE433">
        <v>-2.08621555845513e-05</v>
      </c>
      <c r="FF433">
        <v>0</v>
      </c>
      <c r="FG433">
        <v>2096</v>
      </c>
      <c r="FH433">
        <v>2</v>
      </c>
      <c r="FI433">
        <v>28</v>
      </c>
      <c r="FJ433">
        <v>15.3</v>
      </c>
      <c r="FK433">
        <v>15.2</v>
      </c>
      <c r="FL433">
        <v>18</v>
      </c>
      <c r="FM433">
        <v>492.181</v>
      </c>
      <c r="FN433">
        <v>512.988</v>
      </c>
      <c r="FO433">
        <v>27.4947</v>
      </c>
      <c r="FP433">
        <v>26.4132</v>
      </c>
      <c r="FQ433">
        <v>30</v>
      </c>
      <c r="FR433">
        <v>26.577</v>
      </c>
      <c r="FS433">
        <v>26.5677</v>
      </c>
      <c r="FT433">
        <v>21.5209</v>
      </c>
      <c r="FU433">
        <v>40.2277</v>
      </c>
      <c r="FV433">
        <v>0</v>
      </c>
      <c r="FW433">
        <v>27.56</v>
      </c>
      <c r="FX433">
        <v>420</v>
      </c>
      <c r="FY433">
        <v>9.45247</v>
      </c>
      <c r="FZ433">
        <v>101.68</v>
      </c>
      <c r="GA433">
        <v>96.2041</v>
      </c>
    </row>
    <row r="434" spans="1:183">
      <c r="A434">
        <v>418</v>
      </c>
      <c r="B434">
        <v>1625678050.1</v>
      </c>
      <c r="C434">
        <v>834</v>
      </c>
      <c r="D434" t="s">
        <v>1142</v>
      </c>
      <c r="E434" t="s">
        <v>1143</v>
      </c>
      <c r="F434">
        <v>1</v>
      </c>
      <c r="G434" t="s">
        <v>302</v>
      </c>
      <c r="H434">
        <v>1625678049.1</v>
      </c>
      <c r="I434">
        <f>(J434)/1000</f>
        <v>0</v>
      </c>
      <c r="J434">
        <f>1000*CJ434*AH434*(CF434-CG434)/(100*BY434*(1000-AH434*CF434))</f>
        <v>0</v>
      </c>
      <c r="K434">
        <f>CJ434*AH434*(CE434-CD434*(1000-AH434*CG434)/(1000-AH434*CF434))/(100*BY434)</f>
        <v>0</v>
      </c>
      <c r="L434">
        <f>CD434 - IF(AH434&gt;1, K434*BY434*100.0/(AJ434*CR434), 0)</f>
        <v>0</v>
      </c>
      <c r="M434">
        <f>((S434-I434/2)*L434-K434)/(S434+I434/2)</f>
        <v>0</v>
      </c>
      <c r="N434">
        <f>M434*(CK434+CL434)/1000.0</f>
        <v>0</v>
      </c>
      <c r="O434">
        <f>(CD434 - IF(AH434&gt;1, K434*BY434*100.0/(AJ434*CR434), 0))*(CK434+CL434)/1000.0</f>
        <v>0</v>
      </c>
      <c r="P434">
        <f>2.0/((1/R434-1/Q434)+SIGN(R434)*SQRT((1/R434-1/Q434)*(1/R434-1/Q434) + 4*BZ434/((BZ434+1)*(BZ434+1))*(2*1/R434*1/Q434-1/Q434*1/Q434)))</f>
        <v>0</v>
      </c>
      <c r="Q434">
        <f>IF(LEFT(CA434,1)&lt;&gt;"0",IF(LEFT(CA434,1)="1",3.0,CB434),$D$5+$E$5*(CR434*CK434/($K$5*1000))+$F$5*(CR434*CK434/($K$5*1000))*MAX(MIN(BY434,$J$5),$I$5)*MAX(MIN(BY434,$J$5),$I$5)+$G$5*MAX(MIN(BY434,$J$5),$I$5)*(CR434*CK434/($K$5*1000))+$H$5*(CR434*CK434/($K$5*1000))*(CR434*CK434/($K$5*1000)))</f>
        <v>0</v>
      </c>
      <c r="R434">
        <f>I434*(1000-(1000*0.61365*exp(17.502*V434/(240.97+V434))/(CK434+CL434)+CF434)/2)/(1000*0.61365*exp(17.502*V434/(240.97+V434))/(CK434+CL434)-CF434)</f>
        <v>0</v>
      </c>
      <c r="S434">
        <f>1/((BZ434+1)/(P434/1.6)+1/(Q434/1.37)) + BZ434/((BZ434+1)/(P434/1.6) + BZ434/(Q434/1.37))</f>
        <v>0</v>
      </c>
      <c r="T434">
        <f>(BU434*BX434)</f>
        <v>0</v>
      </c>
      <c r="U434">
        <f>(CM434+(T434+2*0.95*5.67E-8*(((CM434+$B$7)+273)^4-(CM434+273)^4)-44100*I434)/(1.84*29.3*Q434+8*0.95*5.67E-8*(CM434+273)^3))</f>
        <v>0</v>
      </c>
      <c r="V434">
        <f>($C$7*CN434+$D$7*CO434+$E$7*U434)</f>
        <v>0</v>
      </c>
      <c r="W434">
        <f>0.61365*exp(17.502*V434/(240.97+V434))</f>
        <v>0</v>
      </c>
      <c r="X434">
        <f>(Y434/Z434*100)</f>
        <v>0</v>
      </c>
      <c r="Y434">
        <f>CF434*(CK434+CL434)/1000</f>
        <v>0</v>
      </c>
      <c r="Z434">
        <f>0.61365*exp(17.502*CM434/(240.97+CM434))</f>
        <v>0</v>
      </c>
      <c r="AA434">
        <f>(W434-CF434*(CK434+CL434)/1000)</f>
        <v>0</v>
      </c>
      <c r="AB434">
        <f>(-I434*44100)</f>
        <v>0</v>
      </c>
      <c r="AC434">
        <f>2*29.3*Q434*0.92*(CM434-V434)</f>
        <v>0</v>
      </c>
      <c r="AD434">
        <f>2*0.95*5.67E-8*(((CM434+$B$7)+273)^4-(V434+273)^4)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MAX(0,($B$13+$C$13*CR434)/(1+$D$13*CR434)*CK434/(CM434+273)*$E$13)</f>
        <v>0</v>
      </c>
      <c r="AK434" t="s">
        <v>303</v>
      </c>
      <c r="AL434" t="s">
        <v>303</v>
      </c>
      <c r="AM434">
        <v>0</v>
      </c>
      <c r="AN434">
        <v>0</v>
      </c>
      <c r="AO434">
        <f>1-AM434/AN434</f>
        <v>0</v>
      </c>
      <c r="AP434">
        <v>0</v>
      </c>
      <c r="AQ434" t="s">
        <v>303</v>
      </c>
      <c r="AR434" t="s">
        <v>303</v>
      </c>
      <c r="AS434">
        <v>0</v>
      </c>
      <c r="AT434">
        <v>0</v>
      </c>
      <c r="AU434">
        <f>1-AS434/AT434</f>
        <v>0</v>
      </c>
      <c r="AV434">
        <v>0.5</v>
      </c>
      <c r="AW434">
        <f>BV434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303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f>$B$11*CS434+$C$11*CT434+$F$11*CU434*(1-CX434)</f>
        <v>0</v>
      </c>
      <c r="BV434">
        <f>BU434*BW434</f>
        <v>0</v>
      </c>
      <c r="BW434">
        <f>($B$11*$D$9+$C$11*$D$9+$F$11*((DH434+CZ434)/MAX(DH434+CZ434+DI434, 0.1)*$I$9+DI434/MAX(DH434+CZ434+DI434, 0.1)*$J$9))/($B$11+$C$11+$F$11)</f>
        <v>0</v>
      </c>
      <c r="BX434">
        <f>($B$11*$K$9+$C$11*$K$9+$F$11*((DH434+CZ434)/MAX(DH434+CZ434+DI434, 0.1)*$P$9+DI434/MAX(DH434+CZ434+DI434, 0.1)*$Q$9))/($B$11+$C$11+$F$11)</f>
        <v>0</v>
      </c>
      <c r="BY434">
        <v>6</v>
      </c>
      <c r="BZ434">
        <v>0.5</v>
      </c>
      <c r="CA434" t="s">
        <v>304</v>
      </c>
      <c r="CB434">
        <v>2</v>
      </c>
      <c r="CC434">
        <v>1625678049.1</v>
      </c>
      <c r="CD434">
        <v>406.469666666667</v>
      </c>
      <c r="CE434">
        <v>419.889333333333</v>
      </c>
      <c r="CF434">
        <v>11.4426</v>
      </c>
      <c r="CG434">
        <v>9.3929</v>
      </c>
      <c r="CH434">
        <v>420.811666666667</v>
      </c>
      <c r="CI434">
        <v>12.9853</v>
      </c>
      <c r="CJ434">
        <v>499.985666666667</v>
      </c>
      <c r="CK434">
        <v>100.411</v>
      </c>
      <c r="CL434">
        <v>0.100186333333333</v>
      </c>
      <c r="CM434">
        <v>25.8702</v>
      </c>
      <c r="CN434">
        <v>25.4556666666667</v>
      </c>
      <c r="CO434">
        <v>999.9</v>
      </c>
      <c r="CP434">
        <v>0</v>
      </c>
      <c r="CQ434">
        <v>0</v>
      </c>
      <c r="CR434">
        <v>9962.5</v>
      </c>
      <c r="CS434">
        <v>0</v>
      </c>
      <c r="CT434">
        <v>4.30101</v>
      </c>
      <c r="CU434">
        <v>1046.03</v>
      </c>
      <c r="CV434">
        <v>0.962002</v>
      </c>
      <c r="CW434">
        <v>0.0379981</v>
      </c>
      <c r="CX434">
        <v>0</v>
      </c>
      <c r="CY434">
        <v>1261.65666666667</v>
      </c>
      <c r="CZ434">
        <v>4.99912</v>
      </c>
      <c r="DA434">
        <v>13114.7</v>
      </c>
      <c r="DB434">
        <v>6712.99333333333</v>
      </c>
      <c r="DC434">
        <v>38.1663333333333</v>
      </c>
      <c r="DD434">
        <v>41.062</v>
      </c>
      <c r="DE434">
        <v>39.833</v>
      </c>
      <c r="DF434">
        <v>40.7706666666667</v>
      </c>
      <c r="DG434">
        <v>40.104</v>
      </c>
      <c r="DH434">
        <v>1001.47</v>
      </c>
      <c r="DI434">
        <v>39.56</v>
      </c>
      <c r="DJ434">
        <v>0</v>
      </c>
      <c r="DK434">
        <v>1625678051</v>
      </c>
      <c r="DL434">
        <v>0</v>
      </c>
      <c r="DM434">
        <v>1264.2712</v>
      </c>
      <c r="DN434">
        <v>-24.913846114807</v>
      </c>
      <c r="DO434">
        <v>-246.338461186578</v>
      </c>
      <c r="DP434">
        <v>13139.116</v>
      </c>
      <c r="DQ434">
        <v>15</v>
      </c>
      <c r="DR434">
        <v>1625677134.6</v>
      </c>
      <c r="DS434" t="s">
        <v>305</v>
      </c>
      <c r="DT434">
        <v>1625677128.6</v>
      </c>
      <c r="DU434">
        <v>1625677134.6</v>
      </c>
      <c r="DV434">
        <v>2</v>
      </c>
      <c r="DW434">
        <v>0.041</v>
      </c>
      <c r="DX434">
        <v>0.026</v>
      </c>
      <c r="DY434">
        <v>-14.347</v>
      </c>
      <c r="DZ434">
        <v>-1.389</v>
      </c>
      <c r="EA434">
        <v>420</v>
      </c>
      <c r="EB434">
        <v>5</v>
      </c>
      <c r="EC434">
        <v>0.14</v>
      </c>
      <c r="ED434">
        <v>0.08</v>
      </c>
      <c r="EE434">
        <v>-13.4541926829268</v>
      </c>
      <c r="EF434">
        <v>-0.272098954703842</v>
      </c>
      <c r="EG434">
        <v>0.0778815247518944</v>
      </c>
      <c r="EH434">
        <v>1</v>
      </c>
      <c r="EI434">
        <v>1265.59588235294</v>
      </c>
      <c r="EJ434">
        <v>-23.9841750425973</v>
      </c>
      <c r="EK434">
        <v>2.3747100351127</v>
      </c>
      <c r="EL434">
        <v>0</v>
      </c>
      <c r="EM434">
        <v>2.02407756097561</v>
      </c>
      <c r="EN434">
        <v>0.129139651567948</v>
      </c>
      <c r="EO434">
        <v>0.016649430632686</v>
      </c>
      <c r="EP434">
        <v>0</v>
      </c>
      <c r="EQ434">
        <v>1</v>
      </c>
      <c r="ER434">
        <v>3</v>
      </c>
      <c r="ES434" t="s">
        <v>427</v>
      </c>
      <c r="ET434">
        <v>100</v>
      </c>
      <c r="EU434">
        <v>100</v>
      </c>
      <c r="EV434">
        <v>-14.342</v>
      </c>
      <c r="EW434">
        <v>-1.5429</v>
      </c>
      <c r="EX434">
        <v>-14.3476998515065</v>
      </c>
      <c r="EY434">
        <v>0.000485247639819423</v>
      </c>
      <c r="EZ434">
        <v>-1.36446825205216e-06</v>
      </c>
      <c r="FA434">
        <v>5.78542989185787e-10</v>
      </c>
      <c r="FB434">
        <v>-1.1099058739466</v>
      </c>
      <c r="FC434">
        <v>-0.0508365997127688</v>
      </c>
      <c r="FD434">
        <v>0.00161886503163497</v>
      </c>
      <c r="FE434">
        <v>-2.08621555845513e-05</v>
      </c>
      <c r="FF434">
        <v>0</v>
      </c>
      <c r="FG434">
        <v>2096</v>
      </c>
      <c r="FH434">
        <v>2</v>
      </c>
      <c r="FI434">
        <v>28</v>
      </c>
      <c r="FJ434">
        <v>15.4</v>
      </c>
      <c r="FK434">
        <v>15.3</v>
      </c>
      <c r="FL434">
        <v>18</v>
      </c>
      <c r="FM434">
        <v>492.271</v>
      </c>
      <c r="FN434">
        <v>513.059</v>
      </c>
      <c r="FO434">
        <v>27.5396</v>
      </c>
      <c r="FP434">
        <v>26.4141</v>
      </c>
      <c r="FQ434">
        <v>30.0001</v>
      </c>
      <c r="FR434">
        <v>26.5774</v>
      </c>
      <c r="FS434">
        <v>26.5677</v>
      </c>
      <c r="FT434">
        <v>21.5201</v>
      </c>
      <c r="FU434">
        <v>40.2277</v>
      </c>
      <c r="FV434">
        <v>0</v>
      </c>
      <c r="FW434">
        <v>27.56</v>
      </c>
      <c r="FX434">
        <v>420</v>
      </c>
      <c r="FY434">
        <v>9.51809</v>
      </c>
      <c r="FZ434">
        <v>101.681</v>
      </c>
      <c r="GA434">
        <v>96.2037</v>
      </c>
    </row>
    <row r="435" spans="1:183">
      <c r="A435">
        <v>419</v>
      </c>
      <c r="B435">
        <v>1625678052.1</v>
      </c>
      <c r="C435">
        <v>836</v>
      </c>
      <c r="D435" t="s">
        <v>1144</v>
      </c>
      <c r="E435" t="s">
        <v>1145</v>
      </c>
      <c r="F435">
        <v>1</v>
      </c>
      <c r="G435" t="s">
        <v>302</v>
      </c>
      <c r="H435">
        <v>1625678051.1</v>
      </c>
      <c r="I435">
        <f>(J435)/1000</f>
        <v>0</v>
      </c>
      <c r="J435">
        <f>1000*CJ435*AH435*(CF435-CG435)/(100*BY435*(1000-AH435*CF435))</f>
        <v>0</v>
      </c>
      <c r="K435">
        <f>CJ435*AH435*(CE435-CD435*(1000-AH435*CG435)/(1000-AH435*CF435))/(100*BY435)</f>
        <v>0</v>
      </c>
      <c r="L435">
        <f>CD435 - IF(AH435&gt;1, K435*BY435*100.0/(AJ435*CR435), 0)</f>
        <v>0</v>
      </c>
      <c r="M435">
        <f>((S435-I435/2)*L435-K435)/(S435+I435/2)</f>
        <v>0</v>
      </c>
      <c r="N435">
        <f>M435*(CK435+CL435)/1000.0</f>
        <v>0</v>
      </c>
      <c r="O435">
        <f>(CD435 - IF(AH435&gt;1, K435*BY435*100.0/(AJ435*CR435), 0))*(CK435+CL435)/1000.0</f>
        <v>0</v>
      </c>
      <c r="P435">
        <f>2.0/((1/R435-1/Q435)+SIGN(R435)*SQRT((1/R435-1/Q435)*(1/R435-1/Q435) + 4*BZ435/((BZ435+1)*(BZ435+1))*(2*1/R435*1/Q435-1/Q435*1/Q435)))</f>
        <v>0</v>
      </c>
      <c r="Q435">
        <f>IF(LEFT(CA435,1)&lt;&gt;"0",IF(LEFT(CA435,1)="1",3.0,CB435),$D$5+$E$5*(CR435*CK435/($K$5*1000))+$F$5*(CR435*CK435/($K$5*1000))*MAX(MIN(BY435,$J$5),$I$5)*MAX(MIN(BY435,$J$5),$I$5)+$G$5*MAX(MIN(BY435,$J$5),$I$5)*(CR435*CK435/($K$5*1000))+$H$5*(CR435*CK435/($K$5*1000))*(CR435*CK435/($K$5*1000)))</f>
        <v>0</v>
      </c>
      <c r="R435">
        <f>I435*(1000-(1000*0.61365*exp(17.502*V435/(240.97+V435))/(CK435+CL435)+CF435)/2)/(1000*0.61365*exp(17.502*V435/(240.97+V435))/(CK435+CL435)-CF435)</f>
        <v>0</v>
      </c>
      <c r="S435">
        <f>1/((BZ435+1)/(P435/1.6)+1/(Q435/1.37)) + BZ435/((BZ435+1)/(P435/1.6) + BZ435/(Q435/1.37))</f>
        <v>0</v>
      </c>
      <c r="T435">
        <f>(BU435*BX435)</f>
        <v>0</v>
      </c>
      <c r="U435">
        <f>(CM435+(T435+2*0.95*5.67E-8*(((CM435+$B$7)+273)^4-(CM435+273)^4)-44100*I435)/(1.84*29.3*Q435+8*0.95*5.67E-8*(CM435+273)^3))</f>
        <v>0</v>
      </c>
      <c r="V435">
        <f>($C$7*CN435+$D$7*CO435+$E$7*U435)</f>
        <v>0</v>
      </c>
      <c r="W435">
        <f>0.61365*exp(17.502*V435/(240.97+V435))</f>
        <v>0</v>
      </c>
      <c r="X435">
        <f>(Y435/Z435*100)</f>
        <v>0</v>
      </c>
      <c r="Y435">
        <f>CF435*(CK435+CL435)/1000</f>
        <v>0</v>
      </c>
      <c r="Z435">
        <f>0.61365*exp(17.502*CM435/(240.97+CM435))</f>
        <v>0</v>
      </c>
      <c r="AA435">
        <f>(W435-CF435*(CK435+CL435)/1000)</f>
        <v>0</v>
      </c>
      <c r="AB435">
        <f>(-I435*44100)</f>
        <v>0</v>
      </c>
      <c r="AC435">
        <f>2*29.3*Q435*0.92*(CM435-V435)</f>
        <v>0</v>
      </c>
      <c r="AD435">
        <f>2*0.95*5.67E-8*(((CM435+$B$7)+273)^4-(V435+273)^4)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MAX(0,($B$13+$C$13*CR435)/(1+$D$13*CR435)*CK435/(CM435+273)*$E$13)</f>
        <v>0</v>
      </c>
      <c r="AK435" t="s">
        <v>303</v>
      </c>
      <c r="AL435" t="s">
        <v>303</v>
      </c>
      <c r="AM435">
        <v>0</v>
      </c>
      <c r="AN435">
        <v>0</v>
      </c>
      <c r="AO435">
        <f>1-AM435/AN435</f>
        <v>0</v>
      </c>
      <c r="AP435">
        <v>0</v>
      </c>
      <c r="AQ435" t="s">
        <v>303</v>
      </c>
      <c r="AR435" t="s">
        <v>303</v>
      </c>
      <c r="AS435">
        <v>0</v>
      </c>
      <c r="AT435">
        <v>0</v>
      </c>
      <c r="AU435">
        <f>1-AS435/AT435</f>
        <v>0</v>
      </c>
      <c r="AV435">
        <v>0.5</v>
      </c>
      <c r="AW435">
        <f>BV435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303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f>$B$11*CS435+$C$11*CT435+$F$11*CU435*(1-CX435)</f>
        <v>0</v>
      </c>
      <c r="BV435">
        <f>BU435*BW435</f>
        <v>0</v>
      </c>
      <c r="BW435">
        <f>($B$11*$D$9+$C$11*$D$9+$F$11*((DH435+CZ435)/MAX(DH435+CZ435+DI435, 0.1)*$I$9+DI435/MAX(DH435+CZ435+DI435, 0.1)*$J$9))/($B$11+$C$11+$F$11)</f>
        <v>0</v>
      </c>
      <c r="BX435">
        <f>($B$11*$K$9+$C$11*$K$9+$F$11*((DH435+CZ435)/MAX(DH435+CZ435+DI435, 0.1)*$P$9+DI435/MAX(DH435+CZ435+DI435, 0.1)*$Q$9))/($B$11+$C$11+$F$11)</f>
        <v>0</v>
      </c>
      <c r="BY435">
        <v>6</v>
      </c>
      <c r="BZ435">
        <v>0.5</v>
      </c>
      <c r="CA435" t="s">
        <v>304</v>
      </c>
      <c r="CB435">
        <v>2</v>
      </c>
      <c r="CC435">
        <v>1625678051.1</v>
      </c>
      <c r="CD435">
        <v>406.433</v>
      </c>
      <c r="CE435">
        <v>419.983</v>
      </c>
      <c r="CF435">
        <v>11.4618</v>
      </c>
      <c r="CG435">
        <v>9.40011333333333</v>
      </c>
      <c r="CH435">
        <v>420.774666666667</v>
      </c>
      <c r="CI435">
        <v>13.0049</v>
      </c>
      <c r="CJ435">
        <v>499.942666666667</v>
      </c>
      <c r="CK435">
        <v>100.411</v>
      </c>
      <c r="CL435">
        <v>0.0994828333333333</v>
      </c>
      <c r="CM435">
        <v>25.9010333333333</v>
      </c>
      <c r="CN435">
        <v>25.4862333333333</v>
      </c>
      <c r="CO435">
        <v>999.9</v>
      </c>
      <c r="CP435">
        <v>0</v>
      </c>
      <c r="CQ435">
        <v>0</v>
      </c>
      <c r="CR435">
        <v>10001.2</v>
      </c>
      <c r="CS435">
        <v>0</v>
      </c>
      <c r="CT435">
        <v>4.30101</v>
      </c>
      <c r="CU435">
        <v>1046.02666666667</v>
      </c>
      <c r="CV435">
        <v>0.962002</v>
      </c>
      <c r="CW435">
        <v>0.0379981</v>
      </c>
      <c r="CX435">
        <v>0</v>
      </c>
      <c r="CY435">
        <v>1261.02333333333</v>
      </c>
      <c r="CZ435">
        <v>4.99912</v>
      </c>
      <c r="DA435">
        <v>13105.5333333333</v>
      </c>
      <c r="DB435">
        <v>6712.98</v>
      </c>
      <c r="DC435">
        <v>38.2496666666667</v>
      </c>
      <c r="DD435">
        <v>41.0206666666667</v>
      </c>
      <c r="DE435">
        <v>39.979</v>
      </c>
      <c r="DF435">
        <v>40.7496666666667</v>
      </c>
      <c r="DG435">
        <v>40.104</v>
      </c>
      <c r="DH435">
        <v>1001.46666666667</v>
      </c>
      <c r="DI435">
        <v>39.56</v>
      </c>
      <c r="DJ435">
        <v>0</v>
      </c>
      <c r="DK435">
        <v>1625678052.8</v>
      </c>
      <c r="DL435">
        <v>0</v>
      </c>
      <c r="DM435">
        <v>1263.66576923077</v>
      </c>
      <c r="DN435">
        <v>-24.9917948858272</v>
      </c>
      <c r="DO435">
        <v>-248.519658356561</v>
      </c>
      <c r="DP435">
        <v>13133.0461538462</v>
      </c>
      <c r="DQ435">
        <v>15</v>
      </c>
      <c r="DR435">
        <v>1625677134.6</v>
      </c>
      <c r="DS435" t="s">
        <v>305</v>
      </c>
      <c r="DT435">
        <v>1625677128.6</v>
      </c>
      <c r="DU435">
        <v>1625677134.6</v>
      </c>
      <c r="DV435">
        <v>2</v>
      </c>
      <c r="DW435">
        <v>0.041</v>
      </c>
      <c r="DX435">
        <v>0.026</v>
      </c>
      <c r="DY435">
        <v>-14.347</v>
      </c>
      <c r="DZ435">
        <v>-1.389</v>
      </c>
      <c r="EA435">
        <v>420</v>
      </c>
      <c r="EB435">
        <v>5</v>
      </c>
      <c r="EC435">
        <v>0.14</v>
      </c>
      <c r="ED435">
        <v>0.08</v>
      </c>
      <c r="EE435">
        <v>-13.4681390243902</v>
      </c>
      <c r="EF435">
        <v>-0.259062020905916</v>
      </c>
      <c r="EG435">
        <v>0.0780160486243094</v>
      </c>
      <c r="EH435">
        <v>1</v>
      </c>
      <c r="EI435">
        <v>1264.98085714286</v>
      </c>
      <c r="EJ435">
        <v>-24.1974698701699</v>
      </c>
      <c r="EK435">
        <v>2.45560277316829</v>
      </c>
      <c r="EL435">
        <v>0</v>
      </c>
      <c r="EM435">
        <v>2.02902634146341</v>
      </c>
      <c r="EN435">
        <v>0.156975052264814</v>
      </c>
      <c r="EO435">
        <v>0.0189182741382825</v>
      </c>
      <c r="EP435">
        <v>0</v>
      </c>
      <c r="EQ435">
        <v>1</v>
      </c>
      <c r="ER435">
        <v>3</v>
      </c>
      <c r="ES435" t="s">
        <v>427</v>
      </c>
      <c r="ET435">
        <v>100</v>
      </c>
      <c r="EU435">
        <v>100</v>
      </c>
      <c r="EV435">
        <v>-14.342</v>
      </c>
      <c r="EW435">
        <v>-1.5433</v>
      </c>
      <c r="EX435">
        <v>-14.3476998515065</v>
      </c>
      <c r="EY435">
        <v>0.000485247639819423</v>
      </c>
      <c r="EZ435">
        <v>-1.36446825205216e-06</v>
      </c>
      <c r="FA435">
        <v>5.78542989185787e-10</v>
      </c>
      <c r="FB435">
        <v>-1.1099058739466</v>
      </c>
      <c r="FC435">
        <v>-0.0508365997127688</v>
      </c>
      <c r="FD435">
        <v>0.00161886503163497</v>
      </c>
      <c r="FE435">
        <v>-2.08621555845513e-05</v>
      </c>
      <c r="FF435">
        <v>0</v>
      </c>
      <c r="FG435">
        <v>2096</v>
      </c>
      <c r="FH435">
        <v>2</v>
      </c>
      <c r="FI435">
        <v>28</v>
      </c>
      <c r="FJ435">
        <v>15.4</v>
      </c>
      <c r="FK435">
        <v>15.3</v>
      </c>
      <c r="FL435">
        <v>18</v>
      </c>
      <c r="FM435">
        <v>492.382</v>
      </c>
      <c r="FN435">
        <v>513.023</v>
      </c>
      <c r="FO435">
        <v>27.5782</v>
      </c>
      <c r="FP435">
        <v>26.4152</v>
      </c>
      <c r="FQ435">
        <v>30.0002</v>
      </c>
      <c r="FR435">
        <v>26.5785</v>
      </c>
      <c r="FS435">
        <v>26.5677</v>
      </c>
      <c r="FT435">
        <v>21.5198</v>
      </c>
      <c r="FU435">
        <v>39.9246</v>
      </c>
      <c r="FV435">
        <v>0</v>
      </c>
      <c r="FW435">
        <v>27.63</v>
      </c>
      <c r="FX435">
        <v>420</v>
      </c>
      <c r="FY435">
        <v>9.52452</v>
      </c>
      <c r="FZ435">
        <v>101.681</v>
      </c>
      <c r="GA435">
        <v>96.204</v>
      </c>
    </row>
    <row r="436" spans="1:183">
      <c r="A436">
        <v>420</v>
      </c>
      <c r="B436">
        <v>1625678054.1</v>
      </c>
      <c r="C436">
        <v>838</v>
      </c>
      <c r="D436" t="s">
        <v>1146</v>
      </c>
      <c r="E436" t="s">
        <v>1147</v>
      </c>
      <c r="F436">
        <v>1</v>
      </c>
      <c r="G436" t="s">
        <v>302</v>
      </c>
      <c r="H436">
        <v>1625678053.1</v>
      </c>
      <c r="I436">
        <f>(J436)/1000</f>
        <v>0</v>
      </c>
      <c r="J436">
        <f>1000*CJ436*AH436*(CF436-CG436)/(100*BY436*(1000-AH436*CF436))</f>
        <v>0</v>
      </c>
      <c r="K436">
        <f>CJ436*AH436*(CE436-CD436*(1000-AH436*CG436)/(1000-AH436*CF436))/(100*BY436)</f>
        <v>0</v>
      </c>
      <c r="L436">
        <f>CD436 - IF(AH436&gt;1, K436*BY436*100.0/(AJ436*CR436), 0)</f>
        <v>0</v>
      </c>
      <c r="M436">
        <f>((S436-I436/2)*L436-K436)/(S436+I436/2)</f>
        <v>0</v>
      </c>
      <c r="N436">
        <f>M436*(CK436+CL436)/1000.0</f>
        <v>0</v>
      </c>
      <c r="O436">
        <f>(CD436 - IF(AH436&gt;1, K436*BY436*100.0/(AJ436*CR436), 0))*(CK436+CL436)/1000.0</f>
        <v>0</v>
      </c>
      <c r="P436">
        <f>2.0/((1/R436-1/Q436)+SIGN(R436)*SQRT((1/R436-1/Q436)*(1/R436-1/Q436) + 4*BZ436/((BZ436+1)*(BZ436+1))*(2*1/R436*1/Q436-1/Q436*1/Q436)))</f>
        <v>0</v>
      </c>
      <c r="Q436">
        <f>IF(LEFT(CA436,1)&lt;&gt;"0",IF(LEFT(CA436,1)="1",3.0,CB436),$D$5+$E$5*(CR436*CK436/($K$5*1000))+$F$5*(CR436*CK436/($K$5*1000))*MAX(MIN(BY436,$J$5),$I$5)*MAX(MIN(BY436,$J$5),$I$5)+$G$5*MAX(MIN(BY436,$J$5),$I$5)*(CR436*CK436/($K$5*1000))+$H$5*(CR436*CK436/($K$5*1000))*(CR436*CK436/($K$5*1000)))</f>
        <v>0</v>
      </c>
      <c r="R436">
        <f>I436*(1000-(1000*0.61365*exp(17.502*V436/(240.97+V436))/(CK436+CL436)+CF436)/2)/(1000*0.61365*exp(17.502*V436/(240.97+V436))/(CK436+CL436)-CF436)</f>
        <v>0</v>
      </c>
      <c r="S436">
        <f>1/((BZ436+1)/(P436/1.6)+1/(Q436/1.37)) + BZ436/((BZ436+1)/(P436/1.6) + BZ436/(Q436/1.37))</f>
        <v>0</v>
      </c>
      <c r="T436">
        <f>(BU436*BX436)</f>
        <v>0</v>
      </c>
      <c r="U436">
        <f>(CM436+(T436+2*0.95*5.67E-8*(((CM436+$B$7)+273)^4-(CM436+273)^4)-44100*I436)/(1.84*29.3*Q436+8*0.95*5.67E-8*(CM436+273)^3))</f>
        <v>0</v>
      </c>
      <c r="V436">
        <f>($C$7*CN436+$D$7*CO436+$E$7*U436)</f>
        <v>0</v>
      </c>
      <c r="W436">
        <f>0.61365*exp(17.502*V436/(240.97+V436))</f>
        <v>0</v>
      </c>
      <c r="X436">
        <f>(Y436/Z436*100)</f>
        <v>0</v>
      </c>
      <c r="Y436">
        <f>CF436*(CK436+CL436)/1000</f>
        <v>0</v>
      </c>
      <c r="Z436">
        <f>0.61365*exp(17.502*CM436/(240.97+CM436))</f>
        <v>0</v>
      </c>
      <c r="AA436">
        <f>(W436-CF436*(CK436+CL436)/1000)</f>
        <v>0</v>
      </c>
      <c r="AB436">
        <f>(-I436*44100)</f>
        <v>0</v>
      </c>
      <c r="AC436">
        <f>2*29.3*Q436*0.92*(CM436-V436)</f>
        <v>0</v>
      </c>
      <c r="AD436">
        <f>2*0.95*5.67E-8*(((CM436+$B$7)+273)^4-(V436+273)^4)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MAX(0,($B$13+$C$13*CR436)/(1+$D$13*CR436)*CK436/(CM436+273)*$E$13)</f>
        <v>0</v>
      </c>
      <c r="AK436" t="s">
        <v>303</v>
      </c>
      <c r="AL436" t="s">
        <v>303</v>
      </c>
      <c r="AM436">
        <v>0</v>
      </c>
      <c r="AN436">
        <v>0</v>
      </c>
      <c r="AO436">
        <f>1-AM436/AN436</f>
        <v>0</v>
      </c>
      <c r="AP436">
        <v>0</v>
      </c>
      <c r="AQ436" t="s">
        <v>303</v>
      </c>
      <c r="AR436" t="s">
        <v>303</v>
      </c>
      <c r="AS436">
        <v>0</v>
      </c>
      <c r="AT436">
        <v>0</v>
      </c>
      <c r="AU436">
        <f>1-AS436/AT436</f>
        <v>0</v>
      </c>
      <c r="AV436">
        <v>0.5</v>
      </c>
      <c r="AW436">
        <f>BV436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303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f>$B$11*CS436+$C$11*CT436+$F$11*CU436*(1-CX436)</f>
        <v>0</v>
      </c>
      <c r="BV436">
        <f>BU436*BW436</f>
        <v>0</v>
      </c>
      <c r="BW436">
        <f>($B$11*$D$9+$C$11*$D$9+$F$11*((DH436+CZ436)/MAX(DH436+CZ436+DI436, 0.1)*$I$9+DI436/MAX(DH436+CZ436+DI436, 0.1)*$J$9))/($B$11+$C$11+$F$11)</f>
        <v>0</v>
      </c>
      <c r="BX436">
        <f>($B$11*$K$9+$C$11*$K$9+$F$11*((DH436+CZ436)/MAX(DH436+CZ436+DI436, 0.1)*$P$9+DI436/MAX(DH436+CZ436+DI436, 0.1)*$Q$9))/($B$11+$C$11+$F$11)</f>
        <v>0</v>
      </c>
      <c r="BY436">
        <v>6</v>
      </c>
      <c r="BZ436">
        <v>0.5</v>
      </c>
      <c r="CA436" t="s">
        <v>304</v>
      </c>
      <c r="CB436">
        <v>2</v>
      </c>
      <c r="CC436">
        <v>1625678053.1</v>
      </c>
      <c r="CD436">
        <v>406.443333333333</v>
      </c>
      <c r="CE436">
        <v>419.997666666667</v>
      </c>
      <c r="CF436">
        <v>11.4808</v>
      </c>
      <c r="CG436">
        <v>9.40860333333333</v>
      </c>
      <c r="CH436">
        <v>420.785333333333</v>
      </c>
      <c r="CI436">
        <v>13.0243</v>
      </c>
      <c r="CJ436">
        <v>500.074333333333</v>
      </c>
      <c r="CK436">
        <v>100.41</v>
      </c>
      <c r="CL436">
        <v>0.100105</v>
      </c>
      <c r="CM436">
        <v>25.9322</v>
      </c>
      <c r="CN436">
        <v>25.518</v>
      </c>
      <c r="CO436">
        <v>999.9</v>
      </c>
      <c r="CP436">
        <v>0</v>
      </c>
      <c r="CQ436">
        <v>0</v>
      </c>
      <c r="CR436">
        <v>9999.96666666667</v>
      </c>
      <c r="CS436">
        <v>0</v>
      </c>
      <c r="CT436">
        <v>4.29503333333333</v>
      </c>
      <c r="CU436">
        <v>1045.92333333333</v>
      </c>
      <c r="CV436">
        <v>0.961994666666667</v>
      </c>
      <c r="CW436">
        <v>0.0380055</v>
      </c>
      <c r="CX436">
        <v>0</v>
      </c>
      <c r="CY436">
        <v>1259.97</v>
      </c>
      <c r="CZ436">
        <v>4.99912</v>
      </c>
      <c r="DA436">
        <v>13096</v>
      </c>
      <c r="DB436">
        <v>6712.30666666667</v>
      </c>
      <c r="DC436">
        <v>38.187</v>
      </c>
      <c r="DD436">
        <v>41.0206666666667</v>
      </c>
      <c r="DE436">
        <v>39.8956666666667</v>
      </c>
      <c r="DF436">
        <v>40.6873333333333</v>
      </c>
      <c r="DG436">
        <v>40.0833333333333</v>
      </c>
      <c r="DH436">
        <v>1001.36</v>
      </c>
      <c r="DI436">
        <v>39.5633333333333</v>
      </c>
      <c r="DJ436">
        <v>0</v>
      </c>
      <c r="DK436">
        <v>1625678055.2</v>
      </c>
      <c r="DL436">
        <v>0</v>
      </c>
      <c r="DM436">
        <v>1262.66769230769</v>
      </c>
      <c r="DN436">
        <v>-25.4270085634409</v>
      </c>
      <c r="DO436">
        <v>-247.866666907864</v>
      </c>
      <c r="DP436">
        <v>13122.9192307692</v>
      </c>
      <c r="DQ436">
        <v>15</v>
      </c>
      <c r="DR436">
        <v>1625677134.6</v>
      </c>
      <c r="DS436" t="s">
        <v>305</v>
      </c>
      <c r="DT436">
        <v>1625677128.6</v>
      </c>
      <c r="DU436">
        <v>1625677134.6</v>
      </c>
      <c r="DV436">
        <v>2</v>
      </c>
      <c r="DW436">
        <v>0.041</v>
      </c>
      <c r="DX436">
        <v>0.026</v>
      </c>
      <c r="DY436">
        <v>-14.347</v>
      </c>
      <c r="DZ436">
        <v>-1.389</v>
      </c>
      <c r="EA436">
        <v>420</v>
      </c>
      <c r="EB436">
        <v>5</v>
      </c>
      <c r="EC436">
        <v>0.14</v>
      </c>
      <c r="ED436">
        <v>0.08</v>
      </c>
      <c r="EE436">
        <v>-13.4823243902439</v>
      </c>
      <c r="EF436">
        <v>-0.308590243902435</v>
      </c>
      <c r="EG436">
        <v>0.0808113424195674</v>
      </c>
      <c r="EH436">
        <v>1</v>
      </c>
      <c r="EI436">
        <v>1263.88588235294</v>
      </c>
      <c r="EJ436">
        <v>-24.7379823680262</v>
      </c>
      <c r="EK436">
        <v>2.43579328501737</v>
      </c>
      <c r="EL436">
        <v>0</v>
      </c>
      <c r="EM436">
        <v>2.03507634146341</v>
      </c>
      <c r="EN436">
        <v>0.186023414634153</v>
      </c>
      <c r="EO436">
        <v>0.0214615269790769</v>
      </c>
      <c r="EP436">
        <v>0</v>
      </c>
      <c r="EQ436">
        <v>1</v>
      </c>
      <c r="ER436">
        <v>3</v>
      </c>
      <c r="ES436" t="s">
        <v>427</v>
      </c>
      <c r="ET436">
        <v>100</v>
      </c>
      <c r="EU436">
        <v>100</v>
      </c>
      <c r="EV436">
        <v>-14.342</v>
      </c>
      <c r="EW436">
        <v>-1.5436</v>
      </c>
      <c r="EX436">
        <v>-14.3476998515065</v>
      </c>
      <c r="EY436">
        <v>0.000485247639819423</v>
      </c>
      <c r="EZ436">
        <v>-1.36446825205216e-06</v>
      </c>
      <c r="FA436">
        <v>5.78542989185787e-10</v>
      </c>
      <c r="FB436">
        <v>-1.1099058739466</v>
      </c>
      <c r="FC436">
        <v>-0.0508365997127688</v>
      </c>
      <c r="FD436">
        <v>0.00161886503163497</v>
      </c>
      <c r="FE436">
        <v>-2.08621555845513e-05</v>
      </c>
      <c r="FF436">
        <v>0</v>
      </c>
      <c r="FG436">
        <v>2096</v>
      </c>
      <c r="FH436">
        <v>2</v>
      </c>
      <c r="FI436">
        <v>28</v>
      </c>
      <c r="FJ436">
        <v>15.4</v>
      </c>
      <c r="FK436">
        <v>15.3</v>
      </c>
      <c r="FL436">
        <v>18</v>
      </c>
      <c r="FM436">
        <v>492.302</v>
      </c>
      <c r="FN436">
        <v>512.951</v>
      </c>
      <c r="FO436">
        <v>27.6214</v>
      </c>
      <c r="FP436">
        <v>26.4158</v>
      </c>
      <c r="FQ436">
        <v>30.0002</v>
      </c>
      <c r="FR436">
        <v>26.5793</v>
      </c>
      <c r="FS436">
        <v>26.5677</v>
      </c>
      <c r="FT436">
        <v>21.5216</v>
      </c>
      <c r="FU436">
        <v>39.9246</v>
      </c>
      <c r="FV436">
        <v>0</v>
      </c>
      <c r="FW436">
        <v>27.7</v>
      </c>
      <c r="FX436">
        <v>420</v>
      </c>
      <c r="FY436">
        <v>9.52875</v>
      </c>
      <c r="FZ436">
        <v>101.68</v>
      </c>
      <c r="GA436">
        <v>96.2036</v>
      </c>
    </row>
    <row r="437" spans="1:183">
      <c r="A437">
        <v>421</v>
      </c>
      <c r="B437">
        <v>1625678056.1</v>
      </c>
      <c r="C437">
        <v>840</v>
      </c>
      <c r="D437" t="s">
        <v>1148</v>
      </c>
      <c r="E437" t="s">
        <v>1149</v>
      </c>
      <c r="F437">
        <v>1</v>
      </c>
      <c r="G437" t="s">
        <v>302</v>
      </c>
      <c r="H437">
        <v>1625678055.1</v>
      </c>
      <c r="I437">
        <f>(J437)/1000</f>
        <v>0</v>
      </c>
      <c r="J437">
        <f>1000*CJ437*AH437*(CF437-CG437)/(100*BY437*(1000-AH437*CF437))</f>
        <v>0</v>
      </c>
      <c r="K437">
        <f>CJ437*AH437*(CE437-CD437*(1000-AH437*CG437)/(1000-AH437*CF437))/(100*BY437)</f>
        <v>0</v>
      </c>
      <c r="L437">
        <f>CD437 - IF(AH437&gt;1, K437*BY437*100.0/(AJ437*CR437), 0)</f>
        <v>0</v>
      </c>
      <c r="M437">
        <f>((S437-I437/2)*L437-K437)/(S437+I437/2)</f>
        <v>0</v>
      </c>
      <c r="N437">
        <f>M437*(CK437+CL437)/1000.0</f>
        <v>0</v>
      </c>
      <c r="O437">
        <f>(CD437 - IF(AH437&gt;1, K437*BY437*100.0/(AJ437*CR437), 0))*(CK437+CL437)/1000.0</f>
        <v>0</v>
      </c>
      <c r="P437">
        <f>2.0/((1/R437-1/Q437)+SIGN(R437)*SQRT((1/R437-1/Q437)*(1/R437-1/Q437) + 4*BZ437/((BZ437+1)*(BZ437+1))*(2*1/R437*1/Q437-1/Q437*1/Q437)))</f>
        <v>0</v>
      </c>
      <c r="Q437">
        <f>IF(LEFT(CA437,1)&lt;&gt;"0",IF(LEFT(CA437,1)="1",3.0,CB437),$D$5+$E$5*(CR437*CK437/($K$5*1000))+$F$5*(CR437*CK437/($K$5*1000))*MAX(MIN(BY437,$J$5),$I$5)*MAX(MIN(BY437,$J$5),$I$5)+$G$5*MAX(MIN(BY437,$J$5),$I$5)*(CR437*CK437/($K$5*1000))+$H$5*(CR437*CK437/($K$5*1000))*(CR437*CK437/($K$5*1000)))</f>
        <v>0</v>
      </c>
      <c r="R437">
        <f>I437*(1000-(1000*0.61365*exp(17.502*V437/(240.97+V437))/(CK437+CL437)+CF437)/2)/(1000*0.61365*exp(17.502*V437/(240.97+V437))/(CK437+CL437)-CF437)</f>
        <v>0</v>
      </c>
      <c r="S437">
        <f>1/((BZ437+1)/(P437/1.6)+1/(Q437/1.37)) + BZ437/((BZ437+1)/(P437/1.6) + BZ437/(Q437/1.37))</f>
        <v>0</v>
      </c>
      <c r="T437">
        <f>(BU437*BX437)</f>
        <v>0</v>
      </c>
      <c r="U437">
        <f>(CM437+(T437+2*0.95*5.67E-8*(((CM437+$B$7)+273)^4-(CM437+273)^4)-44100*I437)/(1.84*29.3*Q437+8*0.95*5.67E-8*(CM437+273)^3))</f>
        <v>0</v>
      </c>
      <c r="V437">
        <f>($C$7*CN437+$D$7*CO437+$E$7*U437)</f>
        <v>0</v>
      </c>
      <c r="W437">
        <f>0.61365*exp(17.502*V437/(240.97+V437))</f>
        <v>0</v>
      </c>
      <c r="X437">
        <f>(Y437/Z437*100)</f>
        <v>0</v>
      </c>
      <c r="Y437">
        <f>CF437*(CK437+CL437)/1000</f>
        <v>0</v>
      </c>
      <c r="Z437">
        <f>0.61365*exp(17.502*CM437/(240.97+CM437))</f>
        <v>0</v>
      </c>
      <c r="AA437">
        <f>(W437-CF437*(CK437+CL437)/1000)</f>
        <v>0</v>
      </c>
      <c r="AB437">
        <f>(-I437*44100)</f>
        <v>0</v>
      </c>
      <c r="AC437">
        <f>2*29.3*Q437*0.92*(CM437-V437)</f>
        <v>0</v>
      </c>
      <c r="AD437">
        <f>2*0.95*5.67E-8*(((CM437+$B$7)+273)^4-(V437+273)^4)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MAX(0,($B$13+$C$13*CR437)/(1+$D$13*CR437)*CK437/(CM437+273)*$E$13)</f>
        <v>0</v>
      </c>
      <c r="AK437" t="s">
        <v>303</v>
      </c>
      <c r="AL437" t="s">
        <v>303</v>
      </c>
      <c r="AM437">
        <v>0</v>
      </c>
      <c r="AN437">
        <v>0</v>
      </c>
      <c r="AO437">
        <f>1-AM437/AN437</f>
        <v>0</v>
      </c>
      <c r="AP437">
        <v>0</v>
      </c>
      <c r="AQ437" t="s">
        <v>303</v>
      </c>
      <c r="AR437" t="s">
        <v>303</v>
      </c>
      <c r="AS437">
        <v>0</v>
      </c>
      <c r="AT437">
        <v>0</v>
      </c>
      <c r="AU437">
        <f>1-AS437/AT437</f>
        <v>0</v>
      </c>
      <c r="AV437">
        <v>0.5</v>
      </c>
      <c r="AW437">
        <f>BV437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303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f>$B$11*CS437+$C$11*CT437+$F$11*CU437*(1-CX437)</f>
        <v>0</v>
      </c>
      <c r="BV437">
        <f>BU437*BW437</f>
        <v>0</v>
      </c>
      <c r="BW437">
        <f>($B$11*$D$9+$C$11*$D$9+$F$11*((DH437+CZ437)/MAX(DH437+CZ437+DI437, 0.1)*$I$9+DI437/MAX(DH437+CZ437+DI437, 0.1)*$J$9))/($B$11+$C$11+$F$11)</f>
        <v>0</v>
      </c>
      <c r="BX437">
        <f>($B$11*$K$9+$C$11*$K$9+$F$11*((DH437+CZ437)/MAX(DH437+CZ437+DI437, 0.1)*$P$9+DI437/MAX(DH437+CZ437+DI437, 0.1)*$Q$9))/($B$11+$C$11+$F$11)</f>
        <v>0</v>
      </c>
      <c r="BY437">
        <v>6</v>
      </c>
      <c r="BZ437">
        <v>0.5</v>
      </c>
      <c r="CA437" t="s">
        <v>304</v>
      </c>
      <c r="CB437">
        <v>2</v>
      </c>
      <c r="CC437">
        <v>1625678055.1</v>
      </c>
      <c r="CD437">
        <v>406.438666666667</v>
      </c>
      <c r="CE437">
        <v>419.957666666667</v>
      </c>
      <c r="CF437">
        <v>11.4993666666667</v>
      </c>
      <c r="CG437">
        <v>9.43891333333333</v>
      </c>
      <c r="CH437">
        <v>420.780333333333</v>
      </c>
      <c r="CI437">
        <v>13.0432</v>
      </c>
      <c r="CJ437">
        <v>500.054333333333</v>
      </c>
      <c r="CK437">
        <v>100.411</v>
      </c>
      <c r="CL437">
        <v>0.100547</v>
      </c>
      <c r="CM437">
        <v>25.9635666666667</v>
      </c>
      <c r="CN437">
        <v>25.5485666666667</v>
      </c>
      <c r="CO437">
        <v>999.9</v>
      </c>
      <c r="CP437">
        <v>0</v>
      </c>
      <c r="CQ437">
        <v>0</v>
      </c>
      <c r="CR437">
        <v>9972.5</v>
      </c>
      <c r="CS437">
        <v>0</v>
      </c>
      <c r="CT437">
        <v>4.28722</v>
      </c>
      <c r="CU437">
        <v>1046.02</v>
      </c>
      <c r="CV437">
        <v>0.962002</v>
      </c>
      <c r="CW437">
        <v>0.0379981</v>
      </c>
      <c r="CX437">
        <v>0</v>
      </c>
      <c r="CY437">
        <v>1259.43</v>
      </c>
      <c r="CZ437">
        <v>4.99912</v>
      </c>
      <c r="DA437">
        <v>13090.3333333333</v>
      </c>
      <c r="DB437">
        <v>6712.95</v>
      </c>
      <c r="DC437">
        <v>38.0833333333333</v>
      </c>
      <c r="DD437">
        <v>41.0413333333333</v>
      </c>
      <c r="DE437">
        <v>39.854</v>
      </c>
      <c r="DF437">
        <v>40.7496666666667</v>
      </c>
      <c r="DG437">
        <v>40.1873333333333</v>
      </c>
      <c r="DH437">
        <v>1001.46</v>
      </c>
      <c r="DI437">
        <v>39.56</v>
      </c>
      <c r="DJ437">
        <v>0</v>
      </c>
      <c r="DK437">
        <v>1625678057</v>
      </c>
      <c r="DL437">
        <v>0</v>
      </c>
      <c r="DM437">
        <v>1261.8184</v>
      </c>
      <c r="DN437">
        <v>-25.4376922661959</v>
      </c>
      <c r="DO437">
        <v>-246.038461192978</v>
      </c>
      <c r="DP437">
        <v>13114.42</v>
      </c>
      <c r="DQ437">
        <v>15</v>
      </c>
      <c r="DR437">
        <v>1625677134.6</v>
      </c>
      <c r="DS437" t="s">
        <v>305</v>
      </c>
      <c r="DT437">
        <v>1625677128.6</v>
      </c>
      <c r="DU437">
        <v>1625677134.6</v>
      </c>
      <c r="DV437">
        <v>2</v>
      </c>
      <c r="DW437">
        <v>0.041</v>
      </c>
      <c r="DX437">
        <v>0.026</v>
      </c>
      <c r="DY437">
        <v>-14.347</v>
      </c>
      <c r="DZ437">
        <v>-1.389</v>
      </c>
      <c r="EA437">
        <v>420</v>
      </c>
      <c r="EB437">
        <v>5</v>
      </c>
      <c r="EC437">
        <v>0.14</v>
      </c>
      <c r="ED437">
        <v>0.08</v>
      </c>
      <c r="EE437">
        <v>-13.4927804878049</v>
      </c>
      <c r="EF437">
        <v>-0.239305923344952</v>
      </c>
      <c r="EG437">
        <v>0.0779148291077122</v>
      </c>
      <c r="EH437">
        <v>1</v>
      </c>
      <c r="EI437">
        <v>1263.16264705882</v>
      </c>
      <c r="EJ437">
        <v>-24.6042494232013</v>
      </c>
      <c r="EK437">
        <v>2.43361786939858</v>
      </c>
      <c r="EL437">
        <v>0</v>
      </c>
      <c r="EM437">
        <v>2.0391243902439</v>
      </c>
      <c r="EN437">
        <v>0.200371358885012</v>
      </c>
      <c r="EO437">
        <v>0.0222722197135728</v>
      </c>
      <c r="EP437">
        <v>0</v>
      </c>
      <c r="EQ437">
        <v>1</v>
      </c>
      <c r="ER437">
        <v>3</v>
      </c>
      <c r="ES437" t="s">
        <v>427</v>
      </c>
      <c r="ET437">
        <v>100</v>
      </c>
      <c r="EU437">
        <v>100</v>
      </c>
      <c r="EV437">
        <v>-14.342</v>
      </c>
      <c r="EW437">
        <v>-1.5441</v>
      </c>
      <c r="EX437">
        <v>-14.3476998515065</v>
      </c>
      <c r="EY437">
        <v>0.000485247639819423</v>
      </c>
      <c r="EZ437">
        <v>-1.36446825205216e-06</v>
      </c>
      <c r="FA437">
        <v>5.78542989185787e-10</v>
      </c>
      <c r="FB437">
        <v>-1.1099058739466</v>
      </c>
      <c r="FC437">
        <v>-0.0508365997127688</v>
      </c>
      <c r="FD437">
        <v>0.00161886503163497</v>
      </c>
      <c r="FE437">
        <v>-2.08621555845513e-05</v>
      </c>
      <c r="FF437">
        <v>0</v>
      </c>
      <c r="FG437">
        <v>2096</v>
      </c>
      <c r="FH437">
        <v>2</v>
      </c>
      <c r="FI437">
        <v>28</v>
      </c>
      <c r="FJ437">
        <v>15.5</v>
      </c>
      <c r="FK437">
        <v>15.4</v>
      </c>
      <c r="FL437">
        <v>18</v>
      </c>
      <c r="FM437">
        <v>492.215</v>
      </c>
      <c r="FN437">
        <v>512.916</v>
      </c>
      <c r="FO437">
        <v>27.6672</v>
      </c>
      <c r="FP437">
        <v>26.4168</v>
      </c>
      <c r="FQ437">
        <v>30.0002</v>
      </c>
      <c r="FR437">
        <v>26.5793</v>
      </c>
      <c r="FS437">
        <v>26.5677</v>
      </c>
      <c r="FT437">
        <v>21.52</v>
      </c>
      <c r="FU437">
        <v>39.9246</v>
      </c>
      <c r="FV437">
        <v>0</v>
      </c>
      <c r="FW437">
        <v>27.7</v>
      </c>
      <c r="FX437">
        <v>420</v>
      </c>
      <c r="FY437">
        <v>9.52532</v>
      </c>
      <c r="FZ437">
        <v>101.679</v>
      </c>
      <c r="GA437">
        <v>96.2026</v>
      </c>
    </row>
    <row r="438" spans="1:183">
      <c r="A438">
        <v>422</v>
      </c>
      <c r="B438">
        <v>1625678058.1</v>
      </c>
      <c r="C438">
        <v>842</v>
      </c>
      <c r="D438" t="s">
        <v>1150</v>
      </c>
      <c r="E438" t="s">
        <v>1151</v>
      </c>
      <c r="F438">
        <v>1</v>
      </c>
      <c r="G438" t="s">
        <v>302</v>
      </c>
      <c r="H438">
        <v>1625678057.1</v>
      </c>
      <c r="I438">
        <f>(J438)/1000</f>
        <v>0</v>
      </c>
      <c r="J438">
        <f>1000*CJ438*AH438*(CF438-CG438)/(100*BY438*(1000-AH438*CF438))</f>
        <v>0</v>
      </c>
      <c r="K438">
        <f>CJ438*AH438*(CE438-CD438*(1000-AH438*CG438)/(1000-AH438*CF438))/(100*BY438)</f>
        <v>0</v>
      </c>
      <c r="L438">
        <f>CD438 - IF(AH438&gt;1, K438*BY438*100.0/(AJ438*CR438), 0)</f>
        <v>0</v>
      </c>
      <c r="M438">
        <f>((S438-I438/2)*L438-K438)/(S438+I438/2)</f>
        <v>0</v>
      </c>
      <c r="N438">
        <f>M438*(CK438+CL438)/1000.0</f>
        <v>0</v>
      </c>
      <c r="O438">
        <f>(CD438 - IF(AH438&gt;1, K438*BY438*100.0/(AJ438*CR438), 0))*(CK438+CL438)/1000.0</f>
        <v>0</v>
      </c>
      <c r="P438">
        <f>2.0/((1/R438-1/Q438)+SIGN(R438)*SQRT((1/R438-1/Q438)*(1/R438-1/Q438) + 4*BZ438/((BZ438+1)*(BZ438+1))*(2*1/R438*1/Q438-1/Q438*1/Q438)))</f>
        <v>0</v>
      </c>
      <c r="Q438">
        <f>IF(LEFT(CA438,1)&lt;&gt;"0",IF(LEFT(CA438,1)="1",3.0,CB438),$D$5+$E$5*(CR438*CK438/($K$5*1000))+$F$5*(CR438*CK438/($K$5*1000))*MAX(MIN(BY438,$J$5),$I$5)*MAX(MIN(BY438,$J$5),$I$5)+$G$5*MAX(MIN(BY438,$J$5),$I$5)*(CR438*CK438/($K$5*1000))+$H$5*(CR438*CK438/($K$5*1000))*(CR438*CK438/($K$5*1000)))</f>
        <v>0</v>
      </c>
      <c r="R438">
        <f>I438*(1000-(1000*0.61365*exp(17.502*V438/(240.97+V438))/(CK438+CL438)+CF438)/2)/(1000*0.61365*exp(17.502*V438/(240.97+V438))/(CK438+CL438)-CF438)</f>
        <v>0</v>
      </c>
      <c r="S438">
        <f>1/((BZ438+1)/(P438/1.6)+1/(Q438/1.37)) + BZ438/((BZ438+1)/(P438/1.6) + BZ438/(Q438/1.37))</f>
        <v>0</v>
      </c>
      <c r="T438">
        <f>(BU438*BX438)</f>
        <v>0</v>
      </c>
      <c r="U438">
        <f>(CM438+(T438+2*0.95*5.67E-8*(((CM438+$B$7)+273)^4-(CM438+273)^4)-44100*I438)/(1.84*29.3*Q438+8*0.95*5.67E-8*(CM438+273)^3))</f>
        <v>0</v>
      </c>
      <c r="V438">
        <f>($C$7*CN438+$D$7*CO438+$E$7*U438)</f>
        <v>0</v>
      </c>
      <c r="W438">
        <f>0.61365*exp(17.502*V438/(240.97+V438))</f>
        <v>0</v>
      </c>
      <c r="X438">
        <f>(Y438/Z438*100)</f>
        <v>0</v>
      </c>
      <c r="Y438">
        <f>CF438*(CK438+CL438)/1000</f>
        <v>0</v>
      </c>
      <c r="Z438">
        <f>0.61365*exp(17.502*CM438/(240.97+CM438))</f>
        <v>0</v>
      </c>
      <c r="AA438">
        <f>(W438-CF438*(CK438+CL438)/1000)</f>
        <v>0</v>
      </c>
      <c r="AB438">
        <f>(-I438*44100)</f>
        <v>0</v>
      </c>
      <c r="AC438">
        <f>2*29.3*Q438*0.92*(CM438-V438)</f>
        <v>0</v>
      </c>
      <c r="AD438">
        <f>2*0.95*5.67E-8*(((CM438+$B$7)+273)^4-(V438+273)^4)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MAX(0,($B$13+$C$13*CR438)/(1+$D$13*CR438)*CK438/(CM438+273)*$E$13)</f>
        <v>0</v>
      </c>
      <c r="AK438" t="s">
        <v>303</v>
      </c>
      <c r="AL438" t="s">
        <v>303</v>
      </c>
      <c r="AM438">
        <v>0</v>
      </c>
      <c r="AN438">
        <v>0</v>
      </c>
      <c r="AO438">
        <f>1-AM438/AN438</f>
        <v>0</v>
      </c>
      <c r="AP438">
        <v>0</v>
      </c>
      <c r="AQ438" t="s">
        <v>303</v>
      </c>
      <c r="AR438" t="s">
        <v>303</v>
      </c>
      <c r="AS438">
        <v>0</v>
      </c>
      <c r="AT438">
        <v>0</v>
      </c>
      <c r="AU438">
        <f>1-AS438/AT438</f>
        <v>0</v>
      </c>
      <c r="AV438">
        <v>0.5</v>
      </c>
      <c r="AW438">
        <f>BV438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303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f>$B$11*CS438+$C$11*CT438+$F$11*CU438*(1-CX438)</f>
        <v>0</v>
      </c>
      <c r="BV438">
        <f>BU438*BW438</f>
        <v>0</v>
      </c>
      <c r="BW438">
        <f>($B$11*$D$9+$C$11*$D$9+$F$11*((DH438+CZ438)/MAX(DH438+CZ438+DI438, 0.1)*$I$9+DI438/MAX(DH438+CZ438+DI438, 0.1)*$J$9))/($B$11+$C$11+$F$11)</f>
        <v>0</v>
      </c>
      <c r="BX438">
        <f>($B$11*$K$9+$C$11*$K$9+$F$11*((DH438+CZ438)/MAX(DH438+CZ438+DI438, 0.1)*$P$9+DI438/MAX(DH438+CZ438+DI438, 0.1)*$Q$9))/($B$11+$C$11+$F$11)</f>
        <v>0</v>
      </c>
      <c r="BY438">
        <v>6</v>
      </c>
      <c r="BZ438">
        <v>0.5</v>
      </c>
      <c r="CA438" t="s">
        <v>304</v>
      </c>
      <c r="CB438">
        <v>2</v>
      </c>
      <c r="CC438">
        <v>1625678057.1</v>
      </c>
      <c r="CD438">
        <v>406.410666666667</v>
      </c>
      <c r="CE438">
        <v>419.961333333333</v>
      </c>
      <c r="CF438">
        <v>11.521</v>
      </c>
      <c r="CG438">
        <v>9.46825666666667</v>
      </c>
      <c r="CH438">
        <v>420.752666666667</v>
      </c>
      <c r="CI438">
        <v>13.0652666666667</v>
      </c>
      <c r="CJ438">
        <v>500.042333333333</v>
      </c>
      <c r="CK438">
        <v>100.412</v>
      </c>
      <c r="CL438">
        <v>0.0999140666666667</v>
      </c>
      <c r="CM438">
        <v>25.9924333333333</v>
      </c>
      <c r="CN438">
        <v>25.5760666666667</v>
      </c>
      <c r="CO438">
        <v>999.9</v>
      </c>
      <c r="CP438">
        <v>0</v>
      </c>
      <c r="CQ438">
        <v>0</v>
      </c>
      <c r="CR438">
        <v>10010.8166666667</v>
      </c>
      <c r="CS438">
        <v>0</v>
      </c>
      <c r="CT438">
        <v>4.27389666666667</v>
      </c>
      <c r="CU438">
        <v>1046.02666666667</v>
      </c>
      <c r="CV438">
        <v>0.962002</v>
      </c>
      <c r="CW438">
        <v>0.0379981</v>
      </c>
      <c r="CX438">
        <v>0</v>
      </c>
      <c r="CY438">
        <v>1258.36666666667</v>
      </c>
      <c r="CZ438">
        <v>4.99912</v>
      </c>
      <c r="DA438">
        <v>13080.6666666667</v>
      </c>
      <c r="DB438">
        <v>6712.98666666667</v>
      </c>
      <c r="DC438">
        <v>38.354</v>
      </c>
      <c r="DD438">
        <v>41.0413333333333</v>
      </c>
      <c r="DE438">
        <v>39.958</v>
      </c>
      <c r="DF438">
        <v>40.7703333333333</v>
      </c>
      <c r="DG438">
        <v>40.2916666666667</v>
      </c>
      <c r="DH438">
        <v>1001.46666666667</v>
      </c>
      <c r="DI438">
        <v>39.56</v>
      </c>
      <c r="DJ438">
        <v>0</v>
      </c>
      <c r="DK438">
        <v>1625678058.8</v>
      </c>
      <c r="DL438">
        <v>0</v>
      </c>
      <c r="DM438">
        <v>1261.18653846154</v>
      </c>
      <c r="DN438">
        <v>-24.9781196752288</v>
      </c>
      <c r="DO438">
        <v>-243.517948912363</v>
      </c>
      <c r="DP438">
        <v>13108.3115384615</v>
      </c>
      <c r="DQ438">
        <v>15</v>
      </c>
      <c r="DR438">
        <v>1625677134.6</v>
      </c>
      <c r="DS438" t="s">
        <v>305</v>
      </c>
      <c r="DT438">
        <v>1625677128.6</v>
      </c>
      <c r="DU438">
        <v>1625677134.6</v>
      </c>
      <c r="DV438">
        <v>2</v>
      </c>
      <c r="DW438">
        <v>0.041</v>
      </c>
      <c r="DX438">
        <v>0.026</v>
      </c>
      <c r="DY438">
        <v>-14.347</v>
      </c>
      <c r="DZ438">
        <v>-1.389</v>
      </c>
      <c r="EA438">
        <v>420</v>
      </c>
      <c r="EB438">
        <v>5</v>
      </c>
      <c r="EC438">
        <v>0.14</v>
      </c>
      <c r="ED438">
        <v>0.08</v>
      </c>
      <c r="EE438">
        <v>-13.504912195122</v>
      </c>
      <c r="EF438">
        <v>-0.206811846689945</v>
      </c>
      <c r="EG438">
        <v>0.0763747059237385</v>
      </c>
      <c r="EH438">
        <v>1</v>
      </c>
      <c r="EI438">
        <v>1262.18588235294</v>
      </c>
      <c r="EJ438">
        <v>-24.926177158361</v>
      </c>
      <c r="EK438">
        <v>2.45476381713677</v>
      </c>
      <c r="EL438">
        <v>0</v>
      </c>
      <c r="EM438">
        <v>2.04177365853659</v>
      </c>
      <c r="EN438">
        <v>0.19687149825784</v>
      </c>
      <c r="EO438">
        <v>0.0221268651142868</v>
      </c>
      <c r="EP438">
        <v>0</v>
      </c>
      <c r="EQ438">
        <v>1</v>
      </c>
      <c r="ER438">
        <v>3</v>
      </c>
      <c r="ES438" t="s">
        <v>427</v>
      </c>
      <c r="ET438">
        <v>100</v>
      </c>
      <c r="EU438">
        <v>100</v>
      </c>
      <c r="EV438">
        <v>-14.342</v>
      </c>
      <c r="EW438">
        <v>-1.5445</v>
      </c>
      <c r="EX438">
        <v>-14.3476998515065</v>
      </c>
      <c r="EY438">
        <v>0.000485247639819423</v>
      </c>
      <c r="EZ438">
        <v>-1.36446825205216e-06</v>
      </c>
      <c r="FA438">
        <v>5.78542989185787e-10</v>
      </c>
      <c r="FB438">
        <v>-1.1099058739466</v>
      </c>
      <c r="FC438">
        <v>-0.0508365997127688</v>
      </c>
      <c r="FD438">
        <v>0.00161886503163497</v>
      </c>
      <c r="FE438">
        <v>-2.08621555845513e-05</v>
      </c>
      <c r="FF438">
        <v>0</v>
      </c>
      <c r="FG438">
        <v>2096</v>
      </c>
      <c r="FH438">
        <v>2</v>
      </c>
      <c r="FI438">
        <v>28</v>
      </c>
      <c r="FJ438">
        <v>15.5</v>
      </c>
      <c r="FK438">
        <v>15.4</v>
      </c>
      <c r="FL438">
        <v>18</v>
      </c>
      <c r="FM438">
        <v>492.258</v>
      </c>
      <c r="FN438">
        <v>513.041</v>
      </c>
      <c r="FO438">
        <v>27.7104</v>
      </c>
      <c r="FP438">
        <v>26.4179</v>
      </c>
      <c r="FQ438">
        <v>30.0002</v>
      </c>
      <c r="FR438">
        <v>26.5793</v>
      </c>
      <c r="FS438">
        <v>26.5677</v>
      </c>
      <c r="FT438">
        <v>21.5243</v>
      </c>
      <c r="FU438">
        <v>39.9246</v>
      </c>
      <c r="FV438">
        <v>0</v>
      </c>
      <c r="FW438">
        <v>27.77</v>
      </c>
      <c r="FX438">
        <v>420</v>
      </c>
      <c r="FY438">
        <v>9.59143</v>
      </c>
      <c r="FZ438">
        <v>101.679</v>
      </c>
      <c r="GA438">
        <v>96.2016</v>
      </c>
    </row>
    <row r="439" spans="1:183">
      <c r="A439">
        <v>423</v>
      </c>
      <c r="B439">
        <v>1625678060.1</v>
      </c>
      <c r="C439">
        <v>844</v>
      </c>
      <c r="D439" t="s">
        <v>1152</v>
      </c>
      <c r="E439" t="s">
        <v>1153</v>
      </c>
      <c r="F439">
        <v>1</v>
      </c>
      <c r="G439" t="s">
        <v>302</v>
      </c>
      <c r="H439">
        <v>1625678059.1</v>
      </c>
      <c r="I439">
        <f>(J439)/1000</f>
        <v>0</v>
      </c>
      <c r="J439">
        <f>1000*CJ439*AH439*(CF439-CG439)/(100*BY439*(1000-AH439*CF439))</f>
        <v>0</v>
      </c>
      <c r="K439">
        <f>CJ439*AH439*(CE439-CD439*(1000-AH439*CG439)/(1000-AH439*CF439))/(100*BY439)</f>
        <v>0</v>
      </c>
      <c r="L439">
        <f>CD439 - IF(AH439&gt;1, K439*BY439*100.0/(AJ439*CR439), 0)</f>
        <v>0</v>
      </c>
      <c r="M439">
        <f>((S439-I439/2)*L439-K439)/(S439+I439/2)</f>
        <v>0</v>
      </c>
      <c r="N439">
        <f>M439*(CK439+CL439)/1000.0</f>
        <v>0</v>
      </c>
      <c r="O439">
        <f>(CD439 - IF(AH439&gt;1, K439*BY439*100.0/(AJ439*CR439), 0))*(CK439+CL439)/1000.0</f>
        <v>0</v>
      </c>
      <c r="P439">
        <f>2.0/((1/R439-1/Q439)+SIGN(R439)*SQRT((1/R439-1/Q439)*(1/R439-1/Q439) + 4*BZ439/((BZ439+1)*(BZ439+1))*(2*1/R439*1/Q439-1/Q439*1/Q439)))</f>
        <v>0</v>
      </c>
      <c r="Q439">
        <f>IF(LEFT(CA439,1)&lt;&gt;"0",IF(LEFT(CA439,1)="1",3.0,CB439),$D$5+$E$5*(CR439*CK439/($K$5*1000))+$F$5*(CR439*CK439/($K$5*1000))*MAX(MIN(BY439,$J$5),$I$5)*MAX(MIN(BY439,$J$5),$I$5)+$G$5*MAX(MIN(BY439,$J$5),$I$5)*(CR439*CK439/($K$5*1000))+$H$5*(CR439*CK439/($K$5*1000))*(CR439*CK439/($K$5*1000)))</f>
        <v>0</v>
      </c>
      <c r="R439">
        <f>I439*(1000-(1000*0.61365*exp(17.502*V439/(240.97+V439))/(CK439+CL439)+CF439)/2)/(1000*0.61365*exp(17.502*V439/(240.97+V439))/(CK439+CL439)-CF439)</f>
        <v>0</v>
      </c>
      <c r="S439">
        <f>1/((BZ439+1)/(P439/1.6)+1/(Q439/1.37)) + BZ439/((BZ439+1)/(P439/1.6) + BZ439/(Q439/1.37))</f>
        <v>0</v>
      </c>
      <c r="T439">
        <f>(BU439*BX439)</f>
        <v>0</v>
      </c>
      <c r="U439">
        <f>(CM439+(T439+2*0.95*5.67E-8*(((CM439+$B$7)+273)^4-(CM439+273)^4)-44100*I439)/(1.84*29.3*Q439+8*0.95*5.67E-8*(CM439+273)^3))</f>
        <v>0</v>
      </c>
      <c r="V439">
        <f>($C$7*CN439+$D$7*CO439+$E$7*U439)</f>
        <v>0</v>
      </c>
      <c r="W439">
        <f>0.61365*exp(17.502*V439/(240.97+V439))</f>
        <v>0</v>
      </c>
      <c r="X439">
        <f>(Y439/Z439*100)</f>
        <v>0</v>
      </c>
      <c r="Y439">
        <f>CF439*(CK439+CL439)/1000</f>
        <v>0</v>
      </c>
      <c r="Z439">
        <f>0.61365*exp(17.502*CM439/(240.97+CM439))</f>
        <v>0</v>
      </c>
      <c r="AA439">
        <f>(W439-CF439*(CK439+CL439)/1000)</f>
        <v>0</v>
      </c>
      <c r="AB439">
        <f>(-I439*44100)</f>
        <v>0</v>
      </c>
      <c r="AC439">
        <f>2*29.3*Q439*0.92*(CM439-V439)</f>
        <v>0</v>
      </c>
      <c r="AD439">
        <f>2*0.95*5.67E-8*(((CM439+$B$7)+273)^4-(V439+273)^4)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MAX(0,($B$13+$C$13*CR439)/(1+$D$13*CR439)*CK439/(CM439+273)*$E$13)</f>
        <v>0</v>
      </c>
      <c r="AK439" t="s">
        <v>303</v>
      </c>
      <c r="AL439" t="s">
        <v>303</v>
      </c>
      <c r="AM439">
        <v>0</v>
      </c>
      <c r="AN439">
        <v>0</v>
      </c>
      <c r="AO439">
        <f>1-AM439/AN439</f>
        <v>0</v>
      </c>
      <c r="AP439">
        <v>0</v>
      </c>
      <c r="AQ439" t="s">
        <v>303</v>
      </c>
      <c r="AR439" t="s">
        <v>303</v>
      </c>
      <c r="AS439">
        <v>0</v>
      </c>
      <c r="AT439">
        <v>0</v>
      </c>
      <c r="AU439">
        <f>1-AS439/AT439</f>
        <v>0</v>
      </c>
      <c r="AV439">
        <v>0.5</v>
      </c>
      <c r="AW439">
        <f>BV439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303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f>$B$11*CS439+$C$11*CT439+$F$11*CU439*(1-CX439)</f>
        <v>0</v>
      </c>
      <c r="BV439">
        <f>BU439*BW439</f>
        <v>0</v>
      </c>
      <c r="BW439">
        <f>($B$11*$D$9+$C$11*$D$9+$F$11*((DH439+CZ439)/MAX(DH439+CZ439+DI439, 0.1)*$I$9+DI439/MAX(DH439+CZ439+DI439, 0.1)*$J$9))/($B$11+$C$11+$F$11)</f>
        <v>0</v>
      </c>
      <c r="BX439">
        <f>($B$11*$K$9+$C$11*$K$9+$F$11*((DH439+CZ439)/MAX(DH439+CZ439+DI439, 0.1)*$P$9+DI439/MAX(DH439+CZ439+DI439, 0.1)*$Q$9))/($B$11+$C$11+$F$11)</f>
        <v>0</v>
      </c>
      <c r="BY439">
        <v>6</v>
      </c>
      <c r="BZ439">
        <v>0.5</v>
      </c>
      <c r="CA439" t="s">
        <v>304</v>
      </c>
      <c r="CB439">
        <v>2</v>
      </c>
      <c r="CC439">
        <v>1625678059.1</v>
      </c>
      <c r="CD439">
        <v>406.419</v>
      </c>
      <c r="CE439">
        <v>419.918666666667</v>
      </c>
      <c r="CF439">
        <v>11.5454333333333</v>
      </c>
      <c r="CG439">
        <v>9.47714666666667</v>
      </c>
      <c r="CH439">
        <v>420.761</v>
      </c>
      <c r="CI439">
        <v>13.0901666666667</v>
      </c>
      <c r="CJ439">
        <v>500.003666666667</v>
      </c>
      <c r="CK439">
        <v>100.411</v>
      </c>
      <c r="CL439">
        <v>0.0998041</v>
      </c>
      <c r="CM439">
        <v>26.024</v>
      </c>
      <c r="CN439">
        <v>25.6053333333333</v>
      </c>
      <c r="CO439">
        <v>999.9</v>
      </c>
      <c r="CP439">
        <v>0</v>
      </c>
      <c r="CQ439">
        <v>0</v>
      </c>
      <c r="CR439">
        <v>10016.6333333333</v>
      </c>
      <c r="CS439">
        <v>0</v>
      </c>
      <c r="CT439">
        <v>4.26700333333333</v>
      </c>
      <c r="CU439">
        <v>1046.01333333333</v>
      </c>
      <c r="CV439">
        <v>0.962002</v>
      </c>
      <c r="CW439">
        <v>0.0379981</v>
      </c>
      <c r="CX439">
        <v>0</v>
      </c>
      <c r="CY439">
        <v>1257.89666666667</v>
      </c>
      <c r="CZ439">
        <v>4.99912</v>
      </c>
      <c r="DA439">
        <v>13072.4</v>
      </c>
      <c r="DB439">
        <v>6712.91</v>
      </c>
      <c r="DC439">
        <v>38.2916666666667</v>
      </c>
      <c r="DD439">
        <v>41.0413333333333</v>
      </c>
      <c r="DE439">
        <v>39.9996666666667</v>
      </c>
      <c r="DF439">
        <v>40.8123333333333</v>
      </c>
      <c r="DG439">
        <v>40.1663333333333</v>
      </c>
      <c r="DH439">
        <v>1001.45333333333</v>
      </c>
      <c r="DI439">
        <v>39.56</v>
      </c>
      <c r="DJ439">
        <v>0</v>
      </c>
      <c r="DK439">
        <v>1625678061.2</v>
      </c>
      <c r="DL439">
        <v>0</v>
      </c>
      <c r="DM439">
        <v>1260.21</v>
      </c>
      <c r="DN439">
        <v>-24.0034188145655</v>
      </c>
      <c r="DO439">
        <v>-242.331624120135</v>
      </c>
      <c r="DP439">
        <v>13098.4076923077</v>
      </c>
      <c r="DQ439">
        <v>15</v>
      </c>
      <c r="DR439">
        <v>1625677134.6</v>
      </c>
      <c r="DS439" t="s">
        <v>305</v>
      </c>
      <c r="DT439">
        <v>1625677128.6</v>
      </c>
      <c r="DU439">
        <v>1625677134.6</v>
      </c>
      <c r="DV439">
        <v>2</v>
      </c>
      <c r="DW439">
        <v>0.041</v>
      </c>
      <c r="DX439">
        <v>0.026</v>
      </c>
      <c r="DY439">
        <v>-14.347</v>
      </c>
      <c r="DZ439">
        <v>-1.389</v>
      </c>
      <c r="EA439">
        <v>420</v>
      </c>
      <c r="EB439">
        <v>5</v>
      </c>
      <c r="EC439">
        <v>0.14</v>
      </c>
      <c r="ED439">
        <v>0.08</v>
      </c>
      <c r="EE439">
        <v>-13.514456097561</v>
      </c>
      <c r="EF439">
        <v>-0.0278341463414676</v>
      </c>
      <c r="EG439">
        <v>0.0694180761191784</v>
      </c>
      <c r="EH439">
        <v>1</v>
      </c>
      <c r="EI439">
        <v>1261.34636363636</v>
      </c>
      <c r="EJ439">
        <v>-24.606586122404</v>
      </c>
      <c r="EK439">
        <v>2.34389189193998</v>
      </c>
      <c r="EL439">
        <v>0</v>
      </c>
      <c r="EM439">
        <v>2.04729</v>
      </c>
      <c r="EN439">
        <v>0.174135888501742</v>
      </c>
      <c r="EO439">
        <v>0.0203392661210149</v>
      </c>
      <c r="EP439">
        <v>0</v>
      </c>
      <c r="EQ439">
        <v>1</v>
      </c>
      <c r="ER439">
        <v>3</v>
      </c>
      <c r="ES439" t="s">
        <v>427</v>
      </c>
      <c r="ET439">
        <v>100</v>
      </c>
      <c r="EU439">
        <v>100</v>
      </c>
      <c r="EV439">
        <v>-14.342</v>
      </c>
      <c r="EW439">
        <v>-1.545</v>
      </c>
      <c r="EX439">
        <v>-14.3476998515065</v>
      </c>
      <c r="EY439">
        <v>0.000485247639819423</v>
      </c>
      <c r="EZ439">
        <v>-1.36446825205216e-06</v>
      </c>
      <c r="FA439">
        <v>5.78542989185787e-10</v>
      </c>
      <c r="FB439">
        <v>-1.1099058739466</v>
      </c>
      <c r="FC439">
        <v>-0.0508365997127688</v>
      </c>
      <c r="FD439">
        <v>0.00161886503163497</v>
      </c>
      <c r="FE439">
        <v>-2.08621555845513e-05</v>
      </c>
      <c r="FF439">
        <v>0</v>
      </c>
      <c r="FG439">
        <v>2096</v>
      </c>
      <c r="FH439">
        <v>2</v>
      </c>
      <c r="FI439">
        <v>28</v>
      </c>
      <c r="FJ439">
        <v>15.5</v>
      </c>
      <c r="FK439">
        <v>15.4</v>
      </c>
      <c r="FL439">
        <v>18</v>
      </c>
      <c r="FM439">
        <v>492.142</v>
      </c>
      <c r="FN439">
        <v>512.934</v>
      </c>
      <c r="FO439">
        <v>27.7456</v>
      </c>
      <c r="FP439">
        <v>26.4191</v>
      </c>
      <c r="FQ439">
        <v>30.0002</v>
      </c>
      <c r="FR439">
        <v>26.5793</v>
      </c>
      <c r="FS439">
        <v>26.5677</v>
      </c>
      <c r="FT439">
        <v>21.5247</v>
      </c>
      <c r="FU439">
        <v>39.6388</v>
      </c>
      <c r="FV439">
        <v>0</v>
      </c>
      <c r="FW439">
        <v>27.83</v>
      </c>
      <c r="FX439">
        <v>420</v>
      </c>
      <c r="FY439">
        <v>9.59568</v>
      </c>
      <c r="FZ439">
        <v>101.679</v>
      </c>
      <c r="GA439">
        <v>96.2023</v>
      </c>
    </row>
    <row r="440" spans="1:183">
      <c r="A440">
        <v>424</v>
      </c>
      <c r="B440">
        <v>1625678062.1</v>
      </c>
      <c r="C440">
        <v>846</v>
      </c>
      <c r="D440" t="s">
        <v>1154</v>
      </c>
      <c r="E440" t="s">
        <v>1155</v>
      </c>
      <c r="F440">
        <v>1</v>
      </c>
      <c r="G440" t="s">
        <v>302</v>
      </c>
      <c r="H440">
        <v>1625678061.1</v>
      </c>
      <c r="I440">
        <f>(J440)/1000</f>
        <v>0</v>
      </c>
      <c r="J440">
        <f>1000*CJ440*AH440*(CF440-CG440)/(100*BY440*(1000-AH440*CF440))</f>
        <v>0</v>
      </c>
      <c r="K440">
        <f>CJ440*AH440*(CE440-CD440*(1000-AH440*CG440)/(1000-AH440*CF440))/(100*BY440)</f>
        <v>0</v>
      </c>
      <c r="L440">
        <f>CD440 - IF(AH440&gt;1, K440*BY440*100.0/(AJ440*CR440), 0)</f>
        <v>0</v>
      </c>
      <c r="M440">
        <f>((S440-I440/2)*L440-K440)/(S440+I440/2)</f>
        <v>0</v>
      </c>
      <c r="N440">
        <f>M440*(CK440+CL440)/1000.0</f>
        <v>0</v>
      </c>
      <c r="O440">
        <f>(CD440 - IF(AH440&gt;1, K440*BY440*100.0/(AJ440*CR440), 0))*(CK440+CL440)/1000.0</f>
        <v>0</v>
      </c>
      <c r="P440">
        <f>2.0/((1/R440-1/Q440)+SIGN(R440)*SQRT((1/R440-1/Q440)*(1/R440-1/Q440) + 4*BZ440/((BZ440+1)*(BZ440+1))*(2*1/R440*1/Q440-1/Q440*1/Q440)))</f>
        <v>0</v>
      </c>
      <c r="Q440">
        <f>IF(LEFT(CA440,1)&lt;&gt;"0",IF(LEFT(CA440,1)="1",3.0,CB440),$D$5+$E$5*(CR440*CK440/($K$5*1000))+$F$5*(CR440*CK440/($K$5*1000))*MAX(MIN(BY440,$J$5),$I$5)*MAX(MIN(BY440,$J$5),$I$5)+$G$5*MAX(MIN(BY440,$J$5),$I$5)*(CR440*CK440/($K$5*1000))+$H$5*(CR440*CK440/($K$5*1000))*(CR440*CK440/($K$5*1000)))</f>
        <v>0</v>
      </c>
      <c r="R440">
        <f>I440*(1000-(1000*0.61365*exp(17.502*V440/(240.97+V440))/(CK440+CL440)+CF440)/2)/(1000*0.61365*exp(17.502*V440/(240.97+V440))/(CK440+CL440)-CF440)</f>
        <v>0</v>
      </c>
      <c r="S440">
        <f>1/((BZ440+1)/(P440/1.6)+1/(Q440/1.37)) + BZ440/((BZ440+1)/(P440/1.6) + BZ440/(Q440/1.37))</f>
        <v>0</v>
      </c>
      <c r="T440">
        <f>(BU440*BX440)</f>
        <v>0</v>
      </c>
      <c r="U440">
        <f>(CM440+(T440+2*0.95*5.67E-8*(((CM440+$B$7)+273)^4-(CM440+273)^4)-44100*I440)/(1.84*29.3*Q440+8*0.95*5.67E-8*(CM440+273)^3))</f>
        <v>0</v>
      </c>
      <c r="V440">
        <f>($C$7*CN440+$D$7*CO440+$E$7*U440)</f>
        <v>0</v>
      </c>
      <c r="W440">
        <f>0.61365*exp(17.502*V440/(240.97+V440))</f>
        <v>0</v>
      </c>
      <c r="X440">
        <f>(Y440/Z440*100)</f>
        <v>0</v>
      </c>
      <c r="Y440">
        <f>CF440*(CK440+CL440)/1000</f>
        <v>0</v>
      </c>
      <c r="Z440">
        <f>0.61365*exp(17.502*CM440/(240.97+CM440))</f>
        <v>0</v>
      </c>
      <c r="AA440">
        <f>(W440-CF440*(CK440+CL440)/1000)</f>
        <v>0</v>
      </c>
      <c r="AB440">
        <f>(-I440*44100)</f>
        <v>0</v>
      </c>
      <c r="AC440">
        <f>2*29.3*Q440*0.92*(CM440-V440)</f>
        <v>0</v>
      </c>
      <c r="AD440">
        <f>2*0.95*5.67E-8*(((CM440+$B$7)+273)^4-(V440+273)^4)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MAX(0,($B$13+$C$13*CR440)/(1+$D$13*CR440)*CK440/(CM440+273)*$E$13)</f>
        <v>0</v>
      </c>
      <c r="AK440" t="s">
        <v>303</v>
      </c>
      <c r="AL440" t="s">
        <v>303</v>
      </c>
      <c r="AM440">
        <v>0</v>
      </c>
      <c r="AN440">
        <v>0</v>
      </c>
      <c r="AO440">
        <f>1-AM440/AN440</f>
        <v>0</v>
      </c>
      <c r="AP440">
        <v>0</v>
      </c>
      <c r="AQ440" t="s">
        <v>303</v>
      </c>
      <c r="AR440" t="s">
        <v>303</v>
      </c>
      <c r="AS440">
        <v>0</v>
      </c>
      <c r="AT440">
        <v>0</v>
      </c>
      <c r="AU440">
        <f>1-AS440/AT440</f>
        <v>0</v>
      </c>
      <c r="AV440">
        <v>0.5</v>
      </c>
      <c r="AW440">
        <f>BV440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303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f>$B$11*CS440+$C$11*CT440+$F$11*CU440*(1-CX440)</f>
        <v>0</v>
      </c>
      <c r="BV440">
        <f>BU440*BW440</f>
        <v>0</v>
      </c>
      <c r="BW440">
        <f>($B$11*$D$9+$C$11*$D$9+$F$11*((DH440+CZ440)/MAX(DH440+CZ440+DI440, 0.1)*$I$9+DI440/MAX(DH440+CZ440+DI440, 0.1)*$J$9))/($B$11+$C$11+$F$11)</f>
        <v>0</v>
      </c>
      <c r="BX440">
        <f>($B$11*$K$9+$C$11*$K$9+$F$11*((DH440+CZ440)/MAX(DH440+CZ440+DI440, 0.1)*$P$9+DI440/MAX(DH440+CZ440+DI440, 0.1)*$Q$9))/($B$11+$C$11+$F$11)</f>
        <v>0</v>
      </c>
      <c r="BY440">
        <v>6</v>
      </c>
      <c r="BZ440">
        <v>0.5</v>
      </c>
      <c r="CA440" t="s">
        <v>304</v>
      </c>
      <c r="CB440">
        <v>2</v>
      </c>
      <c r="CC440">
        <v>1625678061.1</v>
      </c>
      <c r="CD440">
        <v>406.427</v>
      </c>
      <c r="CE440">
        <v>419.936333333333</v>
      </c>
      <c r="CF440">
        <v>11.5676333333333</v>
      </c>
      <c r="CG440">
        <v>9.48309333333333</v>
      </c>
      <c r="CH440">
        <v>420.769</v>
      </c>
      <c r="CI440">
        <v>13.1128333333333</v>
      </c>
      <c r="CJ440">
        <v>499.942666666667</v>
      </c>
      <c r="CK440">
        <v>100.410333333333</v>
      </c>
      <c r="CL440">
        <v>0.0996126333333333</v>
      </c>
      <c r="CM440">
        <v>26.0534666666667</v>
      </c>
      <c r="CN440">
        <v>25.6305666666667</v>
      </c>
      <c r="CO440">
        <v>999.9</v>
      </c>
      <c r="CP440">
        <v>0</v>
      </c>
      <c r="CQ440">
        <v>0</v>
      </c>
      <c r="CR440">
        <v>10033.7333333333</v>
      </c>
      <c r="CS440">
        <v>0</v>
      </c>
      <c r="CT440">
        <v>4.27298</v>
      </c>
      <c r="CU440">
        <v>1046.03</v>
      </c>
      <c r="CV440">
        <v>0.962002</v>
      </c>
      <c r="CW440">
        <v>0.0379981</v>
      </c>
      <c r="CX440">
        <v>0</v>
      </c>
      <c r="CY440">
        <v>1257.11</v>
      </c>
      <c r="CZ440">
        <v>4.99912</v>
      </c>
      <c r="DA440">
        <v>13065.8666666667</v>
      </c>
      <c r="DB440">
        <v>6713.01</v>
      </c>
      <c r="DC440">
        <v>38.208</v>
      </c>
      <c r="DD440">
        <v>41.0206666666667</v>
      </c>
      <c r="DE440">
        <v>40.0206666666667</v>
      </c>
      <c r="DF440">
        <v>40.6663333333333</v>
      </c>
      <c r="DG440">
        <v>40.0623333333333</v>
      </c>
      <c r="DH440">
        <v>1001.47</v>
      </c>
      <c r="DI440">
        <v>39.56</v>
      </c>
      <c r="DJ440">
        <v>0</v>
      </c>
      <c r="DK440">
        <v>1625678063</v>
      </c>
      <c r="DL440">
        <v>0</v>
      </c>
      <c r="DM440">
        <v>1259.3632</v>
      </c>
      <c r="DN440">
        <v>-22.7315384266619</v>
      </c>
      <c r="DO440">
        <v>-243.16923039955</v>
      </c>
      <c r="DP440">
        <v>13090.04</v>
      </c>
      <c r="DQ440">
        <v>15</v>
      </c>
      <c r="DR440">
        <v>1625677134.6</v>
      </c>
      <c r="DS440" t="s">
        <v>305</v>
      </c>
      <c r="DT440">
        <v>1625677128.6</v>
      </c>
      <c r="DU440">
        <v>1625677134.6</v>
      </c>
      <c r="DV440">
        <v>2</v>
      </c>
      <c r="DW440">
        <v>0.041</v>
      </c>
      <c r="DX440">
        <v>0.026</v>
      </c>
      <c r="DY440">
        <v>-14.347</v>
      </c>
      <c r="DZ440">
        <v>-1.389</v>
      </c>
      <c r="EA440">
        <v>420</v>
      </c>
      <c r="EB440">
        <v>5</v>
      </c>
      <c r="EC440">
        <v>0.14</v>
      </c>
      <c r="ED440">
        <v>0.08</v>
      </c>
      <c r="EE440">
        <v>-13.5160317073171</v>
      </c>
      <c r="EF440">
        <v>0.0770550522648375</v>
      </c>
      <c r="EG440">
        <v>0.0680147847593857</v>
      </c>
      <c r="EH440">
        <v>1</v>
      </c>
      <c r="EI440">
        <v>1260.75235294118</v>
      </c>
      <c r="EJ440">
        <v>-24.3315133375436</v>
      </c>
      <c r="EK440">
        <v>2.39637846714276</v>
      </c>
      <c r="EL440">
        <v>0</v>
      </c>
      <c r="EM440">
        <v>2.05506975609756</v>
      </c>
      <c r="EN440">
        <v>0.1461568641115</v>
      </c>
      <c r="EO440">
        <v>0.0169309741393213</v>
      </c>
      <c r="EP440">
        <v>0</v>
      </c>
      <c r="EQ440">
        <v>1</v>
      </c>
      <c r="ER440">
        <v>3</v>
      </c>
      <c r="ES440" t="s">
        <v>427</v>
      </c>
      <c r="ET440">
        <v>100</v>
      </c>
      <c r="EU440">
        <v>100</v>
      </c>
      <c r="EV440">
        <v>-14.342</v>
      </c>
      <c r="EW440">
        <v>-1.5454</v>
      </c>
      <c r="EX440">
        <v>-14.3476998515065</v>
      </c>
      <c r="EY440">
        <v>0.000485247639819423</v>
      </c>
      <c r="EZ440">
        <v>-1.36446825205216e-06</v>
      </c>
      <c r="FA440">
        <v>5.78542989185787e-10</v>
      </c>
      <c r="FB440">
        <v>-1.1099058739466</v>
      </c>
      <c r="FC440">
        <v>-0.0508365997127688</v>
      </c>
      <c r="FD440">
        <v>0.00161886503163497</v>
      </c>
      <c r="FE440">
        <v>-2.08621555845513e-05</v>
      </c>
      <c r="FF440">
        <v>0</v>
      </c>
      <c r="FG440">
        <v>2096</v>
      </c>
      <c r="FH440">
        <v>2</v>
      </c>
      <c r="FI440">
        <v>28</v>
      </c>
      <c r="FJ440">
        <v>15.6</v>
      </c>
      <c r="FK440">
        <v>15.5</v>
      </c>
      <c r="FL440">
        <v>18</v>
      </c>
      <c r="FM440">
        <v>492.331</v>
      </c>
      <c r="FN440">
        <v>512.7</v>
      </c>
      <c r="FO440">
        <v>27.7875</v>
      </c>
      <c r="FP440">
        <v>26.4199</v>
      </c>
      <c r="FQ440">
        <v>30.0004</v>
      </c>
      <c r="FR440">
        <v>26.5793</v>
      </c>
      <c r="FS440">
        <v>26.5677</v>
      </c>
      <c r="FT440">
        <v>21.5259</v>
      </c>
      <c r="FU440">
        <v>39.6388</v>
      </c>
      <c r="FV440">
        <v>0</v>
      </c>
      <c r="FW440">
        <v>27.83</v>
      </c>
      <c r="FX440">
        <v>420</v>
      </c>
      <c r="FY440">
        <v>9.60045</v>
      </c>
      <c r="FZ440">
        <v>101.68</v>
      </c>
      <c r="GA440">
        <v>96.2036</v>
      </c>
    </row>
    <row r="441" spans="1:183">
      <c r="A441">
        <v>425</v>
      </c>
      <c r="B441">
        <v>1625678064.1</v>
      </c>
      <c r="C441">
        <v>848</v>
      </c>
      <c r="D441" t="s">
        <v>1156</v>
      </c>
      <c r="E441" t="s">
        <v>1157</v>
      </c>
      <c r="F441">
        <v>1</v>
      </c>
      <c r="G441" t="s">
        <v>302</v>
      </c>
      <c r="H441">
        <v>1625678063.1</v>
      </c>
      <c r="I441">
        <f>(J441)/1000</f>
        <v>0</v>
      </c>
      <c r="J441">
        <f>1000*CJ441*AH441*(CF441-CG441)/(100*BY441*(1000-AH441*CF441))</f>
        <v>0</v>
      </c>
      <c r="K441">
        <f>CJ441*AH441*(CE441-CD441*(1000-AH441*CG441)/(1000-AH441*CF441))/(100*BY441)</f>
        <v>0</v>
      </c>
      <c r="L441">
        <f>CD441 - IF(AH441&gt;1, K441*BY441*100.0/(AJ441*CR441), 0)</f>
        <v>0</v>
      </c>
      <c r="M441">
        <f>((S441-I441/2)*L441-K441)/(S441+I441/2)</f>
        <v>0</v>
      </c>
      <c r="N441">
        <f>M441*(CK441+CL441)/1000.0</f>
        <v>0</v>
      </c>
      <c r="O441">
        <f>(CD441 - IF(AH441&gt;1, K441*BY441*100.0/(AJ441*CR441), 0))*(CK441+CL441)/1000.0</f>
        <v>0</v>
      </c>
      <c r="P441">
        <f>2.0/((1/R441-1/Q441)+SIGN(R441)*SQRT((1/R441-1/Q441)*(1/R441-1/Q441) + 4*BZ441/((BZ441+1)*(BZ441+1))*(2*1/R441*1/Q441-1/Q441*1/Q441)))</f>
        <v>0</v>
      </c>
      <c r="Q441">
        <f>IF(LEFT(CA441,1)&lt;&gt;"0",IF(LEFT(CA441,1)="1",3.0,CB441),$D$5+$E$5*(CR441*CK441/($K$5*1000))+$F$5*(CR441*CK441/($K$5*1000))*MAX(MIN(BY441,$J$5),$I$5)*MAX(MIN(BY441,$J$5),$I$5)+$G$5*MAX(MIN(BY441,$J$5),$I$5)*(CR441*CK441/($K$5*1000))+$H$5*(CR441*CK441/($K$5*1000))*(CR441*CK441/($K$5*1000)))</f>
        <v>0</v>
      </c>
      <c r="R441">
        <f>I441*(1000-(1000*0.61365*exp(17.502*V441/(240.97+V441))/(CK441+CL441)+CF441)/2)/(1000*0.61365*exp(17.502*V441/(240.97+V441))/(CK441+CL441)-CF441)</f>
        <v>0</v>
      </c>
      <c r="S441">
        <f>1/((BZ441+1)/(P441/1.6)+1/(Q441/1.37)) + BZ441/((BZ441+1)/(P441/1.6) + BZ441/(Q441/1.37))</f>
        <v>0</v>
      </c>
      <c r="T441">
        <f>(BU441*BX441)</f>
        <v>0</v>
      </c>
      <c r="U441">
        <f>(CM441+(T441+2*0.95*5.67E-8*(((CM441+$B$7)+273)^4-(CM441+273)^4)-44100*I441)/(1.84*29.3*Q441+8*0.95*5.67E-8*(CM441+273)^3))</f>
        <v>0</v>
      </c>
      <c r="V441">
        <f>($C$7*CN441+$D$7*CO441+$E$7*U441)</f>
        <v>0</v>
      </c>
      <c r="W441">
        <f>0.61365*exp(17.502*V441/(240.97+V441))</f>
        <v>0</v>
      </c>
      <c r="X441">
        <f>(Y441/Z441*100)</f>
        <v>0</v>
      </c>
      <c r="Y441">
        <f>CF441*(CK441+CL441)/1000</f>
        <v>0</v>
      </c>
      <c r="Z441">
        <f>0.61365*exp(17.502*CM441/(240.97+CM441))</f>
        <v>0</v>
      </c>
      <c r="AA441">
        <f>(W441-CF441*(CK441+CL441)/1000)</f>
        <v>0</v>
      </c>
      <c r="AB441">
        <f>(-I441*44100)</f>
        <v>0</v>
      </c>
      <c r="AC441">
        <f>2*29.3*Q441*0.92*(CM441-V441)</f>
        <v>0</v>
      </c>
      <c r="AD441">
        <f>2*0.95*5.67E-8*(((CM441+$B$7)+273)^4-(V441+273)^4)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MAX(0,($B$13+$C$13*CR441)/(1+$D$13*CR441)*CK441/(CM441+273)*$E$13)</f>
        <v>0</v>
      </c>
      <c r="AK441" t="s">
        <v>303</v>
      </c>
      <c r="AL441" t="s">
        <v>303</v>
      </c>
      <c r="AM441">
        <v>0</v>
      </c>
      <c r="AN441">
        <v>0</v>
      </c>
      <c r="AO441">
        <f>1-AM441/AN441</f>
        <v>0</v>
      </c>
      <c r="AP441">
        <v>0</v>
      </c>
      <c r="AQ441" t="s">
        <v>303</v>
      </c>
      <c r="AR441" t="s">
        <v>303</v>
      </c>
      <c r="AS441">
        <v>0</v>
      </c>
      <c r="AT441">
        <v>0</v>
      </c>
      <c r="AU441">
        <f>1-AS441/AT441</f>
        <v>0</v>
      </c>
      <c r="AV441">
        <v>0.5</v>
      </c>
      <c r="AW441">
        <f>BV441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303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f>$B$11*CS441+$C$11*CT441+$F$11*CU441*(1-CX441)</f>
        <v>0</v>
      </c>
      <c r="BV441">
        <f>BU441*BW441</f>
        <v>0</v>
      </c>
      <c r="BW441">
        <f>($B$11*$D$9+$C$11*$D$9+$F$11*((DH441+CZ441)/MAX(DH441+CZ441+DI441, 0.1)*$I$9+DI441/MAX(DH441+CZ441+DI441, 0.1)*$J$9))/($B$11+$C$11+$F$11)</f>
        <v>0</v>
      </c>
      <c r="BX441">
        <f>($B$11*$K$9+$C$11*$K$9+$F$11*((DH441+CZ441)/MAX(DH441+CZ441+DI441, 0.1)*$P$9+DI441/MAX(DH441+CZ441+DI441, 0.1)*$Q$9))/($B$11+$C$11+$F$11)</f>
        <v>0</v>
      </c>
      <c r="BY441">
        <v>6</v>
      </c>
      <c r="BZ441">
        <v>0.5</v>
      </c>
      <c r="CA441" t="s">
        <v>304</v>
      </c>
      <c r="CB441">
        <v>2</v>
      </c>
      <c r="CC441">
        <v>1625678063.1</v>
      </c>
      <c r="CD441">
        <v>406.428666666667</v>
      </c>
      <c r="CE441">
        <v>420.004</v>
      </c>
      <c r="CF441">
        <v>11.5872666666667</v>
      </c>
      <c r="CG441">
        <v>9.49881333333333</v>
      </c>
      <c r="CH441">
        <v>420.770666666667</v>
      </c>
      <c r="CI441">
        <v>13.1328666666667</v>
      </c>
      <c r="CJ441">
        <v>500.076666666667</v>
      </c>
      <c r="CK441">
        <v>100.41</v>
      </c>
      <c r="CL441">
        <v>0.100302666666667</v>
      </c>
      <c r="CM441">
        <v>26.0842333333333</v>
      </c>
      <c r="CN441">
        <v>25.6651333333333</v>
      </c>
      <c r="CO441">
        <v>999.9</v>
      </c>
      <c r="CP441">
        <v>0</v>
      </c>
      <c r="CQ441">
        <v>0</v>
      </c>
      <c r="CR441">
        <v>10006.2666666667</v>
      </c>
      <c r="CS441">
        <v>0</v>
      </c>
      <c r="CT441">
        <v>4.27941</v>
      </c>
      <c r="CU441">
        <v>1045.93</v>
      </c>
      <c r="CV441">
        <v>0.961991</v>
      </c>
      <c r="CW441">
        <v>0.0380092</v>
      </c>
      <c r="CX441">
        <v>0</v>
      </c>
      <c r="CY441">
        <v>1256.20333333333</v>
      </c>
      <c r="CZ441">
        <v>4.99912</v>
      </c>
      <c r="DA441">
        <v>13056.7</v>
      </c>
      <c r="DB441">
        <v>6712.31666666667</v>
      </c>
      <c r="DC441">
        <v>38.1456666666667</v>
      </c>
      <c r="DD441">
        <v>41.0206666666667</v>
      </c>
      <c r="DE441">
        <v>39.8123333333333</v>
      </c>
      <c r="DF441">
        <v>40.6873333333333</v>
      </c>
      <c r="DG441">
        <v>40.1453333333333</v>
      </c>
      <c r="DH441">
        <v>1001.36333333333</v>
      </c>
      <c r="DI441">
        <v>39.5666666666667</v>
      </c>
      <c r="DJ441">
        <v>0</v>
      </c>
      <c r="DK441">
        <v>1625678064.8</v>
      </c>
      <c r="DL441">
        <v>0</v>
      </c>
      <c r="DM441">
        <v>1258.79846153846</v>
      </c>
      <c r="DN441">
        <v>-23.0010256596791</v>
      </c>
      <c r="DO441">
        <v>-241.880342010434</v>
      </c>
      <c r="DP441">
        <v>13083.9384615385</v>
      </c>
      <c r="DQ441">
        <v>15</v>
      </c>
      <c r="DR441">
        <v>1625677134.6</v>
      </c>
      <c r="DS441" t="s">
        <v>305</v>
      </c>
      <c r="DT441">
        <v>1625677128.6</v>
      </c>
      <c r="DU441">
        <v>1625677134.6</v>
      </c>
      <c r="DV441">
        <v>2</v>
      </c>
      <c r="DW441">
        <v>0.041</v>
      </c>
      <c r="DX441">
        <v>0.026</v>
      </c>
      <c r="DY441">
        <v>-14.347</v>
      </c>
      <c r="DZ441">
        <v>-1.389</v>
      </c>
      <c r="EA441">
        <v>420</v>
      </c>
      <c r="EB441">
        <v>5</v>
      </c>
      <c r="EC441">
        <v>0.14</v>
      </c>
      <c r="ED441">
        <v>0.08</v>
      </c>
      <c r="EE441">
        <v>-13.5122634146341</v>
      </c>
      <c r="EF441">
        <v>-0.15840836236932</v>
      </c>
      <c r="EG441">
        <v>0.0634973621733567</v>
      </c>
      <c r="EH441">
        <v>1</v>
      </c>
      <c r="EI441">
        <v>1260.14028571429</v>
      </c>
      <c r="EJ441">
        <v>-24.0887554438101</v>
      </c>
      <c r="EK441">
        <v>2.43125539084446</v>
      </c>
      <c r="EL441">
        <v>0</v>
      </c>
      <c r="EM441">
        <v>2.06172268292683</v>
      </c>
      <c r="EN441">
        <v>0.131395818815334</v>
      </c>
      <c r="EO441">
        <v>0.0151112907270045</v>
      </c>
      <c r="EP441">
        <v>0</v>
      </c>
      <c r="EQ441">
        <v>1</v>
      </c>
      <c r="ER441">
        <v>3</v>
      </c>
      <c r="ES441" t="s">
        <v>427</v>
      </c>
      <c r="ET441">
        <v>100</v>
      </c>
      <c r="EU441">
        <v>100</v>
      </c>
      <c r="EV441">
        <v>-14.342</v>
      </c>
      <c r="EW441">
        <v>-1.5457</v>
      </c>
      <c r="EX441">
        <v>-14.3476998515065</v>
      </c>
      <c r="EY441">
        <v>0.000485247639819423</v>
      </c>
      <c r="EZ441">
        <v>-1.36446825205216e-06</v>
      </c>
      <c r="FA441">
        <v>5.78542989185787e-10</v>
      </c>
      <c r="FB441">
        <v>-1.1099058739466</v>
      </c>
      <c r="FC441">
        <v>-0.0508365997127688</v>
      </c>
      <c r="FD441">
        <v>0.00161886503163497</v>
      </c>
      <c r="FE441">
        <v>-2.08621555845513e-05</v>
      </c>
      <c r="FF441">
        <v>0</v>
      </c>
      <c r="FG441">
        <v>2096</v>
      </c>
      <c r="FH441">
        <v>2</v>
      </c>
      <c r="FI441">
        <v>28</v>
      </c>
      <c r="FJ441">
        <v>15.6</v>
      </c>
      <c r="FK441">
        <v>15.5</v>
      </c>
      <c r="FL441">
        <v>18</v>
      </c>
      <c r="FM441">
        <v>492.374</v>
      </c>
      <c r="FN441">
        <v>512.844</v>
      </c>
      <c r="FO441">
        <v>27.8376</v>
      </c>
      <c r="FP441">
        <v>26.4208</v>
      </c>
      <c r="FQ441">
        <v>30.0002</v>
      </c>
      <c r="FR441">
        <v>26.5793</v>
      </c>
      <c r="FS441">
        <v>26.5677</v>
      </c>
      <c r="FT441">
        <v>21.5256</v>
      </c>
      <c r="FU441">
        <v>39.6388</v>
      </c>
      <c r="FV441">
        <v>0</v>
      </c>
      <c r="FW441">
        <v>27.9</v>
      </c>
      <c r="FX441">
        <v>420</v>
      </c>
      <c r="FY441">
        <v>9.59821</v>
      </c>
      <c r="FZ441">
        <v>101.679</v>
      </c>
      <c r="GA441">
        <v>96.2038</v>
      </c>
    </row>
    <row r="442" spans="1:183">
      <c r="A442">
        <v>426</v>
      </c>
      <c r="B442">
        <v>1625678066.1</v>
      </c>
      <c r="C442">
        <v>850</v>
      </c>
      <c r="D442" t="s">
        <v>1158</v>
      </c>
      <c r="E442" t="s">
        <v>1159</v>
      </c>
      <c r="F442">
        <v>1</v>
      </c>
      <c r="G442" t="s">
        <v>302</v>
      </c>
      <c r="H442">
        <v>1625678065.1</v>
      </c>
      <c r="I442">
        <f>(J442)/1000</f>
        <v>0</v>
      </c>
      <c r="J442">
        <f>1000*CJ442*AH442*(CF442-CG442)/(100*BY442*(1000-AH442*CF442))</f>
        <v>0</v>
      </c>
      <c r="K442">
        <f>CJ442*AH442*(CE442-CD442*(1000-AH442*CG442)/(1000-AH442*CF442))/(100*BY442)</f>
        <v>0</v>
      </c>
      <c r="L442">
        <f>CD442 - IF(AH442&gt;1, K442*BY442*100.0/(AJ442*CR442), 0)</f>
        <v>0</v>
      </c>
      <c r="M442">
        <f>((S442-I442/2)*L442-K442)/(S442+I442/2)</f>
        <v>0</v>
      </c>
      <c r="N442">
        <f>M442*(CK442+CL442)/1000.0</f>
        <v>0</v>
      </c>
      <c r="O442">
        <f>(CD442 - IF(AH442&gt;1, K442*BY442*100.0/(AJ442*CR442), 0))*(CK442+CL442)/1000.0</f>
        <v>0</v>
      </c>
      <c r="P442">
        <f>2.0/((1/R442-1/Q442)+SIGN(R442)*SQRT((1/R442-1/Q442)*(1/R442-1/Q442) + 4*BZ442/((BZ442+1)*(BZ442+1))*(2*1/R442*1/Q442-1/Q442*1/Q442)))</f>
        <v>0</v>
      </c>
      <c r="Q442">
        <f>IF(LEFT(CA442,1)&lt;&gt;"0",IF(LEFT(CA442,1)="1",3.0,CB442),$D$5+$E$5*(CR442*CK442/($K$5*1000))+$F$5*(CR442*CK442/($K$5*1000))*MAX(MIN(BY442,$J$5),$I$5)*MAX(MIN(BY442,$J$5),$I$5)+$G$5*MAX(MIN(BY442,$J$5),$I$5)*(CR442*CK442/($K$5*1000))+$H$5*(CR442*CK442/($K$5*1000))*(CR442*CK442/($K$5*1000)))</f>
        <v>0</v>
      </c>
      <c r="R442">
        <f>I442*(1000-(1000*0.61365*exp(17.502*V442/(240.97+V442))/(CK442+CL442)+CF442)/2)/(1000*0.61365*exp(17.502*V442/(240.97+V442))/(CK442+CL442)-CF442)</f>
        <v>0</v>
      </c>
      <c r="S442">
        <f>1/((BZ442+1)/(P442/1.6)+1/(Q442/1.37)) + BZ442/((BZ442+1)/(P442/1.6) + BZ442/(Q442/1.37))</f>
        <v>0</v>
      </c>
      <c r="T442">
        <f>(BU442*BX442)</f>
        <v>0</v>
      </c>
      <c r="U442">
        <f>(CM442+(T442+2*0.95*5.67E-8*(((CM442+$B$7)+273)^4-(CM442+273)^4)-44100*I442)/(1.84*29.3*Q442+8*0.95*5.67E-8*(CM442+273)^3))</f>
        <v>0</v>
      </c>
      <c r="V442">
        <f>($C$7*CN442+$D$7*CO442+$E$7*U442)</f>
        <v>0</v>
      </c>
      <c r="W442">
        <f>0.61365*exp(17.502*V442/(240.97+V442))</f>
        <v>0</v>
      </c>
      <c r="X442">
        <f>(Y442/Z442*100)</f>
        <v>0</v>
      </c>
      <c r="Y442">
        <f>CF442*(CK442+CL442)/1000</f>
        <v>0</v>
      </c>
      <c r="Z442">
        <f>0.61365*exp(17.502*CM442/(240.97+CM442))</f>
        <v>0</v>
      </c>
      <c r="AA442">
        <f>(W442-CF442*(CK442+CL442)/1000)</f>
        <v>0</v>
      </c>
      <c r="AB442">
        <f>(-I442*44100)</f>
        <v>0</v>
      </c>
      <c r="AC442">
        <f>2*29.3*Q442*0.92*(CM442-V442)</f>
        <v>0</v>
      </c>
      <c r="AD442">
        <f>2*0.95*5.67E-8*(((CM442+$B$7)+273)^4-(V442+273)^4)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MAX(0,($B$13+$C$13*CR442)/(1+$D$13*CR442)*CK442/(CM442+273)*$E$13)</f>
        <v>0</v>
      </c>
      <c r="AK442" t="s">
        <v>303</v>
      </c>
      <c r="AL442" t="s">
        <v>303</v>
      </c>
      <c r="AM442">
        <v>0</v>
      </c>
      <c r="AN442">
        <v>0</v>
      </c>
      <c r="AO442">
        <f>1-AM442/AN442</f>
        <v>0</v>
      </c>
      <c r="AP442">
        <v>0</v>
      </c>
      <c r="AQ442" t="s">
        <v>303</v>
      </c>
      <c r="AR442" t="s">
        <v>303</v>
      </c>
      <c r="AS442">
        <v>0</v>
      </c>
      <c r="AT442">
        <v>0</v>
      </c>
      <c r="AU442">
        <f>1-AS442/AT442</f>
        <v>0</v>
      </c>
      <c r="AV442">
        <v>0.5</v>
      </c>
      <c r="AW442">
        <f>BV442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303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f>$B$11*CS442+$C$11*CT442+$F$11*CU442*(1-CX442)</f>
        <v>0</v>
      </c>
      <c r="BV442">
        <f>BU442*BW442</f>
        <v>0</v>
      </c>
      <c r="BW442">
        <f>($B$11*$D$9+$C$11*$D$9+$F$11*((DH442+CZ442)/MAX(DH442+CZ442+DI442, 0.1)*$I$9+DI442/MAX(DH442+CZ442+DI442, 0.1)*$J$9))/($B$11+$C$11+$F$11)</f>
        <v>0</v>
      </c>
      <c r="BX442">
        <f>($B$11*$K$9+$C$11*$K$9+$F$11*((DH442+CZ442)/MAX(DH442+CZ442+DI442, 0.1)*$P$9+DI442/MAX(DH442+CZ442+DI442, 0.1)*$Q$9))/($B$11+$C$11+$F$11)</f>
        <v>0</v>
      </c>
      <c r="BY442">
        <v>6</v>
      </c>
      <c r="BZ442">
        <v>0.5</v>
      </c>
      <c r="CA442" t="s">
        <v>304</v>
      </c>
      <c r="CB442">
        <v>2</v>
      </c>
      <c r="CC442">
        <v>1625678065.1</v>
      </c>
      <c r="CD442">
        <v>406.401333333333</v>
      </c>
      <c r="CE442">
        <v>419.979</v>
      </c>
      <c r="CF442">
        <v>11.6082</v>
      </c>
      <c r="CG442">
        <v>9.51431</v>
      </c>
      <c r="CH442">
        <v>420.743333333333</v>
      </c>
      <c r="CI442">
        <v>13.1542</v>
      </c>
      <c r="CJ442">
        <v>500.043</v>
      </c>
      <c r="CK442">
        <v>100.41</v>
      </c>
      <c r="CL442">
        <v>0.100450333333333</v>
      </c>
      <c r="CM442">
        <v>26.1142666666667</v>
      </c>
      <c r="CN442">
        <v>25.7009</v>
      </c>
      <c r="CO442">
        <v>999.9</v>
      </c>
      <c r="CP442">
        <v>0</v>
      </c>
      <c r="CQ442">
        <v>0</v>
      </c>
      <c r="CR442">
        <v>9977.91666666667</v>
      </c>
      <c r="CS442">
        <v>0</v>
      </c>
      <c r="CT442">
        <v>4.31065666666667</v>
      </c>
      <c r="CU442">
        <v>1046.02666666667</v>
      </c>
      <c r="CV442">
        <v>0.962002</v>
      </c>
      <c r="CW442">
        <v>0.0379981</v>
      </c>
      <c r="CX442">
        <v>0</v>
      </c>
      <c r="CY442">
        <v>1255.06333333333</v>
      </c>
      <c r="CZ442">
        <v>4.99912</v>
      </c>
      <c r="DA442">
        <v>13051.3666666667</v>
      </c>
      <c r="DB442">
        <v>6712.98333333333</v>
      </c>
      <c r="DC442">
        <v>38.2496666666667</v>
      </c>
      <c r="DD442">
        <v>41.062</v>
      </c>
      <c r="DE442">
        <v>39.9786666666667</v>
      </c>
      <c r="DF442">
        <v>40.7286666666667</v>
      </c>
      <c r="DG442">
        <v>40.2706666666667</v>
      </c>
      <c r="DH442">
        <v>1001.46666666667</v>
      </c>
      <c r="DI442">
        <v>39.56</v>
      </c>
      <c r="DJ442">
        <v>0</v>
      </c>
      <c r="DK442">
        <v>1625678067.2</v>
      </c>
      <c r="DL442">
        <v>0</v>
      </c>
      <c r="DM442">
        <v>1257.83038461538</v>
      </c>
      <c r="DN442">
        <v>-24.1206837788361</v>
      </c>
      <c r="DO442">
        <v>-231.541880456504</v>
      </c>
      <c r="DP442">
        <v>13074.6076923077</v>
      </c>
      <c r="DQ442">
        <v>15</v>
      </c>
      <c r="DR442">
        <v>1625677134.6</v>
      </c>
      <c r="DS442" t="s">
        <v>305</v>
      </c>
      <c r="DT442">
        <v>1625677128.6</v>
      </c>
      <c r="DU442">
        <v>1625677134.6</v>
      </c>
      <c r="DV442">
        <v>2</v>
      </c>
      <c r="DW442">
        <v>0.041</v>
      </c>
      <c r="DX442">
        <v>0.026</v>
      </c>
      <c r="DY442">
        <v>-14.347</v>
      </c>
      <c r="DZ442">
        <v>-1.389</v>
      </c>
      <c r="EA442">
        <v>420</v>
      </c>
      <c r="EB442">
        <v>5</v>
      </c>
      <c r="EC442">
        <v>0.14</v>
      </c>
      <c r="ED442">
        <v>0.08</v>
      </c>
      <c r="EE442">
        <v>-13.5129219512195</v>
      </c>
      <c r="EF442">
        <v>-0.390307317073176</v>
      </c>
      <c r="EG442">
        <v>0.0635990585610455</v>
      </c>
      <c r="EH442">
        <v>1</v>
      </c>
      <c r="EI442">
        <v>1259.01470588235</v>
      </c>
      <c r="EJ442">
        <v>-23.9615003041508</v>
      </c>
      <c r="EK442">
        <v>2.356500689949</v>
      </c>
      <c r="EL442">
        <v>0</v>
      </c>
      <c r="EM442">
        <v>2.06698</v>
      </c>
      <c r="EN442">
        <v>0.136689616724739</v>
      </c>
      <c r="EO442">
        <v>0.0156094283578399</v>
      </c>
      <c r="EP442">
        <v>0</v>
      </c>
      <c r="EQ442">
        <v>1</v>
      </c>
      <c r="ER442">
        <v>3</v>
      </c>
      <c r="ES442" t="s">
        <v>427</v>
      </c>
      <c r="ET442">
        <v>100</v>
      </c>
      <c r="EU442">
        <v>100</v>
      </c>
      <c r="EV442">
        <v>-14.342</v>
      </c>
      <c r="EW442">
        <v>-1.5462</v>
      </c>
      <c r="EX442">
        <v>-14.3476998515065</v>
      </c>
      <c r="EY442">
        <v>0.000485247639819423</v>
      </c>
      <c r="EZ442">
        <v>-1.36446825205216e-06</v>
      </c>
      <c r="FA442">
        <v>5.78542989185787e-10</v>
      </c>
      <c r="FB442">
        <v>-1.1099058739466</v>
      </c>
      <c r="FC442">
        <v>-0.0508365997127688</v>
      </c>
      <c r="FD442">
        <v>0.00161886503163497</v>
      </c>
      <c r="FE442">
        <v>-2.08621555845513e-05</v>
      </c>
      <c r="FF442">
        <v>0</v>
      </c>
      <c r="FG442">
        <v>2096</v>
      </c>
      <c r="FH442">
        <v>2</v>
      </c>
      <c r="FI442">
        <v>28</v>
      </c>
      <c r="FJ442">
        <v>15.6</v>
      </c>
      <c r="FK442">
        <v>15.5</v>
      </c>
      <c r="FL442">
        <v>18</v>
      </c>
      <c r="FM442">
        <v>492.2</v>
      </c>
      <c r="FN442">
        <v>512.97</v>
      </c>
      <c r="FO442">
        <v>27.8769</v>
      </c>
      <c r="FP442">
        <v>26.4219</v>
      </c>
      <c r="FQ442">
        <v>30.0002</v>
      </c>
      <c r="FR442">
        <v>26.5793</v>
      </c>
      <c r="FS442">
        <v>26.5677</v>
      </c>
      <c r="FT442">
        <v>21.5221</v>
      </c>
      <c r="FU442">
        <v>39.6388</v>
      </c>
      <c r="FV442">
        <v>0</v>
      </c>
      <c r="FW442">
        <v>27.97</v>
      </c>
      <c r="FX442">
        <v>420</v>
      </c>
      <c r="FY442">
        <v>9.59749</v>
      </c>
      <c r="FZ442">
        <v>101.679</v>
      </c>
      <c r="GA442">
        <v>96.2032</v>
      </c>
    </row>
    <row r="443" spans="1:183">
      <c r="A443">
        <v>427</v>
      </c>
      <c r="B443">
        <v>1625678068.1</v>
      </c>
      <c r="C443">
        <v>852</v>
      </c>
      <c r="D443" t="s">
        <v>1160</v>
      </c>
      <c r="E443" t="s">
        <v>1161</v>
      </c>
      <c r="F443">
        <v>1</v>
      </c>
      <c r="G443" t="s">
        <v>302</v>
      </c>
      <c r="H443">
        <v>1625678067.1</v>
      </c>
      <c r="I443">
        <f>(J443)/1000</f>
        <v>0</v>
      </c>
      <c r="J443">
        <f>1000*CJ443*AH443*(CF443-CG443)/(100*BY443*(1000-AH443*CF443))</f>
        <v>0</v>
      </c>
      <c r="K443">
        <f>CJ443*AH443*(CE443-CD443*(1000-AH443*CG443)/(1000-AH443*CF443))/(100*BY443)</f>
        <v>0</v>
      </c>
      <c r="L443">
        <f>CD443 - IF(AH443&gt;1, K443*BY443*100.0/(AJ443*CR443), 0)</f>
        <v>0</v>
      </c>
      <c r="M443">
        <f>((S443-I443/2)*L443-K443)/(S443+I443/2)</f>
        <v>0</v>
      </c>
      <c r="N443">
        <f>M443*(CK443+CL443)/1000.0</f>
        <v>0</v>
      </c>
      <c r="O443">
        <f>(CD443 - IF(AH443&gt;1, K443*BY443*100.0/(AJ443*CR443), 0))*(CK443+CL443)/1000.0</f>
        <v>0</v>
      </c>
      <c r="P443">
        <f>2.0/((1/R443-1/Q443)+SIGN(R443)*SQRT((1/R443-1/Q443)*(1/R443-1/Q443) + 4*BZ443/((BZ443+1)*(BZ443+1))*(2*1/R443*1/Q443-1/Q443*1/Q443)))</f>
        <v>0</v>
      </c>
      <c r="Q443">
        <f>IF(LEFT(CA443,1)&lt;&gt;"0",IF(LEFT(CA443,1)="1",3.0,CB443),$D$5+$E$5*(CR443*CK443/($K$5*1000))+$F$5*(CR443*CK443/($K$5*1000))*MAX(MIN(BY443,$J$5),$I$5)*MAX(MIN(BY443,$J$5),$I$5)+$G$5*MAX(MIN(BY443,$J$5),$I$5)*(CR443*CK443/($K$5*1000))+$H$5*(CR443*CK443/($K$5*1000))*(CR443*CK443/($K$5*1000)))</f>
        <v>0</v>
      </c>
      <c r="R443">
        <f>I443*(1000-(1000*0.61365*exp(17.502*V443/(240.97+V443))/(CK443+CL443)+CF443)/2)/(1000*0.61365*exp(17.502*V443/(240.97+V443))/(CK443+CL443)-CF443)</f>
        <v>0</v>
      </c>
      <c r="S443">
        <f>1/((BZ443+1)/(P443/1.6)+1/(Q443/1.37)) + BZ443/((BZ443+1)/(P443/1.6) + BZ443/(Q443/1.37))</f>
        <v>0</v>
      </c>
      <c r="T443">
        <f>(BU443*BX443)</f>
        <v>0</v>
      </c>
      <c r="U443">
        <f>(CM443+(T443+2*0.95*5.67E-8*(((CM443+$B$7)+273)^4-(CM443+273)^4)-44100*I443)/(1.84*29.3*Q443+8*0.95*5.67E-8*(CM443+273)^3))</f>
        <v>0</v>
      </c>
      <c r="V443">
        <f>($C$7*CN443+$D$7*CO443+$E$7*U443)</f>
        <v>0</v>
      </c>
      <c r="W443">
        <f>0.61365*exp(17.502*V443/(240.97+V443))</f>
        <v>0</v>
      </c>
      <c r="X443">
        <f>(Y443/Z443*100)</f>
        <v>0</v>
      </c>
      <c r="Y443">
        <f>CF443*(CK443+CL443)/1000</f>
        <v>0</v>
      </c>
      <c r="Z443">
        <f>0.61365*exp(17.502*CM443/(240.97+CM443))</f>
        <v>0</v>
      </c>
      <c r="AA443">
        <f>(W443-CF443*(CK443+CL443)/1000)</f>
        <v>0</v>
      </c>
      <c r="AB443">
        <f>(-I443*44100)</f>
        <v>0</v>
      </c>
      <c r="AC443">
        <f>2*29.3*Q443*0.92*(CM443-V443)</f>
        <v>0</v>
      </c>
      <c r="AD443">
        <f>2*0.95*5.67E-8*(((CM443+$B$7)+273)^4-(V443+273)^4)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MAX(0,($B$13+$C$13*CR443)/(1+$D$13*CR443)*CK443/(CM443+273)*$E$13)</f>
        <v>0</v>
      </c>
      <c r="AK443" t="s">
        <v>303</v>
      </c>
      <c r="AL443" t="s">
        <v>303</v>
      </c>
      <c r="AM443">
        <v>0</v>
      </c>
      <c r="AN443">
        <v>0</v>
      </c>
      <c r="AO443">
        <f>1-AM443/AN443</f>
        <v>0</v>
      </c>
      <c r="AP443">
        <v>0</v>
      </c>
      <c r="AQ443" t="s">
        <v>303</v>
      </c>
      <c r="AR443" t="s">
        <v>303</v>
      </c>
      <c r="AS443">
        <v>0</v>
      </c>
      <c r="AT443">
        <v>0</v>
      </c>
      <c r="AU443">
        <f>1-AS443/AT443</f>
        <v>0</v>
      </c>
      <c r="AV443">
        <v>0.5</v>
      </c>
      <c r="AW443">
        <f>BV443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303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f>$B$11*CS443+$C$11*CT443+$F$11*CU443*(1-CX443)</f>
        <v>0</v>
      </c>
      <c r="BV443">
        <f>BU443*BW443</f>
        <v>0</v>
      </c>
      <c r="BW443">
        <f>($B$11*$D$9+$C$11*$D$9+$F$11*((DH443+CZ443)/MAX(DH443+CZ443+DI443, 0.1)*$I$9+DI443/MAX(DH443+CZ443+DI443, 0.1)*$J$9))/($B$11+$C$11+$F$11)</f>
        <v>0</v>
      </c>
      <c r="BX443">
        <f>($B$11*$K$9+$C$11*$K$9+$F$11*((DH443+CZ443)/MAX(DH443+CZ443+DI443, 0.1)*$P$9+DI443/MAX(DH443+CZ443+DI443, 0.1)*$Q$9))/($B$11+$C$11+$F$11)</f>
        <v>0</v>
      </c>
      <c r="BY443">
        <v>6</v>
      </c>
      <c r="BZ443">
        <v>0.5</v>
      </c>
      <c r="CA443" t="s">
        <v>304</v>
      </c>
      <c r="CB443">
        <v>2</v>
      </c>
      <c r="CC443">
        <v>1625678067.1</v>
      </c>
      <c r="CD443">
        <v>406.387333333333</v>
      </c>
      <c r="CE443">
        <v>420.035</v>
      </c>
      <c r="CF443">
        <v>11.6281</v>
      </c>
      <c r="CG443">
        <v>9.52013666666667</v>
      </c>
      <c r="CH443">
        <v>420.729333333333</v>
      </c>
      <c r="CI443">
        <v>13.1744666666667</v>
      </c>
      <c r="CJ443">
        <v>499.962666666667</v>
      </c>
      <c r="CK443">
        <v>100.408666666667</v>
      </c>
      <c r="CL443">
        <v>0.0997006333333333</v>
      </c>
      <c r="CM443">
        <v>26.1458666666667</v>
      </c>
      <c r="CN443">
        <v>25.7284333333333</v>
      </c>
      <c r="CO443">
        <v>999.9</v>
      </c>
      <c r="CP443">
        <v>0</v>
      </c>
      <c r="CQ443">
        <v>0</v>
      </c>
      <c r="CR443">
        <v>10012.5</v>
      </c>
      <c r="CS443">
        <v>0</v>
      </c>
      <c r="CT443">
        <v>4.36717666666667</v>
      </c>
      <c r="CU443">
        <v>1046.03</v>
      </c>
      <c r="CV443">
        <v>0.962002</v>
      </c>
      <c r="CW443">
        <v>0.0379981</v>
      </c>
      <c r="CX443">
        <v>0</v>
      </c>
      <c r="CY443">
        <v>1254.43</v>
      </c>
      <c r="CZ443">
        <v>4.99912</v>
      </c>
      <c r="DA443">
        <v>13043.9333333333</v>
      </c>
      <c r="DB443">
        <v>6713.01666666667</v>
      </c>
      <c r="DC443">
        <v>38.2913333333333</v>
      </c>
      <c r="DD443">
        <v>41.0206666666667</v>
      </c>
      <c r="DE443">
        <v>39.979</v>
      </c>
      <c r="DF443">
        <v>40.7706666666667</v>
      </c>
      <c r="DG443">
        <v>40.1873333333333</v>
      </c>
      <c r="DH443">
        <v>1001.47</v>
      </c>
      <c r="DI443">
        <v>39.56</v>
      </c>
      <c r="DJ443">
        <v>0</v>
      </c>
      <c r="DK443">
        <v>1625678069</v>
      </c>
      <c r="DL443">
        <v>0</v>
      </c>
      <c r="DM443">
        <v>1257.002</v>
      </c>
      <c r="DN443">
        <v>-24.2946153533996</v>
      </c>
      <c r="DO443">
        <v>-229.323076531519</v>
      </c>
      <c r="DP443">
        <v>13066.66</v>
      </c>
      <c r="DQ443">
        <v>15</v>
      </c>
      <c r="DR443">
        <v>1625677134.6</v>
      </c>
      <c r="DS443" t="s">
        <v>305</v>
      </c>
      <c r="DT443">
        <v>1625677128.6</v>
      </c>
      <c r="DU443">
        <v>1625677134.6</v>
      </c>
      <c r="DV443">
        <v>2</v>
      </c>
      <c r="DW443">
        <v>0.041</v>
      </c>
      <c r="DX443">
        <v>0.026</v>
      </c>
      <c r="DY443">
        <v>-14.347</v>
      </c>
      <c r="DZ443">
        <v>-1.389</v>
      </c>
      <c r="EA443">
        <v>420</v>
      </c>
      <c r="EB443">
        <v>5</v>
      </c>
      <c r="EC443">
        <v>0.14</v>
      </c>
      <c r="ED443">
        <v>0.08</v>
      </c>
      <c r="EE443">
        <v>-13.5324365853659</v>
      </c>
      <c r="EF443">
        <v>-0.478883623693358</v>
      </c>
      <c r="EG443">
        <v>0.0682106842217465</v>
      </c>
      <c r="EH443">
        <v>1</v>
      </c>
      <c r="EI443">
        <v>1258.28470588235</v>
      </c>
      <c r="EJ443">
        <v>-23.5279707128718</v>
      </c>
      <c r="EK443">
        <v>2.31431508772238</v>
      </c>
      <c r="EL443">
        <v>0</v>
      </c>
      <c r="EM443">
        <v>2.07260780487805</v>
      </c>
      <c r="EN443">
        <v>0.162104947735195</v>
      </c>
      <c r="EO443">
        <v>0.0181068706151594</v>
      </c>
      <c r="EP443">
        <v>0</v>
      </c>
      <c r="EQ443">
        <v>1</v>
      </c>
      <c r="ER443">
        <v>3</v>
      </c>
      <c r="ES443" t="s">
        <v>427</v>
      </c>
      <c r="ET443">
        <v>100</v>
      </c>
      <c r="EU443">
        <v>100</v>
      </c>
      <c r="EV443">
        <v>-14.342</v>
      </c>
      <c r="EW443">
        <v>-1.5465</v>
      </c>
      <c r="EX443">
        <v>-14.3476998515065</v>
      </c>
      <c r="EY443">
        <v>0.000485247639819423</v>
      </c>
      <c r="EZ443">
        <v>-1.36446825205216e-06</v>
      </c>
      <c r="FA443">
        <v>5.78542989185787e-10</v>
      </c>
      <c r="FB443">
        <v>-1.1099058739466</v>
      </c>
      <c r="FC443">
        <v>-0.0508365997127688</v>
      </c>
      <c r="FD443">
        <v>0.00161886503163497</v>
      </c>
      <c r="FE443">
        <v>-2.08621555845513e-05</v>
      </c>
      <c r="FF443">
        <v>0</v>
      </c>
      <c r="FG443">
        <v>2096</v>
      </c>
      <c r="FH443">
        <v>2</v>
      </c>
      <c r="FI443">
        <v>28</v>
      </c>
      <c r="FJ443">
        <v>15.7</v>
      </c>
      <c r="FK443">
        <v>15.6</v>
      </c>
      <c r="FL443">
        <v>18</v>
      </c>
      <c r="FM443">
        <v>492.157</v>
      </c>
      <c r="FN443">
        <v>512.951</v>
      </c>
      <c r="FO443">
        <v>27.9214</v>
      </c>
      <c r="FP443">
        <v>26.423</v>
      </c>
      <c r="FQ443">
        <v>30.0004</v>
      </c>
      <c r="FR443">
        <v>26.5793</v>
      </c>
      <c r="FS443">
        <v>26.5677</v>
      </c>
      <c r="FT443">
        <v>21.5236</v>
      </c>
      <c r="FU443">
        <v>39.0834</v>
      </c>
      <c r="FV443">
        <v>0</v>
      </c>
      <c r="FW443">
        <v>27.97</v>
      </c>
      <c r="FX443">
        <v>420</v>
      </c>
      <c r="FY443">
        <v>9.6687</v>
      </c>
      <c r="FZ443">
        <v>101.679</v>
      </c>
      <c r="GA443">
        <v>96.2028</v>
      </c>
    </row>
    <row r="444" spans="1:183">
      <c r="A444">
        <v>428</v>
      </c>
      <c r="B444">
        <v>1625678070.1</v>
      </c>
      <c r="C444">
        <v>854</v>
      </c>
      <c r="D444" t="s">
        <v>1162</v>
      </c>
      <c r="E444" t="s">
        <v>1163</v>
      </c>
      <c r="F444">
        <v>1</v>
      </c>
      <c r="G444" t="s">
        <v>302</v>
      </c>
      <c r="H444">
        <v>1625678069.1</v>
      </c>
      <c r="I444">
        <f>(J444)/1000</f>
        <v>0</v>
      </c>
      <c r="J444">
        <f>1000*CJ444*AH444*(CF444-CG444)/(100*BY444*(1000-AH444*CF444))</f>
        <v>0</v>
      </c>
      <c r="K444">
        <f>CJ444*AH444*(CE444-CD444*(1000-AH444*CG444)/(1000-AH444*CF444))/(100*BY444)</f>
        <v>0</v>
      </c>
      <c r="L444">
        <f>CD444 - IF(AH444&gt;1, K444*BY444*100.0/(AJ444*CR444), 0)</f>
        <v>0</v>
      </c>
      <c r="M444">
        <f>((S444-I444/2)*L444-K444)/(S444+I444/2)</f>
        <v>0</v>
      </c>
      <c r="N444">
        <f>M444*(CK444+CL444)/1000.0</f>
        <v>0</v>
      </c>
      <c r="O444">
        <f>(CD444 - IF(AH444&gt;1, K444*BY444*100.0/(AJ444*CR444), 0))*(CK444+CL444)/1000.0</f>
        <v>0</v>
      </c>
      <c r="P444">
        <f>2.0/((1/R444-1/Q444)+SIGN(R444)*SQRT((1/R444-1/Q444)*(1/R444-1/Q444) + 4*BZ444/((BZ444+1)*(BZ444+1))*(2*1/R444*1/Q444-1/Q444*1/Q444)))</f>
        <v>0</v>
      </c>
      <c r="Q444">
        <f>IF(LEFT(CA444,1)&lt;&gt;"0",IF(LEFT(CA444,1)="1",3.0,CB444),$D$5+$E$5*(CR444*CK444/($K$5*1000))+$F$5*(CR444*CK444/($K$5*1000))*MAX(MIN(BY444,$J$5),$I$5)*MAX(MIN(BY444,$J$5),$I$5)+$G$5*MAX(MIN(BY444,$J$5),$I$5)*(CR444*CK444/($K$5*1000))+$H$5*(CR444*CK444/($K$5*1000))*(CR444*CK444/($K$5*1000)))</f>
        <v>0</v>
      </c>
      <c r="R444">
        <f>I444*(1000-(1000*0.61365*exp(17.502*V444/(240.97+V444))/(CK444+CL444)+CF444)/2)/(1000*0.61365*exp(17.502*V444/(240.97+V444))/(CK444+CL444)-CF444)</f>
        <v>0</v>
      </c>
      <c r="S444">
        <f>1/((BZ444+1)/(P444/1.6)+1/(Q444/1.37)) + BZ444/((BZ444+1)/(P444/1.6) + BZ444/(Q444/1.37))</f>
        <v>0</v>
      </c>
      <c r="T444">
        <f>(BU444*BX444)</f>
        <v>0</v>
      </c>
      <c r="U444">
        <f>(CM444+(T444+2*0.95*5.67E-8*(((CM444+$B$7)+273)^4-(CM444+273)^4)-44100*I444)/(1.84*29.3*Q444+8*0.95*5.67E-8*(CM444+273)^3))</f>
        <v>0</v>
      </c>
      <c r="V444">
        <f>($C$7*CN444+$D$7*CO444+$E$7*U444)</f>
        <v>0</v>
      </c>
      <c r="W444">
        <f>0.61365*exp(17.502*V444/(240.97+V444))</f>
        <v>0</v>
      </c>
      <c r="X444">
        <f>(Y444/Z444*100)</f>
        <v>0</v>
      </c>
      <c r="Y444">
        <f>CF444*(CK444+CL444)/1000</f>
        <v>0</v>
      </c>
      <c r="Z444">
        <f>0.61365*exp(17.502*CM444/(240.97+CM444))</f>
        <v>0</v>
      </c>
      <c r="AA444">
        <f>(W444-CF444*(CK444+CL444)/1000)</f>
        <v>0</v>
      </c>
      <c r="AB444">
        <f>(-I444*44100)</f>
        <v>0</v>
      </c>
      <c r="AC444">
        <f>2*29.3*Q444*0.92*(CM444-V444)</f>
        <v>0</v>
      </c>
      <c r="AD444">
        <f>2*0.95*5.67E-8*(((CM444+$B$7)+273)^4-(V444+273)^4)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MAX(0,($B$13+$C$13*CR444)/(1+$D$13*CR444)*CK444/(CM444+273)*$E$13)</f>
        <v>0</v>
      </c>
      <c r="AK444" t="s">
        <v>303</v>
      </c>
      <c r="AL444" t="s">
        <v>303</v>
      </c>
      <c r="AM444">
        <v>0</v>
      </c>
      <c r="AN444">
        <v>0</v>
      </c>
      <c r="AO444">
        <f>1-AM444/AN444</f>
        <v>0</v>
      </c>
      <c r="AP444">
        <v>0</v>
      </c>
      <c r="AQ444" t="s">
        <v>303</v>
      </c>
      <c r="AR444" t="s">
        <v>303</v>
      </c>
      <c r="AS444">
        <v>0</v>
      </c>
      <c r="AT444">
        <v>0</v>
      </c>
      <c r="AU444">
        <f>1-AS444/AT444</f>
        <v>0</v>
      </c>
      <c r="AV444">
        <v>0.5</v>
      </c>
      <c r="AW444">
        <f>BV444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303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f>$B$11*CS444+$C$11*CT444+$F$11*CU444*(1-CX444)</f>
        <v>0</v>
      </c>
      <c r="BV444">
        <f>BU444*BW444</f>
        <v>0</v>
      </c>
      <c r="BW444">
        <f>($B$11*$D$9+$C$11*$D$9+$F$11*((DH444+CZ444)/MAX(DH444+CZ444+DI444, 0.1)*$I$9+DI444/MAX(DH444+CZ444+DI444, 0.1)*$J$9))/($B$11+$C$11+$F$11)</f>
        <v>0</v>
      </c>
      <c r="BX444">
        <f>($B$11*$K$9+$C$11*$K$9+$F$11*((DH444+CZ444)/MAX(DH444+CZ444+DI444, 0.1)*$P$9+DI444/MAX(DH444+CZ444+DI444, 0.1)*$Q$9))/($B$11+$C$11+$F$11)</f>
        <v>0</v>
      </c>
      <c r="BY444">
        <v>6</v>
      </c>
      <c r="BZ444">
        <v>0.5</v>
      </c>
      <c r="CA444" t="s">
        <v>304</v>
      </c>
      <c r="CB444">
        <v>2</v>
      </c>
      <c r="CC444">
        <v>1625678069.1</v>
      </c>
      <c r="CD444">
        <v>406.407666666667</v>
      </c>
      <c r="CE444">
        <v>420.024</v>
      </c>
      <c r="CF444">
        <v>11.6458</v>
      </c>
      <c r="CG444">
        <v>9.52523666666667</v>
      </c>
      <c r="CH444">
        <v>420.749666666667</v>
      </c>
      <c r="CI444">
        <v>13.1925333333333</v>
      </c>
      <c r="CJ444">
        <v>499.990333333333</v>
      </c>
      <c r="CK444">
        <v>100.408</v>
      </c>
      <c r="CL444">
        <v>0.0999728333333333</v>
      </c>
      <c r="CM444">
        <v>26.1758666666667</v>
      </c>
      <c r="CN444">
        <v>25.7492</v>
      </c>
      <c r="CO444">
        <v>999.9</v>
      </c>
      <c r="CP444">
        <v>0</v>
      </c>
      <c r="CQ444">
        <v>0</v>
      </c>
      <c r="CR444">
        <v>9995</v>
      </c>
      <c r="CS444">
        <v>0</v>
      </c>
      <c r="CT444">
        <v>4.37774333333333</v>
      </c>
      <c r="CU444">
        <v>1046.02</v>
      </c>
      <c r="CV444">
        <v>0.962002</v>
      </c>
      <c r="CW444">
        <v>0.0379981</v>
      </c>
      <c r="CX444">
        <v>0</v>
      </c>
      <c r="CY444">
        <v>1253.83</v>
      </c>
      <c r="CZ444">
        <v>4.99912</v>
      </c>
      <c r="DA444">
        <v>13034.4</v>
      </c>
      <c r="DB444">
        <v>6712.93333333333</v>
      </c>
      <c r="DC444">
        <v>38.1873333333333</v>
      </c>
      <c r="DD444">
        <v>41.062</v>
      </c>
      <c r="DE444">
        <v>39.9166666666667</v>
      </c>
      <c r="DF444">
        <v>40.6873333333333</v>
      </c>
      <c r="DG444">
        <v>40.2703333333333</v>
      </c>
      <c r="DH444">
        <v>1001.46</v>
      </c>
      <c r="DI444">
        <v>39.56</v>
      </c>
      <c r="DJ444">
        <v>0</v>
      </c>
      <c r="DK444">
        <v>1625678070.8</v>
      </c>
      <c r="DL444">
        <v>0</v>
      </c>
      <c r="DM444">
        <v>1256.41423076923</v>
      </c>
      <c r="DN444">
        <v>-24.2676923299351</v>
      </c>
      <c r="DO444">
        <v>-229.911111213459</v>
      </c>
      <c r="DP444">
        <v>13060.75</v>
      </c>
      <c r="DQ444">
        <v>15</v>
      </c>
      <c r="DR444">
        <v>1625677134.6</v>
      </c>
      <c r="DS444" t="s">
        <v>305</v>
      </c>
      <c r="DT444">
        <v>1625677128.6</v>
      </c>
      <c r="DU444">
        <v>1625677134.6</v>
      </c>
      <c r="DV444">
        <v>2</v>
      </c>
      <c r="DW444">
        <v>0.041</v>
      </c>
      <c r="DX444">
        <v>0.026</v>
      </c>
      <c r="DY444">
        <v>-14.347</v>
      </c>
      <c r="DZ444">
        <v>-1.389</v>
      </c>
      <c r="EA444">
        <v>420</v>
      </c>
      <c r="EB444">
        <v>5</v>
      </c>
      <c r="EC444">
        <v>0.14</v>
      </c>
      <c r="ED444">
        <v>0.08</v>
      </c>
      <c r="EE444">
        <v>-13.5549</v>
      </c>
      <c r="EF444">
        <v>-0.356765853658542</v>
      </c>
      <c r="EG444">
        <v>0.0556804296310872</v>
      </c>
      <c r="EH444">
        <v>1</v>
      </c>
      <c r="EI444">
        <v>1257.70342857143</v>
      </c>
      <c r="EJ444">
        <v>-23.8239865966524</v>
      </c>
      <c r="EK444">
        <v>2.40208474081177</v>
      </c>
      <c r="EL444">
        <v>0</v>
      </c>
      <c r="EM444">
        <v>2.07950195121951</v>
      </c>
      <c r="EN444">
        <v>0.18973547038328</v>
      </c>
      <c r="EO444">
        <v>0.0209442286385991</v>
      </c>
      <c r="EP444">
        <v>0</v>
      </c>
      <c r="EQ444">
        <v>1</v>
      </c>
      <c r="ER444">
        <v>3</v>
      </c>
      <c r="ES444" t="s">
        <v>427</v>
      </c>
      <c r="ET444">
        <v>100</v>
      </c>
      <c r="EU444">
        <v>100</v>
      </c>
      <c r="EV444">
        <v>-14.342</v>
      </c>
      <c r="EW444">
        <v>-1.5469</v>
      </c>
      <c r="EX444">
        <v>-14.3476998515065</v>
      </c>
      <c r="EY444">
        <v>0.000485247639819423</v>
      </c>
      <c r="EZ444">
        <v>-1.36446825205216e-06</v>
      </c>
      <c r="FA444">
        <v>5.78542989185787e-10</v>
      </c>
      <c r="FB444">
        <v>-1.1099058739466</v>
      </c>
      <c r="FC444">
        <v>-0.0508365997127688</v>
      </c>
      <c r="FD444">
        <v>0.00161886503163497</v>
      </c>
      <c r="FE444">
        <v>-2.08621555845513e-05</v>
      </c>
      <c r="FF444">
        <v>0</v>
      </c>
      <c r="FG444">
        <v>2096</v>
      </c>
      <c r="FH444">
        <v>2</v>
      </c>
      <c r="FI444">
        <v>28</v>
      </c>
      <c r="FJ444">
        <v>15.7</v>
      </c>
      <c r="FK444">
        <v>15.6</v>
      </c>
      <c r="FL444">
        <v>18</v>
      </c>
      <c r="FM444">
        <v>492.142</v>
      </c>
      <c r="FN444">
        <v>513.059</v>
      </c>
      <c r="FO444">
        <v>27.9739</v>
      </c>
      <c r="FP444">
        <v>26.4241</v>
      </c>
      <c r="FQ444">
        <v>30.0002</v>
      </c>
      <c r="FR444">
        <v>26.5793</v>
      </c>
      <c r="FS444">
        <v>26.5677</v>
      </c>
      <c r="FT444">
        <v>21.5247</v>
      </c>
      <c r="FU444">
        <v>39.0834</v>
      </c>
      <c r="FV444">
        <v>0</v>
      </c>
      <c r="FW444">
        <v>28.04</v>
      </c>
      <c r="FX444">
        <v>420</v>
      </c>
      <c r="FY444">
        <v>9.67588</v>
      </c>
      <c r="FZ444">
        <v>101.679</v>
      </c>
      <c r="GA444">
        <v>96.2034</v>
      </c>
    </row>
    <row r="445" spans="1:183">
      <c r="A445">
        <v>429</v>
      </c>
      <c r="B445">
        <v>1625678072.1</v>
      </c>
      <c r="C445">
        <v>856</v>
      </c>
      <c r="D445" t="s">
        <v>1164</v>
      </c>
      <c r="E445" t="s">
        <v>1165</v>
      </c>
      <c r="F445">
        <v>1</v>
      </c>
      <c r="G445" t="s">
        <v>302</v>
      </c>
      <c r="H445">
        <v>1625678071.1</v>
      </c>
      <c r="I445">
        <f>(J445)/1000</f>
        <v>0</v>
      </c>
      <c r="J445">
        <f>1000*CJ445*AH445*(CF445-CG445)/(100*BY445*(1000-AH445*CF445))</f>
        <v>0</v>
      </c>
      <c r="K445">
        <f>CJ445*AH445*(CE445-CD445*(1000-AH445*CG445)/(1000-AH445*CF445))/(100*BY445)</f>
        <v>0</v>
      </c>
      <c r="L445">
        <f>CD445 - IF(AH445&gt;1, K445*BY445*100.0/(AJ445*CR445), 0)</f>
        <v>0</v>
      </c>
      <c r="M445">
        <f>((S445-I445/2)*L445-K445)/(S445+I445/2)</f>
        <v>0</v>
      </c>
      <c r="N445">
        <f>M445*(CK445+CL445)/1000.0</f>
        <v>0</v>
      </c>
      <c r="O445">
        <f>(CD445 - IF(AH445&gt;1, K445*BY445*100.0/(AJ445*CR445), 0))*(CK445+CL445)/1000.0</f>
        <v>0</v>
      </c>
      <c r="P445">
        <f>2.0/((1/R445-1/Q445)+SIGN(R445)*SQRT((1/R445-1/Q445)*(1/R445-1/Q445) + 4*BZ445/((BZ445+1)*(BZ445+1))*(2*1/R445*1/Q445-1/Q445*1/Q445)))</f>
        <v>0</v>
      </c>
      <c r="Q445">
        <f>IF(LEFT(CA445,1)&lt;&gt;"0",IF(LEFT(CA445,1)="1",3.0,CB445),$D$5+$E$5*(CR445*CK445/($K$5*1000))+$F$5*(CR445*CK445/($K$5*1000))*MAX(MIN(BY445,$J$5),$I$5)*MAX(MIN(BY445,$J$5),$I$5)+$G$5*MAX(MIN(BY445,$J$5),$I$5)*(CR445*CK445/($K$5*1000))+$H$5*(CR445*CK445/($K$5*1000))*(CR445*CK445/($K$5*1000)))</f>
        <v>0</v>
      </c>
      <c r="R445">
        <f>I445*(1000-(1000*0.61365*exp(17.502*V445/(240.97+V445))/(CK445+CL445)+CF445)/2)/(1000*0.61365*exp(17.502*V445/(240.97+V445))/(CK445+CL445)-CF445)</f>
        <v>0</v>
      </c>
      <c r="S445">
        <f>1/((BZ445+1)/(P445/1.6)+1/(Q445/1.37)) + BZ445/((BZ445+1)/(P445/1.6) + BZ445/(Q445/1.37))</f>
        <v>0</v>
      </c>
      <c r="T445">
        <f>(BU445*BX445)</f>
        <v>0</v>
      </c>
      <c r="U445">
        <f>(CM445+(T445+2*0.95*5.67E-8*(((CM445+$B$7)+273)^4-(CM445+273)^4)-44100*I445)/(1.84*29.3*Q445+8*0.95*5.67E-8*(CM445+273)^3))</f>
        <v>0</v>
      </c>
      <c r="V445">
        <f>($C$7*CN445+$D$7*CO445+$E$7*U445)</f>
        <v>0</v>
      </c>
      <c r="W445">
        <f>0.61365*exp(17.502*V445/(240.97+V445))</f>
        <v>0</v>
      </c>
      <c r="X445">
        <f>(Y445/Z445*100)</f>
        <v>0</v>
      </c>
      <c r="Y445">
        <f>CF445*(CK445+CL445)/1000</f>
        <v>0</v>
      </c>
      <c r="Z445">
        <f>0.61365*exp(17.502*CM445/(240.97+CM445))</f>
        <v>0</v>
      </c>
      <c r="AA445">
        <f>(W445-CF445*(CK445+CL445)/1000)</f>
        <v>0</v>
      </c>
      <c r="AB445">
        <f>(-I445*44100)</f>
        <v>0</v>
      </c>
      <c r="AC445">
        <f>2*29.3*Q445*0.92*(CM445-V445)</f>
        <v>0</v>
      </c>
      <c r="AD445">
        <f>2*0.95*5.67E-8*(((CM445+$B$7)+273)^4-(V445+273)^4)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MAX(0,($B$13+$C$13*CR445)/(1+$D$13*CR445)*CK445/(CM445+273)*$E$13)</f>
        <v>0</v>
      </c>
      <c r="AK445" t="s">
        <v>303</v>
      </c>
      <c r="AL445" t="s">
        <v>303</v>
      </c>
      <c r="AM445">
        <v>0</v>
      </c>
      <c r="AN445">
        <v>0</v>
      </c>
      <c r="AO445">
        <f>1-AM445/AN445</f>
        <v>0</v>
      </c>
      <c r="AP445">
        <v>0</v>
      </c>
      <c r="AQ445" t="s">
        <v>303</v>
      </c>
      <c r="AR445" t="s">
        <v>303</v>
      </c>
      <c r="AS445">
        <v>0</v>
      </c>
      <c r="AT445">
        <v>0</v>
      </c>
      <c r="AU445">
        <f>1-AS445/AT445</f>
        <v>0</v>
      </c>
      <c r="AV445">
        <v>0.5</v>
      </c>
      <c r="AW445">
        <f>BV445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303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f>$B$11*CS445+$C$11*CT445+$F$11*CU445*(1-CX445)</f>
        <v>0</v>
      </c>
      <c r="BV445">
        <f>BU445*BW445</f>
        <v>0</v>
      </c>
      <c r="BW445">
        <f>($B$11*$D$9+$C$11*$D$9+$F$11*((DH445+CZ445)/MAX(DH445+CZ445+DI445, 0.1)*$I$9+DI445/MAX(DH445+CZ445+DI445, 0.1)*$J$9))/($B$11+$C$11+$F$11)</f>
        <v>0</v>
      </c>
      <c r="BX445">
        <f>($B$11*$K$9+$C$11*$K$9+$F$11*((DH445+CZ445)/MAX(DH445+CZ445+DI445, 0.1)*$P$9+DI445/MAX(DH445+CZ445+DI445, 0.1)*$Q$9))/($B$11+$C$11+$F$11)</f>
        <v>0</v>
      </c>
      <c r="BY445">
        <v>6</v>
      </c>
      <c r="BZ445">
        <v>0.5</v>
      </c>
      <c r="CA445" t="s">
        <v>304</v>
      </c>
      <c r="CB445">
        <v>2</v>
      </c>
      <c r="CC445">
        <v>1625678071.1</v>
      </c>
      <c r="CD445">
        <v>406.386</v>
      </c>
      <c r="CE445">
        <v>419.936</v>
      </c>
      <c r="CF445">
        <v>11.6628333333333</v>
      </c>
      <c r="CG445">
        <v>9.55257333333333</v>
      </c>
      <c r="CH445">
        <v>420.728</v>
      </c>
      <c r="CI445">
        <v>13.2098666666667</v>
      </c>
      <c r="CJ445">
        <v>500.049666666667</v>
      </c>
      <c r="CK445">
        <v>100.410333333333</v>
      </c>
      <c r="CL445">
        <v>0.100246333333333</v>
      </c>
      <c r="CM445">
        <v>26.2046666666667</v>
      </c>
      <c r="CN445">
        <v>25.7776333333333</v>
      </c>
      <c r="CO445">
        <v>999.9</v>
      </c>
      <c r="CP445">
        <v>0</v>
      </c>
      <c r="CQ445">
        <v>0</v>
      </c>
      <c r="CR445">
        <v>9980</v>
      </c>
      <c r="CS445">
        <v>0</v>
      </c>
      <c r="CT445">
        <v>4.33225333333333</v>
      </c>
      <c r="CU445">
        <v>1046.02</v>
      </c>
      <c r="CV445">
        <v>0.962002</v>
      </c>
      <c r="CW445">
        <v>0.0379981</v>
      </c>
      <c r="CX445">
        <v>0</v>
      </c>
      <c r="CY445">
        <v>1252.95</v>
      </c>
      <c r="CZ445">
        <v>4.99912</v>
      </c>
      <c r="DA445">
        <v>13026.1666666667</v>
      </c>
      <c r="DB445">
        <v>6712.91666666667</v>
      </c>
      <c r="DC445">
        <v>38.2913333333333</v>
      </c>
      <c r="DD445">
        <v>41.062</v>
      </c>
      <c r="DE445">
        <v>40.083</v>
      </c>
      <c r="DF445">
        <v>40.833</v>
      </c>
      <c r="DG445">
        <v>40.333</v>
      </c>
      <c r="DH445">
        <v>1001.46</v>
      </c>
      <c r="DI445">
        <v>39.56</v>
      </c>
      <c r="DJ445">
        <v>0</v>
      </c>
      <c r="DK445">
        <v>1625678073.2</v>
      </c>
      <c r="DL445">
        <v>0</v>
      </c>
      <c r="DM445">
        <v>1255.47076923077</v>
      </c>
      <c r="DN445">
        <v>-24.0109401911211</v>
      </c>
      <c r="DO445">
        <v>-230.42051292982</v>
      </c>
      <c r="DP445">
        <v>13051.2076923077</v>
      </c>
      <c r="DQ445">
        <v>15</v>
      </c>
      <c r="DR445">
        <v>1625677134.6</v>
      </c>
      <c r="DS445" t="s">
        <v>305</v>
      </c>
      <c r="DT445">
        <v>1625677128.6</v>
      </c>
      <c r="DU445">
        <v>1625677134.6</v>
      </c>
      <c r="DV445">
        <v>2</v>
      </c>
      <c r="DW445">
        <v>0.041</v>
      </c>
      <c r="DX445">
        <v>0.026</v>
      </c>
      <c r="DY445">
        <v>-14.347</v>
      </c>
      <c r="DZ445">
        <v>-1.389</v>
      </c>
      <c r="EA445">
        <v>420</v>
      </c>
      <c r="EB445">
        <v>5</v>
      </c>
      <c r="EC445">
        <v>0.14</v>
      </c>
      <c r="ED445">
        <v>0.08</v>
      </c>
      <c r="EE445">
        <v>-13.5615707317073</v>
      </c>
      <c r="EF445">
        <v>-0.228817421602784</v>
      </c>
      <c r="EG445">
        <v>0.0491328524731421</v>
      </c>
      <c r="EH445">
        <v>1</v>
      </c>
      <c r="EI445">
        <v>1256.63558823529</v>
      </c>
      <c r="EJ445">
        <v>-23.8243931795346</v>
      </c>
      <c r="EK445">
        <v>2.34198908820543</v>
      </c>
      <c r="EL445">
        <v>0</v>
      </c>
      <c r="EM445">
        <v>2.08500195121951</v>
      </c>
      <c r="EN445">
        <v>0.19720578397213</v>
      </c>
      <c r="EO445">
        <v>0.0216491990748616</v>
      </c>
      <c r="EP445">
        <v>0</v>
      </c>
      <c r="EQ445">
        <v>1</v>
      </c>
      <c r="ER445">
        <v>3</v>
      </c>
      <c r="ES445" t="s">
        <v>427</v>
      </c>
      <c r="ET445">
        <v>100</v>
      </c>
      <c r="EU445">
        <v>100</v>
      </c>
      <c r="EV445">
        <v>-14.342</v>
      </c>
      <c r="EW445">
        <v>-1.5472</v>
      </c>
      <c r="EX445">
        <v>-14.3476998515065</v>
      </c>
      <c r="EY445">
        <v>0.000485247639819423</v>
      </c>
      <c r="EZ445">
        <v>-1.36446825205216e-06</v>
      </c>
      <c r="FA445">
        <v>5.78542989185787e-10</v>
      </c>
      <c r="FB445">
        <v>-1.1099058739466</v>
      </c>
      <c r="FC445">
        <v>-0.0508365997127688</v>
      </c>
      <c r="FD445">
        <v>0.00161886503163497</v>
      </c>
      <c r="FE445">
        <v>-2.08621555845513e-05</v>
      </c>
      <c r="FF445">
        <v>0</v>
      </c>
      <c r="FG445">
        <v>2096</v>
      </c>
      <c r="FH445">
        <v>2</v>
      </c>
      <c r="FI445">
        <v>28</v>
      </c>
      <c r="FJ445">
        <v>15.7</v>
      </c>
      <c r="FK445">
        <v>15.6</v>
      </c>
      <c r="FL445">
        <v>18</v>
      </c>
      <c r="FM445">
        <v>492.142</v>
      </c>
      <c r="FN445">
        <v>513.012</v>
      </c>
      <c r="FO445">
        <v>28.0156</v>
      </c>
      <c r="FP445">
        <v>26.4252</v>
      </c>
      <c r="FQ445">
        <v>30.0002</v>
      </c>
      <c r="FR445">
        <v>26.5793</v>
      </c>
      <c r="FS445">
        <v>26.5685</v>
      </c>
      <c r="FT445">
        <v>21.5257</v>
      </c>
      <c r="FU445">
        <v>39.0834</v>
      </c>
      <c r="FV445">
        <v>0</v>
      </c>
      <c r="FW445">
        <v>28.1</v>
      </c>
      <c r="FX445">
        <v>420</v>
      </c>
      <c r="FY445">
        <v>9.67854</v>
      </c>
      <c r="FZ445">
        <v>101.678</v>
      </c>
      <c r="GA445">
        <v>96.2034</v>
      </c>
    </row>
    <row r="446" spans="1:183">
      <c r="A446">
        <v>430</v>
      </c>
      <c r="B446">
        <v>1625678074.1</v>
      </c>
      <c r="C446">
        <v>858</v>
      </c>
      <c r="D446" t="s">
        <v>1166</v>
      </c>
      <c r="E446" t="s">
        <v>1167</v>
      </c>
      <c r="F446">
        <v>1</v>
      </c>
      <c r="G446" t="s">
        <v>302</v>
      </c>
      <c r="H446">
        <v>1625678073.1</v>
      </c>
      <c r="I446">
        <f>(J446)/1000</f>
        <v>0</v>
      </c>
      <c r="J446">
        <f>1000*CJ446*AH446*(CF446-CG446)/(100*BY446*(1000-AH446*CF446))</f>
        <v>0</v>
      </c>
      <c r="K446">
        <f>CJ446*AH446*(CE446-CD446*(1000-AH446*CG446)/(1000-AH446*CF446))/(100*BY446)</f>
        <v>0</v>
      </c>
      <c r="L446">
        <f>CD446 - IF(AH446&gt;1, K446*BY446*100.0/(AJ446*CR446), 0)</f>
        <v>0</v>
      </c>
      <c r="M446">
        <f>((S446-I446/2)*L446-K446)/(S446+I446/2)</f>
        <v>0</v>
      </c>
      <c r="N446">
        <f>M446*(CK446+CL446)/1000.0</f>
        <v>0</v>
      </c>
      <c r="O446">
        <f>(CD446 - IF(AH446&gt;1, K446*BY446*100.0/(AJ446*CR446), 0))*(CK446+CL446)/1000.0</f>
        <v>0</v>
      </c>
      <c r="P446">
        <f>2.0/((1/R446-1/Q446)+SIGN(R446)*SQRT((1/R446-1/Q446)*(1/R446-1/Q446) + 4*BZ446/((BZ446+1)*(BZ446+1))*(2*1/R446*1/Q446-1/Q446*1/Q446)))</f>
        <v>0</v>
      </c>
      <c r="Q446">
        <f>IF(LEFT(CA446,1)&lt;&gt;"0",IF(LEFT(CA446,1)="1",3.0,CB446),$D$5+$E$5*(CR446*CK446/($K$5*1000))+$F$5*(CR446*CK446/($K$5*1000))*MAX(MIN(BY446,$J$5),$I$5)*MAX(MIN(BY446,$J$5),$I$5)+$G$5*MAX(MIN(BY446,$J$5),$I$5)*(CR446*CK446/($K$5*1000))+$H$5*(CR446*CK446/($K$5*1000))*(CR446*CK446/($K$5*1000)))</f>
        <v>0</v>
      </c>
      <c r="R446">
        <f>I446*(1000-(1000*0.61365*exp(17.502*V446/(240.97+V446))/(CK446+CL446)+CF446)/2)/(1000*0.61365*exp(17.502*V446/(240.97+V446))/(CK446+CL446)-CF446)</f>
        <v>0</v>
      </c>
      <c r="S446">
        <f>1/((BZ446+1)/(P446/1.6)+1/(Q446/1.37)) + BZ446/((BZ446+1)/(P446/1.6) + BZ446/(Q446/1.37))</f>
        <v>0</v>
      </c>
      <c r="T446">
        <f>(BU446*BX446)</f>
        <v>0</v>
      </c>
      <c r="U446">
        <f>(CM446+(T446+2*0.95*5.67E-8*(((CM446+$B$7)+273)^4-(CM446+273)^4)-44100*I446)/(1.84*29.3*Q446+8*0.95*5.67E-8*(CM446+273)^3))</f>
        <v>0</v>
      </c>
      <c r="V446">
        <f>($C$7*CN446+$D$7*CO446+$E$7*U446)</f>
        <v>0</v>
      </c>
      <c r="W446">
        <f>0.61365*exp(17.502*V446/(240.97+V446))</f>
        <v>0</v>
      </c>
      <c r="X446">
        <f>(Y446/Z446*100)</f>
        <v>0</v>
      </c>
      <c r="Y446">
        <f>CF446*(CK446+CL446)/1000</f>
        <v>0</v>
      </c>
      <c r="Z446">
        <f>0.61365*exp(17.502*CM446/(240.97+CM446))</f>
        <v>0</v>
      </c>
      <c r="AA446">
        <f>(W446-CF446*(CK446+CL446)/1000)</f>
        <v>0</v>
      </c>
      <c r="AB446">
        <f>(-I446*44100)</f>
        <v>0</v>
      </c>
      <c r="AC446">
        <f>2*29.3*Q446*0.92*(CM446-V446)</f>
        <v>0</v>
      </c>
      <c r="AD446">
        <f>2*0.95*5.67E-8*(((CM446+$B$7)+273)^4-(V446+273)^4)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MAX(0,($B$13+$C$13*CR446)/(1+$D$13*CR446)*CK446/(CM446+273)*$E$13)</f>
        <v>0</v>
      </c>
      <c r="AK446" t="s">
        <v>303</v>
      </c>
      <c r="AL446" t="s">
        <v>303</v>
      </c>
      <c r="AM446">
        <v>0</v>
      </c>
      <c r="AN446">
        <v>0</v>
      </c>
      <c r="AO446">
        <f>1-AM446/AN446</f>
        <v>0</v>
      </c>
      <c r="AP446">
        <v>0</v>
      </c>
      <c r="AQ446" t="s">
        <v>303</v>
      </c>
      <c r="AR446" t="s">
        <v>303</v>
      </c>
      <c r="AS446">
        <v>0</v>
      </c>
      <c r="AT446">
        <v>0</v>
      </c>
      <c r="AU446">
        <f>1-AS446/AT446</f>
        <v>0</v>
      </c>
      <c r="AV446">
        <v>0.5</v>
      </c>
      <c r="AW446">
        <f>BV446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303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f>$B$11*CS446+$C$11*CT446+$F$11*CU446*(1-CX446)</f>
        <v>0</v>
      </c>
      <c r="BV446">
        <f>BU446*BW446</f>
        <v>0</v>
      </c>
      <c r="BW446">
        <f>($B$11*$D$9+$C$11*$D$9+$F$11*((DH446+CZ446)/MAX(DH446+CZ446+DI446, 0.1)*$I$9+DI446/MAX(DH446+CZ446+DI446, 0.1)*$J$9))/($B$11+$C$11+$F$11)</f>
        <v>0</v>
      </c>
      <c r="BX446">
        <f>($B$11*$K$9+$C$11*$K$9+$F$11*((DH446+CZ446)/MAX(DH446+CZ446+DI446, 0.1)*$P$9+DI446/MAX(DH446+CZ446+DI446, 0.1)*$Q$9))/($B$11+$C$11+$F$11)</f>
        <v>0</v>
      </c>
      <c r="BY446">
        <v>6</v>
      </c>
      <c r="BZ446">
        <v>0.5</v>
      </c>
      <c r="CA446" t="s">
        <v>304</v>
      </c>
      <c r="CB446">
        <v>2</v>
      </c>
      <c r="CC446">
        <v>1625678073.1</v>
      </c>
      <c r="CD446">
        <v>406.365666666667</v>
      </c>
      <c r="CE446">
        <v>419.947</v>
      </c>
      <c r="CF446">
        <v>11.6829333333333</v>
      </c>
      <c r="CG446">
        <v>9.60094</v>
      </c>
      <c r="CH446">
        <v>420.707666666667</v>
      </c>
      <c r="CI446">
        <v>13.2303666666667</v>
      </c>
      <c r="CJ446">
        <v>500.030333333333</v>
      </c>
      <c r="CK446">
        <v>100.411</v>
      </c>
      <c r="CL446">
        <v>0.100169</v>
      </c>
      <c r="CM446">
        <v>26.2359</v>
      </c>
      <c r="CN446">
        <v>25.8099333333333</v>
      </c>
      <c r="CO446">
        <v>999.9</v>
      </c>
      <c r="CP446">
        <v>0</v>
      </c>
      <c r="CQ446">
        <v>0</v>
      </c>
      <c r="CR446">
        <v>9987.5</v>
      </c>
      <c r="CS446">
        <v>0</v>
      </c>
      <c r="CT446">
        <v>4.30146666666667</v>
      </c>
      <c r="CU446">
        <v>1046.01666666667</v>
      </c>
      <c r="CV446">
        <v>0.962002</v>
      </c>
      <c r="CW446">
        <v>0.0379981</v>
      </c>
      <c r="CX446">
        <v>0</v>
      </c>
      <c r="CY446">
        <v>1252.39666666667</v>
      </c>
      <c r="CZ446">
        <v>4.99912</v>
      </c>
      <c r="DA446">
        <v>13018.7666666667</v>
      </c>
      <c r="DB446">
        <v>6712.91333333333</v>
      </c>
      <c r="DC446">
        <v>38.1873333333333</v>
      </c>
      <c r="DD446">
        <v>41.062</v>
      </c>
      <c r="DE446">
        <v>39.958</v>
      </c>
      <c r="DF446">
        <v>40.7703333333333</v>
      </c>
      <c r="DG446">
        <v>40.2703333333333</v>
      </c>
      <c r="DH446">
        <v>1001.45666666667</v>
      </c>
      <c r="DI446">
        <v>39.56</v>
      </c>
      <c r="DJ446">
        <v>0</v>
      </c>
      <c r="DK446">
        <v>1625678075</v>
      </c>
      <c r="DL446">
        <v>0</v>
      </c>
      <c r="DM446">
        <v>1254.6208</v>
      </c>
      <c r="DN446">
        <v>-24.0153845845937</v>
      </c>
      <c r="DO446">
        <v>-238.215384194817</v>
      </c>
      <c r="DP446">
        <v>13042.836</v>
      </c>
      <c r="DQ446">
        <v>15</v>
      </c>
      <c r="DR446">
        <v>1625677134.6</v>
      </c>
      <c r="DS446" t="s">
        <v>305</v>
      </c>
      <c r="DT446">
        <v>1625677128.6</v>
      </c>
      <c r="DU446">
        <v>1625677134.6</v>
      </c>
      <c r="DV446">
        <v>2</v>
      </c>
      <c r="DW446">
        <v>0.041</v>
      </c>
      <c r="DX446">
        <v>0.026</v>
      </c>
      <c r="DY446">
        <v>-14.347</v>
      </c>
      <c r="DZ446">
        <v>-1.389</v>
      </c>
      <c r="EA446">
        <v>420</v>
      </c>
      <c r="EB446">
        <v>5</v>
      </c>
      <c r="EC446">
        <v>0.14</v>
      </c>
      <c r="ED446">
        <v>0.08</v>
      </c>
      <c r="EE446">
        <v>-13.5617902439024</v>
      </c>
      <c r="EF446">
        <v>-0.275749128919854</v>
      </c>
      <c r="EG446">
        <v>0.0492574263554242</v>
      </c>
      <c r="EH446">
        <v>1</v>
      </c>
      <c r="EI446">
        <v>1255.94676470588</v>
      </c>
      <c r="EJ446">
        <v>-23.6711310779598</v>
      </c>
      <c r="EK446">
        <v>2.33886186573504</v>
      </c>
      <c r="EL446">
        <v>0</v>
      </c>
      <c r="EM446">
        <v>2.08647512195122</v>
      </c>
      <c r="EN446">
        <v>0.168639094076651</v>
      </c>
      <c r="EO446">
        <v>0.0211701271493988</v>
      </c>
      <c r="EP446">
        <v>0</v>
      </c>
      <c r="EQ446">
        <v>1</v>
      </c>
      <c r="ER446">
        <v>3</v>
      </c>
      <c r="ES446" t="s">
        <v>427</v>
      </c>
      <c r="ET446">
        <v>100</v>
      </c>
      <c r="EU446">
        <v>100</v>
      </c>
      <c r="EV446">
        <v>-14.342</v>
      </c>
      <c r="EW446">
        <v>-1.5477</v>
      </c>
      <c r="EX446">
        <v>-14.3476998515065</v>
      </c>
      <c r="EY446">
        <v>0.000485247639819423</v>
      </c>
      <c r="EZ446">
        <v>-1.36446825205216e-06</v>
      </c>
      <c r="FA446">
        <v>5.78542989185787e-10</v>
      </c>
      <c r="FB446">
        <v>-1.1099058739466</v>
      </c>
      <c r="FC446">
        <v>-0.0508365997127688</v>
      </c>
      <c r="FD446">
        <v>0.00161886503163497</v>
      </c>
      <c r="FE446">
        <v>-2.08621555845513e-05</v>
      </c>
      <c r="FF446">
        <v>0</v>
      </c>
      <c r="FG446">
        <v>2096</v>
      </c>
      <c r="FH446">
        <v>2</v>
      </c>
      <c r="FI446">
        <v>28</v>
      </c>
      <c r="FJ446">
        <v>15.8</v>
      </c>
      <c r="FK446">
        <v>15.7</v>
      </c>
      <c r="FL446">
        <v>18</v>
      </c>
      <c r="FM446">
        <v>492.265</v>
      </c>
      <c r="FN446">
        <v>512.825</v>
      </c>
      <c r="FO446">
        <v>28.0597</v>
      </c>
      <c r="FP446">
        <v>26.4264</v>
      </c>
      <c r="FQ446">
        <v>30.0002</v>
      </c>
      <c r="FR446">
        <v>26.5802</v>
      </c>
      <c r="FS446">
        <v>26.5696</v>
      </c>
      <c r="FT446">
        <v>21.5258</v>
      </c>
      <c r="FU446">
        <v>39.0834</v>
      </c>
      <c r="FV446">
        <v>0</v>
      </c>
      <c r="FW446">
        <v>28.1</v>
      </c>
      <c r="FX446">
        <v>420</v>
      </c>
      <c r="FY446">
        <v>9.671</v>
      </c>
      <c r="FZ446">
        <v>101.679</v>
      </c>
      <c r="GA446">
        <v>96.2028</v>
      </c>
    </row>
    <row r="447" spans="1:183">
      <c r="A447">
        <v>431</v>
      </c>
      <c r="B447">
        <v>1625678076.1</v>
      </c>
      <c r="C447">
        <v>860</v>
      </c>
      <c r="D447" t="s">
        <v>1168</v>
      </c>
      <c r="E447" t="s">
        <v>1169</v>
      </c>
      <c r="F447">
        <v>1</v>
      </c>
      <c r="G447" t="s">
        <v>302</v>
      </c>
      <c r="H447">
        <v>1625678075.1</v>
      </c>
      <c r="I447">
        <f>(J447)/1000</f>
        <v>0</v>
      </c>
      <c r="J447">
        <f>1000*CJ447*AH447*(CF447-CG447)/(100*BY447*(1000-AH447*CF447))</f>
        <v>0</v>
      </c>
      <c r="K447">
        <f>CJ447*AH447*(CE447-CD447*(1000-AH447*CG447)/(1000-AH447*CF447))/(100*BY447)</f>
        <v>0</v>
      </c>
      <c r="L447">
        <f>CD447 - IF(AH447&gt;1, K447*BY447*100.0/(AJ447*CR447), 0)</f>
        <v>0</v>
      </c>
      <c r="M447">
        <f>((S447-I447/2)*L447-K447)/(S447+I447/2)</f>
        <v>0</v>
      </c>
      <c r="N447">
        <f>M447*(CK447+CL447)/1000.0</f>
        <v>0</v>
      </c>
      <c r="O447">
        <f>(CD447 - IF(AH447&gt;1, K447*BY447*100.0/(AJ447*CR447), 0))*(CK447+CL447)/1000.0</f>
        <v>0</v>
      </c>
      <c r="P447">
        <f>2.0/((1/R447-1/Q447)+SIGN(R447)*SQRT((1/R447-1/Q447)*(1/R447-1/Q447) + 4*BZ447/((BZ447+1)*(BZ447+1))*(2*1/R447*1/Q447-1/Q447*1/Q447)))</f>
        <v>0</v>
      </c>
      <c r="Q447">
        <f>IF(LEFT(CA447,1)&lt;&gt;"0",IF(LEFT(CA447,1)="1",3.0,CB447),$D$5+$E$5*(CR447*CK447/($K$5*1000))+$F$5*(CR447*CK447/($K$5*1000))*MAX(MIN(BY447,$J$5),$I$5)*MAX(MIN(BY447,$J$5),$I$5)+$G$5*MAX(MIN(BY447,$J$5),$I$5)*(CR447*CK447/($K$5*1000))+$H$5*(CR447*CK447/($K$5*1000))*(CR447*CK447/($K$5*1000)))</f>
        <v>0</v>
      </c>
      <c r="R447">
        <f>I447*(1000-(1000*0.61365*exp(17.502*V447/(240.97+V447))/(CK447+CL447)+CF447)/2)/(1000*0.61365*exp(17.502*V447/(240.97+V447))/(CK447+CL447)-CF447)</f>
        <v>0</v>
      </c>
      <c r="S447">
        <f>1/((BZ447+1)/(P447/1.6)+1/(Q447/1.37)) + BZ447/((BZ447+1)/(P447/1.6) + BZ447/(Q447/1.37))</f>
        <v>0</v>
      </c>
      <c r="T447">
        <f>(BU447*BX447)</f>
        <v>0</v>
      </c>
      <c r="U447">
        <f>(CM447+(T447+2*0.95*5.67E-8*(((CM447+$B$7)+273)^4-(CM447+273)^4)-44100*I447)/(1.84*29.3*Q447+8*0.95*5.67E-8*(CM447+273)^3))</f>
        <v>0</v>
      </c>
      <c r="V447">
        <f>($C$7*CN447+$D$7*CO447+$E$7*U447)</f>
        <v>0</v>
      </c>
      <c r="W447">
        <f>0.61365*exp(17.502*V447/(240.97+V447))</f>
        <v>0</v>
      </c>
      <c r="X447">
        <f>(Y447/Z447*100)</f>
        <v>0</v>
      </c>
      <c r="Y447">
        <f>CF447*(CK447+CL447)/1000</f>
        <v>0</v>
      </c>
      <c r="Z447">
        <f>0.61365*exp(17.502*CM447/(240.97+CM447))</f>
        <v>0</v>
      </c>
      <c r="AA447">
        <f>(W447-CF447*(CK447+CL447)/1000)</f>
        <v>0</v>
      </c>
      <c r="AB447">
        <f>(-I447*44100)</f>
        <v>0</v>
      </c>
      <c r="AC447">
        <f>2*29.3*Q447*0.92*(CM447-V447)</f>
        <v>0</v>
      </c>
      <c r="AD447">
        <f>2*0.95*5.67E-8*(((CM447+$B$7)+273)^4-(V447+273)^4)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MAX(0,($B$13+$C$13*CR447)/(1+$D$13*CR447)*CK447/(CM447+273)*$E$13)</f>
        <v>0</v>
      </c>
      <c r="AK447" t="s">
        <v>303</v>
      </c>
      <c r="AL447" t="s">
        <v>303</v>
      </c>
      <c r="AM447">
        <v>0</v>
      </c>
      <c r="AN447">
        <v>0</v>
      </c>
      <c r="AO447">
        <f>1-AM447/AN447</f>
        <v>0</v>
      </c>
      <c r="AP447">
        <v>0</v>
      </c>
      <c r="AQ447" t="s">
        <v>303</v>
      </c>
      <c r="AR447" t="s">
        <v>303</v>
      </c>
      <c r="AS447">
        <v>0</v>
      </c>
      <c r="AT447">
        <v>0</v>
      </c>
      <c r="AU447">
        <f>1-AS447/AT447</f>
        <v>0</v>
      </c>
      <c r="AV447">
        <v>0.5</v>
      </c>
      <c r="AW447">
        <f>BV447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303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f>$B$11*CS447+$C$11*CT447+$F$11*CU447*(1-CX447)</f>
        <v>0</v>
      </c>
      <c r="BV447">
        <f>BU447*BW447</f>
        <v>0</v>
      </c>
      <c r="BW447">
        <f>($B$11*$D$9+$C$11*$D$9+$F$11*((DH447+CZ447)/MAX(DH447+CZ447+DI447, 0.1)*$I$9+DI447/MAX(DH447+CZ447+DI447, 0.1)*$J$9))/($B$11+$C$11+$F$11)</f>
        <v>0</v>
      </c>
      <c r="BX447">
        <f>($B$11*$K$9+$C$11*$K$9+$F$11*((DH447+CZ447)/MAX(DH447+CZ447+DI447, 0.1)*$P$9+DI447/MAX(DH447+CZ447+DI447, 0.1)*$Q$9))/($B$11+$C$11+$F$11)</f>
        <v>0</v>
      </c>
      <c r="BY447">
        <v>6</v>
      </c>
      <c r="BZ447">
        <v>0.5</v>
      </c>
      <c r="CA447" t="s">
        <v>304</v>
      </c>
      <c r="CB447">
        <v>2</v>
      </c>
      <c r="CC447">
        <v>1625678075.1</v>
      </c>
      <c r="CD447">
        <v>406.365</v>
      </c>
      <c r="CE447">
        <v>419.990666666667</v>
      </c>
      <c r="CF447">
        <v>11.7105333333333</v>
      </c>
      <c r="CG447">
        <v>9.62995666666667</v>
      </c>
      <c r="CH447">
        <v>420.706666666667</v>
      </c>
      <c r="CI447">
        <v>13.2584666666667</v>
      </c>
      <c r="CJ447">
        <v>500.052333333333</v>
      </c>
      <c r="CK447">
        <v>100.411</v>
      </c>
      <c r="CL447">
        <v>0.100186333333333</v>
      </c>
      <c r="CM447">
        <v>26.2654</v>
      </c>
      <c r="CN447">
        <v>25.8428666666667</v>
      </c>
      <c r="CO447">
        <v>999.9</v>
      </c>
      <c r="CP447">
        <v>0</v>
      </c>
      <c r="CQ447">
        <v>0</v>
      </c>
      <c r="CR447">
        <v>10006.25</v>
      </c>
      <c r="CS447">
        <v>0</v>
      </c>
      <c r="CT447">
        <v>4.30101</v>
      </c>
      <c r="CU447">
        <v>1046.01333333333</v>
      </c>
      <c r="CV447">
        <v>0.962002</v>
      </c>
      <c r="CW447">
        <v>0.0379981</v>
      </c>
      <c r="CX447">
        <v>0</v>
      </c>
      <c r="CY447">
        <v>1251.27</v>
      </c>
      <c r="CZ447">
        <v>4.99912</v>
      </c>
      <c r="DA447">
        <v>13009.6</v>
      </c>
      <c r="DB447">
        <v>6712.9</v>
      </c>
      <c r="DC447">
        <v>38.2706666666667</v>
      </c>
      <c r="DD447">
        <v>41.062</v>
      </c>
      <c r="DE447">
        <v>40</v>
      </c>
      <c r="DF447">
        <v>40.7913333333333</v>
      </c>
      <c r="DG447">
        <v>40.2706666666667</v>
      </c>
      <c r="DH447">
        <v>1001.45333333333</v>
      </c>
      <c r="DI447">
        <v>39.56</v>
      </c>
      <c r="DJ447">
        <v>0</v>
      </c>
      <c r="DK447">
        <v>1625678076.8</v>
      </c>
      <c r="DL447">
        <v>0</v>
      </c>
      <c r="DM447">
        <v>1254.02923076923</v>
      </c>
      <c r="DN447">
        <v>-24.1668376271769</v>
      </c>
      <c r="DO447">
        <v>-240.027350547643</v>
      </c>
      <c r="DP447">
        <v>13036.9769230769</v>
      </c>
      <c r="DQ447">
        <v>15</v>
      </c>
      <c r="DR447">
        <v>1625677134.6</v>
      </c>
      <c r="DS447" t="s">
        <v>305</v>
      </c>
      <c r="DT447">
        <v>1625677128.6</v>
      </c>
      <c r="DU447">
        <v>1625677134.6</v>
      </c>
      <c r="DV447">
        <v>2</v>
      </c>
      <c r="DW447">
        <v>0.041</v>
      </c>
      <c r="DX447">
        <v>0.026</v>
      </c>
      <c r="DY447">
        <v>-14.347</v>
      </c>
      <c r="DZ447">
        <v>-1.389</v>
      </c>
      <c r="EA447">
        <v>420</v>
      </c>
      <c r="EB447">
        <v>5</v>
      </c>
      <c r="EC447">
        <v>0.14</v>
      </c>
      <c r="ED447">
        <v>0.08</v>
      </c>
      <c r="EE447">
        <v>-13.5706390243902</v>
      </c>
      <c r="EF447">
        <v>-0.293646689895471</v>
      </c>
      <c r="EG447">
        <v>0.0502520033725088</v>
      </c>
      <c r="EH447">
        <v>1</v>
      </c>
      <c r="EI447">
        <v>1254.98</v>
      </c>
      <c r="EJ447">
        <v>-23.9161522325389</v>
      </c>
      <c r="EK447">
        <v>2.35604479134492</v>
      </c>
      <c r="EL447">
        <v>0</v>
      </c>
      <c r="EM447">
        <v>2.08777878048781</v>
      </c>
      <c r="EN447">
        <v>0.119027874564465</v>
      </c>
      <c r="EO447">
        <v>0.0202457234502743</v>
      </c>
      <c r="EP447">
        <v>0</v>
      </c>
      <c r="EQ447">
        <v>1</v>
      </c>
      <c r="ER447">
        <v>3</v>
      </c>
      <c r="ES447" t="s">
        <v>427</v>
      </c>
      <c r="ET447">
        <v>100</v>
      </c>
      <c r="EU447">
        <v>100</v>
      </c>
      <c r="EV447">
        <v>-14.342</v>
      </c>
      <c r="EW447">
        <v>-1.5482</v>
      </c>
      <c r="EX447">
        <v>-14.3476998515065</v>
      </c>
      <c r="EY447">
        <v>0.000485247639819423</v>
      </c>
      <c r="EZ447">
        <v>-1.36446825205216e-06</v>
      </c>
      <c r="FA447">
        <v>5.78542989185787e-10</v>
      </c>
      <c r="FB447">
        <v>-1.1099058739466</v>
      </c>
      <c r="FC447">
        <v>-0.0508365997127688</v>
      </c>
      <c r="FD447">
        <v>0.00161886503163497</v>
      </c>
      <c r="FE447">
        <v>-2.08621555845513e-05</v>
      </c>
      <c r="FF447">
        <v>0</v>
      </c>
      <c r="FG447">
        <v>2096</v>
      </c>
      <c r="FH447">
        <v>2</v>
      </c>
      <c r="FI447">
        <v>28</v>
      </c>
      <c r="FJ447">
        <v>15.8</v>
      </c>
      <c r="FK447">
        <v>15.7</v>
      </c>
      <c r="FL447">
        <v>18</v>
      </c>
      <c r="FM447">
        <v>492.246</v>
      </c>
      <c r="FN447">
        <v>513.08</v>
      </c>
      <c r="FO447">
        <v>28.1093</v>
      </c>
      <c r="FP447">
        <v>26.4275</v>
      </c>
      <c r="FQ447">
        <v>30.0002</v>
      </c>
      <c r="FR447">
        <v>26.5813</v>
      </c>
      <c r="FS447">
        <v>26.5699</v>
      </c>
      <c r="FT447">
        <v>21.526</v>
      </c>
      <c r="FU447">
        <v>39.0834</v>
      </c>
      <c r="FV447">
        <v>0</v>
      </c>
      <c r="FW447">
        <v>28.17</v>
      </c>
      <c r="FX447">
        <v>420</v>
      </c>
      <c r="FY447">
        <v>9.73343</v>
      </c>
      <c r="FZ447">
        <v>101.679</v>
      </c>
      <c r="GA447">
        <v>96.2033</v>
      </c>
    </row>
    <row r="448" spans="1:183">
      <c r="A448">
        <v>432</v>
      </c>
      <c r="B448">
        <v>1625678078.1</v>
      </c>
      <c r="C448">
        <v>862</v>
      </c>
      <c r="D448" t="s">
        <v>1170</v>
      </c>
      <c r="E448" t="s">
        <v>1171</v>
      </c>
      <c r="F448">
        <v>1</v>
      </c>
      <c r="G448" t="s">
        <v>302</v>
      </c>
      <c r="H448">
        <v>1625678077.1</v>
      </c>
      <c r="I448">
        <f>(J448)/1000</f>
        <v>0</v>
      </c>
      <c r="J448">
        <f>1000*CJ448*AH448*(CF448-CG448)/(100*BY448*(1000-AH448*CF448))</f>
        <v>0</v>
      </c>
      <c r="K448">
        <f>CJ448*AH448*(CE448-CD448*(1000-AH448*CG448)/(1000-AH448*CF448))/(100*BY448)</f>
        <v>0</v>
      </c>
      <c r="L448">
        <f>CD448 - IF(AH448&gt;1, K448*BY448*100.0/(AJ448*CR448), 0)</f>
        <v>0</v>
      </c>
      <c r="M448">
        <f>((S448-I448/2)*L448-K448)/(S448+I448/2)</f>
        <v>0</v>
      </c>
      <c r="N448">
        <f>M448*(CK448+CL448)/1000.0</f>
        <v>0</v>
      </c>
      <c r="O448">
        <f>(CD448 - IF(AH448&gt;1, K448*BY448*100.0/(AJ448*CR448), 0))*(CK448+CL448)/1000.0</f>
        <v>0</v>
      </c>
      <c r="P448">
        <f>2.0/((1/R448-1/Q448)+SIGN(R448)*SQRT((1/R448-1/Q448)*(1/R448-1/Q448) + 4*BZ448/((BZ448+1)*(BZ448+1))*(2*1/R448*1/Q448-1/Q448*1/Q448)))</f>
        <v>0</v>
      </c>
      <c r="Q448">
        <f>IF(LEFT(CA448,1)&lt;&gt;"0",IF(LEFT(CA448,1)="1",3.0,CB448),$D$5+$E$5*(CR448*CK448/($K$5*1000))+$F$5*(CR448*CK448/($K$5*1000))*MAX(MIN(BY448,$J$5),$I$5)*MAX(MIN(BY448,$J$5),$I$5)+$G$5*MAX(MIN(BY448,$J$5),$I$5)*(CR448*CK448/($K$5*1000))+$H$5*(CR448*CK448/($K$5*1000))*(CR448*CK448/($K$5*1000)))</f>
        <v>0</v>
      </c>
      <c r="R448">
        <f>I448*(1000-(1000*0.61365*exp(17.502*V448/(240.97+V448))/(CK448+CL448)+CF448)/2)/(1000*0.61365*exp(17.502*V448/(240.97+V448))/(CK448+CL448)-CF448)</f>
        <v>0</v>
      </c>
      <c r="S448">
        <f>1/((BZ448+1)/(P448/1.6)+1/(Q448/1.37)) + BZ448/((BZ448+1)/(P448/1.6) + BZ448/(Q448/1.37))</f>
        <v>0</v>
      </c>
      <c r="T448">
        <f>(BU448*BX448)</f>
        <v>0</v>
      </c>
      <c r="U448">
        <f>(CM448+(T448+2*0.95*5.67E-8*(((CM448+$B$7)+273)^4-(CM448+273)^4)-44100*I448)/(1.84*29.3*Q448+8*0.95*5.67E-8*(CM448+273)^3))</f>
        <v>0</v>
      </c>
      <c r="V448">
        <f>($C$7*CN448+$D$7*CO448+$E$7*U448)</f>
        <v>0</v>
      </c>
      <c r="W448">
        <f>0.61365*exp(17.502*V448/(240.97+V448))</f>
        <v>0</v>
      </c>
      <c r="X448">
        <f>(Y448/Z448*100)</f>
        <v>0</v>
      </c>
      <c r="Y448">
        <f>CF448*(CK448+CL448)/1000</f>
        <v>0</v>
      </c>
      <c r="Z448">
        <f>0.61365*exp(17.502*CM448/(240.97+CM448))</f>
        <v>0</v>
      </c>
      <c r="AA448">
        <f>(W448-CF448*(CK448+CL448)/1000)</f>
        <v>0</v>
      </c>
      <c r="AB448">
        <f>(-I448*44100)</f>
        <v>0</v>
      </c>
      <c r="AC448">
        <f>2*29.3*Q448*0.92*(CM448-V448)</f>
        <v>0</v>
      </c>
      <c r="AD448">
        <f>2*0.95*5.67E-8*(((CM448+$B$7)+273)^4-(V448+273)^4)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MAX(0,($B$13+$C$13*CR448)/(1+$D$13*CR448)*CK448/(CM448+273)*$E$13)</f>
        <v>0</v>
      </c>
      <c r="AK448" t="s">
        <v>303</v>
      </c>
      <c r="AL448" t="s">
        <v>303</v>
      </c>
      <c r="AM448">
        <v>0</v>
      </c>
      <c r="AN448">
        <v>0</v>
      </c>
      <c r="AO448">
        <f>1-AM448/AN448</f>
        <v>0</v>
      </c>
      <c r="AP448">
        <v>0</v>
      </c>
      <c r="AQ448" t="s">
        <v>303</v>
      </c>
      <c r="AR448" t="s">
        <v>303</v>
      </c>
      <c r="AS448">
        <v>0</v>
      </c>
      <c r="AT448">
        <v>0</v>
      </c>
      <c r="AU448">
        <f>1-AS448/AT448</f>
        <v>0</v>
      </c>
      <c r="AV448">
        <v>0.5</v>
      </c>
      <c r="AW448">
        <f>BV448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303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f>$B$11*CS448+$C$11*CT448+$F$11*CU448*(1-CX448)</f>
        <v>0</v>
      </c>
      <c r="BV448">
        <f>BU448*BW448</f>
        <v>0</v>
      </c>
      <c r="BW448">
        <f>($B$11*$D$9+$C$11*$D$9+$F$11*((DH448+CZ448)/MAX(DH448+CZ448+DI448, 0.1)*$I$9+DI448/MAX(DH448+CZ448+DI448, 0.1)*$J$9))/($B$11+$C$11+$F$11)</f>
        <v>0</v>
      </c>
      <c r="BX448">
        <f>($B$11*$K$9+$C$11*$K$9+$F$11*((DH448+CZ448)/MAX(DH448+CZ448+DI448, 0.1)*$P$9+DI448/MAX(DH448+CZ448+DI448, 0.1)*$Q$9))/($B$11+$C$11+$F$11)</f>
        <v>0</v>
      </c>
      <c r="BY448">
        <v>6</v>
      </c>
      <c r="BZ448">
        <v>0.5</v>
      </c>
      <c r="CA448" t="s">
        <v>304</v>
      </c>
      <c r="CB448">
        <v>2</v>
      </c>
      <c r="CC448">
        <v>1625678077.1</v>
      </c>
      <c r="CD448">
        <v>406.354333333333</v>
      </c>
      <c r="CE448">
        <v>419.987666666667</v>
      </c>
      <c r="CF448">
        <v>11.7402333333333</v>
      </c>
      <c r="CG448">
        <v>9.63775666666667</v>
      </c>
      <c r="CH448">
        <v>420.696333333333</v>
      </c>
      <c r="CI448">
        <v>13.2888</v>
      </c>
      <c r="CJ448">
        <v>500.006333333333</v>
      </c>
      <c r="CK448">
        <v>100.410666666667</v>
      </c>
      <c r="CL448">
        <v>0.0997045333333333</v>
      </c>
      <c r="CM448">
        <v>26.2983</v>
      </c>
      <c r="CN448">
        <v>25.8805333333333</v>
      </c>
      <c r="CO448">
        <v>999.9</v>
      </c>
      <c r="CP448">
        <v>0</v>
      </c>
      <c r="CQ448">
        <v>0</v>
      </c>
      <c r="CR448">
        <v>10011.7</v>
      </c>
      <c r="CS448">
        <v>0</v>
      </c>
      <c r="CT448">
        <v>4.30101</v>
      </c>
      <c r="CU448">
        <v>1046.01333333333</v>
      </c>
      <c r="CV448">
        <v>0.962002</v>
      </c>
      <c r="CW448">
        <v>0.0379981</v>
      </c>
      <c r="CX448">
        <v>0</v>
      </c>
      <c r="CY448">
        <v>1250.61666666667</v>
      </c>
      <c r="CZ448">
        <v>4.99912</v>
      </c>
      <c r="DA448">
        <v>13002.6333333333</v>
      </c>
      <c r="DB448">
        <v>6712.89666666667</v>
      </c>
      <c r="DC448">
        <v>38.2706666666667</v>
      </c>
      <c r="DD448">
        <v>41.062</v>
      </c>
      <c r="DE448">
        <v>39.979</v>
      </c>
      <c r="DF448">
        <v>40.7286666666667</v>
      </c>
      <c r="DG448">
        <v>40.2706666666667</v>
      </c>
      <c r="DH448">
        <v>1001.45333333333</v>
      </c>
      <c r="DI448">
        <v>39.56</v>
      </c>
      <c r="DJ448">
        <v>0</v>
      </c>
      <c r="DK448">
        <v>1625678079.2</v>
      </c>
      <c r="DL448">
        <v>0</v>
      </c>
      <c r="DM448">
        <v>1253.05384615385</v>
      </c>
      <c r="DN448">
        <v>-23.1644444660976</v>
      </c>
      <c r="DO448">
        <v>-245.282051457381</v>
      </c>
      <c r="DP448">
        <v>13027.7423076923</v>
      </c>
      <c r="DQ448">
        <v>15</v>
      </c>
      <c r="DR448">
        <v>1625677134.6</v>
      </c>
      <c r="DS448" t="s">
        <v>305</v>
      </c>
      <c r="DT448">
        <v>1625677128.6</v>
      </c>
      <c r="DU448">
        <v>1625677134.6</v>
      </c>
      <c r="DV448">
        <v>2</v>
      </c>
      <c r="DW448">
        <v>0.041</v>
      </c>
      <c r="DX448">
        <v>0.026</v>
      </c>
      <c r="DY448">
        <v>-14.347</v>
      </c>
      <c r="DZ448">
        <v>-1.389</v>
      </c>
      <c r="EA448">
        <v>420</v>
      </c>
      <c r="EB448">
        <v>5</v>
      </c>
      <c r="EC448">
        <v>0.14</v>
      </c>
      <c r="ED448">
        <v>0.08</v>
      </c>
      <c r="EE448">
        <v>-13.5787219512195</v>
      </c>
      <c r="EF448">
        <v>-0.338797212543529</v>
      </c>
      <c r="EG448">
        <v>0.0523703905926517</v>
      </c>
      <c r="EH448">
        <v>1</v>
      </c>
      <c r="EI448">
        <v>1254.1603030303</v>
      </c>
      <c r="EJ448">
        <v>-24.1214505102582</v>
      </c>
      <c r="EK448">
        <v>2.30093325578265</v>
      </c>
      <c r="EL448">
        <v>0</v>
      </c>
      <c r="EM448">
        <v>2.09228195121951</v>
      </c>
      <c r="EN448">
        <v>0.0734596515679528</v>
      </c>
      <c r="EO448">
        <v>0.017082232992136</v>
      </c>
      <c r="EP448">
        <v>1</v>
      </c>
      <c r="EQ448">
        <v>2</v>
      </c>
      <c r="ER448">
        <v>3</v>
      </c>
      <c r="ES448" t="s">
        <v>349</v>
      </c>
      <c r="ET448">
        <v>100</v>
      </c>
      <c r="EU448">
        <v>100</v>
      </c>
      <c r="EV448">
        <v>-14.342</v>
      </c>
      <c r="EW448">
        <v>-1.5488</v>
      </c>
      <c r="EX448">
        <v>-14.3476998515065</v>
      </c>
      <c r="EY448">
        <v>0.000485247639819423</v>
      </c>
      <c r="EZ448">
        <v>-1.36446825205216e-06</v>
      </c>
      <c r="FA448">
        <v>5.78542989185787e-10</v>
      </c>
      <c r="FB448">
        <v>-1.1099058739466</v>
      </c>
      <c r="FC448">
        <v>-0.0508365997127688</v>
      </c>
      <c r="FD448">
        <v>0.00161886503163497</v>
      </c>
      <c r="FE448">
        <v>-2.08621555845513e-05</v>
      </c>
      <c r="FF448">
        <v>0</v>
      </c>
      <c r="FG448">
        <v>2096</v>
      </c>
      <c r="FH448">
        <v>2</v>
      </c>
      <c r="FI448">
        <v>28</v>
      </c>
      <c r="FJ448">
        <v>15.8</v>
      </c>
      <c r="FK448">
        <v>15.7</v>
      </c>
      <c r="FL448">
        <v>18</v>
      </c>
      <c r="FM448">
        <v>492.176</v>
      </c>
      <c r="FN448">
        <v>513.188</v>
      </c>
      <c r="FO448">
        <v>28.1469</v>
      </c>
      <c r="FP448">
        <v>26.4289</v>
      </c>
      <c r="FQ448">
        <v>30.0001</v>
      </c>
      <c r="FR448">
        <v>26.5815</v>
      </c>
      <c r="FS448">
        <v>26.5699</v>
      </c>
      <c r="FT448">
        <v>21.5251</v>
      </c>
      <c r="FU448">
        <v>39.0834</v>
      </c>
      <c r="FV448">
        <v>0</v>
      </c>
      <c r="FW448">
        <v>28.24</v>
      </c>
      <c r="FX448">
        <v>420</v>
      </c>
      <c r="FY448">
        <v>9.73647</v>
      </c>
      <c r="FZ448">
        <v>101.679</v>
      </c>
      <c r="GA448">
        <v>96.2043</v>
      </c>
    </row>
    <row r="449" spans="1:183">
      <c r="A449">
        <v>433</v>
      </c>
      <c r="B449">
        <v>1625678080.1</v>
      </c>
      <c r="C449">
        <v>864</v>
      </c>
      <c r="D449" t="s">
        <v>1172</v>
      </c>
      <c r="E449" t="s">
        <v>1173</v>
      </c>
      <c r="F449">
        <v>1</v>
      </c>
      <c r="G449" t="s">
        <v>302</v>
      </c>
      <c r="H449">
        <v>1625678079.1</v>
      </c>
      <c r="I449">
        <f>(J449)/1000</f>
        <v>0</v>
      </c>
      <c r="J449">
        <f>1000*CJ449*AH449*(CF449-CG449)/(100*BY449*(1000-AH449*CF449))</f>
        <v>0</v>
      </c>
      <c r="K449">
        <f>CJ449*AH449*(CE449-CD449*(1000-AH449*CG449)/(1000-AH449*CF449))/(100*BY449)</f>
        <v>0</v>
      </c>
      <c r="L449">
        <f>CD449 - IF(AH449&gt;1, K449*BY449*100.0/(AJ449*CR449), 0)</f>
        <v>0</v>
      </c>
      <c r="M449">
        <f>((S449-I449/2)*L449-K449)/(S449+I449/2)</f>
        <v>0</v>
      </c>
      <c r="N449">
        <f>M449*(CK449+CL449)/1000.0</f>
        <v>0</v>
      </c>
      <c r="O449">
        <f>(CD449 - IF(AH449&gt;1, K449*BY449*100.0/(AJ449*CR449), 0))*(CK449+CL449)/1000.0</f>
        <v>0</v>
      </c>
      <c r="P449">
        <f>2.0/((1/R449-1/Q449)+SIGN(R449)*SQRT((1/R449-1/Q449)*(1/R449-1/Q449) + 4*BZ449/((BZ449+1)*(BZ449+1))*(2*1/R449*1/Q449-1/Q449*1/Q449)))</f>
        <v>0</v>
      </c>
      <c r="Q449">
        <f>IF(LEFT(CA449,1)&lt;&gt;"0",IF(LEFT(CA449,1)="1",3.0,CB449),$D$5+$E$5*(CR449*CK449/($K$5*1000))+$F$5*(CR449*CK449/($K$5*1000))*MAX(MIN(BY449,$J$5),$I$5)*MAX(MIN(BY449,$J$5),$I$5)+$G$5*MAX(MIN(BY449,$J$5),$I$5)*(CR449*CK449/($K$5*1000))+$H$5*(CR449*CK449/($K$5*1000))*(CR449*CK449/($K$5*1000)))</f>
        <v>0</v>
      </c>
      <c r="R449">
        <f>I449*(1000-(1000*0.61365*exp(17.502*V449/(240.97+V449))/(CK449+CL449)+CF449)/2)/(1000*0.61365*exp(17.502*V449/(240.97+V449))/(CK449+CL449)-CF449)</f>
        <v>0</v>
      </c>
      <c r="S449">
        <f>1/((BZ449+1)/(P449/1.6)+1/(Q449/1.37)) + BZ449/((BZ449+1)/(P449/1.6) + BZ449/(Q449/1.37))</f>
        <v>0</v>
      </c>
      <c r="T449">
        <f>(BU449*BX449)</f>
        <v>0</v>
      </c>
      <c r="U449">
        <f>(CM449+(T449+2*0.95*5.67E-8*(((CM449+$B$7)+273)^4-(CM449+273)^4)-44100*I449)/(1.84*29.3*Q449+8*0.95*5.67E-8*(CM449+273)^3))</f>
        <v>0</v>
      </c>
      <c r="V449">
        <f>($C$7*CN449+$D$7*CO449+$E$7*U449)</f>
        <v>0</v>
      </c>
      <c r="W449">
        <f>0.61365*exp(17.502*V449/(240.97+V449))</f>
        <v>0</v>
      </c>
      <c r="X449">
        <f>(Y449/Z449*100)</f>
        <v>0</v>
      </c>
      <c r="Y449">
        <f>CF449*(CK449+CL449)/1000</f>
        <v>0</v>
      </c>
      <c r="Z449">
        <f>0.61365*exp(17.502*CM449/(240.97+CM449))</f>
        <v>0</v>
      </c>
      <c r="AA449">
        <f>(W449-CF449*(CK449+CL449)/1000)</f>
        <v>0</v>
      </c>
      <c r="AB449">
        <f>(-I449*44100)</f>
        <v>0</v>
      </c>
      <c r="AC449">
        <f>2*29.3*Q449*0.92*(CM449-V449)</f>
        <v>0</v>
      </c>
      <c r="AD449">
        <f>2*0.95*5.67E-8*(((CM449+$B$7)+273)^4-(V449+273)^4)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MAX(0,($B$13+$C$13*CR449)/(1+$D$13*CR449)*CK449/(CM449+273)*$E$13)</f>
        <v>0</v>
      </c>
      <c r="AK449" t="s">
        <v>303</v>
      </c>
      <c r="AL449" t="s">
        <v>303</v>
      </c>
      <c r="AM449">
        <v>0</v>
      </c>
      <c r="AN449">
        <v>0</v>
      </c>
      <c r="AO449">
        <f>1-AM449/AN449</f>
        <v>0</v>
      </c>
      <c r="AP449">
        <v>0</v>
      </c>
      <c r="AQ449" t="s">
        <v>303</v>
      </c>
      <c r="AR449" t="s">
        <v>303</v>
      </c>
      <c r="AS449">
        <v>0</v>
      </c>
      <c r="AT449">
        <v>0</v>
      </c>
      <c r="AU449">
        <f>1-AS449/AT449</f>
        <v>0</v>
      </c>
      <c r="AV449">
        <v>0.5</v>
      </c>
      <c r="AW449">
        <f>BV449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303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f>$B$11*CS449+$C$11*CT449+$F$11*CU449*(1-CX449)</f>
        <v>0</v>
      </c>
      <c r="BV449">
        <f>BU449*BW449</f>
        <v>0</v>
      </c>
      <c r="BW449">
        <f>($B$11*$D$9+$C$11*$D$9+$F$11*((DH449+CZ449)/MAX(DH449+CZ449+DI449, 0.1)*$I$9+DI449/MAX(DH449+CZ449+DI449, 0.1)*$J$9))/($B$11+$C$11+$F$11)</f>
        <v>0</v>
      </c>
      <c r="BX449">
        <f>($B$11*$K$9+$C$11*$K$9+$F$11*((DH449+CZ449)/MAX(DH449+CZ449+DI449, 0.1)*$P$9+DI449/MAX(DH449+CZ449+DI449, 0.1)*$Q$9))/($B$11+$C$11+$F$11)</f>
        <v>0</v>
      </c>
      <c r="BY449">
        <v>6</v>
      </c>
      <c r="BZ449">
        <v>0.5</v>
      </c>
      <c r="CA449" t="s">
        <v>304</v>
      </c>
      <c r="CB449">
        <v>2</v>
      </c>
      <c r="CC449">
        <v>1625678079.1</v>
      </c>
      <c r="CD449">
        <v>406.364</v>
      </c>
      <c r="CE449">
        <v>420.010333333333</v>
      </c>
      <c r="CF449">
        <v>11.7661</v>
      </c>
      <c r="CG449">
        <v>9.64108666666667</v>
      </c>
      <c r="CH449">
        <v>420.705666666667</v>
      </c>
      <c r="CI449">
        <v>13.3151333333333</v>
      </c>
      <c r="CJ449">
        <v>499.959666666667</v>
      </c>
      <c r="CK449">
        <v>100.41</v>
      </c>
      <c r="CL449">
        <v>0.0996828</v>
      </c>
      <c r="CM449">
        <v>26.3301333333333</v>
      </c>
      <c r="CN449">
        <v>25.9044666666667</v>
      </c>
      <c r="CO449">
        <v>999.9</v>
      </c>
      <c r="CP449">
        <v>0</v>
      </c>
      <c r="CQ449">
        <v>0</v>
      </c>
      <c r="CR449">
        <v>10017.5</v>
      </c>
      <c r="CS449">
        <v>0</v>
      </c>
      <c r="CT449">
        <v>4.30101</v>
      </c>
      <c r="CU449">
        <v>1046.00333333333</v>
      </c>
      <c r="CV449">
        <v>0.962002</v>
      </c>
      <c r="CW449">
        <v>0.0379981</v>
      </c>
      <c r="CX449">
        <v>0</v>
      </c>
      <c r="CY449">
        <v>1249.73333333333</v>
      </c>
      <c r="CZ449">
        <v>4.99912</v>
      </c>
      <c r="DA449">
        <v>12996.1666666667</v>
      </c>
      <c r="DB449">
        <v>6712.83333333333</v>
      </c>
      <c r="DC449">
        <v>38.1666666666667</v>
      </c>
      <c r="DD449">
        <v>41.062</v>
      </c>
      <c r="DE449">
        <v>39.8956666666667</v>
      </c>
      <c r="DF449">
        <v>40.6453333333333</v>
      </c>
      <c r="DG449">
        <v>40.2916666666667</v>
      </c>
      <c r="DH449">
        <v>1001.44333333333</v>
      </c>
      <c r="DI449">
        <v>39.56</v>
      </c>
      <c r="DJ449">
        <v>0</v>
      </c>
      <c r="DK449">
        <v>1625678081</v>
      </c>
      <c r="DL449">
        <v>0</v>
      </c>
      <c r="DM449">
        <v>1252.2244</v>
      </c>
      <c r="DN449">
        <v>-23.6161538163983</v>
      </c>
      <c r="DO449">
        <v>-242.753845778115</v>
      </c>
      <c r="DP449">
        <v>13019.42</v>
      </c>
      <c r="DQ449">
        <v>15</v>
      </c>
      <c r="DR449">
        <v>1625677134.6</v>
      </c>
      <c r="DS449" t="s">
        <v>305</v>
      </c>
      <c r="DT449">
        <v>1625677128.6</v>
      </c>
      <c r="DU449">
        <v>1625677134.6</v>
      </c>
      <c r="DV449">
        <v>2</v>
      </c>
      <c r="DW449">
        <v>0.041</v>
      </c>
      <c r="DX449">
        <v>0.026</v>
      </c>
      <c r="DY449">
        <v>-14.347</v>
      </c>
      <c r="DZ449">
        <v>-1.389</v>
      </c>
      <c r="EA449">
        <v>420</v>
      </c>
      <c r="EB449">
        <v>5</v>
      </c>
      <c r="EC449">
        <v>0.14</v>
      </c>
      <c r="ED449">
        <v>0.08</v>
      </c>
      <c r="EE449">
        <v>-13.5901195121951</v>
      </c>
      <c r="EF449">
        <v>-0.344830662020924</v>
      </c>
      <c r="EG449">
        <v>0.0525871690717571</v>
      </c>
      <c r="EH449">
        <v>1</v>
      </c>
      <c r="EI449">
        <v>1253.54058823529</v>
      </c>
      <c r="EJ449">
        <v>-24.0074391917174</v>
      </c>
      <c r="EK449">
        <v>2.36641941135756</v>
      </c>
      <c r="EL449">
        <v>0</v>
      </c>
      <c r="EM449">
        <v>2.09823487804878</v>
      </c>
      <c r="EN449">
        <v>0.0616693379790938</v>
      </c>
      <c r="EO449">
        <v>0.0158629903867309</v>
      </c>
      <c r="EP449">
        <v>1</v>
      </c>
      <c r="EQ449">
        <v>2</v>
      </c>
      <c r="ER449">
        <v>3</v>
      </c>
      <c r="ES449" t="s">
        <v>349</v>
      </c>
      <c r="ET449">
        <v>100</v>
      </c>
      <c r="EU449">
        <v>100</v>
      </c>
      <c r="EV449">
        <v>-14.342</v>
      </c>
      <c r="EW449">
        <v>-1.5492</v>
      </c>
      <c r="EX449">
        <v>-14.3476998515065</v>
      </c>
      <c r="EY449">
        <v>0.000485247639819423</v>
      </c>
      <c r="EZ449">
        <v>-1.36446825205216e-06</v>
      </c>
      <c r="FA449">
        <v>5.78542989185787e-10</v>
      </c>
      <c r="FB449">
        <v>-1.1099058739466</v>
      </c>
      <c r="FC449">
        <v>-0.0508365997127688</v>
      </c>
      <c r="FD449">
        <v>0.00161886503163497</v>
      </c>
      <c r="FE449">
        <v>-2.08621555845513e-05</v>
      </c>
      <c r="FF449">
        <v>0</v>
      </c>
      <c r="FG449">
        <v>2096</v>
      </c>
      <c r="FH449">
        <v>2</v>
      </c>
      <c r="FI449">
        <v>28</v>
      </c>
      <c r="FJ449">
        <v>15.9</v>
      </c>
      <c r="FK449">
        <v>15.8</v>
      </c>
      <c r="FL449">
        <v>18</v>
      </c>
      <c r="FM449">
        <v>492.35</v>
      </c>
      <c r="FN449">
        <v>513.008</v>
      </c>
      <c r="FO449">
        <v>28.1903</v>
      </c>
      <c r="FP449">
        <v>26.4302</v>
      </c>
      <c r="FQ449">
        <v>30.0003</v>
      </c>
      <c r="FR449">
        <v>26.5815</v>
      </c>
      <c r="FS449">
        <v>26.5699</v>
      </c>
      <c r="FT449">
        <v>21.5256</v>
      </c>
      <c r="FU449">
        <v>38.8121</v>
      </c>
      <c r="FV449">
        <v>0</v>
      </c>
      <c r="FW449">
        <v>28.24</v>
      </c>
      <c r="FX449">
        <v>420</v>
      </c>
      <c r="FY449">
        <v>9.73701</v>
      </c>
      <c r="FZ449">
        <v>101.681</v>
      </c>
      <c r="GA449">
        <v>96.2037</v>
      </c>
    </row>
    <row r="450" spans="1:183">
      <c r="A450">
        <v>434</v>
      </c>
      <c r="B450">
        <v>1625678082.1</v>
      </c>
      <c r="C450">
        <v>866</v>
      </c>
      <c r="D450" t="s">
        <v>1174</v>
      </c>
      <c r="E450" t="s">
        <v>1175</v>
      </c>
      <c r="F450">
        <v>1</v>
      </c>
      <c r="G450" t="s">
        <v>302</v>
      </c>
      <c r="H450">
        <v>1625678081.1</v>
      </c>
      <c r="I450">
        <f>(J450)/1000</f>
        <v>0</v>
      </c>
      <c r="J450">
        <f>1000*CJ450*AH450*(CF450-CG450)/(100*BY450*(1000-AH450*CF450))</f>
        <v>0</v>
      </c>
      <c r="K450">
        <f>CJ450*AH450*(CE450-CD450*(1000-AH450*CG450)/(1000-AH450*CF450))/(100*BY450)</f>
        <v>0</v>
      </c>
      <c r="L450">
        <f>CD450 - IF(AH450&gt;1, K450*BY450*100.0/(AJ450*CR450), 0)</f>
        <v>0</v>
      </c>
      <c r="M450">
        <f>((S450-I450/2)*L450-K450)/(S450+I450/2)</f>
        <v>0</v>
      </c>
      <c r="N450">
        <f>M450*(CK450+CL450)/1000.0</f>
        <v>0</v>
      </c>
      <c r="O450">
        <f>(CD450 - IF(AH450&gt;1, K450*BY450*100.0/(AJ450*CR450), 0))*(CK450+CL450)/1000.0</f>
        <v>0</v>
      </c>
      <c r="P450">
        <f>2.0/((1/R450-1/Q450)+SIGN(R450)*SQRT((1/R450-1/Q450)*(1/R450-1/Q450) + 4*BZ450/((BZ450+1)*(BZ450+1))*(2*1/R450*1/Q450-1/Q450*1/Q450)))</f>
        <v>0</v>
      </c>
      <c r="Q450">
        <f>IF(LEFT(CA450,1)&lt;&gt;"0",IF(LEFT(CA450,1)="1",3.0,CB450),$D$5+$E$5*(CR450*CK450/($K$5*1000))+$F$5*(CR450*CK450/($K$5*1000))*MAX(MIN(BY450,$J$5),$I$5)*MAX(MIN(BY450,$J$5),$I$5)+$G$5*MAX(MIN(BY450,$J$5),$I$5)*(CR450*CK450/($K$5*1000))+$H$5*(CR450*CK450/($K$5*1000))*(CR450*CK450/($K$5*1000)))</f>
        <v>0</v>
      </c>
      <c r="R450">
        <f>I450*(1000-(1000*0.61365*exp(17.502*V450/(240.97+V450))/(CK450+CL450)+CF450)/2)/(1000*0.61365*exp(17.502*V450/(240.97+V450))/(CK450+CL450)-CF450)</f>
        <v>0</v>
      </c>
      <c r="S450">
        <f>1/((BZ450+1)/(P450/1.6)+1/(Q450/1.37)) + BZ450/((BZ450+1)/(P450/1.6) + BZ450/(Q450/1.37))</f>
        <v>0</v>
      </c>
      <c r="T450">
        <f>(BU450*BX450)</f>
        <v>0</v>
      </c>
      <c r="U450">
        <f>(CM450+(T450+2*0.95*5.67E-8*(((CM450+$B$7)+273)^4-(CM450+273)^4)-44100*I450)/(1.84*29.3*Q450+8*0.95*5.67E-8*(CM450+273)^3))</f>
        <v>0</v>
      </c>
      <c r="V450">
        <f>($C$7*CN450+$D$7*CO450+$E$7*U450)</f>
        <v>0</v>
      </c>
      <c r="W450">
        <f>0.61365*exp(17.502*V450/(240.97+V450))</f>
        <v>0</v>
      </c>
      <c r="X450">
        <f>(Y450/Z450*100)</f>
        <v>0</v>
      </c>
      <c r="Y450">
        <f>CF450*(CK450+CL450)/1000</f>
        <v>0</v>
      </c>
      <c r="Z450">
        <f>0.61365*exp(17.502*CM450/(240.97+CM450))</f>
        <v>0</v>
      </c>
      <c r="AA450">
        <f>(W450-CF450*(CK450+CL450)/1000)</f>
        <v>0</v>
      </c>
      <c r="AB450">
        <f>(-I450*44100)</f>
        <v>0</v>
      </c>
      <c r="AC450">
        <f>2*29.3*Q450*0.92*(CM450-V450)</f>
        <v>0</v>
      </c>
      <c r="AD450">
        <f>2*0.95*5.67E-8*(((CM450+$B$7)+273)^4-(V450+273)^4)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MAX(0,($B$13+$C$13*CR450)/(1+$D$13*CR450)*CK450/(CM450+273)*$E$13)</f>
        <v>0</v>
      </c>
      <c r="AK450" t="s">
        <v>303</v>
      </c>
      <c r="AL450" t="s">
        <v>303</v>
      </c>
      <c r="AM450">
        <v>0</v>
      </c>
      <c r="AN450">
        <v>0</v>
      </c>
      <c r="AO450">
        <f>1-AM450/AN450</f>
        <v>0</v>
      </c>
      <c r="AP450">
        <v>0</v>
      </c>
      <c r="AQ450" t="s">
        <v>303</v>
      </c>
      <c r="AR450" t="s">
        <v>303</v>
      </c>
      <c r="AS450">
        <v>0</v>
      </c>
      <c r="AT450">
        <v>0</v>
      </c>
      <c r="AU450">
        <f>1-AS450/AT450</f>
        <v>0</v>
      </c>
      <c r="AV450">
        <v>0.5</v>
      </c>
      <c r="AW450">
        <f>BV450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303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f>$B$11*CS450+$C$11*CT450+$F$11*CU450*(1-CX450)</f>
        <v>0</v>
      </c>
      <c r="BV450">
        <f>BU450*BW450</f>
        <v>0</v>
      </c>
      <c r="BW450">
        <f>($B$11*$D$9+$C$11*$D$9+$F$11*((DH450+CZ450)/MAX(DH450+CZ450+DI450, 0.1)*$I$9+DI450/MAX(DH450+CZ450+DI450, 0.1)*$J$9))/($B$11+$C$11+$F$11)</f>
        <v>0</v>
      </c>
      <c r="BX450">
        <f>($B$11*$K$9+$C$11*$K$9+$F$11*((DH450+CZ450)/MAX(DH450+CZ450+DI450, 0.1)*$P$9+DI450/MAX(DH450+CZ450+DI450, 0.1)*$Q$9))/($B$11+$C$11+$F$11)</f>
        <v>0</v>
      </c>
      <c r="BY450">
        <v>6</v>
      </c>
      <c r="BZ450">
        <v>0.5</v>
      </c>
      <c r="CA450" t="s">
        <v>304</v>
      </c>
      <c r="CB450">
        <v>2</v>
      </c>
      <c r="CC450">
        <v>1625678081.1</v>
      </c>
      <c r="CD450">
        <v>406.364333333333</v>
      </c>
      <c r="CE450">
        <v>420.004</v>
      </c>
      <c r="CF450">
        <v>11.7879333333333</v>
      </c>
      <c r="CG450">
        <v>9.64554</v>
      </c>
      <c r="CH450">
        <v>420.706333333333</v>
      </c>
      <c r="CI450">
        <v>13.3373666666667</v>
      </c>
      <c r="CJ450">
        <v>500.089333333333</v>
      </c>
      <c r="CK450">
        <v>100.410666666667</v>
      </c>
      <c r="CL450">
        <v>0.100259333333333</v>
      </c>
      <c r="CM450">
        <v>26.3613</v>
      </c>
      <c r="CN450">
        <v>25.9288</v>
      </c>
      <c r="CO450">
        <v>999.9</v>
      </c>
      <c r="CP450">
        <v>0</v>
      </c>
      <c r="CQ450">
        <v>0</v>
      </c>
      <c r="CR450">
        <v>10017.5</v>
      </c>
      <c r="CS450">
        <v>0</v>
      </c>
      <c r="CT450">
        <v>4.32030666666667</v>
      </c>
      <c r="CU450">
        <v>1046.01</v>
      </c>
      <c r="CV450">
        <v>0.962002</v>
      </c>
      <c r="CW450">
        <v>0.0379981</v>
      </c>
      <c r="CX450">
        <v>0</v>
      </c>
      <c r="CY450">
        <v>1248.82666666667</v>
      </c>
      <c r="CZ450">
        <v>4.99912</v>
      </c>
      <c r="DA450">
        <v>12987.7</v>
      </c>
      <c r="DB450">
        <v>6712.86666666667</v>
      </c>
      <c r="DC450">
        <v>38.187</v>
      </c>
      <c r="DD450">
        <v>41.062</v>
      </c>
      <c r="DE450">
        <v>39.8123333333333</v>
      </c>
      <c r="DF450">
        <v>40.75</v>
      </c>
      <c r="DG450">
        <v>40.2703333333333</v>
      </c>
      <c r="DH450">
        <v>1001.45</v>
      </c>
      <c r="DI450">
        <v>39.56</v>
      </c>
      <c r="DJ450">
        <v>0</v>
      </c>
      <c r="DK450">
        <v>1625678082.8</v>
      </c>
      <c r="DL450">
        <v>0</v>
      </c>
      <c r="DM450">
        <v>1251.62615384615</v>
      </c>
      <c r="DN450">
        <v>-24.4068376299644</v>
      </c>
      <c r="DO450">
        <v>-236.512820673649</v>
      </c>
      <c r="DP450">
        <v>13013.4384615385</v>
      </c>
      <c r="DQ450">
        <v>15</v>
      </c>
      <c r="DR450">
        <v>1625677134.6</v>
      </c>
      <c r="DS450" t="s">
        <v>305</v>
      </c>
      <c r="DT450">
        <v>1625677128.6</v>
      </c>
      <c r="DU450">
        <v>1625677134.6</v>
      </c>
      <c r="DV450">
        <v>2</v>
      </c>
      <c r="DW450">
        <v>0.041</v>
      </c>
      <c r="DX450">
        <v>0.026</v>
      </c>
      <c r="DY450">
        <v>-14.347</v>
      </c>
      <c r="DZ450">
        <v>-1.389</v>
      </c>
      <c r="EA450">
        <v>420</v>
      </c>
      <c r="EB450">
        <v>5</v>
      </c>
      <c r="EC450">
        <v>0.14</v>
      </c>
      <c r="ED450">
        <v>0.08</v>
      </c>
      <c r="EE450">
        <v>-13.6059463414634</v>
      </c>
      <c r="EF450">
        <v>-0.214039024390201</v>
      </c>
      <c r="EG450">
        <v>0.0388921403907793</v>
      </c>
      <c r="EH450">
        <v>1</v>
      </c>
      <c r="EI450">
        <v>1252.94285714286</v>
      </c>
      <c r="EJ450">
        <v>-24.2492921334481</v>
      </c>
      <c r="EK450">
        <v>2.45031842995218</v>
      </c>
      <c r="EL450">
        <v>0</v>
      </c>
      <c r="EM450">
        <v>2.10419634146341</v>
      </c>
      <c r="EN450">
        <v>0.0921004181184669</v>
      </c>
      <c r="EO450">
        <v>0.0188953069094015</v>
      </c>
      <c r="EP450">
        <v>1</v>
      </c>
      <c r="EQ450">
        <v>2</v>
      </c>
      <c r="ER450">
        <v>3</v>
      </c>
      <c r="ES450" t="s">
        <v>349</v>
      </c>
      <c r="ET450">
        <v>100</v>
      </c>
      <c r="EU450">
        <v>100</v>
      </c>
      <c r="EV450">
        <v>-14.342</v>
      </c>
      <c r="EW450">
        <v>-1.5496</v>
      </c>
      <c r="EX450">
        <v>-14.3476998515065</v>
      </c>
      <c r="EY450">
        <v>0.000485247639819423</v>
      </c>
      <c r="EZ450">
        <v>-1.36446825205216e-06</v>
      </c>
      <c r="FA450">
        <v>5.78542989185787e-10</v>
      </c>
      <c r="FB450">
        <v>-1.1099058739466</v>
      </c>
      <c r="FC450">
        <v>-0.0508365997127688</v>
      </c>
      <c r="FD450">
        <v>0.00161886503163497</v>
      </c>
      <c r="FE450">
        <v>-2.08621555845513e-05</v>
      </c>
      <c r="FF450">
        <v>0</v>
      </c>
      <c r="FG450">
        <v>2096</v>
      </c>
      <c r="FH450">
        <v>2</v>
      </c>
      <c r="FI450">
        <v>28</v>
      </c>
      <c r="FJ450">
        <v>15.9</v>
      </c>
      <c r="FK450">
        <v>15.8</v>
      </c>
      <c r="FL450">
        <v>18</v>
      </c>
      <c r="FM450">
        <v>492.364</v>
      </c>
      <c r="FN450">
        <v>513.062</v>
      </c>
      <c r="FO450">
        <v>28.2444</v>
      </c>
      <c r="FP450">
        <v>26.4313</v>
      </c>
      <c r="FQ450">
        <v>30.0003</v>
      </c>
      <c r="FR450">
        <v>26.5815</v>
      </c>
      <c r="FS450">
        <v>26.5699</v>
      </c>
      <c r="FT450">
        <v>21.526</v>
      </c>
      <c r="FU450">
        <v>38.8121</v>
      </c>
      <c r="FV450">
        <v>0</v>
      </c>
      <c r="FW450">
        <v>28.31</v>
      </c>
      <c r="FX450">
        <v>420</v>
      </c>
      <c r="FY450">
        <v>9.73873</v>
      </c>
      <c r="FZ450">
        <v>101.681</v>
      </c>
      <c r="GA450">
        <v>96.202</v>
      </c>
    </row>
    <row r="451" spans="1:183">
      <c r="A451">
        <v>435</v>
      </c>
      <c r="B451">
        <v>1625678084.1</v>
      </c>
      <c r="C451">
        <v>868</v>
      </c>
      <c r="D451" t="s">
        <v>1176</v>
      </c>
      <c r="E451" t="s">
        <v>1177</v>
      </c>
      <c r="F451">
        <v>1</v>
      </c>
      <c r="G451" t="s">
        <v>302</v>
      </c>
      <c r="H451">
        <v>1625678083.1</v>
      </c>
      <c r="I451">
        <f>(J451)/1000</f>
        <v>0</v>
      </c>
      <c r="J451">
        <f>1000*CJ451*AH451*(CF451-CG451)/(100*BY451*(1000-AH451*CF451))</f>
        <v>0</v>
      </c>
      <c r="K451">
        <f>CJ451*AH451*(CE451-CD451*(1000-AH451*CG451)/(1000-AH451*CF451))/(100*BY451)</f>
        <v>0</v>
      </c>
      <c r="L451">
        <f>CD451 - IF(AH451&gt;1, K451*BY451*100.0/(AJ451*CR451), 0)</f>
        <v>0</v>
      </c>
      <c r="M451">
        <f>((S451-I451/2)*L451-K451)/(S451+I451/2)</f>
        <v>0</v>
      </c>
      <c r="N451">
        <f>M451*(CK451+CL451)/1000.0</f>
        <v>0</v>
      </c>
      <c r="O451">
        <f>(CD451 - IF(AH451&gt;1, K451*BY451*100.0/(AJ451*CR451), 0))*(CK451+CL451)/1000.0</f>
        <v>0</v>
      </c>
      <c r="P451">
        <f>2.0/((1/R451-1/Q451)+SIGN(R451)*SQRT((1/R451-1/Q451)*(1/R451-1/Q451) + 4*BZ451/((BZ451+1)*(BZ451+1))*(2*1/R451*1/Q451-1/Q451*1/Q451)))</f>
        <v>0</v>
      </c>
      <c r="Q451">
        <f>IF(LEFT(CA451,1)&lt;&gt;"0",IF(LEFT(CA451,1)="1",3.0,CB451),$D$5+$E$5*(CR451*CK451/($K$5*1000))+$F$5*(CR451*CK451/($K$5*1000))*MAX(MIN(BY451,$J$5),$I$5)*MAX(MIN(BY451,$J$5),$I$5)+$G$5*MAX(MIN(BY451,$J$5),$I$5)*(CR451*CK451/($K$5*1000))+$H$5*(CR451*CK451/($K$5*1000))*(CR451*CK451/($K$5*1000)))</f>
        <v>0</v>
      </c>
      <c r="R451">
        <f>I451*(1000-(1000*0.61365*exp(17.502*V451/(240.97+V451))/(CK451+CL451)+CF451)/2)/(1000*0.61365*exp(17.502*V451/(240.97+V451))/(CK451+CL451)-CF451)</f>
        <v>0</v>
      </c>
      <c r="S451">
        <f>1/((BZ451+1)/(P451/1.6)+1/(Q451/1.37)) + BZ451/((BZ451+1)/(P451/1.6) + BZ451/(Q451/1.37))</f>
        <v>0</v>
      </c>
      <c r="T451">
        <f>(BU451*BX451)</f>
        <v>0</v>
      </c>
      <c r="U451">
        <f>(CM451+(T451+2*0.95*5.67E-8*(((CM451+$B$7)+273)^4-(CM451+273)^4)-44100*I451)/(1.84*29.3*Q451+8*0.95*5.67E-8*(CM451+273)^3))</f>
        <v>0</v>
      </c>
      <c r="V451">
        <f>($C$7*CN451+$D$7*CO451+$E$7*U451)</f>
        <v>0</v>
      </c>
      <c r="W451">
        <f>0.61365*exp(17.502*V451/(240.97+V451))</f>
        <v>0</v>
      </c>
      <c r="X451">
        <f>(Y451/Z451*100)</f>
        <v>0</v>
      </c>
      <c r="Y451">
        <f>CF451*(CK451+CL451)/1000</f>
        <v>0</v>
      </c>
      <c r="Z451">
        <f>0.61365*exp(17.502*CM451/(240.97+CM451))</f>
        <v>0</v>
      </c>
      <c r="AA451">
        <f>(W451-CF451*(CK451+CL451)/1000)</f>
        <v>0</v>
      </c>
      <c r="AB451">
        <f>(-I451*44100)</f>
        <v>0</v>
      </c>
      <c r="AC451">
        <f>2*29.3*Q451*0.92*(CM451-V451)</f>
        <v>0</v>
      </c>
      <c r="AD451">
        <f>2*0.95*5.67E-8*(((CM451+$B$7)+273)^4-(V451+273)^4)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MAX(0,($B$13+$C$13*CR451)/(1+$D$13*CR451)*CK451/(CM451+273)*$E$13)</f>
        <v>0</v>
      </c>
      <c r="AK451" t="s">
        <v>303</v>
      </c>
      <c r="AL451" t="s">
        <v>303</v>
      </c>
      <c r="AM451">
        <v>0</v>
      </c>
      <c r="AN451">
        <v>0</v>
      </c>
      <c r="AO451">
        <f>1-AM451/AN451</f>
        <v>0</v>
      </c>
      <c r="AP451">
        <v>0</v>
      </c>
      <c r="AQ451" t="s">
        <v>303</v>
      </c>
      <c r="AR451" t="s">
        <v>303</v>
      </c>
      <c r="AS451">
        <v>0</v>
      </c>
      <c r="AT451">
        <v>0</v>
      </c>
      <c r="AU451">
        <f>1-AS451/AT451</f>
        <v>0</v>
      </c>
      <c r="AV451">
        <v>0.5</v>
      </c>
      <c r="AW451">
        <f>BV451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303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f>$B$11*CS451+$C$11*CT451+$F$11*CU451*(1-CX451)</f>
        <v>0</v>
      </c>
      <c r="BV451">
        <f>BU451*BW451</f>
        <v>0</v>
      </c>
      <c r="BW451">
        <f>($B$11*$D$9+$C$11*$D$9+$F$11*((DH451+CZ451)/MAX(DH451+CZ451+DI451, 0.1)*$I$9+DI451/MAX(DH451+CZ451+DI451, 0.1)*$J$9))/($B$11+$C$11+$F$11)</f>
        <v>0</v>
      </c>
      <c r="BX451">
        <f>($B$11*$K$9+$C$11*$K$9+$F$11*((DH451+CZ451)/MAX(DH451+CZ451+DI451, 0.1)*$P$9+DI451/MAX(DH451+CZ451+DI451, 0.1)*$Q$9))/($B$11+$C$11+$F$11)</f>
        <v>0</v>
      </c>
      <c r="BY451">
        <v>6</v>
      </c>
      <c r="BZ451">
        <v>0.5</v>
      </c>
      <c r="CA451" t="s">
        <v>304</v>
      </c>
      <c r="CB451">
        <v>2</v>
      </c>
      <c r="CC451">
        <v>1625678083.1</v>
      </c>
      <c r="CD451">
        <v>406.331333333333</v>
      </c>
      <c r="CE451">
        <v>419.971666666667</v>
      </c>
      <c r="CF451">
        <v>11.8067333333333</v>
      </c>
      <c r="CG451">
        <v>9.66211</v>
      </c>
      <c r="CH451">
        <v>420.673333333333</v>
      </c>
      <c r="CI451">
        <v>13.3565666666667</v>
      </c>
      <c r="CJ451">
        <v>500.073</v>
      </c>
      <c r="CK451">
        <v>100.411666666667</v>
      </c>
      <c r="CL451">
        <v>0.100127333333333</v>
      </c>
      <c r="CM451">
        <v>26.3921</v>
      </c>
      <c r="CN451">
        <v>25.9595333333333</v>
      </c>
      <c r="CO451">
        <v>999.9</v>
      </c>
      <c r="CP451">
        <v>0</v>
      </c>
      <c r="CQ451">
        <v>0</v>
      </c>
      <c r="CR451">
        <v>10011.2333333333</v>
      </c>
      <c r="CS451">
        <v>0</v>
      </c>
      <c r="CT451">
        <v>4.34787666666667</v>
      </c>
      <c r="CU451">
        <v>1046</v>
      </c>
      <c r="CV451">
        <v>0.962002</v>
      </c>
      <c r="CW451">
        <v>0.0379981</v>
      </c>
      <c r="CX451">
        <v>0</v>
      </c>
      <c r="CY451">
        <v>1248.26</v>
      </c>
      <c r="CZ451">
        <v>4.99912</v>
      </c>
      <c r="DA451">
        <v>12980.1</v>
      </c>
      <c r="DB451">
        <v>6712.8</v>
      </c>
      <c r="DC451">
        <v>38.2496666666667</v>
      </c>
      <c r="DD451">
        <v>41.062</v>
      </c>
      <c r="DE451">
        <v>39.9786666666667</v>
      </c>
      <c r="DF451">
        <v>40.6873333333333</v>
      </c>
      <c r="DG451">
        <v>40.2083333333333</v>
      </c>
      <c r="DH451">
        <v>1001.44333333333</v>
      </c>
      <c r="DI451">
        <v>39.56</v>
      </c>
      <c r="DJ451">
        <v>0</v>
      </c>
      <c r="DK451">
        <v>1625678085.2</v>
      </c>
      <c r="DL451">
        <v>0</v>
      </c>
      <c r="DM451">
        <v>1250.67846153846</v>
      </c>
      <c r="DN451">
        <v>-24.1463248055863</v>
      </c>
      <c r="DO451">
        <v>-228.953846305464</v>
      </c>
      <c r="DP451">
        <v>13003.9576923077</v>
      </c>
      <c r="DQ451">
        <v>15</v>
      </c>
      <c r="DR451">
        <v>1625677134.6</v>
      </c>
      <c r="DS451" t="s">
        <v>305</v>
      </c>
      <c r="DT451">
        <v>1625677128.6</v>
      </c>
      <c r="DU451">
        <v>1625677134.6</v>
      </c>
      <c r="DV451">
        <v>2</v>
      </c>
      <c r="DW451">
        <v>0.041</v>
      </c>
      <c r="DX451">
        <v>0.026</v>
      </c>
      <c r="DY451">
        <v>-14.347</v>
      </c>
      <c r="DZ451">
        <v>-1.389</v>
      </c>
      <c r="EA451">
        <v>420</v>
      </c>
      <c r="EB451">
        <v>5</v>
      </c>
      <c r="EC451">
        <v>0.14</v>
      </c>
      <c r="ED451">
        <v>0.08</v>
      </c>
      <c r="EE451">
        <v>-13.6151170731707</v>
      </c>
      <c r="EF451">
        <v>-0.152414634146362</v>
      </c>
      <c r="EG451">
        <v>0.0338699298424316</v>
      </c>
      <c r="EH451">
        <v>1</v>
      </c>
      <c r="EI451">
        <v>1251.85088235294</v>
      </c>
      <c r="EJ451">
        <v>-23.6299471110695</v>
      </c>
      <c r="EK451">
        <v>2.32725711773357</v>
      </c>
      <c r="EL451">
        <v>0</v>
      </c>
      <c r="EM451">
        <v>2.10975170731707</v>
      </c>
      <c r="EN451">
        <v>0.123778745644603</v>
      </c>
      <c r="EO451">
        <v>0.0214460605174753</v>
      </c>
      <c r="EP451">
        <v>0</v>
      </c>
      <c r="EQ451">
        <v>1</v>
      </c>
      <c r="ER451">
        <v>3</v>
      </c>
      <c r="ES451" t="s">
        <v>427</v>
      </c>
      <c r="ET451">
        <v>100</v>
      </c>
      <c r="EU451">
        <v>100</v>
      </c>
      <c r="EV451">
        <v>-14.342</v>
      </c>
      <c r="EW451">
        <v>-1.55</v>
      </c>
      <c r="EX451">
        <v>-14.3476998515065</v>
      </c>
      <c r="EY451">
        <v>0.000485247639819423</v>
      </c>
      <c r="EZ451">
        <v>-1.36446825205216e-06</v>
      </c>
      <c r="FA451">
        <v>5.78542989185787e-10</v>
      </c>
      <c r="FB451">
        <v>-1.1099058739466</v>
      </c>
      <c r="FC451">
        <v>-0.0508365997127688</v>
      </c>
      <c r="FD451">
        <v>0.00161886503163497</v>
      </c>
      <c r="FE451">
        <v>-2.08621555845513e-05</v>
      </c>
      <c r="FF451">
        <v>0</v>
      </c>
      <c r="FG451">
        <v>2096</v>
      </c>
      <c r="FH451">
        <v>2</v>
      </c>
      <c r="FI451">
        <v>28</v>
      </c>
      <c r="FJ451">
        <v>15.9</v>
      </c>
      <c r="FK451">
        <v>15.8</v>
      </c>
      <c r="FL451">
        <v>18</v>
      </c>
      <c r="FM451">
        <v>492.248</v>
      </c>
      <c r="FN451">
        <v>513.044</v>
      </c>
      <c r="FO451">
        <v>28.287</v>
      </c>
      <c r="FP451">
        <v>26.4325</v>
      </c>
      <c r="FQ451">
        <v>30.0002</v>
      </c>
      <c r="FR451">
        <v>26.5815</v>
      </c>
      <c r="FS451">
        <v>26.5699</v>
      </c>
      <c r="FT451">
        <v>21.5255</v>
      </c>
      <c r="FU451">
        <v>38.8121</v>
      </c>
      <c r="FV451">
        <v>0</v>
      </c>
      <c r="FW451">
        <v>28.37</v>
      </c>
      <c r="FX451">
        <v>420</v>
      </c>
      <c r="FY451">
        <v>9.73382</v>
      </c>
      <c r="FZ451">
        <v>101.679</v>
      </c>
      <c r="GA451">
        <v>96.2014</v>
      </c>
    </row>
    <row r="452" spans="1:183">
      <c r="A452">
        <v>436</v>
      </c>
      <c r="B452">
        <v>1625678086.1</v>
      </c>
      <c r="C452">
        <v>870</v>
      </c>
      <c r="D452" t="s">
        <v>1178</v>
      </c>
      <c r="E452" t="s">
        <v>1179</v>
      </c>
      <c r="F452">
        <v>1</v>
      </c>
      <c r="G452" t="s">
        <v>302</v>
      </c>
      <c r="H452">
        <v>1625678085.1</v>
      </c>
      <c r="I452">
        <f>(J452)/1000</f>
        <v>0</v>
      </c>
      <c r="J452">
        <f>1000*CJ452*AH452*(CF452-CG452)/(100*BY452*(1000-AH452*CF452))</f>
        <v>0</v>
      </c>
      <c r="K452">
        <f>CJ452*AH452*(CE452-CD452*(1000-AH452*CG452)/(1000-AH452*CF452))/(100*BY452)</f>
        <v>0</v>
      </c>
      <c r="L452">
        <f>CD452 - IF(AH452&gt;1, K452*BY452*100.0/(AJ452*CR452), 0)</f>
        <v>0</v>
      </c>
      <c r="M452">
        <f>((S452-I452/2)*L452-K452)/(S452+I452/2)</f>
        <v>0</v>
      </c>
      <c r="N452">
        <f>M452*(CK452+CL452)/1000.0</f>
        <v>0</v>
      </c>
      <c r="O452">
        <f>(CD452 - IF(AH452&gt;1, K452*BY452*100.0/(AJ452*CR452), 0))*(CK452+CL452)/1000.0</f>
        <v>0</v>
      </c>
      <c r="P452">
        <f>2.0/((1/R452-1/Q452)+SIGN(R452)*SQRT((1/R452-1/Q452)*(1/R452-1/Q452) + 4*BZ452/((BZ452+1)*(BZ452+1))*(2*1/R452*1/Q452-1/Q452*1/Q452)))</f>
        <v>0</v>
      </c>
      <c r="Q452">
        <f>IF(LEFT(CA452,1)&lt;&gt;"0",IF(LEFT(CA452,1)="1",3.0,CB452),$D$5+$E$5*(CR452*CK452/($K$5*1000))+$F$5*(CR452*CK452/($K$5*1000))*MAX(MIN(BY452,$J$5),$I$5)*MAX(MIN(BY452,$J$5),$I$5)+$G$5*MAX(MIN(BY452,$J$5),$I$5)*(CR452*CK452/($K$5*1000))+$H$5*(CR452*CK452/($K$5*1000))*(CR452*CK452/($K$5*1000)))</f>
        <v>0</v>
      </c>
      <c r="R452">
        <f>I452*(1000-(1000*0.61365*exp(17.502*V452/(240.97+V452))/(CK452+CL452)+CF452)/2)/(1000*0.61365*exp(17.502*V452/(240.97+V452))/(CK452+CL452)-CF452)</f>
        <v>0</v>
      </c>
      <c r="S452">
        <f>1/((BZ452+1)/(P452/1.6)+1/(Q452/1.37)) + BZ452/((BZ452+1)/(P452/1.6) + BZ452/(Q452/1.37))</f>
        <v>0</v>
      </c>
      <c r="T452">
        <f>(BU452*BX452)</f>
        <v>0</v>
      </c>
      <c r="U452">
        <f>(CM452+(T452+2*0.95*5.67E-8*(((CM452+$B$7)+273)^4-(CM452+273)^4)-44100*I452)/(1.84*29.3*Q452+8*0.95*5.67E-8*(CM452+273)^3))</f>
        <v>0</v>
      </c>
      <c r="V452">
        <f>($C$7*CN452+$D$7*CO452+$E$7*U452)</f>
        <v>0</v>
      </c>
      <c r="W452">
        <f>0.61365*exp(17.502*V452/(240.97+V452))</f>
        <v>0</v>
      </c>
      <c r="X452">
        <f>(Y452/Z452*100)</f>
        <v>0</v>
      </c>
      <c r="Y452">
        <f>CF452*(CK452+CL452)/1000</f>
        <v>0</v>
      </c>
      <c r="Z452">
        <f>0.61365*exp(17.502*CM452/(240.97+CM452))</f>
        <v>0</v>
      </c>
      <c r="AA452">
        <f>(W452-CF452*(CK452+CL452)/1000)</f>
        <v>0</v>
      </c>
      <c r="AB452">
        <f>(-I452*44100)</f>
        <v>0</v>
      </c>
      <c r="AC452">
        <f>2*29.3*Q452*0.92*(CM452-V452)</f>
        <v>0</v>
      </c>
      <c r="AD452">
        <f>2*0.95*5.67E-8*(((CM452+$B$7)+273)^4-(V452+273)^4)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MAX(0,($B$13+$C$13*CR452)/(1+$D$13*CR452)*CK452/(CM452+273)*$E$13)</f>
        <v>0</v>
      </c>
      <c r="AK452" t="s">
        <v>303</v>
      </c>
      <c r="AL452" t="s">
        <v>303</v>
      </c>
      <c r="AM452">
        <v>0</v>
      </c>
      <c r="AN452">
        <v>0</v>
      </c>
      <c r="AO452">
        <f>1-AM452/AN452</f>
        <v>0</v>
      </c>
      <c r="AP452">
        <v>0</v>
      </c>
      <c r="AQ452" t="s">
        <v>303</v>
      </c>
      <c r="AR452" t="s">
        <v>303</v>
      </c>
      <c r="AS452">
        <v>0</v>
      </c>
      <c r="AT452">
        <v>0</v>
      </c>
      <c r="AU452">
        <f>1-AS452/AT452</f>
        <v>0</v>
      </c>
      <c r="AV452">
        <v>0.5</v>
      </c>
      <c r="AW452">
        <f>BV452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303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f>$B$11*CS452+$C$11*CT452+$F$11*CU452*(1-CX452)</f>
        <v>0</v>
      </c>
      <c r="BV452">
        <f>BU452*BW452</f>
        <v>0</v>
      </c>
      <c r="BW452">
        <f>($B$11*$D$9+$C$11*$D$9+$F$11*((DH452+CZ452)/MAX(DH452+CZ452+DI452, 0.1)*$I$9+DI452/MAX(DH452+CZ452+DI452, 0.1)*$J$9))/($B$11+$C$11+$F$11)</f>
        <v>0</v>
      </c>
      <c r="BX452">
        <f>($B$11*$K$9+$C$11*$K$9+$F$11*((DH452+CZ452)/MAX(DH452+CZ452+DI452, 0.1)*$P$9+DI452/MAX(DH452+CZ452+DI452, 0.1)*$Q$9))/($B$11+$C$11+$F$11)</f>
        <v>0</v>
      </c>
      <c r="BY452">
        <v>6</v>
      </c>
      <c r="BZ452">
        <v>0.5</v>
      </c>
      <c r="CA452" t="s">
        <v>304</v>
      </c>
      <c r="CB452">
        <v>2</v>
      </c>
      <c r="CC452">
        <v>1625678085.1</v>
      </c>
      <c r="CD452">
        <v>406.309333333333</v>
      </c>
      <c r="CE452">
        <v>419.977</v>
      </c>
      <c r="CF452">
        <v>11.8262333333333</v>
      </c>
      <c r="CG452">
        <v>9.67864333333333</v>
      </c>
      <c r="CH452">
        <v>420.651333333333</v>
      </c>
      <c r="CI452">
        <v>13.3764</v>
      </c>
      <c r="CJ452">
        <v>499.961</v>
      </c>
      <c r="CK452">
        <v>100.412</v>
      </c>
      <c r="CL452">
        <v>0.0995666666666667</v>
      </c>
      <c r="CM452">
        <v>26.4213333333333</v>
      </c>
      <c r="CN452">
        <v>25.9882666666667</v>
      </c>
      <c r="CO452">
        <v>999.9</v>
      </c>
      <c r="CP452">
        <v>0</v>
      </c>
      <c r="CQ452">
        <v>0</v>
      </c>
      <c r="CR452">
        <v>10018.1333333333</v>
      </c>
      <c r="CS452">
        <v>0</v>
      </c>
      <c r="CT452">
        <v>4.35615</v>
      </c>
      <c r="CU452">
        <v>1045.99666666667</v>
      </c>
      <c r="CV452">
        <v>0.962002</v>
      </c>
      <c r="CW452">
        <v>0.0379981</v>
      </c>
      <c r="CX452">
        <v>0</v>
      </c>
      <c r="CY452">
        <v>1247.49</v>
      </c>
      <c r="CZ452">
        <v>4.99912</v>
      </c>
      <c r="DA452">
        <v>12971.6</v>
      </c>
      <c r="DB452">
        <v>6712.78666666667</v>
      </c>
      <c r="DC452">
        <v>38.3123333333333</v>
      </c>
      <c r="DD452">
        <v>41.062</v>
      </c>
      <c r="DE452">
        <v>39.9163333333333</v>
      </c>
      <c r="DF452">
        <v>40.708</v>
      </c>
      <c r="DG452">
        <v>40.1453333333333</v>
      </c>
      <c r="DH452">
        <v>1001.44</v>
      </c>
      <c r="DI452">
        <v>39.56</v>
      </c>
      <c r="DJ452">
        <v>0</v>
      </c>
      <c r="DK452">
        <v>1625678087</v>
      </c>
      <c r="DL452">
        <v>0</v>
      </c>
      <c r="DM452">
        <v>1249.854</v>
      </c>
      <c r="DN452">
        <v>-23.5884615042656</v>
      </c>
      <c r="DO452">
        <v>-227.42307659662</v>
      </c>
      <c r="DP452">
        <v>12995.772</v>
      </c>
      <c r="DQ452">
        <v>15</v>
      </c>
      <c r="DR452">
        <v>1625677134.6</v>
      </c>
      <c r="DS452" t="s">
        <v>305</v>
      </c>
      <c r="DT452">
        <v>1625677128.6</v>
      </c>
      <c r="DU452">
        <v>1625677134.6</v>
      </c>
      <c r="DV452">
        <v>2</v>
      </c>
      <c r="DW452">
        <v>0.041</v>
      </c>
      <c r="DX452">
        <v>0.026</v>
      </c>
      <c r="DY452">
        <v>-14.347</v>
      </c>
      <c r="DZ452">
        <v>-1.389</v>
      </c>
      <c r="EA452">
        <v>420</v>
      </c>
      <c r="EB452">
        <v>5</v>
      </c>
      <c r="EC452">
        <v>0.14</v>
      </c>
      <c r="ED452">
        <v>0.08</v>
      </c>
      <c r="EE452">
        <v>-13.6239804878049</v>
      </c>
      <c r="EF452">
        <v>-0.170247386759592</v>
      </c>
      <c r="EG452">
        <v>0.034858439993586</v>
      </c>
      <c r="EH452">
        <v>1</v>
      </c>
      <c r="EI452">
        <v>1251.15235294118</v>
      </c>
      <c r="EJ452">
        <v>-23.6278110818552</v>
      </c>
      <c r="EK452">
        <v>2.32889781912027</v>
      </c>
      <c r="EL452">
        <v>0</v>
      </c>
      <c r="EM452">
        <v>2.11519756097561</v>
      </c>
      <c r="EN452">
        <v>0.145821951219512</v>
      </c>
      <c r="EO452">
        <v>0.0230233453927867</v>
      </c>
      <c r="EP452">
        <v>0</v>
      </c>
      <c r="EQ452">
        <v>1</v>
      </c>
      <c r="ER452">
        <v>3</v>
      </c>
      <c r="ES452" t="s">
        <v>427</v>
      </c>
      <c r="ET452">
        <v>100</v>
      </c>
      <c r="EU452">
        <v>100</v>
      </c>
      <c r="EV452">
        <v>-14.342</v>
      </c>
      <c r="EW452">
        <v>-1.5503</v>
      </c>
      <c r="EX452">
        <v>-14.3476998515065</v>
      </c>
      <c r="EY452">
        <v>0.000485247639819423</v>
      </c>
      <c r="EZ452">
        <v>-1.36446825205216e-06</v>
      </c>
      <c r="FA452">
        <v>5.78542989185787e-10</v>
      </c>
      <c r="FB452">
        <v>-1.1099058739466</v>
      </c>
      <c r="FC452">
        <v>-0.0508365997127688</v>
      </c>
      <c r="FD452">
        <v>0.00161886503163497</v>
      </c>
      <c r="FE452">
        <v>-2.08621555845513e-05</v>
      </c>
      <c r="FF452">
        <v>0</v>
      </c>
      <c r="FG452">
        <v>2096</v>
      </c>
      <c r="FH452">
        <v>2</v>
      </c>
      <c r="FI452">
        <v>28</v>
      </c>
      <c r="FJ452">
        <v>16</v>
      </c>
      <c r="FK452">
        <v>15.9</v>
      </c>
      <c r="FL452">
        <v>18</v>
      </c>
      <c r="FM452">
        <v>492.117</v>
      </c>
      <c r="FN452">
        <v>513.134</v>
      </c>
      <c r="FO452">
        <v>28.3276</v>
      </c>
      <c r="FP452">
        <v>26.4336</v>
      </c>
      <c r="FQ452">
        <v>30.0003</v>
      </c>
      <c r="FR452">
        <v>26.5815</v>
      </c>
      <c r="FS452">
        <v>26.5699</v>
      </c>
      <c r="FT452">
        <v>21.5282</v>
      </c>
      <c r="FU452">
        <v>38.8121</v>
      </c>
      <c r="FV452">
        <v>0</v>
      </c>
      <c r="FW452">
        <v>28.37</v>
      </c>
      <c r="FX452">
        <v>420</v>
      </c>
      <c r="FY452">
        <v>9.80369</v>
      </c>
      <c r="FZ452">
        <v>101.679</v>
      </c>
      <c r="GA452">
        <v>96.202</v>
      </c>
    </row>
    <row r="453" spans="1:183">
      <c r="A453">
        <v>437</v>
      </c>
      <c r="B453">
        <v>1625678088.1</v>
      </c>
      <c r="C453">
        <v>872</v>
      </c>
      <c r="D453" t="s">
        <v>1180</v>
      </c>
      <c r="E453" t="s">
        <v>1181</v>
      </c>
      <c r="F453">
        <v>1</v>
      </c>
      <c r="G453" t="s">
        <v>302</v>
      </c>
      <c r="H453">
        <v>1625678087.1</v>
      </c>
      <c r="I453">
        <f>(J453)/1000</f>
        <v>0</v>
      </c>
      <c r="J453">
        <f>1000*CJ453*AH453*(CF453-CG453)/(100*BY453*(1000-AH453*CF453))</f>
        <v>0</v>
      </c>
      <c r="K453">
        <f>CJ453*AH453*(CE453-CD453*(1000-AH453*CG453)/(1000-AH453*CF453))/(100*BY453)</f>
        <v>0</v>
      </c>
      <c r="L453">
        <f>CD453 - IF(AH453&gt;1, K453*BY453*100.0/(AJ453*CR453), 0)</f>
        <v>0</v>
      </c>
      <c r="M453">
        <f>((S453-I453/2)*L453-K453)/(S453+I453/2)</f>
        <v>0</v>
      </c>
      <c r="N453">
        <f>M453*(CK453+CL453)/1000.0</f>
        <v>0</v>
      </c>
      <c r="O453">
        <f>(CD453 - IF(AH453&gt;1, K453*BY453*100.0/(AJ453*CR453), 0))*(CK453+CL453)/1000.0</f>
        <v>0</v>
      </c>
      <c r="P453">
        <f>2.0/((1/R453-1/Q453)+SIGN(R453)*SQRT((1/R453-1/Q453)*(1/R453-1/Q453) + 4*BZ453/((BZ453+1)*(BZ453+1))*(2*1/R453*1/Q453-1/Q453*1/Q453)))</f>
        <v>0</v>
      </c>
      <c r="Q453">
        <f>IF(LEFT(CA453,1)&lt;&gt;"0",IF(LEFT(CA453,1)="1",3.0,CB453),$D$5+$E$5*(CR453*CK453/($K$5*1000))+$F$5*(CR453*CK453/($K$5*1000))*MAX(MIN(BY453,$J$5),$I$5)*MAX(MIN(BY453,$J$5),$I$5)+$G$5*MAX(MIN(BY453,$J$5),$I$5)*(CR453*CK453/($K$5*1000))+$H$5*(CR453*CK453/($K$5*1000))*(CR453*CK453/($K$5*1000)))</f>
        <v>0</v>
      </c>
      <c r="R453">
        <f>I453*(1000-(1000*0.61365*exp(17.502*V453/(240.97+V453))/(CK453+CL453)+CF453)/2)/(1000*0.61365*exp(17.502*V453/(240.97+V453))/(CK453+CL453)-CF453)</f>
        <v>0</v>
      </c>
      <c r="S453">
        <f>1/((BZ453+1)/(P453/1.6)+1/(Q453/1.37)) + BZ453/((BZ453+1)/(P453/1.6) + BZ453/(Q453/1.37))</f>
        <v>0</v>
      </c>
      <c r="T453">
        <f>(BU453*BX453)</f>
        <v>0</v>
      </c>
      <c r="U453">
        <f>(CM453+(T453+2*0.95*5.67E-8*(((CM453+$B$7)+273)^4-(CM453+273)^4)-44100*I453)/(1.84*29.3*Q453+8*0.95*5.67E-8*(CM453+273)^3))</f>
        <v>0</v>
      </c>
      <c r="V453">
        <f>($C$7*CN453+$D$7*CO453+$E$7*U453)</f>
        <v>0</v>
      </c>
      <c r="W453">
        <f>0.61365*exp(17.502*V453/(240.97+V453))</f>
        <v>0</v>
      </c>
      <c r="X453">
        <f>(Y453/Z453*100)</f>
        <v>0</v>
      </c>
      <c r="Y453">
        <f>CF453*(CK453+CL453)/1000</f>
        <v>0</v>
      </c>
      <c r="Z453">
        <f>0.61365*exp(17.502*CM453/(240.97+CM453))</f>
        <v>0</v>
      </c>
      <c r="AA453">
        <f>(W453-CF453*(CK453+CL453)/1000)</f>
        <v>0</v>
      </c>
      <c r="AB453">
        <f>(-I453*44100)</f>
        <v>0</v>
      </c>
      <c r="AC453">
        <f>2*29.3*Q453*0.92*(CM453-V453)</f>
        <v>0</v>
      </c>
      <c r="AD453">
        <f>2*0.95*5.67E-8*(((CM453+$B$7)+273)^4-(V453+273)^4)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MAX(0,($B$13+$C$13*CR453)/(1+$D$13*CR453)*CK453/(CM453+273)*$E$13)</f>
        <v>0</v>
      </c>
      <c r="AK453" t="s">
        <v>303</v>
      </c>
      <c r="AL453" t="s">
        <v>303</v>
      </c>
      <c r="AM453">
        <v>0</v>
      </c>
      <c r="AN453">
        <v>0</v>
      </c>
      <c r="AO453">
        <f>1-AM453/AN453</f>
        <v>0</v>
      </c>
      <c r="AP453">
        <v>0</v>
      </c>
      <c r="AQ453" t="s">
        <v>303</v>
      </c>
      <c r="AR453" t="s">
        <v>303</v>
      </c>
      <c r="AS453">
        <v>0</v>
      </c>
      <c r="AT453">
        <v>0</v>
      </c>
      <c r="AU453">
        <f>1-AS453/AT453</f>
        <v>0</v>
      </c>
      <c r="AV453">
        <v>0.5</v>
      </c>
      <c r="AW453">
        <f>BV453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303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f>$B$11*CS453+$C$11*CT453+$F$11*CU453*(1-CX453)</f>
        <v>0</v>
      </c>
      <c r="BV453">
        <f>BU453*BW453</f>
        <v>0</v>
      </c>
      <c r="BW453">
        <f>($B$11*$D$9+$C$11*$D$9+$F$11*((DH453+CZ453)/MAX(DH453+CZ453+DI453, 0.1)*$I$9+DI453/MAX(DH453+CZ453+DI453, 0.1)*$J$9))/($B$11+$C$11+$F$11)</f>
        <v>0</v>
      </c>
      <c r="BX453">
        <f>($B$11*$K$9+$C$11*$K$9+$F$11*((DH453+CZ453)/MAX(DH453+CZ453+DI453, 0.1)*$P$9+DI453/MAX(DH453+CZ453+DI453, 0.1)*$Q$9))/($B$11+$C$11+$F$11)</f>
        <v>0</v>
      </c>
      <c r="BY453">
        <v>6</v>
      </c>
      <c r="BZ453">
        <v>0.5</v>
      </c>
      <c r="CA453" t="s">
        <v>304</v>
      </c>
      <c r="CB453">
        <v>2</v>
      </c>
      <c r="CC453">
        <v>1625678087.1</v>
      </c>
      <c r="CD453">
        <v>406.304</v>
      </c>
      <c r="CE453">
        <v>419.955666666667</v>
      </c>
      <c r="CF453">
        <v>11.8466333333333</v>
      </c>
      <c r="CG453">
        <v>9.68290333333333</v>
      </c>
      <c r="CH453">
        <v>420.646</v>
      </c>
      <c r="CI453">
        <v>13.3972333333333</v>
      </c>
      <c r="CJ453">
        <v>500.012</v>
      </c>
      <c r="CK453">
        <v>100.411</v>
      </c>
      <c r="CL453">
        <v>0.0998080333333333</v>
      </c>
      <c r="CM453">
        <v>26.4507</v>
      </c>
      <c r="CN453">
        <v>26.0127333333333</v>
      </c>
      <c r="CO453">
        <v>999.9</v>
      </c>
      <c r="CP453">
        <v>0</v>
      </c>
      <c r="CQ453">
        <v>0</v>
      </c>
      <c r="CR453">
        <v>10009.36</v>
      </c>
      <c r="CS453">
        <v>0</v>
      </c>
      <c r="CT453">
        <v>4.35615</v>
      </c>
      <c r="CU453">
        <v>1045.99666666667</v>
      </c>
      <c r="CV453">
        <v>0.962002</v>
      </c>
      <c r="CW453">
        <v>0.0379981</v>
      </c>
      <c r="CX453">
        <v>0</v>
      </c>
      <c r="CY453">
        <v>1246.36666666667</v>
      </c>
      <c r="CZ453">
        <v>4.99912</v>
      </c>
      <c r="DA453">
        <v>12963.0333333333</v>
      </c>
      <c r="DB453">
        <v>6712.78333333333</v>
      </c>
      <c r="DC453">
        <v>38.1246666666667</v>
      </c>
      <c r="DD453">
        <v>41.062</v>
      </c>
      <c r="DE453">
        <v>39.9163333333333</v>
      </c>
      <c r="DF453">
        <v>40.812</v>
      </c>
      <c r="DG453">
        <v>40.4163333333333</v>
      </c>
      <c r="DH453">
        <v>1001.44</v>
      </c>
      <c r="DI453">
        <v>39.56</v>
      </c>
      <c r="DJ453">
        <v>0</v>
      </c>
      <c r="DK453">
        <v>1625678088.8</v>
      </c>
      <c r="DL453">
        <v>0</v>
      </c>
      <c r="DM453">
        <v>1249.23384615385</v>
      </c>
      <c r="DN453">
        <v>-23.8358974563089</v>
      </c>
      <c r="DO453">
        <v>-228.259829213296</v>
      </c>
      <c r="DP453">
        <v>12989.9307692308</v>
      </c>
      <c r="DQ453">
        <v>15</v>
      </c>
      <c r="DR453">
        <v>1625677134.6</v>
      </c>
      <c r="DS453" t="s">
        <v>305</v>
      </c>
      <c r="DT453">
        <v>1625677128.6</v>
      </c>
      <c r="DU453">
        <v>1625677134.6</v>
      </c>
      <c r="DV453">
        <v>2</v>
      </c>
      <c r="DW453">
        <v>0.041</v>
      </c>
      <c r="DX453">
        <v>0.026</v>
      </c>
      <c r="DY453">
        <v>-14.347</v>
      </c>
      <c r="DZ453">
        <v>-1.389</v>
      </c>
      <c r="EA453">
        <v>420</v>
      </c>
      <c r="EB453">
        <v>5</v>
      </c>
      <c r="EC453">
        <v>0.14</v>
      </c>
      <c r="ED453">
        <v>0.08</v>
      </c>
      <c r="EE453">
        <v>-13.6254414634146</v>
      </c>
      <c r="EF453">
        <v>-0.229791637630686</v>
      </c>
      <c r="EG453">
        <v>0.0352803128657782</v>
      </c>
      <c r="EH453">
        <v>1</v>
      </c>
      <c r="EI453">
        <v>1250.19970588235</v>
      </c>
      <c r="EJ453">
        <v>-24.0893278837438</v>
      </c>
      <c r="EK453">
        <v>2.35760157948973</v>
      </c>
      <c r="EL453">
        <v>0</v>
      </c>
      <c r="EM453">
        <v>2.12099292682927</v>
      </c>
      <c r="EN453">
        <v>0.192800487804878</v>
      </c>
      <c r="EO453">
        <v>0.0262554646803292</v>
      </c>
      <c r="EP453">
        <v>0</v>
      </c>
      <c r="EQ453">
        <v>1</v>
      </c>
      <c r="ER453">
        <v>3</v>
      </c>
      <c r="ES453" t="s">
        <v>427</v>
      </c>
      <c r="ET453">
        <v>100</v>
      </c>
      <c r="EU453">
        <v>100</v>
      </c>
      <c r="EV453">
        <v>-14.342</v>
      </c>
      <c r="EW453">
        <v>-1.5507</v>
      </c>
      <c r="EX453">
        <v>-14.3476998515065</v>
      </c>
      <c r="EY453">
        <v>0.000485247639819423</v>
      </c>
      <c r="EZ453">
        <v>-1.36446825205216e-06</v>
      </c>
      <c r="FA453">
        <v>5.78542989185787e-10</v>
      </c>
      <c r="FB453">
        <v>-1.1099058739466</v>
      </c>
      <c r="FC453">
        <v>-0.0508365997127688</v>
      </c>
      <c r="FD453">
        <v>0.00161886503163497</v>
      </c>
      <c r="FE453">
        <v>-2.08621555845513e-05</v>
      </c>
      <c r="FF453">
        <v>0</v>
      </c>
      <c r="FG453">
        <v>2096</v>
      </c>
      <c r="FH453">
        <v>2</v>
      </c>
      <c r="FI453">
        <v>28</v>
      </c>
      <c r="FJ453">
        <v>16</v>
      </c>
      <c r="FK453">
        <v>15.9</v>
      </c>
      <c r="FL453">
        <v>18</v>
      </c>
      <c r="FM453">
        <v>492.176</v>
      </c>
      <c r="FN453">
        <v>513.242</v>
      </c>
      <c r="FO453">
        <v>28.3744</v>
      </c>
      <c r="FP453">
        <v>26.4347</v>
      </c>
      <c r="FQ453">
        <v>30.0004</v>
      </c>
      <c r="FR453">
        <v>26.5815</v>
      </c>
      <c r="FS453">
        <v>26.5699</v>
      </c>
      <c r="FT453">
        <v>21.527</v>
      </c>
      <c r="FU453">
        <v>38.5014</v>
      </c>
      <c r="FV453">
        <v>0</v>
      </c>
      <c r="FW453">
        <v>28.44</v>
      </c>
      <c r="FX453">
        <v>420</v>
      </c>
      <c r="FY453">
        <v>9.81079</v>
      </c>
      <c r="FZ453">
        <v>101.679</v>
      </c>
      <c r="GA453">
        <v>96.2022</v>
      </c>
    </row>
    <row r="454" spans="1:183">
      <c r="A454">
        <v>438</v>
      </c>
      <c r="B454">
        <v>1625678090.1</v>
      </c>
      <c r="C454">
        <v>874</v>
      </c>
      <c r="D454" t="s">
        <v>1182</v>
      </c>
      <c r="E454" t="s">
        <v>1183</v>
      </c>
      <c r="F454">
        <v>1</v>
      </c>
      <c r="G454" t="s">
        <v>302</v>
      </c>
      <c r="H454">
        <v>1625678089.1</v>
      </c>
      <c r="I454">
        <f>(J454)/1000</f>
        <v>0</v>
      </c>
      <c r="J454">
        <f>1000*CJ454*AH454*(CF454-CG454)/(100*BY454*(1000-AH454*CF454))</f>
        <v>0</v>
      </c>
      <c r="K454">
        <f>CJ454*AH454*(CE454-CD454*(1000-AH454*CG454)/(1000-AH454*CF454))/(100*BY454)</f>
        <v>0</v>
      </c>
      <c r="L454">
        <f>CD454 - IF(AH454&gt;1, K454*BY454*100.0/(AJ454*CR454), 0)</f>
        <v>0</v>
      </c>
      <c r="M454">
        <f>((S454-I454/2)*L454-K454)/(S454+I454/2)</f>
        <v>0</v>
      </c>
      <c r="N454">
        <f>M454*(CK454+CL454)/1000.0</f>
        <v>0</v>
      </c>
      <c r="O454">
        <f>(CD454 - IF(AH454&gt;1, K454*BY454*100.0/(AJ454*CR454), 0))*(CK454+CL454)/1000.0</f>
        <v>0</v>
      </c>
      <c r="P454">
        <f>2.0/((1/R454-1/Q454)+SIGN(R454)*SQRT((1/R454-1/Q454)*(1/R454-1/Q454) + 4*BZ454/((BZ454+1)*(BZ454+1))*(2*1/R454*1/Q454-1/Q454*1/Q454)))</f>
        <v>0</v>
      </c>
      <c r="Q454">
        <f>IF(LEFT(CA454,1)&lt;&gt;"0",IF(LEFT(CA454,1)="1",3.0,CB454),$D$5+$E$5*(CR454*CK454/($K$5*1000))+$F$5*(CR454*CK454/($K$5*1000))*MAX(MIN(BY454,$J$5),$I$5)*MAX(MIN(BY454,$J$5),$I$5)+$G$5*MAX(MIN(BY454,$J$5),$I$5)*(CR454*CK454/($K$5*1000))+$H$5*(CR454*CK454/($K$5*1000))*(CR454*CK454/($K$5*1000)))</f>
        <v>0</v>
      </c>
      <c r="R454">
        <f>I454*(1000-(1000*0.61365*exp(17.502*V454/(240.97+V454))/(CK454+CL454)+CF454)/2)/(1000*0.61365*exp(17.502*V454/(240.97+V454))/(CK454+CL454)-CF454)</f>
        <v>0</v>
      </c>
      <c r="S454">
        <f>1/((BZ454+1)/(P454/1.6)+1/(Q454/1.37)) + BZ454/((BZ454+1)/(P454/1.6) + BZ454/(Q454/1.37))</f>
        <v>0</v>
      </c>
      <c r="T454">
        <f>(BU454*BX454)</f>
        <v>0</v>
      </c>
      <c r="U454">
        <f>(CM454+(T454+2*0.95*5.67E-8*(((CM454+$B$7)+273)^4-(CM454+273)^4)-44100*I454)/(1.84*29.3*Q454+8*0.95*5.67E-8*(CM454+273)^3))</f>
        <v>0</v>
      </c>
      <c r="V454">
        <f>($C$7*CN454+$D$7*CO454+$E$7*U454)</f>
        <v>0</v>
      </c>
      <c r="W454">
        <f>0.61365*exp(17.502*V454/(240.97+V454))</f>
        <v>0</v>
      </c>
      <c r="X454">
        <f>(Y454/Z454*100)</f>
        <v>0</v>
      </c>
      <c r="Y454">
        <f>CF454*(CK454+CL454)/1000</f>
        <v>0</v>
      </c>
      <c r="Z454">
        <f>0.61365*exp(17.502*CM454/(240.97+CM454))</f>
        <v>0</v>
      </c>
      <c r="AA454">
        <f>(W454-CF454*(CK454+CL454)/1000)</f>
        <v>0</v>
      </c>
      <c r="AB454">
        <f>(-I454*44100)</f>
        <v>0</v>
      </c>
      <c r="AC454">
        <f>2*29.3*Q454*0.92*(CM454-V454)</f>
        <v>0</v>
      </c>
      <c r="AD454">
        <f>2*0.95*5.67E-8*(((CM454+$B$7)+273)^4-(V454+273)^4)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MAX(0,($B$13+$C$13*CR454)/(1+$D$13*CR454)*CK454/(CM454+273)*$E$13)</f>
        <v>0</v>
      </c>
      <c r="AK454" t="s">
        <v>303</v>
      </c>
      <c r="AL454" t="s">
        <v>303</v>
      </c>
      <c r="AM454">
        <v>0</v>
      </c>
      <c r="AN454">
        <v>0</v>
      </c>
      <c r="AO454">
        <f>1-AM454/AN454</f>
        <v>0</v>
      </c>
      <c r="AP454">
        <v>0</v>
      </c>
      <c r="AQ454" t="s">
        <v>303</v>
      </c>
      <c r="AR454" t="s">
        <v>303</v>
      </c>
      <c r="AS454">
        <v>0</v>
      </c>
      <c r="AT454">
        <v>0</v>
      </c>
      <c r="AU454">
        <f>1-AS454/AT454</f>
        <v>0</v>
      </c>
      <c r="AV454">
        <v>0.5</v>
      </c>
      <c r="AW454">
        <f>BV454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303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f>$B$11*CS454+$C$11*CT454+$F$11*CU454*(1-CX454)</f>
        <v>0</v>
      </c>
      <c r="BV454">
        <f>BU454*BW454</f>
        <v>0</v>
      </c>
      <c r="BW454">
        <f>($B$11*$D$9+$C$11*$D$9+$F$11*((DH454+CZ454)/MAX(DH454+CZ454+DI454, 0.1)*$I$9+DI454/MAX(DH454+CZ454+DI454, 0.1)*$J$9))/($B$11+$C$11+$F$11)</f>
        <v>0</v>
      </c>
      <c r="BX454">
        <f>($B$11*$K$9+$C$11*$K$9+$F$11*((DH454+CZ454)/MAX(DH454+CZ454+DI454, 0.1)*$P$9+DI454/MAX(DH454+CZ454+DI454, 0.1)*$Q$9))/($B$11+$C$11+$F$11)</f>
        <v>0</v>
      </c>
      <c r="BY454">
        <v>6</v>
      </c>
      <c r="BZ454">
        <v>0.5</v>
      </c>
      <c r="CA454" t="s">
        <v>304</v>
      </c>
      <c r="CB454">
        <v>2</v>
      </c>
      <c r="CC454">
        <v>1625678089.1</v>
      </c>
      <c r="CD454">
        <v>406.282</v>
      </c>
      <c r="CE454">
        <v>419.983333333333</v>
      </c>
      <c r="CF454">
        <v>11.8646</v>
      </c>
      <c r="CG454">
        <v>9.69066</v>
      </c>
      <c r="CH454">
        <v>420.624</v>
      </c>
      <c r="CI454">
        <v>13.4155</v>
      </c>
      <c r="CJ454">
        <v>500.054333333333</v>
      </c>
      <c r="CK454">
        <v>100.411</v>
      </c>
      <c r="CL454">
        <v>0.100162933333333</v>
      </c>
      <c r="CM454">
        <v>26.4817333333333</v>
      </c>
      <c r="CN454">
        <v>26.0379666666667</v>
      </c>
      <c r="CO454">
        <v>999.9</v>
      </c>
      <c r="CP454">
        <v>0</v>
      </c>
      <c r="CQ454">
        <v>0</v>
      </c>
      <c r="CR454">
        <v>9987.5</v>
      </c>
      <c r="CS454">
        <v>0</v>
      </c>
      <c r="CT454">
        <v>4.35615</v>
      </c>
      <c r="CU454">
        <v>1046.00333333333</v>
      </c>
      <c r="CV454">
        <v>0.962002</v>
      </c>
      <c r="CW454">
        <v>0.0379981</v>
      </c>
      <c r="CX454">
        <v>0</v>
      </c>
      <c r="CY454">
        <v>1245.67666666667</v>
      </c>
      <c r="CZ454">
        <v>4.99912</v>
      </c>
      <c r="DA454">
        <v>12956.1</v>
      </c>
      <c r="DB454">
        <v>6712.82666666667</v>
      </c>
      <c r="DC454">
        <v>38.0413333333333</v>
      </c>
      <c r="DD454">
        <v>41.062</v>
      </c>
      <c r="DE454">
        <v>39.812</v>
      </c>
      <c r="DF454">
        <v>40.6873333333333</v>
      </c>
      <c r="DG454">
        <v>40.2706666666667</v>
      </c>
      <c r="DH454">
        <v>1001.44333333333</v>
      </c>
      <c r="DI454">
        <v>39.56</v>
      </c>
      <c r="DJ454">
        <v>0</v>
      </c>
      <c r="DK454">
        <v>1625678091.2</v>
      </c>
      <c r="DL454">
        <v>0</v>
      </c>
      <c r="DM454">
        <v>1248.26846153846</v>
      </c>
      <c r="DN454">
        <v>-24.0205128476491</v>
      </c>
      <c r="DO454">
        <v>-232.803418961838</v>
      </c>
      <c r="DP454">
        <v>12980.8423076923</v>
      </c>
      <c r="DQ454">
        <v>15</v>
      </c>
      <c r="DR454">
        <v>1625677134.6</v>
      </c>
      <c r="DS454" t="s">
        <v>305</v>
      </c>
      <c r="DT454">
        <v>1625677128.6</v>
      </c>
      <c r="DU454">
        <v>1625677134.6</v>
      </c>
      <c r="DV454">
        <v>2</v>
      </c>
      <c r="DW454">
        <v>0.041</v>
      </c>
      <c r="DX454">
        <v>0.026</v>
      </c>
      <c r="DY454">
        <v>-14.347</v>
      </c>
      <c r="DZ454">
        <v>-1.389</v>
      </c>
      <c r="EA454">
        <v>420</v>
      </c>
      <c r="EB454">
        <v>5</v>
      </c>
      <c r="EC454">
        <v>0.14</v>
      </c>
      <c r="ED454">
        <v>0.08</v>
      </c>
      <c r="EE454">
        <v>-13.6303829268293</v>
      </c>
      <c r="EF454">
        <v>-0.359690592334521</v>
      </c>
      <c r="EG454">
        <v>0.0406078143533437</v>
      </c>
      <c r="EH454">
        <v>1</v>
      </c>
      <c r="EI454">
        <v>1249.47382352941</v>
      </c>
      <c r="EJ454">
        <v>-24.2414149639243</v>
      </c>
      <c r="EK454">
        <v>2.37185087159657</v>
      </c>
      <c r="EL454">
        <v>0</v>
      </c>
      <c r="EM454">
        <v>2.12649975609756</v>
      </c>
      <c r="EN454">
        <v>0.266221881533107</v>
      </c>
      <c r="EO454">
        <v>0.0304175702183671</v>
      </c>
      <c r="EP454">
        <v>0</v>
      </c>
      <c r="EQ454">
        <v>1</v>
      </c>
      <c r="ER454">
        <v>3</v>
      </c>
      <c r="ES454" t="s">
        <v>427</v>
      </c>
      <c r="ET454">
        <v>100</v>
      </c>
      <c r="EU454">
        <v>100</v>
      </c>
      <c r="EV454">
        <v>-14.342</v>
      </c>
      <c r="EW454">
        <v>-1.5511</v>
      </c>
      <c r="EX454">
        <v>-14.3476998515065</v>
      </c>
      <c r="EY454">
        <v>0.000485247639819423</v>
      </c>
      <c r="EZ454">
        <v>-1.36446825205216e-06</v>
      </c>
      <c r="FA454">
        <v>5.78542989185787e-10</v>
      </c>
      <c r="FB454">
        <v>-1.1099058739466</v>
      </c>
      <c r="FC454">
        <v>-0.0508365997127688</v>
      </c>
      <c r="FD454">
        <v>0.00161886503163497</v>
      </c>
      <c r="FE454">
        <v>-2.08621555845513e-05</v>
      </c>
      <c r="FF454">
        <v>0</v>
      </c>
      <c r="FG454">
        <v>2096</v>
      </c>
      <c r="FH454">
        <v>2</v>
      </c>
      <c r="FI454">
        <v>28</v>
      </c>
      <c r="FJ454">
        <v>16</v>
      </c>
      <c r="FK454">
        <v>15.9</v>
      </c>
      <c r="FL454">
        <v>18</v>
      </c>
      <c r="FM454">
        <v>492.306</v>
      </c>
      <c r="FN454">
        <v>513.027</v>
      </c>
      <c r="FO454">
        <v>28.4133</v>
      </c>
      <c r="FP454">
        <v>26.4364</v>
      </c>
      <c r="FQ454">
        <v>30.0002</v>
      </c>
      <c r="FR454">
        <v>26.5815</v>
      </c>
      <c r="FS454">
        <v>26.5699</v>
      </c>
      <c r="FT454">
        <v>21.5284</v>
      </c>
      <c r="FU454">
        <v>38.5014</v>
      </c>
      <c r="FV454">
        <v>0</v>
      </c>
      <c r="FW454">
        <v>28.51</v>
      </c>
      <c r="FX454">
        <v>420</v>
      </c>
      <c r="FY454">
        <v>9.81522</v>
      </c>
      <c r="FZ454">
        <v>101.679</v>
      </c>
      <c r="GA454">
        <v>96.2019</v>
      </c>
    </row>
    <row r="455" spans="1:183">
      <c r="A455">
        <v>439</v>
      </c>
      <c r="B455">
        <v>1625678092.1</v>
      </c>
      <c r="C455">
        <v>876</v>
      </c>
      <c r="D455" t="s">
        <v>1184</v>
      </c>
      <c r="E455" t="s">
        <v>1185</v>
      </c>
      <c r="F455">
        <v>1</v>
      </c>
      <c r="G455" t="s">
        <v>302</v>
      </c>
      <c r="H455">
        <v>1625678091.1</v>
      </c>
      <c r="I455">
        <f>(J455)/1000</f>
        <v>0</v>
      </c>
      <c r="J455">
        <f>1000*CJ455*AH455*(CF455-CG455)/(100*BY455*(1000-AH455*CF455))</f>
        <v>0</v>
      </c>
      <c r="K455">
        <f>CJ455*AH455*(CE455-CD455*(1000-AH455*CG455)/(1000-AH455*CF455))/(100*BY455)</f>
        <v>0</v>
      </c>
      <c r="L455">
        <f>CD455 - IF(AH455&gt;1, K455*BY455*100.0/(AJ455*CR455), 0)</f>
        <v>0</v>
      </c>
      <c r="M455">
        <f>((S455-I455/2)*L455-K455)/(S455+I455/2)</f>
        <v>0</v>
      </c>
      <c r="N455">
        <f>M455*(CK455+CL455)/1000.0</f>
        <v>0</v>
      </c>
      <c r="O455">
        <f>(CD455 - IF(AH455&gt;1, K455*BY455*100.0/(AJ455*CR455), 0))*(CK455+CL455)/1000.0</f>
        <v>0</v>
      </c>
      <c r="P455">
        <f>2.0/((1/R455-1/Q455)+SIGN(R455)*SQRT((1/R455-1/Q455)*(1/R455-1/Q455) + 4*BZ455/((BZ455+1)*(BZ455+1))*(2*1/R455*1/Q455-1/Q455*1/Q455)))</f>
        <v>0</v>
      </c>
      <c r="Q455">
        <f>IF(LEFT(CA455,1)&lt;&gt;"0",IF(LEFT(CA455,1)="1",3.0,CB455),$D$5+$E$5*(CR455*CK455/($K$5*1000))+$F$5*(CR455*CK455/($K$5*1000))*MAX(MIN(BY455,$J$5),$I$5)*MAX(MIN(BY455,$J$5),$I$5)+$G$5*MAX(MIN(BY455,$J$5),$I$5)*(CR455*CK455/($K$5*1000))+$H$5*(CR455*CK455/($K$5*1000))*(CR455*CK455/($K$5*1000)))</f>
        <v>0</v>
      </c>
      <c r="R455">
        <f>I455*(1000-(1000*0.61365*exp(17.502*V455/(240.97+V455))/(CK455+CL455)+CF455)/2)/(1000*0.61365*exp(17.502*V455/(240.97+V455))/(CK455+CL455)-CF455)</f>
        <v>0</v>
      </c>
      <c r="S455">
        <f>1/((BZ455+1)/(P455/1.6)+1/(Q455/1.37)) + BZ455/((BZ455+1)/(P455/1.6) + BZ455/(Q455/1.37))</f>
        <v>0</v>
      </c>
      <c r="T455">
        <f>(BU455*BX455)</f>
        <v>0</v>
      </c>
      <c r="U455">
        <f>(CM455+(T455+2*0.95*5.67E-8*(((CM455+$B$7)+273)^4-(CM455+273)^4)-44100*I455)/(1.84*29.3*Q455+8*0.95*5.67E-8*(CM455+273)^3))</f>
        <v>0</v>
      </c>
      <c r="V455">
        <f>($C$7*CN455+$D$7*CO455+$E$7*U455)</f>
        <v>0</v>
      </c>
      <c r="W455">
        <f>0.61365*exp(17.502*V455/(240.97+V455))</f>
        <v>0</v>
      </c>
      <c r="X455">
        <f>(Y455/Z455*100)</f>
        <v>0</v>
      </c>
      <c r="Y455">
        <f>CF455*(CK455+CL455)/1000</f>
        <v>0</v>
      </c>
      <c r="Z455">
        <f>0.61365*exp(17.502*CM455/(240.97+CM455))</f>
        <v>0</v>
      </c>
      <c r="AA455">
        <f>(W455-CF455*(CK455+CL455)/1000)</f>
        <v>0</v>
      </c>
      <c r="AB455">
        <f>(-I455*44100)</f>
        <v>0</v>
      </c>
      <c r="AC455">
        <f>2*29.3*Q455*0.92*(CM455-V455)</f>
        <v>0</v>
      </c>
      <c r="AD455">
        <f>2*0.95*5.67E-8*(((CM455+$B$7)+273)^4-(V455+273)^4)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MAX(0,($B$13+$C$13*CR455)/(1+$D$13*CR455)*CK455/(CM455+273)*$E$13)</f>
        <v>0</v>
      </c>
      <c r="AK455" t="s">
        <v>303</v>
      </c>
      <c r="AL455" t="s">
        <v>303</v>
      </c>
      <c r="AM455">
        <v>0</v>
      </c>
      <c r="AN455">
        <v>0</v>
      </c>
      <c r="AO455">
        <f>1-AM455/AN455</f>
        <v>0</v>
      </c>
      <c r="AP455">
        <v>0</v>
      </c>
      <c r="AQ455" t="s">
        <v>303</v>
      </c>
      <c r="AR455" t="s">
        <v>303</v>
      </c>
      <c r="AS455">
        <v>0</v>
      </c>
      <c r="AT455">
        <v>0</v>
      </c>
      <c r="AU455">
        <f>1-AS455/AT455</f>
        <v>0</v>
      </c>
      <c r="AV455">
        <v>0.5</v>
      </c>
      <c r="AW455">
        <f>BV455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303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f>$B$11*CS455+$C$11*CT455+$F$11*CU455*(1-CX455)</f>
        <v>0</v>
      </c>
      <c r="BV455">
        <f>BU455*BW455</f>
        <v>0</v>
      </c>
      <c r="BW455">
        <f>($B$11*$D$9+$C$11*$D$9+$F$11*((DH455+CZ455)/MAX(DH455+CZ455+DI455, 0.1)*$I$9+DI455/MAX(DH455+CZ455+DI455, 0.1)*$J$9))/($B$11+$C$11+$F$11)</f>
        <v>0</v>
      </c>
      <c r="BX455">
        <f>($B$11*$K$9+$C$11*$K$9+$F$11*((DH455+CZ455)/MAX(DH455+CZ455+DI455, 0.1)*$P$9+DI455/MAX(DH455+CZ455+DI455, 0.1)*$Q$9))/($B$11+$C$11+$F$11)</f>
        <v>0</v>
      </c>
      <c r="BY455">
        <v>6</v>
      </c>
      <c r="BZ455">
        <v>0.5</v>
      </c>
      <c r="CA455" t="s">
        <v>304</v>
      </c>
      <c r="CB455">
        <v>2</v>
      </c>
      <c r="CC455">
        <v>1625678091.1</v>
      </c>
      <c r="CD455">
        <v>406.256</v>
      </c>
      <c r="CE455">
        <v>419.978333333333</v>
      </c>
      <c r="CF455">
        <v>11.8822666666667</v>
      </c>
      <c r="CG455">
        <v>9.72159333333333</v>
      </c>
      <c r="CH455">
        <v>420.597666666667</v>
      </c>
      <c r="CI455">
        <v>13.4335</v>
      </c>
      <c r="CJ455">
        <v>499.976333333333</v>
      </c>
      <c r="CK455">
        <v>100.414333333333</v>
      </c>
      <c r="CL455">
        <v>0.0999309333333333</v>
      </c>
      <c r="CM455">
        <v>26.5130333333333</v>
      </c>
      <c r="CN455">
        <v>26.0722666666667</v>
      </c>
      <c r="CO455">
        <v>999.9</v>
      </c>
      <c r="CP455">
        <v>0</v>
      </c>
      <c r="CQ455">
        <v>0</v>
      </c>
      <c r="CR455">
        <v>10002.4666666667</v>
      </c>
      <c r="CS455">
        <v>0</v>
      </c>
      <c r="CT455">
        <v>4.36212</v>
      </c>
      <c r="CU455">
        <v>1045.99333333333</v>
      </c>
      <c r="CV455">
        <v>0.962002</v>
      </c>
      <c r="CW455">
        <v>0.0379981</v>
      </c>
      <c r="CX455">
        <v>0</v>
      </c>
      <c r="CY455">
        <v>1245.11333333333</v>
      </c>
      <c r="CZ455">
        <v>4.99912</v>
      </c>
      <c r="DA455">
        <v>12949.8333333333</v>
      </c>
      <c r="DB455">
        <v>6712.77</v>
      </c>
      <c r="DC455">
        <v>38.458</v>
      </c>
      <c r="DD455">
        <v>41.062</v>
      </c>
      <c r="DE455">
        <v>39.9786666666667</v>
      </c>
      <c r="DF455">
        <v>40.833</v>
      </c>
      <c r="DG455">
        <v>40.229</v>
      </c>
      <c r="DH455">
        <v>1001.44</v>
      </c>
      <c r="DI455">
        <v>39.56</v>
      </c>
      <c r="DJ455">
        <v>0</v>
      </c>
      <c r="DK455">
        <v>1625678093</v>
      </c>
      <c r="DL455">
        <v>0</v>
      </c>
      <c r="DM455">
        <v>1247.4608</v>
      </c>
      <c r="DN455">
        <v>-23.8946153556604</v>
      </c>
      <c r="DO455">
        <v>-233.169230405043</v>
      </c>
      <c r="DP455">
        <v>12972.796</v>
      </c>
      <c r="DQ455">
        <v>15</v>
      </c>
      <c r="DR455">
        <v>1625677134.6</v>
      </c>
      <c r="DS455" t="s">
        <v>305</v>
      </c>
      <c r="DT455">
        <v>1625677128.6</v>
      </c>
      <c r="DU455">
        <v>1625677134.6</v>
      </c>
      <c r="DV455">
        <v>2</v>
      </c>
      <c r="DW455">
        <v>0.041</v>
      </c>
      <c r="DX455">
        <v>0.026</v>
      </c>
      <c r="DY455">
        <v>-14.347</v>
      </c>
      <c r="DZ455">
        <v>-1.389</v>
      </c>
      <c r="EA455">
        <v>420</v>
      </c>
      <c r="EB455">
        <v>5</v>
      </c>
      <c r="EC455">
        <v>0.14</v>
      </c>
      <c r="ED455">
        <v>0.08</v>
      </c>
      <c r="EE455">
        <v>-13.6459463414634</v>
      </c>
      <c r="EF455">
        <v>-0.387842508710796</v>
      </c>
      <c r="EG455">
        <v>0.0432074581274416</v>
      </c>
      <c r="EH455">
        <v>1</v>
      </c>
      <c r="EI455">
        <v>1248.75941176471</v>
      </c>
      <c r="EJ455">
        <v>-23.9571056949167</v>
      </c>
      <c r="EK455">
        <v>2.35833433389962</v>
      </c>
      <c r="EL455">
        <v>0</v>
      </c>
      <c r="EM455">
        <v>2.13090658536585</v>
      </c>
      <c r="EN455">
        <v>0.304974773519165</v>
      </c>
      <c r="EO455">
        <v>0.0320171743249605</v>
      </c>
      <c r="EP455">
        <v>0</v>
      </c>
      <c r="EQ455">
        <v>1</v>
      </c>
      <c r="ER455">
        <v>3</v>
      </c>
      <c r="ES455" t="s">
        <v>427</v>
      </c>
      <c r="ET455">
        <v>100</v>
      </c>
      <c r="EU455">
        <v>100</v>
      </c>
      <c r="EV455">
        <v>-14.342</v>
      </c>
      <c r="EW455">
        <v>-1.5515</v>
      </c>
      <c r="EX455">
        <v>-14.3476998515065</v>
      </c>
      <c r="EY455">
        <v>0.000485247639819423</v>
      </c>
      <c r="EZ455">
        <v>-1.36446825205216e-06</v>
      </c>
      <c r="FA455">
        <v>5.78542989185787e-10</v>
      </c>
      <c r="FB455">
        <v>-1.1099058739466</v>
      </c>
      <c r="FC455">
        <v>-0.0508365997127688</v>
      </c>
      <c r="FD455">
        <v>0.00161886503163497</v>
      </c>
      <c r="FE455">
        <v>-2.08621555845513e-05</v>
      </c>
      <c r="FF455">
        <v>0</v>
      </c>
      <c r="FG455">
        <v>2096</v>
      </c>
      <c r="FH455">
        <v>2</v>
      </c>
      <c r="FI455">
        <v>28</v>
      </c>
      <c r="FJ455">
        <v>16.1</v>
      </c>
      <c r="FK455">
        <v>16</v>
      </c>
      <c r="FL455">
        <v>18</v>
      </c>
      <c r="FM455">
        <v>492.197</v>
      </c>
      <c r="FN455">
        <v>512.721</v>
      </c>
      <c r="FO455">
        <v>28.4549</v>
      </c>
      <c r="FP455">
        <v>26.4375</v>
      </c>
      <c r="FQ455">
        <v>30.0002</v>
      </c>
      <c r="FR455">
        <v>26.5824</v>
      </c>
      <c r="FS455">
        <v>26.5699</v>
      </c>
      <c r="FT455">
        <v>21.5286</v>
      </c>
      <c r="FU455">
        <v>38.5014</v>
      </c>
      <c r="FV455">
        <v>0</v>
      </c>
      <c r="FW455">
        <v>28.51</v>
      </c>
      <c r="FX455">
        <v>420</v>
      </c>
      <c r="FY455">
        <v>9.81221</v>
      </c>
      <c r="FZ455">
        <v>101.678</v>
      </c>
      <c r="GA455">
        <v>96.2024</v>
      </c>
    </row>
    <row r="456" spans="1:183">
      <c r="A456">
        <v>440</v>
      </c>
      <c r="B456">
        <v>1625678094.1</v>
      </c>
      <c r="C456">
        <v>878</v>
      </c>
      <c r="D456" t="s">
        <v>1186</v>
      </c>
      <c r="E456" t="s">
        <v>1187</v>
      </c>
      <c r="F456">
        <v>1</v>
      </c>
      <c r="G456" t="s">
        <v>302</v>
      </c>
      <c r="H456">
        <v>1625678093.1</v>
      </c>
      <c r="I456">
        <f>(J456)/1000</f>
        <v>0</v>
      </c>
      <c r="J456">
        <f>1000*CJ456*AH456*(CF456-CG456)/(100*BY456*(1000-AH456*CF456))</f>
        <v>0</v>
      </c>
      <c r="K456">
        <f>CJ456*AH456*(CE456-CD456*(1000-AH456*CG456)/(1000-AH456*CF456))/(100*BY456)</f>
        <v>0</v>
      </c>
      <c r="L456">
        <f>CD456 - IF(AH456&gt;1, K456*BY456*100.0/(AJ456*CR456), 0)</f>
        <v>0</v>
      </c>
      <c r="M456">
        <f>((S456-I456/2)*L456-K456)/(S456+I456/2)</f>
        <v>0</v>
      </c>
      <c r="N456">
        <f>M456*(CK456+CL456)/1000.0</f>
        <v>0</v>
      </c>
      <c r="O456">
        <f>(CD456 - IF(AH456&gt;1, K456*BY456*100.0/(AJ456*CR456), 0))*(CK456+CL456)/1000.0</f>
        <v>0</v>
      </c>
      <c r="P456">
        <f>2.0/((1/R456-1/Q456)+SIGN(R456)*SQRT((1/R456-1/Q456)*(1/R456-1/Q456) + 4*BZ456/((BZ456+1)*(BZ456+1))*(2*1/R456*1/Q456-1/Q456*1/Q456)))</f>
        <v>0</v>
      </c>
      <c r="Q456">
        <f>IF(LEFT(CA456,1)&lt;&gt;"0",IF(LEFT(CA456,1)="1",3.0,CB456),$D$5+$E$5*(CR456*CK456/($K$5*1000))+$F$5*(CR456*CK456/($K$5*1000))*MAX(MIN(BY456,$J$5),$I$5)*MAX(MIN(BY456,$J$5),$I$5)+$G$5*MAX(MIN(BY456,$J$5),$I$5)*(CR456*CK456/($K$5*1000))+$H$5*(CR456*CK456/($K$5*1000))*(CR456*CK456/($K$5*1000)))</f>
        <v>0</v>
      </c>
      <c r="R456">
        <f>I456*(1000-(1000*0.61365*exp(17.502*V456/(240.97+V456))/(CK456+CL456)+CF456)/2)/(1000*0.61365*exp(17.502*V456/(240.97+V456))/(CK456+CL456)-CF456)</f>
        <v>0</v>
      </c>
      <c r="S456">
        <f>1/((BZ456+1)/(P456/1.6)+1/(Q456/1.37)) + BZ456/((BZ456+1)/(P456/1.6) + BZ456/(Q456/1.37))</f>
        <v>0</v>
      </c>
      <c r="T456">
        <f>(BU456*BX456)</f>
        <v>0</v>
      </c>
      <c r="U456">
        <f>(CM456+(T456+2*0.95*5.67E-8*(((CM456+$B$7)+273)^4-(CM456+273)^4)-44100*I456)/(1.84*29.3*Q456+8*0.95*5.67E-8*(CM456+273)^3))</f>
        <v>0</v>
      </c>
      <c r="V456">
        <f>($C$7*CN456+$D$7*CO456+$E$7*U456)</f>
        <v>0</v>
      </c>
      <c r="W456">
        <f>0.61365*exp(17.502*V456/(240.97+V456))</f>
        <v>0</v>
      </c>
      <c r="X456">
        <f>(Y456/Z456*100)</f>
        <v>0</v>
      </c>
      <c r="Y456">
        <f>CF456*(CK456+CL456)/1000</f>
        <v>0</v>
      </c>
      <c r="Z456">
        <f>0.61365*exp(17.502*CM456/(240.97+CM456))</f>
        <v>0</v>
      </c>
      <c r="AA456">
        <f>(W456-CF456*(CK456+CL456)/1000)</f>
        <v>0</v>
      </c>
      <c r="AB456">
        <f>(-I456*44100)</f>
        <v>0</v>
      </c>
      <c r="AC456">
        <f>2*29.3*Q456*0.92*(CM456-V456)</f>
        <v>0</v>
      </c>
      <c r="AD456">
        <f>2*0.95*5.67E-8*(((CM456+$B$7)+273)^4-(V456+273)^4)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MAX(0,($B$13+$C$13*CR456)/(1+$D$13*CR456)*CK456/(CM456+273)*$E$13)</f>
        <v>0</v>
      </c>
      <c r="AK456" t="s">
        <v>303</v>
      </c>
      <c r="AL456" t="s">
        <v>303</v>
      </c>
      <c r="AM456">
        <v>0</v>
      </c>
      <c r="AN456">
        <v>0</v>
      </c>
      <c r="AO456">
        <f>1-AM456/AN456</f>
        <v>0</v>
      </c>
      <c r="AP456">
        <v>0</v>
      </c>
      <c r="AQ456" t="s">
        <v>303</v>
      </c>
      <c r="AR456" t="s">
        <v>303</v>
      </c>
      <c r="AS456">
        <v>0</v>
      </c>
      <c r="AT456">
        <v>0</v>
      </c>
      <c r="AU456">
        <f>1-AS456/AT456</f>
        <v>0</v>
      </c>
      <c r="AV456">
        <v>0.5</v>
      </c>
      <c r="AW456">
        <f>BV456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303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f>$B$11*CS456+$C$11*CT456+$F$11*CU456*(1-CX456)</f>
        <v>0</v>
      </c>
      <c r="BV456">
        <f>BU456*BW456</f>
        <v>0</v>
      </c>
      <c r="BW456">
        <f>($B$11*$D$9+$C$11*$D$9+$F$11*((DH456+CZ456)/MAX(DH456+CZ456+DI456, 0.1)*$I$9+DI456/MAX(DH456+CZ456+DI456, 0.1)*$J$9))/($B$11+$C$11+$F$11)</f>
        <v>0</v>
      </c>
      <c r="BX456">
        <f>($B$11*$K$9+$C$11*$K$9+$F$11*((DH456+CZ456)/MAX(DH456+CZ456+DI456, 0.1)*$P$9+DI456/MAX(DH456+CZ456+DI456, 0.1)*$Q$9))/($B$11+$C$11+$F$11)</f>
        <v>0</v>
      </c>
      <c r="BY456">
        <v>6</v>
      </c>
      <c r="BZ456">
        <v>0.5</v>
      </c>
      <c r="CA456" t="s">
        <v>304</v>
      </c>
      <c r="CB456">
        <v>2</v>
      </c>
      <c r="CC456">
        <v>1625678093.1</v>
      </c>
      <c r="CD456">
        <v>406.251</v>
      </c>
      <c r="CE456">
        <v>419.943</v>
      </c>
      <c r="CF456">
        <v>11.9039666666667</v>
      </c>
      <c r="CG456">
        <v>9.75179333333333</v>
      </c>
      <c r="CH456">
        <v>420.593</v>
      </c>
      <c r="CI456">
        <v>13.4556333333333</v>
      </c>
      <c r="CJ456">
        <v>500.045</v>
      </c>
      <c r="CK456">
        <v>100.419333333333</v>
      </c>
      <c r="CL456">
        <v>0.100462333333333</v>
      </c>
      <c r="CM456">
        <v>26.5415</v>
      </c>
      <c r="CN456">
        <v>26.1094666666667</v>
      </c>
      <c r="CO456">
        <v>999.9</v>
      </c>
      <c r="CP456">
        <v>0</v>
      </c>
      <c r="CQ456">
        <v>0</v>
      </c>
      <c r="CR456">
        <v>9993.73333333333</v>
      </c>
      <c r="CS456">
        <v>0</v>
      </c>
      <c r="CT456">
        <v>4.38739333333333</v>
      </c>
      <c r="CU456">
        <v>1045.98666666667</v>
      </c>
      <c r="CV456">
        <v>0.962002</v>
      </c>
      <c r="CW456">
        <v>0.0379981</v>
      </c>
      <c r="CX456">
        <v>0</v>
      </c>
      <c r="CY456">
        <v>1244.39666666667</v>
      </c>
      <c r="CZ456">
        <v>4.99912</v>
      </c>
      <c r="DA456">
        <v>12941</v>
      </c>
      <c r="DB456">
        <v>6712.73</v>
      </c>
      <c r="DC456">
        <v>38.3956666666667</v>
      </c>
      <c r="DD456">
        <v>41.083</v>
      </c>
      <c r="DE456">
        <v>40.0203333333333</v>
      </c>
      <c r="DF456">
        <v>40.833</v>
      </c>
      <c r="DG456">
        <v>40.312</v>
      </c>
      <c r="DH456">
        <v>1001.43666666667</v>
      </c>
      <c r="DI456">
        <v>39.56</v>
      </c>
      <c r="DJ456">
        <v>0</v>
      </c>
      <c r="DK456">
        <v>1625678094.8</v>
      </c>
      <c r="DL456">
        <v>0</v>
      </c>
      <c r="DM456">
        <v>1246.87653846154</v>
      </c>
      <c r="DN456">
        <v>-22.74358976641</v>
      </c>
      <c r="DO456">
        <v>-231.7299146905</v>
      </c>
      <c r="DP456">
        <v>12967.0884615385</v>
      </c>
      <c r="DQ456">
        <v>15</v>
      </c>
      <c r="DR456">
        <v>1625677134.6</v>
      </c>
      <c r="DS456" t="s">
        <v>305</v>
      </c>
      <c r="DT456">
        <v>1625677128.6</v>
      </c>
      <c r="DU456">
        <v>1625677134.6</v>
      </c>
      <c r="DV456">
        <v>2</v>
      </c>
      <c r="DW456">
        <v>0.041</v>
      </c>
      <c r="DX456">
        <v>0.026</v>
      </c>
      <c r="DY456">
        <v>-14.347</v>
      </c>
      <c r="DZ456">
        <v>-1.389</v>
      </c>
      <c r="EA456">
        <v>420</v>
      </c>
      <c r="EB456">
        <v>5</v>
      </c>
      <c r="EC456">
        <v>0.14</v>
      </c>
      <c r="ED456">
        <v>0.08</v>
      </c>
      <c r="EE456">
        <v>-13.6588048780488</v>
      </c>
      <c r="EF456">
        <v>-0.30867595818815</v>
      </c>
      <c r="EG456">
        <v>0.0357536077062094</v>
      </c>
      <c r="EH456">
        <v>1</v>
      </c>
      <c r="EI456">
        <v>1247.825</v>
      </c>
      <c r="EJ456">
        <v>-23.2536615615907</v>
      </c>
      <c r="EK456">
        <v>2.28494465115098</v>
      </c>
      <c r="EL456">
        <v>0</v>
      </c>
      <c r="EM456">
        <v>2.13682365853659</v>
      </c>
      <c r="EN456">
        <v>0.264985714285723</v>
      </c>
      <c r="EO456">
        <v>0.0296244257127498</v>
      </c>
      <c r="EP456">
        <v>0</v>
      </c>
      <c r="EQ456">
        <v>1</v>
      </c>
      <c r="ER456">
        <v>3</v>
      </c>
      <c r="ES456" t="s">
        <v>427</v>
      </c>
      <c r="ET456">
        <v>100</v>
      </c>
      <c r="EU456">
        <v>100</v>
      </c>
      <c r="EV456">
        <v>-14.342</v>
      </c>
      <c r="EW456">
        <v>-1.5519</v>
      </c>
      <c r="EX456">
        <v>-14.3476998515065</v>
      </c>
      <c r="EY456">
        <v>0.000485247639819423</v>
      </c>
      <c r="EZ456">
        <v>-1.36446825205216e-06</v>
      </c>
      <c r="FA456">
        <v>5.78542989185787e-10</v>
      </c>
      <c r="FB456">
        <v>-1.1099058739466</v>
      </c>
      <c r="FC456">
        <v>-0.0508365997127688</v>
      </c>
      <c r="FD456">
        <v>0.00161886503163497</v>
      </c>
      <c r="FE456">
        <v>-2.08621555845513e-05</v>
      </c>
      <c r="FF456">
        <v>0</v>
      </c>
      <c r="FG456">
        <v>2096</v>
      </c>
      <c r="FH456">
        <v>2</v>
      </c>
      <c r="FI456">
        <v>28</v>
      </c>
      <c r="FJ456">
        <v>16.1</v>
      </c>
      <c r="FK456">
        <v>16</v>
      </c>
      <c r="FL456">
        <v>18</v>
      </c>
      <c r="FM456">
        <v>492.235</v>
      </c>
      <c r="FN456">
        <v>512.667</v>
      </c>
      <c r="FO456">
        <v>28.5068</v>
      </c>
      <c r="FP456">
        <v>26.4386</v>
      </c>
      <c r="FQ456">
        <v>30.0002</v>
      </c>
      <c r="FR456">
        <v>26.5835</v>
      </c>
      <c r="FS456">
        <v>26.5699</v>
      </c>
      <c r="FT456">
        <v>21.5291</v>
      </c>
      <c r="FU456">
        <v>38.2027</v>
      </c>
      <c r="FV456">
        <v>0</v>
      </c>
      <c r="FW456">
        <v>28.57</v>
      </c>
      <c r="FX456">
        <v>420</v>
      </c>
      <c r="FY456">
        <v>9.87955</v>
      </c>
      <c r="FZ456">
        <v>101.678</v>
      </c>
      <c r="GA456">
        <v>96.2032</v>
      </c>
    </row>
    <row r="457" spans="1:183">
      <c r="A457">
        <v>441</v>
      </c>
      <c r="B457">
        <v>1625678096.1</v>
      </c>
      <c r="C457">
        <v>880</v>
      </c>
      <c r="D457" t="s">
        <v>1188</v>
      </c>
      <c r="E457" t="s">
        <v>1189</v>
      </c>
      <c r="F457">
        <v>1</v>
      </c>
      <c r="G457" t="s">
        <v>302</v>
      </c>
      <c r="H457">
        <v>1625678095.1</v>
      </c>
      <c r="I457">
        <f>(J457)/1000</f>
        <v>0</v>
      </c>
      <c r="J457">
        <f>1000*CJ457*AH457*(CF457-CG457)/(100*BY457*(1000-AH457*CF457))</f>
        <v>0</v>
      </c>
      <c r="K457">
        <f>CJ457*AH457*(CE457-CD457*(1000-AH457*CG457)/(1000-AH457*CF457))/(100*BY457)</f>
        <v>0</v>
      </c>
      <c r="L457">
        <f>CD457 - IF(AH457&gt;1, K457*BY457*100.0/(AJ457*CR457), 0)</f>
        <v>0</v>
      </c>
      <c r="M457">
        <f>((S457-I457/2)*L457-K457)/(S457+I457/2)</f>
        <v>0</v>
      </c>
      <c r="N457">
        <f>M457*(CK457+CL457)/1000.0</f>
        <v>0</v>
      </c>
      <c r="O457">
        <f>(CD457 - IF(AH457&gt;1, K457*BY457*100.0/(AJ457*CR457), 0))*(CK457+CL457)/1000.0</f>
        <v>0</v>
      </c>
      <c r="P457">
        <f>2.0/((1/R457-1/Q457)+SIGN(R457)*SQRT((1/R457-1/Q457)*(1/R457-1/Q457) + 4*BZ457/((BZ457+1)*(BZ457+1))*(2*1/R457*1/Q457-1/Q457*1/Q457)))</f>
        <v>0</v>
      </c>
      <c r="Q457">
        <f>IF(LEFT(CA457,1)&lt;&gt;"0",IF(LEFT(CA457,1)="1",3.0,CB457),$D$5+$E$5*(CR457*CK457/($K$5*1000))+$F$5*(CR457*CK457/($K$5*1000))*MAX(MIN(BY457,$J$5),$I$5)*MAX(MIN(BY457,$J$5),$I$5)+$G$5*MAX(MIN(BY457,$J$5),$I$5)*(CR457*CK457/($K$5*1000))+$H$5*(CR457*CK457/($K$5*1000))*(CR457*CK457/($K$5*1000)))</f>
        <v>0</v>
      </c>
      <c r="R457">
        <f>I457*(1000-(1000*0.61365*exp(17.502*V457/(240.97+V457))/(CK457+CL457)+CF457)/2)/(1000*0.61365*exp(17.502*V457/(240.97+V457))/(CK457+CL457)-CF457)</f>
        <v>0</v>
      </c>
      <c r="S457">
        <f>1/((BZ457+1)/(P457/1.6)+1/(Q457/1.37)) + BZ457/((BZ457+1)/(P457/1.6) + BZ457/(Q457/1.37))</f>
        <v>0</v>
      </c>
      <c r="T457">
        <f>(BU457*BX457)</f>
        <v>0</v>
      </c>
      <c r="U457">
        <f>(CM457+(T457+2*0.95*5.67E-8*(((CM457+$B$7)+273)^4-(CM457+273)^4)-44100*I457)/(1.84*29.3*Q457+8*0.95*5.67E-8*(CM457+273)^3))</f>
        <v>0</v>
      </c>
      <c r="V457">
        <f>($C$7*CN457+$D$7*CO457+$E$7*U457)</f>
        <v>0</v>
      </c>
      <c r="W457">
        <f>0.61365*exp(17.502*V457/(240.97+V457))</f>
        <v>0</v>
      </c>
      <c r="X457">
        <f>(Y457/Z457*100)</f>
        <v>0</v>
      </c>
      <c r="Y457">
        <f>CF457*(CK457+CL457)/1000</f>
        <v>0</v>
      </c>
      <c r="Z457">
        <f>0.61365*exp(17.502*CM457/(240.97+CM457))</f>
        <v>0</v>
      </c>
      <c r="AA457">
        <f>(W457-CF457*(CK457+CL457)/1000)</f>
        <v>0</v>
      </c>
      <c r="AB457">
        <f>(-I457*44100)</f>
        <v>0</v>
      </c>
      <c r="AC457">
        <f>2*29.3*Q457*0.92*(CM457-V457)</f>
        <v>0</v>
      </c>
      <c r="AD457">
        <f>2*0.95*5.67E-8*(((CM457+$B$7)+273)^4-(V457+273)^4)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MAX(0,($B$13+$C$13*CR457)/(1+$D$13*CR457)*CK457/(CM457+273)*$E$13)</f>
        <v>0</v>
      </c>
      <c r="AK457" t="s">
        <v>303</v>
      </c>
      <c r="AL457" t="s">
        <v>303</v>
      </c>
      <c r="AM457">
        <v>0</v>
      </c>
      <c r="AN457">
        <v>0</v>
      </c>
      <c r="AO457">
        <f>1-AM457/AN457</f>
        <v>0</v>
      </c>
      <c r="AP457">
        <v>0</v>
      </c>
      <c r="AQ457" t="s">
        <v>303</v>
      </c>
      <c r="AR457" t="s">
        <v>303</v>
      </c>
      <c r="AS457">
        <v>0</v>
      </c>
      <c r="AT457">
        <v>0</v>
      </c>
      <c r="AU457">
        <f>1-AS457/AT457</f>
        <v>0</v>
      </c>
      <c r="AV457">
        <v>0.5</v>
      </c>
      <c r="AW457">
        <f>BV457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303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f>$B$11*CS457+$C$11*CT457+$F$11*CU457*(1-CX457)</f>
        <v>0</v>
      </c>
      <c r="BV457">
        <f>BU457*BW457</f>
        <v>0</v>
      </c>
      <c r="BW457">
        <f>($B$11*$D$9+$C$11*$D$9+$F$11*((DH457+CZ457)/MAX(DH457+CZ457+DI457, 0.1)*$I$9+DI457/MAX(DH457+CZ457+DI457, 0.1)*$J$9))/($B$11+$C$11+$F$11)</f>
        <v>0</v>
      </c>
      <c r="BX457">
        <f>($B$11*$K$9+$C$11*$K$9+$F$11*((DH457+CZ457)/MAX(DH457+CZ457+DI457, 0.1)*$P$9+DI457/MAX(DH457+CZ457+DI457, 0.1)*$Q$9))/($B$11+$C$11+$F$11)</f>
        <v>0</v>
      </c>
      <c r="BY457">
        <v>6</v>
      </c>
      <c r="BZ457">
        <v>0.5</v>
      </c>
      <c r="CA457" t="s">
        <v>304</v>
      </c>
      <c r="CB457">
        <v>2</v>
      </c>
      <c r="CC457">
        <v>1625678095.1</v>
      </c>
      <c r="CD457">
        <v>406.234666666667</v>
      </c>
      <c r="CE457">
        <v>419.921</v>
      </c>
      <c r="CF457">
        <v>11.9290666666667</v>
      </c>
      <c r="CG457">
        <v>9.75942666666667</v>
      </c>
      <c r="CH457">
        <v>420.576666666667</v>
      </c>
      <c r="CI457">
        <v>13.4812333333333</v>
      </c>
      <c r="CJ457">
        <v>500.075</v>
      </c>
      <c r="CK457">
        <v>100.423666666667</v>
      </c>
      <c r="CL457">
        <v>0.100094666666667</v>
      </c>
      <c r="CM457">
        <v>26.5729333333333</v>
      </c>
      <c r="CN457">
        <v>26.1387</v>
      </c>
      <c r="CO457">
        <v>999.9</v>
      </c>
      <c r="CP457">
        <v>0</v>
      </c>
      <c r="CQ457">
        <v>0</v>
      </c>
      <c r="CR457">
        <v>10006.2666666667</v>
      </c>
      <c r="CS457">
        <v>0</v>
      </c>
      <c r="CT457">
        <v>4.41083</v>
      </c>
      <c r="CU457">
        <v>1045.98333333333</v>
      </c>
      <c r="CV457">
        <v>0.962002</v>
      </c>
      <c r="CW457">
        <v>0.0379981</v>
      </c>
      <c r="CX457">
        <v>0</v>
      </c>
      <c r="CY457">
        <v>1243.37</v>
      </c>
      <c r="CZ457">
        <v>4.99912</v>
      </c>
      <c r="DA457">
        <v>12934.8666666667</v>
      </c>
      <c r="DB457">
        <v>6712.69666666667</v>
      </c>
      <c r="DC457">
        <v>38.2706666666667</v>
      </c>
      <c r="DD457">
        <v>41.062</v>
      </c>
      <c r="DE457">
        <v>39.9373333333333</v>
      </c>
      <c r="DF457">
        <v>40.729</v>
      </c>
      <c r="DG457">
        <v>40.187</v>
      </c>
      <c r="DH457">
        <v>1001.43333333333</v>
      </c>
      <c r="DI457">
        <v>39.56</v>
      </c>
      <c r="DJ457">
        <v>0</v>
      </c>
      <c r="DK457">
        <v>1625678097.2</v>
      </c>
      <c r="DL457">
        <v>0</v>
      </c>
      <c r="DM457">
        <v>1245.93538461538</v>
      </c>
      <c r="DN457">
        <v>-23.543247888036</v>
      </c>
      <c r="DO457">
        <v>-226.957265101591</v>
      </c>
      <c r="DP457">
        <v>12958.0269230769</v>
      </c>
      <c r="DQ457">
        <v>15</v>
      </c>
      <c r="DR457">
        <v>1625677134.6</v>
      </c>
      <c r="DS457" t="s">
        <v>305</v>
      </c>
      <c r="DT457">
        <v>1625677128.6</v>
      </c>
      <c r="DU457">
        <v>1625677134.6</v>
      </c>
      <c r="DV457">
        <v>2</v>
      </c>
      <c r="DW457">
        <v>0.041</v>
      </c>
      <c r="DX457">
        <v>0.026</v>
      </c>
      <c r="DY457">
        <v>-14.347</v>
      </c>
      <c r="DZ457">
        <v>-1.389</v>
      </c>
      <c r="EA457">
        <v>420</v>
      </c>
      <c r="EB457">
        <v>5</v>
      </c>
      <c r="EC457">
        <v>0.14</v>
      </c>
      <c r="ED457">
        <v>0.08</v>
      </c>
      <c r="EE457">
        <v>-13.6666390243902</v>
      </c>
      <c r="EF457">
        <v>-0.267990940766557</v>
      </c>
      <c r="EG457">
        <v>0.0328920249660196</v>
      </c>
      <c r="EH457">
        <v>1</v>
      </c>
      <c r="EI457">
        <v>1246.99727272727</v>
      </c>
      <c r="EJ457">
        <v>-23.545310705631</v>
      </c>
      <c r="EK457">
        <v>2.2410931757938</v>
      </c>
      <c r="EL457">
        <v>0</v>
      </c>
      <c r="EM457">
        <v>2.14558512195122</v>
      </c>
      <c r="EN457">
        <v>0.200301114982581</v>
      </c>
      <c r="EO457">
        <v>0.0234020576666649</v>
      </c>
      <c r="EP457">
        <v>0</v>
      </c>
      <c r="EQ457">
        <v>1</v>
      </c>
      <c r="ER457">
        <v>3</v>
      </c>
      <c r="ES457" t="s">
        <v>427</v>
      </c>
      <c r="ET457">
        <v>100</v>
      </c>
      <c r="EU457">
        <v>100</v>
      </c>
      <c r="EV457">
        <v>-14.342</v>
      </c>
      <c r="EW457">
        <v>-1.5524</v>
      </c>
      <c r="EX457">
        <v>-14.3476998515065</v>
      </c>
      <c r="EY457">
        <v>0.000485247639819423</v>
      </c>
      <c r="EZ457">
        <v>-1.36446825205216e-06</v>
      </c>
      <c r="FA457">
        <v>5.78542989185787e-10</v>
      </c>
      <c r="FB457">
        <v>-1.1099058739466</v>
      </c>
      <c r="FC457">
        <v>-0.0508365997127688</v>
      </c>
      <c r="FD457">
        <v>0.00161886503163497</v>
      </c>
      <c r="FE457">
        <v>-2.08621555845513e-05</v>
      </c>
      <c r="FF457">
        <v>0</v>
      </c>
      <c r="FG457">
        <v>2096</v>
      </c>
      <c r="FH457">
        <v>2</v>
      </c>
      <c r="FI457">
        <v>28</v>
      </c>
      <c r="FJ457">
        <v>16.1</v>
      </c>
      <c r="FK457">
        <v>16</v>
      </c>
      <c r="FL457">
        <v>18</v>
      </c>
      <c r="FM457">
        <v>492.426</v>
      </c>
      <c r="FN457">
        <v>512.936</v>
      </c>
      <c r="FO457">
        <v>28.5506</v>
      </c>
      <c r="FP457">
        <v>26.4401</v>
      </c>
      <c r="FQ457">
        <v>30.0003</v>
      </c>
      <c r="FR457">
        <v>26.5837</v>
      </c>
      <c r="FS457">
        <v>26.5699</v>
      </c>
      <c r="FT457">
        <v>21.5316</v>
      </c>
      <c r="FU457">
        <v>38.2027</v>
      </c>
      <c r="FV457">
        <v>0</v>
      </c>
      <c r="FW457">
        <v>28.64</v>
      </c>
      <c r="FX457">
        <v>420</v>
      </c>
      <c r="FY457">
        <v>9.88387</v>
      </c>
      <c r="FZ457">
        <v>101.679</v>
      </c>
      <c r="GA457">
        <v>96.2032</v>
      </c>
    </row>
    <row r="458" spans="1:183">
      <c r="A458">
        <v>442</v>
      </c>
      <c r="B458">
        <v>1625678098.1</v>
      </c>
      <c r="C458">
        <v>882</v>
      </c>
      <c r="D458" t="s">
        <v>1190</v>
      </c>
      <c r="E458" t="s">
        <v>1191</v>
      </c>
      <c r="F458">
        <v>1</v>
      </c>
      <c r="G458" t="s">
        <v>302</v>
      </c>
      <c r="H458">
        <v>1625678097.1</v>
      </c>
      <c r="I458">
        <f>(J458)/1000</f>
        <v>0</v>
      </c>
      <c r="J458">
        <f>1000*CJ458*AH458*(CF458-CG458)/(100*BY458*(1000-AH458*CF458))</f>
        <v>0</v>
      </c>
      <c r="K458">
        <f>CJ458*AH458*(CE458-CD458*(1000-AH458*CG458)/(1000-AH458*CF458))/(100*BY458)</f>
        <v>0</v>
      </c>
      <c r="L458">
        <f>CD458 - IF(AH458&gt;1, K458*BY458*100.0/(AJ458*CR458), 0)</f>
        <v>0</v>
      </c>
      <c r="M458">
        <f>((S458-I458/2)*L458-K458)/(S458+I458/2)</f>
        <v>0</v>
      </c>
      <c r="N458">
        <f>M458*(CK458+CL458)/1000.0</f>
        <v>0</v>
      </c>
      <c r="O458">
        <f>(CD458 - IF(AH458&gt;1, K458*BY458*100.0/(AJ458*CR458), 0))*(CK458+CL458)/1000.0</f>
        <v>0</v>
      </c>
      <c r="P458">
        <f>2.0/((1/R458-1/Q458)+SIGN(R458)*SQRT((1/R458-1/Q458)*(1/R458-1/Q458) + 4*BZ458/((BZ458+1)*(BZ458+1))*(2*1/R458*1/Q458-1/Q458*1/Q458)))</f>
        <v>0</v>
      </c>
      <c r="Q458">
        <f>IF(LEFT(CA458,1)&lt;&gt;"0",IF(LEFT(CA458,1)="1",3.0,CB458),$D$5+$E$5*(CR458*CK458/($K$5*1000))+$F$5*(CR458*CK458/($K$5*1000))*MAX(MIN(BY458,$J$5),$I$5)*MAX(MIN(BY458,$J$5),$I$5)+$G$5*MAX(MIN(BY458,$J$5),$I$5)*(CR458*CK458/($K$5*1000))+$H$5*(CR458*CK458/($K$5*1000))*(CR458*CK458/($K$5*1000)))</f>
        <v>0</v>
      </c>
      <c r="R458">
        <f>I458*(1000-(1000*0.61365*exp(17.502*V458/(240.97+V458))/(CK458+CL458)+CF458)/2)/(1000*0.61365*exp(17.502*V458/(240.97+V458))/(CK458+CL458)-CF458)</f>
        <v>0</v>
      </c>
      <c r="S458">
        <f>1/((BZ458+1)/(P458/1.6)+1/(Q458/1.37)) + BZ458/((BZ458+1)/(P458/1.6) + BZ458/(Q458/1.37))</f>
        <v>0</v>
      </c>
      <c r="T458">
        <f>(BU458*BX458)</f>
        <v>0</v>
      </c>
      <c r="U458">
        <f>(CM458+(T458+2*0.95*5.67E-8*(((CM458+$B$7)+273)^4-(CM458+273)^4)-44100*I458)/(1.84*29.3*Q458+8*0.95*5.67E-8*(CM458+273)^3))</f>
        <v>0</v>
      </c>
      <c r="V458">
        <f>($C$7*CN458+$D$7*CO458+$E$7*U458)</f>
        <v>0</v>
      </c>
      <c r="W458">
        <f>0.61365*exp(17.502*V458/(240.97+V458))</f>
        <v>0</v>
      </c>
      <c r="X458">
        <f>(Y458/Z458*100)</f>
        <v>0</v>
      </c>
      <c r="Y458">
        <f>CF458*(CK458+CL458)/1000</f>
        <v>0</v>
      </c>
      <c r="Z458">
        <f>0.61365*exp(17.502*CM458/(240.97+CM458))</f>
        <v>0</v>
      </c>
      <c r="AA458">
        <f>(W458-CF458*(CK458+CL458)/1000)</f>
        <v>0</v>
      </c>
      <c r="AB458">
        <f>(-I458*44100)</f>
        <v>0</v>
      </c>
      <c r="AC458">
        <f>2*29.3*Q458*0.92*(CM458-V458)</f>
        <v>0</v>
      </c>
      <c r="AD458">
        <f>2*0.95*5.67E-8*(((CM458+$B$7)+273)^4-(V458+273)^4)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MAX(0,($B$13+$C$13*CR458)/(1+$D$13*CR458)*CK458/(CM458+273)*$E$13)</f>
        <v>0</v>
      </c>
      <c r="AK458" t="s">
        <v>303</v>
      </c>
      <c r="AL458" t="s">
        <v>303</v>
      </c>
      <c r="AM458">
        <v>0</v>
      </c>
      <c r="AN458">
        <v>0</v>
      </c>
      <c r="AO458">
        <f>1-AM458/AN458</f>
        <v>0</v>
      </c>
      <c r="AP458">
        <v>0</v>
      </c>
      <c r="AQ458" t="s">
        <v>303</v>
      </c>
      <c r="AR458" t="s">
        <v>303</v>
      </c>
      <c r="AS458">
        <v>0</v>
      </c>
      <c r="AT458">
        <v>0</v>
      </c>
      <c r="AU458">
        <f>1-AS458/AT458</f>
        <v>0</v>
      </c>
      <c r="AV458">
        <v>0.5</v>
      </c>
      <c r="AW458">
        <f>BV458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303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f>$B$11*CS458+$C$11*CT458+$F$11*CU458*(1-CX458)</f>
        <v>0</v>
      </c>
      <c r="BV458">
        <f>BU458*BW458</f>
        <v>0</v>
      </c>
      <c r="BW458">
        <f>($B$11*$D$9+$C$11*$D$9+$F$11*((DH458+CZ458)/MAX(DH458+CZ458+DI458, 0.1)*$I$9+DI458/MAX(DH458+CZ458+DI458, 0.1)*$J$9))/($B$11+$C$11+$F$11)</f>
        <v>0</v>
      </c>
      <c r="BX458">
        <f>($B$11*$K$9+$C$11*$K$9+$F$11*((DH458+CZ458)/MAX(DH458+CZ458+DI458, 0.1)*$P$9+DI458/MAX(DH458+CZ458+DI458, 0.1)*$Q$9))/($B$11+$C$11+$F$11)</f>
        <v>0</v>
      </c>
      <c r="BY458">
        <v>6</v>
      </c>
      <c r="BZ458">
        <v>0.5</v>
      </c>
      <c r="CA458" t="s">
        <v>304</v>
      </c>
      <c r="CB458">
        <v>2</v>
      </c>
      <c r="CC458">
        <v>1625678097.1</v>
      </c>
      <c r="CD458">
        <v>406.218333333333</v>
      </c>
      <c r="CE458">
        <v>419.938333333333</v>
      </c>
      <c r="CF458">
        <v>11.9513</v>
      </c>
      <c r="CG458">
        <v>9.76831</v>
      </c>
      <c r="CH458">
        <v>420.560333333333</v>
      </c>
      <c r="CI458">
        <v>13.5038333333333</v>
      </c>
      <c r="CJ458">
        <v>500.019666666667</v>
      </c>
      <c r="CK458">
        <v>100.423666666667</v>
      </c>
      <c r="CL458">
        <v>0.0997196666666667</v>
      </c>
      <c r="CM458">
        <v>26.6030333333333</v>
      </c>
      <c r="CN458">
        <v>26.1585</v>
      </c>
      <c r="CO458">
        <v>999.9</v>
      </c>
      <c r="CP458">
        <v>0</v>
      </c>
      <c r="CQ458">
        <v>0</v>
      </c>
      <c r="CR458">
        <v>10014.7666666667</v>
      </c>
      <c r="CS458">
        <v>0</v>
      </c>
      <c r="CT458">
        <v>4.43059</v>
      </c>
      <c r="CU458">
        <v>1045.97666666667</v>
      </c>
      <c r="CV458">
        <v>0.962002</v>
      </c>
      <c r="CW458">
        <v>0.0379981</v>
      </c>
      <c r="CX458">
        <v>0</v>
      </c>
      <c r="CY458">
        <v>1242.88666666667</v>
      </c>
      <c r="CZ458">
        <v>4.99912</v>
      </c>
      <c r="DA458">
        <v>12927.9333333333</v>
      </c>
      <c r="DB458">
        <v>6712.68333333333</v>
      </c>
      <c r="DC458">
        <v>38.0833333333333</v>
      </c>
      <c r="DD458">
        <v>41.083</v>
      </c>
      <c r="DE458">
        <v>40.0203333333333</v>
      </c>
      <c r="DF458">
        <v>40.6873333333333</v>
      </c>
      <c r="DG458">
        <v>40.333</v>
      </c>
      <c r="DH458">
        <v>1001.42666666667</v>
      </c>
      <c r="DI458">
        <v>39.5566666666667</v>
      </c>
      <c r="DJ458">
        <v>0</v>
      </c>
      <c r="DK458">
        <v>1625678099</v>
      </c>
      <c r="DL458">
        <v>0</v>
      </c>
      <c r="DM458">
        <v>1245.134</v>
      </c>
      <c r="DN458">
        <v>-23.0376922832519</v>
      </c>
      <c r="DO458">
        <v>-223.323076582225</v>
      </c>
      <c r="DP458">
        <v>12950.012</v>
      </c>
      <c r="DQ458">
        <v>15</v>
      </c>
      <c r="DR458">
        <v>1625677134.6</v>
      </c>
      <c r="DS458" t="s">
        <v>305</v>
      </c>
      <c r="DT458">
        <v>1625677128.6</v>
      </c>
      <c r="DU458">
        <v>1625677134.6</v>
      </c>
      <c r="DV458">
        <v>2</v>
      </c>
      <c r="DW458">
        <v>0.041</v>
      </c>
      <c r="DX458">
        <v>0.026</v>
      </c>
      <c r="DY458">
        <v>-14.347</v>
      </c>
      <c r="DZ458">
        <v>-1.389</v>
      </c>
      <c r="EA458">
        <v>420</v>
      </c>
      <c r="EB458">
        <v>5</v>
      </c>
      <c r="EC458">
        <v>0.14</v>
      </c>
      <c r="ED458">
        <v>0.08</v>
      </c>
      <c r="EE458">
        <v>-13.6747512195122</v>
      </c>
      <c r="EF458">
        <v>-0.269889198606289</v>
      </c>
      <c r="EG458">
        <v>0.0335523480473185</v>
      </c>
      <c r="EH458">
        <v>1</v>
      </c>
      <c r="EI458">
        <v>1246.42588235294</v>
      </c>
      <c r="EJ458">
        <v>-23.3679041303561</v>
      </c>
      <c r="EK458">
        <v>2.30225735471421</v>
      </c>
      <c r="EL458">
        <v>0</v>
      </c>
      <c r="EM458">
        <v>2.15419048780488</v>
      </c>
      <c r="EN458">
        <v>0.158552404181185</v>
      </c>
      <c r="EO458">
        <v>0.0183417697301874</v>
      </c>
      <c r="EP458">
        <v>0</v>
      </c>
      <c r="EQ458">
        <v>1</v>
      </c>
      <c r="ER458">
        <v>3</v>
      </c>
      <c r="ES458" t="s">
        <v>427</v>
      </c>
      <c r="ET458">
        <v>100</v>
      </c>
      <c r="EU458">
        <v>100</v>
      </c>
      <c r="EV458">
        <v>-14.342</v>
      </c>
      <c r="EW458">
        <v>-1.5528</v>
      </c>
      <c r="EX458">
        <v>-14.3476998515065</v>
      </c>
      <c r="EY458">
        <v>0.000485247639819423</v>
      </c>
      <c r="EZ458">
        <v>-1.36446825205216e-06</v>
      </c>
      <c r="FA458">
        <v>5.78542989185787e-10</v>
      </c>
      <c r="FB458">
        <v>-1.1099058739466</v>
      </c>
      <c r="FC458">
        <v>-0.0508365997127688</v>
      </c>
      <c r="FD458">
        <v>0.00161886503163497</v>
      </c>
      <c r="FE458">
        <v>-2.08621555845513e-05</v>
      </c>
      <c r="FF458">
        <v>0</v>
      </c>
      <c r="FG458">
        <v>2096</v>
      </c>
      <c r="FH458">
        <v>2</v>
      </c>
      <c r="FI458">
        <v>28</v>
      </c>
      <c r="FJ458">
        <v>16.2</v>
      </c>
      <c r="FK458">
        <v>16.1</v>
      </c>
      <c r="FL458">
        <v>18</v>
      </c>
      <c r="FM458">
        <v>492.426</v>
      </c>
      <c r="FN458">
        <v>513.1</v>
      </c>
      <c r="FO458">
        <v>28.5917</v>
      </c>
      <c r="FP458">
        <v>26.4414</v>
      </c>
      <c r="FQ458">
        <v>30.0003</v>
      </c>
      <c r="FR458">
        <v>26.5837</v>
      </c>
      <c r="FS458">
        <v>26.5701</v>
      </c>
      <c r="FT458">
        <v>21.5287</v>
      </c>
      <c r="FU458">
        <v>38.2027</v>
      </c>
      <c r="FV458">
        <v>0</v>
      </c>
      <c r="FW458">
        <v>28.64</v>
      </c>
      <c r="FX458">
        <v>420</v>
      </c>
      <c r="FY458">
        <v>9.88988</v>
      </c>
      <c r="FZ458">
        <v>101.679</v>
      </c>
      <c r="GA458">
        <v>96.2031</v>
      </c>
    </row>
    <row r="459" spans="1:183">
      <c r="A459">
        <v>443</v>
      </c>
      <c r="B459">
        <v>1625678100.1</v>
      </c>
      <c r="C459">
        <v>884</v>
      </c>
      <c r="D459" t="s">
        <v>1192</v>
      </c>
      <c r="E459" t="s">
        <v>1193</v>
      </c>
      <c r="F459">
        <v>1</v>
      </c>
      <c r="G459" t="s">
        <v>302</v>
      </c>
      <c r="H459">
        <v>1625678099.1</v>
      </c>
      <c r="I459">
        <f>(J459)/1000</f>
        <v>0</v>
      </c>
      <c r="J459">
        <f>1000*CJ459*AH459*(CF459-CG459)/(100*BY459*(1000-AH459*CF459))</f>
        <v>0</v>
      </c>
      <c r="K459">
        <f>CJ459*AH459*(CE459-CD459*(1000-AH459*CG459)/(1000-AH459*CF459))/(100*BY459)</f>
        <v>0</v>
      </c>
      <c r="L459">
        <f>CD459 - IF(AH459&gt;1, K459*BY459*100.0/(AJ459*CR459), 0)</f>
        <v>0</v>
      </c>
      <c r="M459">
        <f>((S459-I459/2)*L459-K459)/(S459+I459/2)</f>
        <v>0</v>
      </c>
      <c r="N459">
        <f>M459*(CK459+CL459)/1000.0</f>
        <v>0</v>
      </c>
      <c r="O459">
        <f>(CD459 - IF(AH459&gt;1, K459*BY459*100.0/(AJ459*CR459), 0))*(CK459+CL459)/1000.0</f>
        <v>0</v>
      </c>
      <c r="P459">
        <f>2.0/((1/R459-1/Q459)+SIGN(R459)*SQRT((1/R459-1/Q459)*(1/R459-1/Q459) + 4*BZ459/((BZ459+1)*(BZ459+1))*(2*1/R459*1/Q459-1/Q459*1/Q459)))</f>
        <v>0</v>
      </c>
      <c r="Q459">
        <f>IF(LEFT(CA459,1)&lt;&gt;"0",IF(LEFT(CA459,1)="1",3.0,CB459),$D$5+$E$5*(CR459*CK459/($K$5*1000))+$F$5*(CR459*CK459/($K$5*1000))*MAX(MIN(BY459,$J$5),$I$5)*MAX(MIN(BY459,$J$5),$I$5)+$G$5*MAX(MIN(BY459,$J$5),$I$5)*(CR459*CK459/($K$5*1000))+$H$5*(CR459*CK459/($K$5*1000))*(CR459*CK459/($K$5*1000)))</f>
        <v>0</v>
      </c>
      <c r="R459">
        <f>I459*(1000-(1000*0.61365*exp(17.502*V459/(240.97+V459))/(CK459+CL459)+CF459)/2)/(1000*0.61365*exp(17.502*V459/(240.97+V459))/(CK459+CL459)-CF459)</f>
        <v>0</v>
      </c>
      <c r="S459">
        <f>1/((BZ459+1)/(P459/1.6)+1/(Q459/1.37)) + BZ459/((BZ459+1)/(P459/1.6) + BZ459/(Q459/1.37))</f>
        <v>0</v>
      </c>
      <c r="T459">
        <f>(BU459*BX459)</f>
        <v>0</v>
      </c>
      <c r="U459">
        <f>(CM459+(T459+2*0.95*5.67E-8*(((CM459+$B$7)+273)^4-(CM459+273)^4)-44100*I459)/(1.84*29.3*Q459+8*0.95*5.67E-8*(CM459+273)^3))</f>
        <v>0</v>
      </c>
      <c r="V459">
        <f>($C$7*CN459+$D$7*CO459+$E$7*U459)</f>
        <v>0</v>
      </c>
      <c r="W459">
        <f>0.61365*exp(17.502*V459/(240.97+V459))</f>
        <v>0</v>
      </c>
      <c r="X459">
        <f>(Y459/Z459*100)</f>
        <v>0</v>
      </c>
      <c r="Y459">
        <f>CF459*(CK459+CL459)/1000</f>
        <v>0</v>
      </c>
      <c r="Z459">
        <f>0.61365*exp(17.502*CM459/(240.97+CM459))</f>
        <v>0</v>
      </c>
      <c r="AA459">
        <f>(W459-CF459*(CK459+CL459)/1000)</f>
        <v>0</v>
      </c>
      <c r="AB459">
        <f>(-I459*44100)</f>
        <v>0</v>
      </c>
      <c r="AC459">
        <f>2*29.3*Q459*0.92*(CM459-V459)</f>
        <v>0</v>
      </c>
      <c r="AD459">
        <f>2*0.95*5.67E-8*(((CM459+$B$7)+273)^4-(V459+273)^4)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MAX(0,($B$13+$C$13*CR459)/(1+$D$13*CR459)*CK459/(CM459+273)*$E$13)</f>
        <v>0</v>
      </c>
      <c r="AK459" t="s">
        <v>303</v>
      </c>
      <c r="AL459" t="s">
        <v>303</v>
      </c>
      <c r="AM459">
        <v>0</v>
      </c>
      <c r="AN459">
        <v>0</v>
      </c>
      <c r="AO459">
        <f>1-AM459/AN459</f>
        <v>0</v>
      </c>
      <c r="AP459">
        <v>0</v>
      </c>
      <c r="AQ459" t="s">
        <v>303</v>
      </c>
      <c r="AR459" t="s">
        <v>303</v>
      </c>
      <c r="AS459">
        <v>0</v>
      </c>
      <c r="AT459">
        <v>0</v>
      </c>
      <c r="AU459">
        <f>1-AS459/AT459</f>
        <v>0</v>
      </c>
      <c r="AV459">
        <v>0.5</v>
      </c>
      <c r="AW459">
        <f>BV459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303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f>$B$11*CS459+$C$11*CT459+$F$11*CU459*(1-CX459)</f>
        <v>0</v>
      </c>
      <c r="BV459">
        <f>BU459*BW459</f>
        <v>0</v>
      </c>
      <c r="BW459">
        <f>($B$11*$D$9+$C$11*$D$9+$F$11*((DH459+CZ459)/MAX(DH459+CZ459+DI459, 0.1)*$I$9+DI459/MAX(DH459+CZ459+DI459, 0.1)*$J$9))/($B$11+$C$11+$F$11)</f>
        <v>0</v>
      </c>
      <c r="BX459">
        <f>($B$11*$K$9+$C$11*$K$9+$F$11*((DH459+CZ459)/MAX(DH459+CZ459+DI459, 0.1)*$P$9+DI459/MAX(DH459+CZ459+DI459, 0.1)*$Q$9))/($B$11+$C$11+$F$11)</f>
        <v>0</v>
      </c>
      <c r="BY459">
        <v>6</v>
      </c>
      <c r="BZ459">
        <v>0.5</v>
      </c>
      <c r="CA459" t="s">
        <v>304</v>
      </c>
      <c r="CB459">
        <v>2</v>
      </c>
      <c r="CC459">
        <v>1625678099.1</v>
      </c>
      <c r="CD459">
        <v>406.205333333333</v>
      </c>
      <c r="CE459">
        <v>420.023666666667</v>
      </c>
      <c r="CF459">
        <v>11.9713</v>
      </c>
      <c r="CG459">
        <v>9.78447</v>
      </c>
      <c r="CH459">
        <v>420.547333333333</v>
      </c>
      <c r="CI459">
        <v>13.5242333333333</v>
      </c>
      <c r="CJ459">
        <v>500.03</v>
      </c>
      <c r="CK459">
        <v>100.423</v>
      </c>
      <c r="CL459">
        <v>0.100261</v>
      </c>
      <c r="CM459">
        <v>26.6339</v>
      </c>
      <c r="CN459">
        <v>26.1892666666667</v>
      </c>
      <c r="CO459">
        <v>999.9</v>
      </c>
      <c r="CP459">
        <v>0</v>
      </c>
      <c r="CQ459">
        <v>0</v>
      </c>
      <c r="CR459">
        <v>9998.10666666667</v>
      </c>
      <c r="CS459">
        <v>0</v>
      </c>
      <c r="CT459">
        <v>4.45816</v>
      </c>
      <c r="CU459">
        <v>1045.96666666667</v>
      </c>
      <c r="CV459">
        <v>0.962002</v>
      </c>
      <c r="CW459">
        <v>0.0379981</v>
      </c>
      <c r="CX459">
        <v>0</v>
      </c>
      <c r="CY459">
        <v>1242.07666666667</v>
      </c>
      <c r="CZ459">
        <v>4.99912</v>
      </c>
      <c r="DA459">
        <v>12918.6666666667</v>
      </c>
      <c r="DB459">
        <v>6712.59333333333</v>
      </c>
      <c r="DC459">
        <v>38.125</v>
      </c>
      <c r="DD459">
        <v>41.083</v>
      </c>
      <c r="DE459">
        <v>39.9786666666667</v>
      </c>
      <c r="DF459">
        <v>40.729</v>
      </c>
      <c r="DG459">
        <v>40.3536666666667</v>
      </c>
      <c r="DH459">
        <v>1001.41666666667</v>
      </c>
      <c r="DI459">
        <v>39.55</v>
      </c>
      <c r="DJ459">
        <v>0</v>
      </c>
      <c r="DK459">
        <v>1625678100.8</v>
      </c>
      <c r="DL459">
        <v>0</v>
      </c>
      <c r="DM459">
        <v>1244.565</v>
      </c>
      <c r="DN459">
        <v>-22.7798290859711</v>
      </c>
      <c r="DO459">
        <v>-223.60341894326</v>
      </c>
      <c r="DP459">
        <v>12944.2692307692</v>
      </c>
      <c r="DQ459">
        <v>15</v>
      </c>
      <c r="DR459">
        <v>1625677134.6</v>
      </c>
      <c r="DS459" t="s">
        <v>305</v>
      </c>
      <c r="DT459">
        <v>1625677128.6</v>
      </c>
      <c r="DU459">
        <v>1625677134.6</v>
      </c>
      <c r="DV459">
        <v>2</v>
      </c>
      <c r="DW459">
        <v>0.041</v>
      </c>
      <c r="DX459">
        <v>0.026</v>
      </c>
      <c r="DY459">
        <v>-14.347</v>
      </c>
      <c r="DZ459">
        <v>-1.389</v>
      </c>
      <c r="EA459">
        <v>420</v>
      </c>
      <c r="EB459">
        <v>5</v>
      </c>
      <c r="EC459">
        <v>0.14</v>
      </c>
      <c r="ED459">
        <v>0.08</v>
      </c>
      <c r="EE459">
        <v>-13.6915195121951</v>
      </c>
      <c r="EF459">
        <v>-0.396240418118513</v>
      </c>
      <c r="EG459">
        <v>0.0489804103176359</v>
      </c>
      <c r="EH459">
        <v>1</v>
      </c>
      <c r="EI459">
        <v>1245.83428571429</v>
      </c>
      <c r="EJ459">
        <v>-22.9769449227437</v>
      </c>
      <c r="EK459">
        <v>2.3212869407345</v>
      </c>
      <c r="EL459">
        <v>0</v>
      </c>
      <c r="EM459">
        <v>2.1609856097561</v>
      </c>
      <c r="EN459">
        <v>0.1374574912892</v>
      </c>
      <c r="EO459">
        <v>0.0158470846820758</v>
      </c>
      <c r="EP459">
        <v>0</v>
      </c>
      <c r="EQ459">
        <v>1</v>
      </c>
      <c r="ER459">
        <v>3</v>
      </c>
      <c r="ES459" t="s">
        <v>427</v>
      </c>
      <c r="ET459">
        <v>100</v>
      </c>
      <c r="EU459">
        <v>100</v>
      </c>
      <c r="EV459">
        <v>-14.342</v>
      </c>
      <c r="EW459">
        <v>-1.5532</v>
      </c>
      <c r="EX459">
        <v>-14.3476998515065</v>
      </c>
      <c r="EY459">
        <v>0.000485247639819423</v>
      </c>
      <c r="EZ459">
        <v>-1.36446825205216e-06</v>
      </c>
      <c r="FA459">
        <v>5.78542989185787e-10</v>
      </c>
      <c r="FB459">
        <v>-1.1099058739466</v>
      </c>
      <c r="FC459">
        <v>-0.0508365997127688</v>
      </c>
      <c r="FD459">
        <v>0.00161886503163497</v>
      </c>
      <c r="FE459">
        <v>-2.08621555845513e-05</v>
      </c>
      <c r="FF459">
        <v>0</v>
      </c>
      <c r="FG459">
        <v>2096</v>
      </c>
      <c r="FH459">
        <v>2</v>
      </c>
      <c r="FI459">
        <v>28</v>
      </c>
      <c r="FJ459">
        <v>16.2</v>
      </c>
      <c r="FK459">
        <v>16.1</v>
      </c>
      <c r="FL459">
        <v>18</v>
      </c>
      <c r="FM459">
        <v>492.528</v>
      </c>
      <c r="FN459">
        <v>513.29</v>
      </c>
      <c r="FO459">
        <v>28.6401</v>
      </c>
      <c r="FP459">
        <v>26.4425</v>
      </c>
      <c r="FQ459">
        <v>30</v>
      </c>
      <c r="FR459">
        <v>26.5837</v>
      </c>
      <c r="FS459">
        <v>26.5712</v>
      </c>
      <c r="FT459">
        <v>21.5284</v>
      </c>
      <c r="FU459">
        <v>38.2027</v>
      </c>
      <c r="FV459">
        <v>0</v>
      </c>
      <c r="FW459">
        <v>28.71</v>
      </c>
      <c r="FX459">
        <v>420</v>
      </c>
      <c r="FY459">
        <v>9.88498</v>
      </c>
      <c r="FZ459">
        <v>101.679</v>
      </c>
      <c r="GA459">
        <v>96.2028</v>
      </c>
    </row>
    <row r="460" spans="1:183">
      <c r="A460">
        <v>444</v>
      </c>
      <c r="B460">
        <v>1625678102.1</v>
      </c>
      <c r="C460">
        <v>886</v>
      </c>
      <c r="D460" t="s">
        <v>1194</v>
      </c>
      <c r="E460" t="s">
        <v>1195</v>
      </c>
      <c r="F460">
        <v>1</v>
      </c>
      <c r="G460" t="s">
        <v>302</v>
      </c>
      <c r="H460">
        <v>1625678101.1</v>
      </c>
      <c r="I460">
        <f>(J460)/1000</f>
        <v>0</v>
      </c>
      <c r="J460">
        <f>1000*CJ460*AH460*(CF460-CG460)/(100*BY460*(1000-AH460*CF460))</f>
        <v>0</v>
      </c>
      <c r="K460">
        <f>CJ460*AH460*(CE460-CD460*(1000-AH460*CG460)/(1000-AH460*CF460))/(100*BY460)</f>
        <v>0</v>
      </c>
      <c r="L460">
        <f>CD460 - IF(AH460&gt;1, K460*BY460*100.0/(AJ460*CR460), 0)</f>
        <v>0</v>
      </c>
      <c r="M460">
        <f>((S460-I460/2)*L460-K460)/(S460+I460/2)</f>
        <v>0</v>
      </c>
      <c r="N460">
        <f>M460*(CK460+CL460)/1000.0</f>
        <v>0</v>
      </c>
      <c r="O460">
        <f>(CD460 - IF(AH460&gt;1, K460*BY460*100.0/(AJ460*CR460), 0))*(CK460+CL460)/1000.0</f>
        <v>0</v>
      </c>
      <c r="P460">
        <f>2.0/((1/R460-1/Q460)+SIGN(R460)*SQRT((1/R460-1/Q460)*(1/R460-1/Q460) + 4*BZ460/((BZ460+1)*(BZ460+1))*(2*1/R460*1/Q460-1/Q460*1/Q460)))</f>
        <v>0</v>
      </c>
      <c r="Q460">
        <f>IF(LEFT(CA460,1)&lt;&gt;"0",IF(LEFT(CA460,1)="1",3.0,CB460),$D$5+$E$5*(CR460*CK460/($K$5*1000))+$F$5*(CR460*CK460/($K$5*1000))*MAX(MIN(BY460,$J$5),$I$5)*MAX(MIN(BY460,$J$5),$I$5)+$G$5*MAX(MIN(BY460,$J$5),$I$5)*(CR460*CK460/($K$5*1000))+$H$5*(CR460*CK460/($K$5*1000))*(CR460*CK460/($K$5*1000)))</f>
        <v>0</v>
      </c>
      <c r="R460">
        <f>I460*(1000-(1000*0.61365*exp(17.502*V460/(240.97+V460))/(CK460+CL460)+CF460)/2)/(1000*0.61365*exp(17.502*V460/(240.97+V460))/(CK460+CL460)-CF460)</f>
        <v>0</v>
      </c>
      <c r="S460">
        <f>1/((BZ460+1)/(P460/1.6)+1/(Q460/1.37)) + BZ460/((BZ460+1)/(P460/1.6) + BZ460/(Q460/1.37))</f>
        <v>0</v>
      </c>
      <c r="T460">
        <f>(BU460*BX460)</f>
        <v>0</v>
      </c>
      <c r="U460">
        <f>(CM460+(T460+2*0.95*5.67E-8*(((CM460+$B$7)+273)^4-(CM460+273)^4)-44100*I460)/(1.84*29.3*Q460+8*0.95*5.67E-8*(CM460+273)^3))</f>
        <v>0</v>
      </c>
      <c r="V460">
        <f>($C$7*CN460+$D$7*CO460+$E$7*U460)</f>
        <v>0</v>
      </c>
      <c r="W460">
        <f>0.61365*exp(17.502*V460/(240.97+V460))</f>
        <v>0</v>
      </c>
      <c r="X460">
        <f>(Y460/Z460*100)</f>
        <v>0</v>
      </c>
      <c r="Y460">
        <f>CF460*(CK460+CL460)/1000</f>
        <v>0</v>
      </c>
      <c r="Z460">
        <f>0.61365*exp(17.502*CM460/(240.97+CM460))</f>
        <v>0</v>
      </c>
      <c r="AA460">
        <f>(W460-CF460*(CK460+CL460)/1000)</f>
        <v>0</v>
      </c>
      <c r="AB460">
        <f>(-I460*44100)</f>
        <v>0</v>
      </c>
      <c r="AC460">
        <f>2*29.3*Q460*0.92*(CM460-V460)</f>
        <v>0</v>
      </c>
      <c r="AD460">
        <f>2*0.95*5.67E-8*(((CM460+$B$7)+273)^4-(V460+273)^4)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MAX(0,($B$13+$C$13*CR460)/(1+$D$13*CR460)*CK460/(CM460+273)*$E$13)</f>
        <v>0</v>
      </c>
      <c r="AK460" t="s">
        <v>303</v>
      </c>
      <c r="AL460" t="s">
        <v>303</v>
      </c>
      <c r="AM460">
        <v>0</v>
      </c>
      <c r="AN460">
        <v>0</v>
      </c>
      <c r="AO460">
        <f>1-AM460/AN460</f>
        <v>0</v>
      </c>
      <c r="AP460">
        <v>0</v>
      </c>
      <c r="AQ460" t="s">
        <v>303</v>
      </c>
      <c r="AR460" t="s">
        <v>303</v>
      </c>
      <c r="AS460">
        <v>0</v>
      </c>
      <c r="AT460">
        <v>0</v>
      </c>
      <c r="AU460">
        <f>1-AS460/AT460</f>
        <v>0</v>
      </c>
      <c r="AV460">
        <v>0.5</v>
      </c>
      <c r="AW460">
        <f>BV460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303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f>$B$11*CS460+$C$11*CT460+$F$11*CU460*(1-CX460)</f>
        <v>0</v>
      </c>
      <c r="BV460">
        <f>BU460*BW460</f>
        <v>0</v>
      </c>
      <c r="BW460">
        <f>($B$11*$D$9+$C$11*$D$9+$F$11*((DH460+CZ460)/MAX(DH460+CZ460+DI460, 0.1)*$I$9+DI460/MAX(DH460+CZ460+DI460, 0.1)*$J$9))/($B$11+$C$11+$F$11)</f>
        <v>0</v>
      </c>
      <c r="BX460">
        <f>($B$11*$K$9+$C$11*$K$9+$F$11*((DH460+CZ460)/MAX(DH460+CZ460+DI460, 0.1)*$P$9+DI460/MAX(DH460+CZ460+DI460, 0.1)*$Q$9))/($B$11+$C$11+$F$11)</f>
        <v>0</v>
      </c>
      <c r="BY460">
        <v>6</v>
      </c>
      <c r="BZ460">
        <v>0.5</v>
      </c>
      <c r="CA460" t="s">
        <v>304</v>
      </c>
      <c r="CB460">
        <v>2</v>
      </c>
      <c r="CC460">
        <v>1625678101.1</v>
      </c>
      <c r="CD460">
        <v>406.211666666667</v>
      </c>
      <c r="CE460">
        <v>420.027666666667</v>
      </c>
      <c r="CF460">
        <v>11.9931666666667</v>
      </c>
      <c r="CG460">
        <v>9.79559333333333</v>
      </c>
      <c r="CH460">
        <v>420.553666666667</v>
      </c>
      <c r="CI460">
        <v>13.5465</v>
      </c>
      <c r="CJ460">
        <v>500.103666666667</v>
      </c>
      <c r="CK460">
        <v>100.42</v>
      </c>
      <c r="CL460">
        <v>0.100202</v>
      </c>
      <c r="CM460">
        <v>26.6643</v>
      </c>
      <c r="CN460">
        <v>26.2233666666667</v>
      </c>
      <c r="CO460">
        <v>999.9</v>
      </c>
      <c r="CP460">
        <v>0</v>
      </c>
      <c r="CQ460">
        <v>0</v>
      </c>
      <c r="CR460">
        <v>10000.4233333333</v>
      </c>
      <c r="CS460">
        <v>0</v>
      </c>
      <c r="CT460">
        <v>4.46643</v>
      </c>
      <c r="CU460">
        <v>1045.97</v>
      </c>
      <c r="CV460">
        <v>0.962002</v>
      </c>
      <c r="CW460">
        <v>0.0379981</v>
      </c>
      <c r="CX460">
        <v>0</v>
      </c>
      <c r="CY460">
        <v>1241.36333333333</v>
      </c>
      <c r="CZ460">
        <v>4.99912</v>
      </c>
      <c r="DA460">
        <v>12911.0666666667</v>
      </c>
      <c r="DB460">
        <v>6712.60666666667</v>
      </c>
      <c r="DC460">
        <v>38.333</v>
      </c>
      <c r="DD460">
        <v>41.062</v>
      </c>
      <c r="DE460">
        <v>40.0413333333333</v>
      </c>
      <c r="DF460">
        <v>40.7913333333333</v>
      </c>
      <c r="DG460">
        <v>40.208</v>
      </c>
      <c r="DH460">
        <v>1001.42</v>
      </c>
      <c r="DI460">
        <v>39.55</v>
      </c>
      <c r="DJ460">
        <v>0</v>
      </c>
      <c r="DK460">
        <v>1625678103.2</v>
      </c>
      <c r="DL460">
        <v>0</v>
      </c>
      <c r="DM460">
        <v>1243.64653846154</v>
      </c>
      <c r="DN460">
        <v>-21.8013675458017</v>
      </c>
      <c r="DO460">
        <v>-225.476923208691</v>
      </c>
      <c r="DP460">
        <v>12935.1769230769</v>
      </c>
      <c r="DQ460">
        <v>15</v>
      </c>
      <c r="DR460">
        <v>1625677134.6</v>
      </c>
      <c r="DS460" t="s">
        <v>305</v>
      </c>
      <c r="DT460">
        <v>1625677128.6</v>
      </c>
      <c r="DU460">
        <v>1625677134.6</v>
      </c>
      <c r="DV460">
        <v>2</v>
      </c>
      <c r="DW460">
        <v>0.041</v>
      </c>
      <c r="DX460">
        <v>0.026</v>
      </c>
      <c r="DY460">
        <v>-14.347</v>
      </c>
      <c r="DZ460">
        <v>-1.389</v>
      </c>
      <c r="EA460">
        <v>420</v>
      </c>
      <c r="EB460">
        <v>5</v>
      </c>
      <c r="EC460">
        <v>0.14</v>
      </c>
      <c r="ED460">
        <v>0.08</v>
      </c>
      <c r="EE460">
        <v>-13.7093926829268</v>
      </c>
      <c r="EF460">
        <v>-0.512264111498255</v>
      </c>
      <c r="EG460">
        <v>0.0603125857117808</v>
      </c>
      <c r="EH460">
        <v>0</v>
      </c>
      <c r="EI460">
        <v>1244.81588235294</v>
      </c>
      <c r="EJ460">
        <v>-22.7926673255849</v>
      </c>
      <c r="EK460">
        <v>2.24797702213381</v>
      </c>
      <c r="EL460">
        <v>0</v>
      </c>
      <c r="EM460">
        <v>2.16668975609756</v>
      </c>
      <c r="EN460">
        <v>0.146576236933801</v>
      </c>
      <c r="EO460">
        <v>0.0167679867005342</v>
      </c>
      <c r="EP460">
        <v>0</v>
      </c>
      <c r="EQ460">
        <v>0</v>
      </c>
      <c r="ER460">
        <v>3</v>
      </c>
      <c r="ES460" t="s">
        <v>424</v>
      </c>
      <c r="ET460">
        <v>100</v>
      </c>
      <c r="EU460">
        <v>100</v>
      </c>
      <c r="EV460">
        <v>-14.342</v>
      </c>
      <c r="EW460">
        <v>-1.5536</v>
      </c>
      <c r="EX460">
        <v>-14.3476998515065</v>
      </c>
      <c r="EY460">
        <v>0.000485247639819423</v>
      </c>
      <c r="EZ460">
        <v>-1.36446825205216e-06</v>
      </c>
      <c r="FA460">
        <v>5.78542989185787e-10</v>
      </c>
      <c r="FB460">
        <v>-1.1099058739466</v>
      </c>
      <c r="FC460">
        <v>-0.0508365997127688</v>
      </c>
      <c r="FD460">
        <v>0.00161886503163497</v>
      </c>
      <c r="FE460">
        <v>-2.08621555845513e-05</v>
      </c>
      <c r="FF460">
        <v>0</v>
      </c>
      <c r="FG460">
        <v>2096</v>
      </c>
      <c r="FH460">
        <v>2</v>
      </c>
      <c r="FI460">
        <v>28</v>
      </c>
      <c r="FJ460">
        <v>16.2</v>
      </c>
      <c r="FK460">
        <v>16.1</v>
      </c>
      <c r="FL460">
        <v>18</v>
      </c>
      <c r="FM460">
        <v>492.63</v>
      </c>
      <c r="FN460">
        <v>513.533</v>
      </c>
      <c r="FO460">
        <v>28.6837</v>
      </c>
      <c r="FP460">
        <v>26.4436</v>
      </c>
      <c r="FQ460">
        <v>30.0003</v>
      </c>
      <c r="FR460">
        <v>26.5837</v>
      </c>
      <c r="FS460">
        <v>26.5721</v>
      </c>
      <c r="FT460">
        <v>21.5292</v>
      </c>
      <c r="FU460">
        <v>37.907</v>
      </c>
      <c r="FV460">
        <v>0</v>
      </c>
      <c r="FW460">
        <v>28.78</v>
      </c>
      <c r="FX460">
        <v>420</v>
      </c>
      <c r="FY460">
        <v>9.88667</v>
      </c>
      <c r="FZ460">
        <v>101.679</v>
      </c>
      <c r="GA460">
        <v>96.2023</v>
      </c>
    </row>
    <row r="461" spans="1:183">
      <c r="A461">
        <v>445</v>
      </c>
      <c r="B461">
        <v>1625678104.1</v>
      </c>
      <c r="C461">
        <v>888</v>
      </c>
      <c r="D461" t="s">
        <v>1196</v>
      </c>
      <c r="E461" t="s">
        <v>1197</v>
      </c>
      <c r="F461">
        <v>1</v>
      </c>
      <c r="G461" t="s">
        <v>302</v>
      </c>
      <c r="H461">
        <v>1625678103.1</v>
      </c>
      <c r="I461">
        <f>(J461)/1000</f>
        <v>0</v>
      </c>
      <c r="J461">
        <f>1000*CJ461*AH461*(CF461-CG461)/(100*BY461*(1000-AH461*CF461))</f>
        <v>0</v>
      </c>
      <c r="K461">
        <f>CJ461*AH461*(CE461-CD461*(1000-AH461*CG461)/(1000-AH461*CF461))/(100*BY461)</f>
        <v>0</v>
      </c>
      <c r="L461">
        <f>CD461 - IF(AH461&gt;1, K461*BY461*100.0/(AJ461*CR461), 0)</f>
        <v>0</v>
      </c>
      <c r="M461">
        <f>((S461-I461/2)*L461-K461)/(S461+I461/2)</f>
        <v>0</v>
      </c>
      <c r="N461">
        <f>M461*(CK461+CL461)/1000.0</f>
        <v>0</v>
      </c>
      <c r="O461">
        <f>(CD461 - IF(AH461&gt;1, K461*BY461*100.0/(AJ461*CR461), 0))*(CK461+CL461)/1000.0</f>
        <v>0</v>
      </c>
      <c r="P461">
        <f>2.0/((1/R461-1/Q461)+SIGN(R461)*SQRT((1/R461-1/Q461)*(1/R461-1/Q461) + 4*BZ461/((BZ461+1)*(BZ461+1))*(2*1/R461*1/Q461-1/Q461*1/Q461)))</f>
        <v>0</v>
      </c>
      <c r="Q461">
        <f>IF(LEFT(CA461,1)&lt;&gt;"0",IF(LEFT(CA461,1)="1",3.0,CB461),$D$5+$E$5*(CR461*CK461/($K$5*1000))+$F$5*(CR461*CK461/($K$5*1000))*MAX(MIN(BY461,$J$5),$I$5)*MAX(MIN(BY461,$J$5),$I$5)+$G$5*MAX(MIN(BY461,$J$5),$I$5)*(CR461*CK461/($K$5*1000))+$H$5*(CR461*CK461/($K$5*1000))*(CR461*CK461/($K$5*1000)))</f>
        <v>0</v>
      </c>
      <c r="R461">
        <f>I461*(1000-(1000*0.61365*exp(17.502*V461/(240.97+V461))/(CK461+CL461)+CF461)/2)/(1000*0.61365*exp(17.502*V461/(240.97+V461))/(CK461+CL461)-CF461)</f>
        <v>0</v>
      </c>
      <c r="S461">
        <f>1/((BZ461+1)/(P461/1.6)+1/(Q461/1.37)) + BZ461/((BZ461+1)/(P461/1.6) + BZ461/(Q461/1.37))</f>
        <v>0</v>
      </c>
      <c r="T461">
        <f>(BU461*BX461)</f>
        <v>0</v>
      </c>
      <c r="U461">
        <f>(CM461+(T461+2*0.95*5.67E-8*(((CM461+$B$7)+273)^4-(CM461+273)^4)-44100*I461)/(1.84*29.3*Q461+8*0.95*5.67E-8*(CM461+273)^3))</f>
        <v>0</v>
      </c>
      <c r="V461">
        <f>($C$7*CN461+$D$7*CO461+$E$7*U461)</f>
        <v>0</v>
      </c>
      <c r="W461">
        <f>0.61365*exp(17.502*V461/(240.97+V461))</f>
        <v>0</v>
      </c>
      <c r="X461">
        <f>(Y461/Z461*100)</f>
        <v>0</v>
      </c>
      <c r="Y461">
        <f>CF461*(CK461+CL461)/1000</f>
        <v>0</v>
      </c>
      <c r="Z461">
        <f>0.61365*exp(17.502*CM461/(240.97+CM461))</f>
        <v>0</v>
      </c>
      <c r="AA461">
        <f>(W461-CF461*(CK461+CL461)/1000)</f>
        <v>0</v>
      </c>
      <c r="AB461">
        <f>(-I461*44100)</f>
        <v>0</v>
      </c>
      <c r="AC461">
        <f>2*29.3*Q461*0.92*(CM461-V461)</f>
        <v>0</v>
      </c>
      <c r="AD461">
        <f>2*0.95*5.67E-8*(((CM461+$B$7)+273)^4-(V461+273)^4)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MAX(0,($B$13+$C$13*CR461)/(1+$D$13*CR461)*CK461/(CM461+273)*$E$13)</f>
        <v>0</v>
      </c>
      <c r="AK461" t="s">
        <v>303</v>
      </c>
      <c r="AL461" t="s">
        <v>303</v>
      </c>
      <c r="AM461">
        <v>0</v>
      </c>
      <c r="AN461">
        <v>0</v>
      </c>
      <c r="AO461">
        <f>1-AM461/AN461</f>
        <v>0</v>
      </c>
      <c r="AP461">
        <v>0</v>
      </c>
      <c r="AQ461" t="s">
        <v>303</v>
      </c>
      <c r="AR461" t="s">
        <v>303</v>
      </c>
      <c r="AS461">
        <v>0</v>
      </c>
      <c r="AT461">
        <v>0</v>
      </c>
      <c r="AU461">
        <f>1-AS461/AT461</f>
        <v>0</v>
      </c>
      <c r="AV461">
        <v>0.5</v>
      </c>
      <c r="AW461">
        <f>BV461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303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f>$B$11*CS461+$C$11*CT461+$F$11*CU461*(1-CX461)</f>
        <v>0</v>
      </c>
      <c r="BV461">
        <f>BU461*BW461</f>
        <v>0</v>
      </c>
      <c r="BW461">
        <f>($B$11*$D$9+$C$11*$D$9+$F$11*((DH461+CZ461)/MAX(DH461+CZ461+DI461, 0.1)*$I$9+DI461/MAX(DH461+CZ461+DI461, 0.1)*$J$9))/($B$11+$C$11+$F$11)</f>
        <v>0</v>
      </c>
      <c r="BX461">
        <f>($B$11*$K$9+$C$11*$K$9+$F$11*((DH461+CZ461)/MAX(DH461+CZ461+DI461, 0.1)*$P$9+DI461/MAX(DH461+CZ461+DI461, 0.1)*$Q$9))/($B$11+$C$11+$F$11)</f>
        <v>0</v>
      </c>
      <c r="BY461">
        <v>6</v>
      </c>
      <c r="BZ461">
        <v>0.5</v>
      </c>
      <c r="CA461" t="s">
        <v>304</v>
      </c>
      <c r="CB461">
        <v>2</v>
      </c>
      <c r="CC461">
        <v>1625678103.1</v>
      </c>
      <c r="CD461">
        <v>406.234333333333</v>
      </c>
      <c r="CE461">
        <v>420.006</v>
      </c>
      <c r="CF461">
        <v>12.0134666666667</v>
      </c>
      <c r="CG461">
        <v>9.80604</v>
      </c>
      <c r="CH461">
        <v>420.576</v>
      </c>
      <c r="CI461">
        <v>13.5672</v>
      </c>
      <c r="CJ461">
        <v>499.977333333333</v>
      </c>
      <c r="CK461">
        <v>100.415333333333</v>
      </c>
      <c r="CL461">
        <v>0.0995772666666667</v>
      </c>
      <c r="CM461">
        <v>26.6951</v>
      </c>
      <c r="CN461">
        <v>26.2475</v>
      </c>
      <c r="CO461">
        <v>999.9</v>
      </c>
      <c r="CP461">
        <v>0</v>
      </c>
      <c r="CQ461">
        <v>0</v>
      </c>
      <c r="CR461">
        <v>10017.5</v>
      </c>
      <c r="CS461">
        <v>0</v>
      </c>
      <c r="CT461">
        <v>4.44713</v>
      </c>
      <c r="CU461">
        <v>1045.97666666667</v>
      </c>
      <c r="CV461">
        <v>0.962002</v>
      </c>
      <c r="CW461">
        <v>0.0379981</v>
      </c>
      <c r="CX461">
        <v>0</v>
      </c>
      <c r="CY461">
        <v>1240.74666666667</v>
      </c>
      <c r="CZ461">
        <v>4.99912</v>
      </c>
      <c r="DA461">
        <v>12903</v>
      </c>
      <c r="DB461">
        <v>6712.65333333333</v>
      </c>
      <c r="DC461">
        <v>38.1663333333333</v>
      </c>
      <c r="DD461">
        <v>41.083</v>
      </c>
      <c r="DE461">
        <v>39.9163333333333</v>
      </c>
      <c r="DF461">
        <v>40.7703333333333</v>
      </c>
      <c r="DG461">
        <v>40.2703333333333</v>
      </c>
      <c r="DH461">
        <v>1001.42666666667</v>
      </c>
      <c r="DI461">
        <v>39.5566666666667</v>
      </c>
      <c r="DJ461">
        <v>0</v>
      </c>
      <c r="DK461">
        <v>1625678105</v>
      </c>
      <c r="DL461">
        <v>0</v>
      </c>
      <c r="DM461">
        <v>1242.8852</v>
      </c>
      <c r="DN461">
        <v>-22.7007691984308</v>
      </c>
      <c r="DO461">
        <v>-225.730768867312</v>
      </c>
      <c r="DP461">
        <v>12927.416</v>
      </c>
      <c r="DQ461">
        <v>15</v>
      </c>
      <c r="DR461">
        <v>1625677134.6</v>
      </c>
      <c r="DS461" t="s">
        <v>305</v>
      </c>
      <c r="DT461">
        <v>1625677128.6</v>
      </c>
      <c r="DU461">
        <v>1625677134.6</v>
      </c>
      <c r="DV461">
        <v>2</v>
      </c>
      <c r="DW461">
        <v>0.041</v>
      </c>
      <c r="DX461">
        <v>0.026</v>
      </c>
      <c r="DY461">
        <v>-14.347</v>
      </c>
      <c r="DZ461">
        <v>-1.389</v>
      </c>
      <c r="EA461">
        <v>420</v>
      </c>
      <c r="EB461">
        <v>5</v>
      </c>
      <c r="EC461">
        <v>0.14</v>
      </c>
      <c r="ED461">
        <v>0.08</v>
      </c>
      <c r="EE461">
        <v>-13.722456097561</v>
      </c>
      <c r="EF461">
        <v>-0.484110104529631</v>
      </c>
      <c r="EG461">
        <v>0.0585872875946462</v>
      </c>
      <c r="EH461">
        <v>1</v>
      </c>
      <c r="EI461">
        <v>1244.12794117647</v>
      </c>
      <c r="EJ461">
        <v>-22.5494523467287</v>
      </c>
      <c r="EK461">
        <v>2.22756234402987</v>
      </c>
      <c r="EL461">
        <v>0</v>
      </c>
      <c r="EM461">
        <v>2.17275195121951</v>
      </c>
      <c r="EN461">
        <v>0.167370104529612</v>
      </c>
      <c r="EO461">
        <v>0.018835670780562</v>
      </c>
      <c r="EP461">
        <v>0</v>
      </c>
      <c r="EQ461">
        <v>1</v>
      </c>
      <c r="ER461">
        <v>3</v>
      </c>
      <c r="ES461" t="s">
        <v>427</v>
      </c>
      <c r="ET461">
        <v>100</v>
      </c>
      <c r="EU461">
        <v>100</v>
      </c>
      <c r="EV461">
        <v>-14.342</v>
      </c>
      <c r="EW461">
        <v>-1.5539</v>
      </c>
      <c r="EX461">
        <v>-14.3476998515065</v>
      </c>
      <c r="EY461">
        <v>0.000485247639819423</v>
      </c>
      <c r="EZ461">
        <v>-1.36446825205216e-06</v>
      </c>
      <c r="FA461">
        <v>5.78542989185787e-10</v>
      </c>
      <c r="FB461">
        <v>-1.1099058739466</v>
      </c>
      <c r="FC461">
        <v>-0.0508365997127688</v>
      </c>
      <c r="FD461">
        <v>0.00161886503163497</v>
      </c>
      <c r="FE461">
        <v>-2.08621555845513e-05</v>
      </c>
      <c r="FF461">
        <v>0</v>
      </c>
      <c r="FG461">
        <v>2096</v>
      </c>
      <c r="FH461">
        <v>2</v>
      </c>
      <c r="FI461">
        <v>28</v>
      </c>
      <c r="FJ461">
        <v>16.3</v>
      </c>
      <c r="FK461">
        <v>16.2</v>
      </c>
      <c r="FL461">
        <v>18</v>
      </c>
      <c r="FM461">
        <v>492.296</v>
      </c>
      <c r="FN461">
        <v>513.533</v>
      </c>
      <c r="FO461">
        <v>28.7277</v>
      </c>
      <c r="FP461">
        <v>26.4448</v>
      </c>
      <c r="FQ461">
        <v>30.0004</v>
      </c>
      <c r="FR461">
        <v>26.5837</v>
      </c>
      <c r="FS461">
        <v>26.5721</v>
      </c>
      <c r="FT461">
        <v>21.528</v>
      </c>
      <c r="FU461">
        <v>37.907</v>
      </c>
      <c r="FV461">
        <v>0</v>
      </c>
      <c r="FW461">
        <v>28.78</v>
      </c>
      <c r="FX461">
        <v>420</v>
      </c>
      <c r="FY461">
        <v>9.95339</v>
      </c>
      <c r="FZ461">
        <v>101.678</v>
      </c>
      <c r="GA461">
        <v>96.2022</v>
      </c>
    </row>
    <row r="462" spans="1:183">
      <c r="A462">
        <v>446</v>
      </c>
      <c r="B462">
        <v>1625678106.1</v>
      </c>
      <c r="C462">
        <v>890</v>
      </c>
      <c r="D462" t="s">
        <v>1198</v>
      </c>
      <c r="E462" t="s">
        <v>1199</v>
      </c>
      <c r="F462">
        <v>1</v>
      </c>
      <c r="G462" t="s">
        <v>302</v>
      </c>
      <c r="H462">
        <v>1625678105.1</v>
      </c>
      <c r="I462">
        <f>(J462)/1000</f>
        <v>0</v>
      </c>
      <c r="J462">
        <f>1000*CJ462*AH462*(CF462-CG462)/(100*BY462*(1000-AH462*CF462))</f>
        <v>0</v>
      </c>
      <c r="K462">
        <f>CJ462*AH462*(CE462-CD462*(1000-AH462*CG462)/(1000-AH462*CF462))/(100*BY462)</f>
        <v>0</v>
      </c>
      <c r="L462">
        <f>CD462 - IF(AH462&gt;1, K462*BY462*100.0/(AJ462*CR462), 0)</f>
        <v>0</v>
      </c>
      <c r="M462">
        <f>((S462-I462/2)*L462-K462)/(S462+I462/2)</f>
        <v>0</v>
      </c>
      <c r="N462">
        <f>M462*(CK462+CL462)/1000.0</f>
        <v>0</v>
      </c>
      <c r="O462">
        <f>(CD462 - IF(AH462&gt;1, K462*BY462*100.0/(AJ462*CR462), 0))*(CK462+CL462)/1000.0</f>
        <v>0</v>
      </c>
      <c r="P462">
        <f>2.0/((1/R462-1/Q462)+SIGN(R462)*SQRT((1/R462-1/Q462)*(1/R462-1/Q462) + 4*BZ462/((BZ462+1)*(BZ462+1))*(2*1/R462*1/Q462-1/Q462*1/Q462)))</f>
        <v>0</v>
      </c>
      <c r="Q462">
        <f>IF(LEFT(CA462,1)&lt;&gt;"0",IF(LEFT(CA462,1)="1",3.0,CB462),$D$5+$E$5*(CR462*CK462/($K$5*1000))+$F$5*(CR462*CK462/($K$5*1000))*MAX(MIN(BY462,$J$5),$I$5)*MAX(MIN(BY462,$J$5),$I$5)+$G$5*MAX(MIN(BY462,$J$5),$I$5)*(CR462*CK462/($K$5*1000))+$H$5*(CR462*CK462/($K$5*1000))*(CR462*CK462/($K$5*1000)))</f>
        <v>0</v>
      </c>
      <c r="R462">
        <f>I462*(1000-(1000*0.61365*exp(17.502*V462/(240.97+V462))/(CK462+CL462)+CF462)/2)/(1000*0.61365*exp(17.502*V462/(240.97+V462))/(CK462+CL462)-CF462)</f>
        <v>0</v>
      </c>
      <c r="S462">
        <f>1/((BZ462+1)/(P462/1.6)+1/(Q462/1.37)) + BZ462/((BZ462+1)/(P462/1.6) + BZ462/(Q462/1.37))</f>
        <v>0</v>
      </c>
      <c r="T462">
        <f>(BU462*BX462)</f>
        <v>0</v>
      </c>
      <c r="U462">
        <f>(CM462+(T462+2*0.95*5.67E-8*(((CM462+$B$7)+273)^4-(CM462+273)^4)-44100*I462)/(1.84*29.3*Q462+8*0.95*5.67E-8*(CM462+273)^3))</f>
        <v>0</v>
      </c>
      <c r="V462">
        <f>($C$7*CN462+$D$7*CO462+$E$7*U462)</f>
        <v>0</v>
      </c>
      <c r="W462">
        <f>0.61365*exp(17.502*V462/(240.97+V462))</f>
        <v>0</v>
      </c>
      <c r="X462">
        <f>(Y462/Z462*100)</f>
        <v>0</v>
      </c>
      <c r="Y462">
        <f>CF462*(CK462+CL462)/1000</f>
        <v>0</v>
      </c>
      <c r="Z462">
        <f>0.61365*exp(17.502*CM462/(240.97+CM462))</f>
        <v>0</v>
      </c>
      <c r="AA462">
        <f>(W462-CF462*(CK462+CL462)/1000)</f>
        <v>0</v>
      </c>
      <c r="AB462">
        <f>(-I462*44100)</f>
        <v>0</v>
      </c>
      <c r="AC462">
        <f>2*29.3*Q462*0.92*(CM462-V462)</f>
        <v>0</v>
      </c>
      <c r="AD462">
        <f>2*0.95*5.67E-8*(((CM462+$B$7)+273)^4-(V462+273)^4)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MAX(0,($B$13+$C$13*CR462)/(1+$D$13*CR462)*CK462/(CM462+273)*$E$13)</f>
        <v>0</v>
      </c>
      <c r="AK462" t="s">
        <v>303</v>
      </c>
      <c r="AL462" t="s">
        <v>303</v>
      </c>
      <c r="AM462">
        <v>0</v>
      </c>
      <c r="AN462">
        <v>0</v>
      </c>
      <c r="AO462">
        <f>1-AM462/AN462</f>
        <v>0</v>
      </c>
      <c r="AP462">
        <v>0</v>
      </c>
      <c r="AQ462" t="s">
        <v>303</v>
      </c>
      <c r="AR462" t="s">
        <v>303</v>
      </c>
      <c r="AS462">
        <v>0</v>
      </c>
      <c r="AT462">
        <v>0</v>
      </c>
      <c r="AU462">
        <f>1-AS462/AT462</f>
        <v>0</v>
      </c>
      <c r="AV462">
        <v>0.5</v>
      </c>
      <c r="AW462">
        <f>BV462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303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f>$B$11*CS462+$C$11*CT462+$F$11*CU462*(1-CX462)</f>
        <v>0</v>
      </c>
      <c r="BV462">
        <f>BU462*BW462</f>
        <v>0</v>
      </c>
      <c r="BW462">
        <f>($B$11*$D$9+$C$11*$D$9+$F$11*((DH462+CZ462)/MAX(DH462+CZ462+DI462, 0.1)*$I$9+DI462/MAX(DH462+CZ462+DI462, 0.1)*$J$9))/($B$11+$C$11+$F$11)</f>
        <v>0</v>
      </c>
      <c r="BX462">
        <f>($B$11*$K$9+$C$11*$K$9+$F$11*((DH462+CZ462)/MAX(DH462+CZ462+DI462, 0.1)*$P$9+DI462/MAX(DH462+CZ462+DI462, 0.1)*$Q$9))/($B$11+$C$11+$F$11)</f>
        <v>0</v>
      </c>
      <c r="BY462">
        <v>6</v>
      </c>
      <c r="BZ462">
        <v>0.5</v>
      </c>
      <c r="CA462" t="s">
        <v>304</v>
      </c>
      <c r="CB462">
        <v>2</v>
      </c>
      <c r="CC462">
        <v>1625678105.1</v>
      </c>
      <c r="CD462">
        <v>406.261</v>
      </c>
      <c r="CE462">
        <v>420.021666666667</v>
      </c>
      <c r="CF462">
        <v>12.0336666666667</v>
      </c>
      <c r="CG462">
        <v>9.83581666666667</v>
      </c>
      <c r="CH462">
        <v>420.602666666667</v>
      </c>
      <c r="CI462">
        <v>13.5877666666667</v>
      </c>
      <c r="CJ462">
        <v>499.930666666667</v>
      </c>
      <c r="CK462">
        <v>100.413</v>
      </c>
      <c r="CL462">
        <v>0.0999538333333333</v>
      </c>
      <c r="CM462">
        <v>26.7255333333333</v>
      </c>
      <c r="CN462">
        <v>26.2709666666667</v>
      </c>
      <c r="CO462">
        <v>999.9</v>
      </c>
      <c r="CP462">
        <v>0</v>
      </c>
      <c r="CQ462">
        <v>0</v>
      </c>
      <c r="CR462">
        <v>9998.53333333333</v>
      </c>
      <c r="CS462">
        <v>0</v>
      </c>
      <c r="CT462">
        <v>4.41956</v>
      </c>
      <c r="CU462">
        <v>1046.07</v>
      </c>
      <c r="CV462">
        <v>0.962005666666667</v>
      </c>
      <c r="CW462">
        <v>0.0379944</v>
      </c>
      <c r="CX462">
        <v>0</v>
      </c>
      <c r="CY462">
        <v>1239.87666666667</v>
      </c>
      <c r="CZ462">
        <v>4.99912</v>
      </c>
      <c r="DA462">
        <v>12896.9</v>
      </c>
      <c r="DB462">
        <v>6713.27666666667</v>
      </c>
      <c r="DC462">
        <v>38.187</v>
      </c>
      <c r="DD462">
        <v>41.083</v>
      </c>
      <c r="DE462">
        <v>39.958</v>
      </c>
      <c r="DF462">
        <v>40.75</v>
      </c>
      <c r="DG462">
        <v>40.312</v>
      </c>
      <c r="DH462">
        <v>1001.52</v>
      </c>
      <c r="DI462">
        <v>39.55</v>
      </c>
      <c r="DJ462">
        <v>0</v>
      </c>
      <c r="DK462">
        <v>1625678106.8</v>
      </c>
      <c r="DL462">
        <v>0</v>
      </c>
      <c r="DM462">
        <v>1242.34884615385</v>
      </c>
      <c r="DN462">
        <v>-22.1432478815489</v>
      </c>
      <c r="DO462">
        <v>-226.174359152742</v>
      </c>
      <c r="DP462">
        <v>12921.8153846154</v>
      </c>
      <c r="DQ462">
        <v>15</v>
      </c>
      <c r="DR462">
        <v>1625677134.6</v>
      </c>
      <c r="DS462" t="s">
        <v>305</v>
      </c>
      <c r="DT462">
        <v>1625677128.6</v>
      </c>
      <c r="DU462">
        <v>1625677134.6</v>
      </c>
      <c r="DV462">
        <v>2</v>
      </c>
      <c r="DW462">
        <v>0.041</v>
      </c>
      <c r="DX462">
        <v>0.026</v>
      </c>
      <c r="DY462">
        <v>-14.347</v>
      </c>
      <c r="DZ462">
        <v>-1.389</v>
      </c>
      <c r="EA462">
        <v>420</v>
      </c>
      <c r="EB462">
        <v>5</v>
      </c>
      <c r="EC462">
        <v>0.14</v>
      </c>
      <c r="ED462">
        <v>0.08</v>
      </c>
      <c r="EE462">
        <v>-13.7316170731707</v>
      </c>
      <c r="EF462">
        <v>-0.448262717770024</v>
      </c>
      <c r="EG462">
        <v>0.0572257613080622</v>
      </c>
      <c r="EH462">
        <v>1</v>
      </c>
      <c r="EI462">
        <v>1243.55771428571</v>
      </c>
      <c r="EJ462">
        <v>-22.5379806251874</v>
      </c>
      <c r="EK462">
        <v>2.28488710032346</v>
      </c>
      <c r="EL462">
        <v>0</v>
      </c>
      <c r="EM462">
        <v>2.17804707317073</v>
      </c>
      <c r="EN462">
        <v>0.156246689895476</v>
      </c>
      <c r="EO462">
        <v>0.0179659504841665</v>
      </c>
      <c r="EP462">
        <v>0</v>
      </c>
      <c r="EQ462">
        <v>1</v>
      </c>
      <c r="ER462">
        <v>3</v>
      </c>
      <c r="ES462" t="s">
        <v>427</v>
      </c>
      <c r="ET462">
        <v>100</v>
      </c>
      <c r="EU462">
        <v>100</v>
      </c>
      <c r="EV462">
        <v>-14.342</v>
      </c>
      <c r="EW462">
        <v>-1.5543</v>
      </c>
      <c r="EX462">
        <v>-14.3476998515065</v>
      </c>
      <c r="EY462">
        <v>0.000485247639819423</v>
      </c>
      <c r="EZ462">
        <v>-1.36446825205216e-06</v>
      </c>
      <c r="FA462">
        <v>5.78542989185787e-10</v>
      </c>
      <c r="FB462">
        <v>-1.1099058739466</v>
      </c>
      <c r="FC462">
        <v>-0.0508365997127688</v>
      </c>
      <c r="FD462">
        <v>0.00161886503163497</v>
      </c>
      <c r="FE462">
        <v>-2.08621555845513e-05</v>
      </c>
      <c r="FF462">
        <v>0</v>
      </c>
      <c r="FG462">
        <v>2096</v>
      </c>
      <c r="FH462">
        <v>2</v>
      </c>
      <c r="FI462">
        <v>28</v>
      </c>
      <c r="FJ462">
        <v>16.3</v>
      </c>
      <c r="FK462">
        <v>16.2</v>
      </c>
      <c r="FL462">
        <v>18</v>
      </c>
      <c r="FM462">
        <v>492.201</v>
      </c>
      <c r="FN462">
        <v>513.245</v>
      </c>
      <c r="FO462">
        <v>28.7785</v>
      </c>
      <c r="FP462">
        <v>26.4459</v>
      </c>
      <c r="FQ462">
        <v>30.0003</v>
      </c>
      <c r="FR462">
        <v>26.5846</v>
      </c>
      <c r="FS462">
        <v>26.5721</v>
      </c>
      <c r="FT462">
        <v>21.5315</v>
      </c>
      <c r="FU462">
        <v>37.907</v>
      </c>
      <c r="FV462">
        <v>0</v>
      </c>
      <c r="FW462">
        <v>28.85</v>
      </c>
      <c r="FX462">
        <v>420</v>
      </c>
      <c r="FY462">
        <v>9.95828</v>
      </c>
      <c r="FZ462">
        <v>101.678</v>
      </c>
      <c r="GA462">
        <v>96.2019</v>
      </c>
    </row>
    <row r="463" spans="1:183">
      <c r="A463">
        <v>447</v>
      </c>
      <c r="B463">
        <v>1625678108.1</v>
      </c>
      <c r="C463">
        <v>892</v>
      </c>
      <c r="D463" t="s">
        <v>1200</v>
      </c>
      <c r="E463" t="s">
        <v>1201</v>
      </c>
      <c r="F463">
        <v>1</v>
      </c>
      <c r="G463" t="s">
        <v>302</v>
      </c>
      <c r="H463">
        <v>1625678107.1</v>
      </c>
      <c r="I463">
        <f>(J463)/1000</f>
        <v>0</v>
      </c>
      <c r="J463">
        <f>1000*CJ463*AH463*(CF463-CG463)/(100*BY463*(1000-AH463*CF463))</f>
        <v>0</v>
      </c>
      <c r="K463">
        <f>CJ463*AH463*(CE463-CD463*(1000-AH463*CG463)/(1000-AH463*CF463))/(100*BY463)</f>
        <v>0</v>
      </c>
      <c r="L463">
        <f>CD463 - IF(AH463&gt;1, K463*BY463*100.0/(AJ463*CR463), 0)</f>
        <v>0</v>
      </c>
      <c r="M463">
        <f>((S463-I463/2)*L463-K463)/(S463+I463/2)</f>
        <v>0</v>
      </c>
      <c r="N463">
        <f>M463*(CK463+CL463)/1000.0</f>
        <v>0</v>
      </c>
      <c r="O463">
        <f>(CD463 - IF(AH463&gt;1, K463*BY463*100.0/(AJ463*CR463), 0))*(CK463+CL463)/1000.0</f>
        <v>0</v>
      </c>
      <c r="P463">
        <f>2.0/((1/R463-1/Q463)+SIGN(R463)*SQRT((1/R463-1/Q463)*(1/R463-1/Q463) + 4*BZ463/((BZ463+1)*(BZ463+1))*(2*1/R463*1/Q463-1/Q463*1/Q463)))</f>
        <v>0</v>
      </c>
      <c r="Q463">
        <f>IF(LEFT(CA463,1)&lt;&gt;"0",IF(LEFT(CA463,1)="1",3.0,CB463),$D$5+$E$5*(CR463*CK463/($K$5*1000))+$F$5*(CR463*CK463/($K$5*1000))*MAX(MIN(BY463,$J$5),$I$5)*MAX(MIN(BY463,$J$5),$I$5)+$G$5*MAX(MIN(BY463,$J$5),$I$5)*(CR463*CK463/($K$5*1000))+$H$5*(CR463*CK463/($K$5*1000))*(CR463*CK463/($K$5*1000)))</f>
        <v>0</v>
      </c>
      <c r="R463">
        <f>I463*(1000-(1000*0.61365*exp(17.502*V463/(240.97+V463))/(CK463+CL463)+CF463)/2)/(1000*0.61365*exp(17.502*V463/(240.97+V463))/(CK463+CL463)-CF463)</f>
        <v>0</v>
      </c>
      <c r="S463">
        <f>1/((BZ463+1)/(P463/1.6)+1/(Q463/1.37)) + BZ463/((BZ463+1)/(P463/1.6) + BZ463/(Q463/1.37))</f>
        <v>0</v>
      </c>
      <c r="T463">
        <f>(BU463*BX463)</f>
        <v>0</v>
      </c>
      <c r="U463">
        <f>(CM463+(T463+2*0.95*5.67E-8*(((CM463+$B$7)+273)^4-(CM463+273)^4)-44100*I463)/(1.84*29.3*Q463+8*0.95*5.67E-8*(CM463+273)^3))</f>
        <v>0</v>
      </c>
      <c r="V463">
        <f>($C$7*CN463+$D$7*CO463+$E$7*U463)</f>
        <v>0</v>
      </c>
      <c r="W463">
        <f>0.61365*exp(17.502*V463/(240.97+V463))</f>
        <v>0</v>
      </c>
      <c r="X463">
        <f>(Y463/Z463*100)</f>
        <v>0</v>
      </c>
      <c r="Y463">
        <f>CF463*(CK463+CL463)/1000</f>
        <v>0</v>
      </c>
      <c r="Z463">
        <f>0.61365*exp(17.502*CM463/(240.97+CM463))</f>
        <v>0</v>
      </c>
      <c r="AA463">
        <f>(W463-CF463*(CK463+CL463)/1000)</f>
        <v>0</v>
      </c>
      <c r="AB463">
        <f>(-I463*44100)</f>
        <v>0</v>
      </c>
      <c r="AC463">
        <f>2*29.3*Q463*0.92*(CM463-V463)</f>
        <v>0</v>
      </c>
      <c r="AD463">
        <f>2*0.95*5.67E-8*(((CM463+$B$7)+273)^4-(V463+273)^4)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MAX(0,($B$13+$C$13*CR463)/(1+$D$13*CR463)*CK463/(CM463+273)*$E$13)</f>
        <v>0</v>
      </c>
      <c r="AK463" t="s">
        <v>303</v>
      </c>
      <c r="AL463" t="s">
        <v>303</v>
      </c>
      <c r="AM463">
        <v>0</v>
      </c>
      <c r="AN463">
        <v>0</v>
      </c>
      <c r="AO463">
        <f>1-AM463/AN463</f>
        <v>0</v>
      </c>
      <c r="AP463">
        <v>0</v>
      </c>
      <c r="AQ463" t="s">
        <v>303</v>
      </c>
      <c r="AR463" t="s">
        <v>303</v>
      </c>
      <c r="AS463">
        <v>0</v>
      </c>
      <c r="AT463">
        <v>0</v>
      </c>
      <c r="AU463">
        <f>1-AS463/AT463</f>
        <v>0</v>
      </c>
      <c r="AV463">
        <v>0.5</v>
      </c>
      <c r="AW463">
        <f>BV463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303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f>$B$11*CS463+$C$11*CT463+$F$11*CU463*(1-CX463)</f>
        <v>0</v>
      </c>
      <c r="BV463">
        <f>BU463*BW463</f>
        <v>0</v>
      </c>
      <c r="BW463">
        <f>($B$11*$D$9+$C$11*$D$9+$F$11*((DH463+CZ463)/MAX(DH463+CZ463+DI463, 0.1)*$I$9+DI463/MAX(DH463+CZ463+DI463, 0.1)*$J$9))/($B$11+$C$11+$F$11)</f>
        <v>0</v>
      </c>
      <c r="BX463">
        <f>($B$11*$K$9+$C$11*$K$9+$F$11*((DH463+CZ463)/MAX(DH463+CZ463+DI463, 0.1)*$P$9+DI463/MAX(DH463+CZ463+DI463, 0.1)*$Q$9))/($B$11+$C$11+$F$11)</f>
        <v>0</v>
      </c>
      <c r="BY463">
        <v>6</v>
      </c>
      <c r="BZ463">
        <v>0.5</v>
      </c>
      <c r="CA463" t="s">
        <v>304</v>
      </c>
      <c r="CB463">
        <v>2</v>
      </c>
      <c r="CC463">
        <v>1625678107.1</v>
      </c>
      <c r="CD463">
        <v>406.266</v>
      </c>
      <c r="CE463">
        <v>419.967</v>
      </c>
      <c r="CF463">
        <v>12.0568666666667</v>
      </c>
      <c r="CG463">
        <v>9.86479666666667</v>
      </c>
      <c r="CH463">
        <v>420.608</v>
      </c>
      <c r="CI463">
        <v>13.6114333333333</v>
      </c>
      <c r="CJ463">
        <v>500.053333333333</v>
      </c>
      <c r="CK463">
        <v>100.412333333333</v>
      </c>
      <c r="CL463">
        <v>0.100257</v>
      </c>
      <c r="CM463">
        <v>26.7558</v>
      </c>
      <c r="CN463">
        <v>26.3008666666667</v>
      </c>
      <c r="CO463">
        <v>999.9</v>
      </c>
      <c r="CP463">
        <v>0</v>
      </c>
      <c r="CQ463">
        <v>0</v>
      </c>
      <c r="CR463">
        <v>9993.73333333333</v>
      </c>
      <c r="CS463">
        <v>0</v>
      </c>
      <c r="CT463">
        <v>4.41129</v>
      </c>
      <c r="CU463">
        <v>1045.97</v>
      </c>
      <c r="CV463">
        <v>0.962002</v>
      </c>
      <c r="CW463">
        <v>0.0379981</v>
      </c>
      <c r="CX463">
        <v>0</v>
      </c>
      <c r="CY463">
        <v>1239.29</v>
      </c>
      <c r="CZ463">
        <v>4.99912</v>
      </c>
      <c r="DA463">
        <v>12887.8</v>
      </c>
      <c r="DB463">
        <v>6712.62333333333</v>
      </c>
      <c r="DC463">
        <v>38.3123333333333</v>
      </c>
      <c r="DD463">
        <v>41.125</v>
      </c>
      <c r="DE463">
        <v>39.9996666666667</v>
      </c>
      <c r="DF463">
        <v>40.7703333333333</v>
      </c>
      <c r="DG463">
        <v>40.2703333333333</v>
      </c>
      <c r="DH463">
        <v>1001.42</v>
      </c>
      <c r="DI463">
        <v>39.55</v>
      </c>
      <c r="DJ463">
        <v>0</v>
      </c>
      <c r="DK463">
        <v>1625678109.2</v>
      </c>
      <c r="DL463">
        <v>0</v>
      </c>
      <c r="DM463">
        <v>1241.46</v>
      </c>
      <c r="DN463">
        <v>-21.3429059986998</v>
      </c>
      <c r="DO463">
        <v>-230.902564294213</v>
      </c>
      <c r="DP463">
        <v>12912.6423076923</v>
      </c>
      <c r="DQ463">
        <v>15</v>
      </c>
      <c r="DR463">
        <v>1625677134.6</v>
      </c>
      <c r="DS463" t="s">
        <v>305</v>
      </c>
      <c r="DT463">
        <v>1625677128.6</v>
      </c>
      <c r="DU463">
        <v>1625677134.6</v>
      </c>
      <c r="DV463">
        <v>2</v>
      </c>
      <c r="DW463">
        <v>0.041</v>
      </c>
      <c r="DX463">
        <v>0.026</v>
      </c>
      <c r="DY463">
        <v>-14.347</v>
      </c>
      <c r="DZ463">
        <v>-1.389</v>
      </c>
      <c r="EA463">
        <v>420</v>
      </c>
      <c r="EB463">
        <v>5</v>
      </c>
      <c r="EC463">
        <v>0.14</v>
      </c>
      <c r="ED463">
        <v>0.08</v>
      </c>
      <c r="EE463">
        <v>-13.7363804878049</v>
      </c>
      <c r="EF463">
        <v>-0.252491289198621</v>
      </c>
      <c r="EG463">
        <v>0.0524536414114692</v>
      </c>
      <c r="EH463">
        <v>1</v>
      </c>
      <c r="EI463">
        <v>1242.56588235294</v>
      </c>
      <c r="EJ463">
        <v>-21.5811125822858</v>
      </c>
      <c r="EK463">
        <v>2.13071807510308</v>
      </c>
      <c r="EL463">
        <v>0</v>
      </c>
      <c r="EM463">
        <v>2.18145292682927</v>
      </c>
      <c r="EN463">
        <v>0.138056655052261</v>
      </c>
      <c r="EO463">
        <v>0.0168905396011802</v>
      </c>
      <c r="EP463">
        <v>0</v>
      </c>
      <c r="EQ463">
        <v>1</v>
      </c>
      <c r="ER463">
        <v>3</v>
      </c>
      <c r="ES463" t="s">
        <v>427</v>
      </c>
      <c r="ET463">
        <v>100</v>
      </c>
      <c r="EU463">
        <v>100</v>
      </c>
      <c r="EV463">
        <v>-14.342</v>
      </c>
      <c r="EW463">
        <v>-1.5548</v>
      </c>
      <c r="EX463">
        <v>-14.3476998515065</v>
      </c>
      <c r="EY463">
        <v>0.000485247639819423</v>
      </c>
      <c r="EZ463">
        <v>-1.36446825205216e-06</v>
      </c>
      <c r="FA463">
        <v>5.78542989185787e-10</v>
      </c>
      <c r="FB463">
        <v>-1.1099058739466</v>
      </c>
      <c r="FC463">
        <v>-0.0508365997127688</v>
      </c>
      <c r="FD463">
        <v>0.00161886503163497</v>
      </c>
      <c r="FE463">
        <v>-2.08621555845513e-05</v>
      </c>
      <c r="FF463">
        <v>0</v>
      </c>
      <c r="FG463">
        <v>2096</v>
      </c>
      <c r="FH463">
        <v>2</v>
      </c>
      <c r="FI463">
        <v>28</v>
      </c>
      <c r="FJ463">
        <v>16.3</v>
      </c>
      <c r="FK463">
        <v>16.2</v>
      </c>
      <c r="FL463">
        <v>18</v>
      </c>
      <c r="FM463">
        <v>492.427</v>
      </c>
      <c r="FN463">
        <v>512.921</v>
      </c>
      <c r="FO463">
        <v>28.8197</v>
      </c>
      <c r="FP463">
        <v>26.4474</v>
      </c>
      <c r="FQ463">
        <v>30.0002</v>
      </c>
      <c r="FR463">
        <v>26.5856</v>
      </c>
      <c r="FS463">
        <v>26.5721</v>
      </c>
      <c r="FT463">
        <v>21.5313</v>
      </c>
      <c r="FU463">
        <v>37.907</v>
      </c>
      <c r="FV463">
        <v>0</v>
      </c>
      <c r="FW463">
        <v>28.91</v>
      </c>
      <c r="FX463">
        <v>420</v>
      </c>
      <c r="FY463">
        <v>9.9554</v>
      </c>
      <c r="FZ463">
        <v>101.678</v>
      </c>
      <c r="GA463">
        <v>96.2015</v>
      </c>
    </row>
    <row r="464" spans="1:183">
      <c r="A464">
        <v>448</v>
      </c>
      <c r="B464">
        <v>1625678110.1</v>
      </c>
      <c r="C464">
        <v>894</v>
      </c>
      <c r="D464" t="s">
        <v>1202</v>
      </c>
      <c r="E464" t="s">
        <v>1203</v>
      </c>
      <c r="F464">
        <v>1</v>
      </c>
      <c r="G464" t="s">
        <v>302</v>
      </c>
      <c r="H464">
        <v>1625678109.1</v>
      </c>
      <c r="I464">
        <f>(J464)/1000</f>
        <v>0</v>
      </c>
      <c r="J464">
        <f>1000*CJ464*AH464*(CF464-CG464)/(100*BY464*(1000-AH464*CF464))</f>
        <v>0</v>
      </c>
      <c r="K464">
        <f>CJ464*AH464*(CE464-CD464*(1000-AH464*CG464)/(1000-AH464*CF464))/(100*BY464)</f>
        <v>0</v>
      </c>
      <c r="L464">
        <f>CD464 - IF(AH464&gt;1, K464*BY464*100.0/(AJ464*CR464), 0)</f>
        <v>0</v>
      </c>
      <c r="M464">
        <f>((S464-I464/2)*L464-K464)/(S464+I464/2)</f>
        <v>0</v>
      </c>
      <c r="N464">
        <f>M464*(CK464+CL464)/1000.0</f>
        <v>0</v>
      </c>
      <c r="O464">
        <f>(CD464 - IF(AH464&gt;1, K464*BY464*100.0/(AJ464*CR464), 0))*(CK464+CL464)/1000.0</f>
        <v>0</v>
      </c>
      <c r="P464">
        <f>2.0/((1/R464-1/Q464)+SIGN(R464)*SQRT((1/R464-1/Q464)*(1/R464-1/Q464) + 4*BZ464/((BZ464+1)*(BZ464+1))*(2*1/R464*1/Q464-1/Q464*1/Q464)))</f>
        <v>0</v>
      </c>
      <c r="Q464">
        <f>IF(LEFT(CA464,1)&lt;&gt;"0",IF(LEFT(CA464,1)="1",3.0,CB464),$D$5+$E$5*(CR464*CK464/($K$5*1000))+$F$5*(CR464*CK464/($K$5*1000))*MAX(MIN(BY464,$J$5),$I$5)*MAX(MIN(BY464,$J$5),$I$5)+$G$5*MAX(MIN(BY464,$J$5),$I$5)*(CR464*CK464/($K$5*1000))+$H$5*(CR464*CK464/($K$5*1000))*(CR464*CK464/($K$5*1000)))</f>
        <v>0</v>
      </c>
      <c r="R464">
        <f>I464*(1000-(1000*0.61365*exp(17.502*V464/(240.97+V464))/(CK464+CL464)+CF464)/2)/(1000*0.61365*exp(17.502*V464/(240.97+V464))/(CK464+CL464)-CF464)</f>
        <v>0</v>
      </c>
      <c r="S464">
        <f>1/((BZ464+1)/(P464/1.6)+1/(Q464/1.37)) + BZ464/((BZ464+1)/(P464/1.6) + BZ464/(Q464/1.37))</f>
        <v>0</v>
      </c>
      <c r="T464">
        <f>(BU464*BX464)</f>
        <v>0</v>
      </c>
      <c r="U464">
        <f>(CM464+(T464+2*0.95*5.67E-8*(((CM464+$B$7)+273)^4-(CM464+273)^4)-44100*I464)/(1.84*29.3*Q464+8*0.95*5.67E-8*(CM464+273)^3))</f>
        <v>0</v>
      </c>
      <c r="V464">
        <f>($C$7*CN464+$D$7*CO464+$E$7*U464)</f>
        <v>0</v>
      </c>
      <c r="W464">
        <f>0.61365*exp(17.502*V464/(240.97+V464))</f>
        <v>0</v>
      </c>
      <c r="X464">
        <f>(Y464/Z464*100)</f>
        <v>0</v>
      </c>
      <c r="Y464">
        <f>CF464*(CK464+CL464)/1000</f>
        <v>0</v>
      </c>
      <c r="Z464">
        <f>0.61365*exp(17.502*CM464/(240.97+CM464))</f>
        <v>0</v>
      </c>
      <c r="AA464">
        <f>(W464-CF464*(CK464+CL464)/1000)</f>
        <v>0</v>
      </c>
      <c r="AB464">
        <f>(-I464*44100)</f>
        <v>0</v>
      </c>
      <c r="AC464">
        <f>2*29.3*Q464*0.92*(CM464-V464)</f>
        <v>0</v>
      </c>
      <c r="AD464">
        <f>2*0.95*5.67E-8*(((CM464+$B$7)+273)^4-(V464+273)^4)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MAX(0,($B$13+$C$13*CR464)/(1+$D$13*CR464)*CK464/(CM464+273)*$E$13)</f>
        <v>0</v>
      </c>
      <c r="AK464" t="s">
        <v>303</v>
      </c>
      <c r="AL464" t="s">
        <v>303</v>
      </c>
      <c r="AM464">
        <v>0</v>
      </c>
      <c r="AN464">
        <v>0</v>
      </c>
      <c r="AO464">
        <f>1-AM464/AN464</f>
        <v>0</v>
      </c>
      <c r="AP464">
        <v>0</v>
      </c>
      <c r="AQ464" t="s">
        <v>303</v>
      </c>
      <c r="AR464" t="s">
        <v>303</v>
      </c>
      <c r="AS464">
        <v>0</v>
      </c>
      <c r="AT464">
        <v>0</v>
      </c>
      <c r="AU464">
        <f>1-AS464/AT464</f>
        <v>0</v>
      </c>
      <c r="AV464">
        <v>0.5</v>
      </c>
      <c r="AW464">
        <f>BV464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303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f>$B$11*CS464+$C$11*CT464+$F$11*CU464*(1-CX464)</f>
        <v>0</v>
      </c>
      <c r="BV464">
        <f>BU464*BW464</f>
        <v>0</v>
      </c>
      <c r="BW464">
        <f>($B$11*$D$9+$C$11*$D$9+$F$11*((DH464+CZ464)/MAX(DH464+CZ464+DI464, 0.1)*$I$9+DI464/MAX(DH464+CZ464+DI464, 0.1)*$J$9))/($B$11+$C$11+$F$11)</f>
        <v>0</v>
      </c>
      <c r="BX464">
        <f>($B$11*$K$9+$C$11*$K$9+$F$11*((DH464+CZ464)/MAX(DH464+CZ464+DI464, 0.1)*$P$9+DI464/MAX(DH464+CZ464+DI464, 0.1)*$Q$9))/($B$11+$C$11+$F$11)</f>
        <v>0</v>
      </c>
      <c r="BY464">
        <v>6</v>
      </c>
      <c r="BZ464">
        <v>0.5</v>
      </c>
      <c r="CA464" t="s">
        <v>304</v>
      </c>
      <c r="CB464">
        <v>2</v>
      </c>
      <c r="CC464">
        <v>1625678109.1</v>
      </c>
      <c r="CD464">
        <v>406.241</v>
      </c>
      <c r="CE464">
        <v>419.953</v>
      </c>
      <c r="CF464">
        <v>12.0819</v>
      </c>
      <c r="CG464">
        <v>9.87474666666667</v>
      </c>
      <c r="CH464">
        <v>420.582666666667</v>
      </c>
      <c r="CI464">
        <v>13.6369</v>
      </c>
      <c r="CJ464">
        <v>500.046</v>
      </c>
      <c r="CK464">
        <v>100.412</v>
      </c>
      <c r="CL464">
        <v>0.0996013666666667</v>
      </c>
      <c r="CM464">
        <v>26.7866666666667</v>
      </c>
      <c r="CN464">
        <v>26.3283</v>
      </c>
      <c r="CO464">
        <v>999.9</v>
      </c>
      <c r="CP464">
        <v>0</v>
      </c>
      <c r="CQ464">
        <v>0</v>
      </c>
      <c r="CR464">
        <v>10034.9666666667</v>
      </c>
      <c r="CS464">
        <v>0</v>
      </c>
      <c r="CT464">
        <v>4.43059</v>
      </c>
      <c r="CU464">
        <v>1045.96666666667</v>
      </c>
      <c r="CV464">
        <v>0.962002</v>
      </c>
      <c r="CW464">
        <v>0.0379981</v>
      </c>
      <c r="CX464">
        <v>0</v>
      </c>
      <c r="CY464">
        <v>1238.53666666667</v>
      </c>
      <c r="CZ464">
        <v>4.99912</v>
      </c>
      <c r="DA464">
        <v>12881.5</v>
      </c>
      <c r="DB464">
        <v>6712.61</v>
      </c>
      <c r="DC464">
        <v>38.2913333333333</v>
      </c>
      <c r="DD464">
        <v>41.104</v>
      </c>
      <c r="DE464">
        <v>39.9373333333333</v>
      </c>
      <c r="DF464">
        <v>40.7703333333333</v>
      </c>
      <c r="DG464">
        <v>40.25</v>
      </c>
      <c r="DH464">
        <v>1001.41666666667</v>
      </c>
      <c r="DI464">
        <v>39.55</v>
      </c>
      <c r="DJ464">
        <v>0</v>
      </c>
      <c r="DK464">
        <v>1625678111</v>
      </c>
      <c r="DL464">
        <v>0</v>
      </c>
      <c r="DM464">
        <v>1240.7016</v>
      </c>
      <c r="DN464">
        <v>-21.1853845816308</v>
      </c>
      <c r="DO464">
        <v>-230.153845844124</v>
      </c>
      <c r="DP464">
        <v>12904.596</v>
      </c>
      <c r="DQ464">
        <v>15</v>
      </c>
      <c r="DR464">
        <v>1625677134.6</v>
      </c>
      <c r="DS464" t="s">
        <v>305</v>
      </c>
      <c r="DT464">
        <v>1625677128.6</v>
      </c>
      <c r="DU464">
        <v>1625677134.6</v>
      </c>
      <c r="DV464">
        <v>2</v>
      </c>
      <c r="DW464">
        <v>0.041</v>
      </c>
      <c r="DX464">
        <v>0.026</v>
      </c>
      <c r="DY464">
        <v>-14.347</v>
      </c>
      <c r="DZ464">
        <v>-1.389</v>
      </c>
      <c r="EA464">
        <v>420</v>
      </c>
      <c r="EB464">
        <v>5</v>
      </c>
      <c r="EC464">
        <v>0.14</v>
      </c>
      <c r="ED464">
        <v>0.08</v>
      </c>
      <c r="EE464">
        <v>-13.7392731707317</v>
      </c>
      <c r="EF464">
        <v>-0.0765114982578256</v>
      </c>
      <c r="EG464">
        <v>0.0496762986347011</v>
      </c>
      <c r="EH464">
        <v>1</v>
      </c>
      <c r="EI464">
        <v>1241.92558823529</v>
      </c>
      <c r="EJ464">
        <v>-21.8134230186887</v>
      </c>
      <c r="EK464">
        <v>2.15472966937778</v>
      </c>
      <c r="EL464">
        <v>0</v>
      </c>
      <c r="EM464">
        <v>2.18460780487805</v>
      </c>
      <c r="EN464">
        <v>0.157704041811851</v>
      </c>
      <c r="EO464">
        <v>0.0179669689494422</v>
      </c>
      <c r="EP464">
        <v>0</v>
      </c>
      <c r="EQ464">
        <v>1</v>
      </c>
      <c r="ER464">
        <v>3</v>
      </c>
      <c r="ES464" t="s">
        <v>427</v>
      </c>
      <c r="ET464">
        <v>100</v>
      </c>
      <c r="EU464">
        <v>100</v>
      </c>
      <c r="EV464">
        <v>-14.342</v>
      </c>
      <c r="EW464">
        <v>-1.5553</v>
      </c>
      <c r="EX464">
        <v>-14.3476998515065</v>
      </c>
      <c r="EY464">
        <v>0.000485247639819423</v>
      </c>
      <c r="EZ464">
        <v>-1.36446825205216e-06</v>
      </c>
      <c r="FA464">
        <v>5.78542989185787e-10</v>
      </c>
      <c r="FB464">
        <v>-1.1099058739466</v>
      </c>
      <c r="FC464">
        <v>-0.0508365997127688</v>
      </c>
      <c r="FD464">
        <v>0.00161886503163497</v>
      </c>
      <c r="FE464">
        <v>-2.08621555845513e-05</v>
      </c>
      <c r="FF464">
        <v>0</v>
      </c>
      <c r="FG464">
        <v>2096</v>
      </c>
      <c r="FH464">
        <v>2</v>
      </c>
      <c r="FI464">
        <v>28</v>
      </c>
      <c r="FJ464">
        <v>16.4</v>
      </c>
      <c r="FK464">
        <v>16.3</v>
      </c>
      <c r="FL464">
        <v>18</v>
      </c>
      <c r="FM464">
        <v>492.314</v>
      </c>
      <c r="FN464">
        <v>513.119</v>
      </c>
      <c r="FO464">
        <v>28.8671</v>
      </c>
      <c r="FP464">
        <v>26.449</v>
      </c>
      <c r="FQ464">
        <v>30.0001</v>
      </c>
      <c r="FR464">
        <v>26.586</v>
      </c>
      <c r="FS464">
        <v>26.5721</v>
      </c>
      <c r="FT464">
        <v>21.53</v>
      </c>
      <c r="FU464">
        <v>37.6232</v>
      </c>
      <c r="FV464">
        <v>0</v>
      </c>
      <c r="FW464">
        <v>28.91</v>
      </c>
      <c r="FX464">
        <v>420</v>
      </c>
      <c r="FY464">
        <v>9.95515</v>
      </c>
      <c r="FZ464">
        <v>101.678</v>
      </c>
      <c r="GA464">
        <v>96.2019</v>
      </c>
    </row>
    <row r="465" spans="1:183">
      <c r="A465">
        <v>449</v>
      </c>
      <c r="B465">
        <v>1625678112.1</v>
      </c>
      <c r="C465">
        <v>896</v>
      </c>
      <c r="D465" t="s">
        <v>1204</v>
      </c>
      <c r="E465" t="s">
        <v>1205</v>
      </c>
      <c r="F465">
        <v>1</v>
      </c>
      <c r="G465" t="s">
        <v>302</v>
      </c>
      <c r="H465">
        <v>1625678111.1</v>
      </c>
      <c r="I465">
        <f>(J465)/1000</f>
        <v>0</v>
      </c>
      <c r="J465">
        <f>1000*CJ465*AH465*(CF465-CG465)/(100*BY465*(1000-AH465*CF465))</f>
        <v>0</v>
      </c>
      <c r="K465">
        <f>CJ465*AH465*(CE465-CD465*(1000-AH465*CG465)/(1000-AH465*CF465))/(100*BY465)</f>
        <v>0</v>
      </c>
      <c r="L465">
        <f>CD465 - IF(AH465&gt;1, K465*BY465*100.0/(AJ465*CR465), 0)</f>
        <v>0</v>
      </c>
      <c r="M465">
        <f>((S465-I465/2)*L465-K465)/(S465+I465/2)</f>
        <v>0</v>
      </c>
      <c r="N465">
        <f>M465*(CK465+CL465)/1000.0</f>
        <v>0</v>
      </c>
      <c r="O465">
        <f>(CD465 - IF(AH465&gt;1, K465*BY465*100.0/(AJ465*CR465), 0))*(CK465+CL465)/1000.0</f>
        <v>0</v>
      </c>
      <c r="P465">
        <f>2.0/((1/R465-1/Q465)+SIGN(R465)*SQRT((1/R465-1/Q465)*(1/R465-1/Q465) + 4*BZ465/((BZ465+1)*(BZ465+1))*(2*1/R465*1/Q465-1/Q465*1/Q465)))</f>
        <v>0</v>
      </c>
      <c r="Q465">
        <f>IF(LEFT(CA465,1)&lt;&gt;"0",IF(LEFT(CA465,1)="1",3.0,CB465),$D$5+$E$5*(CR465*CK465/($K$5*1000))+$F$5*(CR465*CK465/($K$5*1000))*MAX(MIN(BY465,$J$5),$I$5)*MAX(MIN(BY465,$J$5),$I$5)+$G$5*MAX(MIN(BY465,$J$5),$I$5)*(CR465*CK465/($K$5*1000))+$H$5*(CR465*CK465/($K$5*1000))*(CR465*CK465/($K$5*1000)))</f>
        <v>0</v>
      </c>
      <c r="R465">
        <f>I465*(1000-(1000*0.61365*exp(17.502*V465/(240.97+V465))/(CK465+CL465)+CF465)/2)/(1000*0.61365*exp(17.502*V465/(240.97+V465))/(CK465+CL465)-CF465)</f>
        <v>0</v>
      </c>
      <c r="S465">
        <f>1/((BZ465+1)/(P465/1.6)+1/(Q465/1.37)) + BZ465/((BZ465+1)/(P465/1.6) + BZ465/(Q465/1.37))</f>
        <v>0</v>
      </c>
      <c r="T465">
        <f>(BU465*BX465)</f>
        <v>0</v>
      </c>
      <c r="U465">
        <f>(CM465+(T465+2*0.95*5.67E-8*(((CM465+$B$7)+273)^4-(CM465+273)^4)-44100*I465)/(1.84*29.3*Q465+8*0.95*5.67E-8*(CM465+273)^3))</f>
        <v>0</v>
      </c>
      <c r="V465">
        <f>($C$7*CN465+$D$7*CO465+$E$7*U465)</f>
        <v>0</v>
      </c>
      <c r="W465">
        <f>0.61365*exp(17.502*V465/(240.97+V465))</f>
        <v>0</v>
      </c>
      <c r="X465">
        <f>(Y465/Z465*100)</f>
        <v>0</v>
      </c>
      <c r="Y465">
        <f>CF465*(CK465+CL465)/1000</f>
        <v>0</v>
      </c>
      <c r="Z465">
        <f>0.61365*exp(17.502*CM465/(240.97+CM465))</f>
        <v>0</v>
      </c>
      <c r="AA465">
        <f>(W465-CF465*(CK465+CL465)/1000)</f>
        <v>0</v>
      </c>
      <c r="AB465">
        <f>(-I465*44100)</f>
        <v>0</v>
      </c>
      <c r="AC465">
        <f>2*29.3*Q465*0.92*(CM465-V465)</f>
        <v>0</v>
      </c>
      <c r="AD465">
        <f>2*0.95*5.67E-8*(((CM465+$B$7)+273)^4-(V465+273)^4)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MAX(0,($B$13+$C$13*CR465)/(1+$D$13*CR465)*CK465/(CM465+273)*$E$13)</f>
        <v>0</v>
      </c>
      <c r="AK465" t="s">
        <v>303</v>
      </c>
      <c r="AL465" t="s">
        <v>303</v>
      </c>
      <c r="AM465">
        <v>0</v>
      </c>
      <c r="AN465">
        <v>0</v>
      </c>
      <c r="AO465">
        <f>1-AM465/AN465</f>
        <v>0</v>
      </c>
      <c r="AP465">
        <v>0</v>
      </c>
      <c r="AQ465" t="s">
        <v>303</v>
      </c>
      <c r="AR465" t="s">
        <v>303</v>
      </c>
      <c r="AS465">
        <v>0</v>
      </c>
      <c r="AT465">
        <v>0</v>
      </c>
      <c r="AU465">
        <f>1-AS465/AT465</f>
        <v>0</v>
      </c>
      <c r="AV465">
        <v>0.5</v>
      </c>
      <c r="AW465">
        <f>BV465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303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f>$B$11*CS465+$C$11*CT465+$F$11*CU465*(1-CX465)</f>
        <v>0</v>
      </c>
      <c r="BV465">
        <f>BU465*BW465</f>
        <v>0</v>
      </c>
      <c r="BW465">
        <f>($B$11*$D$9+$C$11*$D$9+$F$11*((DH465+CZ465)/MAX(DH465+CZ465+DI465, 0.1)*$I$9+DI465/MAX(DH465+CZ465+DI465, 0.1)*$J$9))/($B$11+$C$11+$F$11)</f>
        <v>0</v>
      </c>
      <c r="BX465">
        <f>($B$11*$K$9+$C$11*$K$9+$F$11*((DH465+CZ465)/MAX(DH465+CZ465+DI465, 0.1)*$P$9+DI465/MAX(DH465+CZ465+DI465, 0.1)*$Q$9))/($B$11+$C$11+$F$11)</f>
        <v>0</v>
      </c>
      <c r="BY465">
        <v>6</v>
      </c>
      <c r="BZ465">
        <v>0.5</v>
      </c>
      <c r="CA465" t="s">
        <v>304</v>
      </c>
      <c r="CB465">
        <v>2</v>
      </c>
      <c r="CC465">
        <v>1625678111.1</v>
      </c>
      <c r="CD465">
        <v>406.217666666667</v>
      </c>
      <c r="CE465">
        <v>420.018666666667</v>
      </c>
      <c r="CF465">
        <v>12.1051666666667</v>
      </c>
      <c r="CG465">
        <v>9.8812</v>
      </c>
      <c r="CH465">
        <v>420.559666666667</v>
      </c>
      <c r="CI465">
        <v>13.6606</v>
      </c>
      <c r="CJ465">
        <v>500.030666666667</v>
      </c>
      <c r="CK465">
        <v>100.411</v>
      </c>
      <c r="CL465">
        <v>0.100184333333333</v>
      </c>
      <c r="CM465">
        <v>26.8154333333333</v>
      </c>
      <c r="CN465">
        <v>26.3539333333333</v>
      </c>
      <c r="CO465">
        <v>999.9</v>
      </c>
      <c r="CP465">
        <v>0</v>
      </c>
      <c r="CQ465">
        <v>0</v>
      </c>
      <c r="CR465">
        <v>9996.26666666667</v>
      </c>
      <c r="CS465">
        <v>0</v>
      </c>
      <c r="CT465">
        <v>4.46045666666667</v>
      </c>
      <c r="CU465">
        <v>1045.96666666667</v>
      </c>
      <c r="CV465">
        <v>0.962002</v>
      </c>
      <c r="CW465">
        <v>0.0379981</v>
      </c>
      <c r="CX465">
        <v>0</v>
      </c>
      <c r="CY465">
        <v>1237.57333333333</v>
      </c>
      <c r="CZ465">
        <v>4.99912</v>
      </c>
      <c r="DA465">
        <v>12873.8333333333</v>
      </c>
      <c r="DB465">
        <v>6712.60666666667</v>
      </c>
      <c r="DC465">
        <v>38.3123333333333</v>
      </c>
      <c r="DD465">
        <v>41.104</v>
      </c>
      <c r="DE465">
        <v>40.0206666666667</v>
      </c>
      <c r="DF465">
        <v>40.8123333333333</v>
      </c>
      <c r="DG465">
        <v>40.5</v>
      </c>
      <c r="DH465">
        <v>1001.41666666667</v>
      </c>
      <c r="DI465">
        <v>39.55</v>
      </c>
      <c r="DJ465">
        <v>0</v>
      </c>
      <c r="DK465">
        <v>1625678112.8</v>
      </c>
      <c r="DL465">
        <v>0</v>
      </c>
      <c r="DM465">
        <v>1240.16615384615</v>
      </c>
      <c r="DN465">
        <v>-21.8776068479488</v>
      </c>
      <c r="DO465">
        <v>-225.958974563894</v>
      </c>
      <c r="DP465">
        <v>12898.9807692308</v>
      </c>
      <c r="DQ465">
        <v>15</v>
      </c>
      <c r="DR465">
        <v>1625677134.6</v>
      </c>
      <c r="DS465" t="s">
        <v>305</v>
      </c>
      <c r="DT465">
        <v>1625677128.6</v>
      </c>
      <c r="DU465">
        <v>1625677134.6</v>
      </c>
      <c r="DV465">
        <v>2</v>
      </c>
      <c r="DW465">
        <v>0.041</v>
      </c>
      <c r="DX465">
        <v>0.026</v>
      </c>
      <c r="DY465">
        <v>-14.347</v>
      </c>
      <c r="DZ465">
        <v>-1.389</v>
      </c>
      <c r="EA465">
        <v>420</v>
      </c>
      <c r="EB465">
        <v>5</v>
      </c>
      <c r="EC465">
        <v>0.14</v>
      </c>
      <c r="ED465">
        <v>0.08</v>
      </c>
      <c r="EE465">
        <v>-13.7464682926829</v>
      </c>
      <c r="EF465">
        <v>-0.130630662020905</v>
      </c>
      <c r="EG465">
        <v>0.0519112161338923</v>
      </c>
      <c r="EH465">
        <v>1</v>
      </c>
      <c r="EI465">
        <v>1241.03764705882</v>
      </c>
      <c r="EJ465">
        <v>-21.9296823494126</v>
      </c>
      <c r="EK465">
        <v>2.15996331507998</v>
      </c>
      <c r="EL465">
        <v>0</v>
      </c>
      <c r="EM465">
        <v>2.19004097560976</v>
      </c>
      <c r="EN465">
        <v>0.182488432055748</v>
      </c>
      <c r="EO465">
        <v>0.0199608508060614</v>
      </c>
      <c r="EP465">
        <v>0</v>
      </c>
      <c r="EQ465">
        <v>1</v>
      </c>
      <c r="ER465">
        <v>3</v>
      </c>
      <c r="ES465" t="s">
        <v>427</v>
      </c>
      <c r="ET465">
        <v>100</v>
      </c>
      <c r="EU465">
        <v>100</v>
      </c>
      <c r="EV465">
        <v>-14.342</v>
      </c>
      <c r="EW465">
        <v>-1.5557</v>
      </c>
      <c r="EX465">
        <v>-14.3476998515065</v>
      </c>
      <c r="EY465">
        <v>0.000485247639819423</v>
      </c>
      <c r="EZ465">
        <v>-1.36446825205216e-06</v>
      </c>
      <c r="FA465">
        <v>5.78542989185787e-10</v>
      </c>
      <c r="FB465">
        <v>-1.1099058739466</v>
      </c>
      <c r="FC465">
        <v>-0.0508365997127688</v>
      </c>
      <c r="FD465">
        <v>0.00161886503163497</v>
      </c>
      <c r="FE465">
        <v>-2.08621555845513e-05</v>
      </c>
      <c r="FF465">
        <v>0</v>
      </c>
      <c r="FG465">
        <v>2096</v>
      </c>
      <c r="FH465">
        <v>2</v>
      </c>
      <c r="FI465">
        <v>28</v>
      </c>
      <c r="FJ465">
        <v>16.4</v>
      </c>
      <c r="FK465">
        <v>16.3</v>
      </c>
      <c r="FL465">
        <v>18</v>
      </c>
      <c r="FM465">
        <v>492.256</v>
      </c>
      <c r="FN465">
        <v>513.299</v>
      </c>
      <c r="FO465">
        <v>28.9139</v>
      </c>
      <c r="FP465">
        <v>26.4503</v>
      </c>
      <c r="FQ465">
        <v>30.0001</v>
      </c>
      <c r="FR465">
        <v>26.586</v>
      </c>
      <c r="FS465">
        <v>26.5721</v>
      </c>
      <c r="FT465">
        <v>21.5298</v>
      </c>
      <c r="FU465">
        <v>37.6232</v>
      </c>
      <c r="FV465">
        <v>0</v>
      </c>
      <c r="FW465">
        <v>28.98</v>
      </c>
      <c r="FX465">
        <v>420</v>
      </c>
      <c r="FY465">
        <v>10.0296</v>
      </c>
      <c r="FZ465">
        <v>101.678</v>
      </c>
      <c r="GA465">
        <v>96.2021</v>
      </c>
    </row>
    <row r="466" spans="1:183">
      <c r="A466">
        <v>450</v>
      </c>
      <c r="B466">
        <v>1625678114.1</v>
      </c>
      <c r="C466">
        <v>898</v>
      </c>
      <c r="D466" t="s">
        <v>1206</v>
      </c>
      <c r="E466" t="s">
        <v>1207</v>
      </c>
      <c r="F466">
        <v>1</v>
      </c>
      <c r="G466" t="s">
        <v>302</v>
      </c>
      <c r="H466">
        <v>1625678113.1</v>
      </c>
      <c r="I466">
        <f>(J466)/1000</f>
        <v>0</v>
      </c>
      <c r="J466">
        <f>1000*CJ466*AH466*(CF466-CG466)/(100*BY466*(1000-AH466*CF466))</f>
        <v>0</v>
      </c>
      <c r="K466">
        <f>CJ466*AH466*(CE466-CD466*(1000-AH466*CG466)/(1000-AH466*CF466))/(100*BY466)</f>
        <v>0</v>
      </c>
      <c r="L466">
        <f>CD466 - IF(AH466&gt;1, K466*BY466*100.0/(AJ466*CR466), 0)</f>
        <v>0</v>
      </c>
      <c r="M466">
        <f>((S466-I466/2)*L466-K466)/(S466+I466/2)</f>
        <v>0</v>
      </c>
      <c r="N466">
        <f>M466*(CK466+CL466)/1000.0</f>
        <v>0</v>
      </c>
      <c r="O466">
        <f>(CD466 - IF(AH466&gt;1, K466*BY466*100.0/(AJ466*CR466), 0))*(CK466+CL466)/1000.0</f>
        <v>0</v>
      </c>
      <c r="P466">
        <f>2.0/((1/R466-1/Q466)+SIGN(R466)*SQRT((1/R466-1/Q466)*(1/R466-1/Q466) + 4*BZ466/((BZ466+1)*(BZ466+1))*(2*1/R466*1/Q466-1/Q466*1/Q466)))</f>
        <v>0</v>
      </c>
      <c r="Q466">
        <f>IF(LEFT(CA466,1)&lt;&gt;"0",IF(LEFT(CA466,1)="1",3.0,CB466),$D$5+$E$5*(CR466*CK466/($K$5*1000))+$F$5*(CR466*CK466/($K$5*1000))*MAX(MIN(BY466,$J$5),$I$5)*MAX(MIN(BY466,$J$5),$I$5)+$G$5*MAX(MIN(BY466,$J$5),$I$5)*(CR466*CK466/($K$5*1000))+$H$5*(CR466*CK466/($K$5*1000))*(CR466*CK466/($K$5*1000)))</f>
        <v>0</v>
      </c>
      <c r="R466">
        <f>I466*(1000-(1000*0.61365*exp(17.502*V466/(240.97+V466))/(CK466+CL466)+CF466)/2)/(1000*0.61365*exp(17.502*V466/(240.97+V466))/(CK466+CL466)-CF466)</f>
        <v>0</v>
      </c>
      <c r="S466">
        <f>1/((BZ466+1)/(P466/1.6)+1/(Q466/1.37)) + BZ466/((BZ466+1)/(P466/1.6) + BZ466/(Q466/1.37))</f>
        <v>0</v>
      </c>
      <c r="T466">
        <f>(BU466*BX466)</f>
        <v>0</v>
      </c>
      <c r="U466">
        <f>(CM466+(T466+2*0.95*5.67E-8*(((CM466+$B$7)+273)^4-(CM466+273)^4)-44100*I466)/(1.84*29.3*Q466+8*0.95*5.67E-8*(CM466+273)^3))</f>
        <v>0</v>
      </c>
      <c r="V466">
        <f>($C$7*CN466+$D$7*CO466+$E$7*U466)</f>
        <v>0</v>
      </c>
      <c r="W466">
        <f>0.61365*exp(17.502*V466/(240.97+V466))</f>
        <v>0</v>
      </c>
      <c r="X466">
        <f>(Y466/Z466*100)</f>
        <v>0</v>
      </c>
      <c r="Y466">
        <f>CF466*(CK466+CL466)/1000</f>
        <v>0</v>
      </c>
      <c r="Z466">
        <f>0.61365*exp(17.502*CM466/(240.97+CM466))</f>
        <v>0</v>
      </c>
      <c r="AA466">
        <f>(W466-CF466*(CK466+CL466)/1000)</f>
        <v>0</v>
      </c>
      <c r="AB466">
        <f>(-I466*44100)</f>
        <v>0</v>
      </c>
      <c r="AC466">
        <f>2*29.3*Q466*0.92*(CM466-V466)</f>
        <v>0</v>
      </c>
      <c r="AD466">
        <f>2*0.95*5.67E-8*(((CM466+$B$7)+273)^4-(V466+273)^4)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MAX(0,($B$13+$C$13*CR466)/(1+$D$13*CR466)*CK466/(CM466+273)*$E$13)</f>
        <v>0</v>
      </c>
      <c r="AK466" t="s">
        <v>303</v>
      </c>
      <c r="AL466" t="s">
        <v>303</v>
      </c>
      <c r="AM466">
        <v>0</v>
      </c>
      <c r="AN466">
        <v>0</v>
      </c>
      <c r="AO466">
        <f>1-AM466/AN466</f>
        <v>0</v>
      </c>
      <c r="AP466">
        <v>0</v>
      </c>
      <c r="AQ466" t="s">
        <v>303</v>
      </c>
      <c r="AR466" t="s">
        <v>303</v>
      </c>
      <c r="AS466">
        <v>0</v>
      </c>
      <c r="AT466">
        <v>0</v>
      </c>
      <c r="AU466">
        <f>1-AS466/AT466</f>
        <v>0</v>
      </c>
      <c r="AV466">
        <v>0.5</v>
      </c>
      <c r="AW466">
        <f>BV466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303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f>$B$11*CS466+$C$11*CT466+$F$11*CU466*(1-CX466)</f>
        <v>0</v>
      </c>
      <c r="BV466">
        <f>BU466*BW466</f>
        <v>0</v>
      </c>
      <c r="BW466">
        <f>($B$11*$D$9+$C$11*$D$9+$F$11*((DH466+CZ466)/MAX(DH466+CZ466+DI466, 0.1)*$I$9+DI466/MAX(DH466+CZ466+DI466, 0.1)*$J$9))/($B$11+$C$11+$F$11)</f>
        <v>0</v>
      </c>
      <c r="BX466">
        <f>($B$11*$K$9+$C$11*$K$9+$F$11*((DH466+CZ466)/MAX(DH466+CZ466+DI466, 0.1)*$P$9+DI466/MAX(DH466+CZ466+DI466, 0.1)*$Q$9))/($B$11+$C$11+$F$11)</f>
        <v>0</v>
      </c>
      <c r="BY466">
        <v>6</v>
      </c>
      <c r="BZ466">
        <v>0.5</v>
      </c>
      <c r="CA466" t="s">
        <v>304</v>
      </c>
      <c r="CB466">
        <v>2</v>
      </c>
      <c r="CC466">
        <v>1625678113.1</v>
      </c>
      <c r="CD466">
        <v>406.182</v>
      </c>
      <c r="CE466">
        <v>419.998666666667</v>
      </c>
      <c r="CF466">
        <v>12.1249333333333</v>
      </c>
      <c r="CG466">
        <v>9.89675333333333</v>
      </c>
      <c r="CH466">
        <v>420.524</v>
      </c>
      <c r="CI466">
        <v>13.6807666666667</v>
      </c>
      <c r="CJ466">
        <v>499.998</v>
      </c>
      <c r="CK466">
        <v>100.410666666667</v>
      </c>
      <c r="CL466">
        <v>0.100453666666667</v>
      </c>
      <c r="CM466">
        <v>26.8481333333333</v>
      </c>
      <c r="CN466">
        <v>26.3937666666667</v>
      </c>
      <c r="CO466">
        <v>999.9</v>
      </c>
      <c r="CP466">
        <v>0</v>
      </c>
      <c r="CQ466">
        <v>0</v>
      </c>
      <c r="CR466">
        <v>9953.75</v>
      </c>
      <c r="CS466">
        <v>0</v>
      </c>
      <c r="CT466">
        <v>4.49951333333333</v>
      </c>
      <c r="CU466">
        <v>1046.06</v>
      </c>
      <c r="CV466">
        <v>0.962005666666667</v>
      </c>
      <c r="CW466">
        <v>0.0379944</v>
      </c>
      <c r="CX466">
        <v>0</v>
      </c>
      <c r="CY466">
        <v>1237.08666666667</v>
      </c>
      <c r="CZ466">
        <v>4.99912</v>
      </c>
      <c r="DA466">
        <v>12869.3333333333</v>
      </c>
      <c r="DB466">
        <v>6713.21</v>
      </c>
      <c r="DC466">
        <v>38.2706666666667</v>
      </c>
      <c r="DD466">
        <v>41.125</v>
      </c>
      <c r="DE466">
        <v>39.8956666666667</v>
      </c>
      <c r="DF466">
        <v>40.7496666666667</v>
      </c>
      <c r="DG466">
        <v>40.375</v>
      </c>
      <c r="DH466">
        <v>1001.51</v>
      </c>
      <c r="DI466">
        <v>39.55</v>
      </c>
      <c r="DJ466">
        <v>0</v>
      </c>
      <c r="DK466">
        <v>1625678115.2</v>
      </c>
      <c r="DL466">
        <v>0</v>
      </c>
      <c r="DM466">
        <v>1239.29461538462</v>
      </c>
      <c r="DN466">
        <v>-21.3709401765234</v>
      </c>
      <c r="DO466">
        <v>-216.622222366158</v>
      </c>
      <c r="DP466">
        <v>12890.3384615385</v>
      </c>
      <c r="DQ466">
        <v>15</v>
      </c>
      <c r="DR466">
        <v>1625677134.6</v>
      </c>
      <c r="DS466" t="s">
        <v>305</v>
      </c>
      <c r="DT466">
        <v>1625677128.6</v>
      </c>
      <c r="DU466">
        <v>1625677134.6</v>
      </c>
      <c r="DV466">
        <v>2</v>
      </c>
      <c r="DW466">
        <v>0.041</v>
      </c>
      <c r="DX466">
        <v>0.026</v>
      </c>
      <c r="DY466">
        <v>-14.347</v>
      </c>
      <c r="DZ466">
        <v>-1.389</v>
      </c>
      <c r="EA466">
        <v>420</v>
      </c>
      <c r="EB466">
        <v>5</v>
      </c>
      <c r="EC466">
        <v>0.14</v>
      </c>
      <c r="ED466">
        <v>0.08</v>
      </c>
      <c r="EE466">
        <v>-13.7573707317073</v>
      </c>
      <c r="EF466">
        <v>-0.166511498257837</v>
      </c>
      <c r="EG466">
        <v>0.0538451992737555</v>
      </c>
      <c r="EH466">
        <v>1</v>
      </c>
      <c r="EI466">
        <v>1240.25818181818</v>
      </c>
      <c r="EJ466">
        <v>-21.3894042547178</v>
      </c>
      <c r="EK466">
        <v>2.03911813164929</v>
      </c>
      <c r="EL466">
        <v>0</v>
      </c>
      <c r="EM466">
        <v>2.19736536585366</v>
      </c>
      <c r="EN466">
        <v>0.170999790940771</v>
      </c>
      <c r="EO466">
        <v>0.0186474605735408</v>
      </c>
      <c r="EP466">
        <v>0</v>
      </c>
      <c r="EQ466">
        <v>1</v>
      </c>
      <c r="ER466">
        <v>3</v>
      </c>
      <c r="ES466" t="s">
        <v>427</v>
      </c>
      <c r="ET466">
        <v>100</v>
      </c>
      <c r="EU466">
        <v>100</v>
      </c>
      <c r="EV466">
        <v>-14.342</v>
      </c>
      <c r="EW466">
        <v>-1.556</v>
      </c>
      <c r="EX466">
        <v>-14.3476998515065</v>
      </c>
      <c r="EY466">
        <v>0.000485247639819423</v>
      </c>
      <c r="EZ466">
        <v>-1.36446825205216e-06</v>
      </c>
      <c r="FA466">
        <v>5.78542989185787e-10</v>
      </c>
      <c r="FB466">
        <v>-1.1099058739466</v>
      </c>
      <c r="FC466">
        <v>-0.0508365997127688</v>
      </c>
      <c r="FD466">
        <v>0.00161886503163497</v>
      </c>
      <c r="FE466">
        <v>-2.08621555845513e-05</v>
      </c>
      <c r="FF466">
        <v>0</v>
      </c>
      <c r="FG466">
        <v>2096</v>
      </c>
      <c r="FH466">
        <v>2</v>
      </c>
      <c r="FI466">
        <v>28</v>
      </c>
      <c r="FJ466">
        <v>16.4</v>
      </c>
      <c r="FK466">
        <v>16.3</v>
      </c>
      <c r="FL466">
        <v>18</v>
      </c>
      <c r="FM466">
        <v>492.532</v>
      </c>
      <c r="FN466">
        <v>513.173</v>
      </c>
      <c r="FO466">
        <v>28.9527</v>
      </c>
      <c r="FP466">
        <v>26.4514</v>
      </c>
      <c r="FQ466">
        <v>30.0001</v>
      </c>
      <c r="FR466">
        <v>26.586</v>
      </c>
      <c r="FS466">
        <v>26.5721</v>
      </c>
      <c r="FT466">
        <v>21.5318</v>
      </c>
      <c r="FU466">
        <v>37.3322</v>
      </c>
      <c r="FV466">
        <v>0</v>
      </c>
      <c r="FW466">
        <v>29.05</v>
      </c>
      <c r="FX466">
        <v>420</v>
      </c>
      <c r="FY466">
        <v>10.0325</v>
      </c>
      <c r="FZ466">
        <v>101.678</v>
      </c>
      <c r="GA466">
        <v>96.2028</v>
      </c>
    </row>
    <row r="467" spans="1:183">
      <c r="A467">
        <v>451</v>
      </c>
      <c r="B467">
        <v>1625678116.1</v>
      </c>
      <c r="C467">
        <v>900</v>
      </c>
      <c r="D467" t="s">
        <v>1208</v>
      </c>
      <c r="E467" t="s">
        <v>1209</v>
      </c>
      <c r="F467">
        <v>1</v>
      </c>
      <c r="G467" t="s">
        <v>302</v>
      </c>
      <c r="H467">
        <v>1625678115.1</v>
      </c>
      <c r="I467">
        <f>(J467)/1000</f>
        <v>0</v>
      </c>
      <c r="J467">
        <f>1000*CJ467*AH467*(CF467-CG467)/(100*BY467*(1000-AH467*CF467))</f>
        <v>0</v>
      </c>
      <c r="K467">
        <f>CJ467*AH467*(CE467-CD467*(1000-AH467*CG467)/(1000-AH467*CF467))/(100*BY467)</f>
        <v>0</v>
      </c>
      <c r="L467">
        <f>CD467 - IF(AH467&gt;1, K467*BY467*100.0/(AJ467*CR467), 0)</f>
        <v>0</v>
      </c>
      <c r="M467">
        <f>((S467-I467/2)*L467-K467)/(S467+I467/2)</f>
        <v>0</v>
      </c>
      <c r="N467">
        <f>M467*(CK467+CL467)/1000.0</f>
        <v>0</v>
      </c>
      <c r="O467">
        <f>(CD467 - IF(AH467&gt;1, K467*BY467*100.0/(AJ467*CR467), 0))*(CK467+CL467)/1000.0</f>
        <v>0</v>
      </c>
      <c r="P467">
        <f>2.0/((1/R467-1/Q467)+SIGN(R467)*SQRT((1/R467-1/Q467)*(1/R467-1/Q467) + 4*BZ467/((BZ467+1)*(BZ467+1))*(2*1/R467*1/Q467-1/Q467*1/Q467)))</f>
        <v>0</v>
      </c>
      <c r="Q467">
        <f>IF(LEFT(CA467,1)&lt;&gt;"0",IF(LEFT(CA467,1)="1",3.0,CB467),$D$5+$E$5*(CR467*CK467/($K$5*1000))+$F$5*(CR467*CK467/($K$5*1000))*MAX(MIN(BY467,$J$5),$I$5)*MAX(MIN(BY467,$J$5),$I$5)+$G$5*MAX(MIN(BY467,$J$5),$I$5)*(CR467*CK467/($K$5*1000))+$H$5*(CR467*CK467/($K$5*1000))*(CR467*CK467/($K$5*1000)))</f>
        <v>0</v>
      </c>
      <c r="R467">
        <f>I467*(1000-(1000*0.61365*exp(17.502*V467/(240.97+V467))/(CK467+CL467)+CF467)/2)/(1000*0.61365*exp(17.502*V467/(240.97+V467))/(CK467+CL467)-CF467)</f>
        <v>0</v>
      </c>
      <c r="S467">
        <f>1/((BZ467+1)/(P467/1.6)+1/(Q467/1.37)) + BZ467/((BZ467+1)/(P467/1.6) + BZ467/(Q467/1.37))</f>
        <v>0</v>
      </c>
      <c r="T467">
        <f>(BU467*BX467)</f>
        <v>0</v>
      </c>
      <c r="U467">
        <f>(CM467+(T467+2*0.95*5.67E-8*(((CM467+$B$7)+273)^4-(CM467+273)^4)-44100*I467)/(1.84*29.3*Q467+8*0.95*5.67E-8*(CM467+273)^3))</f>
        <v>0</v>
      </c>
      <c r="V467">
        <f>($C$7*CN467+$D$7*CO467+$E$7*U467)</f>
        <v>0</v>
      </c>
      <c r="W467">
        <f>0.61365*exp(17.502*V467/(240.97+V467))</f>
        <v>0</v>
      </c>
      <c r="X467">
        <f>(Y467/Z467*100)</f>
        <v>0</v>
      </c>
      <c r="Y467">
        <f>CF467*(CK467+CL467)/1000</f>
        <v>0</v>
      </c>
      <c r="Z467">
        <f>0.61365*exp(17.502*CM467/(240.97+CM467))</f>
        <v>0</v>
      </c>
      <c r="AA467">
        <f>(W467-CF467*(CK467+CL467)/1000)</f>
        <v>0</v>
      </c>
      <c r="AB467">
        <f>(-I467*44100)</f>
        <v>0</v>
      </c>
      <c r="AC467">
        <f>2*29.3*Q467*0.92*(CM467-V467)</f>
        <v>0</v>
      </c>
      <c r="AD467">
        <f>2*0.95*5.67E-8*(((CM467+$B$7)+273)^4-(V467+273)^4)</f>
        <v>0</v>
      </c>
      <c r="AE467">
        <f>T467+AD467+AB467+AC467</f>
        <v>0</v>
      </c>
      <c r="AF467">
        <v>0</v>
      </c>
      <c r="AG467">
        <v>0</v>
      </c>
      <c r="AH467">
        <f>IF(AF467*$H$13&gt;=AJ467,1.0,(AJ467/(AJ467-AF467*$H$13)))</f>
        <v>0</v>
      </c>
      <c r="AI467">
        <f>(AH467-1)*100</f>
        <v>0</v>
      </c>
      <c r="AJ467">
        <f>MAX(0,($B$13+$C$13*CR467)/(1+$D$13*CR467)*CK467/(CM467+273)*$E$13)</f>
        <v>0</v>
      </c>
      <c r="AK467" t="s">
        <v>303</v>
      </c>
      <c r="AL467" t="s">
        <v>303</v>
      </c>
      <c r="AM467">
        <v>0</v>
      </c>
      <c r="AN467">
        <v>0</v>
      </c>
      <c r="AO467">
        <f>1-AM467/AN467</f>
        <v>0</v>
      </c>
      <c r="AP467">
        <v>0</v>
      </c>
      <c r="AQ467" t="s">
        <v>303</v>
      </c>
      <c r="AR467" t="s">
        <v>303</v>
      </c>
      <c r="AS467">
        <v>0</v>
      </c>
      <c r="AT467">
        <v>0</v>
      </c>
      <c r="AU467">
        <f>1-AS467/AT467</f>
        <v>0</v>
      </c>
      <c r="AV467">
        <v>0.5</v>
      </c>
      <c r="AW467">
        <f>BV467</f>
        <v>0</v>
      </c>
      <c r="AX467">
        <f>K467</f>
        <v>0</v>
      </c>
      <c r="AY467">
        <f>AU467*AV467*AW467</f>
        <v>0</v>
      </c>
      <c r="AZ467">
        <f>(AX467-AP467)/AW467</f>
        <v>0</v>
      </c>
      <c r="BA467">
        <f>(AN467-AT467)/AT467</f>
        <v>0</v>
      </c>
      <c r="BB467">
        <f>AM467/(AO467+AM467/AT467)</f>
        <v>0</v>
      </c>
      <c r="BC467" t="s">
        <v>303</v>
      </c>
      <c r="BD467">
        <v>0</v>
      </c>
      <c r="BE467">
        <f>IF(BD467&lt;&gt;0, BD467, BB467)</f>
        <v>0</v>
      </c>
      <c r="BF467">
        <f>1-BE467/AT467</f>
        <v>0</v>
      </c>
      <c r="BG467">
        <f>(AT467-AS467)/(AT467-BE467)</f>
        <v>0</v>
      </c>
      <c r="BH467">
        <f>(AN467-AT467)/(AN467-BE467)</f>
        <v>0</v>
      </c>
      <c r="BI467">
        <f>(AT467-AS467)/(AT467-AM467)</f>
        <v>0</v>
      </c>
      <c r="BJ467">
        <f>(AN467-AT467)/(AN467-AM467)</f>
        <v>0</v>
      </c>
      <c r="BK467">
        <f>(BG467*BE467/AS467)</f>
        <v>0</v>
      </c>
      <c r="BL467">
        <f>(1-BK467)</f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f>$B$11*CS467+$C$11*CT467+$F$11*CU467*(1-CX467)</f>
        <v>0</v>
      </c>
      <c r="BV467">
        <f>BU467*BW467</f>
        <v>0</v>
      </c>
      <c r="BW467">
        <f>($B$11*$D$9+$C$11*$D$9+$F$11*((DH467+CZ467)/MAX(DH467+CZ467+DI467, 0.1)*$I$9+DI467/MAX(DH467+CZ467+DI467, 0.1)*$J$9))/($B$11+$C$11+$F$11)</f>
        <v>0</v>
      </c>
      <c r="BX467">
        <f>($B$11*$K$9+$C$11*$K$9+$F$11*((DH467+CZ467)/MAX(DH467+CZ467+DI467, 0.1)*$P$9+DI467/MAX(DH467+CZ467+DI467, 0.1)*$Q$9))/($B$11+$C$11+$F$11)</f>
        <v>0</v>
      </c>
      <c r="BY467">
        <v>6</v>
      </c>
      <c r="BZ467">
        <v>0.5</v>
      </c>
      <c r="CA467" t="s">
        <v>304</v>
      </c>
      <c r="CB467">
        <v>2</v>
      </c>
      <c r="CC467">
        <v>1625678115.1</v>
      </c>
      <c r="CD467">
        <v>406.163666666667</v>
      </c>
      <c r="CE467">
        <v>419.941333333333</v>
      </c>
      <c r="CF467">
        <v>12.1458666666667</v>
      </c>
      <c r="CG467">
        <v>9.91358666666667</v>
      </c>
      <c r="CH467">
        <v>420.505666666667</v>
      </c>
      <c r="CI467">
        <v>13.7021</v>
      </c>
      <c r="CJ467">
        <v>500.030666666667</v>
      </c>
      <c r="CK467">
        <v>100.412</v>
      </c>
      <c r="CL467">
        <v>0.0998911</v>
      </c>
      <c r="CM467">
        <v>26.8779333333333</v>
      </c>
      <c r="CN467">
        <v>26.4309333333333</v>
      </c>
      <c r="CO467">
        <v>999.9</v>
      </c>
      <c r="CP467">
        <v>0</v>
      </c>
      <c r="CQ467">
        <v>0</v>
      </c>
      <c r="CR467">
        <v>9990</v>
      </c>
      <c r="CS467">
        <v>0</v>
      </c>
      <c r="CT467">
        <v>4.52708333333333</v>
      </c>
      <c r="CU467">
        <v>1045.96</v>
      </c>
      <c r="CV467">
        <v>0.962002</v>
      </c>
      <c r="CW467">
        <v>0.0379981</v>
      </c>
      <c r="CX467">
        <v>0</v>
      </c>
      <c r="CY467">
        <v>1236.36666666667</v>
      </c>
      <c r="CZ467">
        <v>4.99912</v>
      </c>
      <c r="DA467">
        <v>12861.3333333333</v>
      </c>
      <c r="DB467">
        <v>6712.54666666667</v>
      </c>
      <c r="DC467">
        <v>38.25</v>
      </c>
      <c r="DD467">
        <v>41.083</v>
      </c>
      <c r="DE467">
        <v>39.9373333333333</v>
      </c>
      <c r="DF467">
        <v>40.7496666666667</v>
      </c>
      <c r="DG467">
        <v>40.312</v>
      </c>
      <c r="DH467">
        <v>1001.41</v>
      </c>
      <c r="DI467">
        <v>39.55</v>
      </c>
      <c r="DJ467">
        <v>0</v>
      </c>
      <c r="DK467">
        <v>1625678117</v>
      </c>
      <c r="DL467">
        <v>0</v>
      </c>
      <c r="DM467">
        <v>1238.5332</v>
      </c>
      <c r="DN467">
        <v>-21.5423076474371</v>
      </c>
      <c r="DO467">
        <v>-214.330768910092</v>
      </c>
      <c r="DP467">
        <v>12882.712</v>
      </c>
      <c r="DQ467">
        <v>15</v>
      </c>
      <c r="DR467">
        <v>1625677134.6</v>
      </c>
      <c r="DS467" t="s">
        <v>305</v>
      </c>
      <c r="DT467">
        <v>1625677128.6</v>
      </c>
      <c r="DU467">
        <v>1625677134.6</v>
      </c>
      <c r="DV467">
        <v>2</v>
      </c>
      <c r="DW467">
        <v>0.041</v>
      </c>
      <c r="DX467">
        <v>0.026</v>
      </c>
      <c r="DY467">
        <v>-14.347</v>
      </c>
      <c r="DZ467">
        <v>-1.389</v>
      </c>
      <c r="EA467">
        <v>420</v>
      </c>
      <c r="EB467">
        <v>5</v>
      </c>
      <c r="EC467">
        <v>0.14</v>
      </c>
      <c r="ED467">
        <v>0.08</v>
      </c>
      <c r="EE467">
        <v>-13.7659926829268</v>
      </c>
      <c r="EF467">
        <v>-0.0902425087108203</v>
      </c>
      <c r="EG467">
        <v>0.0503354522313893</v>
      </c>
      <c r="EH467">
        <v>1</v>
      </c>
      <c r="EI467">
        <v>1239.72411764706</v>
      </c>
      <c r="EJ467">
        <v>-21.4596133216959</v>
      </c>
      <c r="EK467">
        <v>2.11447826640528</v>
      </c>
      <c r="EL467">
        <v>0</v>
      </c>
      <c r="EM467">
        <v>2.20418048780488</v>
      </c>
      <c r="EN467">
        <v>0.157558745644598</v>
      </c>
      <c r="EO467">
        <v>0.0171217147749639</v>
      </c>
      <c r="EP467">
        <v>0</v>
      </c>
      <c r="EQ467">
        <v>1</v>
      </c>
      <c r="ER467">
        <v>3</v>
      </c>
      <c r="ES467" t="s">
        <v>427</v>
      </c>
      <c r="ET467">
        <v>100</v>
      </c>
      <c r="EU467">
        <v>100</v>
      </c>
      <c r="EV467">
        <v>-14.342</v>
      </c>
      <c r="EW467">
        <v>-1.5564</v>
      </c>
      <c r="EX467">
        <v>-14.3476998515065</v>
      </c>
      <c r="EY467">
        <v>0.000485247639819423</v>
      </c>
      <c r="EZ467">
        <v>-1.36446825205216e-06</v>
      </c>
      <c r="FA467">
        <v>5.78542989185787e-10</v>
      </c>
      <c r="FB467">
        <v>-1.1099058739466</v>
      </c>
      <c r="FC467">
        <v>-0.0508365997127688</v>
      </c>
      <c r="FD467">
        <v>0.00161886503163497</v>
      </c>
      <c r="FE467">
        <v>-2.08621555845513e-05</v>
      </c>
      <c r="FF467">
        <v>0</v>
      </c>
      <c r="FG467">
        <v>2096</v>
      </c>
      <c r="FH467">
        <v>2</v>
      </c>
      <c r="FI467">
        <v>28</v>
      </c>
      <c r="FJ467">
        <v>16.5</v>
      </c>
      <c r="FK467">
        <v>16.4</v>
      </c>
      <c r="FL467">
        <v>18</v>
      </c>
      <c r="FM467">
        <v>492.534</v>
      </c>
      <c r="FN467">
        <v>513.144</v>
      </c>
      <c r="FO467">
        <v>28.9969</v>
      </c>
      <c r="FP467">
        <v>26.4525</v>
      </c>
      <c r="FQ467">
        <v>30.0005</v>
      </c>
      <c r="FR467">
        <v>26.5863</v>
      </c>
      <c r="FS467">
        <v>26.5729</v>
      </c>
      <c r="FT467">
        <v>21.5299</v>
      </c>
      <c r="FU467">
        <v>37.3322</v>
      </c>
      <c r="FV467">
        <v>0</v>
      </c>
      <c r="FW467">
        <v>29.05</v>
      </c>
      <c r="FX467">
        <v>420</v>
      </c>
      <c r="FY467">
        <v>10.0372</v>
      </c>
      <c r="FZ467">
        <v>101.678</v>
      </c>
      <c r="GA467">
        <v>96.2035</v>
      </c>
    </row>
    <row r="468" spans="1:183">
      <c r="A468">
        <v>452</v>
      </c>
      <c r="B468">
        <v>1625678118.1</v>
      </c>
      <c r="C468">
        <v>902</v>
      </c>
      <c r="D468" t="s">
        <v>1210</v>
      </c>
      <c r="E468" t="s">
        <v>1211</v>
      </c>
      <c r="F468">
        <v>1</v>
      </c>
      <c r="G468" t="s">
        <v>302</v>
      </c>
      <c r="H468">
        <v>1625678117.1</v>
      </c>
      <c r="I468">
        <f>(J468)/1000</f>
        <v>0</v>
      </c>
      <c r="J468">
        <f>1000*CJ468*AH468*(CF468-CG468)/(100*BY468*(1000-AH468*CF468))</f>
        <v>0</v>
      </c>
      <c r="K468">
        <f>CJ468*AH468*(CE468-CD468*(1000-AH468*CG468)/(1000-AH468*CF468))/(100*BY468)</f>
        <v>0</v>
      </c>
      <c r="L468">
        <f>CD468 - IF(AH468&gt;1, K468*BY468*100.0/(AJ468*CR468), 0)</f>
        <v>0</v>
      </c>
      <c r="M468">
        <f>((S468-I468/2)*L468-K468)/(S468+I468/2)</f>
        <v>0</v>
      </c>
      <c r="N468">
        <f>M468*(CK468+CL468)/1000.0</f>
        <v>0</v>
      </c>
      <c r="O468">
        <f>(CD468 - IF(AH468&gt;1, K468*BY468*100.0/(AJ468*CR468), 0))*(CK468+CL468)/1000.0</f>
        <v>0</v>
      </c>
      <c r="P468">
        <f>2.0/((1/R468-1/Q468)+SIGN(R468)*SQRT((1/R468-1/Q468)*(1/R468-1/Q468) + 4*BZ468/((BZ468+1)*(BZ468+1))*(2*1/R468*1/Q468-1/Q468*1/Q468)))</f>
        <v>0</v>
      </c>
      <c r="Q468">
        <f>IF(LEFT(CA468,1)&lt;&gt;"0",IF(LEFT(CA468,1)="1",3.0,CB468),$D$5+$E$5*(CR468*CK468/($K$5*1000))+$F$5*(CR468*CK468/($K$5*1000))*MAX(MIN(BY468,$J$5),$I$5)*MAX(MIN(BY468,$J$5),$I$5)+$G$5*MAX(MIN(BY468,$J$5),$I$5)*(CR468*CK468/($K$5*1000))+$H$5*(CR468*CK468/($K$5*1000))*(CR468*CK468/($K$5*1000)))</f>
        <v>0</v>
      </c>
      <c r="R468">
        <f>I468*(1000-(1000*0.61365*exp(17.502*V468/(240.97+V468))/(CK468+CL468)+CF468)/2)/(1000*0.61365*exp(17.502*V468/(240.97+V468))/(CK468+CL468)-CF468)</f>
        <v>0</v>
      </c>
      <c r="S468">
        <f>1/((BZ468+1)/(P468/1.6)+1/(Q468/1.37)) + BZ468/((BZ468+1)/(P468/1.6) + BZ468/(Q468/1.37))</f>
        <v>0</v>
      </c>
      <c r="T468">
        <f>(BU468*BX468)</f>
        <v>0</v>
      </c>
      <c r="U468">
        <f>(CM468+(T468+2*0.95*5.67E-8*(((CM468+$B$7)+273)^4-(CM468+273)^4)-44100*I468)/(1.84*29.3*Q468+8*0.95*5.67E-8*(CM468+273)^3))</f>
        <v>0</v>
      </c>
      <c r="V468">
        <f>($C$7*CN468+$D$7*CO468+$E$7*U468)</f>
        <v>0</v>
      </c>
      <c r="W468">
        <f>0.61365*exp(17.502*V468/(240.97+V468))</f>
        <v>0</v>
      </c>
      <c r="X468">
        <f>(Y468/Z468*100)</f>
        <v>0</v>
      </c>
      <c r="Y468">
        <f>CF468*(CK468+CL468)/1000</f>
        <v>0</v>
      </c>
      <c r="Z468">
        <f>0.61365*exp(17.502*CM468/(240.97+CM468))</f>
        <v>0</v>
      </c>
      <c r="AA468">
        <f>(W468-CF468*(CK468+CL468)/1000)</f>
        <v>0</v>
      </c>
      <c r="AB468">
        <f>(-I468*44100)</f>
        <v>0</v>
      </c>
      <c r="AC468">
        <f>2*29.3*Q468*0.92*(CM468-V468)</f>
        <v>0</v>
      </c>
      <c r="AD468">
        <f>2*0.95*5.67E-8*(((CM468+$B$7)+273)^4-(V468+273)^4)</f>
        <v>0</v>
      </c>
      <c r="AE468">
        <f>T468+AD468+AB468+AC468</f>
        <v>0</v>
      </c>
      <c r="AF468">
        <v>0</v>
      </c>
      <c r="AG468">
        <v>0</v>
      </c>
      <c r="AH468">
        <f>IF(AF468*$H$13&gt;=AJ468,1.0,(AJ468/(AJ468-AF468*$H$13)))</f>
        <v>0</v>
      </c>
      <c r="AI468">
        <f>(AH468-1)*100</f>
        <v>0</v>
      </c>
      <c r="AJ468">
        <f>MAX(0,($B$13+$C$13*CR468)/(1+$D$13*CR468)*CK468/(CM468+273)*$E$13)</f>
        <v>0</v>
      </c>
      <c r="AK468" t="s">
        <v>303</v>
      </c>
      <c r="AL468" t="s">
        <v>303</v>
      </c>
      <c r="AM468">
        <v>0</v>
      </c>
      <c r="AN468">
        <v>0</v>
      </c>
      <c r="AO468">
        <f>1-AM468/AN468</f>
        <v>0</v>
      </c>
      <c r="AP468">
        <v>0</v>
      </c>
      <c r="AQ468" t="s">
        <v>303</v>
      </c>
      <c r="AR468" t="s">
        <v>303</v>
      </c>
      <c r="AS468">
        <v>0</v>
      </c>
      <c r="AT468">
        <v>0</v>
      </c>
      <c r="AU468">
        <f>1-AS468/AT468</f>
        <v>0</v>
      </c>
      <c r="AV468">
        <v>0.5</v>
      </c>
      <c r="AW468">
        <f>BV468</f>
        <v>0</v>
      </c>
      <c r="AX468">
        <f>K468</f>
        <v>0</v>
      </c>
      <c r="AY468">
        <f>AU468*AV468*AW468</f>
        <v>0</v>
      </c>
      <c r="AZ468">
        <f>(AX468-AP468)/AW468</f>
        <v>0</v>
      </c>
      <c r="BA468">
        <f>(AN468-AT468)/AT468</f>
        <v>0</v>
      </c>
      <c r="BB468">
        <f>AM468/(AO468+AM468/AT468)</f>
        <v>0</v>
      </c>
      <c r="BC468" t="s">
        <v>303</v>
      </c>
      <c r="BD468">
        <v>0</v>
      </c>
      <c r="BE468">
        <f>IF(BD468&lt;&gt;0, BD468, BB468)</f>
        <v>0</v>
      </c>
      <c r="BF468">
        <f>1-BE468/AT468</f>
        <v>0</v>
      </c>
      <c r="BG468">
        <f>(AT468-AS468)/(AT468-BE468)</f>
        <v>0</v>
      </c>
      <c r="BH468">
        <f>(AN468-AT468)/(AN468-BE468)</f>
        <v>0</v>
      </c>
      <c r="BI468">
        <f>(AT468-AS468)/(AT468-AM468)</f>
        <v>0</v>
      </c>
      <c r="BJ468">
        <f>(AN468-AT468)/(AN468-AM468)</f>
        <v>0</v>
      </c>
      <c r="BK468">
        <f>(BG468*BE468/AS468)</f>
        <v>0</v>
      </c>
      <c r="BL468">
        <f>(1-BK468)</f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f>$B$11*CS468+$C$11*CT468+$F$11*CU468*(1-CX468)</f>
        <v>0</v>
      </c>
      <c r="BV468">
        <f>BU468*BW468</f>
        <v>0</v>
      </c>
      <c r="BW468">
        <f>($B$11*$D$9+$C$11*$D$9+$F$11*((DH468+CZ468)/MAX(DH468+CZ468+DI468, 0.1)*$I$9+DI468/MAX(DH468+CZ468+DI468, 0.1)*$J$9))/($B$11+$C$11+$F$11)</f>
        <v>0</v>
      </c>
      <c r="BX468">
        <f>($B$11*$K$9+$C$11*$K$9+$F$11*((DH468+CZ468)/MAX(DH468+CZ468+DI468, 0.1)*$P$9+DI468/MAX(DH468+CZ468+DI468, 0.1)*$Q$9))/($B$11+$C$11+$F$11)</f>
        <v>0</v>
      </c>
      <c r="BY468">
        <v>6</v>
      </c>
      <c r="BZ468">
        <v>0.5</v>
      </c>
      <c r="CA468" t="s">
        <v>304</v>
      </c>
      <c r="CB468">
        <v>2</v>
      </c>
      <c r="CC468">
        <v>1625678117.1</v>
      </c>
      <c r="CD468">
        <v>406.182666666667</v>
      </c>
      <c r="CE468">
        <v>419.987666666667</v>
      </c>
      <c r="CF468">
        <v>12.1676333333333</v>
      </c>
      <c r="CG468">
        <v>9.94156</v>
      </c>
      <c r="CH468">
        <v>420.524333333333</v>
      </c>
      <c r="CI468">
        <v>13.7242333333333</v>
      </c>
      <c r="CJ468">
        <v>500.091</v>
      </c>
      <c r="CK468">
        <v>100.412</v>
      </c>
      <c r="CL468">
        <v>0.0999469666666667</v>
      </c>
      <c r="CM468">
        <v>26.9084</v>
      </c>
      <c r="CN468">
        <v>26.4634333333333</v>
      </c>
      <c r="CO468">
        <v>999.9</v>
      </c>
      <c r="CP468">
        <v>0</v>
      </c>
      <c r="CQ468">
        <v>0</v>
      </c>
      <c r="CR468">
        <v>10010</v>
      </c>
      <c r="CS468">
        <v>0</v>
      </c>
      <c r="CT468">
        <v>4.55465666666667</v>
      </c>
      <c r="CU468">
        <v>1045.95333333333</v>
      </c>
      <c r="CV468">
        <v>0.962002</v>
      </c>
      <c r="CW468">
        <v>0.0379981</v>
      </c>
      <c r="CX468">
        <v>0</v>
      </c>
      <c r="CY468">
        <v>1235.39333333333</v>
      </c>
      <c r="CZ468">
        <v>4.99912</v>
      </c>
      <c r="DA468">
        <v>12853.2</v>
      </c>
      <c r="DB468">
        <v>6712.52666666667</v>
      </c>
      <c r="DC468">
        <v>38.375</v>
      </c>
      <c r="DD468">
        <v>41.083</v>
      </c>
      <c r="DE468">
        <v>39.8123333333333</v>
      </c>
      <c r="DF468">
        <v>40.875</v>
      </c>
      <c r="DG468">
        <v>40.312</v>
      </c>
      <c r="DH468">
        <v>1001.40333333333</v>
      </c>
      <c r="DI468">
        <v>39.55</v>
      </c>
      <c r="DJ468">
        <v>0</v>
      </c>
      <c r="DK468">
        <v>1625678118.8</v>
      </c>
      <c r="DL468">
        <v>0</v>
      </c>
      <c r="DM468">
        <v>1237.97</v>
      </c>
      <c r="DN468">
        <v>-22.0752136747729</v>
      </c>
      <c r="DO468">
        <v>-210.899145468871</v>
      </c>
      <c r="DP468">
        <v>12877.4923076923</v>
      </c>
      <c r="DQ468">
        <v>15</v>
      </c>
      <c r="DR468">
        <v>1625677134.6</v>
      </c>
      <c r="DS468" t="s">
        <v>305</v>
      </c>
      <c r="DT468">
        <v>1625677128.6</v>
      </c>
      <c r="DU468">
        <v>1625677134.6</v>
      </c>
      <c r="DV468">
        <v>2</v>
      </c>
      <c r="DW468">
        <v>0.041</v>
      </c>
      <c r="DX468">
        <v>0.026</v>
      </c>
      <c r="DY468">
        <v>-14.347</v>
      </c>
      <c r="DZ468">
        <v>-1.389</v>
      </c>
      <c r="EA468">
        <v>420</v>
      </c>
      <c r="EB468">
        <v>5</v>
      </c>
      <c r="EC468">
        <v>0.14</v>
      </c>
      <c r="ED468">
        <v>0.08</v>
      </c>
      <c r="EE468">
        <v>-13.7767975609756</v>
      </c>
      <c r="EF468">
        <v>-0.0152947735192277</v>
      </c>
      <c r="EG468">
        <v>0.0453189589778014</v>
      </c>
      <c r="EH468">
        <v>1</v>
      </c>
      <c r="EI468">
        <v>1239.17742857143</v>
      </c>
      <c r="EJ468">
        <v>-22.0635994314717</v>
      </c>
      <c r="EK468">
        <v>2.22919119587241</v>
      </c>
      <c r="EL468">
        <v>0</v>
      </c>
      <c r="EM468">
        <v>2.20883097560976</v>
      </c>
      <c r="EN468">
        <v>0.146316585365851</v>
      </c>
      <c r="EO468">
        <v>0.0162505210130176</v>
      </c>
      <c r="EP468">
        <v>0</v>
      </c>
      <c r="EQ468">
        <v>1</v>
      </c>
      <c r="ER468">
        <v>3</v>
      </c>
      <c r="ES468" t="s">
        <v>427</v>
      </c>
      <c r="ET468">
        <v>100</v>
      </c>
      <c r="EU468">
        <v>100</v>
      </c>
      <c r="EV468">
        <v>-14.342</v>
      </c>
      <c r="EW468">
        <v>-1.5569</v>
      </c>
      <c r="EX468">
        <v>-14.3476998515065</v>
      </c>
      <c r="EY468">
        <v>0.000485247639819423</v>
      </c>
      <c r="EZ468">
        <v>-1.36446825205216e-06</v>
      </c>
      <c r="FA468">
        <v>5.78542989185787e-10</v>
      </c>
      <c r="FB468">
        <v>-1.1099058739466</v>
      </c>
      <c r="FC468">
        <v>-0.0508365997127688</v>
      </c>
      <c r="FD468">
        <v>0.00161886503163497</v>
      </c>
      <c r="FE468">
        <v>-2.08621555845513e-05</v>
      </c>
      <c r="FF468">
        <v>0</v>
      </c>
      <c r="FG468">
        <v>2096</v>
      </c>
      <c r="FH468">
        <v>2</v>
      </c>
      <c r="FI468">
        <v>28</v>
      </c>
      <c r="FJ468">
        <v>16.5</v>
      </c>
      <c r="FK468">
        <v>16.4</v>
      </c>
      <c r="FL468">
        <v>18</v>
      </c>
      <c r="FM468">
        <v>492.283</v>
      </c>
      <c r="FN468">
        <v>513.208</v>
      </c>
      <c r="FO468">
        <v>29.0464</v>
      </c>
      <c r="FP468">
        <v>26.4542</v>
      </c>
      <c r="FQ468">
        <v>30.0002</v>
      </c>
      <c r="FR468">
        <v>26.5874</v>
      </c>
      <c r="FS468">
        <v>26.574</v>
      </c>
      <c r="FT468">
        <v>21.5313</v>
      </c>
      <c r="FU468">
        <v>37.3322</v>
      </c>
      <c r="FV468">
        <v>0</v>
      </c>
      <c r="FW468">
        <v>29.12</v>
      </c>
      <c r="FX468">
        <v>420</v>
      </c>
      <c r="FY468">
        <v>10.0317</v>
      </c>
      <c r="FZ468">
        <v>101.678</v>
      </c>
      <c r="GA468">
        <v>96.202</v>
      </c>
    </row>
    <row r="469" spans="1:183">
      <c r="A469">
        <v>453</v>
      </c>
      <c r="B469">
        <v>1625678120.1</v>
      </c>
      <c r="C469">
        <v>904</v>
      </c>
      <c r="D469" t="s">
        <v>1212</v>
      </c>
      <c r="E469" t="s">
        <v>1213</v>
      </c>
      <c r="F469">
        <v>1</v>
      </c>
      <c r="G469" t="s">
        <v>302</v>
      </c>
      <c r="H469">
        <v>1625678119.1</v>
      </c>
      <c r="I469">
        <f>(J469)/1000</f>
        <v>0</v>
      </c>
      <c r="J469">
        <f>1000*CJ469*AH469*(CF469-CG469)/(100*BY469*(1000-AH469*CF469))</f>
        <v>0</v>
      </c>
      <c r="K469">
        <f>CJ469*AH469*(CE469-CD469*(1000-AH469*CG469)/(1000-AH469*CF469))/(100*BY469)</f>
        <v>0</v>
      </c>
      <c r="L469">
        <f>CD469 - IF(AH469&gt;1, K469*BY469*100.0/(AJ469*CR469), 0)</f>
        <v>0</v>
      </c>
      <c r="M469">
        <f>((S469-I469/2)*L469-K469)/(S469+I469/2)</f>
        <v>0</v>
      </c>
      <c r="N469">
        <f>M469*(CK469+CL469)/1000.0</f>
        <v>0</v>
      </c>
      <c r="O469">
        <f>(CD469 - IF(AH469&gt;1, K469*BY469*100.0/(AJ469*CR469), 0))*(CK469+CL469)/1000.0</f>
        <v>0</v>
      </c>
      <c r="P469">
        <f>2.0/((1/R469-1/Q469)+SIGN(R469)*SQRT((1/R469-1/Q469)*(1/R469-1/Q469) + 4*BZ469/((BZ469+1)*(BZ469+1))*(2*1/R469*1/Q469-1/Q469*1/Q469)))</f>
        <v>0</v>
      </c>
      <c r="Q469">
        <f>IF(LEFT(CA469,1)&lt;&gt;"0",IF(LEFT(CA469,1)="1",3.0,CB469),$D$5+$E$5*(CR469*CK469/($K$5*1000))+$F$5*(CR469*CK469/($K$5*1000))*MAX(MIN(BY469,$J$5),$I$5)*MAX(MIN(BY469,$J$5),$I$5)+$G$5*MAX(MIN(BY469,$J$5),$I$5)*(CR469*CK469/($K$5*1000))+$H$5*(CR469*CK469/($K$5*1000))*(CR469*CK469/($K$5*1000)))</f>
        <v>0</v>
      </c>
      <c r="R469">
        <f>I469*(1000-(1000*0.61365*exp(17.502*V469/(240.97+V469))/(CK469+CL469)+CF469)/2)/(1000*0.61365*exp(17.502*V469/(240.97+V469))/(CK469+CL469)-CF469)</f>
        <v>0</v>
      </c>
      <c r="S469">
        <f>1/((BZ469+1)/(P469/1.6)+1/(Q469/1.37)) + BZ469/((BZ469+1)/(P469/1.6) + BZ469/(Q469/1.37))</f>
        <v>0</v>
      </c>
      <c r="T469">
        <f>(BU469*BX469)</f>
        <v>0</v>
      </c>
      <c r="U469">
        <f>(CM469+(T469+2*0.95*5.67E-8*(((CM469+$B$7)+273)^4-(CM469+273)^4)-44100*I469)/(1.84*29.3*Q469+8*0.95*5.67E-8*(CM469+273)^3))</f>
        <v>0</v>
      </c>
      <c r="V469">
        <f>($C$7*CN469+$D$7*CO469+$E$7*U469)</f>
        <v>0</v>
      </c>
      <c r="W469">
        <f>0.61365*exp(17.502*V469/(240.97+V469))</f>
        <v>0</v>
      </c>
      <c r="X469">
        <f>(Y469/Z469*100)</f>
        <v>0</v>
      </c>
      <c r="Y469">
        <f>CF469*(CK469+CL469)/1000</f>
        <v>0</v>
      </c>
      <c r="Z469">
        <f>0.61365*exp(17.502*CM469/(240.97+CM469))</f>
        <v>0</v>
      </c>
      <c r="AA469">
        <f>(W469-CF469*(CK469+CL469)/1000)</f>
        <v>0</v>
      </c>
      <c r="AB469">
        <f>(-I469*44100)</f>
        <v>0</v>
      </c>
      <c r="AC469">
        <f>2*29.3*Q469*0.92*(CM469-V469)</f>
        <v>0</v>
      </c>
      <c r="AD469">
        <f>2*0.95*5.67E-8*(((CM469+$B$7)+273)^4-(V469+273)^4)</f>
        <v>0</v>
      </c>
      <c r="AE469">
        <f>T469+AD469+AB469+AC469</f>
        <v>0</v>
      </c>
      <c r="AF469">
        <v>0</v>
      </c>
      <c r="AG469">
        <v>0</v>
      </c>
      <c r="AH469">
        <f>IF(AF469*$H$13&gt;=AJ469,1.0,(AJ469/(AJ469-AF469*$H$13)))</f>
        <v>0</v>
      </c>
      <c r="AI469">
        <f>(AH469-1)*100</f>
        <v>0</v>
      </c>
      <c r="AJ469">
        <f>MAX(0,($B$13+$C$13*CR469)/(1+$D$13*CR469)*CK469/(CM469+273)*$E$13)</f>
        <v>0</v>
      </c>
      <c r="AK469" t="s">
        <v>303</v>
      </c>
      <c r="AL469" t="s">
        <v>303</v>
      </c>
      <c r="AM469">
        <v>0</v>
      </c>
      <c r="AN469">
        <v>0</v>
      </c>
      <c r="AO469">
        <f>1-AM469/AN469</f>
        <v>0</v>
      </c>
      <c r="AP469">
        <v>0</v>
      </c>
      <c r="AQ469" t="s">
        <v>303</v>
      </c>
      <c r="AR469" t="s">
        <v>303</v>
      </c>
      <c r="AS469">
        <v>0</v>
      </c>
      <c r="AT469">
        <v>0</v>
      </c>
      <c r="AU469">
        <f>1-AS469/AT469</f>
        <v>0</v>
      </c>
      <c r="AV469">
        <v>0.5</v>
      </c>
      <c r="AW469">
        <f>BV469</f>
        <v>0</v>
      </c>
      <c r="AX469">
        <f>K469</f>
        <v>0</v>
      </c>
      <c r="AY469">
        <f>AU469*AV469*AW469</f>
        <v>0</v>
      </c>
      <c r="AZ469">
        <f>(AX469-AP469)/AW469</f>
        <v>0</v>
      </c>
      <c r="BA469">
        <f>(AN469-AT469)/AT469</f>
        <v>0</v>
      </c>
      <c r="BB469">
        <f>AM469/(AO469+AM469/AT469)</f>
        <v>0</v>
      </c>
      <c r="BC469" t="s">
        <v>303</v>
      </c>
      <c r="BD469">
        <v>0</v>
      </c>
      <c r="BE469">
        <f>IF(BD469&lt;&gt;0, BD469, BB469)</f>
        <v>0</v>
      </c>
      <c r="BF469">
        <f>1-BE469/AT469</f>
        <v>0</v>
      </c>
      <c r="BG469">
        <f>(AT469-AS469)/(AT469-BE469)</f>
        <v>0</v>
      </c>
      <c r="BH469">
        <f>(AN469-AT469)/(AN469-BE469)</f>
        <v>0</v>
      </c>
      <c r="BI469">
        <f>(AT469-AS469)/(AT469-AM469)</f>
        <v>0</v>
      </c>
      <c r="BJ469">
        <f>(AN469-AT469)/(AN469-AM469)</f>
        <v>0</v>
      </c>
      <c r="BK469">
        <f>(BG469*BE469/AS469)</f>
        <v>0</v>
      </c>
      <c r="BL469">
        <f>(1-BK469)</f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f>$B$11*CS469+$C$11*CT469+$F$11*CU469*(1-CX469)</f>
        <v>0</v>
      </c>
      <c r="BV469">
        <f>BU469*BW469</f>
        <v>0</v>
      </c>
      <c r="BW469">
        <f>($B$11*$D$9+$C$11*$D$9+$F$11*((DH469+CZ469)/MAX(DH469+CZ469+DI469, 0.1)*$I$9+DI469/MAX(DH469+CZ469+DI469, 0.1)*$J$9))/($B$11+$C$11+$F$11)</f>
        <v>0</v>
      </c>
      <c r="BX469">
        <f>($B$11*$K$9+$C$11*$K$9+$F$11*((DH469+CZ469)/MAX(DH469+CZ469+DI469, 0.1)*$P$9+DI469/MAX(DH469+CZ469+DI469, 0.1)*$Q$9))/($B$11+$C$11+$F$11)</f>
        <v>0</v>
      </c>
      <c r="BY469">
        <v>6</v>
      </c>
      <c r="BZ469">
        <v>0.5</v>
      </c>
      <c r="CA469" t="s">
        <v>304</v>
      </c>
      <c r="CB469">
        <v>2</v>
      </c>
      <c r="CC469">
        <v>1625678119.1</v>
      </c>
      <c r="CD469">
        <v>406.188333333333</v>
      </c>
      <c r="CE469">
        <v>420.037</v>
      </c>
      <c r="CF469">
        <v>12.1918333333333</v>
      </c>
      <c r="CG469">
        <v>9.97596</v>
      </c>
      <c r="CH469">
        <v>420.530333333333</v>
      </c>
      <c r="CI469">
        <v>13.7489</v>
      </c>
      <c r="CJ469">
        <v>499.995666666667</v>
      </c>
      <c r="CK469">
        <v>100.411333333333</v>
      </c>
      <c r="CL469">
        <v>0.100240766666667</v>
      </c>
      <c r="CM469">
        <v>26.9400666666667</v>
      </c>
      <c r="CN469">
        <v>26.4876</v>
      </c>
      <c r="CO469">
        <v>999.9</v>
      </c>
      <c r="CP469">
        <v>0</v>
      </c>
      <c r="CQ469">
        <v>0</v>
      </c>
      <c r="CR469">
        <v>9985</v>
      </c>
      <c r="CS469">
        <v>0</v>
      </c>
      <c r="CT469">
        <v>4.57625</v>
      </c>
      <c r="CU469">
        <v>1045.95666666667</v>
      </c>
      <c r="CV469">
        <v>0.962002</v>
      </c>
      <c r="CW469">
        <v>0.0379981</v>
      </c>
      <c r="CX469">
        <v>0</v>
      </c>
      <c r="CY469">
        <v>1234.70666666667</v>
      </c>
      <c r="CZ469">
        <v>4.99912</v>
      </c>
      <c r="DA469">
        <v>12845.9</v>
      </c>
      <c r="DB469">
        <v>6712.52333333333</v>
      </c>
      <c r="DC469">
        <v>38.3956666666667</v>
      </c>
      <c r="DD469">
        <v>41.083</v>
      </c>
      <c r="DE469">
        <v>39.9786666666667</v>
      </c>
      <c r="DF469">
        <v>40.7916666666667</v>
      </c>
      <c r="DG469">
        <v>40.375</v>
      </c>
      <c r="DH469">
        <v>1001.40666666667</v>
      </c>
      <c r="DI469">
        <v>39.55</v>
      </c>
      <c r="DJ469">
        <v>0</v>
      </c>
      <c r="DK469">
        <v>1625678121.2</v>
      </c>
      <c r="DL469">
        <v>0</v>
      </c>
      <c r="DM469">
        <v>1237.1</v>
      </c>
      <c r="DN469">
        <v>-22.9805128273868</v>
      </c>
      <c r="DO469">
        <v>-207.121367635881</v>
      </c>
      <c r="DP469">
        <v>12868.5961538462</v>
      </c>
      <c r="DQ469">
        <v>15</v>
      </c>
      <c r="DR469">
        <v>1625677134.6</v>
      </c>
      <c r="DS469" t="s">
        <v>305</v>
      </c>
      <c r="DT469">
        <v>1625677128.6</v>
      </c>
      <c r="DU469">
        <v>1625677134.6</v>
      </c>
      <c r="DV469">
        <v>2</v>
      </c>
      <c r="DW469">
        <v>0.041</v>
      </c>
      <c r="DX469">
        <v>0.026</v>
      </c>
      <c r="DY469">
        <v>-14.347</v>
      </c>
      <c r="DZ469">
        <v>-1.389</v>
      </c>
      <c r="EA469">
        <v>420</v>
      </c>
      <c r="EB469">
        <v>5</v>
      </c>
      <c r="EC469">
        <v>0.14</v>
      </c>
      <c r="ED469">
        <v>0.08</v>
      </c>
      <c r="EE469">
        <v>-13.7822</v>
      </c>
      <c r="EF469">
        <v>-0.122550522648088</v>
      </c>
      <c r="EG469">
        <v>0.0485751667960934</v>
      </c>
      <c r="EH469">
        <v>1</v>
      </c>
      <c r="EI469">
        <v>1238.17794117647</v>
      </c>
      <c r="EJ469">
        <v>-22.0304959584904</v>
      </c>
      <c r="EK469">
        <v>2.17072199890722</v>
      </c>
      <c r="EL469">
        <v>0</v>
      </c>
      <c r="EM469">
        <v>2.21188707317073</v>
      </c>
      <c r="EN469">
        <v>0.114425435540074</v>
      </c>
      <c r="EO469">
        <v>0.0144144474008786</v>
      </c>
      <c r="EP469">
        <v>0</v>
      </c>
      <c r="EQ469">
        <v>1</v>
      </c>
      <c r="ER469">
        <v>3</v>
      </c>
      <c r="ES469" t="s">
        <v>427</v>
      </c>
      <c r="ET469">
        <v>100</v>
      </c>
      <c r="EU469">
        <v>100</v>
      </c>
      <c r="EV469">
        <v>-14.341</v>
      </c>
      <c r="EW469">
        <v>-1.5574</v>
      </c>
      <c r="EX469">
        <v>-14.3476998515065</v>
      </c>
      <c r="EY469">
        <v>0.000485247639819423</v>
      </c>
      <c r="EZ469">
        <v>-1.36446825205216e-06</v>
      </c>
      <c r="FA469">
        <v>5.78542989185787e-10</v>
      </c>
      <c r="FB469">
        <v>-1.1099058739466</v>
      </c>
      <c r="FC469">
        <v>-0.0508365997127688</v>
      </c>
      <c r="FD469">
        <v>0.00161886503163497</v>
      </c>
      <c r="FE469">
        <v>-2.08621555845513e-05</v>
      </c>
      <c r="FF469">
        <v>0</v>
      </c>
      <c r="FG469">
        <v>2096</v>
      </c>
      <c r="FH469">
        <v>2</v>
      </c>
      <c r="FI469">
        <v>28</v>
      </c>
      <c r="FJ469">
        <v>16.5</v>
      </c>
      <c r="FK469">
        <v>16.4</v>
      </c>
      <c r="FL469">
        <v>18</v>
      </c>
      <c r="FM469">
        <v>492.304</v>
      </c>
      <c r="FN469">
        <v>513.194</v>
      </c>
      <c r="FO469">
        <v>29.0919</v>
      </c>
      <c r="FP469">
        <v>26.4557</v>
      </c>
      <c r="FQ469">
        <v>30.0001</v>
      </c>
      <c r="FR469">
        <v>26.5882</v>
      </c>
      <c r="FS469">
        <v>26.5743</v>
      </c>
      <c r="FT469">
        <v>21.5297</v>
      </c>
      <c r="FU469">
        <v>37.3322</v>
      </c>
      <c r="FV469">
        <v>0</v>
      </c>
      <c r="FW469">
        <v>29.12</v>
      </c>
      <c r="FX469">
        <v>420</v>
      </c>
      <c r="FY469">
        <v>10.0224</v>
      </c>
      <c r="FZ469">
        <v>101.679</v>
      </c>
      <c r="GA469">
        <v>96.2017</v>
      </c>
    </row>
    <row r="470" spans="1:183">
      <c r="A470">
        <v>454</v>
      </c>
      <c r="B470">
        <v>1625678122.1</v>
      </c>
      <c r="C470">
        <v>906</v>
      </c>
      <c r="D470" t="s">
        <v>1214</v>
      </c>
      <c r="E470" t="s">
        <v>1215</v>
      </c>
      <c r="F470">
        <v>1</v>
      </c>
      <c r="G470" t="s">
        <v>302</v>
      </c>
      <c r="H470">
        <v>1625678121.1</v>
      </c>
      <c r="I470">
        <f>(J470)/1000</f>
        <v>0</v>
      </c>
      <c r="J470">
        <f>1000*CJ470*AH470*(CF470-CG470)/(100*BY470*(1000-AH470*CF470))</f>
        <v>0</v>
      </c>
      <c r="K470">
        <f>CJ470*AH470*(CE470-CD470*(1000-AH470*CG470)/(1000-AH470*CF470))/(100*BY470)</f>
        <v>0</v>
      </c>
      <c r="L470">
        <f>CD470 - IF(AH470&gt;1, K470*BY470*100.0/(AJ470*CR470), 0)</f>
        <v>0</v>
      </c>
      <c r="M470">
        <f>((S470-I470/2)*L470-K470)/(S470+I470/2)</f>
        <v>0</v>
      </c>
      <c r="N470">
        <f>M470*(CK470+CL470)/1000.0</f>
        <v>0</v>
      </c>
      <c r="O470">
        <f>(CD470 - IF(AH470&gt;1, K470*BY470*100.0/(AJ470*CR470), 0))*(CK470+CL470)/1000.0</f>
        <v>0</v>
      </c>
      <c r="P470">
        <f>2.0/((1/R470-1/Q470)+SIGN(R470)*SQRT((1/R470-1/Q470)*(1/R470-1/Q470) + 4*BZ470/((BZ470+1)*(BZ470+1))*(2*1/R470*1/Q470-1/Q470*1/Q470)))</f>
        <v>0</v>
      </c>
      <c r="Q470">
        <f>IF(LEFT(CA470,1)&lt;&gt;"0",IF(LEFT(CA470,1)="1",3.0,CB470),$D$5+$E$5*(CR470*CK470/($K$5*1000))+$F$5*(CR470*CK470/($K$5*1000))*MAX(MIN(BY470,$J$5),$I$5)*MAX(MIN(BY470,$J$5),$I$5)+$G$5*MAX(MIN(BY470,$J$5),$I$5)*(CR470*CK470/($K$5*1000))+$H$5*(CR470*CK470/($K$5*1000))*(CR470*CK470/($K$5*1000)))</f>
        <v>0</v>
      </c>
      <c r="R470">
        <f>I470*(1000-(1000*0.61365*exp(17.502*V470/(240.97+V470))/(CK470+CL470)+CF470)/2)/(1000*0.61365*exp(17.502*V470/(240.97+V470))/(CK470+CL470)-CF470)</f>
        <v>0</v>
      </c>
      <c r="S470">
        <f>1/((BZ470+1)/(P470/1.6)+1/(Q470/1.37)) + BZ470/((BZ470+1)/(P470/1.6) + BZ470/(Q470/1.37))</f>
        <v>0</v>
      </c>
      <c r="T470">
        <f>(BU470*BX470)</f>
        <v>0</v>
      </c>
      <c r="U470">
        <f>(CM470+(T470+2*0.95*5.67E-8*(((CM470+$B$7)+273)^4-(CM470+273)^4)-44100*I470)/(1.84*29.3*Q470+8*0.95*5.67E-8*(CM470+273)^3))</f>
        <v>0</v>
      </c>
      <c r="V470">
        <f>($C$7*CN470+$D$7*CO470+$E$7*U470)</f>
        <v>0</v>
      </c>
      <c r="W470">
        <f>0.61365*exp(17.502*V470/(240.97+V470))</f>
        <v>0</v>
      </c>
      <c r="X470">
        <f>(Y470/Z470*100)</f>
        <v>0</v>
      </c>
      <c r="Y470">
        <f>CF470*(CK470+CL470)/1000</f>
        <v>0</v>
      </c>
      <c r="Z470">
        <f>0.61365*exp(17.502*CM470/(240.97+CM470))</f>
        <v>0</v>
      </c>
      <c r="AA470">
        <f>(W470-CF470*(CK470+CL470)/1000)</f>
        <v>0</v>
      </c>
      <c r="AB470">
        <f>(-I470*44100)</f>
        <v>0</v>
      </c>
      <c r="AC470">
        <f>2*29.3*Q470*0.92*(CM470-V470)</f>
        <v>0</v>
      </c>
      <c r="AD470">
        <f>2*0.95*5.67E-8*(((CM470+$B$7)+273)^4-(V470+273)^4)</f>
        <v>0</v>
      </c>
      <c r="AE470">
        <f>T470+AD470+AB470+AC470</f>
        <v>0</v>
      </c>
      <c r="AF470">
        <v>0</v>
      </c>
      <c r="AG470">
        <v>0</v>
      </c>
      <c r="AH470">
        <f>IF(AF470*$H$13&gt;=AJ470,1.0,(AJ470/(AJ470-AF470*$H$13)))</f>
        <v>0</v>
      </c>
      <c r="AI470">
        <f>(AH470-1)*100</f>
        <v>0</v>
      </c>
      <c r="AJ470">
        <f>MAX(0,($B$13+$C$13*CR470)/(1+$D$13*CR470)*CK470/(CM470+273)*$E$13)</f>
        <v>0</v>
      </c>
      <c r="AK470" t="s">
        <v>303</v>
      </c>
      <c r="AL470" t="s">
        <v>303</v>
      </c>
      <c r="AM470">
        <v>0</v>
      </c>
      <c r="AN470">
        <v>0</v>
      </c>
      <c r="AO470">
        <f>1-AM470/AN470</f>
        <v>0</v>
      </c>
      <c r="AP470">
        <v>0</v>
      </c>
      <c r="AQ470" t="s">
        <v>303</v>
      </c>
      <c r="AR470" t="s">
        <v>303</v>
      </c>
      <c r="AS470">
        <v>0</v>
      </c>
      <c r="AT470">
        <v>0</v>
      </c>
      <c r="AU470">
        <f>1-AS470/AT470</f>
        <v>0</v>
      </c>
      <c r="AV470">
        <v>0.5</v>
      </c>
      <c r="AW470">
        <f>BV470</f>
        <v>0</v>
      </c>
      <c r="AX470">
        <f>K470</f>
        <v>0</v>
      </c>
      <c r="AY470">
        <f>AU470*AV470*AW470</f>
        <v>0</v>
      </c>
      <c r="AZ470">
        <f>(AX470-AP470)/AW470</f>
        <v>0</v>
      </c>
      <c r="BA470">
        <f>(AN470-AT470)/AT470</f>
        <v>0</v>
      </c>
      <c r="BB470">
        <f>AM470/(AO470+AM470/AT470)</f>
        <v>0</v>
      </c>
      <c r="BC470" t="s">
        <v>303</v>
      </c>
      <c r="BD470">
        <v>0</v>
      </c>
      <c r="BE470">
        <f>IF(BD470&lt;&gt;0, BD470, BB470)</f>
        <v>0</v>
      </c>
      <c r="BF470">
        <f>1-BE470/AT470</f>
        <v>0</v>
      </c>
      <c r="BG470">
        <f>(AT470-AS470)/(AT470-BE470)</f>
        <v>0</v>
      </c>
      <c r="BH470">
        <f>(AN470-AT470)/(AN470-BE470)</f>
        <v>0</v>
      </c>
      <c r="BI470">
        <f>(AT470-AS470)/(AT470-AM470)</f>
        <v>0</v>
      </c>
      <c r="BJ470">
        <f>(AN470-AT470)/(AN470-AM470)</f>
        <v>0</v>
      </c>
      <c r="BK470">
        <f>(BG470*BE470/AS470)</f>
        <v>0</v>
      </c>
      <c r="BL470">
        <f>(1-BK470)</f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f>$B$11*CS470+$C$11*CT470+$F$11*CU470*(1-CX470)</f>
        <v>0</v>
      </c>
      <c r="BV470">
        <f>BU470*BW470</f>
        <v>0</v>
      </c>
      <c r="BW470">
        <f>($B$11*$D$9+$C$11*$D$9+$F$11*((DH470+CZ470)/MAX(DH470+CZ470+DI470, 0.1)*$I$9+DI470/MAX(DH470+CZ470+DI470, 0.1)*$J$9))/($B$11+$C$11+$F$11)</f>
        <v>0</v>
      </c>
      <c r="BX470">
        <f>($B$11*$K$9+$C$11*$K$9+$F$11*((DH470+CZ470)/MAX(DH470+CZ470+DI470, 0.1)*$P$9+DI470/MAX(DH470+CZ470+DI470, 0.1)*$Q$9))/($B$11+$C$11+$F$11)</f>
        <v>0</v>
      </c>
      <c r="BY470">
        <v>6</v>
      </c>
      <c r="BZ470">
        <v>0.5</v>
      </c>
      <c r="CA470" t="s">
        <v>304</v>
      </c>
      <c r="CB470">
        <v>2</v>
      </c>
      <c r="CC470">
        <v>1625678121.1</v>
      </c>
      <c r="CD470">
        <v>406.178</v>
      </c>
      <c r="CE470">
        <v>420.019333333333</v>
      </c>
      <c r="CF470">
        <v>12.2188</v>
      </c>
      <c r="CG470">
        <v>9.98895</v>
      </c>
      <c r="CH470">
        <v>420.519666666667</v>
      </c>
      <c r="CI470">
        <v>13.7763666666667</v>
      </c>
      <c r="CJ470">
        <v>499.982</v>
      </c>
      <c r="CK470">
        <v>100.410666666667</v>
      </c>
      <c r="CL470">
        <v>0.0997446</v>
      </c>
      <c r="CM470">
        <v>26.9710666666667</v>
      </c>
      <c r="CN470">
        <v>26.5112666666667</v>
      </c>
      <c r="CO470">
        <v>999.9</v>
      </c>
      <c r="CP470">
        <v>0</v>
      </c>
      <c r="CQ470">
        <v>0</v>
      </c>
      <c r="CR470">
        <v>10014.4</v>
      </c>
      <c r="CS470">
        <v>0</v>
      </c>
      <c r="CT470">
        <v>4.57671</v>
      </c>
      <c r="CU470">
        <v>1045.95333333333</v>
      </c>
      <c r="CV470">
        <v>0.962002</v>
      </c>
      <c r="CW470">
        <v>0.0379981</v>
      </c>
      <c r="CX470">
        <v>0</v>
      </c>
      <c r="CY470">
        <v>1233.91</v>
      </c>
      <c r="CZ470">
        <v>4.99912</v>
      </c>
      <c r="DA470">
        <v>12837.8333333333</v>
      </c>
      <c r="DB470">
        <v>6712.48333333333</v>
      </c>
      <c r="DC470">
        <v>38.208</v>
      </c>
      <c r="DD470">
        <v>41.125</v>
      </c>
      <c r="DE470">
        <v>39.9996666666667</v>
      </c>
      <c r="DF470">
        <v>40.729</v>
      </c>
      <c r="DG470">
        <v>40.4163333333333</v>
      </c>
      <c r="DH470">
        <v>1001.40333333333</v>
      </c>
      <c r="DI470">
        <v>39.55</v>
      </c>
      <c r="DJ470">
        <v>0</v>
      </c>
      <c r="DK470">
        <v>1625678123</v>
      </c>
      <c r="DL470">
        <v>0</v>
      </c>
      <c r="DM470">
        <v>1236.2676</v>
      </c>
      <c r="DN470">
        <v>-23.046923026778</v>
      </c>
      <c r="DO470">
        <v>-213.984615039325</v>
      </c>
      <c r="DP470">
        <v>12861.124</v>
      </c>
      <c r="DQ470">
        <v>15</v>
      </c>
      <c r="DR470">
        <v>1625677134.6</v>
      </c>
      <c r="DS470" t="s">
        <v>305</v>
      </c>
      <c r="DT470">
        <v>1625677128.6</v>
      </c>
      <c r="DU470">
        <v>1625677134.6</v>
      </c>
      <c r="DV470">
        <v>2</v>
      </c>
      <c r="DW470">
        <v>0.041</v>
      </c>
      <c r="DX470">
        <v>0.026</v>
      </c>
      <c r="DY470">
        <v>-14.347</v>
      </c>
      <c r="DZ470">
        <v>-1.389</v>
      </c>
      <c r="EA470">
        <v>420</v>
      </c>
      <c r="EB470">
        <v>5</v>
      </c>
      <c r="EC470">
        <v>0.14</v>
      </c>
      <c r="ED470">
        <v>0.08</v>
      </c>
      <c r="EE470">
        <v>-13.7825707317073</v>
      </c>
      <c r="EF470">
        <v>-0.311098954703849</v>
      </c>
      <c r="EG470">
        <v>0.0488235361270814</v>
      </c>
      <c r="EH470">
        <v>1</v>
      </c>
      <c r="EI470">
        <v>1237.50911764706</v>
      </c>
      <c r="EJ470">
        <v>-22.1994061291982</v>
      </c>
      <c r="EK470">
        <v>2.1897372494099</v>
      </c>
      <c r="EL470">
        <v>0</v>
      </c>
      <c r="EM470">
        <v>2.21528780487805</v>
      </c>
      <c r="EN470">
        <v>0.102274076655049</v>
      </c>
      <c r="EO470">
        <v>0.0136048648960575</v>
      </c>
      <c r="EP470">
        <v>0</v>
      </c>
      <c r="EQ470">
        <v>1</v>
      </c>
      <c r="ER470">
        <v>3</v>
      </c>
      <c r="ES470" t="s">
        <v>427</v>
      </c>
      <c r="ET470">
        <v>100</v>
      </c>
      <c r="EU470">
        <v>100</v>
      </c>
      <c r="EV470">
        <v>-14.342</v>
      </c>
      <c r="EW470">
        <v>-1.5578</v>
      </c>
      <c r="EX470">
        <v>-14.3476998515065</v>
      </c>
      <c r="EY470">
        <v>0.000485247639819423</v>
      </c>
      <c r="EZ470">
        <v>-1.36446825205216e-06</v>
      </c>
      <c r="FA470">
        <v>5.78542989185787e-10</v>
      </c>
      <c r="FB470">
        <v>-1.1099058739466</v>
      </c>
      <c r="FC470">
        <v>-0.0508365997127688</v>
      </c>
      <c r="FD470">
        <v>0.00161886503163497</v>
      </c>
      <c r="FE470">
        <v>-2.08621555845513e-05</v>
      </c>
      <c r="FF470">
        <v>0</v>
      </c>
      <c r="FG470">
        <v>2096</v>
      </c>
      <c r="FH470">
        <v>2</v>
      </c>
      <c r="FI470">
        <v>28</v>
      </c>
      <c r="FJ470">
        <v>16.6</v>
      </c>
      <c r="FK470">
        <v>16.5</v>
      </c>
      <c r="FL470">
        <v>18</v>
      </c>
      <c r="FM470">
        <v>492.275</v>
      </c>
      <c r="FN470">
        <v>513.248</v>
      </c>
      <c r="FO470">
        <v>29.1343</v>
      </c>
      <c r="FP470">
        <v>26.457</v>
      </c>
      <c r="FQ470">
        <v>30.0004</v>
      </c>
      <c r="FR470">
        <v>26.5882</v>
      </c>
      <c r="FS470">
        <v>26.5743</v>
      </c>
      <c r="FT470">
        <v>21.5334</v>
      </c>
      <c r="FU470">
        <v>37.3322</v>
      </c>
      <c r="FV470">
        <v>0</v>
      </c>
      <c r="FW470">
        <v>29.18</v>
      </c>
      <c r="FX470">
        <v>420</v>
      </c>
      <c r="FY470">
        <v>10.0911</v>
      </c>
      <c r="FZ470">
        <v>101.678</v>
      </c>
      <c r="GA470">
        <v>96.2024</v>
      </c>
    </row>
    <row r="471" spans="1:183">
      <c r="A471">
        <v>455</v>
      </c>
      <c r="B471">
        <v>1625678124.1</v>
      </c>
      <c r="C471">
        <v>908</v>
      </c>
      <c r="D471" t="s">
        <v>1216</v>
      </c>
      <c r="E471" t="s">
        <v>1217</v>
      </c>
      <c r="F471">
        <v>1</v>
      </c>
      <c r="G471" t="s">
        <v>302</v>
      </c>
      <c r="H471">
        <v>1625678123.1</v>
      </c>
      <c r="I471">
        <f>(J471)/1000</f>
        <v>0</v>
      </c>
      <c r="J471">
        <f>1000*CJ471*AH471*(CF471-CG471)/(100*BY471*(1000-AH471*CF471))</f>
        <v>0</v>
      </c>
      <c r="K471">
        <f>CJ471*AH471*(CE471-CD471*(1000-AH471*CG471)/(1000-AH471*CF471))/(100*BY471)</f>
        <v>0</v>
      </c>
      <c r="L471">
        <f>CD471 - IF(AH471&gt;1, K471*BY471*100.0/(AJ471*CR471), 0)</f>
        <v>0</v>
      </c>
      <c r="M471">
        <f>((S471-I471/2)*L471-K471)/(S471+I471/2)</f>
        <v>0</v>
      </c>
      <c r="N471">
        <f>M471*(CK471+CL471)/1000.0</f>
        <v>0</v>
      </c>
      <c r="O471">
        <f>(CD471 - IF(AH471&gt;1, K471*BY471*100.0/(AJ471*CR471), 0))*(CK471+CL471)/1000.0</f>
        <v>0</v>
      </c>
      <c r="P471">
        <f>2.0/((1/R471-1/Q471)+SIGN(R471)*SQRT((1/R471-1/Q471)*(1/R471-1/Q471) + 4*BZ471/((BZ471+1)*(BZ471+1))*(2*1/R471*1/Q471-1/Q471*1/Q471)))</f>
        <v>0</v>
      </c>
      <c r="Q471">
        <f>IF(LEFT(CA471,1)&lt;&gt;"0",IF(LEFT(CA471,1)="1",3.0,CB471),$D$5+$E$5*(CR471*CK471/($K$5*1000))+$F$5*(CR471*CK471/($K$5*1000))*MAX(MIN(BY471,$J$5),$I$5)*MAX(MIN(BY471,$J$5),$I$5)+$G$5*MAX(MIN(BY471,$J$5),$I$5)*(CR471*CK471/($K$5*1000))+$H$5*(CR471*CK471/($K$5*1000))*(CR471*CK471/($K$5*1000)))</f>
        <v>0</v>
      </c>
      <c r="R471">
        <f>I471*(1000-(1000*0.61365*exp(17.502*V471/(240.97+V471))/(CK471+CL471)+CF471)/2)/(1000*0.61365*exp(17.502*V471/(240.97+V471))/(CK471+CL471)-CF471)</f>
        <v>0</v>
      </c>
      <c r="S471">
        <f>1/((BZ471+1)/(P471/1.6)+1/(Q471/1.37)) + BZ471/((BZ471+1)/(P471/1.6) + BZ471/(Q471/1.37))</f>
        <v>0</v>
      </c>
      <c r="T471">
        <f>(BU471*BX471)</f>
        <v>0</v>
      </c>
      <c r="U471">
        <f>(CM471+(T471+2*0.95*5.67E-8*(((CM471+$B$7)+273)^4-(CM471+273)^4)-44100*I471)/(1.84*29.3*Q471+8*0.95*5.67E-8*(CM471+273)^3))</f>
        <v>0</v>
      </c>
      <c r="V471">
        <f>($C$7*CN471+$D$7*CO471+$E$7*U471)</f>
        <v>0</v>
      </c>
      <c r="W471">
        <f>0.61365*exp(17.502*V471/(240.97+V471))</f>
        <v>0</v>
      </c>
      <c r="X471">
        <f>(Y471/Z471*100)</f>
        <v>0</v>
      </c>
      <c r="Y471">
        <f>CF471*(CK471+CL471)/1000</f>
        <v>0</v>
      </c>
      <c r="Z471">
        <f>0.61365*exp(17.502*CM471/(240.97+CM471))</f>
        <v>0</v>
      </c>
      <c r="AA471">
        <f>(W471-CF471*(CK471+CL471)/1000)</f>
        <v>0</v>
      </c>
      <c r="AB471">
        <f>(-I471*44100)</f>
        <v>0</v>
      </c>
      <c r="AC471">
        <f>2*29.3*Q471*0.92*(CM471-V471)</f>
        <v>0</v>
      </c>
      <c r="AD471">
        <f>2*0.95*5.67E-8*(((CM471+$B$7)+273)^4-(V471+273)^4)</f>
        <v>0</v>
      </c>
      <c r="AE471">
        <f>T471+AD471+AB471+AC471</f>
        <v>0</v>
      </c>
      <c r="AF471">
        <v>0</v>
      </c>
      <c r="AG471">
        <v>0</v>
      </c>
      <c r="AH471">
        <f>IF(AF471*$H$13&gt;=AJ471,1.0,(AJ471/(AJ471-AF471*$H$13)))</f>
        <v>0</v>
      </c>
      <c r="AI471">
        <f>(AH471-1)*100</f>
        <v>0</v>
      </c>
      <c r="AJ471">
        <f>MAX(0,($B$13+$C$13*CR471)/(1+$D$13*CR471)*CK471/(CM471+273)*$E$13)</f>
        <v>0</v>
      </c>
      <c r="AK471" t="s">
        <v>303</v>
      </c>
      <c r="AL471" t="s">
        <v>303</v>
      </c>
      <c r="AM471">
        <v>0</v>
      </c>
      <c r="AN471">
        <v>0</v>
      </c>
      <c r="AO471">
        <f>1-AM471/AN471</f>
        <v>0</v>
      </c>
      <c r="AP471">
        <v>0</v>
      </c>
      <c r="AQ471" t="s">
        <v>303</v>
      </c>
      <c r="AR471" t="s">
        <v>303</v>
      </c>
      <c r="AS471">
        <v>0</v>
      </c>
      <c r="AT471">
        <v>0</v>
      </c>
      <c r="AU471">
        <f>1-AS471/AT471</f>
        <v>0</v>
      </c>
      <c r="AV471">
        <v>0.5</v>
      </c>
      <c r="AW471">
        <f>BV471</f>
        <v>0</v>
      </c>
      <c r="AX471">
        <f>K471</f>
        <v>0</v>
      </c>
      <c r="AY471">
        <f>AU471*AV471*AW471</f>
        <v>0</v>
      </c>
      <c r="AZ471">
        <f>(AX471-AP471)/AW471</f>
        <v>0</v>
      </c>
      <c r="BA471">
        <f>(AN471-AT471)/AT471</f>
        <v>0</v>
      </c>
      <c r="BB471">
        <f>AM471/(AO471+AM471/AT471)</f>
        <v>0</v>
      </c>
      <c r="BC471" t="s">
        <v>303</v>
      </c>
      <c r="BD471">
        <v>0</v>
      </c>
      <c r="BE471">
        <f>IF(BD471&lt;&gt;0, BD471, BB471)</f>
        <v>0</v>
      </c>
      <c r="BF471">
        <f>1-BE471/AT471</f>
        <v>0</v>
      </c>
      <c r="BG471">
        <f>(AT471-AS471)/(AT471-BE471)</f>
        <v>0</v>
      </c>
      <c r="BH471">
        <f>(AN471-AT471)/(AN471-BE471)</f>
        <v>0</v>
      </c>
      <c r="BI471">
        <f>(AT471-AS471)/(AT471-AM471)</f>
        <v>0</v>
      </c>
      <c r="BJ471">
        <f>(AN471-AT471)/(AN471-AM471)</f>
        <v>0</v>
      </c>
      <c r="BK471">
        <f>(BG471*BE471/AS471)</f>
        <v>0</v>
      </c>
      <c r="BL471">
        <f>(1-BK471)</f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f>$B$11*CS471+$C$11*CT471+$F$11*CU471*(1-CX471)</f>
        <v>0</v>
      </c>
      <c r="BV471">
        <f>BU471*BW471</f>
        <v>0</v>
      </c>
      <c r="BW471">
        <f>($B$11*$D$9+$C$11*$D$9+$F$11*((DH471+CZ471)/MAX(DH471+CZ471+DI471, 0.1)*$I$9+DI471/MAX(DH471+CZ471+DI471, 0.1)*$J$9))/($B$11+$C$11+$F$11)</f>
        <v>0</v>
      </c>
      <c r="BX471">
        <f>($B$11*$K$9+$C$11*$K$9+$F$11*((DH471+CZ471)/MAX(DH471+CZ471+DI471, 0.1)*$P$9+DI471/MAX(DH471+CZ471+DI471, 0.1)*$Q$9))/($B$11+$C$11+$F$11)</f>
        <v>0</v>
      </c>
      <c r="BY471">
        <v>6</v>
      </c>
      <c r="BZ471">
        <v>0.5</v>
      </c>
      <c r="CA471" t="s">
        <v>304</v>
      </c>
      <c r="CB471">
        <v>2</v>
      </c>
      <c r="CC471">
        <v>1625678123.1</v>
      </c>
      <c r="CD471">
        <v>406.146333333333</v>
      </c>
      <c r="CE471">
        <v>419.953666666667</v>
      </c>
      <c r="CF471">
        <v>12.2442</v>
      </c>
      <c r="CG471">
        <v>9.99202333333333</v>
      </c>
      <c r="CH471">
        <v>420.488333333333</v>
      </c>
      <c r="CI471">
        <v>13.8022</v>
      </c>
      <c r="CJ471">
        <v>500.051666666667</v>
      </c>
      <c r="CK471">
        <v>100.41</v>
      </c>
      <c r="CL471">
        <v>0.0996888666666667</v>
      </c>
      <c r="CM471">
        <v>27.0000333333333</v>
      </c>
      <c r="CN471">
        <v>26.5393666666667</v>
      </c>
      <c r="CO471">
        <v>999.9</v>
      </c>
      <c r="CP471">
        <v>0</v>
      </c>
      <c r="CQ471">
        <v>0</v>
      </c>
      <c r="CR471">
        <v>10026.0333333333</v>
      </c>
      <c r="CS471">
        <v>0</v>
      </c>
      <c r="CT471">
        <v>4.55833</v>
      </c>
      <c r="CU471">
        <v>1046.15333333333</v>
      </c>
      <c r="CV471">
        <v>0.962002</v>
      </c>
      <c r="CW471">
        <v>0.0379981</v>
      </c>
      <c r="CX471">
        <v>0</v>
      </c>
      <c r="CY471">
        <v>1233.35</v>
      </c>
      <c r="CZ471">
        <v>4.99912</v>
      </c>
      <c r="DA471">
        <v>12832.9666666667</v>
      </c>
      <c r="DB471">
        <v>6713.79333333333</v>
      </c>
      <c r="DC471">
        <v>38.2703333333333</v>
      </c>
      <c r="DD471">
        <v>41.083</v>
      </c>
      <c r="DE471">
        <v>39.9996666666667</v>
      </c>
      <c r="DF471">
        <v>40.729</v>
      </c>
      <c r="DG471">
        <v>40.3953333333333</v>
      </c>
      <c r="DH471">
        <v>1001.59666666667</v>
      </c>
      <c r="DI471">
        <v>39.5633333333333</v>
      </c>
      <c r="DJ471">
        <v>0</v>
      </c>
      <c r="DK471">
        <v>1625678124.8</v>
      </c>
      <c r="DL471">
        <v>0</v>
      </c>
      <c r="DM471">
        <v>1235.71576923077</v>
      </c>
      <c r="DN471">
        <v>-22.8495726504255</v>
      </c>
      <c r="DO471">
        <v>-213.2683761838</v>
      </c>
      <c r="DP471">
        <v>12855.9807692308</v>
      </c>
      <c r="DQ471">
        <v>15</v>
      </c>
      <c r="DR471">
        <v>1625677134.6</v>
      </c>
      <c r="DS471" t="s">
        <v>305</v>
      </c>
      <c r="DT471">
        <v>1625677128.6</v>
      </c>
      <c r="DU471">
        <v>1625677134.6</v>
      </c>
      <c r="DV471">
        <v>2</v>
      </c>
      <c r="DW471">
        <v>0.041</v>
      </c>
      <c r="DX471">
        <v>0.026</v>
      </c>
      <c r="DY471">
        <v>-14.347</v>
      </c>
      <c r="DZ471">
        <v>-1.389</v>
      </c>
      <c r="EA471">
        <v>420</v>
      </c>
      <c r="EB471">
        <v>5</v>
      </c>
      <c r="EC471">
        <v>0.14</v>
      </c>
      <c r="ED471">
        <v>0.08</v>
      </c>
      <c r="EE471">
        <v>-13.786</v>
      </c>
      <c r="EF471">
        <v>-0.347015331010447</v>
      </c>
      <c r="EG471">
        <v>0.0492461661253827</v>
      </c>
      <c r="EH471">
        <v>1</v>
      </c>
      <c r="EI471">
        <v>1236.94657142857</v>
      </c>
      <c r="EJ471">
        <v>-22.5016638210968</v>
      </c>
      <c r="EK471">
        <v>2.27774944421291</v>
      </c>
      <c r="EL471">
        <v>0</v>
      </c>
      <c r="EM471">
        <v>2.21955390243902</v>
      </c>
      <c r="EN471">
        <v>0.136861254355404</v>
      </c>
      <c r="EO471">
        <v>0.016541798627844</v>
      </c>
      <c r="EP471">
        <v>0</v>
      </c>
      <c r="EQ471">
        <v>1</v>
      </c>
      <c r="ER471">
        <v>3</v>
      </c>
      <c r="ES471" t="s">
        <v>427</v>
      </c>
      <c r="ET471">
        <v>100</v>
      </c>
      <c r="EU471">
        <v>100</v>
      </c>
      <c r="EV471">
        <v>-14.342</v>
      </c>
      <c r="EW471">
        <v>-1.5582</v>
      </c>
      <c r="EX471">
        <v>-14.3476998515065</v>
      </c>
      <c r="EY471">
        <v>0.000485247639819423</v>
      </c>
      <c r="EZ471">
        <v>-1.36446825205216e-06</v>
      </c>
      <c r="FA471">
        <v>5.78542989185787e-10</v>
      </c>
      <c r="FB471">
        <v>-1.1099058739466</v>
      </c>
      <c r="FC471">
        <v>-0.0508365997127688</v>
      </c>
      <c r="FD471">
        <v>0.00161886503163497</v>
      </c>
      <c r="FE471">
        <v>-2.08621555845513e-05</v>
      </c>
      <c r="FF471">
        <v>0</v>
      </c>
      <c r="FG471">
        <v>2096</v>
      </c>
      <c r="FH471">
        <v>2</v>
      </c>
      <c r="FI471">
        <v>28</v>
      </c>
      <c r="FJ471">
        <v>16.6</v>
      </c>
      <c r="FK471">
        <v>16.5</v>
      </c>
      <c r="FL471">
        <v>18</v>
      </c>
      <c r="FM471">
        <v>492.275</v>
      </c>
      <c r="FN471">
        <v>513.302</v>
      </c>
      <c r="FO471">
        <v>29.1781</v>
      </c>
      <c r="FP471">
        <v>26.4587</v>
      </c>
      <c r="FQ471">
        <v>30.0004</v>
      </c>
      <c r="FR471">
        <v>26.5882</v>
      </c>
      <c r="FS471">
        <v>26.5743</v>
      </c>
      <c r="FT471">
        <v>21.5317</v>
      </c>
      <c r="FU471">
        <v>37.0563</v>
      </c>
      <c r="FV471">
        <v>0</v>
      </c>
      <c r="FW471">
        <v>29.25</v>
      </c>
      <c r="FX471">
        <v>420</v>
      </c>
      <c r="FY471">
        <v>10.0929</v>
      </c>
      <c r="FZ471">
        <v>101.677</v>
      </c>
      <c r="GA471">
        <v>96.2017</v>
      </c>
    </row>
    <row r="472" spans="1:183">
      <c r="A472">
        <v>456</v>
      </c>
      <c r="B472">
        <v>1625678126.1</v>
      </c>
      <c r="C472">
        <v>910</v>
      </c>
      <c r="D472" t="s">
        <v>1218</v>
      </c>
      <c r="E472" t="s">
        <v>1219</v>
      </c>
      <c r="F472">
        <v>1</v>
      </c>
      <c r="G472" t="s">
        <v>302</v>
      </c>
      <c r="H472">
        <v>1625678125.1</v>
      </c>
      <c r="I472">
        <f>(J472)/1000</f>
        <v>0</v>
      </c>
      <c r="J472">
        <f>1000*CJ472*AH472*(CF472-CG472)/(100*BY472*(1000-AH472*CF472))</f>
        <v>0</v>
      </c>
      <c r="K472">
        <f>CJ472*AH472*(CE472-CD472*(1000-AH472*CG472)/(1000-AH472*CF472))/(100*BY472)</f>
        <v>0</v>
      </c>
      <c r="L472">
        <f>CD472 - IF(AH472&gt;1, K472*BY472*100.0/(AJ472*CR472), 0)</f>
        <v>0</v>
      </c>
      <c r="M472">
        <f>((S472-I472/2)*L472-K472)/(S472+I472/2)</f>
        <v>0</v>
      </c>
      <c r="N472">
        <f>M472*(CK472+CL472)/1000.0</f>
        <v>0</v>
      </c>
      <c r="O472">
        <f>(CD472 - IF(AH472&gt;1, K472*BY472*100.0/(AJ472*CR472), 0))*(CK472+CL472)/1000.0</f>
        <v>0</v>
      </c>
      <c r="P472">
        <f>2.0/((1/R472-1/Q472)+SIGN(R472)*SQRT((1/R472-1/Q472)*(1/R472-1/Q472) + 4*BZ472/((BZ472+1)*(BZ472+1))*(2*1/R472*1/Q472-1/Q472*1/Q472)))</f>
        <v>0</v>
      </c>
      <c r="Q472">
        <f>IF(LEFT(CA472,1)&lt;&gt;"0",IF(LEFT(CA472,1)="1",3.0,CB472),$D$5+$E$5*(CR472*CK472/($K$5*1000))+$F$5*(CR472*CK472/($K$5*1000))*MAX(MIN(BY472,$J$5),$I$5)*MAX(MIN(BY472,$J$5),$I$5)+$G$5*MAX(MIN(BY472,$J$5),$I$5)*(CR472*CK472/($K$5*1000))+$H$5*(CR472*CK472/($K$5*1000))*(CR472*CK472/($K$5*1000)))</f>
        <v>0</v>
      </c>
      <c r="R472">
        <f>I472*(1000-(1000*0.61365*exp(17.502*V472/(240.97+V472))/(CK472+CL472)+CF472)/2)/(1000*0.61365*exp(17.502*V472/(240.97+V472))/(CK472+CL472)-CF472)</f>
        <v>0</v>
      </c>
      <c r="S472">
        <f>1/((BZ472+1)/(P472/1.6)+1/(Q472/1.37)) + BZ472/((BZ472+1)/(P472/1.6) + BZ472/(Q472/1.37))</f>
        <v>0</v>
      </c>
      <c r="T472">
        <f>(BU472*BX472)</f>
        <v>0</v>
      </c>
      <c r="U472">
        <f>(CM472+(T472+2*0.95*5.67E-8*(((CM472+$B$7)+273)^4-(CM472+273)^4)-44100*I472)/(1.84*29.3*Q472+8*0.95*5.67E-8*(CM472+273)^3))</f>
        <v>0</v>
      </c>
      <c r="V472">
        <f>($C$7*CN472+$D$7*CO472+$E$7*U472)</f>
        <v>0</v>
      </c>
      <c r="W472">
        <f>0.61365*exp(17.502*V472/(240.97+V472))</f>
        <v>0</v>
      </c>
      <c r="X472">
        <f>(Y472/Z472*100)</f>
        <v>0</v>
      </c>
      <c r="Y472">
        <f>CF472*(CK472+CL472)/1000</f>
        <v>0</v>
      </c>
      <c r="Z472">
        <f>0.61365*exp(17.502*CM472/(240.97+CM472))</f>
        <v>0</v>
      </c>
      <c r="AA472">
        <f>(W472-CF472*(CK472+CL472)/1000)</f>
        <v>0</v>
      </c>
      <c r="AB472">
        <f>(-I472*44100)</f>
        <v>0</v>
      </c>
      <c r="AC472">
        <f>2*29.3*Q472*0.92*(CM472-V472)</f>
        <v>0</v>
      </c>
      <c r="AD472">
        <f>2*0.95*5.67E-8*(((CM472+$B$7)+273)^4-(V472+273)^4)</f>
        <v>0</v>
      </c>
      <c r="AE472">
        <f>T472+AD472+AB472+AC472</f>
        <v>0</v>
      </c>
      <c r="AF472">
        <v>0</v>
      </c>
      <c r="AG472">
        <v>0</v>
      </c>
      <c r="AH472">
        <f>IF(AF472*$H$13&gt;=AJ472,1.0,(AJ472/(AJ472-AF472*$H$13)))</f>
        <v>0</v>
      </c>
      <c r="AI472">
        <f>(AH472-1)*100</f>
        <v>0</v>
      </c>
      <c r="AJ472">
        <f>MAX(0,($B$13+$C$13*CR472)/(1+$D$13*CR472)*CK472/(CM472+273)*$E$13)</f>
        <v>0</v>
      </c>
      <c r="AK472" t="s">
        <v>303</v>
      </c>
      <c r="AL472" t="s">
        <v>303</v>
      </c>
      <c r="AM472">
        <v>0</v>
      </c>
      <c r="AN472">
        <v>0</v>
      </c>
      <c r="AO472">
        <f>1-AM472/AN472</f>
        <v>0</v>
      </c>
      <c r="AP472">
        <v>0</v>
      </c>
      <c r="AQ472" t="s">
        <v>303</v>
      </c>
      <c r="AR472" t="s">
        <v>303</v>
      </c>
      <c r="AS472">
        <v>0</v>
      </c>
      <c r="AT472">
        <v>0</v>
      </c>
      <c r="AU472">
        <f>1-AS472/AT472</f>
        <v>0</v>
      </c>
      <c r="AV472">
        <v>0.5</v>
      </c>
      <c r="AW472">
        <f>BV472</f>
        <v>0</v>
      </c>
      <c r="AX472">
        <f>K472</f>
        <v>0</v>
      </c>
      <c r="AY472">
        <f>AU472*AV472*AW472</f>
        <v>0</v>
      </c>
      <c r="AZ472">
        <f>(AX472-AP472)/AW472</f>
        <v>0</v>
      </c>
      <c r="BA472">
        <f>(AN472-AT472)/AT472</f>
        <v>0</v>
      </c>
      <c r="BB472">
        <f>AM472/(AO472+AM472/AT472)</f>
        <v>0</v>
      </c>
      <c r="BC472" t="s">
        <v>303</v>
      </c>
      <c r="BD472">
        <v>0</v>
      </c>
      <c r="BE472">
        <f>IF(BD472&lt;&gt;0, BD472, BB472)</f>
        <v>0</v>
      </c>
      <c r="BF472">
        <f>1-BE472/AT472</f>
        <v>0</v>
      </c>
      <c r="BG472">
        <f>(AT472-AS472)/(AT472-BE472)</f>
        <v>0</v>
      </c>
      <c r="BH472">
        <f>(AN472-AT472)/(AN472-BE472)</f>
        <v>0</v>
      </c>
      <c r="BI472">
        <f>(AT472-AS472)/(AT472-AM472)</f>
        <v>0</v>
      </c>
      <c r="BJ472">
        <f>(AN472-AT472)/(AN472-AM472)</f>
        <v>0</v>
      </c>
      <c r="BK472">
        <f>(BG472*BE472/AS472)</f>
        <v>0</v>
      </c>
      <c r="BL472">
        <f>(1-BK472)</f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f>$B$11*CS472+$C$11*CT472+$F$11*CU472*(1-CX472)</f>
        <v>0</v>
      </c>
      <c r="BV472">
        <f>BU472*BW472</f>
        <v>0</v>
      </c>
      <c r="BW472">
        <f>($B$11*$D$9+$C$11*$D$9+$F$11*((DH472+CZ472)/MAX(DH472+CZ472+DI472, 0.1)*$I$9+DI472/MAX(DH472+CZ472+DI472, 0.1)*$J$9))/($B$11+$C$11+$F$11)</f>
        <v>0</v>
      </c>
      <c r="BX472">
        <f>($B$11*$K$9+$C$11*$K$9+$F$11*((DH472+CZ472)/MAX(DH472+CZ472+DI472, 0.1)*$P$9+DI472/MAX(DH472+CZ472+DI472, 0.1)*$Q$9))/($B$11+$C$11+$F$11)</f>
        <v>0</v>
      </c>
      <c r="BY472">
        <v>6</v>
      </c>
      <c r="BZ472">
        <v>0.5</v>
      </c>
      <c r="CA472" t="s">
        <v>304</v>
      </c>
      <c r="CB472">
        <v>2</v>
      </c>
      <c r="CC472">
        <v>1625678125.1</v>
      </c>
      <c r="CD472">
        <v>406.106333333333</v>
      </c>
      <c r="CE472">
        <v>419.942</v>
      </c>
      <c r="CF472">
        <v>12.2668666666667</v>
      </c>
      <c r="CG472">
        <v>9.99367</v>
      </c>
      <c r="CH472">
        <v>420.448</v>
      </c>
      <c r="CI472">
        <v>13.8253333333333</v>
      </c>
      <c r="CJ472">
        <v>500.000333333333</v>
      </c>
      <c r="CK472">
        <v>100.409333333333</v>
      </c>
      <c r="CL472">
        <v>0.0999212333333333</v>
      </c>
      <c r="CM472">
        <v>27.0313</v>
      </c>
      <c r="CN472">
        <v>26.5714</v>
      </c>
      <c r="CO472">
        <v>999.9</v>
      </c>
      <c r="CP472">
        <v>0</v>
      </c>
      <c r="CQ472">
        <v>0</v>
      </c>
      <c r="CR472">
        <v>10020.0333333333</v>
      </c>
      <c r="CS472">
        <v>0</v>
      </c>
      <c r="CT472">
        <v>4.52984</v>
      </c>
      <c r="CU472">
        <v>1045.95666666667</v>
      </c>
      <c r="CV472">
        <v>0.962002</v>
      </c>
      <c r="CW472">
        <v>0.0379981</v>
      </c>
      <c r="CX472">
        <v>0</v>
      </c>
      <c r="CY472">
        <v>1232.47666666667</v>
      </c>
      <c r="CZ472">
        <v>4.99912</v>
      </c>
      <c r="DA472">
        <v>12823.3666666667</v>
      </c>
      <c r="DB472">
        <v>6712.51666666667</v>
      </c>
      <c r="DC472">
        <v>38.3953333333333</v>
      </c>
      <c r="DD472">
        <v>41.125</v>
      </c>
      <c r="DE472">
        <v>39.9996666666667</v>
      </c>
      <c r="DF472">
        <v>40.8536666666667</v>
      </c>
      <c r="DG472">
        <v>40.354</v>
      </c>
      <c r="DH472">
        <v>1001.40666666667</v>
      </c>
      <c r="DI472">
        <v>39.55</v>
      </c>
      <c r="DJ472">
        <v>0</v>
      </c>
      <c r="DK472">
        <v>1625678127.2</v>
      </c>
      <c r="DL472">
        <v>0</v>
      </c>
      <c r="DM472">
        <v>1234.83307692308</v>
      </c>
      <c r="DN472">
        <v>-22.7131623898534</v>
      </c>
      <c r="DO472">
        <v>-221.77777791564</v>
      </c>
      <c r="DP472">
        <v>12847.3230769231</v>
      </c>
      <c r="DQ472">
        <v>15</v>
      </c>
      <c r="DR472">
        <v>1625677134.6</v>
      </c>
      <c r="DS472" t="s">
        <v>305</v>
      </c>
      <c r="DT472">
        <v>1625677128.6</v>
      </c>
      <c r="DU472">
        <v>1625677134.6</v>
      </c>
      <c r="DV472">
        <v>2</v>
      </c>
      <c r="DW472">
        <v>0.041</v>
      </c>
      <c r="DX472">
        <v>0.026</v>
      </c>
      <c r="DY472">
        <v>-14.347</v>
      </c>
      <c r="DZ472">
        <v>-1.389</v>
      </c>
      <c r="EA472">
        <v>420</v>
      </c>
      <c r="EB472">
        <v>5</v>
      </c>
      <c r="EC472">
        <v>0.14</v>
      </c>
      <c r="ED472">
        <v>0.08</v>
      </c>
      <c r="EE472">
        <v>-13.7910024390244</v>
      </c>
      <c r="EF472">
        <v>-0.398813937282234</v>
      </c>
      <c r="EG472">
        <v>0.050878475432582</v>
      </c>
      <c r="EH472">
        <v>1</v>
      </c>
      <c r="EI472">
        <v>1235.96058823529</v>
      </c>
      <c r="EJ472">
        <v>-22.9673169508508</v>
      </c>
      <c r="EK472">
        <v>2.25747508770888</v>
      </c>
      <c r="EL472">
        <v>0</v>
      </c>
      <c r="EM472">
        <v>2.22625024390244</v>
      </c>
      <c r="EN472">
        <v>0.184377491289199</v>
      </c>
      <c r="EO472">
        <v>0.0213914744229867</v>
      </c>
      <c r="EP472">
        <v>0</v>
      </c>
      <c r="EQ472">
        <v>1</v>
      </c>
      <c r="ER472">
        <v>3</v>
      </c>
      <c r="ES472" t="s">
        <v>427</v>
      </c>
      <c r="ET472">
        <v>100</v>
      </c>
      <c r="EU472">
        <v>100</v>
      </c>
      <c r="EV472">
        <v>-14.342</v>
      </c>
      <c r="EW472">
        <v>-1.5586</v>
      </c>
      <c r="EX472">
        <v>-14.3476998515065</v>
      </c>
      <c r="EY472">
        <v>0.000485247639819423</v>
      </c>
      <c r="EZ472">
        <v>-1.36446825205216e-06</v>
      </c>
      <c r="FA472">
        <v>5.78542989185787e-10</v>
      </c>
      <c r="FB472">
        <v>-1.1099058739466</v>
      </c>
      <c r="FC472">
        <v>-0.0508365997127688</v>
      </c>
      <c r="FD472">
        <v>0.00161886503163497</v>
      </c>
      <c r="FE472">
        <v>-2.08621555845513e-05</v>
      </c>
      <c r="FF472">
        <v>0</v>
      </c>
      <c r="FG472">
        <v>2096</v>
      </c>
      <c r="FH472">
        <v>2</v>
      </c>
      <c r="FI472">
        <v>28</v>
      </c>
      <c r="FJ472">
        <v>16.6</v>
      </c>
      <c r="FK472">
        <v>16.5</v>
      </c>
      <c r="FL472">
        <v>18</v>
      </c>
      <c r="FM472">
        <v>492.522</v>
      </c>
      <c r="FN472">
        <v>513.176</v>
      </c>
      <c r="FO472">
        <v>29.2205</v>
      </c>
      <c r="FP472">
        <v>26.4598</v>
      </c>
      <c r="FQ472">
        <v>30.0004</v>
      </c>
      <c r="FR472">
        <v>26.5882</v>
      </c>
      <c r="FS472">
        <v>26.5743</v>
      </c>
      <c r="FT472">
        <v>21.5352</v>
      </c>
      <c r="FU472">
        <v>37.0563</v>
      </c>
      <c r="FV472">
        <v>0</v>
      </c>
      <c r="FW472">
        <v>29.25</v>
      </c>
      <c r="FX472">
        <v>420</v>
      </c>
      <c r="FY472">
        <v>10.0997</v>
      </c>
      <c r="FZ472">
        <v>101.678</v>
      </c>
      <c r="GA472">
        <v>96.2005</v>
      </c>
    </row>
    <row r="473" spans="1:183">
      <c r="A473">
        <v>457</v>
      </c>
      <c r="B473">
        <v>1625678128.1</v>
      </c>
      <c r="C473">
        <v>912</v>
      </c>
      <c r="D473" t="s">
        <v>1220</v>
      </c>
      <c r="E473" t="s">
        <v>1221</v>
      </c>
      <c r="F473">
        <v>1</v>
      </c>
      <c r="G473" t="s">
        <v>302</v>
      </c>
      <c r="H473">
        <v>1625678127.1</v>
      </c>
      <c r="I473">
        <f>(J473)/1000</f>
        <v>0</v>
      </c>
      <c r="J473">
        <f>1000*CJ473*AH473*(CF473-CG473)/(100*BY473*(1000-AH473*CF473))</f>
        <v>0</v>
      </c>
      <c r="K473">
        <f>CJ473*AH473*(CE473-CD473*(1000-AH473*CG473)/(1000-AH473*CF473))/(100*BY473)</f>
        <v>0</v>
      </c>
      <c r="L473">
        <f>CD473 - IF(AH473&gt;1, K473*BY473*100.0/(AJ473*CR473), 0)</f>
        <v>0</v>
      </c>
      <c r="M473">
        <f>((S473-I473/2)*L473-K473)/(S473+I473/2)</f>
        <v>0</v>
      </c>
      <c r="N473">
        <f>M473*(CK473+CL473)/1000.0</f>
        <v>0</v>
      </c>
      <c r="O473">
        <f>(CD473 - IF(AH473&gt;1, K473*BY473*100.0/(AJ473*CR473), 0))*(CK473+CL473)/1000.0</f>
        <v>0</v>
      </c>
      <c r="P473">
        <f>2.0/((1/R473-1/Q473)+SIGN(R473)*SQRT((1/R473-1/Q473)*(1/R473-1/Q473) + 4*BZ473/((BZ473+1)*(BZ473+1))*(2*1/R473*1/Q473-1/Q473*1/Q473)))</f>
        <v>0</v>
      </c>
      <c r="Q473">
        <f>IF(LEFT(CA473,1)&lt;&gt;"0",IF(LEFT(CA473,1)="1",3.0,CB473),$D$5+$E$5*(CR473*CK473/($K$5*1000))+$F$5*(CR473*CK473/($K$5*1000))*MAX(MIN(BY473,$J$5),$I$5)*MAX(MIN(BY473,$J$5),$I$5)+$G$5*MAX(MIN(BY473,$J$5),$I$5)*(CR473*CK473/($K$5*1000))+$H$5*(CR473*CK473/($K$5*1000))*(CR473*CK473/($K$5*1000)))</f>
        <v>0</v>
      </c>
      <c r="R473">
        <f>I473*(1000-(1000*0.61365*exp(17.502*V473/(240.97+V473))/(CK473+CL473)+CF473)/2)/(1000*0.61365*exp(17.502*V473/(240.97+V473))/(CK473+CL473)-CF473)</f>
        <v>0</v>
      </c>
      <c r="S473">
        <f>1/((BZ473+1)/(P473/1.6)+1/(Q473/1.37)) + BZ473/((BZ473+1)/(P473/1.6) + BZ473/(Q473/1.37))</f>
        <v>0</v>
      </c>
      <c r="T473">
        <f>(BU473*BX473)</f>
        <v>0</v>
      </c>
      <c r="U473">
        <f>(CM473+(T473+2*0.95*5.67E-8*(((CM473+$B$7)+273)^4-(CM473+273)^4)-44100*I473)/(1.84*29.3*Q473+8*0.95*5.67E-8*(CM473+273)^3))</f>
        <v>0</v>
      </c>
      <c r="V473">
        <f>($C$7*CN473+$D$7*CO473+$E$7*U473)</f>
        <v>0</v>
      </c>
      <c r="W473">
        <f>0.61365*exp(17.502*V473/(240.97+V473))</f>
        <v>0</v>
      </c>
      <c r="X473">
        <f>(Y473/Z473*100)</f>
        <v>0</v>
      </c>
      <c r="Y473">
        <f>CF473*(CK473+CL473)/1000</f>
        <v>0</v>
      </c>
      <c r="Z473">
        <f>0.61365*exp(17.502*CM473/(240.97+CM473))</f>
        <v>0</v>
      </c>
      <c r="AA473">
        <f>(W473-CF473*(CK473+CL473)/1000)</f>
        <v>0</v>
      </c>
      <c r="AB473">
        <f>(-I473*44100)</f>
        <v>0</v>
      </c>
      <c r="AC473">
        <f>2*29.3*Q473*0.92*(CM473-V473)</f>
        <v>0</v>
      </c>
      <c r="AD473">
        <f>2*0.95*5.67E-8*(((CM473+$B$7)+273)^4-(V473+273)^4)</f>
        <v>0</v>
      </c>
      <c r="AE473">
        <f>T473+AD473+AB473+AC473</f>
        <v>0</v>
      </c>
      <c r="AF473">
        <v>0</v>
      </c>
      <c r="AG473">
        <v>0</v>
      </c>
      <c r="AH473">
        <f>IF(AF473*$H$13&gt;=AJ473,1.0,(AJ473/(AJ473-AF473*$H$13)))</f>
        <v>0</v>
      </c>
      <c r="AI473">
        <f>(AH473-1)*100</f>
        <v>0</v>
      </c>
      <c r="AJ473">
        <f>MAX(0,($B$13+$C$13*CR473)/(1+$D$13*CR473)*CK473/(CM473+273)*$E$13)</f>
        <v>0</v>
      </c>
      <c r="AK473" t="s">
        <v>303</v>
      </c>
      <c r="AL473" t="s">
        <v>303</v>
      </c>
      <c r="AM473">
        <v>0</v>
      </c>
      <c r="AN473">
        <v>0</v>
      </c>
      <c r="AO473">
        <f>1-AM473/AN473</f>
        <v>0</v>
      </c>
      <c r="AP473">
        <v>0</v>
      </c>
      <c r="AQ473" t="s">
        <v>303</v>
      </c>
      <c r="AR473" t="s">
        <v>303</v>
      </c>
      <c r="AS473">
        <v>0</v>
      </c>
      <c r="AT473">
        <v>0</v>
      </c>
      <c r="AU473">
        <f>1-AS473/AT473</f>
        <v>0</v>
      </c>
      <c r="AV473">
        <v>0.5</v>
      </c>
      <c r="AW473">
        <f>BV473</f>
        <v>0</v>
      </c>
      <c r="AX473">
        <f>K473</f>
        <v>0</v>
      </c>
      <c r="AY473">
        <f>AU473*AV473*AW473</f>
        <v>0</v>
      </c>
      <c r="AZ473">
        <f>(AX473-AP473)/AW473</f>
        <v>0</v>
      </c>
      <c r="BA473">
        <f>(AN473-AT473)/AT473</f>
        <v>0</v>
      </c>
      <c r="BB473">
        <f>AM473/(AO473+AM473/AT473)</f>
        <v>0</v>
      </c>
      <c r="BC473" t="s">
        <v>303</v>
      </c>
      <c r="BD473">
        <v>0</v>
      </c>
      <c r="BE473">
        <f>IF(BD473&lt;&gt;0, BD473, BB473)</f>
        <v>0</v>
      </c>
      <c r="BF473">
        <f>1-BE473/AT473</f>
        <v>0</v>
      </c>
      <c r="BG473">
        <f>(AT473-AS473)/(AT473-BE473)</f>
        <v>0</v>
      </c>
      <c r="BH473">
        <f>(AN473-AT473)/(AN473-BE473)</f>
        <v>0</v>
      </c>
      <c r="BI473">
        <f>(AT473-AS473)/(AT473-AM473)</f>
        <v>0</v>
      </c>
      <c r="BJ473">
        <f>(AN473-AT473)/(AN473-AM473)</f>
        <v>0</v>
      </c>
      <c r="BK473">
        <f>(BG473*BE473/AS473)</f>
        <v>0</v>
      </c>
      <c r="BL473">
        <f>(1-BK473)</f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f>$B$11*CS473+$C$11*CT473+$F$11*CU473*(1-CX473)</f>
        <v>0</v>
      </c>
      <c r="BV473">
        <f>BU473*BW473</f>
        <v>0</v>
      </c>
      <c r="BW473">
        <f>($B$11*$D$9+$C$11*$D$9+$F$11*((DH473+CZ473)/MAX(DH473+CZ473+DI473, 0.1)*$I$9+DI473/MAX(DH473+CZ473+DI473, 0.1)*$J$9))/($B$11+$C$11+$F$11)</f>
        <v>0</v>
      </c>
      <c r="BX473">
        <f>($B$11*$K$9+$C$11*$K$9+$F$11*((DH473+CZ473)/MAX(DH473+CZ473+DI473, 0.1)*$P$9+DI473/MAX(DH473+CZ473+DI473, 0.1)*$Q$9))/($B$11+$C$11+$F$11)</f>
        <v>0</v>
      </c>
      <c r="BY473">
        <v>6</v>
      </c>
      <c r="BZ473">
        <v>0.5</v>
      </c>
      <c r="CA473" t="s">
        <v>304</v>
      </c>
      <c r="CB473">
        <v>2</v>
      </c>
      <c r="CC473">
        <v>1625678127.1</v>
      </c>
      <c r="CD473">
        <v>406.111666666667</v>
      </c>
      <c r="CE473">
        <v>419.968666666667</v>
      </c>
      <c r="CF473">
        <v>12.2854</v>
      </c>
      <c r="CG473">
        <v>10.00274</v>
      </c>
      <c r="CH473">
        <v>420.453666666667</v>
      </c>
      <c r="CI473">
        <v>13.8442</v>
      </c>
      <c r="CJ473">
        <v>500.048666666667</v>
      </c>
      <c r="CK473">
        <v>100.408333333333</v>
      </c>
      <c r="CL473">
        <v>0.100048966666667</v>
      </c>
      <c r="CM473">
        <v>27.0610666666667</v>
      </c>
      <c r="CN473">
        <v>26.6037</v>
      </c>
      <c r="CO473">
        <v>999.9</v>
      </c>
      <c r="CP473">
        <v>0</v>
      </c>
      <c r="CQ473">
        <v>0</v>
      </c>
      <c r="CR473">
        <v>10022.5333333333</v>
      </c>
      <c r="CS473">
        <v>0</v>
      </c>
      <c r="CT473">
        <v>4.54087</v>
      </c>
      <c r="CU473">
        <v>1045.95</v>
      </c>
      <c r="CV473">
        <v>0.962002</v>
      </c>
      <c r="CW473">
        <v>0.0379981</v>
      </c>
      <c r="CX473">
        <v>0</v>
      </c>
      <c r="CY473">
        <v>1231.66666666667</v>
      </c>
      <c r="CZ473">
        <v>4.99912</v>
      </c>
      <c r="DA473">
        <v>12816.2</v>
      </c>
      <c r="DB473">
        <v>6712.47666666667</v>
      </c>
      <c r="DC473">
        <v>38.2286666666667</v>
      </c>
      <c r="DD473">
        <v>41.125</v>
      </c>
      <c r="DE473">
        <v>39.9373333333333</v>
      </c>
      <c r="DF473">
        <v>40.7496666666667</v>
      </c>
      <c r="DG473">
        <v>40.3123333333333</v>
      </c>
      <c r="DH473">
        <v>1001.4</v>
      </c>
      <c r="DI473">
        <v>39.55</v>
      </c>
      <c r="DJ473">
        <v>0</v>
      </c>
      <c r="DK473">
        <v>1625678129</v>
      </c>
      <c r="DL473">
        <v>0</v>
      </c>
      <c r="DM473">
        <v>1234.0168</v>
      </c>
      <c r="DN473">
        <v>-22.8069230258027</v>
      </c>
      <c r="DO473">
        <v>-218.192307397165</v>
      </c>
      <c r="DP473">
        <v>12839.652</v>
      </c>
      <c r="DQ473">
        <v>15</v>
      </c>
      <c r="DR473">
        <v>1625677134.6</v>
      </c>
      <c r="DS473" t="s">
        <v>305</v>
      </c>
      <c r="DT473">
        <v>1625677128.6</v>
      </c>
      <c r="DU473">
        <v>1625677134.6</v>
      </c>
      <c r="DV473">
        <v>2</v>
      </c>
      <c r="DW473">
        <v>0.041</v>
      </c>
      <c r="DX473">
        <v>0.026</v>
      </c>
      <c r="DY473">
        <v>-14.347</v>
      </c>
      <c r="DZ473">
        <v>-1.389</v>
      </c>
      <c r="EA473">
        <v>420</v>
      </c>
      <c r="EB473">
        <v>5</v>
      </c>
      <c r="EC473">
        <v>0.14</v>
      </c>
      <c r="ED473">
        <v>0.08</v>
      </c>
      <c r="EE473">
        <v>-13.8042390243902</v>
      </c>
      <c r="EF473">
        <v>-0.353408362369342</v>
      </c>
      <c r="EG473">
        <v>0.0470828946104831</v>
      </c>
      <c r="EH473">
        <v>1</v>
      </c>
      <c r="EI473">
        <v>1235.26147058824</v>
      </c>
      <c r="EJ473">
        <v>-22.7090154856823</v>
      </c>
      <c r="EK473">
        <v>2.23326868375501</v>
      </c>
      <c r="EL473">
        <v>0</v>
      </c>
      <c r="EM473">
        <v>2.23502414634146</v>
      </c>
      <c r="EN473">
        <v>0.206835470383272</v>
      </c>
      <c r="EO473">
        <v>0.0239001706265579</v>
      </c>
      <c r="EP473">
        <v>0</v>
      </c>
      <c r="EQ473">
        <v>1</v>
      </c>
      <c r="ER473">
        <v>3</v>
      </c>
      <c r="ES473" t="s">
        <v>427</v>
      </c>
      <c r="ET473">
        <v>100</v>
      </c>
      <c r="EU473">
        <v>100</v>
      </c>
      <c r="EV473">
        <v>-14.341</v>
      </c>
      <c r="EW473">
        <v>-1.5589</v>
      </c>
      <c r="EX473">
        <v>-14.3476998515065</v>
      </c>
      <c r="EY473">
        <v>0.000485247639819423</v>
      </c>
      <c r="EZ473">
        <v>-1.36446825205216e-06</v>
      </c>
      <c r="FA473">
        <v>5.78542989185787e-10</v>
      </c>
      <c r="FB473">
        <v>-1.1099058739466</v>
      </c>
      <c r="FC473">
        <v>-0.0508365997127688</v>
      </c>
      <c r="FD473">
        <v>0.00161886503163497</v>
      </c>
      <c r="FE473">
        <v>-2.08621555845513e-05</v>
      </c>
      <c r="FF473">
        <v>0</v>
      </c>
      <c r="FG473">
        <v>2096</v>
      </c>
      <c r="FH473">
        <v>2</v>
      </c>
      <c r="FI473">
        <v>28</v>
      </c>
      <c r="FJ473">
        <v>16.7</v>
      </c>
      <c r="FK473">
        <v>16.6</v>
      </c>
      <c r="FL473">
        <v>18</v>
      </c>
      <c r="FM473">
        <v>492.437</v>
      </c>
      <c r="FN473">
        <v>513.302</v>
      </c>
      <c r="FO473">
        <v>29.2618</v>
      </c>
      <c r="FP473">
        <v>26.4609</v>
      </c>
      <c r="FQ473">
        <v>30.0002</v>
      </c>
      <c r="FR473">
        <v>26.5886</v>
      </c>
      <c r="FS473">
        <v>26.5743</v>
      </c>
      <c r="FT473">
        <v>21.5329</v>
      </c>
      <c r="FU473">
        <v>37.0563</v>
      </c>
      <c r="FV473">
        <v>0</v>
      </c>
      <c r="FW473">
        <v>29.32</v>
      </c>
      <c r="FX473">
        <v>420</v>
      </c>
      <c r="FY473">
        <v>10.0979</v>
      </c>
      <c r="FZ473">
        <v>101.678</v>
      </c>
      <c r="GA473">
        <v>96.2</v>
      </c>
    </row>
    <row r="474" spans="1:183">
      <c r="A474">
        <v>458</v>
      </c>
      <c r="B474">
        <v>1625678130.1</v>
      </c>
      <c r="C474">
        <v>914</v>
      </c>
      <c r="D474" t="s">
        <v>1222</v>
      </c>
      <c r="E474" t="s">
        <v>1223</v>
      </c>
      <c r="F474">
        <v>1</v>
      </c>
      <c r="G474" t="s">
        <v>302</v>
      </c>
      <c r="H474">
        <v>1625678129.1</v>
      </c>
      <c r="I474">
        <f>(J474)/1000</f>
        <v>0</v>
      </c>
      <c r="J474">
        <f>1000*CJ474*AH474*(CF474-CG474)/(100*BY474*(1000-AH474*CF474))</f>
        <v>0</v>
      </c>
      <c r="K474">
        <f>CJ474*AH474*(CE474-CD474*(1000-AH474*CG474)/(1000-AH474*CF474))/(100*BY474)</f>
        <v>0</v>
      </c>
      <c r="L474">
        <f>CD474 - IF(AH474&gt;1, K474*BY474*100.0/(AJ474*CR474), 0)</f>
        <v>0</v>
      </c>
      <c r="M474">
        <f>((S474-I474/2)*L474-K474)/(S474+I474/2)</f>
        <v>0</v>
      </c>
      <c r="N474">
        <f>M474*(CK474+CL474)/1000.0</f>
        <v>0</v>
      </c>
      <c r="O474">
        <f>(CD474 - IF(AH474&gt;1, K474*BY474*100.0/(AJ474*CR474), 0))*(CK474+CL474)/1000.0</f>
        <v>0</v>
      </c>
      <c r="P474">
        <f>2.0/((1/R474-1/Q474)+SIGN(R474)*SQRT((1/R474-1/Q474)*(1/R474-1/Q474) + 4*BZ474/((BZ474+1)*(BZ474+1))*(2*1/R474*1/Q474-1/Q474*1/Q474)))</f>
        <v>0</v>
      </c>
      <c r="Q474">
        <f>IF(LEFT(CA474,1)&lt;&gt;"0",IF(LEFT(CA474,1)="1",3.0,CB474),$D$5+$E$5*(CR474*CK474/($K$5*1000))+$F$5*(CR474*CK474/($K$5*1000))*MAX(MIN(BY474,$J$5),$I$5)*MAX(MIN(BY474,$J$5),$I$5)+$G$5*MAX(MIN(BY474,$J$5),$I$5)*(CR474*CK474/($K$5*1000))+$H$5*(CR474*CK474/($K$5*1000))*(CR474*CK474/($K$5*1000)))</f>
        <v>0</v>
      </c>
      <c r="R474">
        <f>I474*(1000-(1000*0.61365*exp(17.502*V474/(240.97+V474))/(CK474+CL474)+CF474)/2)/(1000*0.61365*exp(17.502*V474/(240.97+V474))/(CK474+CL474)-CF474)</f>
        <v>0</v>
      </c>
      <c r="S474">
        <f>1/((BZ474+1)/(P474/1.6)+1/(Q474/1.37)) + BZ474/((BZ474+1)/(P474/1.6) + BZ474/(Q474/1.37))</f>
        <v>0</v>
      </c>
      <c r="T474">
        <f>(BU474*BX474)</f>
        <v>0</v>
      </c>
      <c r="U474">
        <f>(CM474+(T474+2*0.95*5.67E-8*(((CM474+$B$7)+273)^4-(CM474+273)^4)-44100*I474)/(1.84*29.3*Q474+8*0.95*5.67E-8*(CM474+273)^3))</f>
        <v>0</v>
      </c>
      <c r="V474">
        <f>($C$7*CN474+$D$7*CO474+$E$7*U474)</f>
        <v>0</v>
      </c>
      <c r="W474">
        <f>0.61365*exp(17.502*V474/(240.97+V474))</f>
        <v>0</v>
      </c>
      <c r="X474">
        <f>(Y474/Z474*100)</f>
        <v>0</v>
      </c>
      <c r="Y474">
        <f>CF474*(CK474+CL474)/1000</f>
        <v>0</v>
      </c>
      <c r="Z474">
        <f>0.61365*exp(17.502*CM474/(240.97+CM474))</f>
        <v>0</v>
      </c>
      <c r="AA474">
        <f>(W474-CF474*(CK474+CL474)/1000)</f>
        <v>0</v>
      </c>
      <c r="AB474">
        <f>(-I474*44100)</f>
        <v>0</v>
      </c>
      <c r="AC474">
        <f>2*29.3*Q474*0.92*(CM474-V474)</f>
        <v>0</v>
      </c>
      <c r="AD474">
        <f>2*0.95*5.67E-8*(((CM474+$B$7)+273)^4-(V474+273)^4)</f>
        <v>0</v>
      </c>
      <c r="AE474">
        <f>T474+AD474+AB474+AC474</f>
        <v>0</v>
      </c>
      <c r="AF474">
        <v>0</v>
      </c>
      <c r="AG474">
        <v>0</v>
      </c>
      <c r="AH474">
        <f>IF(AF474*$H$13&gt;=AJ474,1.0,(AJ474/(AJ474-AF474*$H$13)))</f>
        <v>0</v>
      </c>
      <c r="AI474">
        <f>(AH474-1)*100</f>
        <v>0</v>
      </c>
      <c r="AJ474">
        <f>MAX(0,($B$13+$C$13*CR474)/(1+$D$13*CR474)*CK474/(CM474+273)*$E$13)</f>
        <v>0</v>
      </c>
      <c r="AK474" t="s">
        <v>303</v>
      </c>
      <c r="AL474" t="s">
        <v>303</v>
      </c>
      <c r="AM474">
        <v>0</v>
      </c>
      <c r="AN474">
        <v>0</v>
      </c>
      <c r="AO474">
        <f>1-AM474/AN474</f>
        <v>0</v>
      </c>
      <c r="AP474">
        <v>0</v>
      </c>
      <c r="AQ474" t="s">
        <v>303</v>
      </c>
      <c r="AR474" t="s">
        <v>303</v>
      </c>
      <c r="AS474">
        <v>0</v>
      </c>
      <c r="AT474">
        <v>0</v>
      </c>
      <c r="AU474">
        <f>1-AS474/AT474</f>
        <v>0</v>
      </c>
      <c r="AV474">
        <v>0.5</v>
      </c>
      <c r="AW474">
        <f>BV474</f>
        <v>0</v>
      </c>
      <c r="AX474">
        <f>K474</f>
        <v>0</v>
      </c>
      <c r="AY474">
        <f>AU474*AV474*AW474</f>
        <v>0</v>
      </c>
      <c r="AZ474">
        <f>(AX474-AP474)/AW474</f>
        <v>0</v>
      </c>
      <c r="BA474">
        <f>(AN474-AT474)/AT474</f>
        <v>0</v>
      </c>
      <c r="BB474">
        <f>AM474/(AO474+AM474/AT474)</f>
        <v>0</v>
      </c>
      <c r="BC474" t="s">
        <v>303</v>
      </c>
      <c r="BD474">
        <v>0</v>
      </c>
      <c r="BE474">
        <f>IF(BD474&lt;&gt;0, BD474, BB474)</f>
        <v>0</v>
      </c>
      <c r="BF474">
        <f>1-BE474/AT474</f>
        <v>0</v>
      </c>
      <c r="BG474">
        <f>(AT474-AS474)/(AT474-BE474)</f>
        <v>0</v>
      </c>
      <c r="BH474">
        <f>(AN474-AT474)/(AN474-BE474)</f>
        <v>0</v>
      </c>
      <c r="BI474">
        <f>(AT474-AS474)/(AT474-AM474)</f>
        <v>0</v>
      </c>
      <c r="BJ474">
        <f>(AN474-AT474)/(AN474-AM474)</f>
        <v>0</v>
      </c>
      <c r="BK474">
        <f>(BG474*BE474/AS474)</f>
        <v>0</v>
      </c>
      <c r="BL474">
        <f>(1-BK474)</f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f>$B$11*CS474+$C$11*CT474+$F$11*CU474*(1-CX474)</f>
        <v>0</v>
      </c>
      <c r="BV474">
        <f>BU474*BW474</f>
        <v>0</v>
      </c>
      <c r="BW474">
        <f>($B$11*$D$9+$C$11*$D$9+$F$11*((DH474+CZ474)/MAX(DH474+CZ474+DI474, 0.1)*$I$9+DI474/MAX(DH474+CZ474+DI474, 0.1)*$J$9))/($B$11+$C$11+$F$11)</f>
        <v>0</v>
      </c>
      <c r="BX474">
        <f>($B$11*$K$9+$C$11*$K$9+$F$11*((DH474+CZ474)/MAX(DH474+CZ474+DI474, 0.1)*$P$9+DI474/MAX(DH474+CZ474+DI474, 0.1)*$Q$9))/($B$11+$C$11+$F$11)</f>
        <v>0</v>
      </c>
      <c r="BY474">
        <v>6</v>
      </c>
      <c r="BZ474">
        <v>0.5</v>
      </c>
      <c r="CA474" t="s">
        <v>304</v>
      </c>
      <c r="CB474">
        <v>2</v>
      </c>
      <c r="CC474">
        <v>1625678129.1</v>
      </c>
      <c r="CD474">
        <v>406.113333333333</v>
      </c>
      <c r="CE474">
        <v>419.978666666667</v>
      </c>
      <c r="CF474">
        <v>12.3030333333333</v>
      </c>
      <c r="CG474">
        <v>10.0198</v>
      </c>
      <c r="CH474">
        <v>420.455</v>
      </c>
      <c r="CI474">
        <v>13.8621</v>
      </c>
      <c r="CJ474">
        <v>500.027666666667</v>
      </c>
      <c r="CK474">
        <v>100.408666666667</v>
      </c>
      <c r="CL474">
        <v>0.0996793333333333</v>
      </c>
      <c r="CM474">
        <v>27.0912333333333</v>
      </c>
      <c r="CN474">
        <v>26.6361333333333</v>
      </c>
      <c r="CO474">
        <v>999.9</v>
      </c>
      <c r="CP474">
        <v>0</v>
      </c>
      <c r="CQ474">
        <v>0</v>
      </c>
      <c r="CR474">
        <v>10042.0666666667</v>
      </c>
      <c r="CS474">
        <v>0</v>
      </c>
      <c r="CT474">
        <v>4.56844</v>
      </c>
      <c r="CU474">
        <v>1046.04666666667</v>
      </c>
      <c r="CV474">
        <v>0.962005666666667</v>
      </c>
      <c r="CW474">
        <v>0.0379944</v>
      </c>
      <c r="CX474">
        <v>0</v>
      </c>
      <c r="CY474">
        <v>1230.91</v>
      </c>
      <c r="CZ474">
        <v>4.99912</v>
      </c>
      <c r="DA474">
        <v>12809.7333333333</v>
      </c>
      <c r="DB474">
        <v>6713.11</v>
      </c>
      <c r="DC474">
        <v>38.4163333333333</v>
      </c>
      <c r="DD474">
        <v>41.125</v>
      </c>
      <c r="DE474">
        <v>39.9996666666667</v>
      </c>
      <c r="DF474">
        <v>40.7913333333333</v>
      </c>
      <c r="DG474">
        <v>40.458</v>
      </c>
      <c r="DH474">
        <v>1001.49666666667</v>
      </c>
      <c r="DI474">
        <v>39.55</v>
      </c>
      <c r="DJ474">
        <v>0</v>
      </c>
      <c r="DK474">
        <v>1625678130.8</v>
      </c>
      <c r="DL474">
        <v>0</v>
      </c>
      <c r="DM474">
        <v>1233.44961538462</v>
      </c>
      <c r="DN474">
        <v>-22.4393162431259</v>
      </c>
      <c r="DO474">
        <v>-216.977777997201</v>
      </c>
      <c r="DP474">
        <v>12834.2692307692</v>
      </c>
      <c r="DQ474">
        <v>15</v>
      </c>
      <c r="DR474">
        <v>1625677134.6</v>
      </c>
      <c r="DS474" t="s">
        <v>305</v>
      </c>
      <c r="DT474">
        <v>1625677128.6</v>
      </c>
      <c r="DU474">
        <v>1625677134.6</v>
      </c>
      <c r="DV474">
        <v>2</v>
      </c>
      <c r="DW474">
        <v>0.041</v>
      </c>
      <c r="DX474">
        <v>0.026</v>
      </c>
      <c r="DY474">
        <v>-14.347</v>
      </c>
      <c r="DZ474">
        <v>-1.389</v>
      </c>
      <c r="EA474">
        <v>420</v>
      </c>
      <c r="EB474">
        <v>5</v>
      </c>
      <c r="EC474">
        <v>0.14</v>
      </c>
      <c r="ED474">
        <v>0.08</v>
      </c>
      <c r="EE474">
        <v>-13.8219829268293</v>
      </c>
      <c r="EF474">
        <v>-0.228683623693413</v>
      </c>
      <c r="EG474">
        <v>0.0304965484047688</v>
      </c>
      <c r="EH474">
        <v>1</v>
      </c>
      <c r="EI474">
        <v>1234.36323529412</v>
      </c>
      <c r="EJ474">
        <v>-22.6813336767825</v>
      </c>
      <c r="EK474">
        <v>2.22615564250047</v>
      </c>
      <c r="EL474">
        <v>0</v>
      </c>
      <c r="EM474">
        <v>2.24307536585366</v>
      </c>
      <c r="EN474">
        <v>0.216013170731706</v>
      </c>
      <c r="EO474">
        <v>0.0247787487722808</v>
      </c>
      <c r="EP474">
        <v>0</v>
      </c>
      <c r="EQ474">
        <v>1</v>
      </c>
      <c r="ER474">
        <v>3</v>
      </c>
      <c r="ES474" t="s">
        <v>427</v>
      </c>
      <c r="ET474">
        <v>100</v>
      </c>
      <c r="EU474">
        <v>100</v>
      </c>
      <c r="EV474">
        <v>-14.342</v>
      </c>
      <c r="EW474">
        <v>-1.5593</v>
      </c>
      <c r="EX474">
        <v>-14.3476998515065</v>
      </c>
      <c r="EY474">
        <v>0.000485247639819423</v>
      </c>
      <c r="EZ474">
        <v>-1.36446825205216e-06</v>
      </c>
      <c r="FA474">
        <v>5.78542989185787e-10</v>
      </c>
      <c r="FB474">
        <v>-1.1099058739466</v>
      </c>
      <c r="FC474">
        <v>-0.0508365997127688</v>
      </c>
      <c r="FD474">
        <v>0.00161886503163497</v>
      </c>
      <c r="FE474">
        <v>-2.08621555845513e-05</v>
      </c>
      <c r="FF474">
        <v>0</v>
      </c>
      <c r="FG474">
        <v>2096</v>
      </c>
      <c r="FH474">
        <v>2</v>
      </c>
      <c r="FI474">
        <v>28</v>
      </c>
      <c r="FJ474">
        <v>16.7</v>
      </c>
      <c r="FK474">
        <v>16.6</v>
      </c>
      <c r="FL474">
        <v>18</v>
      </c>
      <c r="FM474">
        <v>492.418</v>
      </c>
      <c r="FN474">
        <v>513.339</v>
      </c>
      <c r="FO474">
        <v>29.3014</v>
      </c>
      <c r="FP474">
        <v>26.4624</v>
      </c>
      <c r="FQ474">
        <v>30.0001</v>
      </c>
      <c r="FR474">
        <v>26.5897</v>
      </c>
      <c r="FS474">
        <v>26.5746</v>
      </c>
      <c r="FT474">
        <v>21.5345</v>
      </c>
      <c r="FU474">
        <v>36.7146</v>
      </c>
      <c r="FV474">
        <v>0</v>
      </c>
      <c r="FW474">
        <v>29.39</v>
      </c>
      <c r="FX474">
        <v>420</v>
      </c>
      <c r="FY474">
        <v>10.1712</v>
      </c>
      <c r="FZ474">
        <v>101.678</v>
      </c>
      <c r="GA474">
        <v>96.1998</v>
      </c>
    </row>
    <row r="475" spans="1:183">
      <c r="A475">
        <v>459</v>
      </c>
      <c r="B475">
        <v>1625678132.1</v>
      </c>
      <c r="C475">
        <v>916</v>
      </c>
      <c r="D475" t="s">
        <v>1224</v>
      </c>
      <c r="E475" t="s">
        <v>1225</v>
      </c>
      <c r="F475">
        <v>1</v>
      </c>
      <c r="G475" t="s">
        <v>302</v>
      </c>
      <c r="H475">
        <v>1625678131.1</v>
      </c>
      <c r="I475">
        <f>(J475)/1000</f>
        <v>0</v>
      </c>
      <c r="J475">
        <f>1000*CJ475*AH475*(CF475-CG475)/(100*BY475*(1000-AH475*CF475))</f>
        <v>0</v>
      </c>
      <c r="K475">
        <f>CJ475*AH475*(CE475-CD475*(1000-AH475*CG475)/(1000-AH475*CF475))/(100*BY475)</f>
        <v>0</v>
      </c>
      <c r="L475">
        <f>CD475 - IF(AH475&gt;1, K475*BY475*100.0/(AJ475*CR475), 0)</f>
        <v>0</v>
      </c>
      <c r="M475">
        <f>((S475-I475/2)*L475-K475)/(S475+I475/2)</f>
        <v>0</v>
      </c>
      <c r="N475">
        <f>M475*(CK475+CL475)/1000.0</f>
        <v>0</v>
      </c>
      <c r="O475">
        <f>(CD475 - IF(AH475&gt;1, K475*BY475*100.0/(AJ475*CR475), 0))*(CK475+CL475)/1000.0</f>
        <v>0</v>
      </c>
      <c r="P475">
        <f>2.0/((1/R475-1/Q475)+SIGN(R475)*SQRT((1/R475-1/Q475)*(1/R475-1/Q475) + 4*BZ475/((BZ475+1)*(BZ475+1))*(2*1/R475*1/Q475-1/Q475*1/Q475)))</f>
        <v>0</v>
      </c>
      <c r="Q475">
        <f>IF(LEFT(CA475,1)&lt;&gt;"0",IF(LEFT(CA475,1)="1",3.0,CB475),$D$5+$E$5*(CR475*CK475/($K$5*1000))+$F$5*(CR475*CK475/($K$5*1000))*MAX(MIN(BY475,$J$5),$I$5)*MAX(MIN(BY475,$J$5),$I$5)+$G$5*MAX(MIN(BY475,$J$5),$I$5)*(CR475*CK475/($K$5*1000))+$H$5*(CR475*CK475/($K$5*1000))*(CR475*CK475/($K$5*1000)))</f>
        <v>0</v>
      </c>
      <c r="R475">
        <f>I475*(1000-(1000*0.61365*exp(17.502*V475/(240.97+V475))/(CK475+CL475)+CF475)/2)/(1000*0.61365*exp(17.502*V475/(240.97+V475))/(CK475+CL475)-CF475)</f>
        <v>0</v>
      </c>
      <c r="S475">
        <f>1/((BZ475+1)/(P475/1.6)+1/(Q475/1.37)) + BZ475/((BZ475+1)/(P475/1.6) + BZ475/(Q475/1.37))</f>
        <v>0</v>
      </c>
      <c r="T475">
        <f>(BU475*BX475)</f>
        <v>0</v>
      </c>
      <c r="U475">
        <f>(CM475+(T475+2*0.95*5.67E-8*(((CM475+$B$7)+273)^4-(CM475+273)^4)-44100*I475)/(1.84*29.3*Q475+8*0.95*5.67E-8*(CM475+273)^3))</f>
        <v>0</v>
      </c>
      <c r="V475">
        <f>($C$7*CN475+$D$7*CO475+$E$7*U475)</f>
        <v>0</v>
      </c>
      <c r="W475">
        <f>0.61365*exp(17.502*V475/(240.97+V475))</f>
        <v>0</v>
      </c>
      <c r="X475">
        <f>(Y475/Z475*100)</f>
        <v>0</v>
      </c>
      <c r="Y475">
        <f>CF475*(CK475+CL475)/1000</f>
        <v>0</v>
      </c>
      <c r="Z475">
        <f>0.61365*exp(17.502*CM475/(240.97+CM475))</f>
        <v>0</v>
      </c>
      <c r="AA475">
        <f>(W475-CF475*(CK475+CL475)/1000)</f>
        <v>0</v>
      </c>
      <c r="AB475">
        <f>(-I475*44100)</f>
        <v>0</v>
      </c>
      <c r="AC475">
        <f>2*29.3*Q475*0.92*(CM475-V475)</f>
        <v>0</v>
      </c>
      <c r="AD475">
        <f>2*0.95*5.67E-8*(((CM475+$B$7)+273)^4-(V475+273)^4)</f>
        <v>0</v>
      </c>
      <c r="AE475">
        <f>T475+AD475+AB475+AC475</f>
        <v>0</v>
      </c>
      <c r="AF475">
        <v>0</v>
      </c>
      <c r="AG475">
        <v>0</v>
      </c>
      <c r="AH475">
        <f>IF(AF475*$H$13&gt;=AJ475,1.0,(AJ475/(AJ475-AF475*$H$13)))</f>
        <v>0</v>
      </c>
      <c r="AI475">
        <f>(AH475-1)*100</f>
        <v>0</v>
      </c>
      <c r="AJ475">
        <f>MAX(0,($B$13+$C$13*CR475)/(1+$D$13*CR475)*CK475/(CM475+273)*$E$13)</f>
        <v>0</v>
      </c>
      <c r="AK475" t="s">
        <v>303</v>
      </c>
      <c r="AL475" t="s">
        <v>303</v>
      </c>
      <c r="AM475">
        <v>0</v>
      </c>
      <c r="AN475">
        <v>0</v>
      </c>
      <c r="AO475">
        <f>1-AM475/AN475</f>
        <v>0</v>
      </c>
      <c r="AP475">
        <v>0</v>
      </c>
      <c r="AQ475" t="s">
        <v>303</v>
      </c>
      <c r="AR475" t="s">
        <v>303</v>
      </c>
      <c r="AS475">
        <v>0</v>
      </c>
      <c r="AT475">
        <v>0</v>
      </c>
      <c r="AU475">
        <f>1-AS475/AT475</f>
        <v>0</v>
      </c>
      <c r="AV475">
        <v>0.5</v>
      </c>
      <c r="AW475">
        <f>BV475</f>
        <v>0</v>
      </c>
      <c r="AX475">
        <f>K475</f>
        <v>0</v>
      </c>
      <c r="AY475">
        <f>AU475*AV475*AW475</f>
        <v>0</v>
      </c>
      <c r="AZ475">
        <f>(AX475-AP475)/AW475</f>
        <v>0</v>
      </c>
      <c r="BA475">
        <f>(AN475-AT475)/AT475</f>
        <v>0</v>
      </c>
      <c r="BB475">
        <f>AM475/(AO475+AM475/AT475)</f>
        <v>0</v>
      </c>
      <c r="BC475" t="s">
        <v>303</v>
      </c>
      <c r="BD475">
        <v>0</v>
      </c>
      <c r="BE475">
        <f>IF(BD475&lt;&gt;0, BD475, BB475)</f>
        <v>0</v>
      </c>
      <c r="BF475">
        <f>1-BE475/AT475</f>
        <v>0</v>
      </c>
      <c r="BG475">
        <f>(AT475-AS475)/(AT475-BE475)</f>
        <v>0</v>
      </c>
      <c r="BH475">
        <f>(AN475-AT475)/(AN475-BE475)</f>
        <v>0</v>
      </c>
      <c r="BI475">
        <f>(AT475-AS475)/(AT475-AM475)</f>
        <v>0</v>
      </c>
      <c r="BJ475">
        <f>(AN475-AT475)/(AN475-AM475)</f>
        <v>0</v>
      </c>
      <c r="BK475">
        <f>(BG475*BE475/AS475)</f>
        <v>0</v>
      </c>
      <c r="BL475">
        <f>(1-BK475)</f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f>$B$11*CS475+$C$11*CT475+$F$11*CU475*(1-CX475)</f>
        <v>0</v>
      </c>
      <c r="BV475">
        <f>BU475*BW475</f>
        <v>0</v>
      </c>
      <c r="BW475">
        <f>($B$11*$D$9+$C$11*$D$9+$F$11*((DH475+CZ475)/MAX(DH475+CZ475+DI475, 0.1)*$I$9+DI475/MAX(DH475+CZ475+DI475, 0.1)*$J$9))/($B$11+$C$11+$F$11)</f>
        <v>0</v>
      </c>
      <c r="BX475">
        <f>($B$11*$K$9+$C$11*$K$9+$F$11*((DH475+CZ475)/MAX(DH475+CZ475+DI475, 0.1)*$P$9+DI475/MAX(DH475+CZ475+DI475, 0.1)*$Q$9))/($B$11+$C$11+$F$11)</f>
        <v>0</v>
      </c>
      <c r="BY475">
        <v>6</v>
      </c>
      <c r="BZ475">
        <v>0.5</v>
      </c>
      <c r="CA475" t="s">
        <v>304</v>
      </c>
      <c r="CB475">
        <v>2</v>
      </c>
      <c r="CC475">
        <v>1625678131.1</v>
      </c>
      <c r="CD475">
        <v>406.109666666667</v>
      </c>
      <c r="CE475">
        <v>419.968666666667</v>
      </c>
      <c r="CF475">
        <v>12.3232666666667</v>
      </c>
      <c r="CG475">
        <v>10.031</v>
      </c>
      <c r="CH475">
        <v>420.451666666667</v>
      </c>
      <c r="CI475">
        <v>13.8827666666667</v>
      </c>
      <c r="CJ475">
        <v>499.953666666667</v>
      </c>
      <c r="CK475">
        <v>100.409</v>
      </c>
      <c r="CL475">
        <v>0.0998486333333333</v>
      </c>
      <c r="CM475">
        <v>27.1227666666667</v>
      </c>
      <c r="CN475">
        <v>26.6683666666667</v>
      </c>
      <c r="CO475">
        <v>999.9</v>
      </c>
      <c r="CP475">
        <v>0</v>
      </c>
      <c r="CQ475">
        <v>0</v>
      </c>
      <c r="CR475">
        <v>10015</v>
      </c>
      <c r="CS475">
        <v>0</v>
      </c>
      <c r="CT475">
        <v>4.57671</v>
      </c>
      <c r="CU475">
        <v>1045.94333333333</v>
      </c>
      <c r="CV475">
        <v>0.962002</v>
      </c>
      <c r="CW475">
        <v>0.0379981</v>
      </c>
      <c r="CX475">
        <v>0</v>
      </c>
      <c r="CY475">
        <v>1230.07</v>
      </c>
      <c r="CZ475">
        <v>4.99912</v>
      </c>
      <c r="DA475">
        <v>12802.4</v>
      </c>
      <c r="DB475">
        <v>6712.44666666667</v>
      </c>
      <c r="DC475">
        <v>38.333</v>
      </c>
      <c r="DD475">
        <v>41.125</v>
      </c>
      <c r="DE475">
        <v>39.812</v>
      </c>
      <c r="DF475">
        <v>40.6873333333333</v>
      </c>
      <c r="DG475">
        <v>40.3333333333333</v>
      </c>
      <c r="DH475">
        <v>1001.39333333333</v>
      </c>
      <c r="DI475">
        <v>39.55</v>
      </c>
      <c r="DJ475">
        <v>0</v>
      </c>
      <c r="DK475">
        <v>1625678133.2</v>
      </c>
      <c r="DL475">
        <v>0</v>
      </c>
      <c r="DM475">
        <v>1232.54846153846</v>
      </c>
      <c r="DN475">
        <v>-22.7090598397964</v>
      </c>
      <c r="DO475">
        <v>-214.892307883778</v>
      </c>
      <c r="DP475">
        <v>12825.7153846154</v>
      </c>
      <c r="DQ475">
        <v>15</v>
      </c>
      <c r="DR475">
        <v>1625677134.6</v>
      </c>
      <c r="DS475" t="s">
        <v>305</v>
      </c>
      <c r="DT475">
        <v>1625677128.6</v>
      </c>
      <c r="DU475">
        <v>1625677134.6</v>
      </c>
      <c r="DV475">
        <v>2</v>
      </c>
      <c r="DW475">
        <v>0.041</v>
      </c>
      <c r="DX475">
        <v>0.026</v>
      </c>
      <c r="DY475">
        <v>-14.347</v>
      </c>
      <c r="DZ475">
        <v>-1.389</v>
      </c>
      <c r="EA475">
        <v>420</v>
      </c>
      <c r="EB475">
        <v>5</v>
      </c>
      <c r="EC475">
        <v>0.14</v>
      </c>
      <c r="ED475">
        <v>0.08</v>
      </c>
      <c r="EE475">
        <v>-13.8302780487805</v>
      </c>
      <c r="EF475">
        <v>-0.214461324041815</v>
      </c>
      <c r="EG475">
        <v>0.0289421501400523</v>
      </c>
      <c r="EH475">
        <v>1</v>
      </c>
      <c r="EI475">
        <v>1233.56909090909</v>
      </c>
      <c r="EJ475">
        <v>-23.0555773662209</v>
      </c>
      <c r="EK475">
        <v>2.19100276424922</v>
      </c>
      <c r="EL475">
        <v>0</v>
      </c>
      <c r="EM475">
        <v>2.25010536585366</v>
      </c>
      <c r="EN475">
        <v>0.243306898954702</v>
      </c>
      <c r="EO475">
        <v>0.0269322579363312</v>
      </c>
      <c r="EP475">
        <v>0</v>
      </c>
      <c r="EQ475">
        <v>1</v>
      </c>
      <c r="ER475">
        <v>3</v>
      </c>
      <c r="ES475" t="s">
        <v>427</v>
      </c>
      <c r="ET475">
        <v>100</v>
      </c>
      <c r="EU475">
        <v>100</v>
      </c>
      <c r="EV475">
        <v>-14.342</v>
      </c>
      <c r="EW475">
        <v>-1.5597</v>
      </c>
      <c r="EX475">
        <v>-14.3476998515065</v>
      </c>
      <c r="EY475">
        <v>0.000485247639819423</v>
      </c>
      <c r="EZ475">
        <v>-1.36446825205216e-06</v>
      </c>
      <c r="FA475">
        <v>5.78542989185787e-10</v>
      </c>
      <c r="FB475">
        <v>-1.1099058739466</v>
      </c>
      <c r="FC475">
        <v>-0.0508365997127688</v>
      </c>
      <c r="FD475">
        <v>0.00161886503163497</v>
      </c>
      <c r="FE475">
        <v>-2.08621555845513e-05</v>
      </c>
      <c r="FF475">
        <v>0</v>
      </c>
      <c r="FG475">
        <v>2096</v>
      </c>
      <c r="FH475">
        <v>2</v>
      </c>
      <c r="FI475">
        <v>28</v>
      </c>
      <c r="FJ475">
        <v>16.7</v>
      </c>
      <c r="FK475">
        <v>16.6</v>
      </c>
      <c r="FL475">
        <v>18</v>
      </c>
      <c r="FM475">
        <v>492.584</v>
      </c>
      <c r="FN475">
        <v>513.206</v>
      </c>
      <c r="FO475">
        <v>29.3464</v>
      </c>
      <c r="FP475">
        <v>26.4637</v>
      </c>
      <c r="FQ475">
        <v>30.0003</v>
      </c>
      <c r="FR475">
        <v>26.5905</v>
      </c>
      <c r="FS475">
        <v>26.5757</v>
      </c>
      <c r="FT475">
        <v>21.5358</v>
      </c>
      <c r="FU475">
        <v>36.7146</v>
      </c>
      <c r="FV475">
        <v>0</v>
      </c>
      <c r="FW475">
        <v>29.39</v>
      </c>
      <c r="FX475">
        <v>420</v>
      </c>
      <c r="FY475">
        <v>10.18</v>
      </c>
      <c r="FZ475">
        <v>101.678</v>
      </c>
      <c r="GA475">
        <v>96.1993</v>
      </c>
    </row>
    <row r="476" spans="1:183">
      <c r="A476">
        <v>460</v>
      </c>
      <c r="B476">
        <v>1625678134.1</v>
      </c>
      <c r="C476">
        <v>918</v>
      </c>
      <c r="D476" t="s">
        <v>1226</v>
      </c>
      <c r="E476" t="s">
        <v>1227</v>
      </c>
      <c r="F476">
        <v>1</v>
      </c>
      <c r="G476" t="s">
        <v>302</v>
      </c>
      <c r="H476">
        <v>1625678133.1</v>
      </c>
      <c r="I476">
        <f>(J476)/1000</f>
        <v>0</v>
      </c>
      <c r="J476">
        <f>1000*CJ476*AH476*(CF476-CG476)/(100*BY476*(1000-AH476*CF476))</f>
        <v>0</v>
      </c>
      <c r="K476">
        <f>CJ476*AH476*(CE476-CD476*(1000-AH476*CG476)/(1000-AH476*CF476))/(100*BY476)</f>
        <v>0</v>
      </c>
      <c r="L476">
        <f>CD476 - IF(AH476&gt;1, K476*BY476*100.0/(AJ476*CR476), 0)</f>
        <v>0</v>
      </c>
      <c r="M476">
        <f>((S476-I476/2)*L476-K476)/(S476+I476/2)</f>
        <v>0</v>
      </c>
      <c r="N476">
        <f>M476*(CK476+CL476)/1000.0</f>
        <v>0</v>
      </c>
      <c r="O476">
        <f>(CD476 - IF(AH476&gt;1, K476*BY476*100.0/(AJ476*CR476), 0))*(CK476+CL476)/1000.0</f>
        <v>0</v>
      </c>
      <c r="P476">
        <f>2.0/((1/R476-1/Q476)+SIGN(R476)*SQRT((1/R476-1/Q476)*(1/R476-1/Q476) + 4*BZ476/((BZ476+1)*(BZ476+1))*(2*1/R476*1/Q476-1/Q476*1/Q476)))</f>
        <v>0</v>
      </c>
      <c r="Q476">
        <f>IF(LEFT(CA476,1)&lt;&gt;"0",IF(LEFT(CA476,1)="1",3.0,CB476),$D$5+$E$5*(CR476*CK476/($K$5*1000))+$F$5*(CR476*CK476/($K$5*1000))*MAX(MIN(BY476,$J$5),$I$5)*MAX(MIN(BY476,$J$5),$I$5)+$G$5*MAX(MIN(BY476,$J$5),$I$5)*(CR476*CK476/($K$5*1000))+$H$5*(CR476*CK476/($K$5*1000))*(CR476*CK476/($K$5*1000)))</f>
        <v>0</v>
      </c>
      <c r="R476">
        <f>I476*(1000-(1000*0.61365*exp(17.502*V476/(240.97+V476))/(CK476+CL476)+CF476)/2)/(1000*0.61365*exp(17.502*V476/(240.97+V476))/(CK476+CL476)-CF476)</f>
        <v>0</v>
      </c>
      <c r="S476">
        <f>1/((BZ476+1)/(P476/1.6)+1/(Q476/1.37)) + BZ476/((BZ476+1)/(P476/1.6) + BZ476/(Q476/1.37))</f>
        <v>0</v>
      </c>
      <c r="T476">
        <f>(BU476*BX476)</f>
        <v>0</v>
      </c>
      <c r="U476">
        <f>(CM476+(T476+2*0.95*5.67E-8*(((CM476+$B$7)+273)^4-(CM476+273)^4)-44100*I476)/(1.84*29.3*Q476+8*0.95*5.67E-8*(CM476+273)^3))</f>
        <v>0</v>
      </c>
      <c r="V476">
        <f>($C$7*CN476+$D$7*CO476+$E$7*U476)</f>
        <v>0</v>
      </c>
      <c r="W476">
        <f>0.61365*exp(17.502*V476/(240.97+V476))</f>
        <v>0</v>
      </c>
      <c r="X476">
        <f>(Y476/Z476*100)</f>
        <v>0</v>
      </c>
      <c r="Y476">
        <f>CF476*(CK476+CL476)/1000</f>
        <v>0</v>
      </c>
      <c r="Z476">
        <f>0.61365*exp(17.502*CM476/(240.97+CM476))</f>
        <v>0</v>
      </c>
      <c r="AA476">
        <f>(W476-CF476*(CK476+CL476)/1000)</f>
        <v>0</v>
      </c>
      <c r="AB476">
        <f>(-I476*44100)</f>
        <v>0</v>
      </c>
      <c r="AC476">
        <f>2*29.3*Q476*0.92*(CM476-V476)</f>
        <v>0</v>
      </c>
      <c r="AD476">
        <f>2*0.95*5.67E-8*(((CM476+$B$7)+273)^4-(V476+273)^4)</f>
        <v>0</v>
      </c>
      <c r="AE476">
        <f>T476+AD476+AB476+AC476</f>
        <v>0</v>
      </c>
      <c r="AF476">
        <v>0</v>
      </c>
      <c r="AG476">
        <v>0</v>
      </c>
      <c r="AH476">
        <f>IF(AF476*$H$13&gt;=AJ476,1.0,(AJ476/(AJ476-AF476*$H$13)))</f>
        <v>0</v>
      </c>
      <c r="AI476">
        <f>(AH476-1)*100</f>
        <v>0</v>
      </c>
      <c r="AJ476">
        <f>MAX(0,($B$13+$C$13*CR476)/(1+$D$13*CR476)*CK476/(CM476+273)*$E$13)</f>
        <v>0</v>
      </c>
      <c r="AK476" t="s">
        <v>303</v>
      </c>
      <c r="AL476" t="s">
        <v>303</v>
      </c>
      <c r="AM476">
        <v>0</v>
      </c>
      <c r="AN476">
        <v>0</v>
      </c>
      <c r="AO476">
        <f>1-AM476/AN476</f>
        <v>0</v>
      </c>
      <c r="AP476">
        <v>0</v>
      </c>
      <c r="AQ476" t="s">
        <v>303</v>
      </c>
      <c r="AR476" t="s">
        <v>303</v>
      </c>
      <c r="AS476">
        <v>0</v>
      </c>
      <c r="AT476">
        <v>0</v>
      </c>
      <c r="AU476">
        <f>1-AS476/AT476</f>
        <v>0</v>
      </c>
      <c r="AV476">
        <v>0.5</v>
      </c>
      <c r="AW476">
        <f>BV476</f>
        <v>0</v>
      </c>
      <c r="AX476">
        <f>K476</f>
        <v>0</v>
      </c>
      <c r="AY476">
        <f>AU476*AV476*AW476</f>
        <v>0</v>
      </c>
      <c r="AZ476">
        <f>(AX476-AP476)/AW476</f>
        <v>0</v>
      </c>
      <c r="BA476">
        <f>(AN476-AT476)/AT476</f>
        <v>0</v>
      </c>
      <c r="BB476">
        <f>AM476/(AO476+AM476/AT476)</f>
        <v>0</v>
      </c>
      <c r="BC476" t="s">
        <v>303</v>
      </c>
      <c r="BD476">
        <v>0</v>
      </c>
      <c r="BE476">
        <f>IF(BD476&lt;&gt;0, BD476, BB476)</f>
        <v>0</v>
      </c>
      <c r="BF476">
        <f>1-BE476/AT476</f>
        <v>0</v>
      </c>
      <c r="BG476">
        <f>(AT476-AS476)/(AT476-BE476)</f>
        <v>0</v>
      </c>
      <c r="BH476">
        <f>(AN476-AT476)/(AN476-BE476)</f>
        <v>0</v>
      </c>
      <c r="BI476">
        <f>(AT476-AS476)/(AT476-AM476)</f>
        <v>0</v>
      </c>
      <c r="BJ476">
        <f>(AN476-AT476)/(AN476-AM476)</f>
        <v>0</v>
      </c>
      <c r="BK476">
        <f>(BG476*BE476/AS476)</f>
        <v>0</v>
      </c>
      <c r="BL476">
        <f>(1-BK476)</f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f>$B$11*CS476+$C$11*CT476+$F$11*CU476*(1-CX476)</f>
        <v>0</v>
      </c>
      <c r="BV476">
        <f>BU476*BW476</f>
        <v>0</v>
      </c>
      <c r="BW476">
        <f>($B$11*$D$9+$C$11*$D$9+$F$11*((DH476+CZ476)/MAX(DH476+CZ476+DI476, 0.1)*$I$9+DI476/MAX(DH476+CZ476+DI476, 0.1)*$J$9))/($B$11+$C$11+$F$11)</f>
        <v>0</v>
      </c>
      <c r="BX476">
        <f>($B$11*$K$9+$C$11*$K$9+$F$11*((DH476+CZ476)/MAX(DH476+CZ476+DI476, 0.1)*$P$9+DI476/MAX(DH476+CZ476+DI476, 0.1)*$Q$9))/($B$11+$C$11+$F$11)</f>
        <v>0</v>
      </c>
      <c r="BY476">
        <v>6</v>
      </c>
      <c r="BZ476">
        <v>0.5</v>
      </c>
      <c r="CA476" t="s">
        <v>304</v>
      </c>
      <c r="CB476">
        <v>2</v>
      </c>
      <c r="CC476">
        <v>1625678133.1</v>
      </c>
      <c r="CD476">
        <v>406.108666666667</v>
      </c>
      <c r="CE476">
        <v>419.917</v>
      </c>
      <c r="CF476">
        <v>12.3427333333333</v>
      </c>
      <c r="CG476">
        <v>10.0491333333333</v>
      </c>
      <c r="CH476">
        <v>420.450666666667</v>
      </c>
      <c r="CI476">
        <v>13.9026</v>
      </c>
      <c r="CJ476">
        <v>500.056</v>
      </c>
      <c r="CK476">
        <v>100.408666666667</v>
      </c>
      <c r="CL476">
        <v>0.100739333333333</v>
      </c>
      <c r="CM476">
        <v>27.1534666666667</v>
      </c>
      <c r="CN476">
        <v>26.6919333333333</v>
      </c>
      <c r="CO476">
        <v>999.9</v>
      </c>
      <c r="CP476">
        <v>0</v>
      </c>
      <c r="CQ476">
        <v>0</v>
      </c>
      <c r="CR476">
        <v>9964.58333333333</v>
      </c>
      <c r="CS476">
        <v>0</v>
      </c>
      <c r="CT476">
        <v>4.57671</v>
      </c>
      <c r="CU476">
        <v>1046.05</v>
      </c>
      <c r="CV476">
        <v>0.962005666666667</v>
      </c>
      <c r="CW476">
        <v>0.0379944</v>
      </c>
      <c r="CX476">
        <v>0</v>
      </c>
      <c r="CY476">
        <v>1229.61333333333</v>
      </c>
      <c r="CZ476">
        <v>4.99912</v>
      </c>
      <c r="DA476">
        <v>12797.3666666667</v>
      </c>
      <c r="DB476">
        <v>6713.14</v>
      </c>
      <c r="DC476">
        <v>38.3746666666667</v>
      </c>
      <c r="DD476">
        <v>41.125</v>
      </c>
      <c r="DE476">
        <v>40.0413333333333</v>
      </c>
      <c r="DF476">
        <v>40.8333333333333</v>
      </c>
      <c r="DG476">
        <v>40.4373333333333</v>
      </c>
      <c r="DH476">
        <v>1001.5</v>
      </c>
      <c r="DI476">
        <v>39.55</v>
      </c>
      <c r="DJ476">
        <v>0</v>
      </c>
      <c r="DK476">
        <v>1625678135</v>
      </c>
      <c r="DL476">
        <v>0</v>
      </c>
      <c r="DM476">
        <v>1231.758</v>
      </c>
      <c r="DN476">
        <v>-22.1907691879508</v>
      </c>
      <c r="DO476">
        <v>-212.369230480825</v>
      </c>
      <c r="DP476">
        <v>12817.944</v>
      </c>
      <c r="DQ476">
        <v>15</v>
      </c>
      <c r="DR476">
        <v>1625677134.6</v>
      </c>
      <c r="DS476" t="s">
        <v>305</v>
      </c>
      <c r="DT476">
        <v>1625677128.6</v>
      </c>
      <c r="DU476">
        <v>1625677134.6</v>
      </c>
      <c r="DV476">
        <v>2</v>
      </c>
      <c r="DW476">
        <v>0.041</v>
      </c>
      <c r="DX476">
        <v>0.026</v>
      </c>
      <c r="DY476">
        <v>-14.347</v>
      </c>
      <c r="DZ476">
        <v>-1.389</v>
      </c>
      <c r="EA476">
        <v>420</v>
      </c>
      <c r="EB476">
        <v>5</v>
      </c>
      <c r="EC476">
        <v>0.14</v>
      </c>
      <c r="ED476">
        <v>0.08</v>
      </c>
      <c r="EE476">
        <v>-13.8300536585366</v>
      </c>
      <c r="EF476">
        <v>-0.158893379790949</v>
      </c>
      <c r="EG476">
        <v>0.0290803520759123</v>
      </c>
      <c r="EH476">
        <v>1</v>
      </c>
      <c r="EI476">
        <v>1233.00588235294</v>
      </c>
      <c r="EJ476">
        <v>-22.6078423275506</v>
      </c>
      <c r="EK476">
        <v>2.22298172526565</v>
      </c>
      <c r="EL476">
        <v>0</v>
      </c>
      <c r="EM476">
        <v>2.25670048780488</v>
      </c>
      <c r="EN476">
        <v>0.267912961672476</v>
      </c>
      <c r="EO476">
        <v>0.0286636919099474</v>
      </c>
      <c r="EP476">
        <v>0</v>
      </c>
      <c r="EQ476">
        <v>1</v>
      </c>
      <c r="ER476">
        <v>3</v>
      </c>
      <c r="ES476" t="s">
        <v>427</v>
      </c>
      <c r="ET476">
        <v>100</v>
      </c>
      <c r="EU476">
        <v>100</v>
      </c>
      <c r="EV476">
        <v>-14.341</v>
      </c>
      <c r="EW476">
        <v>-1.56</v>
      </c>
      <c r="EX476">
        <v>-14.3476998515065</v>
      </c>
      <c r="EY476">
        <v>0.000485247639819423</v>
      </c>
      <c r="EZ476">
        <v>-1.36446825205216e-06</v>
      </c>
      <c r="FA476">
        <v>5.78542989185787e-10</v>
      </c>
      <c r="FB476">
        <v>-1.1099058739466</v>
      </c>
      <c r="FC476">
        <v>-0.0508365997127688</v>
      </c>
      <c r="FD476">
        <v>0.00161886503163497</v>
      </c>
      <c r="FE476">
        <v>-2.08621555845513e-05</v>
      </c>
      <c r="FF476">
        <v>0</v>
      </c>
      <c r="FG476">
        <v>2096</v>
      </c>
      <c r="FH476">
        <v>2</v>
      </c>
      <c r="FI476">
        <v>28</v>
      </c>
      <c r="FJ476">
        <v>16.8</v>
      </c>
      <c r="FK476">
        <v>16.7</v>
      </c>
      <c r="FL476">
        <v>18</v>
      </c>
      <c r="FM476">
        <v>492.512</v>
      </c>
      <c r="FN476">
        <v>513.287</v>
      </c>
      <c r="FO476">
        <v>29.3956</v>
      </c>
      <c r="FP476">
        <v>26.4654</v>
      </c>
      <c r="FQ476">
        <v>30.0003</v>
      </c>
      <c r="FR476">
        <v>26.5905</v>
      </c>
      <c r="FS476">
        <v>26.5766</v>
      </c>
      <c r="FT476">
        <v>21.5368</v>
      </c>
      <c r="FU476">
        <v>36.7146</v>
      </c>
      <c r="FV476">
        <v>0</v>
      </c>
      <c r="FW476">
        <v>29.46</v>
      </c>
      <c r="FX476">
        <v>420</v>
      </c>
      <c r="FY476">
        <v>10.1855</v>
      </c>
      <c r="FZ476">
        <v>101.677</v>
      </c>
      <c r="GA476">
        <v>96.1995</v>
      </c>
    </row>
    <row r="477" spans="1:183">
      <c r="A477">
        <v>461</v>
      </c>
      <c r="B477">
        <v>1625678136.1</v>
      </c>
      <c r="C477">
        <v>920</v>
      </c>
      <c r="D477" t="s">
        <v>1228</v>
      </c>
      <c r="E477" t="s">
        <v>1229</v>
      </c>
      <c r="F477">
        <v>1</v>
      </c>
      <c r="G477" t="s">
        <v>302</v>
      </c>
      <c r="H477">
        <v>1625678135.1</v>
      </c>
      <c r="I477">
        <f>(J477)/1000</f>
        <v>0</v>
      </c>
      <c r="J477">
        <f>1000*CJ477*AH477*(CF477-CG477)/(100*BY477*(1000-AH477*CF477))</f>
        <v>0</v>
      </c>
      <c r="K477">
        <f>CJ477*AH477*(CE477-CD477*(1000-AH477*CG477)/(1000-AH477*CF477))/(100*BY477)</f>
        <v>0</v>
      </c>
      <c r="L477">
        <f>CD477 - IF(AH477&gt;1, K477*BY477*100.0/(AJ477*CR477), 0)</f>
        <v>0</v>
      </c>
      <c r="M477">
        <f>((S477-I477/2)*L477-K477)/(S477+I477/2)</f>
        <v>0</v>
      </c>
      <c r="N477">
        <f>M477*(CK477+CL477)/1000.0</f>
        <v>0</v>
      </c>
      <c r="O477">
        <f>(CD477 - IF(AH477&gt;1, K477*BY477*100.0/(AJ477*CR477), 0))*(CK477+CL477)/1000.0</f>
        <v>0</v>
      </c>
      <c r="P477">
        <f>2.0/((1/R477-1/Q477)+SIGN(R477)*SQRT((1/R477-1/Q477)*(1/R477-1/Q477) + 4*BZ477/((BZ477+1)*(BZ477+1))*(2*1/R477*1/Q477-1/Q477*1/Q477)))</f>
        <v>0</v>
      </c>
      <c r="Q477">
        <f>IF(LEFT(CA477,1)&lt;&gt;"0",IF(LEFT(CA477,1)="1",3.0,CB477),$D$5+$E$5*(CR477*CK477/($K$5*1000))+$F$5*(CR477*CK477/($K$5*1000))*MAX(MIN(BY477,$J$5),$I$5)*MAX(MIN(BY477,$J$5),$I$5)+$G$5*MAX(MIN(BY477,$J$5),$I$5)*(CR477*CK477/($K$5*1000))+$H$5*(CR477*CK477/($K$5*1000))*(CR477*CK477/($K$5*1000)))</f>
        <v>0</v>
      </c>
      <c r="R477">
        <f>I477*(1000-(1000*0.61365*exp(17.502*V477/(240.97+V477))/(CK477+CL477)+CF477)/2)/(1000*0.61365*exp(17.502*V477/(240.97+V477))/(CK477+CL477)-CF477)</f>
        <v>0</v>
      </c>
      <c r="S477">
        <f>1/((BZ477+1)/(P477/1.6)+1/(Q477/1.37)) + BZ477/((BZ477+1)/(P477/1.6) + BZ477/(Q477/1.37))</f>
        <v>0</v>
      </c>
      <c r="T477">
        <f>(BU477*BX477)</f>
        <v>0</v>
      </c>
      <c r="U477">
        <f>(CM477+(T477+2*0.95*5.67E-8*(((CM477+$B$7)+273)^4-(CM477+273)^4)-44100*I477)/(1.84*29.3*Q477+8*0.95*5.67E-8*(CM477+273)^3))</f>
        <v>0</v>
      </c>
      <c r="V477">
        <f>($C$7*CN477+$D$7*CO477+$E$7*U477)</f>
        <v>0</v>
      </c>
      <c r="W477">
        <f>0.61365*exp(17.502*V477/(240.97+V477))</f>
        <v>0</v>
      </c>
      <c r="X477">
        <f>(Y477/Z477*100)</f>
        <v>0</v>
      </c>
      <c r="Y477">
        <f>CF477*(CK477+CL477)/1000</f>
        <v>0</v>
      </c>
      <c r="Z477">
        <f>0.61365*exp(17.502*CM477/(240.97+CM477))</f>
        <v>0</v>
      </c>
      <c r="AA477">
        <f>(W477-CF477*(CK477+CL477)/1000)</f>
        <v>0</v>
      </c>
      <c r="AB477">
        <f>(-I477*44100)</f>
        <v>0</v>
      </c>
      <c r="AC477">
        <f>2*29.3*Q477*0.92*(CM477-V477)</f>
        <v>0</v>
      </c>
      <c r="AD477">
        <f>2*0.95*5.67E-8*(((CM477+$B$7)+273)^4-(V477+273)^4)</f>
        <v>0</v>
      </c>
      <c r="AE477">
        <f>T477+AD477+AB477+AC477</f>
        <v>0</v>
      </c>
      <c r="AF477">
        <v>0</v>
      </c>
      <c r="AG477">
        <v>0</v>
      </c>
      <c r="AH477">
        <f>IF(AF477*$H$13&gt;=AJ477,1.0,(AJ477/(AJ477-AF477*$H$13)))</f>
        <v>0</v>
      </c>
      <c r="AI477">
        <f>(AH477-1)*100</f>
        <v>0</v>
      </c>
      <c r="AJ477">
        <f>MAX(0,($B$13+$C$13*CR477)/(1+$D$13*CR477)*CK477/(CM477+273)*$E$13)</f>
        <v>0</v>
      </c>
      <c r="AK477" t="s">
        <v>303</v>
      </c>
      <c r="AL477" t="s">
        <v>303</v>
      </c>
      <c r="AM477">
        <v>0</v>
      </c>
      <c r="AN477">
        <v>0</v>
      </c>
      <c r="AO477">
        <f>1-AM477/AN477</f>
        <v>0</v>
      </c>
      <c r="AP477">
        <v>0</v>
      </c>
      <c r="AQ477" t="s">
        <v>303</v>
      </c>
      <c r="AR477" t="s">
        <v>303</v>
      </c>
      <c r="AS477">
        <v>0</v>
      </c>
      <c r="AT477">
        <v>0</v>
      </c>
      <c r="AU477">
        <f>1-AS477/AT477</f>
        <v>0</v>
      </c>
      <c r="AV477">
        <v>0.5</v>
      </c>
      <c r="AW477">
        <f>BV477</f>
        <v>0</v>
      </c>
      <c r="AX477">
        <f>K477</f>
        <v>0</v>
      </c>
      <c r="AY477">
        <f>AU477*AV477*AW477</f>
        <v>0</v>
      </c>
      <c r="AZ477">
        <f>(AX477-AP477)/AW477</f>
        <v>0</v>
      </c>
      <c r="BA477">
        <f>(AN477-AT477)/AT477</f>
        <v>0</v>
      </c>
      <c r="BB477">
        <f>AM477/(AO477+AM477/AT477)</f>
        <v>0</v>
      </c>
      <c r="BC477" t="s">
        <v>303</v>
      </c>
      <c r="BD477">
        <v>0</v>
      </c>
      <c r="BE477">
        <f>IF(BD477&lt;&gt;0, BD477, BB477)</f>
        <v>0</v>
      </c>
      <c r="BF477">
        <f>1-BE477/AT477</f>
        <v>0</v>
      </c>
      <c r="BG477">
        <f>(AT477-AS477)/(AT477-BE477)</f>
        <v>0</v>
      </c>
      <c r="BH477">
        <f>(AN477-AT477)/(AN477-BE477)</f>
        <v>0</v>
      </c>
      <c r="BI477">
        <f>(AT477-AS477)/(AT477-AM477)</f>
        <v>0</v>
      </c>
      <c r="BJ477">
        <f>(AN477-AT477)/(AN477-AM477)</f>
        <v>0</v>
      </c>
      <c r="BK477">
        <f>(BG477*BE477/AS477)</f>
        <v>0</v>
      </c>
      <c r="BL477">
        <f>(1-BK477)</f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f>$B$11*CS477+$C$11*CT477+$F$11*CU477*(1-CX477)</f>
        <v>0</v>
      </c>
      <c r="BV477">
        <f>BU477*BW477</f>
        <v>0</v>
      </c>
      <c r="BW477">
        <f>($B$11*$D$9+$C$11*$D$9+$F$11*((DH477+CZ477)/MAX(DH477+CZ477+DI477, 0.1)*$I$9+DI477/MAX(DH477+CZ477+DI477, 0.1)*$J$9))/($B$11+$C$11+$F$11)</f>
        <v>0</v>
      </c>
      <c r="BX477">
        <f>($B$11*$K$9+$C$11*$K$9+$F$11*((DH477+CZ477)/MAX(DH477+CZ477+DI477, 0.1)*$P$9+DI477/MAX(DH477+CZ477+DI477, 0.1)*$Q$9))/($B$11+$C$11+$F$11)</f>
        <v>0</v>
      </c>
      <c r="BY477">
        <v>6</v>
      </c>
      <c r="BZ477">
        <v>0.5</v>
      </c>
      <c r="CA477" t="s">
        <v>304</v>
      </c>
      <c r="CB477">
        <v>2</v>
      </c>
      <c r="CC477">
        <v>1625678135.1</v>
      </c>
      <c r="CD477">
        <v>406.088</v>
      </c>
      <c r="CE477">
        <v>419.953</v>
      </c>
      <c r="CF477">
        <v>12.3627</v>
      </c>
      <c r="CG477">
        <v>10.0810666666667</v>
      </c>
      <c r="CH477">
        <v>420.43</v>
      </c>
      <c r="CI477">
        <v>13.9228666666667</v>
      </c>
      <c r="CJ477">
        <v>500.104333333333</v>
      </c>
      <c r="CK477">
        <v>100.408333333333</v>
      </c>
      <c r="CL477">
        <v>0.100469333333333</v>
      </c>
      <c r="CM477">
        <v>27.1824</v>
      </c>
      <c r="CN477">
        <v>26.7188</v>
      </c>
      <c r="CO477">
        <v>999.9</v>
      </c>
      <c r="CP477">
        <v>0</v>
      </c>
      <c r="CQ477">
        <v>0</v>
      </c>
      <c r="CR477">
        <v>9974.78666666667</v>
      </c>
      <c r="CS477">
        <v>0</v>
      </c>
      <c r="CT477">
        <v>4.57671</v>
      </c>
      <c r="CU477">
        <v>1045.93666666667</v>
      </c>
      <c r="CV477">
        <v>0.962002</v>
      </c>
      <c r="CW477">
        <v>0.0379981</v>
      </c>
      <c r="CX477">
        <v>0</v>
      </c>
      <c r="CY477">
        <v>1228.83666666667</v>
      </c>
      <c r="CZ477">
        <v>4.99912</v>
      </c>
      <c r="DA477">
        <v>12788.2666666667</v>
      </c>
      <c r="DB477">
        <v>6712.39333333333</v>
      </c>
      <c r="DC477">
        <v>38.208</v>
      </c>
      <c r="DD477">
        <v>41.1456666666667</v>
      </c>
      <c r="DE477">
        <v>39.9166666666667</v>
      </c>
      <c r="DF477">
        <v>40.7916666666667</v>
      </c>
      <c r="DG477">
        <v>40.3953333333333</v>
      </c>
      <c r="DH477">
        <v>1001.38666666667</v>
      </c>
      <c r="DI477">
        <v>39.55</v>
      </c>
      <c r="DJ477">
        <v>0</v>
      </c>
      <c r="DK477">
        <v>1625678136.8</v>
      </c>
      <c r="DL477">
        <v>0</v>
      </c>
      <c r="DM477">
        <v>1231.22884615385</v>
      </c>
      <c r="DN477">
        <v>-21.6782906094392</v>
      </c>
      <c r="DO477">
        <v>-214.13675230302</v>
      </c>
      <c r="DP477">
        <v>12812.5423076923</v>
      </c>
      <c r="DQ477">
        <v>15</v>
      </c>
      <c r="DR477">
        <v>1625677134.6</v>
      </c>
      <c r="DS477" t="s">
        <v>305</v>
      </c>
      <c r="DT477">
        <v>1625677128.6</v>
      </c>
      <c r="DU477">
        <v>1625677134.6</v>
      </c>
      <c r="DV477">
        <v>2</v>
      </c>
      <c r="DW477">
        <v>0.041</v>
      </c>
      <c r="DX477">
        <v>0.026</v>
      </c>
      <c r="DY477">
        <v>-14.347</v>
      </c>
      <c r="DZ477">
        <v>-1.389</v>
      </c>
      <c r="EA477">
        <v>420</v>
      </c>
      <c r="EB477">
        <v>5</v>
      </c>
      <c r="EC477">
        <v>0.14</v>
      </c>
      <c r="ED477">
        <v>0.08</v>
      </c>
      <c r="EE477">
        <v>-13.8367341463415</v>
      </c>
      <c r="EF477">
        <v>-0.117382578397232</v>
      </c>
      <c r="EG477">
        <v>0.0260035795824446</v>
      </c>
      <c r="EH477">
        <v>1</v>
      </c>
      <c r="EI477">
        <v>1232.44828571429</v>
      </c>
      <c r="EJ477">
        <v>-22.3511015438456</v>
      </c>
      <c r="EK477">
        <v>2.25542835426543</v>
      </c>
      <c r="EL477">
        <v>0</v>
      </c>
      <c r="EM477">
        <v>2.26175268292683</v>
      </c>
      <c r="EN477">
        <v>0.260676376306618</v>
      </c>
      <c r="EO477">
        <v>0.0283244822159541</v>
      </c>
      <c r="EP477">
        <v>0</v>
      </c>
      <c r="EQ477">
        <v>1</v>
      </c>
      <c r="ER477">
        <v>3</v>
      </c>
      <c r="ES477" t="s">
        <v>427</v>
      </c>
      <c r="ET477">
        <v>100</v>
      </c>
      <c r="EU477">
        <v>100</v>
      </c>
      <c r="EV477">
        <v>-14.342</v>
      </c>
      <c r="EW477">
        <v>-1.5604</v>
      </c>
      <c r="EX477">
        <v>-14.3476998515065</v>
      </c>
      <c r="EY477">
        <v>0.000485247639819423</v>
      </c>
      <c r="EZ477">
        <v>-1.36446825205216e-06</v>
      </c>
      <c r="FA477">
        <v>5.78542989185787e-10</v>
      </c>
      <c r="FB477">
        <v>-1.1099058739466</v>
      </c>
      <c r="FC477">
        <v>-0.0508365997127688</v>
      </c>
      <c r="FD477">
        <v>0.00161886503163497</v>
      </c>
      <c r="FE477">
        <v>-2.08621555845513e-05</v>
      </c>
      <c r="FF477">
        <v>0</v>
      </c>
      <c r="FG477">
        <v>2096</v>
      </c>
      <c r="FH477">
        <v>2</v>
      </c>
      <c r="FI477">
        <v>28</v>
      </c>
      <c r="FJ477">
        <v>16.8</v>
      </c>
      <c r="FK477">
        <v>16.7</v>
      </c>
      <c r="FL477">
        <v>18</v>
      </c>
      <c r="FM477">
        <v>492.454</v>
      </c>
      <c r="FN477">
        <v>513.287</v>
      </c>
      <c r="FO477">
        <v>29.4357</v>
      </c>
      <c r="FP477">
        <v>26.4669</v>
      </c>
      <c r="FQ477">
        <v>30.0002</v>
      </c>
      <c r="FR477">
        <v>26.5905</v>
      </c>
      <c r="FS477">
        <v>26.5766</v>
      </c>
      <c r="FT477">
        <v>21.5358</v>
      </c>
      <c r="FU477">
        <v>36.4387</v>
      </c>
      <c r="FV477">
        <v>0</v>
      </c>
      <c r="FW477">
        <v>29.52</v>
      </c>
      <c r="FX477">
        <v>420</v>
      </c>
      <c r="FY477">
        <v>10.183</v>
      </c>
      <c r="FZ477">
        <v>101.676</v>
      </c>
      <c r="GA477">
        <v>96.2002</v>
      </c>
    </row>
    <row r="478" spans="1:183">
      <c r="A478">
        <v>462</v>
      </c>
      <c r="B478">
        <v>1625678138.5</v>
      </c>
      <c r="C478">
        <v>922.400000095367</v>
      </c>
      <c r="D478" t="s">
        <v>1230</v>
      </c>
      <c r="E478" t="s">
        <v>1231</v>
      </c>
      <c r="F478">
        <v>1</v>
      </c>
      <c r="G478" t="s">
        <v>302</v>
      </c>
      <c r="H478">
        <v>1625678137.53333</v>
      </c>
      <c r="I478">
        <f>(J478)/1000</f>
        <v>0</v>
      </c>
      <c r="J478">
        <f>1000*CJ478*AH478*(CF478-CG478)/(100*BY478*(1000-AH478*CF478))</f>
        <v>0</v>
      </c>
      <c r="K478">
        <f>CJ478*AH478*(CE478-CD478*(1000-AH478*CG478)/(1000-AH478*CF478))/(100*BY478)</f>
        <v>0</v>
      </c>
      <c r="L478">
        <f>CD478 - IF(AH478&gt;1, K478*BY478*100.0/(AJ478*CR478), 0)</f>
        <v>0</v>
      </c>
      <c r="M478">
        <f>((S478-I478/2)*L478-K478)/(S478+I478/2)</f>
        <v>0</v>
      </c>
      <c r="N478">
        <f>M478*(CK478+CL478)/1000.0</f>
        <v>0</v>
      </c>
      <c r="O478">
        <f>(CD478 - IF(AH478&gt;1, K478*BY478*100.0/(AJ478*CR478), 0))*(CK478+CL478)/1000.0</f>
        <v>0</v>
      </c>
      <c r="P478">
        <f>2.0/((1/R478-1/Q478)+SIGN(R478)*SQRT((1/R478-1/Q478)*(1/R478-1/Q478) + 4*BZ478/((BZ478+1)*(BZ478+1))*(2*1/R478*1/Q478-1/Q478*1/Q478)))</f>
        <v>0</v>
      </c>
      <c r="Q478">
        <f>IF(LEFT(CA478,1)&lt;&gt;"0",IF(LEFT(CA478,1)="1",3.0,CB478),$D$5+$E$5*(CR478*CK478/($K$5*1000))+$F$5*(CR478*CK478/($K$5*1000))*MAX(MIN(BY478,$J$5),$I$5)*MAX(MIN(BY478,$J$5),$I$5)+$G$5*MAX(MIN(BY478,$J$5),$I$5)*(CR478*CK478/($K$5*1000))+$H$5*(CR478*CK478/($K$5*1000))*(CR478*CK478/($K$5*1000)))</f>
        <v>0</v>
      </c>
      <c r="R478">
        <f>I478*(1000-(1000*0.61365*exp(17.502*V478/(240.97+V478))/(CK478+CL478)+CF478)/2)/(1000*0.61365*exp(17.502*V478/(240.97+V478))/(CK478+CL478)-CF478)</f>
        <v>0</v>
      </c>
      <c r="S478">
        <f>1/((BZ478+1)/(P478/1.6)+1/(Q478/1.37)) + BZ478/((BZ478+1)/(P478/1.6) + BZ478/(Q478/1.37))</f>
        <v>0</v>
      </c>
      <c r="T478">
        <f>(BU478*BX478)</f>
        <v>0</v>
      </c>
      <c r="U478">
        <f>(CM478+(T478+2*0.95*5.67E-8*(((CM478+$B$7)+273)^4-(CM478+273)^4)-44100*I478)/(1.84*29.3*Q478+8*0.95*5.67E-8*(CM478+273)^3))</f>
        <v>0</v>
      </c>
      <c r="V478">
        <f>($C$7*CN478+$D$7*CO478+$E$7*U478)</f>
        <v>0</v>
      </c>
      <c r="W478">
        <f>0.61365*exp(17.502*V478/(240.97+V478))</f>
        <v>0</v>
      </c>
      <c r="X478">
        <f>(Y478/Z478*100)</f>
        <v>0</v>
      </c>
      <c r="Y478">
        <f>CF478*(CK478+CL478)/1000</f>
        <v>0</v>
      </c>
      <c r="Z478">
        <f>0.61365*exp(17.502*CM478/(240.97+CM478))</f>
        <v>0</v>
      </c>
      <c r="AA478">
        <f>(W478-CF478*(CK478+CL478)/1000)</f>
        <v>0</v>
      </c>
      <c r="AB478">
        <f>(-I478*44100)</f>
        <v>0</v>
      </c>
      <c r="AC478">
        <f>2*29.3*Q478*0.92*(CM478-V478)</f>
        <v>0</v>
      </c>
      <c r="AD478">
        <f>2*0.95*5.67E-8*(((CM478+$B$7)+273)^4-(V478+273)^4)</f>
        <v>0</v>
      </c>
      <c r="AE478">
        <f>T478+AD478+AB478+AC478</f>
        <v>0</v>
      </c>
      <c r="AF478">
        <v>0</v>
      </c>
      <c r="AG478">
        <v>0</v>
      </c>
      <c r="AH478">
        <f>IF(AF478*$H$13&gt;=AJ478,1.0,(AJ478/(AJ478-AF478*$H$13)))</f>
        <v>0</v>
      </c>
      <c r="AI478">
        <f>(AH478-1)*100</f>
        <v>0</v>
      </c>
      <c r="AJ478">
        <f>MAX(0,($B$13+$C$13*CR478)/(1+$D$13*CR478)*CK478/(CM478+273)*$E$13)</f>
        <v>0</v>
      </c>
      <c r="AK478" t="s">
        <v>303</v>
      </c>
      <c r="AL478" t="s">
        <v>303</v>
      </c>
      <c r="AM478">
        <v>0</v>
      </c>
      <c r="AN478">
        <v>0</v>
      </c>
      <c r="AO478">
        <f>1-AM478/AN478</f>
        <v>0</v>
      </c>
      <c r="AP478">
        <v>0</v>
      </c>
      <c r="AQ478" t="s">
        <v>303</v>
      </c>
      <c r="AR478" t="s">
        <v>303</v>
      </c>
      <c r="AS478">
        <v>0</v>
      </c>
      <c r="AT478">
        <v>0</v>
      </c>
      <c r="AU478">
        <f>1-AS478/AT478</f>
        <v>0</v>
      </c>
      <c r="AV478">
        <v>0.5</v>
      </c>
      <c r="AW478">
        <f>BV478</f>
        <v>0</v>
      </c>
      <c r="AX478">
        <f>K478</f>
        <v>0</v>
      </c>
      <c r="AY478">
        <f>AU478*AV478*AW478</f>
        <v>0</v>
      </c>
      <c r="AZ478">
        <f>(AX478-AP478)/AW478</f>
        <v>0</v>
      </c>
      <c r="BA478">
        <f>(AN478-AT478)/AT478</f>
        <v>0</v>
      </c>
      <c r="BB478">
        <f>AM478/(AO478+AM478/AT478)</f>
        <v>0</v>
      </c>
      <c r="BC478" t="s">
        <v>303</v>
      </c>
      <c r="BD478">
        <v>0</v>
      </c>
      <c r="BE478">
        <f>IF(BD478&lt;&gt;0, BD478, BB478)</f>
        <v>0</v>
      </c>
      <c r="BF478">
        <f>1-BE478/AT478</f>
        <v>0</v>
      </c>
      <c r="BG478">
        <f>(AT478-AS478)/(AT478-BE478)</f>
        <v>0</v>
      </c>
      <c r="BH478">
        <f>(AN478-AT478)/(AN478-BE478)</f>
        <v>0</v>
      </c>
      <c r="BI478">
        <f>(AT478-AS478)/(AT478-AM478)</f>
        <v>0</v>
      </c>
      <c r="BJ478">
        <f>(AN478-AT478)/(AN478-AM478)</f>
        <v>0</v>
      </c>
      <c r="BK478">
        <f>(BG478*BE478/AS478)</f>
        <v>0</v>
      </c>
      <c r="BL478">
        <f>(1-BK478)</f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f>$B$11*CS478+$C$11*CT478+$F$11*CU478*(1-CX478)</f>
        <v>0</v>
      </c>
      <c r="BV478">
        <f>BU478*BW478</f>
        <v>0</v>
      </c>
      <c r="BW478">
        <f>($B$11*$D$9+$C$11*$D$9+$F$11*((DH478+CZ478)/MAX(DH478+CZ478+DI478, 0.1)*$I$9+DI478/MAX(DH478+CZ478+DI478, 0.1)*$J$9))/($B$11+$C$11+$F$11)</f>
        <v>0</v>
      </c>
      <c r="BX478">
        <f>($B$11*$K$9+$C$11*$K$9+$F$11*((DH478+CZ478)/MAX(DH478+CZ478+DI478, 0.1)*$P$9+DI478/MAX(DH478+CZ478+DI478, 0.1)*$Q$9))/($B$11+$C$11+$F$11)</f>
        <v>0</v>
      </c>
      <c r="BY478">
        <v>6</v>
      </c>
      <c r="BZ478">
        <v>0.5</v>
      </c>
      <c r="CA478" t="s">
        <v>304</v>
      </c>
      <c r="CB478">
        <v>2</v>
      </c>
      <c r="CC478">
        <v>1625678137.53333</v>
      </c>
      <c r="CD478">
        <v>406.055666666667</v>
      </c>
      <c r="CE478">
        <v>419.993</v>
      </c>
      <c r="CF478">
        <v>12.3930666666667</v>
      </c>
      <c r="CG478">
        <v>10.1032333333333</v>
      </c>
      <c r="CH478">
        <v>420.397666666667</v>
      </c>
      <c r="CI478">
        <v>13.9538</v>
      </c>
      <c r="CJ478">
        <v>500.021666666667</v>
      </c>
      <c r="CK478">
        <v>100.408666666667</v>
      </c>
      <c r="CL478">
        <v>0.0999832</v>
      </c>
      <c r="CM478">
        <v>27.2202</v>
      </c>
      <c r="CN478">
        <v>26.7599333333333</v>
      </c>
      <c r="CO478">
        <v>999.9</v>
      </c>
      <c r="CP478">
        <v>0</v>
      </c>
      <c r="CQ478">
        <v>0</v>
      </c>
      <c r="CR478">
        <v>9996.25</v>
      </c>
      <c r="CS478">
        <v>0</v>
      </c>
      <c r="CT478">
        <v>4.57671</v>
      </c>
      <c r="CU478">
        <v>1045.93333333333</v>
      </c>
      <c r="CV478">
        <v>0.962002</v>
      </c>
      <c r="CW478">
        <v>0.0379981</v>
      </c>
      <c r="CX478">
        <v>0</v>
      </c>
      <c r="CY478">
        <v>1227.96666666667</v>
      </c>
      <c r="CZ478">
        <v>4.99912</v>
      </c>
      <c r="DA478">
        <v>12778.9333333333</v>
      </c>
      <c r="DB478">
        <v>6712.39333333333</v>
      </c>
      <c r="DC478">
        <v>38.3953333333333</v>
      </c>
      <c r="DD478">
        <v>41.125</v>
      </c>
      <c r="DE478">
        <v>40.0203333333333</v>
      </c>
      <c r="DF478">
        <v>40.7286666666667</v>
      </c>
      <c r="DG478">
        <v>40.3956666666667</v>
      </c>
      <c r="DH478">
        <v>1001.38333333333</v>
      </c>
      <c r="DI478">
        <v>39.55</v>
      </c>
      <c r="DJ478">
        <v>0</v>
      </c>
      <c r="DK478">
        <v>1625678139.8</v>
      </c>
      <c r="DL478">
        <v>0</v>
      </c>
      <c r="DM478">
        <v>1230.0508</v>
      </c>
      <c r="DN478">
        <v>-21.3484615617181</v>
      </c>
      <c r="DO478">
        <v>-211.000000289145</v>
      </c>
      <c r="DP478">
        <v>12800.816</v>
      </c>
      <c r="DQ478">
        <v>15</v>
      </c>
      <c r="DR478">
        <v>1625677134.6</v>
      </c>
      <c r="DS478" t="s">
        <v>305</v>
      </c>
      <c r="DT478">
        <v>1625677128.6</v>
      </c>
      <c r="DU478">
        <v>1625677134.6</v>
      </c>
      <c r="DV478">
        <v>2</v>
      </c>
      <c r="DW478">
        <v>0.041</v>
      </c>
      <c r="DX478">
        <v>0.026</v>
      </c>
      <c r="DY478">
        <v>-14.347</v>
      </c>
      <c r="DZ478">
        <v>-1.389</v>
      </c>
      <c r="EA478">
        <v>420</v>
      </c>
      <c r="EB478">
        <v>5</v>
      </c>
      <c r="EC478">
        <v>0.14</v>
      </c>
      <c r="ED478">
        <v>0.08</v>
      </c>
      <c r="EE478">
        <v>-13.8517170731707</v>
      </c>
      <c r="EF478">
        <v>-0.207202615557571</v>
      </c>
      <c r="EG478">
        <v>0.0363421404422122</v>
      </c>
      <c r="EH478">
        <v>1</v>
      </c>
      <c r="EI478">
        <v>1231.37228571429</v>
      </c>
      <c r="EJ478">
        <v>-21.6799917954223</v>
      </c>
      <c r="EK478">
        <v>2.19509464256007</v>
      </c>
      <c r="EL478">
        <v>0</v>
      </c>
      <c r="EM478">
        <v>2.26878512195122</v>
      </c>
      <c r="EN478">
        <v>0.227130417074826</v>
      </c>
      <c r="EO478">
        <v>0.0262503457001116</v>
      </c>
      <c r="EP478">
        <v>0</v>
      </c>
      <c r="EQ478">
        <v>1</v>
      </c>
      <c r="ER478">
        <v>3</v>
      </c>
      <c r="ES478" t="s">
        <v>427</v>
      </c>
      <c r="ET478">
        <v>100</v>
      </c>
      <c r="EU478">
        <v>100</v>
      </c>
      <c r="EV478">
        <v>-14.342</v>
      </c>
      <c r="EW478">
        <v>-1.561</v>
      </c>
      <c r="EX478">
        <v>-14.3476998515065</v>
      </c>
      <c r="EY478">
        <v>0.000485247639819423</v>
      </c>
      <c r="EZ478">
        <v>-1.36446825205216e-06</v>
      </c>
      <c r="FA478">
        <v>5.78542989185787e-10</v>
      </c>
      <c r="FB478">
        <v>-1.1099058739466</v>
      </c>
      <c r="FC478">
        <v>-0.0508365997127688</v>
      </c>
      <c r="FD478">
        <v>0.00161886503163497</v>
      </c>
      <c r="FE478">
        <v>-2.08621555845513e-05</v>
      </c>
      <c r="FF478">
        <v>0</v>
      </c>
      <c r="FG478">
        <v>2096</v>
      </c>
      <c r="FH478">
        <v>2</v>
      </c>
      <c r="FI478">
        <v>28</v>
      </c>
      <c r="FJ478">
        <v>16.8</v>
      </c>
      <c r="FK478">
        <v>16.7</v>
      </c>
      <c r="FL478">
        <v>18</v>
      </c>
      <c r="FM478">
        <v>492.483</v>
      </c>
      <c r="FN478">
        <v>513.251</v>
      </c>
      <c r="FO478">
        <v>29.4939</v>
      </c>
      <c r="FP478">
        <v>26.4685</v>
      </c>
      <c r="FQ478">
        <v>30.0003</v>
      </c>
      <c r="FR478">
        <v>26.5905</v>
      </c>
      <c r="FS478">
        <v>26.5766</v>
      </c>
      <c r="FT478">
        <v>21.5385</v>
      </c>
      <c r="FU478">
        <v>36.4387</v>
      </c>
      <c r="FV478">
        <v>0</v>
      </c>
      <c r="FW478">
        <v>29.59</v>
      </c>
      <c r="FX478">
        <v>420</v>
      </c>
      <c r="FY478">
        <v>10.2476</v>
      </c>
      <c r="FZ478">
        <v>101.677</v>
      </c>
      <c r="GA478">
        <v>96.2005</v>
      </c>
    </row>
    <row r="479" spans="1:183">
      <c r="A479">
        <v>463</v>
      </c>
      <c r="B479">
        <v>1625678140.5</v>
      </c>
      <c r="C479">
        <v>924.400000095367</v>
      </c>
      <c r="D479" t="s">
        <v>1232</v>
      </c>
      <c r="E479" t="s">
        <v>1233</v>
      </c>
      <c r="F479">
        <v>1</v>
      </c>
      <c r="G479" t="s">
        <v>302</v>
      </c>
      <c r="H479">
        <v>1625678139.5</v>
      </c>
      <c r="I479">
        <f>(J479)/1000</f>
        <v>0</v>
      </c>
      <c r="J479">
        <f>1000*CJ479*AH479*(CF479-CG479)/(100*BY479*(1000-AH479*CF479))</f>
        <v>0</v>
      </c>
      <c r="K479">
        <f>CJ479*AH479*(CE479-CD479*(1000-AH479*CG479)/(1000-AH479*CF479))/(100*BY479)</f>
        <v>0</v>
      </c>
      <c r="L479">
        <f>CD479 - IF(AH479&gt;1, K479*BY479*100.0/(AJ479*CR479), 0)</f>
        <v>0</v>
      </c>
      <c r="M479">
        <f>((S479-I479/2)*L479-K479)/(S479+I479/2)</f>
        <v>0</v>
      </c>
      <c r="N479">
        <f>M479*(CK479+CL479)/1000.0</f>
        <v>0</v>
      </c>
      <c r="O479">
        <f>(CD479 - IF(AH479&gt;1, K479*BY479*100.0/(AJ479*CR479), 0))*(CK479+CL479)/1000.0</f>
        <v>0</v>
      </c>
      <c r="P479">
        <f>2.0/((1/R479-1/Q479)+SIGN(R479)*SQRT((1/R479-1/Q479)*(1/R479-1/Q479) + 4*BZ479/((BZ479+1)*(BZ479+1))*(2*1/R479*1/Q479-1/Q479*1/Q479)))</f>
        <v>0</v>
      </c>
      <c r="Q479">
        <f>IF(LEFT(CA479,1)&lt;&gt;"0",IF(LEFT(CA479,1)="1",3.0,CB479),$D$5+$E$5*(CR479*CK479/($K$5*1000))+$F$5*(CR479*CK479/($K$5*1000))*MAX(MIN(BY479,$J$5),$I$5)*MAX(MIN(BY479,$J$5),$I$5)+$G$5*MAX(MIN(BY479,$J$5),$I$5)*(CR479*CK479/($K$5*1000))+$H$5*(CR479*CK479/($K$5*1000))*(CR479*CK479/($K$5*1000)))</f>
        <v>0</v>
      </c>
      <c r="R479">
        <f>I479*(1000-(1000*0.61365*exp(17.502*V479/(240.97+V479))/(CK479+CL479)+CF479)/2)/(1000*0.61365*exp(17.502*V479/(240.97+V479))/(CK479+CL479)-CF479)</f>
        <v>0</v>
      </c>
      <c r="S479">
        <f>1/((BZ479+1)/(P479/1.6)+1/(Q479/1.37)) + BZ479/((BZ479+1)/(P479/1.6) + BZ479/(Q479/1.37))</f>
        <v>0</v>
      </c>
      <c r="T479">
        <f>(BU479*BX479)</f>
        <v>0</v>
      </c>
      <c r="U479">
        <f>(CM479+(T479+2*0.95*5.67E-8*(((CM479+$B$7)+273)^4-(CM479+273)^4)-44100*I479)/(1.84*29.3*Q479+8*0.95*5.67E-8*(CM479+273)^3))</f>
        <v>0</v>
      </c>
      <c r="V479">
        <f>($C$7*CN479+$D$7*CO479+$E$7*U479)</f>
        <v>0</v>
      </c>
      <c r="W479">
        <f>0.61365*exp(17.502*V479/(240.97+V479))</f>
        <v>0</v>
      </c>
      <c r="X479">
        <f>(Y479/Z479*100)</f>
        <v>0</v>
      </c>
      <c r="Y479">
        <f>CF479*(CK479+CL479)/1000</f>
        <v>0</v>
      </c>
      <c r="Z479">
        <f>0.61365*exp(17.502*CM479/(240.97+CM479))</f>
        <v>0</v>
      </c>
      <c r="AA479">
        <f>(W479-CF479*(CK479+CL479)/1000)</f>
        <v>0</v>
      </c>
      <c r="AB479">
        <f>(-I479*44100)</f>
        <v>0</v>
      </c>
      <c r="AC479">
        <f>2*29.3*Q479*0.92*(CM479-V479)</f>
        <v>0</v>
      </c>
      <c r="AD479">
        <f>2*0.95*5.67E-8*(((CM479+$B$7)+273)^4-(V479+273)^4)</f>
        <v>0</v>
      </c>
      <c r="AE479">
        <f>T479+AD479+AB479+AC479</f>
        <v>0</v>
      </c>
      <c r="AF479">
        <v>0</v>
      </c>
      <c r="AG479">
        <v>0</v>
      </c>
      <c r="AH479">
        <f>IF(AF479*$H$13&gt;=AJ479,1.0,(AJ479/(AJ479-AF479*$H$13)))</f>
        <v>0</v>
      </c>
      <c r="AI479">
        <f>(AH479-1)*100</f>
        <v>0</v>
      </c>
      <c r="AJ479">
        <f>MAX(0,($B$13+$C$13*CR479)/(1+$D$13*CR479)*CK479/(CM479+273)*$E$13)</f>
        <v>0</v>
      </c>
      <c r="AK479" t="s">
        <v>303</v>
      </c>
      <c r="AL479" t="s">
        <v>303</v>
      </c>
      <c r="AM479">
        <v>0</v>
      </c>
      <c r="AN479">
        <v>0</v>
      </c>
      <c r="AO479">
        <f>1-AM479/AN479</f>
        <v>0</v>
      </c>
      <c r="AP479">
        <v>0</v>
      </c>
      <c r="AQ479" t="s">
        <v>303</v>
      </c>
      <c r="AR479" t="s">
        <v>303</v>
      </c>
      <c r="AS479">
        <v>0</v>
      </c>
      <c r="AT479">
        <v>0</v>
      </c>
      <c r="AU479">
        <f>1-AS479/AT479</f>
        <v>0</v>
      </c>
      <c r="AV479">
        <v>0.5</v>
      </c>
      <c r="AW479">
        <f>BV479</f>
        <v>0</v>
      </c>
      <c r="AX479">
        <f>K479</f>
        <v>0</v>
      </c>
      <c r="AY479">
        <f>AU479*AV479*AW479</f>
        <v>0</v>
      </c>
      <c r="AZ479">
        <f>(AX479-AP479)/AW479</f>
        <v>0</v>
      </c>
      <c r="BA479">
        <f>(AN479-AT479)/AT479</f>
        <v>0</v>
      </c>
      <c r="BB479">
        <f>AM479/(AO479+AM479/AT479)</f>
        <v>0</v>
      </c>
      <c r="BC479" t="s">
        <v>303</v>
      </c>
      <c r="BD479">
        <v>0</v>
      </c>
      <c r="BE479">
        <f>IF(BD479&lt;&gt;0, BD479, BB479)</f>
        <v>0</v>
      </c>
      <c r="BF479">
        <f>1-BE479/AT479</f>
        <v>0</v>
      </c>
      <c r="BG479">
        <f>(AT479-AS479)/(AT479-BE479)</f>
        <v>0</v>
      </c>
      <c r="BH479">
        <f>(AN479-AT479)/(AN479-BE479)</f>
        <v>0</v>
      </c>
      <c r="BI479">
        <f>(AT479-AS479)/(AT479-AM479)</f>
        <v>0</v>
      </c>
      <c r="BJ479">
        <f>(AN479-AT479)/(AN479-AM479)</f>
        <v>0</v>
      </c>
      <c r="BK479">
        <f>(BG479*BE479/AS479)</f>
        <v>0</v>
      </c>
      <c r="BL479">
        <f>(1-BK479)</f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f>$B$11*CS479+$C$11*CT479+$F$11*CU479*(1-CX479)</f>
        <v>0</v>
      </c>
      <c r="BV479">
        <f>BU479*BW479</f>
        <v>0</v>
      </c>
      <c r="BW479">
        <f>($B$11*$D$9+$C$11*$D$9+$F$11*((DH479+CZ479)/MAX(DH479+CZ479+DI479, 0.1)*$I$9+DI479/MAX(DH479+CZ479+DI479, 0.1)*$J$9))/($B$11+$C$11+$F$11)</f>
        <v>0</v>
      </c>
      <c r="BX479">
        <f>($B$11*$K$9+$C$11*$K$9+$F$11*((DH479+CZ479)/MAX(DH479+CZ479+DI479, 0.1)*$P$9+DI479/MAX(DH479+CZ479+DI479, 0.1)*$Q$9))/($B$11+$C$11+$F$11)</f>
        <v>0</v>
      </c>
      <c r="BY479">
        <v>6</v>
      </c>
      <c r="BZ479">
        <v>0.5</v>
      </c>
      <c r="CA479" t="s">
        <v>304</v>
      </c>
      <c r="CB479">
        <v>2</v>
      </c>
      <c r="CC479">
        <v>1625678139.5</v>
      </c>
      <c r="CD479">
        <v>406.033666666667</v>
      </c>
      <c r="CE479">
        <v>419.936666666667</v>
      </c>
      <c r="CF479">
        <v>12.4174</v>
      </c>
      <c r="CG479">
        <v>10.1240333333333</v>
      </c>
      <c r="CH479">
        <v>420.375333333333</v>
      </c>
      <c r="CI479">
        <v>13.9786</v>
      </c>
      <c r="CJ479">
        <v>499.963</v>
      </c>
      <c r="CK479">
        <v>100.410333333333</v>
      </c>
      <c r="CL479">
        <v>0.0994568333333333</v>
      </c>
      <c r="CM479">
        <v>27.2495333333333</v>
      </c>
      <c r="CN479">
        <v>26.7858</v>
      </c>
      <c r="CO479">
        <v>999.9</v>
      </c>
      <c r="CP479">
        <v>0</v>
      </c>
      <c r="CQ479">
        <v>0</v>
      </c>
      <c r="CR479">
        <v>10018.7333333333</v>
      </c>
      <c r="CS479">
        <v>0</v>
      </c>
      <c r="CT479">
        <v>4.57671</v>
      </c>
      <c r="CU479">
        <v>1046.03333333333</v>
      </c>
      <c r="CV479">
        <v>0.962002</v>
      </c>
      <c r="CW479">
        <v>0.0379981</v>
      </c>
      <c r="CX479">
        <v>0</v>
      </c>
      <c r="CY479">
        <v>1227.21</v>
      </c>
      <c r="CZ479">
        <v>4.99912</v>
      </c>
      <c r="DA479">
        <v>12774.5</v>
      </c>
      <c r="DB479">
        <v>6713.02</v>
      </c>
      <c r="DC479">
        <v>38.3333333333333</v>
      </c>
      <c r="DD479">
        <v>41.125</v>
      </c>
      <c r="DE479">
        <v>39.979</v>
      </c>
      <c r="DF479">
        <v>40.8536666666667</v>
      </c>
      <c r="DG479">
        <v>40.4166666666667</v>
      </c>
      <c r="DH479">
        <v>1001.48</v>
      </c>
      <c r="DI479">
        <v>39.5533333333333</v>
      </c>
      <c r="DJ479">
        <v>0</v>
      </c>
      <c r="DK479">
        <v>1625678141.6</v>
      </c>
      <c r="DL479">
        <v>0</v>
      </c>
      <c r="DM479">
        <v>1229.49230769231</v>
      </c>
      <c r="DN479">
        <v>-21.0181196504336</v>
      </c>
      <c r="DO479">
        <v>-205.829059839742</v>
      </c>
      <c r="DP479">
        <v>12795.9192307692</v>
      </c>
      <c r="DQ479">
        <v>15</v>
      </c>
      <c r="DR479">
        <v>1625677134.6</v>
      </c>
      <c r="DS479" t="s">
        <v>305</v>
      </c>
      <c r="DT479">
        <v>1625677128.6</v>
      </c>
      <c r="DU479">
        <v>1625677134.6</v>
      </c>
      <c r="DV479">
        <v>2</v>
      </c>
      <c r="DW479">
        <v>0.041</v>
      </c>
      <c r="DX479">
        <v>0.026</v>
      </c>
      <c r="DY479">
        <v>-14.347</v>
      </c>
      <c r="DZ479">
        <v>-1.389</v>
      </c>
      <c r="EA479">
        <v>420</v>
      </c>
      <c r="EB479">
        <v>5</v>
      </c>
      <c r="EC479">
        <v>0.14</v>
      </c>
      <c r="ED479">
        <v>0.08</v>
      </c>
      <c r="EE479">
        <v>-13.8577024390244</v>
      </c>
      <c r="EF479">
        <v>-0.258135251317189</v>
      </c>
      <c r="EG479">
        <v>0.038461386958014</v>
      </c>
      <c r="EH479">
        <v>1</v>
      </c>
      <c r="EI479">
        <v>1230.59852941176</v>
      </c>
      <c r="EJ479">
        <v>-21.4818810564819</v>
      </c>
      <c r="EK479">
        <v>2.11592440145303</v>
      </c>
      <c r="EL479">
        <v>0</v>
      </c>
      <c r="EM479">
        <v>2.27632073170732</v>
      </c>
      <c r="EN479">
        <v>0.168651658124826</v>
      </c>
      <c r="EO479">
        <v>0.0207477188155703</v>
      </c>
      <c r="EP479">
        <v>0</v>
      </c>
      <c r="EQ479">
        <v>1</v>
      </c>
      <c r="ER479">
        <v>3</v>
      </c>
      <c r="ES479" t="s">
        <v>427</v>
      </c>
      <c r="ET479">
        <v>100</v>
      </c>
      <c r="EU479">
        <v>100</v>
      </c>
      <c r="EV479">
        <v>-14.342</v>
      </c>
      <c r="EW479">
        <v>-1.5614</v>
      </c>
      <c r="EX479">
        <v>-14.3476998515065</v>
      </c>
      <c r="EY479">
        <v>0.000485247639819423</v>
      </c>
      <c r="EZ479">
        <v>-1.36446825205216e-06</v>
      </c>
      <c r="FA479">
        <v>5.78542989185787e-10</v>
      </c>
      <c r="FB479">
        <v>-1.1099058739466</v>
      </c>
      <c r="FC479">
        <v>-0.0508365997127688</v>
      </c>
      <c r="FD479">
        <v>0.00161886503163497</v>
      </c>
      <c r="FE479">
        <v>-2.08621555845513e-05</v>
      </c>
      <c r="FF479">
        <v>0</v>
      </c>
      <c r="FG479">
        <v>2096</v>
      </c>
      <c r="FH479">
        <v>2</v>
      </c>
      <c r="FI479">
        <v>28</v>
      </c>
      <c r="FJ479">
        <v>16.9</v>
      </c>
      <c r="FK479">
        <v>16.8</v>
      </c>
      <c r="FL479">
        <v>18</v>
      </c>
      <c r="FM479">
        <v>492.502</v>
      </c>
      <c r="FN479">
        <v>513.233</v>
      </c>
      <c r="FO479">
        <v>29.5431</v>
      </c>
      <c r="FP479">
        <v>26.4696</v>
      </c>
      <c r="FQ479">
        <v>30.0003</v>
      </c>
      <c r="FR479">
        <v>26.5911</v>
      </c>
      <c r="FS479">
        <v>26.5766</v>
      </c>
      <c r="FT479">
        <v>21.5365</v>
      </c>
      <c r="FU479">
        <v>36.4387</v>
      </c>
      <c r="FV479">
        <v>0</v>
      </c>
      <c r="FW479">
        <v>29.59</v>
      </c>
      <c r="FX479">
        <v>420</v>
      </c>
      <c r="FY479">
        <v>10.255</v>
      </c>
      <c r="FZ479">
        <v>101.678</v>
      </c>
      <c r="GA479">
        <v>96.1999</v>
      </c>
    </row>
    <row r="480" spans="1:183">
      <c r="A480">
        <v>464</v>
      </c>
      <c r="B480">
        <v>1625678142.5</v>
      </c>
      <c r="C480">
        <v>926.400000095367</v>
      </c>
      <c r="D480" t="s">
        <v>1234</v>
      </c>
      <c r="E480" t="s">
        <v>1235</v>
      </c>
      <c r="F480">
        <v>1</v>
      </c>
      <c r="G480" t="s">
        <v>302</v>
      </c>
      <c r="H480">
        <v>1625678141.5</v>
      </c>
      <c r="I480">
        <f>(J480)/1000</f>
        <v>0</v>
      </c>
      <c r="J480">
        <f>1000*CJ480*AH480*(CF480-CG480)/(100*BY480*(1000-AH480*CF480))</f>
        <v>0</v>
      </c>
      <c r="K480">
        <f>CJ480*AH480*(CE480-CD480*(1000-AH480*CG480)/(1000-AH480*CF480))/(100*BY480)</f>
        <v>0</v>
      </c>
      <c r="L480">
        <f>CD480 - IF(AH480&gt;1, K480*BY480*100.0/(AJ480*CR480), 0)</f>
        <v>0</v>
      </c>
      <c r="M480">
        <f>((S480-I480/2)*L480-K480)/(S480+I480/2)</f>
        <v>0</v>
      </c>
      <c r="N480">
        <f>M480*(CK480+CL480)/1000.0</f>
        <v>0</v>
      </c>
      <c r="O480">
        <f>(CD480 - IF(AH480&gt;1, K480*BY480*100.0/(AJ480*CR480), 0))*(CK480+CL480)/1000.0</f>
        <v>0</v>
      </c>
      <c r="P480">
        <f>2.0/((1/R480-1/Q480)+SIGN(R480)*SQRT((1/R480-1/Q480)*(1/R480-1/Q480) + 4*BZ480/((BZ480+1)*(BZ480+1))*(2*1/R480*1/Q480-1/Q480*1/Q480)))</f>
        <v>0</v>
      </c>
      <c r="Q480">
        <f>IF(LEFT(CA480,1)&lt;&gt;"0",IF(LEFT(CA480,1)="1",3.0,CB480),$D$5+$E$5*(CR480*CK480/($K$5*1000))+$F$5*(CR480*CK480/($K$5*1000))*MAX(MIN(BY480,$J$5),$I$5)*MAX(MIN(BY480,$J$5),$I$5)+$G$5*MAX(MIN(BY480,$J$5),$I$5)*(CR480*CK480/($K$5*1000))+$H$5*(CR480*CK480/($K$5*1000))*(CR480*CK480/($K$5*1000)))</f>
        <v>0</v>
      </c>
      <c r="R480">
        <f>I480*(1000-(1000*0.61365*exp(17.502*V480/(240.97+V480))/(CK480+CL480)+CF480)/2)/(1000*0.61365*exp(17.502*V480/(240.97+V480))/(CK480+CL480)-CF480)</f>
        <v>0</v>
      </c>
      <c r="S480">
        <f>1/((BZ480+1)/(P480/1.6)+1/(Q480/1.37)) + BZ480/((BZ480+1)/(P480/1.6) + BZ480/(Q480/1.37))</f>
        <v>0</v>
      </c>
      <c r="T480">
        <f>(BU480*BX480)</f>
        <v>0</v>
      </c>
      <c r="U480">
        <f>(CM480+(T480+2*0.95*5.67E-8*(((CM480+$B$7)+273)^4-(CM480+273)^4)-44100*I480)/(1.84*29.3*Q480+8*0.95*5.67E-8*(CM480+273)^3))</f>
        <v>0</v>
      </c>
      <c r="V480">
        <f>($C$7*CN480+$D$7*CO480+$E$7*U480)</f>
        <v>0</v>
      </c>
      <c r="W480">
        <f>0.61365*exp(17.502*V480/(240.97+V480))</f>
        <v>0</v>
      </c>
      <c r="X480">
        <f>(Y480/Z480*100)</f>
        <v>0</v>
      </c>
      <c r="Y480">
        <f>CF480*(CK480+CL480)/1000</f>
        <v>0</v>
      </c>
      <c r="Z480">
        <f>0.61365*exp(17.502*CM480/(240.97+CM480))</f>
        <v>0</v>
      </c>
      <c r="AA480">
        <f>(W480-CF480*(CK480+CL480)/1000)</f>
        <v>0</v>
      </c>
      <c r="AB480">
        <f>(-I480*44100)</f>
        <v>0</v>
      </c>
      <c r="AC480">
        <f>2*29.3*Q480*0.92*(CM480-V480)</f>
        <v>0</v>
      </c>
      <c r="AD480">
        <f>2*0.95*5.67E-8*(((CM480+$B$7)+273)^4-(V480+273)^4)</f>
        <v>0</v>
      </c>
      <c r="AE480">
        <f>T480+AD480+AB480+AC480</f>
        <v>0</v>
      </c>
      <c r="AF480">
        <v>0</v>
      </c>
      <c r="AG480">
        <v>0</v>
      </c>
      <c r="AH480">
        <f>IF(AF480*$H$13&gt;=AJ480,1.0,(AJ480/(AJ480-AF480*$H$13)))</f>
        <v>0</v>
      </c>
      <c r="AI480">
        <f>(AH480-1)*100</f>
        <v>0</v>
      </c>
      <c r="AJ480">
        <f>MAX(0,($B$13+$C$13*CR480)/(1+$D$13*CR480)*CK480/(CM480+273)*$E$13)</f>
        <v>0</v>
      </c>
      <c r="AK480" t="s">
        <v>303</v>
      </c>
      <c r="AL480" t="s">
        <v>303</v>
      </c>
      <c r="AM480">
        <v>0</v>
      </c>
      <c r="AN480">
        <v>0</v>
      </c>
      <c r="AO480">
        <f>1-AM480/AN480</f>
        <v>0</v>
      </c>
      <c r="AP480">
        <v>0</v>
      </c>
      <c r="AQ480" t="s">
        <v>303</v>
      </c>
      <c r="AR480" t="s">
        <v>303</v>
      </c>
      <c r="AS480">
        <v>0</v>
      </c>
      <c r="AT480">
        <v>0</v>
      </c>
      <c r="AU480">
        <f>1-AS480/AT480</f>
        <v>0</v>
      </c>
      <c r="AV480">
        <v>0.5</v>
      </c>
      <c r="AW480">
        <f>BV480</f>
        <v>0</v>
      </c>
      <c r="AX480">
        <f>K480</f>
        <v>0</v>
      </c>
      <c r="AY480">
        <f>AU480*AV480*AW480</f>
        <v>0</v>
      </c>
      <c r="AZ480">
        <f>(AX480-AP480)/AW480</f>
        <v>0</v>
      </c>
      <c r="BA480">
        <f>(AN480-AT480)/AT480</f>
        <v>0</v>
      </c>
      <c r="BB480">
        <f>AM480/(AO480+AM480/AT480)</f>
        <v>0</v>
      </c>
      <c r="BC480" t="s">
        <v>303</v>
      </c>
      <c r="BD480">
        <v>0</v>
      </c>
      <c r="BE480">
        <f>IF(BD480&lt;&gt;0, BD480, BB480)</f>
        <v>0</v>
      </c>
      <c r="BF480">
        <f>1-BE480/AT480</f>
        <v>0</v>
      </c>
      <c r="BG480">
        <f>(AT480-AS480)/(AT480-BE480)</f>
        <v>0</v>
      </c>
      <c r="BH480">
        <f>(AN480-AT480)/(AN480-BE480)</f>
        <v>0</v>
      </c>
      <c r="BI480">
        <f>(AT480-AS480)/(AT480-AM480)</f>
        <v>0</v>
      </c>
      <c r="BJ480">
        <f>(AN480-AT480)/(AN480-AM480)</f>
        <v>0</v>
      </c>
      <c r="BK480">
        <f>(BG480*BE480/AS480)</f>
        <v>0</v>
      </c>
      <c r="BL480">
        <f>(1-BK480)</f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f>$B$11*CS480+$C$11*CT480+$F$11*CU480*(1-CX480)</f>
        <v>0</v>
      </c>
      <c r="BV480">
        <f>BU480*BW480</f>
        <v>0</v>
      </c>
      <c r="BW480">
        <f>($B$11*$D$9+$C$11*$D$9+$F$11*((DH480+CZ480)/MAX(DH480+CZ480+DI480, 0.1)*$I$9+DI480/MAX(DH480+CZ480+DI480, 0.1)*$J$9))/($B$11+$C$11+$F$11)</f>
        <v>0</v>
      </c>
      <c r="BX480">
        <f>($B$11*$K$9+$C$11*$K$9+$F$11*((DH480+CZ480)/MAX(DH480+CZ480+DI480, 0.1)*$P$9+DI480/MAX(DH480+CZ480+DI480, 0.1)*$Q$9))/($B$11+$C$11+$F$11)</f>
        <v>0</v>
      </c>
      <c r="BY480">
        <v>6</v>
      </c>
      <c r="BZ480">
        <v>0.5</v>
      </c>
      <c r="CA480" t="s">
        <v>304</v>
      </c>
      <c r="CB480">
        <v>2</v>
      </c>
      <c r="CC480">
        <v>1625678141.5</v>
      </c>
      <c r="CD480">
        <v>406.031</v>
      </c>
      <c r="CE480">
        <v>419.972666666667</v>
      </c>
      <c r="CF480">
        <v>12.4417666666667</v>
      </c>
      <c r="CG480">
        <v>10.1572</v>
      </c>
      <c r="CH480">
        <v>420.372666666667</v>
      </c>
      <c r="CI480">
        <v>14.0033666666667</v>
      </c>
      <c r="CJ480">
        <v>500.042666666667</v>
      </c>
      <c r="CK480">
        <v>100.411666666667</v>
      </c>
      <c r="CL480">
        <v>0.0998292666666667</v>
      </c>
      <c r="CM480">
        <v>27.2804</v>
      </c>
      <c r="CN480">
        <v>26.8072666666667</v>
      </c>
      <c r="CO480">
        <v>999.9</v>
      </c>
      <c r="CP480">
        <v>0</v>
      </c>
      <c r="CQ480">
        <v>0</v>
      </c>
      <c r="CR480">
        <v>9988.75</v>
      </c>
      <c r="CS480">
        <v>0</v>
      </c>
      <c r="CT480">
        <v>4.57671</v>
      </c>
      <c r="CU480">
        <v>1045.93333333333</v>
      </c>
      <c r="CV480">
        <v>0.962002</v>
      </c>
      <c r="CW480">
        <v>0.0379981</v>
      </c>
      <c r="CX480">
        <v>0</v>
      </c>
      <c r="CY480">
        <v>1226.52333333333</v>
      </c>
      <c r="CZ480">
        <v>4.99912</v>
      </c>
      <c r="DA480">
        <v>12766.3333333333</v>
      </c>
      <c r="DB480">
        <v>6712.39333333333</v>
      </c>
      <c r="DC480">
        <v>38.2286666666667</v>
      </c>
      <c r="DD480">
        <v>41.1456666666667</v>
      </c>
      <c r="DE480">
        <v>39.9583333333333</v>
      </c>
      <c r="DF480">
        <v>40.7496666666667</v>
      </c>
      <c r="DG480">
        <v>40.3956666666667</v>
      </c>
      <c r="DH480">
        <v>1001.38333333333</v>
      </c>
      <c r="DI480">
        <v>39.55</v>
      </c>
      <c r="DJ480">
        <v>0</v>
      </c>
      <c r="DK480">
        <v>1625678143.4</v>
      </c>
      <c r="DL480">
        <v>0</v>
      </c>
      <c r="DM480">
        <v>1228.7484</v>
      </c>
      <c r="DN480">
        <v>-21.3823076532319</v>
      </c>
      <c r="DO480">
        <v>-210.66153815628</v>
      </c>
      <c r="DP480">
        <v>12788.636</v>
      </c>
      <c r="DQ480">
        <v>15</v>
      </c>
      <c r="DR480">
        <v>1625677134.6</v>
      </c>
      <c r="DS480" t="s">
        <v>305</v>
      </c>
      <c r="DT480">
        <v>1625677128.6</v>
      </c>
      <c r="DU480">
        <v>1625677134.6</v>
      </c>
      <c r="DV480">
        <v>2</v>
      </c>
      <c r="DW480">
        <v>0.041</v>
      </c>
      <c r="DX480">
        <v>0.026</v>
      </c>
      <c r="DY480">
        <v>-14.347</v>
      </c>
      <c r="DZ480">
        <v>-1.389</v>
      </c>
      <c r="EA480">
        <v>420</v>
      </c>
      <c r="EB480">
        <v>5</v>
      </c>
      <c r="EC480">
        <v>0.14</v>
      </c>
      <c r="ED480">
        <v>0.08</v>
      </c>
      <c r="EE480">
        <v>-13.8668829268293</v>
      </c>
      <c r="EF480">
        <v>-0.342689864680966</v>
      </c>
      <c r="EG480">
        <v>0.0444602969084752</v>
      </c>
      <c r="EH480">
        <v>1</v>
      </c>
      <c r="EI480">
        <v>1229.93764705882</v>
      </c>
      <c r="EJ480">
        <v>-21.6161719251337</v>
      </c>
      <c r="EK480">
        <v>2.12254849431682</v>
      </c>
      <c r="EL480">
        <v>0</v>
      </c>
      <c r="EM480">
        <v>2.28199365853659</v>
      </c>
      <c r="EN480">
        <v>0.0900520816135432</v>
      </c>
      <c r="EO480">
        <v>0.0130590487749986</v>
      </c>
      <c r="EP480">
        <v>1</v>
      </c>
      <c r="EQ480">
        <v>2</v>
      </c>
      <c r="ER480">
        <v>3</v>
      </c>
      <c r="ES480" t="s">
        <v>349</v>
      </c>
      <c r="ET480">
        <v>100</v>
      </c>
      <c r="EU480">
        <v>100</v>
      </c>
      <c r="EV480">
        <v>-14.342</v>
      </c>
      <c r="EW480">
        <v>-1.5619</v>
      </c>
      <c r="EX480">
        <v>-14.3476998515065</v>
      </c>
      <c r="EY480">
        <v>0.000485247639819423</v>
      </c>
      <c r="EZ480">
        <v>-1.36446825205216e-06</v>
      </c>
      <c r="FA480">
        <v>5.78542989185787e-10</v>
      </c>
      <c r="FB480">
        <v>-1.1099058739466</v>
      </c>
      <c r="FC480">
        <v>-0.0508365997127688</v>
      </c>
      <c r="FD480">
        <v>0.00161886503163497</v>
      </c>
      <c r="FE480">
        <v>-2.08621555845513e-05</v>
      </c>
      <c r="FF480">
        <v>0</v>
      </c>
      <c r="FG480">
        <v>2096</v>
      </c>
      <c r="FH480">
        <v>2</v>
      </c>
      <c r="FI480">
        <v>28</v>
      </c>
      <c r="FJ480">
        <v>16.9</v>
      </c>
      <c r="FK480">
        <v>16.8</v>
      </c>
      <c r="FL480">
        <v>18</v>
      </c>
      <c r="FM480">
        <v>492.163</v>
      </c>
      <c r="FN480">
        <v>513.161</v>
      </c>
      <c r="FO480">
        <v>29.5873</v>
      </c>
      <c r="FP480">
        <v>26.4708</v>
      </c>
      <c r="FQ480">
        <v>30.0001</v>
      </c>
      <c r="FR480">
        <v>26.5922</v>
      </c>
      <c r="FS480">
        <v>26.5766</v>
      </c>
      <c r="FT480">
        <v>21.5354</v>
      </c>
      <c r="FU480">
        <v>36.4387</v>
      </c>
      <c r="FV480">
        <v>0</v>
      </c>
      <c r="FW480">
        <v>29.66</v>
      </c>
      <c r="FX480">
        <v>420</v>
      </c>
      <c r="FY480">
        <v>10.2511</v>
      </c>
      <c r="FZ480">
        <v>101.677</v>
      </c>
      <c r="GA480">
        <v>96.1995</v>
      </c>
    </row>
    <row r="481" spans="1:183">
      <c r="A481">
        <v>465</v>
      </c>
      <c r="B481">
        <v>1625678144.5</v>
      </c>
      <c r="C481">
        <v>928.400000095367</v>
      </c>
      <c r="D481" t="s">
        <v>1236</v>
      </c>
      <c r="E481" t="s">
        <v>1237</v>
      </c>
      <c r="F481">
        <v>1</v>
      </c>
      <c r="G481" t="s">
        <v>302</v>
      </c>
      <c r="H481">
        <v>1625678143.5</v>
      </c>
      <c r="I481">
        <f>(J481)/1000</f>
        <v>0</v>
      </c>
      <c r="J481">
        <f>1000*CJ481*AH481*(CF481-CG481)/(100*BY481*(1000-AH481*CF481))</f>
        <v>0</v>
      </c>
      <c r="K481">
        <f>CJ481*AH481*(CE481-CD481*(1000-AH481*CG481)/(1000-AH481*CF481))/(100*BY481)</f>
        <v>0</v>
      </c>
      <c r="L481">
        <f>CD481 - IF(AH481&gt;1, K481*BY481*100.0/(AJ481*CR481), 0)</f>
        <v>0</v>
      </c>
      <c r="M481">
        <f>((S481-I481/2)*L481-K481)/(S481+I481/2)</f>
        <v>0</v>
      </c>
      <c r="N481">
        <f>M481*(CK481+CL481)/1000.0</f>
        <v>0</v>
      </c>
      <c r="O481">
        <f>(CD481 - IF(AH481&gt;1, K481*BY481*100.0/(AJ481*CR481), 0))*(CK481+CL481)/1000.0</f>
        <v>0</v>
      </c>
      <c r="P481">
        <f>2.0/((1/R481-1/Q481)+SIGN(R481)*SQRT((1/R481-1/Q481)*(1/R481-1/Q481) + 4*BZ481/((BZ481+1)*(BZ481+1))*(2*1/R481*1/Q481-1/Q481*1/Q481)))</f>
        <v>0</v>
      </c>
      <c r="Q481">
        <f>IF(LEFT(CA481,1)&lt;&gt;"0",IF(LEFT(CA481,1)="1",3.0,CB481),$D$5+$E$5*(CR481*CK481/($K$5*1000))+$F$5*(CR481*CK481/($K$5*1000))*MAX(MIN(BY481,$J$5),$I$5)*MAX(MIN(BY481,$J$5),$I$5)+$G$5*MAX(MIN(BY481,$J$5),$I$5)*(CR481*CK481/($K$5*1000))+$H$5*(CR481*CK481/($K$5*1000))*(CR481*CK481/($K$5*1000)))</f>
        <v>0</v>
      </c>
      <c r="R481">
        <f>I481*(1000-(1000*0.61365*exp(17.502*V481/(240.97+V481))/(CK481+CL481)+CF481)/2)/(1000*0.61365*exp(17.502*V481/(240.97+V481))/(CK481+CL481)-CF481)</f>
        <v>0</v>
      </c>
      <c r="S481">
        <f>1/((BZ481+1)/(P481/1.6)+1/(Q481/1.37)) + BZ481/((BZ481+1)/(P481/1.6) + BZ481/(Q481/1.37))</f>
        <v>0</v>
      </c>
      <c r="T481">
        <f>(BU481*BX481)</f>
        <v>0</v>
      </c>
      <c r="U481">
        <f>(CM481+(T481+2*0.95*5.67E-8*(((CM481+$B$7)+273)^4-(CM481+273)^4)-44100*I481)/(1.84*29.3*Q481+8*0.95*5.67E-8*(CM481+273)^3))</f>
        <v>0</v>
      </c>
      <c r="V481">
        <f>($C$7*CN481+$D$7*CO481+$E$7*U481)</f>
        <v>0</v>
      </c>
      <c r="W481">
        <f>0.61365*exp(17.502*V481/(240.97+V481))</f>
        <v>0</v>
      </c>
      <c r="X481">
        <f>(Y481/Z481*100)</f>
        <v>0</v>
      </c>
      <c r="Y481">
        <f>CF481*(CK481+CL481)/1000</f>
        <v>0</v>
      </c>
      <c r="Z481">
        <f>0.61365*exp(17.502*CM481/(240.97+CM481))</f>
        <v>0</v>
      </c>
      <c r="AA481">
        <f>(W481-CF481*(CK481+CL481)/1000)</f>
        <v>0</v>
      </c>
      <c r="AB481">
        <f>(-I481*44100)</f>
        <v>0</v>
      </c>
      <c r="AC481">
        <f>2*29.3*Q481*0.92*(CM481-V481)</f>
        <v>0</v>
      </c>
      <c r="AD481">
        <f>2*0.95*5.67E-8*(((CM481+$B$7)+273)^4-(V481+273)^4)</f>
        <v>0</v>
      </c>
      <c r="AE481">
        <f>T481+AD481+AB481+AC481</f>
        <v>0</v>
      </c>
      <c r="AF481">
        <v>0</v>
      </c>
      <c r="AG481">
        <v>0</v>
      </c>
      <c r="AH481">
        <f>IF(AF481*$H$13&gt;=AJ481,1.0,(AJ481/(AJ481-AF481*$H$13)))</f>
        <v>0</v>
      </c>
      <c r="AI481">
        <f>(AH481-1)*100</f>
        <v>0</v>
      </c>
      <c r="AJ481">
        <f>MAX(0,($B$13+$C$13*CR481)/(1+$D$13*CR481)*CK481/(CM481+273)*$E$13)</f>
        <v>0</v>
      </c>
      <c r="AK481" t="s">
        <v>303</v>
      </c>
      <c r="AL481" t="s">
        <v>303</v>
      </c>
      <c r="AM481">
        <v>0</v>
      </c>
      <c r="AN481">
        <v>0</v>
      </c>
      <c r="AO481">
        <f>1-AM481/AN481</f>
        <v>0</v>
      </c>
      <c r="AP481">
        <v>0</v>
      </c>
      <c r="AQ481" t="s">
        <v>303</v>
      </c>
      <c r="AR481" t="s">
        <v>303</v>
      </c>
      <c r="AS481">
        <v>0</v>
      </c>
      <c r="AT481">
        <v>0</v>
      </c>
      <c r="AU481">
        <f>1-AS481/AT481</f>
        <v>0</v>
      </c>
      <c r="AV481">
        <v>0.5</v>
      </c>
      <c r="AW481">
        <f>BV481</f>
        <v>0</v>
      </c>
      <c r="AX481">
        <f>K481</f>
        <v>0</v>
      </c>
      <c r="AY481">
        <f>AU481*AV481*AW481</f>
        <v>0</v>
      </c>
      <c r="AZ481">
        <f>(AX481-AP481)/AW481</f>
        <v>0</v>
      </c>
      <c r="BA481">
        <f>(AN481-AT481)/AT481</f>
        <v>0</v>
      </c>
      <c r="BB481">
        <f>AM481/(AO481+AM481/AT481)</f>
        <v>0</v>
      </c>
      <c r="BC481" t="s">
        <v>303</v>
      </c>
      <c r="BD481">
        <v>0</v>
      </c>
      <c r="BE481">
        <f>IF(BD481&lt;&gt;0, BD481, BB481)</f>
        <v>0</v>
      </c>
      <c r="BF481">
        <f>1-BE481/AT481</f>
        <v>0</v>
      </c>
      <c r="BG481">
        <f>(AT481-AS481)/(AT481-BE481)</f>
        <v>0</v>
      </c>
      <c r="BH481">
        <f>(AN481-AT481)/(AN481-BE481)</f>
        <v>0</v>
      </c>
      <c r="BI481">
        <f>(AT481-AS481)/(AT481-AM481)</f>
        <v>0</v>
      </c>
      <c r="BJ481">
        <f>(AN481-AT481)/(AN481-AM481)</f>
        <v>0</v>
      </c>
      <c r="BK481">
        <f>(BG481*BE481/AS481)</f>
        <v>0</v>
      </c>
      <c r="BL481">
        <f>(1-BK481)</f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f>$B$11*CS481+$C$11*CT481+$F$11*CU481*(1-CX481)</f>
        <v>0</v>
      </c>
      <c r="BV481">
        <f>BU481*BW481</f>
        <v>0</v>
      </c>
      <c r="BW481">
        <f>($B$11*$D$9+$C$11*$D$9+$F$11*((DH481+CZ481)/MAX(DH481+CZ481+DI481, 0.1)*$I$9+DI481/MAX(DH481+CZ481+DI481, 0.1)*$J$9))/($B$11+$C$11+$F$11)</f>
        <v>0</v>
      </c>
      <c r="BX481">
        <f>($B$11*$K$9+$C$11*$K$9+$F$11*((DH481+CZ481)/MAX(DH481+CZ481+DI481, 0.1)*$P$9+DI481/MAX(DH481+CZ481+DI481, 0.1)*$Q$9))/($B$11+$C$11+$F$11)</f>
        <v>0</v>
      </c>
      <c r="BY481">
        <v>6</v>
      </c>
      <c r="BZ481">
        <v>0.5</v>
      </c>
      <c r="CA481" t="s">
        <v>304</v>
      </c>
      <c r="CB481">
        <v>2</v>
      </c>
      <c r="CC481">
        <v>1625678143.5</v>
      </c>
      <c r="CD481">
        <v>406.028666666667</v>
      </c>
      <c r="CE481">
        <v>420.003666666667</v>
      </c>
      <c r="CF481">
        <v>12.4682</v>
      </c>
      <c r="CG481">
        <v>10.1747333333333</v>
      </c>
      <c r="CH481">
        <v>420.369666666667</v>
      </c>
      <c r="CI481">
        <v>14.0303333333333</v>
      </c>
      <c r="CJ481">
        <v>500.039666666667</v>
      </c>
      <c r="CK481">
        <v>100.418333333333</v>
      </c>
      <c r="CL481">
        <v>0.100415666666667</v>
      </c>
      <c r="CM481">
        <v>27.3122</v>
      </c>
      <c r="CN481">
        <v>26.8376333333333</v>
      </c>
      <c r="CO481">
        <v>999.9</v>
      </c>
      <c r="CP481">
        <v>0</v>
      </c>
      <c r="CQ481">
        <v>0</v>
      </c>
      <c r="CR481">
        <v>9965</v>
      </c>
      <c r="CS481">
        <v>0</v>
      </c>
      <c r="CT481">
        <v>4.57671</v>
      </c>
      <c r="CU481">
        <v>1046.03</v>
      </c>
      <c r="CV481">
        <v>0.962005666666667</v>
      </c>
      <c r="CW481">
        <v>0.0379944</v>
      </c>
      <c r="CX481">
        <v>0</v>
      </c>
      <c r="CY481">
        <v>1225.99666666667</v>
      </c>
      <c r="CZ481">
        <v>4.99912</v>
      </c>
      <c r="DA481">
        <v>12759.8</v>
      </c>
      <c r="DB481">
        <v>6713.01666666667</v>
      </c>
      <c r="DC481">
        <v>38.2916666666667</v>
      </c>
      <c r="DD481">
        <v>41.125</v>
      </c>
      <c r="DE481">
        <v>39.9996666666667</v>
      </c>
      <c r="DF481">
        <v>40.7496666666667</v>
      </c>
      <c r="DG481">
        <v>40.458</v>
      </c>
      <c r="DH481">
        <v>1001.48</v>
      </c>
      <c r="DI481">
        <v>39.55</v>
      </c>
      <c r="DJ481">
        <v>0</v>
      </c>
      <c r="DK481">
        <v>1625678145.8</v>
      </c>
      <c r="DL481">
        <v>0</v>
      </c>
      <c r="DM481">
        <v>1227.9088</v>
      </c>
      <c r="DN481">
        <v>-20.9661538675676</v>
      </c>
      <c r="DO481">
        <v>-205.692308027023</v>
      </c>
      <c r="DP481">
        <v>12780.148</v>
      </c>
      <c r="DQ481">
        <v>15</v>
      </c>
      <c r="DR481">
        <v>1625677134.6</v>
      </c>
      <c r="DS481" t="s">
        <v>305</v>
      </c>
      <c r="DT481">
        <v>1625677128.6</v>
      </c>
      <c r="DU481">
        <v>1625677134.6</v>
      </c>
      <c r="DV481">
        <v>2</v>
      </c>
      <c r="DW481">
        <v>0.041</v>
      </c>
      <c r="DX481">
        <v>0.026</v>
      </c>
      <c r="DY481">
        <v>-14.347</v>
      </c>
      <c r="DZ481">
        <v>-1.389</v>
      </c>
      <c r="EA481">
        <v>420</v>
      </c>
      <c r="EB481">
        <v>5</v>
      </c>
      <c r="EC481">
        <v>0.14</v>
      </c>
      <c r="ED481">
        <v>0.08</v>
      </c>
      <c r="EE481">
        <v>-13.8834536585366</v>
      </c>
      <c r="EF481">
        <v>-0.418255732674792</v>
      </c>
      <c r="EG481">
        <v>0.0521645291014038</v>
      </c>
      <c r="EH481">
        <v>1</v>
      </c>
      <c r="EI481">
        <v>1229.20628571429</v>
      </c>
      <c r="EJ481">
        <v>-21.3700532619371</v>
      </c>
      <c r="EK481">
        <v>2.15286265996069</v>
      </c>
      <c r="EL481">
        <v>0</v>
      </c>
      <c r="EM481">
        <v>2.28609731707317</v>
      </c>
      <c r="EN481">
        <v>0.0424690761893527</v>
      </c>
      <c r="EO481">
        <v>0.00749856962763165</v>
      </c>
      <c r="EP481">
        <v>1</v>
      </c>
      <c r="EQ481">
        <v>2</v>
      </c>
      <c r="ER481">
        <v>3</v>
      </c>
      <c r="ES481" t="s">
        <v>349</v>
      </c>
      <c r="ET481">
        <v>100</v>
      </c>
      <c r="EU481">
        <v>100</v>
      </c>
      <c r="EV481">
        <v>-14.342</v>
      </c>
      <c r="EW481">
        <v>-1.5624</v>
      </c>
      <c r="EX481">
        <v>-14.3476998515065</v>
      </c>
      <c r="EY481">
        <v>0.000485247639819423</v>
      </c>
      <c r="EZ481">
        <v>-1.36446825205216e-06</v>
      </c>
      <c r="FA481">
        <v>5.78542989185787e-10</v>
      </c>
      <c r="FB481">
        <v>-1.1099058739466</v>
      </c>
      <c r="FC481">
        <v>-0.0508365997127688</v>
      </c>
      <c r="FD481">
        <v>0.00161886503163497</v>
      </c>
      <c r="FE481">
        <v>-2.08621555845513e-05</v>
      </c>
      <c r="FF481">
        <v>0</v>
      </c>
      <c r="FG481">
        <v>2096</v>
      </c>
      <c r="FH481">
        <v>2</v>
      </c>
      <c r="FI481">
        <v>28</v>
      </c>
      <c r="FJ481">
        <v>16.9</v>
      </c>
      <c r="FK481">
        <v>16.8</v>
      </c>
      <c r="FL481">
        <v>18</v>
      </c>
      <c r="FM481">
        <v>492.255</v>
      </c>
      <c r="FN481">
        <v>512.878</v>
      </c>
      <c r="FO481">
        <v>29.6294</v>
      </c>
      <c r="FP481">
        <v>26.4723</v>
      </c>
      <c r="FQ481">
        <v>30</v>
      </c>
      <c r="FR481">
        <v>26.5927</v>
      </c>
      <c r="FS481">
        <v>26.5771</v>
      </c>
      <c r="FT481">
        <v>21.538</v>
      </c>
      <c r="FU481">
        <v>36.4387</v>
      </c>
      <c r="FV481">
        <v>0</v>
      </c>
      <c r="FW481">
        <v>29.73</v>
      </c>
      <c r="FX481">
        <v>420</v>
      </c>
      <c r="FY481">
        <v>10.2474</v>
      </c>
      <c r="FZ481">
        <v>101.676</v>
      </c>
      <c r="GA481">
        <v>96.1995</v>
      </c>
    </row>
    <row r="482" spans="1:183">
      <c r="A482">
        <v>466</v>
      </c>
      <c r="B482">
        <v>1625678146.5</v>
      </c>
      <c r="C482">
        <v>930.400000095367</v>
      </c>
      <c r="D482" t="s">
        <v>1238</v>
      </c>
      <c r="E482" t="s">
        <v>1239</v>
      </c>
      <c r="F482">
        <v>1</v>
      </c>
      <c r="G482" t="s">
        <v>302</v>
      </c>
      <c r="H482">
        <v>1625678145.5</v>
      </c>
      <c r="I482">
        <f>(J482)/1000</f>
        <v>0</v>
      </c>
      <c r="J482">
        <f>1000*CJ482*AH482*(CF482-CG482)/(100*BY482*(1000-AH482*CF482))</f>
        <v>0</v>
      </c>
      <c r="K482">
        <f>CJ482*AH482*(CE482-CD482*(1000-AH482*CG482)/(1000-AH482*CF482))/(100*BY482)</f>
        <v>0</v>
      </c>
      <c r="L482">
        <f>CD482 - IF(AH482&gt;1, K482*BY482*100.0/(AJ482*CR482), 0)</f>
        <v>0</v>
      </c>
      <c r="M482">
        <f>((S482-I482/2)*L482-K482)/(S482+I482/2)</f>
        <v>0</v>
      </c>
      <c r="N482">
        <f>M482*(CK482+CL482)/1000.0</f>
        <v>0</v>
      </c>
      <c r="O482">
        <f>(CD482 - IF(AH482&gt;1, K482*BY482*100.0/(AJ482*CR482), 0))*(CK482+CL482)/1000.0</f>
        <v>0</v>
      </c>
      <c r="P482">
        <f>2.0/((1/R482-1/Q482)+SIGN(R482)*SQRT((1/R482-1/Q482)*(1/R482-1/Q482) + 4*BZ482/((BZ482+1)*(BZ482+1))*(2*1/R482*1/Q482-1/Q482*1/Q482)))</f>
        <v>0</v>
      </c>
      <c r="Q482">
        <f>IF(LEFT(CA482,1)&lt;&gt;"0",IF(LEFT(CA482,1)="1",3.0,CB482),$D$5+$E$5*(CR482*CK482/($K$5*1000))+$F$5*(CR482*CK482/($K$5*1000))*MAX(MIN(BY482,$J$5),$I$5)*MAX(MIN(BY482,$J$5),$I$5)+$G$5*MAX(MIN(BY482,$J$5),$I$5)*(CR482*CK482/($K$5*1000))+$H$5*(CR482*CK482/($K$5*1000))*(CR482*CK482/($K$5*1000)))</f>
        <v>0</v>
      </c>
      <c r="R482">
        <f>I482*(1000-(1000*0.61365*exp(17.502*V482/(240.97+V482))/(CK482+CL482)+CF482)/2)/(1000*0.61365*exp(17.502*V482/(240.97+V482))/(CK482+CL482)-CF482)</f>
        <v>0</v>
      </c>
      <c r="S482">
        <f>1/((BZ482+1)/(P482/1.6)+1/(Q482/1.37)) + BZ482/((BZ482+1)/(P482/1.6) + BZ482/(Q482/1.37))</f>
        <v>0</v>
      </c>
      <c r="T482">
        <f>(BU482*BX482)</f>
        <v>0</v>
      </c>
      <c r="U482">
        <f>(CM482+(T482+2*0.95*5.67E-8*(((CM482+$B$7)+273)^4-(CM482+273)^4)-44100*I482)/(1.84*29.3*Q482+8*0.95*5.67E-8*(CM482+273)^3))</f>
        <v>0</v>
      </c>
      <c r="V482">
        <f>($C$7*CN482+$D$7*CO482+$E$7*U482)</f>
        <v>0</v>
      </c>
      <c r="W482">
        <f>0.61365*exp(17.502*V482/(240.97+V482))</f>
        <v>0</v>
      </c>
      <c r="X482">
        <f>(Y482/Z482*100)</f>
        <v>0</v>
      </c>
      <c r="Y482">
        <f>CF482*(CK482+CL482)/1000</f>
        <v>0</v>
      </c>
      <c r="Z482">
        <f>0.61365*exp(17.502*CM482/(240.97+CM482))</f>
        <v>0</v>
      </c>
      <c r="AA482">
        <f>(W482-CF482*(CK482+CL482)/1000)</f>
        <v>0</v>
      </c>
      <c r="AB482">
        <f>(-I482*44100)</f>
        <v>0</v>
      </c>
      <c r="AC482">
        <f>2*29.3*Q482*0.92*(CM482-V482)</f>
        <v>0</v>
      </c>
      <c r="AD482">
        <f>2*0.95*5.67E-8*(((CM482+$B$7)+273)^4-(V482+273)^4)</f>
        <v>0</v>
      </c>
      <c r="AE482">
        <f>T482+AD482+AB482+AC482</f>
        <v>0</v>
      </c>
      <c r="AF482">
        <v>0</v>
      </c>
      <c r="AG482">
        <v>0</v>
      </c>
      <c r="AH482">
        <f>IF(AF482*$H$13&gt;=AJ482,1.0,(AJ482/(AJ482-AF482*$H$13)))</f>
        <v>0</v>
      </c>
      <c r="AI482">
        <f>(AH482-1)*100</f>
        <v>0</v>
      </c>
      <c r="AJ482">
        <f>MAX(0,($B$13+$C$13*CR482)/(1+$D$13*CR482)*CK482/(CM482+273)*$E$13)</f>
        <v>0</v>
      </c>
      <c r="AK482" t="s">
        <v>303</v>
      </c>
      <c r="AL482" t="s">
        <v>303</v>
      </c>
      <c r="AM482">
        <v>0</v>
      </c>
      <c r="AN482">
        <v>0</v>
      </c>
      <c r="AO482">
        <f>1-AM482/AN482</f>
        <v>0</v>
      </c>
      <c r="AP482">
        <v>0</v>
      </c>
      <c r="AQ482" t="s">
        <v>303</v>
      </c>
      <c r="AR482" t="s">
        <v>303</v>
      </c>
      <c r="AS482">
        <v>0</v>
      </c>
      <c r="AT482">
        <v>0</v>
      </c>
      <c r="AU482">
        <f>1-AS482/AT482</f>
        <v>0</v>
      </c>
      <c r="AV482">
        <v>0.5</v>
      </c>
      <c r="AW482">
        <f>BV482</f>
        <v>0</v>
      </c>
      <c r="AX482">
        <f>K482</f>
        <v>0</v>
      </c>
      <c r="AY482">
        <f>AU482*AV482*AW482</f>
        <v>0</v>
      </c>
      <c r="AZ482">
        <f>(AX482-AP482)/AW482</f>
        <v>0</v>
      </c>
      <c r="BA482">
        <f>(AN482-AT482)/AT482</f>
        <v>0</v>
      </c>
      <c r="BB482">
        <f>AM482/(AO482+AM482/AT482)</f>
        <v>0</v>
      </c>
      <c r="BC482" t="s">
        <v>303</v>
      </c>
      <c r="BD482">
        <v>0</v>
      </c>
      <c r="BE482">
        <f>IF(BD482&lt;&gt;0, BD482, BB482)</f>
        <v>0</v>
      </c>
      <c r="BF482">
        <f>1-BE482/AT482</f>
        <v>0</v>
      </c>
      <c r="BG482">
        <f>(AT482-AS482)/(AT482-BE482)</f>
        <v>0</v>
      </c>
      <c r="BH482">
        <f>(AN482-AT482)/(AN482-BE482)</f>
        <v>0</v>
      </c>
      <c r="BI482">
        <f>(AT482-AS482)/(AT482-AM482)</f>
        <v>0</v>
      </c>
      <c r="BJ482">
        <f>(AN482-AT482)/(AN482-AM482)</f>
        <v>0</v>
      </c>
      <c r="BK482">
        <f>(BG482*BE482/AS482)</f>
        <v>0</v>
      </c>
      <c r="BL482">
        <f>(1-BK482)</f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f>$B$11*CS482+$C$11*CT482+$F$11*CU482*(1-CX482)</f>
        <v>0</v>
      </c>
      <c r="BV482">
        <f>BU482*BW482</f>
        <v>0</v>
      </c>
      <c r="BW482">
        <f>($B$11*$D$9+$C$11*$D$9+$F$11*((DH482+CZ482)/MAX(DH482+CZ482+DI482, 0.1)*$I$9+DI482/MAX(DH482+CZ482+DI482, 0.1)*$J$9))/($B$11+$C$11+$F$11)</f>
        <v>0</v>
      </c>
      <c r="BX482">
        <f>($B$11*$K$9+$C$11*$K$9+$F$11*((DH482+CZ482)/MAX(DH482+CZ482+DI482, 0.1)*$P$9+DI482/MAX(DH482+CZ482+DI482, 0.1)*$Q$9))/($B$11+$C$11+$F$11)</f>
        <v>0</v>
      </c>
      <c r="BY482">
        <v>6</v>
      </c>
      <c r="BZ482">
        <v>0.5</v>
      </c>
      <c r="CA482" t="s">
        <v>304</v>
      </c>
      <c r="CB482">
        <v>2</v>
      </c>
      <c r="CC482">
        <v>1625678145.5</v>
      </c>
      <c r="CD482">
        <v>406.015666666667</v>
      </c>
      <c r="CE482">
        <v>419.958333333333</v>
      </c>
      <c r="CF482">
        <v>12.4948333333333</v>
      </c>
      <c r="CG482">
        <v>10.1775333333333</v>
      </c>
      <c r="CH482">
        <v>420.357666666667</v>
      </c>
      <c r="CI482">
        <v>14.0574333333333</v>
      </c>
      <c r="CJ482">
        <v>499.962</v>
      </c>
      <c r="CK482">
        <v>100.424</v>
      </c>
      <c r="CL482">
        <v>0.100001666666667</v>
      </c>
      <c r="CM482">
        <v>27.3421666666667</v>
      </c>
      <c r="CN482">
        <v>26.8798333333333</v>
      </c>
      <c r="CO482">
        <v>999.9</v>
      </c>
      <c r="CP482">
        <v>0</v>
      </c>
      <c r="CQ482">
        <v>0</v>
      </c>
      <c r="CR482">
        <v>9990.01666666667</v>
      </c>
      <c r="CS482">
        <v>0</v>
      </c>
      <c r="CT482">
        <v>4.58728333333333</v>
      </c>
      <c r="CU482">
        <v>1045.92333333333</v>
      </c>
      <c r="CV482">
        <v>0.962002</v>
      </c>
      <c r="CW482">
        <v>0.0379981</v>
      </c>
      <c r="CX482">
        <v>0</v>
      </c>
      <c r="CY482">
        <v>1225.14333333333</v>
      </c>
      <c r="CZ482">
        <v>4.99912</v>
      </c>
      <c r="DA482">
        <v>12752</v>
      </c>
      <c r="DB482">
        <v>6712.31666666667</v>
      </c>
      <c r="DC482">
        <v>38.3746666666667</v>
      </c>
      <c r="DD482">
        <v>41.187</v>
      </c>
      <c r="DE482">
        <v>39.9996666666667</v>
      </c>
      <c r="DF482">
        <v>40.8123333333333</v>
      </c>
      <c r="DG482">
        <v>40.4786666666667</v>
      </c>
      <c r="DH482">
        <v>1001.37333333333</v>
      </c>
      <c r="DI482">
        <v>39.55</v>
      </c>
      <c r="DJ482">
        <v>0</v>
      </c>
      <c r="DK482">
        <v>1625678147.6</v>
      </c>
      <c r="DL482">
        <v>0</v>
      </c>
      <c r="DM482">
        <v>1227.39153846154</v>
      </c>
      <c r="DN482">
        <v>-21.3620512659487</v>
      </c>
      <c r="DO482">
        <v>-209.555555579419</v>
      </c>
      <c r="DP482">
        <v>12774.8576923077</v>
      </c>
      <c r="DQ482">
        <v>15</v>
      </c>
      <c r="DR482">
        <v>1625677134.6</v>
      </c>
      <c r="DS482" t="s">
        <v>305</v>
      </c>
      <c r="DT482">
        <v>1625677128.6</v>
      </c>
      <c r="DU482">
        <v>1625677134.6</v>
      </c>
      <c r="DV482">
        <v>2</v>
      </c>
      <c r="DW482">
        <v>0.041</v>
      </c>
      <c r="DX482">
        <v>0.026</v>
      </c>
      <c r="DY482">
        <v>-14.347</v>
      </c>
      <c r="DZ482">
        <v>-1.389</v>
      </c>
      <c r="EA482">
        <v>420</v>
      </c>
      <c r="EB482">
        <v>5</v>
      </c>
      <c r="EC482">
        <v>0.14</v>
      </c>
      <c r="ED482">
        <v>0.08</v>
      </c>
      <c r="EE482">
        <v>-13.8948097560976</v>
      </c>
      <c r="EF482">
        <v>-0.408056456549547</v>
      </c>
      <c r="EG482">
        <v>0.0514364718514584</v>
      </c>
      <c r="EH482">
        <v>1</v>
      </c>
      <c r="EI482">
        <v>1228.45058823529</v>
      </c>
      <c r="EJ482">
        <v>-21.1310795303386</v>
      </c>
      <c r="EK482">
        <v>2.07337596428465</v>
      </c>
      <c r="EL482">
        <v>0</v>
      </c>
      <c r="EM482">
        <v>2.29034024390244</v>
      </c>
      <c r="EN482">
        <v>0.0577385247802934</v>
      </c>
      <c r="EO482">
        <v>0.00974873237233132</v>
      </c>
      <c r="EP482">
        <v>1</v>
      </c>
      <c r="EQ482">
        <v>2</v>
      </c>
      <c r="ER482">
        <v>3</v>
      </c>
      <c r="ES482" t="s">
        <v>349</v>
      </c>
      <c r="ET482">
        <v>100</v>
      </c>
      <c r="EU482">
        <v>100</v>
      </c>
      <c r="EV482">
        <v>-14.342</v>
      </c>
      <c r="EW482">
        <v>-1.5628</v>
      </c>
      <c r="EX482">
        <v>-14.3476998515065</v>
      </c>
      <c r="EY482">
        <v>0.000485247639819423</v>
      </c>
      <c r="EZ482">
        <v>-1.36446825205216e-06</v>
      </c>
      <c r="FA482">
        <v>5.78542989185787e-10</v>
      </c>
      <c r="FB482">
        <v>-1.1099058739466</v>
      </c>
      <c r="FC482">
        <v>-0.0508365997127688</v>
      </c>
      <c r="FD482">
        <v>0.00161886503163497</v>
      </c>
      <c r="FE482">
        <v>-2.08621555845513e-05</v>
      </c>
      <c r="FF482">
        <v>0</v>
      </c>
      <c r="FG482">
        <v>2096</v>
      </c>
      <c r="FH482">
        <v>2</v>
      </c>
      <c r="FI482">
        <v>28</v>
      </c>
      <c r="FJ482">
        <v>17</v>
      </c>
      <c r="FK482">
        <v>16.9</v>
      </c>
      <c r="FL482">
        <v>18</v>
      </c>
      <c r="FM482">
        <v>492.516</v>
      </c>
      <c r="FN482">
        <v>512.942</v>
      </c>
      <c r="FO482">
        <v>29.6769</v>
      </c>
      <c r="FP482">
        <v>26.4741</v>
      </c>
      <c r="FQ482">
        <v>29.9999</v>
      </c>
      <c r="FR482">
        <v>26.5927</v>
      </c>
      <c r="FS482">
        <v>26.5782</v>
      </c>
      <c r="FT482">
        <v>21.5391</v>
      </c>
      <c r="FU482">
        <v>36.4387</v>
      </c>
      <c r="FV482">
        <v>0</v>
      </c>
      <c r="FW482">
        <v>29.73</v>
      </c>
      <c r="FX482">
        <v>420</v>
      </c>
      <c r="FY482">
        <v>10.2435</v>
      </c>
      <c r="FZ482">
        <v>101.676</v>
      </c>
      <c r="GA482">
        <v>96.2008</v>
      </c>
    </row>
    <row r="483" spans="1:183">
      <c r="A483">
        <v>467</v>
      </c>
      <c r="B483">
        <v>1625678148.5</v>
      </c>
      <c r="C483">
        <v>932.400000095367</v>
      </c>
      <c r="D483" t="s">
        <v>1240</v>
      </c>
      <c r="E483" t="s">
        <v>1241</v>
      </c>
      <c r="F483">
        <v>1</v>
      </c>
      <c r="G483" t="s">
        <v>302</v>
      </c>
      <c r="H483">
        <v>1625678147.5</v>
      </c>
      <c r="I483">
        <f>(J483)/1000</f>
        <v>0</v>
      </c>
      <c r="J483">
        <f>1000*CJ483*AH483*(CF483-CG483)/(100*BY483*(1000-AH483*CF483))</f>
        <v>0</v>
      </c>
      <c r="K483">
        <f>CJ483*AH483*(CE483-CD483*(1000-AH483*CG483)/(1000-AH483*CF483))/(100*BY483)</f>
        <v>0</v>
      </c>
      <c r="L483">
        <f>CD483 - IF(AH483&gt;1, K483*BY483*100.0/(AJ483*CR483), 0)</f>
        <v>0</v>
      </c>
      <c r="M483">
        <f>((S483-I483/2)*L483-K483)/(S483+I483/2)</f>
        <v>0</v>
      </c>
      <c r="N483">
        <f>M483*(CK483+CL483)/1000.0</f>
        <v>0</v>
      </c>
      <c r="O483">
        <f>(CD483 - IF(AH483&gt;1, K483*BY483*100.0/(AJ483*CR483), 0))*(CK483+CL483)/1000.0</f>
        <v>0</v>
      </c>
      <c r="P483">
        <f>2.0/((1/R483-1/Q483)+SIGN(R483)*SQRT((1/R483-1/Q483)*(1/R483-1/Q483) + 4*BZ483/((BZ483+1)*(BZ483+1))*(2*1/R483*1/Q483-1/Q483*1/Q483)))</f>
        <v>0</v>
      </c>
      <c r="Q483">
        <f>IF(LEFT(CA483,1)&lt;&gt;"0",IF(LEFT(CA483,1)="1",3.0,CB483),$D$5+$E$5*(CR483*CK483/($K$5*1000))+$F$5*(CR483*CK483/($K$5*1000))*MAX(MIN(BY483,$J$5),$I$5)*MAX(MIN(BY483,$J$5),$I$5)+$G$5*MAX(MIN(BY483,$J$5),$I$5)*(CR483*CK483/($K$5*1000))+$H$5*(CR483*CK483/($K$5*1000))*(CR483*CK483/($K$5*1000)))</f>
        <v>0</v>
      </c>
      <c r="R483">
        <f>I483*(1000-(1000*0.61365*exp(17.502*V483/(240.97+V483))/(CK483+CL483)+CF483)/2)/(1000*0.61365*exp(17.502*V483/(240.97+V483))/(CK483+CL483)-CF483)</f>
        <v>0</v>
      </c>
      <c r="S483">
        <f>1/((BZ483+1)/(P483/1.6)+1/(Q483/1.37)) + BZ483/((BZ483+1)/(P483/1.6) + BZ483/(Q483/1.37))</f>
        <v>0</v>
      </c>
      <c r="T483">
        <f>(BU483*BX483)</f>
        <v>0</v>
      </c>
      <c r="U483">
        <f>(CM483+(T483+2*0.95*5.67E-8*(((CM483+$B$7)+273)^4-(CM483+273)^4)-44100*I483)/(1.84*29.3*Q483+8*0.95*5.67E-8*(CM483+273)^3))</f>
        <v>0</v>
      </c>
      <c r="V483">
        <f>($C$7*CN483+$D$7*CO483+$E$7*U483)</f>
        <v>0</v>
      </c>
      <c r="W483">
        <f>0.61365*exp(17.502*V483/(240.97+V483))</f>
        <v>0</v>
      </c>
      <c r="X483">
        <f>(Y483/Z483*100)</f>
        <v>0</v>
      </c>
      <c r="Y483">
        <f>CF483*(CK483+CL483)/1000</f>
        <v>0</v>
      </c>
      <c r="Z483">
        <f>0.61365*exp(17.502*CM483/(240.97+CM483))</f>
        <v>0</v>
      </c>
      <c r="AA483">
        <f>(W483-CF483*(CK483+CL483)/1000)</f>
        <v>0</v>
      </c>
      <c r="AB483">
        <f>(-I483*44100)</f>
        <v>0</v>
      </c>
      <c r="AC483">
        <f>2*29.3*Q483*0.92*(CM483-V483)</f>
        <v>0</v>
      </c>
      <c r="AD483">
        <f>2*0.95*5.67E-8*(((CM483+$B$7)+273)^4-(V483+273)^4)</f>
        <v>0</v>
      </c>
      <c r="AE483">
        <f>T483+AD483+AB483+AC483</f>
        <v>0</v>
      </c>
      <c r="AF483">
        <v>0</v>
      </c>
      <c r="AG483">
        <v>0</v>
      </c>
      <c r="AH483">
        <f>IF(AF483*$H$13&gt;=AJ483,1.0,(AJ483/(AJ483-AF483*$H$13)))</f>
        <v>0</v>
      </c>
      <c r="AI483">
        <f>(AH483-1)*100</f>
        <v>0</v>
      </c>
      <c r="AJ483">
        <f>MAX(0,($B$13+$C$13*CR483)/(1+$D$13*CR483)*CK483/(CM483+273)*$E$13)</f>
        <v>0</v>
      </c>
      <c r="AK483" t="s">
        <v>303</v>
      </c>
      <c r="AL483" t="s">
        <v>303</v>
      </c>
      <c r="AM483">
        <v>0</v>
      </c>
      <c r="AN483">
        <v>0</v>
      </c>
      <c r="AO483">
        <f>1-AM483/AN483</f>
        <v>0</v>
      </c>
      <c r="AP483">
        <v>0</v>
      </c>
      <c r="AQ483" t="s">
        <v>303</v>
      </c>
      <c r="AR483" t="s">
        <v>303</v>
      </c>
      <c r="AS483">
        <v>0</v>
      </c>
      <c r="AT483">
        <v>0</v>
      </c>
      <c r="AU483">
        <f>1-AS483/AT483</f>
        <v>0</v>
      </c>
      <c r="AV483">
        <v>0.5</v>
      </c>
      <c r="AW483">
        <f>BV483</f>
        <v>0</v>
      </c>
      <c r="AX483">
        <f>K483</f>
        <v>0</v>
      </c>
      <c r="AY483">
        <f>AU483*AV483*AW483</f>
        <v>0</v>
      </c>
      <c r="AZ483">
        <f>(AX483-AP483)/AW483</f>
        <v>0</v>
      </c>
      <c r="BA483">
        <f>(AN483-AT483)/AT483</f>
        <v>0</v>
      </c>
      <c r="BB483">
        <f>AM483/(AO483+AM483/AT483)</f>
        <v>0</v>
      </c>
      <c r="BC483" t="s">
        <v>303</v>
      </c>
      <c r="BD483">
        <v>0</v>
      </c>
      <c r="BE483">
        <f>IF(BD483&lt;&gt;0, BD483, BB483)</f>
        <v>0</v>
      </c>
      <c r="BF483">
        <f>1-BE483/AT483</f>
        <v>0</v>
      </c>
      <c r="BG483">
        <f>(AT483-AS483)/(AT483-BE483)</f>
        <v>0</v>
      </c>
      <c r="BH483">
        <f>(AN483-AT483)/(AN483-BE483)</f>
        <v>0</v>
      </c>
      <c r="BI483">
        <f>(AT483-AS483)/(AT483-AM483)</f>
        <v>0</v>
      </c>
      <c r="BJ483">
        <f>(AN483-AT483)/(AN483-AM483)</f>
        <v>0</v>
      </c>
      <c r="BK483">
        <f>(BG483*BE483/AS483)</f>
        <v>0</v>
      </c>
      <c r="BL483">
        <f>(1-BK483)</f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f>$B$11*CS483+$C$11*CT483+$F$11*CU483*(1-CX483)</f>
        <v>0</v>
      </c>
      <c r="BV483">
        <f>BU483*BW483</f>
        <v>0</v>
      </c>
      <c r="BW483">
        <f>($B$11*$D$9+$C$11*$D$9+$F$11*((DH483+CZ483)/MAX(DH483+CZ483+DI483, 0.1)*$I$9+DI483/MAX(DH483+CZ483+DI483, 0.1)*$J$9))/($B$11+$C$11+$F$11)</f>
        <v>0</v>
      </c>
      <c r="BX483">
        <f>($B$11*$K$9+$C$11*$K$9+$F$11*((DH483+CZ483)/MAX(DH483+CZ483+DI483, 0.1)*$P$9+DI483/MAX(DH483+CZ483+DI483, 0.1)*$Q$9))/($B$11+$C$11+$F$11)</f>
        <v>0</v>
      </c>
      <c r="BY483">
        <v>6</v>
      </c>
      <c r="BZ483">
        <v>0.5</v>
      </c>
      <c r="CA483" t="s">
        <v>304</v>
      </c>
      <c r="CB483">
        <v>2</v>
      </c>
      <c r="CC483">
        <v>1625678147.5</v>
      </c>
      <c r="CD483">
        <v>406.001666666667</v>
      </c>
      <c r="CE483">
        <v>419.935666666667</v>
      </c>
      <c r="CF483">
        <v>12.5177</v>
      </c>
      <c r="CG483">
        <v>10.1800333333333</v>
      </c>
      <c r="CH483">
        <v>420.343666666667</v>
      </c>
      <c r="CI483">
        <v>14.0806666666667</v>
      </c>
      <c r="CJ483">
        <v>500.086333333333</v>
      </c>
      <c r="CK483">
        <v>100.423333333333</v>
      </c>
      <c r="CL483">
        <v>0.100094366666667</v>
      </c>
      <c r="CM483">
        <v>27.3714666666667</v>
      </c>
      <c r="CN483">
        <v>26.9146666666667</v>
      </c>
      <c r="CO483">
        <v>999.9</v>
      </c>
      <c r="CP483">
        <v>0</v>
      </c>
      <c r="CQ483">
        <v>0</v>
      </c>
      <c r="CR483">
        <v>10003.5666666667</v>
      </c>
      <c r="CS483">
        <v>0</v>
      </c>
      <c r="CT483">
        <v>4.5905</v>
      </c>
      <c r="CU483">
        <v>1046.12</v>
      </c>
      <c r="CV483">
        <v>0.962002</v>
      </c>
      <c r="CW483">
        <v>0.0379981</v>
      </c>
      <c r="CX483">
        <v>0</v>
      </c>
      <c r="CY483">
        <v>1224.64666666667</v>
      </c>
      <c r="CZ483">
        <v>4.99912</v>
      </c>
      <c r="DA483">
        <v>12746.7333333333</v>
      </c>
      <c r="DB483">
        <v>6713.59333333333</v>
      </c>
      <c r="DC483">
        <v>38.354</v>
      </c>
      <c r="DD483">
        <v>41.125</v>
      </c>
      <c r="DE483">
        <v>40.0206666666667</v>
      </c>
      <c r="DF483">
        <v>40.7913333333333</v>
      </c>
      <c r="DG483">
        <v>40.4373333333333</v>
      </c>
      <c r="DH483">
        <v>1001.56333333333</v>
      </c>
      <c r="DI483">
        <v>39.5566666666667</v>
      </c>
      <c r="DJ483">
        <v>0</v>
      </c>
      <c r="DK483">
        <v>1625678149.4</v>
      </c>
      <c r="DL483">
        <v>0</v>
      </c>
      <c r="DM483">
        <v>1226.6788</v>
      </c>
      <c r="DN483">
        <v>-21.2161538009246</v>
      </c>
      <c r="DO483">
        <v>-204.646153608767</v>
      </c>
      <c r="DP483">
        <v>12767.708</v>
      </c>
      <c r="DQ483">
        <v>15</v>
      </c>
      <c r="DR483">
        <v>1625677134.6</v>
      </c>
      <c r="DS483" t="s">
        <v>305</v>
      </c>
      <c r="DT483">
        <v>1625677128.6</v>
      </c>
      <c r="DU483">
        <v>1625677134.6</v>
      </c>
      <c r="DV483">
        <v>2</v>
      </c>
      <c r="DW483">
        <v>0.041</v>
      </c>
      <c r="DX483">
        <v>0.026</v>
      </c>
      <c r="DY483">
        <v>-14.347</v>
      </c>
      <c r="DZ483">
        <v>-1.389</v>
      </c>
      <c r="EA483">
        <v>420</v>
      </c>
      <c r="EB483">
        <v>5</v>
      </c>
      <c r="EC483">
        <v>0.14</v>
      </c>
      <c r="ED483">
        <v>0.08</v>
      </c>
      <c r="EE483">
        <v>-13.9024829268293</v>
      </c>
      <c r="EF483">
        <v>-0.381618157686358</v>
      </c>
      <c r="EG483">
        <v>0.0503139116796422</v>
      </c>
      <c r="EH483">
        <v>1</v>
      </c>
      <c r="EI483">
        <v>1227.71657142857</v>
      </c>
      <c r="EJ483">
        <v>-21.113076523813</v>
      </c>
      <c r="EK483">
        <v>2.12441849906831</v>
      </c>
      <c r="EL483">
        <v>0</v>
      </c>
      <c r="EM483">
        <v>2.29552634146342</v>
      </c>
      <c r="EN483">
        <v>0.11263166173297</v>
      </c>
      <c r="EO483">
        <v>0.0161569078718969</v>
      </c>
      <c r="EP483">
        <v>0</v>
      </c>
      <c r="EQ483">
        <v>1</v>
      </c>
      <c r="ER483">
        <v>3</v>
      </c>
      <c r="ES483" t="s">
        <v>427</v>
      </c>
      <c r="ET483">
        <v>100</v>
      </c>
      <c r="EU483">
        <v>100</v>
      </c>
      <c r="EV483">
        <v>-14.342</v>
      </c>
      <c r="EW483">
        <v>-1.5632</v>
      </c>
      <c r="EX483">
        <v>-14.3476998515065</v>
      </c>
      <c r="EY483">
        <v>0.000485247639819423</v>
      </c>
      <c r="EZ483">
        <v>-1.36446825205216e-06</v>
      </c>
      <c r="FA483">
        <v>5.78542989185787e-10</v>
      </c>
      <c r="FB483">
        <v>-1.1099058739466</v>
      </c>
      <c r="FC483">
        <v>-0.0508365997127688</v>
      </c>
      <c r="FD483">
        <v>0.00161886503163497</v>
      </c>
      <c r="FE483">
        <v>-2.08621555845513e-05</v>
      </c>
      <c r="FF483">
        <v>0</v>
      </c>
      <c r="FG483">
        <v>2096</v>
      </c>
      <c r="FH483">
        <v>2</v>
      </c>
      <c r="FI483">
        <v>28</v>
      </c>
      <c r="FJ483">
        <v>17</v>
      </c>
      <c r="FK483">
        <v>16.9</v>
      </c>
      <c r="FL483">
        <v>18</v>
      </c>
      <c r="FM483">
        <v>492.531</v>
      </c>
      <c r="FN483">
        <v>513.523</v>
      </c>
      <c r="FO483">
        <v>29.7274</v>
      </c>
      <c r="FP483">
        <v>26.4752</v>
      </c>
      <c r="FQ483">
        <v>30.0005</v>
      </c>
      <c r="FR483">
        <v>26.5927</v>
      </c>
      <c r="FS483">
        <v>26.5788</v>
      </c>
      <c r="FT483">
        <v>21.5397</v>
      </c>
      <c r="FU483">
        <v>35.9688</v>
      </c>
      <c r="FV483">
        <v>0</v>
      </c>
      <c r="FW483">
        <v>29.79</v>
      </c>
      <c r="FX483">
        <v>420</v>
      </c>
      <c r="FY483">
        <v>10.3168</v>
      </c>
      <c r="FZ483">
        <v>101.675</v>
      </c>
      <c r="GA483">
        <v>96.2015</v>
      </c>
    </row>
    <row r="484" spans="1:183">
      <c r="A484">
        <v>468</v>
      </c>
      <c r="B484">
        <v>1625678150.5</v>
      </c>
      <c r="C484">
        <v>934.400000095367</v>
      </c>
      <c r="D484" t="s">
        <v>1242</v>
      </c>
      <c r="E484" t="s">
        <v>1243</v>
      </c>
      <c r="F484">
        <v>1</v>
      </c>
      <c r="G484" t="s">
        <v>302</v>
      </c>
      <c r="H484">
        <v>1625678149.5</v>
      </c>
      <c r="I484">
        <f>(J484)/1000</f>
        <v>0</v>
      </c>
      <c r="J484">
        <f>1000*CJ484*AH484*(CF484-CG484)/(100*BY484*(1000-AH484*CF484))</f>
        <v>0</v>
      </c>
      <c r="K484">
        <f>CJ484*AH484*(CE484-CD484*(1000-AH484*CG484)/(1000-AH484*CF484))/(100*BY484)</f>
        <v>0</v>
      </c>
      <c r="L484">
        <f>CD484 - IF(AH484&gt;1, K484*BY484*100.0/(AJ484*CR484), 0)</f>
        <v>0</v>
      </c>
      <c r="M484">
        <f>((S484-I484/2)*L484-K484)/(S484+I484/2)</f>
        <v>0</v>
      </c>
      <c r="N484">
        <f>M484*(CK484+CL484)/1000.0</f>
        <v>0</v>
      </c>
      <c r="O484">
        <f>(CD484 - IF(AH484&gt;1, K484*BY484*100.0/(AJ484*CR484), 0))*(CK484+CL484)/1000.0</f>
        <v>0</v>
      </c>
      <c r="P484">
        <f>2.0/((1/R484-1/Q484)+SIGN(R484)*SQRT((1/R484-1/Q484)*(1/R484-1/Q484) + 4*BZ484/((BZ484+1)*(BZ484+1))*(2*1/R484*1/Q484-1/Q484*1/Q484)))</f>
        <v>0</v>
      </c>
      <c r="Q484">
        <f>IF(LEFT(CA484,1)&lt;&gt;"0",IF(LEFT(CA484,1)="1",3.0,CB484),$D$5+$E$5*(CR484*CK484/($K$5*1000))+$F$5*(CR484*CK484/($K$5*1000))*MAX(MIN(BY484,$J$5),$I$5)*MAX(MIN(BY484,$J$5),$I$5)+$G$5*MAX(MIN(BY484,$J$5),$I$5)*(CR484*CK484/($K$5*1000))+$H$5*(CR484*CK484/($K$5*1000))*(CR484*CK484/($K$5*1000)))</f>
        <v>0</v>
      </c>
      <c r="R484">
        <f>I484*(1000-(1000*0.61365*exp(17.502*V484/(240.97+V484))/(CK484+CL484)+CF484)/2)/(1000*0.61365*exp(17.502*V484/(240.97+V484))/(CK484+CL484)-CF484)</f>
        <v>0</v>
      </c>
      <c r="S484">
        <f>1/((BZ484+1)/(P484/1.6)+1/(Q484/1.37)) + BZ484/((BZ484+1)/(P484/1.6) + BZ484/(Q484/1.37))</f>
        <v>0</v>
      </c>
      <c r="T484">
        <f>(BU484*BX484)</f>
        <v>0</v>
      </c>
      <c r="U484">
        <f>(CM484+(T484+2*0.95*5.67E-8*(((CM484+$B$7)+273)^4-(CM484+273)^4)-44100*I484)/(1.84*29.3*Q484+8*0.95*5.67E-8*(CM484+273)^3))</f>
        <v>0</v>
      </c>
      <c r="V484">
        <f>($C$7*CN484+$D$7*CO484+$E$7*U484)</f>
        <v>0</v>
      </c>
      <c r="W484">
        <f>0.61365*exp(17.502*V484/(240.97+V484))</f>
        <v>0</v>
      </c>
      <c r="X484">
        <f>(Y484/Z484*100)</f>
        <v>0</v>
      </c>
      <c r="Y484">
        <f>CF484*(CK484+CL484)/1000</f>
        <v>0</v>
      </c>
      <c r="Z484">
        <f>0.61365*exp(17.502*CM484/(240.97+CM484))</f>
        <v>0</v>
      </c>
      <c r="AA484">
        <f>(W484-CF484*(CK484+CL484)/1000)</f>
        <v>0</v>
      </c>
      <c r="AB484">
        <f>(-I484*44100)</f>
        <v>0</v>
      </c>
      <c r="AC484">
        <f>2*29.3*Q484*0.92*(CM484-V484)</f>
        <v>0</v>
      </c>
      <c r="AD484">
        <f>2*0.95*5.67E-8*(((CM484+$B$7)+273)^4-(V484+273)^4)</f>
        <v>0</v>
      </c>
      <c r="AE484">
        <f>T484+AD484+AB484+AC484</f>
        <v>0</v>
      </c>
      <c r="AF484">
        <v>0</v>
      </c>
      <c r="AG484">
        <v>0</v>
      </c>
      <c r="AH484">
        <f>IF(AF484*$H$13&gt;=AJ484,1.0,(AJ484/(AJ484-AF484*$H$13)))</f>
        <v>0</v>
      </c>
      <c r="AI484">
        <f>(AH484-1)*100</f>
        <v>0</v>
      </c>
      <c r="AJ484">
        <f>MAX(0,($B$13+$C$13*CR484)/(1+$D$13*CR484)*CK484/(CM484+273)*$E$13)</f>
        <v>0</v>
      </c>
      <c r="AK484" t="s">
        <v>303</v>
      </c>
      <c r="AL484" t="s">
        <v>303</v>
      </c>
      <c r="AM484">
        <v>0</v>
      </c>
      <c r="AN484">
        <v>0</v>
      </c>
      <c r="AO484">
        <f>1-AM484/AN484</f>
        <v>0</v>
      </c>
      <c r="AP484">
        <v>0</v>
      </c>
      <c r="AQ484" t="s">
        <v>303</v>
      </c>
      <c r="AR484" t="s">
        <v>303</v>
      </c>
      <c r="AS484">
        <v>0</v>
      </c>
      <c r="AT484">
        <v>0</v>
      </c>
      <c r="AU484">
        <f>1-AS484/AT484</f>
        <v>0</v>
      </c>
      <c r="AV484">
        <v>0.5</v>
      </c>
      <c r="AW484">
        <f>BV484</f>
        <v>0</v>
      </c>
      <c r="AX484">
        <f>K484</f>
        <v>0</v>
      </c>
      <c r="AY484">
        <f>AU484*AV484*AW484</f>
        <v>0</v>
      </c>
      <c r="AZ484">
        <f>(AX484-AP484)/AW484</f>
        <v>0</v>
      </c>
      <c r="BA484">
        <f>(AN484-AT484)/AT484</f>
        <v>0</v>
      </c>
      <c r="BB484">
        <f>AM484/(AO484+AM484/AT484)</f>
        <v>0</v>
      </c>
      <c r="BC484" t="s">
        <v>303</v>
      </c>
      <c r="BD484">
        <v>0</v>
      </c>
      <c r="BE484">
        <f>IF(BD484&lt;&gt;0, BD484, BB484)</f>
        <v>0</v>
      </c>
      <c r="BF484">
        <f>1-BE484/AT484</f>
        <v>0</v>
      </c>
      <c r="BG484">
        <f>(AT484-AS484)/(AT484-BE484)</f>
        <v>0</v>
      </c>
      <c r="BH484">
        <f>(AN484-AT484)/(AN484-BE484)</f>
        <v>0</v>
      </c>
      <c r="BI484">
        <f>(AT484-AS484)/(AT484-AM484)</f>
        <v>0</v>
      </c>
      <c r="BJ484">
        <f>(AN484-AT484)/(AN484-AM484)</f>
        <v>0</v>
      </c>
      <c r="BK484">
        <f>(BG484*BE484/AS484)</f>
        <v>0</v>
      </c>
      <c r="BL484">
        <f>(1-BK484)</f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f>$B$11*CS484+$C$11*CT484+$F$11*CU484*(1-CX484)</f>
        <v>0</v>
      </c>
      <c r="BV484">
        <f>BU484*BW484</f>
        <v>0</v>
      </c>
      <c r="BW484">
        <f>($B$11*$D$9+$C$11*$D$9+$F$11*((DH484+CZ484)/MAX(DH484+CZ484+DI484, 0.1)*$I$9+DI484/MAX(DH484+CZ484+DI484, 0.1)*$J$9))/($B$11+$C$11+$F$11)</f>
        <v>0</v>
      </c>
      <c r="BX484">
        <f>($B$11*$K$9+$C$11*$K$9+$F$11*((DH484+CZ484)/MAX(DH484+CZ484+DI484, 0.1)*$P$9+DI484/MAX(DH484+CZ484+DI484, 0.1)*$Q$9))/($B$11+$C$11+$F$11)</f>
        <v>0</v>
      </c>
      <c r="BY484">
        <v>6</v>
      </c>
      <c r="BZ484">
        <v>0.5</v>
      </c>
      <c r="CA484" t="s">
        <v>304</v>
      </c>
      <c r="CB484">
        <v>2</v>
      </c>
      <c r="CC484">
        <v>1625678149.5</v>
      </c>
      <c r="CD484">
        <v>405.988</v>
      </c>
      <c r="CE484">
        <v>419.984333333333</v>
      </c>
      <c r="CF484">
        <v>12.5371666666667</v>
      </c>
      <c r="CG484">
        <v>10.1821</v>
      </c>
      <c r="CH484">
        <v>420.33</v>
      </c>
      <c r="CI484">
        <v>14.1005</v>
      </c>
      <c r="CJ484">
        <v>500.056333333333</v>
      </c>
      <c r="CK484">
        <v>100.418</v>
      </c>
      <c r="CL484">
        <v>0.0998676666666667</v>
      </c>
      <c r="CM484">
        <v>27.4032333333333</v>
      </c>
      <c r="CN484">
        <v>26.9374</v>
      </c>
      <c r="CO484">
        <v>999.9</v>
      </c>
      <c r="CP484">
        <v>0</v>
      </c>
      <c r="CQ484">
        <v>0</v>
      </c>
      <c r="CR484">
        <v>10003.7666666667</v>
      </c>
      <c r="CS484">
        <v>0</v>
      </c>
      <c r="CT484">
        <v>4.57992666666667</v>
      </c>
      <c r="CU484">
        <v>1045.92666666667</v>
      </c>
      <c r="CV484">
        <v>0.962002</v>
      </c>
      <c r="CW484">
        <v>0.0379981</v>
      </c>
      <c r="CX484">
        <v>0</v>
      </c>
      <c r="CY484">
        <v>1223.61333333333</v>
      </c>
      <c r="CZ484">
        <v>4.99912</v>
      </c>
      <c r="DA484">
        <v>12736.9333333333</v>
      </c>
      <c r="DB484">
        <v>6712.31666666667</v>
      </c>
      <c r="DC484">
        <v>38.3746666666667</v>
      </c>
      <c r="DD484">
        <v>41.125</v>
      </c>
      <c r="DE484">
        <v>39.9373333333333</v>
      </c>
      <c r="DF484">
        <v>40.8123333333333</v>
      </c>
      <c r="DG484">
        <v>40.4163333333333</v>
      </c>
      <c r="DH484">
        <v>1001.37666666667</v>
      </c>
      <c r="DI484">
        <v>39.55</v>
      </c>
      <c r="DJ484">
        <v>0</v>
      </c>
      <c r="DK484">
        <v>1625678151.2</v>
      </c>
      <c r="DL484">
        <v>0</v>
      </c>
      <c r="DM484">
        <v>1226.13653846154</v>
      </c>
      <c r="DN484">
        <v>-21.4225641065466</v>
      </c>
      <c r="DO484">
        <v>-210.947008753705</v>
      </c>
      <c r="DP484">
        <v>12762.4</v>
      </c>
      <c r="DQ484">
        <v>15</v>
      </c>
      <c r="DR484">
        <v>1625677134.6</v>
      </c>
      <c r="DS484" t="s">
        <v>305</v>
      </c>
      <c r="DT484">
        <v>1625677128.6</v>
      </c>
      <c r="DU484">
        <v>1625677134.6</v>
      </c>
      <c r="DV484">
        <v>2</v>
      </c>
      <c r="DW484">
        <v>0.041</v>
      </c>
      <c r="DX484">
        <v>0.026</v>
      </c>
      <c r="DY484">
        <v>-14.347</v>
      </c>
      <c r="DZ484">
        <v>-1.389</v>
      </c>
      <c r="EA484">
        <v>420</v>
      </c>
      <c r="EB484">
        <v>5</v>
      </c>
      <c r="EC484">
        <v>0.14</v>
      </c>
      <c r="ED484">
        <v>0.08</v>
      </c>
      <c r="EE484">
        <v>-13.914287804878</v>
      </c>
      <c r="EF484">
        <v>-0.454417568879032</v>
      </c>
      <c r="EG484">
        <v>0.0551316570345619</v>
      </c>
      <c r="EH484">
        <v>1</v>
      </c>
      <c r="EI484">
        <v>1226.96647058824</v>
      </c>
      <c r="EJ484">
        <v>-21.2569018341072</v>
      </c>
      <c r="EK484">
        <v>2.06937598203355</v>
      </c>
      <c r="EL484">
        <v>0</v>
      </c>
      <c r="EM484">
        <v>2.30233243902439</v>
      </c>
      <c r="EN484">
        <v>0.178960251067232</v>
      </c>
      <c r="EO484">
        <v>0.0228626754916507</v>
      </c>
      <c r="EP484">
        <v>0</v>
      </c>
      <c r="EQ484">
        <v>1</v>
      </c>
      <c r="ER484">
        <v>3</v>
      </c>
      <c r="ES484" t="s">
        <v>427</v>
      </c>
      <c r="ET484">
        <v>100</v>
      </c>
      <c r="EU484">
        <v>100</v>
      </c>
      <c r="EV484">
        <v>-14.341</v>
      </c>
      <c r="EW484">
        <v>-1.5635</v>
      </c>
      <c r="EX484">
        <v>-14.3476998515065</v>
      </c>
      <c r="EY484">
        <v>0.000485247639819423</v>
      </c>
      <c r="EZ484">
        <v>-1.36446825205216e-06</v>
      </c>
      <c r="FA484">
        <v>5.78542989185787e-10</v>
      </c>
      <c r="FB484">
        <v>-1.1099058739466</v>
      </c>
      <c r="FC484">
        <v>-0.0508365997127688</v>
      </c>
      <c r="FD484">
        <v>0.00161886503163497</v>
      </c>
      <c r="FE484">
        <v>-2.08621555845513e-05</v>
      </c>
      <c r="FF484">
        <v>0</v>
      </c>
      <c r="FG484">
        <v>2096</v>
      </c>
      <c r="FH484">
        <v>2</v>
      </c>
      <c r="FI484">
        <v>28</v>
      </c>
      <c r="FJ484">
        <v>17</v>
      </c>
      <c r="FK484">
        <v>16.9</v>
      </c>
      <c r="FL484">
        <v>18</v>
      </c>
      <c r="FM484">
        <v>492.608</v>
      </c>
      <c r="FN484">
        <v>513.74</v>
      </c>
      <c r="FO484">
        <v>29.7703</v>
      </c>
      <c r="FP484">
        <v>26.4769</v>
      </c>
      <c r="FQ484">
        <v>30.0006</v>
      </c>
      <c r="FR484">
        <v>26.5934</v>
      </c>
      <c r="FS484">
        <v>26.5788</v>
      </c>
      <c r="FT484">
        <v>21.5385</v>
      </c>
      <c r="FU484">
        <v>35.9688</v>
      </c>
      <c r="FV484">
        <v>0</v>
      </c>
      <c r="FW484">
        <v>29.79</v>
      </c>
      <c r="FX484">
        <v>420</v>
      </c>
      <c r="FY484">
        <v>10.3241</v>
      </c>
      <c r="FZ484">
        <v>101.675</v>
      </c>
      <c r="GA484">
        <v>96.2005</v>
      </c>
    </row>
    <row r="485" spans="1:183">
      <c r="A485">
        <v>469</v>
      </c>
      <c r="B485">
        <v>1625678152.5</v>
      </c>
      <c r="C485">
        <v>936.400000095367</v>
      </c>
      <c r="D485" t="s">
        <v>1244</v>
      </c>
      <c r="E485" t="s">
        <v>1245</v>
      </c>
      <c r="F485">
        <v>1</v>
      </c>
      <c r="G485" t="s">
        <v>302</v>
      </c>
      <c r="H485">
        <v>1625678151.5</v>
      </c>
      <c r="I485">
        <f>(J485)/1000</f>
        <v>0</v>
      </c>
      <c r="J485">
        <f>1000*CJ485*AH485*(CF485-CG485)/(100*BY485*(1000-AH485*CF485))</f>
        <v>0</v>
      </c>
      <c r="K485">
        <f>CJ485*AH485*(CE485-CD485*(1000-AH485*CG485)/(1000-AH485*CF485))/(100*BY485)</f>
        <v>0</v>
      </c>
      <c r="L485">
        <f>CD485 - IF(AH485&gt;1, K485*BY485*100.0/(AJ485*CR485), 0)</f>
        <v>0</v>
      </c>
      <c r="M485">
        <f>((S485-I485/2)*L485-K485)/(S485+I485/2)</f>
        <v>0</v>
      </c>
      <c r="N485">
        <f>M485*(CK485+CL485)/1000.0</f>
        <v>0</v>
      </c>
      <c r="O485">
        <f>(CD485 - IF(AH485&gt;1, K485*BY485*100.0/(AJ485*CR485), 0))*(CK485+CL485)/1000.0</f>
        <v>0</v>
      </c>
      <c r="P485">
        <f>2.0/((1/R485-1/Q485)+SIGN(R485)*SQRT((1/R485-1/Q485)*(1/R485-1/Q485) + 4*BZ485/((BZ485+1)*(BZ485+1))*(2*1/R485*1/Q485-1/Q485*1/Q485)))</f>
        <v>0</v>
      </c>
      <c r="Q485">
        <f>IF(LEFT(CA485,1)&lt;&gt;"0",IF(LEFT(CA485,1)="1",3.0,CB485),$D$5+$E$5*(CR485*CK485/($K$5*1000))+$F$5*(CR485*CK485/($K$5*1000))*MAX(MIN(BY485,$J$5),$I$5)*MAX(MIN(BY485,$J$5),$I$5)+$G$5*MAX(MIN(BY485,$J$5),$I$5)*(CR485*CK485/($K$5*1000))+$H$5*(CR485*CK485/($K$5*1000))*(CR485*CK485/($K$5*1000)))</f>
        <v>0</v>
      </c>
      <c r="R485">
        <f>I485*(1000-(1000*0.61365*exp(17.502*V485/(240.97+V485))/(CK485+CL485)+CF485)/2)/(1000*0.61365*exp(17.502*V485/(240.97+V485))/(CK485+CL485)-CF485)</f>
        <v>0</v>
      </c>
      <c r="S485">
        <f>1/((BZ485+1)/(P485/1.6)+1/(Q485/1.37)) + BZ485/((BZ485+1)/(P485/1.6) + BZ485/(Q485/1.37))</f>
        <v>0</v>
      </c>
      <c r="T485">
        <f>(BU485*BX485)</f>
        <v>0</v>
      </c>
      <c r="U485">
        <f>(CM485+(T485+2*0.95*5.67E-8*(((CM485+$B$7)+273)^4-(CM485+273)^4)-44100*I485)/(1.84*29.3*Q485+8*0.95*5.67E-8*(CM485+273)^3))</f>
        <v>0</v>
      </c>
      <c r="V485">
        <f>($C$7*CN485+$D$7*CO485+$E$7*U485)</f>
        <v>0</v>
      </c>
      <c r="W485">
        <f>0.61365*exp(17.502*V485/(240.97+V485))</f>
        <v>0</v>
      </c>
      <c r="X485">
        <f>(Y485/Z485*100)</f>
        <v>0</v>
      </c>
      <c r="Y485">
        <f>CF485*(CK485+CL485)/1000</f>
        <v>0</v>
      </c>
      <c r="Z485">
        <f>0.61365*exp(17.502*CM485/(240.97+CM485))</f>
        <v>0</v>
      </c>
      <c r="AA485">
        <f>(W485-CF485*(CK485+CL485)/1000)</f>
        <v>0</v>
      </c>
      <c r="AB485">
        <f>(-I485*44100)</f>
        <v>0</v>
      </c>
      <c r="AC485">
        <f>2*29.3*Q485*0.92*(CM485-V485)</f>
        <v>0</v>
      </c>
      <c r="AD485">
        <f>2*0.95*5.67E-8*(((CM485+$B$7)+273)^4-(V485+273)^4)</f>
        <v>0</v>
      </c>
      <c r="AE485">
        <f>T485+AD485+AB485+AC485</f>
        <v>0</v>
      </c>
      <c r="AF485">
        <v>0</v>
      </c>
      <c r="AG485">
        <v>0</v>
      </c>
      <c r="AH485">
        <f>IF(AF485*$H$13&gt;=AJ485,1.0,(AJ485/(AJ485-AF485*$H$13)))</f>
        <v>0</v>
      </c>
      <c r="AI485">
        <f>(AH485-1)*100</f>
        <v>0</v>
      </c>
      <c r="AJ485">
        <f>MAX(0,($B$13+$C$13*CR485)/(1+$D$13*CR485)*CK485/(CM485+273)*$E$13)</f>
        <v>0</v>
      </c>
      <c r="AK485" t="s">
        <v>303</v>
      </c>
      <c r="AL485" t="s">
        <v>303</v>
      </c>
      <c r="AM485">
        <v>0</v>
      </c>
      <c r="AN485">
        <v>0</v>
      </c>
      <c r="AO485">
        <f>1-AM485/AN485</f>
        <v>0</v>
      </c>
      <c r="AP485">
        <v>0</v>
      </c>
      <c r="AQ485" t="s">
        <v>303</v>
      </c>
      <c r="AR485" t="s">
        <v>303</v>
      </c>
      <c r="AS485">
        <v>0</v>
      </c>
      <c r="AT485">
        <v>0</v>
      </c>
      <c r="AU485">
        <f>1-AS485/AT485</f>
        <v>0</v>
      </c>
      <c r="AV485">
        <v>0.5</v>
      </c>
      <c r="AW485">
        <f>BV485</f>
        <v>0</v>
      </c>
      <c r="AX485">
        <f>K485</f>
        <v>0</v>
      </c>
      <c r="AY485">
        <f>AU485*AV485*AW485</f>
        <v>0</v>
      </c>
      <c r="AZ485">
        <f>(AX485-AP485)/AW485</f>
        <v>0</v>
      </c>
      <c r="BA485">
        <f>(AN485-AT485)/AT485</f>
        <v>0</v>
      </c>
      <c r="BB485">
        <f>AM485/(AO485+AM485/AT485)</f>
        <v>0</v>
      </c>
      <c r="BC485" t="s">
        <v>303</v>
      </c>
      <c r="BD485">
        <v>0</v>
      </c>
      <c r="BE485">
        <f>IF(BD485&lt;&gt;0, BD485, BB485)</f>
        <v>0</v>
      </c>
      <c r="BF485">
        <f>1-BE485/AT485</f>
        <v>0</v>
      </c>
      <c r="BG485">
        <f>(AT485-AS485)/(AT485-BE485)</f>
        <v>0</v>
      </c>
      <c r="BH485">
        <f>(AN485-AT485)/(AN485-BE485)</f>
        <v>0</v>
      </c>
      <c r="BI485">
        <f>(AT485-AS485)/(AT485-AM485)</f>
        <v>0</v>
      </c>
      <c r="BJ485">
        <f>(AN485-AT485)/(AN485-AM485)</f>
        <v>0</v>
      </c>
      <c r="BK485">
        <f>(BG485*BE485/AS485)</f>
        <v>0</v>
      </c>
      <c r="BL485">
        <f>(1-BK485)</f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f>$B$11*CS485+$C$11*CT485+$F$11*CU485*(1-CX485)</f>
        <v>0</v>
      </c>
      <c r="BV485">
        <f>BU485*BW485</f>
        <v>0</v>
      </c>
      <c r="BW485">
        <f>($B$11*$D$9+$C$11*$D$9+$F$11*((DH485+CZ485)/MAX(DH485+CZ485+DI485, 0.1)*$I$9+DI485/MAX(DH485+CZ485+DI485, 0.1)*$J$9))/($B$11+$C$11+$F$11)</f>
        <v>0</v>
      </c>
      <c r="BX485">
        <f>($B$11*$K$9+$C$11*$K$9+$F$11*((DH485+CZ485)/MAX(DH485+CZ485+DI485, 0.1)*$P$9+DI485/MAX(DH485+CZ485+DI485, 0.1)*$Q$9))/($B$11+$C$11+$F$11)</f>
        <v>0</v>
      </c>
      <c r="BY485">
        <v>6</v>
      </c>
      <c r="BZ485">
        <v>0.5</v>
      </c>
      <c r="CA485" t="s">
        <v>304</v>
      </c>
      <c r="CB485">
        <v>2</v>
      </c>
      <c r="CC485">
        <v>1625678151.5</v>
      </c>
      <c r="CD485">
        <v>406.002666666667</v>
      </c>
      <c r="CE485">
        <v>420.049</v>
      </c>
      <c r="CF485">
        <v>12.5553666666667</v>
      </c>
      <c r="CG485">
        <v>10.1956333333333</v>
      </c>
      <c r="CH485">
        <v>420.344333333333</v>
      </c>
      <c r="CI485">
        <v>14.1190666666667</v>
      </c>
      <c r="CJ485">
        <v>499.926</v>
      </c>
      <c r="CK485">
        <v>100.413</v>
      </c>
      <c r="CL485">
        <v>0.0997037</v>
      </c>
      <c r="CM485">
        <v>27.4339666666667</v>
      </c>
      <c r="CN485">
        <v>26.9628666666667</v>
      </c>
      <c r="CO485">
        <v>999.9</v>
      </c>
      <c r="CP485">
        <v>0</v>
      </c>
      <c r="CQ485">
        <v>0</v>
      </c>
      <c r="CR485">
        <v>10007.5333333333</v>
      </c>
      <c r="CS485">
        <v>0</v>
      </c>
      <c r="CT485">
        <v>4.57671</v>
      </c>
      <c r="CU485">
        <v>1046.01666666667</v>
      </c>
      <c r="CV485">
        <v>0.962005666666667</v>
      </c>
      <c r="CW485">
        <v>0.0379944</v>
      </c>
      <c r="CX485">
        <v>0</v>
      </c>
      <c r="CY485">
        <v>1223.06666666667</v>
      </c>
      <c r="CZ485">
        <v>4.99912</v>
      </c>
      <c r="DA485">
        <v>12732.2</v>
      </c>
      <c r="DB485">
        <v>6712.93333333333</v>
      </c>
      <c r="DC485">
        <v>38.3536666666667</v>
      </c>
      <c r="DD485">
        <v>41.1663333333333</v>
      </c>
      <c r="DE485">
        <v>39.9166666666667</v>
      </c>
      <c r="DF485">
        <v>40.7703333333333</v>
      </c>
      <c r="DG485">
        <v>40.479</v>
      </c>
      <c r="DH485">
        <v>1001.46666666667</v>
      </c>
      <c r="DI485">
        <v>39.55</v>
      </c>
      <c r="DJ485">
        <v>0</v>
      </c>
      <c r="DK485">
        <v>1625678153.6</v>
      </c>
      <c r="DL485">
        <v>0</v>
      </c>
      <c r="DM485">
        <v>1225.25884615385</v>
      </c>
      <c r="DN485">
        <v>-20.9842734936938</v>
      </c>
      <c r="DO485">
        <v>-213.203418905801</v>
      </c>
      <c r="DP485">
        <v>12753.9307692308</v>
      </c>
      <c r="DQ485">
        <v>15</v>
      </c>
      <c r="DR485">
        <v>1625677134.6</v>
      </c>
      <c r="DS485" t="s">
        <v>305</v>
      </c>
      <c r="DT485">
        <v>1625677128.6</v>
      </c>
      <c r="DU485">
        <v>1625677134.6</v>
      </c>
      <c r="DV485">
        <v>2</v>
      </c>
      <c r="DW485">
        <v>0.041</v>
      </c>
      <c r="DX485">
        <v>0.026</v>
      </c>
      <c r="DY485">
        <v>-14.347</v>
      </c>
      <c r="DZ485">
        <v>-1.389</v>
      </c>
      <c r="EA485">
        <v>420</v>
      </c>
      <c r="EB485">
        <v>5</v>
      </c>
      <c r="EC485">
        <v>0.14</v>
      </c>
      <c r="ED485">
        <v>0.08</v>
      </c>
      <c r="EE485">
        <v>-13.9315317073171</v>
      </c>
      <c r="EF485">
        <v>-0.563113415151329</v>
      </c>
      <c r="EG485">
        <v>0.0639644811462156</v>
      </c>
      <c r="EH485">
        <v>0</v>
      </c>
      <c r="EI485">
        <v>1226.34852941176</v>
      </c>
      <c r="EJ485">
        <v>-21.4126254528989</v>
      </c>
      <c r="EK485">
        <v>2.09619982819465</v>
      </c>
      <c r="EL485">
        <v>0</v>
      </c>
      <c r="EM485">
        <v>2.30911073170732</v>
      </c>
      <c r="EN485">
        <v>0.246071740217768</v>
      </c>
      <c r="EO485">
        <v>0.0280673633394813</v>
      </c>
      <c r="EP485">
        <v>0</v>
      </c>
      <c r="EQ485">
        <v>0</v>
      </c>
      <c r="ER485">
        <v>3</v>
      </c>
      <c r="ES485" t="s">
        <v>424</v>
      </c>
      <c r="ET485">
        <v>100</v>
      </c>
      <c r="EU485">
        <v>100</v>
      </c>
      <c r="EV485">
        <v>-14.342</v>
      </c>
      <c r="EW485">
        <v>-1.5639</v>
      </c>
      <c r="EX485">
        <v>-14.3476998515065</v>
      </c>
      <c r="EY485">
        <v>0.000485247639819423</v>
      </c>
      <c r="EZ485">
        <v>-1.36446825205216e-06</v>
      </c>
      <c r="FA485">
        <v>5.78542989185787e-10</v>
      </c>
      <c r="FB485">
        <v>-1.1099058739466</v>
      </c>
      <c r="FC485">
        <v>-0.0508365997127688</v>
      </c>
      <c r="FD485">
        <v>0.00161886503163497</v>
      </c>
      <c r="FE485">
        <v>-2.08621555845513e-05</v>
      </c>
      <c r="FF485">
        <v>0</v>
      </c>
      <c r="FG485">
        <v>2096</v>
      </c>
      <c r="FH485">
        <v>2</v>
      </c>
      <c r="FI485">
        <v>28</v>
      </c>
      <c r="FJ485">
        <v>17.1</v>
      </c>
      <c r="FK485">
        <v>17</v>
      </c>
      <c r="FL485">
        <v>18</v>
      </c>
      <c r="FM485">
        <v>492.443</v>
      </c>
      <c r="FN485">
        <v>513.65</v>
      </c>
      <c r="FO485">
        <v>29.8077</v>
      </c>
      <c r="FP485">
        <v>26.4786</v>
      </c>
      <c r="FQ485">
        <v>30.0003</v>
      </c>
      <c r="FR485">
        <v>26.5945</v>
      </c>
      <c r="FS485">
        <v>26.5788</v>
      </c>
      <c r="FT485">
        <v>21.5349</v>
      </c>
      <c r="FU485">
        <v>35.9688</v>
      </c>
      <c r="FV485">
        <v>0</v>
      </c>
      <c r="FW485">
        <v>29.86</v>
      </c>
      <c r="FX485">
        <v>420</v>
      </c>
      <c r="FY485">
        <v>10.3274</v>
      </c>
      <c r="FZ485">
        <v>101.676</v>
      </c>
      <c r="GA485">
        <v>96.2001</v>
      </c>
    </row>
    <row r="486" spans="1:183">
      <c r="A486">
        <v>470</v>
      </c>
      <c r="B486">
        <v>1625678154.5</v>
      </c>
      <c r="C486">
        <v>938.400000095367</v>
      </c>
      <c r="D486" t="s">
        <v>1246</v>
      </c>
      <c r="E486" t="s">
        <v>1247</v>
      </c>
      <c r="F486">
        <v>1</v>
      </c>
      <c r="G486" t="s">
        <v>302</v>
      </c>
      <c r="H486">
        <v>1625678153.5</v>
      </c>
      <c r="I486">
        <f>(J486)/1000</f>
        <v>0</v>
      </c>
      <c r="J486">
        <f>1000*CJ486*AH486*(CF486-CG486)/(100*BY486*(1000-AH486*CF486))</f>
        <v>0</v>
      </c>
      <c r="K486">
        <f>CJ486*AH486*(CE486-CD486*(1000-AH486*CG486)/(1000-AH486*CF486))/(100*BY486)</f>
        <v>0</v>
      </c>
      <c r="L486">
        <f>CD486 - IF(AH486&gt;1, K486*BY486*100.0/(AJ486*CR486), 0)</f>
        <v>0</v>
      </c>
      <c r="M486">
        <f>((S486-I486/2)*L486-K486)/(S486+I486/2)</f>
        <v>0</v>
      </c>
      <c r="N486">
        <f>M486*(CK486+CL486)/1000.0</f>
        <v>0</v>
      </c>
      <c r="O486">
        <f>(CD486 - IF(AH486&gt;1, K486*BY486*100.0/(AJ486*CR486), 0))*(CK486+CL486)/1000.0</f>
        <v>0</v>
      </c>
      <c r="P486">
        <f>2.0/((1/R486-1/Q486)+SIGN(R486)*SQRT((1/R486-1/Q486)*(1/R486-1/Q486) + 4*BZ486/((BZ486+1)*(BZ486+1))*(2*1/R486*1/Q486-1/Q486*1/Q486)))</f>
        <v>0</v>
      </c>
      <c r="Q486">
        <f>IF(LEFT(CA486,1)&lt;&gt;"0",IF(LEFT(CA486,1)="1",3.0,CB486),$D$5+$E$5*(CR486*CK486/($K$5*1000))+$F$5*(CR486*CK486/($K$5*1000))*MAX(MIN(BY486,$J$5),$I$5)*MAX(MIN(BY486,$J$5),$I$5)+$G$5*MAX(MIN(BY486,$J$5),$I$5)*(CR486*CK486/($K$5*1000))+$H$5*(CR486*CK486/($K$5*1000))*(CR486*CK486/($K$5*1000)))</f>
        <v>0</v>
      </c>
      <c r="R486">
        <f>I486*(1000-(1000*0.61365*exp(17.502*V486/(240.97+V486))/(CK486+CL486)+CF486)/2)/(1000*0.61365*exp(17.502*V486/(240.97+V486))/(CK486+CL486)-CF486)</f>
        <v>0</v>
      </c>
      <c r="S486">
        <f>1/((BZ486+1)/(P486/1.6)+1/(Q486/1.37)) + BZ486/((BZ486+1)/(P486/1.6) + BZ486/(Q486/1.37))</f>
        <v>0</v>
      </c>
      <c r="T486">
        <f>(BU486*BX486)</f>
        <v>0</v>
      </c>
      <c r="U486">
        <f>(CM486+(T486+2*0.95*5.67E-8*(((CM486+$B$7)+273)^4-(CM486+273)^4)-44100*I486)/(1.84*29.3*Q486+8*0.95*5.67E-8*(CM486+273)^3))</f>
        <v>0</v>
      </c>
      <c r="V486">
        <f>($C$7*CN486+$D$7*CO486+$E$7*U486)</f>
        <v>0</v>
      </c>
      <c r="W486">
        <f>0.61365*exp(17.502*V486/(240.97+V486))</f>
        <v>0</v>
      </c>
      <c r="X486">
        <f>(Y486/Z486*100)</f>
        <v>0</v>
      </c>
      <c r="Y486">
        <f>CF486*(CK486+CL486)/1000</f>
        <v>0</v>
      </c>
      <c r="Z486">
        <f>0.61365*exp(17.502*CM486/(240.97+CM486))</f>
        <v>0</v>
      </c>
      <c r="AA486">
        <f>(W486-CF486*(CK486+CL486)/1000)</f>
        <v>0</v>
      </c>
      <c r="AB486">
        <f>(-I486*44100)</f>
        <v>0</v>
      </c>
      <c r="AC486">
        <f>2*29.3*Q486*0.92*(CM486-V486)</f>
        <v>0</v>
      </c>
      <c r="AD486">
        <f>2*0.95*5.67E-8*(((CM486+$B$7)+273)^4-(V486+273)^4)</f>
        <v>0</v>
      </c>
      <c r="AE486">
        <f>T486+AD486+AB486+AC486</f>
        <v>0</v>
      </c>
      <c r="AF486">
        <v>0</v>
      </c>
      <c r="AG486">
        <v>0</v>
      </c>
      <c r="AH486">
        <f>IF(AF486*$H$13&gt;=AJ486,1.0,(AJ486/(AJ486-AF486*$H$13)))</f>
        <v>0</v>
      </c>
      <c r="AI486">
        <f>(AH486-1)*100</f>
        <v>0</v>
      </c>
      <c r="AJ486">
        <f>MAX(0,($B$13+$C$13*CR486)/(1+$D$13*CR486)*CK486/(CM486+273)*$E$13)</f>
        <v>0</v>
      </c>
      <c r="AK486" t="s">
        <v>303</v>
      </c>
      <c r="AL486" t="s">
        <v>303</v>
      </c>
      <c r="AM486">
        <v>0</v>
      </c>
      <c r="AN486">
        <v>0</v>
      </c>
      <c r="AO486">
        <f>1-AM486/AN486</f>
        <v>0</v>
      </c>
      <c r="AP486">
        <v>0</v>
      </c>
      <c r="AQ486" t="s">
        <v>303</v>
      </c>
      <c r="AR486" t="s">
        <v>303</v>
      </c>
      <c r="AS486">
        <v>0</v>
      </c>
      <c r="AT486">
        <v>0</v>
      </c>
      <c r="AU486">
        <f>1-AS486/AT486</f>
        <v>0</v>
      </c>
      <c r="AV486">
        <v>0.5</v>
      </c>
      <c r="AW486">
        <f>BV486</f>
        <v>0</v>
      </c>
      <c r="AX486">
        <f>K486</f>
        <v>0</v>
      </c>
      <c r="AY486">
        <f>AU486*AV486*AW486</f>
        <v>0</v>
      </c>
      <c r="AZ486">
        <f>(AX486-AP486)/AW486</f>
        <v>0</v>
      </c>
      <c r="BA486">
        <f>(AN486-AT486)/AT486</f>
        <v>0</v>
      </c>
      <c r="BB486">
        <f>AM486/(AO486+AM486/AT486)</f>
        <v>0</v>
      </c>
      <c r="BC486" t="s">
        <v>303</v>
      </c>
      <c r="BD486">
        <v>0</v>
      </c>
      <c r="BE486">
        <f>IF(BD486&lt;&gt;0, BD486, BB486)</f>
        <v>0</v>
      </c>
      <c r="BF486">
        <f>1-BE486/AT486</f>
        <v>0</v>
      </c>
      <c r="BG486">
        <f>(AT486-AS486)/(AT486-BE486)</f>
        <v>0</v>
      </c>
      <c r="BH486">
        <f>(AN486-AT486)/(AN486-BE486)</f>
        <v>0</v>
      </c>
      <c r="BI486">
        <f>(AT486-AS486)/(AT486-AM486)</f>
        <v>0</v>
      </c>
      <c r="BJ486">
        <f>(AN486-AT486)/(AN486-AM486)</f>
        <v>0</v>
      </c>
      <c r="BK486">
        <f>(BG486*BE486/AS486)</f>
        <v>0</v>
      </c>
      <c r="BL486">
        <f>(1-BK486)</f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f>$B$11*CS486+$C$11*CT486+$F$11*CU486*(1-CX486)</f>
        <v>0</v>
      </c>
      <c r="BV486">
        <f>BU486*BW486</f>
        <v>0</v>
      </c>
      <c r="BW486">
        <f>($B$11*$D$9+$C$11*$D$9+$F$11*((DH486+CZ486)/MAX(DH486+CZ486+DI486, 0.1)*$I$9+DI486/MAX(DH486+CZ486+DI486, 0.1)*$J$9))/($B$11+$C$11+$F$11)</f>
        <v>0</v>
      </c>
      <c r="BX486">
        <f>($B$11*$K$9+$C$11*$K$9+$F$11*((DH486+CZ486)/MAX(DH486+CZ486+DI486, 0.1)*$P$9+DI486/MAX(DH486+CZ486+DI486, 0.1)*$Q$9))/($B$11+$C$11+$F$11)</f>
        <v>0</v>
      </c>
      <c r="BY486">
        <v>6</v>
      </c>
      <c r="BZ486">
        <v>0.5</v>
      </c>
      <c r="CA486" t="s">
        <v>304</v>
      </c>
      <c r="CB486">
        <v>2</v>
      </c>
      <c r="CC486">
        <v>1625678153.5</v>
      </c>
      <c r="CD486">
        <v>406.025</v>
      </c>
      <c r="CE486">
        <v>420.091333333333</v>
      </c>
      <c r="CF486">
        <v>12.5733333333333</v>
      </c>
      <c r="CG486">
        <v>10.2252666666667</v>
      </c>
      <c r="CH486">
        <v>420.367</v>
      </c>
      <c r="CI486">
        <v>14.1373333333333</v>
      </c>
      <c r="CJ486">
        <v>500.041666666667</v>
      </c>
      <c r="CK486">
        <v>100.412666666667</v>
      </c>
      <c r="CL486">
        <v>0.100279</v>
      </c>
      <c r="CM486">
        <v>27.4631666666667</v>
      </c>
      <c r="CN486">
        <v>26.9930666666667</v>
      </c>
      <c r="CO486">
        <v>999.9</v>
      </c>
      <c r="CP486">
        <v>0</v>
      </c>
      <c r="CQ486">
        <v>0</v>
      </c>
      <c r="CR486">
        <v>10015</v>
      </c>
      <c r="CS486">
        <v>0</v>
      </c>
      <c r="CT486">
        <v>4.57671</v>
      </c>
      <c r="CU486">
        <v>1046.11666666667</v>
      </c>
      <c r="CV486">
        <v>0.962009333333333</v>
      </c>
      <c r="CW486">
        <v>0.0379907</v>
      </c>
      <c r="CX486">
        <v>0</v>
      </c>
      <c r="CY486">
        <v>1222.51333333333</v>
      </c>
      <c r="CZ486">
        <v>4.99912</v>
      </c>
      <c r="DA486">
        <v>12725.7</v>
      </c>
      <c r="DB486">
        <v>6713.59333333333</v>
      </c>
      <c r="DC486">
        <v>38.2913333333333</v>
      </c>
      <c r="DD486">
        <v>41.1456666666667</v>
      </c>
      <c r="DE486">
        <v>39.9996666666667</v>
      </c>
      <c r="DF486">
        <v>40.8536666666667</v>
      </c>
      <c r="DG486">
        <v>40.4583333333333</v>
      </c>
      <c r="DH486">
        <v>1001.56666666667</v>
      </c>
      <c r="DI486">
        <v>39.55</v>
      </c>
      <c r="DJ486">
        <v>0</v>
      </c>
      <c r="DK486">
        <v>1625678155.4</v>
      </c>
      <c r="DL486">
        <v>0</v>
      </c>
      <c r="DM486">
        <v>1224.5496</v>
      </c>
      <c r="DN486">
        <v>-20.7430768813123</v>
      </c>
      <c r="DO486">
        <v>-219.507692069535</v>
      </c>
      <c r="DP486">
        <v>12746.7</v>
      </c>
      <c r="DQ486">
        <v>15</v>
      </c>
      <c r="DR486">
        <v>1625677134.6</v>
      </c>
      <c r="DS486" t="s">
        <v>305</v>
      </c>
      <c r="DT486">
        <v>1625677128.6</v>
      </c>
      <c r="DU486">
        <v>1625677134.6</v>
      </c>
      <c r="DV486">
        <v>2</v>
      </c>
      <c r="DW486">
        <v>0.041</v>
      </c>
      <c r="DX486">
        <v>0.026</v>
      </c>
      <c r="DY486">
        <v>-14.347</v>
      </c>
      <c r="DZ486">
        <v>-1.389</v>
      </c>
      <c r="EA486">
        <v>420</v>
      </c>
      <c r="EB486">
        <v>5</v>
      </c>
      <c r="EC486">
        <v>0.14</v>
      </c>
      <c r="ED486">
        <v>0.08</v>
      </c>
      <c r="EE486">
        <v>-13.9561682926829</v>
      </c>
      <c r="EF486">
        <v>-0.548566428797795</v>
      </c>
      <c r="EG486">
        <v>0.0621439612631453</v>
      </c>
      <c r="EH486">
        <v>0</v>
      </c>
      <c r="EI486">
        <v>1225.71911764706</v>
      </c>
      <c r="EJ486">
        <v>-21.2813770554757</v>
      </c>
      <c r="EK486">
        <v>2.09164074022267</v>
      </c>
      <c r="EL486">
        <v>0</v>
      </c>
      <c r="EM486">
        <v>2.31451097560976</v>
      </c>
      <c r="EN486">
        <v>0.2809206451041</v>
      </c>
      <c r="EO486">
        <v>0.0300031145379111</v>
      </c>
      <c r="EP486">
        <v>0</v>
      </c>
      <c r="EQ486">
        <v>0</v>
      </c>
      <c r="ER486">
        <v>3</v>
      </c>
      <c r="ES486" t="s">
        <v>424</v>
      </c>
      <c r="ET486">
        <v>100</v>
      </c>
      <c r="EU486">
        <v>100</v>
      </c>
      <c r="EV486">
        <v>-14.342</v>
      </c>
      <c r="EW486">
        <v>-1.5642</v>
      </c>
      <c r="EX486">
        <v>-14.3476998515065</v>
      </c>
      <c r="EY486">
        <v>0.000485247639819423</v>
      </c>
      <c r="EZ486">
        <v>-1.36446825205216e-06</v>
      </c>
      <c r="FA486">
        <v>5.78542989185787e-10</v>
      </c>
      <c r="FB486">
        <v>-1.1099058739466</v>
      </c>
      <c r="FC486">
        <v>-0.0508365997127688</v>
      </c>
      <c r="FD486">
        <v>0.00161886503163497</v>
      </c>
      <c r="FE486">
        <v>-2.08621555845513e-05</v>
      </c>
      <c r="FF486">
        <v>0</v>
      </c>
      <c r="FG486">
        <v>2096</v>
      </c>
      <c r="FH486">
        <v>2</v>
      </c>
      <c r="FI486">
        <v>28</v>
      </c>
      <c r="FJ486">
        <v>17.1</v>
      </c>
      <c r="FK486">
        <v>17</v>
      </c>
      <c r="FL486">
        <v>18</v>
      </c>
      <c r="FM486">
        <v>492.448</v>
      </c>
      <c r="FN486">
        <v>513.47</v>
      </c>
      <c r="FO486">
        <v>29.8519</v>
      </c>
      <c r="FP486">
        <v>26.4797</v>
      </c>
      <c r="FQ486">
        <v>30.0004</v>
      </c>
      <c r="FR486">
        <v>26.595</v>
      </c>
      <c r="FS486">
        <v>26.5788</v>
      </c>
      <c r="FT486">
        <v>21.5342</v>
      </c>
      <c r="FU486">
        <v>35.9688</v>
      </c>
      <c r="FV486">
        <v>0</v>
      </c>
      <c r="FW486">
        <v>29.93</v>
      </c>
      <c r="FX486">
        <v>420</v>
      </c>
      <c r="FY486">
        <v>10.3272</v>
      </c>
      <c r="FZ486">
        <v>101.676</v>
      </c>
      <c r="GA486">
        <v>96.2002</v>
      </c>
    </row>
    <row r="487" spans="1:183">
      <c r="A487">
        <v>471</v>
      </c>
      <c r="B487">
        <v>1625678156.5</v>
      </c>
      <c r="C487">
        <v>940.400000095367</v>
      </c>
      <c r="D487" t="s">
        <v>1248</v>
      </c>
      <c r="E487" t="s">
        <v>1249</v>
      </c>
      <c r="F487">
        <v>1</v>
      </c>
      <c r="G487" t="s">
        <v>302</v>
      </c>
      <c r="H487">
        <v>1625678155.5</v>
      </c>
      <c r="I487">
        <f>(J487)/1000</f>
        <v>0</v>
      </c>
      <c r="J487">
        <f>1000*CJ487*AH487*(CF487-CG487)/(100*BY487*(1000-AH487*CF487))</f>
        <v>0</v>
      </c>
      <c r="K487">
        <f>CJ487*AH487*(CE487-CD487*(1000-AH487*CG487)/(1000-AH487*CF487))/(100*BY487)</f>
        <v>0</v>
      </c>
      <c r="L487">
        <f>CD487 - IF(AH487&gt;1, K487*BY487*100.0/(AJ487*CR487), 0)</f>
        <v>0</v>
      </c>
      <c r="M487">
        <f>((S487-I487/2)*L487-K487)/(S487+I487/2)</f>
        <v>0</v>
      </c>
      <c r="N487">
        <f>M487*(CK487+CL487)/1000.0</f>
        <v>0</v>
      </c>
      <c r="O487">
        <f>(CD487 - IF(AH487&gt;1, K487*BY487*100.0/(AJ487*CR487), 0))*(CK487+CL487)/1000.0</f>
        <v>0</v>
      </c>
      <c r="P487">
        <f>2.0/((1/R487-1/Q487)+SIGN(R487)*SQRT((1/R487-1/Q487)*(1/R487-1/Q487) + 4*BZ487/((BZ487+1)*(BZ487+1))*(2*1/R487*1/Q487-1/Q487*1/Q487)))</f>
        <v>0</v>
      </c>
      <c r="Q487">
        <f>IF(LEFT(CA487,1)&lt;&gt;"0",IF(LEFT(CA487,1)="1",3.0,CB487),$D$5+$E$5*(CR487*CK487/($K$5*1000))+$F$5*(CR487*CK487/($K$5*1000))*MAX(MIN(BY487,$J$5),$I$5)*MAX(MIN(BY487,$J$5),$I$5)+$G$5*MAX(MIN(BY487,$J$5),$I$5)*(CR487*CK487/($K$5*1000))+$H$5*(CR487*CK487/($K$5*1000))*(CR487*CK487/($K$5*1000)))</f>
        <v>0</v>
      </c>
      <c r="R487">
        <f>I487*(1000-(1000*0.61365*exp(17.502*V487/(240.97+V487))/(CK487+CL487)+CF487)/2)/(1000*0.61365*exp(17.502*V487/(240.97+V487))/(CK487+CL487)-CF487)</f>
        <v>0</v>
      </c>
      <c r="S487">
        <f>1/((BZ487+1)/(P487/1.6)+1/(Q487/1.37)) + BZ487/((BZ487+1)/(P487/1.6) + BZ487/(Q487/1.37))</f>
        <v>0</v>
      </c>
      <c r="T487">
        <f>(BU487*BX487)</f>
        <v>0</v>
      </c>
      <c r="U487">
        <f>(CM487+(T487+2*0.95*5.67E-8*(((CM487+$B$7)+273)^4-(CM487+273)^4)-44100*I487)/(1.84*29.3*Q487+8*0.95*5.67E-8*(CM487+273)^3))</f>
        <v>0</v>
      </c>
      <c r="V487">
        <f>($C$7*CN487+$D$7*CO487+$E$7*U487)</f>
        <v>0</v>
      </c>
      <c r="W487">
        <f>0.61365*exp(17.502*V487/(240.97+V487))</f>
        <v>0</v>
      </c>
      <c r="X487">
        <f>(Y487/Z487*100)</f>
        <v>0</v>
      </c>
      <c r="Y487">
        <f>CF487*(CK487+CL487)/1000</f>
        <v>0</v>
      </c>
      <c r="Z487">
        <f>0.61365*exp(17.502*CM487/(240.97+CM487))</f>
        <v>0</v>
      </c>
      <c r="AA487">
        <f>(W487-CF487*(CK487+CL487)/1000)</f>
        <v>0</v>
      </c>
      <c r="AB487">
        <f>(-I487*44100)</f>
        <v>0</v>
      </c>
      <c r="AC487">
        <f>2*29.3*Q487*0.92*(CM487-V487)</f>
        <v>0</v>
      </c>
      <c r="AD487">
        <f>2*0.95*5.67E-8*(((CM487+$B$7)+273)^4-(V487+273)^4)</f>
        <v>0</v>
      </c>
      <c r="AE487">
        <f>T487+AD487+AB487+AC487</f>
        <v>0</v>
      </c>
      <c r="AF487">
        <v>0</v>
      </c>
      <c r="AG487">
        <v>0</v>
      </c>
      <c r="AH487">
        <f>IF(AF487*$H$13&gt;=AJ487,1.0,(AJ487/(AJ487-AF487*$H$13)))</f>
        <v>0</v>
      </c>
      <c r="AI487">
        <f>(AH487-1)*100</f>
        <v>0</v>
      </c>
      <c r="AJ487">
        <f>MAX(0,($B$13+$C$13*CR487)/(1+$D$13*CR487)*CK487/(CM487+273)*$E$13)</f>
        <v>0</v>
      </c>
      <c r="AK487" t="s">
        <v>303</v>
      </c>
      <c r="AL487" t="s">
        <v>303</v>
      </c>
      <c r="AM487">
        <v>0</v>
      </c>
      <c r="AN487">
        <v>0</v>
      </c>
      <c r="AO487">
        <f>1-AM487/AN487</f>
        <v>0</v>
      </c>
      <c r="AP487">
        <v>0</v>
      </c>
      <c r="AQ487" t="s">
        <v>303</v>
      </c>
      <c r="AR487" t="s">
        <v>303</v>
      </c>
      <c r="AS487">
        <v>0</v>
      </c>
      <c r="AT487">
        <v>0</v>
      </c>
      <c r="AU487">
        <f>1-AS487/AT487</f>
        <v>0</v>
      </c>
      <c r="AV487">
        <v>0.5</v>
      </c>
      <c r="AW487">
        <f>BV487</f>
        <v>0</v>
      </c>
      <c r="AX487">
        <f>K487</f>
        <v>0</v>
      </c>
      <c r="AY487">
        <f>AU487*AV487*AW487</f>
        <v>0</v>
      </c>
      <c r="AZ487">
        <f>(AX487-AP487)/AW487</f>
        <v>0</v>
      </c>
      <c r="BA487">
        <f>(AN487-AT487)/AT487</f>
        <v>0</v>
      </c>
      <c r="BB487">
        <f>AM487/(AO487+AM487/AT487)</f>
        <v>0</v>
      </c>
      <c r="BC487" t="s">
        <v>303</v>
      </c>
      <c r="BD487">
        <v>0</v>
      </c>
      <c r="BE487">
        <f>IF(BD487&lt;&gt;0, BD487, BB487)</f>
        <v>0</v>
      </c>
      <c r="BF487">
        <f>1-BE487/AT487</f>
        <v>0</v>
      </c>
      <c r="BG487">
        <f>(AT487-AS487)/(AT487-BE487)</f>
        <v>0</v>
      </c>
      <c r="BH487">
        <f>(AN487-AT487)/(AN487-BE487)</f>
        <v>0</v>
      </c>
      <c r="BI487">
        <f>(AT487-AS487)/(AT487-AM487)</f>
        <v>0</v>
      </c>
      <c r="BJ487">
        <f>(AN487-AT487)/(AN487-AM487)</f>
        <v>0</v>
      </c>
      <c r="BK487">
        <f>(BG487*BE487/AS487)</f>
        <v>0</v>
      </c>
      <c r="BL487">
        <f>(1-BK487)</f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f>$B$11*CS487+$C$11*CT487+$F$11*CU487*(1-CX487)</f>
        <v>0</v>
      </c>
      <c r="BV487">
        <f>BU487*BW487</f>
        <v>0</v>
      </c>
      <c r="BW487">
        <f>($B$11*$D$9+$C$11*$D$9+$F$11*((DH487+CZ487)/MAX(DH487+CZ487+DI487, 0.1)*$I$9+DI487/MAX(DH487+CZ487+DI487, 0.1)*$J$9))/($B$11+$C$11+$F$11)</f>
        <v>0</v>
      </c>
      <c r="BX487">
        <f>($B$11*$K$9+$C$11*$K$9+$F$11*((DH487+CZ487)/MAX(DH487+CZ487+DI487, 0.1)*$P$9+DI487/MAX(DH487+CZ487+DI487, 0.1)*$Q$9))/($B$11+$C$11+$F$11)</f>
        <v>0</v>
      </c>
      <c r="BY487">
        <v>6</v>
      </c>
      <c r="BZ487">
        <v>0.5</v>
      </c>
      <c r="CA487" t="s">
        <v>304</v>
      </c>
      <c r="CB487">
        <v>2</v>
      </c>
      <c r="CC487">
        <v>1625678155.5</v>
      </c>
      <c r="CD487">
        <v>406.026333333333</v>
      </c>
      <c r="CE487">
        <v>420.065</v>
      </c>
      <c r="CF487">
        <v>12.5943333333333</v>
      </c>
      <c r="CG487">
        <v>10.2443666666667</v>
      </c>
      <c r="CH487">
        <v>420.368</v>
      </c>
      <c r="CI487">
        <v>14.1587</v>
      </c>
      <c r="CJ487">
        <v>500.083333333333</v>
      </c>
      <c r="CK487">
        <v>100.412</v>
      </c>
      <c r="CL487">
        <v>0.100296</v>
      </c>
      <c r="CM487">
        <v>27.4938333333333</v>
      </c>
      <c r="CN487">
        <v>27.0254</v>
      </c>
      <c r="CO487">
        <v>999.9</v>
      </c>
      <c r="CP487">
        <v>0</v>
      </c>
      <c r="CQ487">
        <v>0</v>
      </c>
      <c r="CR487">
        <v>9996.67333333333</v>
      </c>
      <c r="CS487">
        <v>0</v>
      </c>
      <c r="CT487">
        <v>4.57671</v>
      </c>
      <c r="CU487">
        <v>1046.01333333333</v>
      </c>
      <c r="CV487">
        <v>0.962005666666667</v>
      </c>
      <c r="CW487">
        <v>0.0379944</v>
      </c>
      <c r="CX487">
        <v>0</v>
      </c>
      <c r="CY487">
        <v>1221.88</v>
      </c>
      <c r="CZ487">
        <v>4.99912</v>
      </c>
      <c r="DA487">
        <v>12717.9333333333</v>
      </c>
      <c r="DB487">
        <v>6712.9</v>
      </c>
      <c r="DC487">
        <v>38.4163333333333</v>
      </c>
      <c r="DD487">
        <v>41.1456666666667</v>
      </c>
      <c r="DE487">
        <v>39.979</v>
      </c>
      <c r="DF487">
        <v>40.7706666666667</v>
      </c>
      <c r="DG487">
        <v>40.4373333333333</v>
      </c>
      <c r="DH487">
        <v>1001.46333333333</v>
      </c>
      <c r="DI487">
        <v>39.55</v>
      </c>
      <c r="DJ487">
        <v>0</v>
      </c>
      <c r="DK487">
        <v>1625678157.2</v>
      </c>
      <c r="DL487">
        <v>0</v>
      </c>
      <c r="DM487">
        <v>1224.06423076923</v>
      </c>
      <c r="DN487">
        <v>-20.3353846209139</v>
      </c>
      <c r="DO487">
        <v>-209.692307865482</v>
      </c>
      <c r="DP487">
        <v>12741.2423076923</v>
      </c>
      <c r="DQ487">
        <v>15</v>
      </c>
      <c r="DR487">
        <v>1625677134.6</v>
      </c>
      <c r="DS487" t="s">
        <v>305</v>
      </c>
      <c r="DT487">
        <v>1625677128.6</v>
      </c>
      <c r="DU487">
        <v>1625677134.6</v>
      </c>
      <c r="DV487">
        <v>2</v>
      </c>
      <c r="DW487">
        <v>0.041</v>
      </c>
      <c r="DX487">
        <v>0.026</v>
      </c>
      <c r="DY487">
        <v>-14.347</v>
      </c>
      <c r="DZ487">
        <v>-1.389</v>
      </c>
      <c r="EA487">
        <v>420</v>
      </c>
      <c r="EB487">
        <v>5</v>
      </c>
      <c r="EC487">
        <v>0.14</v>
      </c>
      <c r="ED487">
        <v>0.08</v>
      </c>
      <c r="EE487">
        <v>-13.9747951219512</v>
      </c>
      <c r="EF487">
        <v>-0.490394494291311</v>
      </c>
      <c r="EG487">
        <v>0.0573984828184784</v>
      </c>
      <c r="EH487">
        <v>1</v>
      </c>
      <c r="EI487">
        <v>1225.00828571429</v>
      </c>
      <c r="EJ487">
        <v>-20.8579150287324</v>
      </c>
      <c r="EK487">
        <v>2.11161885862047</v>
      </c>
      <c r="EL487">
        <v>0</v>
      </c>
      <c r="EM487">
        <v>2.32089048780488</v>
      </c>
      <c r="EN487">
        <v>0.274309972196023</v>
      </c>
      <c r="EO487">
        <v>0.0296066799442798</v>
      </c>
      <c r="EP487">
        <v>0</v>
      </c>
      <c r="EQ487">
        <v>1</v>
      </c>
      <c r="ER487">
        <v>3</v>
      </c>
      <c r="ES487" t="s">
        <v>427</v>
      </c>
      <c r="ET487">
        <v>100</v>
      </c>
      <c r="EU487">
        <v>100</v>
      </c>
      <c r="EV487">
        <v>-14.341</v>
      </c>
      <c r="EW487">
        <v>-1.5645</v>
      </c>
      <c r="EX487">
        <v>-14.3476998515065</v>
      </c>
      <c r="EY487">
        <v>0.000485247639819423</v>
      </c>
      <c r="EZ487">
        <v>-1.36446825205216e-06</v>
      </c>
      <c r="FA487">
        <v>5.78542989185787e-10</v>
      </c>
      <c r="FB487">
        <v>-1.1099058739466</v>
      </c>
      <c r="FC487">
        <v>-0.0508365997127688</v>
      </c>
      <c r="FD487">
        <v>0.00161886503163497</v>
      </c>
      <c r="FE487">
        <v>-2.08621555845513e-05</v>
      </c>
      <c r="FF487">
        <v>0</v>
      </c>
      <c r="FG487">
        <v>2096</v>
      </c>
      <c r="FH487">
        <v>2</v>
      </c>
      <c r="FI487">
        <v>28</v>
      </c>
      <c r="FJ487">
        <v>17.1</v>
      </c>
      <c r="FK487">
        <v>17</v>
      </c>
      <c r="FL487">
        <v>18</v>
      </c>
      <c r="FM487">
        <v>492.578</v>
      </c>
      <c r="FN487">
        <v>513.344</v>
      </c>
      <c r="FO487">
        <v>29.8981</v>
      </c>
      <c r="FP487">
        <v>26.4814</v>
      </c>
      <c r="FQ487">
        <v>30.0003</v>
      </c>
      <c r="FR487">
        <v>26.595</v>
      </c>
      <c r="FS487">
        <v>26.5788</v>
      </c>
      <c r="FT487">
        <v>21.5365</v>
      </c>
      <c r="FU487">
        <v>35.6917</v>
      </c>
      <c r="FV487">
        <v>0</v>
      </c>
      <c r="FW487">
        <v>29.93</v>
      </c>
      <c r="FX487">
        <v>420</v>
      </c>
      <c r="FY487">
        <v>10.3952</v>
      </c>
      <c r="FZ487">
        <v>101.676</v>
      </c>
      <c r="GA487">
        <v>96.1987</v>
      </c>
    </row>
    <row r="488" spans="1:183">
      <c r="A488">
        <v>472</v>
      </c>
      <c r="B488">
        <v>1625678158.5</v>
      </c>
      <c r="C488">
        <v>942.400000095367</v>
      </c>
      <c r="D488" t="s">
        <v>1250</v>
      </c>
      <c r="E488" t="s">
        <v>1251</v>
      </c>
      <c r="F488">
        <v>1</v>
      </c>
      <c r="G488" t="s">
        <v>302</v>
      </c>
      <c r="H488">
        <v>1625678157.5</v>
      </c>
      <c r="I488">
        <f>(J488)/1000</f>
        <v>0</v>
      </c>
      <c r="J488">
        <f>1000*CJ488*AH488*(CF488-CG488)/(100*BY488*(1000-AH488*CF488))</f>
        <v>0</v>
      </c>
      <c r="K488">
        <f>CJ488*AH488*(CE488-CD488*(1000-AH488*CG488)/(1000-AH488*CF488))/(100*BY488)</f>
        <v>0</v>
      </c>
      <c r="L488">
        <f>CD488 - IF(AH488&gt;1, K488*BY488*100.0/(AJ488*CR488), 0)</f>
        <v>0</v>
      </c>
      <c r="M488">
        <f>((S488-I488/2)*L488-K488)/(S488+I488/2)</f>
        <v>0</v>
      </c>
      <c r="N488">
        <f>M488*(CK488+CL488)/1000.0</f>
        <v>0</v>
      </c>
      <c r="O488">
        <f>(CD488 - IF(AH488&gt;1, K488*BY488*100.0/(AJ488*CR488), 0))*(CK488+CL488)/1000.0</f>
        <v>0</v>
      </c>
      <c r="P488">
        <f>2.0/((1/R488-1/Q488)+SIGN(R488)*SQRT((1/R488-1/Q488)*(1/R488-1/Q488) + 4*BZ488/((BZ488+1)*(BZ488+1))*(2*1/R488*1/Q488-1/Q488*1/Q488)))</f>
        <v>0</v>
      </c>
      <c r="Q488">
        <f>IF(LEFT(CA488,1)&lt;&gt;"0",IF(LEFT(CA488,1)="1",3.0,CB488),$D$5+$E$5*(CR488*CK488/($K$5*1000))+$F$5*(CR488*CK488/($K$5*1000))*MAX(MIN(BY488,$J$5),$I$5)*MAX(MIN(BY488,$J$5),$I$5)+$G$5*MAX(MIN(BY488,$J$5),$I$5)*(CR488*CK488/($K$5*1000))+$H$5*(CR488*CK488/($K$5*1000))*(CR488*CK488/($K$5*1000)))</f>
        <v>0</v>
      </c>
      <c r="R488">
        <f>I488*(1000-(1000*0.61365*exp(17.502*V488/(240.97+V488))/(CK488+CL488)+CF488)/2)/(1000*0.61365*exp(17.502*V488/(240.97+V488))/(CK488+CL488)-CF488)</f>
        <v>0</v>
      </c>
      <c r="S488">
        <f>1/((BZ488+1)/(P488/1.6)+1/(Q488/1.37)) + BZ488/((BZ488+1)/(P488/1.6) + BZ488/(Q488/1.37))</f>
        <v>0</v>
      </c>
      <c r="T488">
        <f>(BU488*BX488)</f>
        <v>0</v>
      </c>
      <c r="U488">
        <f>(CM488+(T488+2*0.95*5.67E-8*(((CM488+$B$7)+273)^4-(CM488+273)^4)-44100*I488)/(1.84*29.3*Q488+8*0.95*5.67E-8*(CM488+273)^3))</f>
        <v>0</v>
      </c>
      <c r="V488">
        <f>($C$7*CN488+$D$7*CO488+$E$7*U488)</f>
        <v>0</v>
      </c>
      <c r="W488">
        <f>0.61365*exp(17.502*V488/(240.97+V488))</f>
        <v>0</v>
      </c>
      <c r="X488">
        <f>(Y488/Z488*100)</f>
        <v>0</v>
      </c>
      <c r="Y488">
        <f>CF488*(CK488+CL488)/1000</f>
        <v>0</v>
      </c>
      <c r="Z488">
        <f>0.61365*exp(17.502*CM488/(240.97+CM488))</f>
        <v>0</v>
      </c>
      <c r="AA488">
        <f>(W488-CF488*(CK488+CL488)/1000)</f>
        <v>0</v>
      </c>
      <c r="AB488">
        <f>(-I488*44100)</f>
        <v>0</v>
      </c>
      <c r="AC488">
        <f>2*29.3*Q488*0.92*(CM488-V488)</f>
        <v>0</v>
      </c>
      <c r="AD488">
        <f>2*0.95*5.67E-8*(((CM488+$B$7)+273)^4-(V488+273)^4)</f>
        <v>0</v>
      </c>
      <c r="AE488">
        <f>T488+AD488+AB488+AC488</f>
        <v>0</v>
      </c>
      <c r="AF488">
        <v>0</v>
      </c>
      <c r="AG488">
        <v>0</v>
      </c>
      <c r="AH488">
        <f>IF(AF488*$H$13&gt;=AJ488,1.0,(AJ488/(AJ488-AF488*$H$13)))</f>
        <v>0</v>
      </c>
      <c r="AI488">
        <f>(AH488-1)*100</f>
        <v>0</v>
      </c>
      <c r="AJ488">
        <f>MAX(0,($B$13+$C$13*CR488)/(1+$D$13*CR488)*CK488/(CM488+273)*$E$13)</f>
        <v>0</v>
      </c>
      <c r="AK488" t="s">
        <v>303</v>
      </c>
      <c r="AL488" t="s">
        <v>303</v>
      </c>
      <c r="AM488">
        <v>0</v>
      </c>
      <c r="AN488">
        <v>0</v>
      </c>
      <c r="AO488">
        <f>1-AM488/AN488</f>
        <v>0</v>
      </c>
      <c r="AP488">
        <v>0</v>
      </c>
      <c r="AQ488" t="s">
        <v>303</v>
      </c>
      <c r="AR488" t="s">
        <v>303</v>
      </c>
      <c r="AS488">
        <v>0</v>
      </c>
      <c r="AT488">
        <v>0</v>
      </c>
      <c r="AU488">
        <f>1-AS488/AT488</f>
        <v>0</v>
      </c>
      <c r="AV488">
        <v>0.5</v>
      </c>
      <c r="AW488">
        <f>BV488</f>
        <v>0</v>
      </c>
      <c r="AX488">
        <f>K488</f>
        <v>0</v>
      </c>
      <c r="AY488">
        <f>AU488*AV488*AW488</f>
        <v>0</v>
      </c>
      <c r="AZ488">
        <f>(AX488-AP488)/AW488</f>
        <v>0</v>
      </c>
      <c r="BA488">
        <f>(AN488-AT488)/AT488</f>
        <v>0</v>
      </c>
      <c r="BB488">
        <f>AM488/(AO488+AM488/AT488)</f>
        <v>0</v>
      </c>
      <c r="BC488" t="s">
        <v>303</v>
      </c>
      <c r="BD488">
        <v>0</v>
      </c>
      <c r="BE488">
        <f>IF(BD488&lt;&gt;0, BD488, BB488)</f>
        <v>0</v>
      </c>
      <c r="BF488">
        <f>1-BE488/AT488</f>
        <v>0</v>
      </c>
      <c r="BG488">
        <f>(AT488-AS488)/(AT488-BE488)</f>
        <v>0</v>
      </c>
      <c r="BH488">
        <f>(AN488-AT488)/(AN488-BE488)</f>
        <v>0</v>
      </c>
      <c r="BI488">
        <f>(AT488-AS488)/(AT488-AM488)</f>
        <v>0</v>
      </c>
      <c r="BJ488">
        <f>(AN488-AT488)/(AN488-AM488)</f>
        <v>0</v>
      </c>
      <c r="BK488">
        <f>(BG488*BE488/AS488)</f>
        <v>0</v>
      </c>
      <c r="BL488">
        <f>(1-BK488)</f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f>$B$11*CS488+$C$11*CT488+$F$11*CU488*(1-CX488)</f>
        <v>0</v>
      </c>
      <c r="BV488">
        <f>BU488*BW488</f>
        <v>0</v>
      </c>
      <c r="BW488">
        <f>($B$11*$D$9+$C$11*$D$9+$F$11*((DH488+CZ488)/MAX(DH488+CZ488+DI488, 0.1)*$I$9+DI488/MAX(DH488+CZ488+DI488, 0.1)*$J$9))/($B$11+$C$11+$F$11)</f>
        <v>0</v>
      </c>
      <c r="BX488">
        <f>($B$11*$K$9+$C$11*$K$9+$F$11*((DH488+CZ488)/MAX(DH488+CZ488+DI488, 0.1)*$P$9+DI488/MAX(DH488+CZ488+DI488, 0.1)*$Q$9))/($B$11+$C$11+$F$11)</f>
        <v>0</v>
      </c>
      <c r="BY488">
        <v>6</v>
      </c>
      <c r="BZ488">
        <v>0.5</v>
      </c>
      <c r="CA488" t="s">
        <v>304</v>
      </c>
      <c r="CB488">
        <v>2</v>
      </c>
      <c r="CC488">
        <v>1625678157.5</v>
      </c>
      <c r="CD488">
        <v>406.020333333333</v>
      </c>
      <c r="CE488">
        <v>419.943666666667</v>
      </c>
      <c r="CF488">
        <v>12.6184333333333</v>
      </c>
      <c r="CG488">
        <v>10.2516</v>
      </c>
      <c r="CH488">
        <v>420.362</v>
      </c>
      <c r="CI488">
        <v>14.1832333333333</v>
      </c>
      <c r="CJ488">
        <v>499.987666666667</v>
      </c>
      <c r="CK488">
        <v>100.41</v>
      </c>
      <c r="CL488">
        <v>0.0996153333333333</v>
      </c>
      <c r="CM488">
        <v>27.5237</v>
      </c>
      <c r="CN488">
        <v>27.0565333333333</v>
      </c>
      <c r="CO488">
        <v>999.9</v>
      </c>
      <c r="CP488">
        <v>0</v>
      </c>
      <c r="CQ488">
        <v>0</v>
      </c>
      <c r="CR488">
        <v>10019.6</v>
      </c>
      <c r="CS488">
        <v>0</v>
      </c>
      <c r="CT488">
        <v>4.57671</v>
      </c>
      <c r="CU488">
        <v>1045.92333333333</v>
      </c>
      <c r="CV488">
        <v>0.962002</v>
      </c>
      <c r="CW488">
        <v>0.0379981</v>
      </c>
      <c r="CX488">
        <v>0</v>
      </c>
      <c r="CY488">
        <v>1220.80333333333</v>
      </c>
      <c r="CZ488">
        <v>4.99912</v>
      </c>
      <c r="DA488">
        <v>12710.2666666667</v>
      </c>
      <c r="DB488">
        <v>6712.31666666667</v>
      </c>
      <c r="DC488">
        <v>38.333</v>
      </c>
      <c r="DD488">
        <v>41.1456666666667</v>
      </c>
      <c r="DE488">
        <v>40.0206666666667</v>
      </c>
      <c r="DF488">
        <v>40.854</v>
      </c>
      <c r="DG488">
        <v>40.5203333333333</v>
      </c>
      <c r="DH488">
        <v>1001.37333333333</v>
      </c>
      <c r="DI488">
        <v>39.55</v>
      </c>
      <c r="DJ488">
        <v>0</v>
      </c>
      <c r="DK488">
        <v>1625678159.6</v>
      </c>
      <c r="DL488">
        <v>0</v>
      </c>
      <c r="DM488">
        <v>1223.21230769231</v>
      </c>
      <c r="DN488">
        <v>-20.7131623861315</v>
      </c>
      <c r="DO488">
        <v>-213.548717969468</v>
      </c>
      <c r="DP488">
        <v>12732.8423076923</v>
      </c>
      <c r="DQ488">
        <v>15</v>
      </c>
      <c r="DR488">
        <v>1625677134.6</v>
      </c>
      <c r="DS488" t="s">
        <v>305</v>
      </c>
      <c r="DT488">
        <v>1625677128.6</v>
      </c>
      <c r="DU488">
        <v>1625677134.6</v>
      </c>
      <c r="DV488">
        <v>2</v>
      </c>
      <c r="DW488">
        <v>0.041</v>
      </c>
      <c r="DX488">
        <v>0.026</v>
      </c>
      <c r="DY488">
        <v>-14.347</v>
      </c>
      <c r="DZ488">
        <v>-1.389</v>
      </c>
      <c r="EA488">
        <v>420</v>
      </c>
      <c r="EB488">
        <v>5</v>
      </c>
      <c r="EC488">
        <v>0.14</v>
      </c>
      <c r="ED488">
        <v>0.08</v>
      </c>
      <c r="EE488">
        <v>-13.9758097560976</v>
      </c>
      <c r="EF488">
        <v>-0.338466898954738</v>
      </c>
      <c r="EG488">
        <v>0.0571076296849482</v>
      </c>
      <c r="EH488">
        <v>1</v>
      </c>
      <c r="EI488">
        <v>1224.13181818182</v>
      </c>
      <c r="EJ488">
        <v>-20.5804432202329</v>
      </c>
      <c r="EK488">
        <v>1.9827092797872</v>
      </c>
      <c r="EL488">
        <v>0</v>
      </c>
      <c r="EM488">
        <v>2.32880292682927</v>
      </c>
      <c r="EN488">
        <v>0.27208891986063</v>
      </c>
      <c r="EO488">
        <v>0.0294781521613602</v>
      </c>
      <c r="EP488">
        <v>0</v>
      </c>
      <c r="EQ488">
        <v>1</v>
      </c>
      <c r="ER488">
        <v>3</v>
      </c>
      <c r="ES488" t="s">
        <v>427</v>
      </c>
      <c r="ET488">
        <v>100</v>
      </c>
      <c r="EU488">
        <v>100</v>
      </c>
      <c r="EV488">
        <v>-14.342</v>
      </c>
      <c r="EW488">
        <v>-1.565</v>
      </c>
      <c r="EX488">
        <v>-14.3476998515065</v>
      </c>
      <c r="EY488">
        <v>0.000485247639819423</v>
      </c>
      <c r="EZ488">
        <v>-1.36446825205216e-06</v>
      </c>
      <c r="FA488">
        <v>5.78542989185787e-10</v>
      </c>
      <c r="FB488">
        <v>-1.1099058739466</v>
      </c>
      <c r="FC488">
        <v>-0.0508365997127688</v>
      </c>
      <c r="FD488">
        <v>0.00161886503163497</v>
      </c>
      <c r="FE488">
        <v>-2.08621555845513e-05</v>
      </c>
      <c r="FF488">
        <v>0</v>
      </c>
      <c r="FG488">
        <v>2096</v>
      </c>
      <c r="FH488">
        <v>2</v>
      </c>
      <c r="FI488">
        <v>28</v>
      </c>
      <c r="FJ488">
        <v>17.2</v>
      </c>
      <c r="FK488">
        <v>17.1</v>
      </c>
      <c r="FL488">
        <v>18</v>
      </c>
      <c r="FM488">
        <v>492.52</v>
      </c>
      <c r="FN488">
        <v>513.546</v>
      </c>
      <c r="FO488">
        <v>29.9411</v>
      </c>
      <c r="FP488">
        <v>26.483</v>
      </c>
      <c r="FQ488">
        <v>30.0001</v>
      </c>
      <c r="FR488">
        <v>26.595</v>
      </c>
      <c r="FS488">
        <v>26.5793</v>
      </c>
      <c r="FT488">
        <v>21.54</v>
      </c>
      <c r="FU488">
        <v>35.3895</v>
      </c>
      <c r="FV488">
        <v>0</v>
      </c>
      <c r="FW488">
        <v>30</v>
      </c>
      <c r="FX488">
        <v>420</v>
      </c>
      <c r="FY488">
        <v>10.4045</v>
      </c>
      <c r="FZ488">
        <v>101.677</v>
      </c>
      <c r="GA488">
        <v>96.1972</v>
      </c>
    </row>
    <row r="489" spans="1:183">
      <c r="A489">
        <v>473</v>
      </c>
      <c r="B489">
        <v>1625678160.5</v>
      </c>
      <c r="C489">
        <v>944.400000095367</v>
      </c>
      <c r="D489" t="s">
        <v>1252</v>
      </c>
      <c r="E489" t="s">
        <v>1253</v>
      </c>
      <c r="F489">
        <v>1</v>
      </c>
      <c r="G489" t="s">
        <v>302</v>
      </c>
      <c r="H489">
        <v>1625678159.5</v>
      </c>
      <c r="I489">
        <f>(J489)/1000</f>
        <v>0</v>
      </c>
      <c r="J489">
        <f>1000*CJ489*AH489*(CF489-CG489)/(100*BY489*(1000-AH489*CF489))</f>
        <v>0</v>
      </c>
      <c r="K489">
        <f>CJ489*AH489*(CE489-CD489*(1000-AH489*CG489)/(1000-AH489*CF489))/(100*BY489)</f>
        <v>0</v>
      </c>
      <c r="L489">
        <f>CD489 - IF(AH489&gt;1, K489*BY489*100.0/(AJ489*CR489), 0)</f>
        <v>0</v>
      </c>
      <c r="M489">
        <f>((S489-I489/2)*L489-K489)/(S489+I489/2)</f>
        <v>0</v>
      </c>
      <c r="N489">
        <f>M489*(CK489+CL489)/1000.0</f>
        <v>0</v>
      </c>
      <c r="O489">
        <f>(CD489 - IF(AH489&gt;1, K489*BY489*100.0/(AJ489*CR489), 0))*(CK489+CL489)/1000.0</f>
        <v>0</v>
      </c>
      <c r="P489">
        <f>2.0/((1/R489-1/Q489)+SIGN(R489)*SQRT((1/R489-1/Q489)*(1/R489-1/Q489) + 4*BZ489/((BZ489+1)*(BZ489+1))*(2*1/R489*1/Q489-1/Q489*1/Q489)))</f>
        <v>0</v>
      </c>
      <c r="Q489">
        <f>IF(LEFT(CA489,1)&lt;&gt;"0",IF(LEFT(CA489,1)="1",3.0,CB489),$D$5+$E$5*(CR489*CK489/($K$5*1000))+$F$5*(CR489*CK489/($K$5*1000))*MAX(MIN(BY489,$J$5),$I$5)*MAX(MIN(BY489,$J$5),$I$5)+$G$5*MAX(MIN(BY489,$J$5),$I$5)*(CR489*CK489/($K$5*1000))+$H$5*(CR489*CK489/($K$5*1000))*(CR489*CK489/($K$5*1000)))</f>
        <v>0</v>
      </c>
      <c r="R489">
        <f>I489*(1000-(1000*0.61365*exp(17.502*V489/(240.97+V489))/(CK489+CL489)+CF489)/2)/(1000*0.61365*exp(17.502*V489/(240.97+V489))/(CK489+CL489)-CF489)</f>
        <v>0</v>
      </c>
      <c r="S489">
        <f>1/((BZ489+1)/(P489/1.6)+1/(Q489/1.37)) + BZ489/((BZ489+1)/(P489/1.6) + BZ489/(Q489/1.37))</f>
        <v>0</v>
      </c>
      <c r="T489">
        <f>(BU489*BX489)</f>
        <v>0</v>
      </c>
      <c r="U489">
        <f>(CM489+(T489+2*0.95*5.67E-8*(((CM489+$B$7)+273)^4-(CM489+273)^4)-44100*I489)/(1.84*29.3*Q489+8*0.95*5.67E-8*(CM489+273)^3))</f>
        <v>0</v>
      </c>
      <c r="V489">
        <f>($C$7*CN489+$D$7*CO489+$E$7*U489)</f>
        <v>0</v>
      </c>
      <c r="W489">
        <f>0.61365*exp(17.502*V489/(240.97+V489))</f>
        <v>0</v>
      </c>
      <c r="X489">
        <f>(Y489/Z489*100)</f>
        <v>0</v>
      </c>
      <c r="Y489">
        <f>CF489*(CK489+CL489)/1000</f>
        <v>0</v>
      </c>
      <c r="Z489">
        <f>0.61365*exp(17.502*CM489/(240.97+CM489))</f>
        <v>0</v>
      </c>
      <c r="AA489">
        <f>(W489-CF489*(CK489+CL489)/1000)</f>
        <v>0</v>
      </c>
      <c r="AB489">
        <f>(-I489*44100)</f>
        <v>0</v>
      </c>
      <c r="AC489">
        <f>2*29.3*Q489*0.92*(CM489-V489)</f>
        <v>0</v>
      </c>
      <c r="AD489">
        <f>2*0.95*5.67E-8*(((CM489+$B$7)+273)^4-(V489+273)^4)</f>
        <v>0</v>
      </c>
      <c r="AE489">
        <f>T489+AD489+AB489+AC489</f>
        <v>0</v>
      </c>
      <c r="AF489">
        <v>0</v>
      </c>
      <c r="AG489">
        <v>0</v>
      </c>
      <c r="AH489">
        <f>IF(AF489*$H$13&gt;=AJ489,1.0,(AJ489/(AJ489-AF489*$H$13)))</f>
        <v>0</v>
      </c>
      <c r="AI489">
        <f>(AH489-1)*100</f>
        <v>0</v>
      </c>
      <c r="AJ489">
        <f>MAX(0,($B$13+$C$13*CR489)/(1+$D$13*CR489)*CK489/(CM489+273)*$E$13)</f>
        <v>0</v>
      </c>
      <c r="AK489" t="s">
        <v>303</v>
      </c>
      <c r="AL489" t="s">
        <v>303</v>
      </c>
      <c r="AM489">
        <v>0</v>
      </c>
      <c r="AN489">
        <v>0</v>
      </c>
      <c r="AO489">
        <f>1-AM489/AN489</f>
        <v>0</v>
      </c>
      <c r="AP489">
        <v>0</v>
      </c>
      <c r="AQ489" t="s">
        <v>303</v>
      </c>
      <c r="AR489" t="s">
        <v>303</v>
      </c>
      <c r="AS489">
        <v>0</v>
      </c>
      <c r="AT489">
        <v>0</v>
      </c>
      <c r="AU489">
        <f>1-AS489/AT489</f>
        <v>0</v>
      </c>
      <c r="AV489">
        <v>0.5</v>
      </c>
      <c r="AW489">
        <f>BV489</f>
        <v>0</v>
      </c>
      <c r="AX489">
        <f>K489</f>
        <v>0</v>
      </c>
      <c r="AY489">
        <f>AU489*AV489*AW489</f>
        <v>0</v>
      </c>
      <c r="AZ489">
        <f>(AX489-AP489)/AW489</f>
        <v>0</v>
      </c>
      <c r="BA489">
        <f>(AN489-AT489)/AT489</f>
        <v>0</v>
      </c>
      <c r="BB489">
        <f>AM489/(AO489+AM489/AT489)</f>
        <v>0</v>
      </c>
      <c r="BC489" t="s">
        <v>303</v>
      </c>
      <c r="BD489">
        <v>0</v>
      </c>
      <c r="BE489">
        <f>IF(BD489&lt;&gt;0, BD489, BB489)</f>
        <v>0</v>
      </c>
      <c r="BF489">
        <f>1-BE489/AT489</f>
        <v>0</v>
      </c>
      <c r="BG489">
        <f>(AT489-AS489)/(AT489-BE489)</f>
        <v>0</v>
      </c>
      <c r="BH489">
        <f>(AN489-AT489)/(AN489-BE489)</f>
        <v>0</v>
      </c>
      <c r="BI489">
        <f>(AT489-AS489)/(AT489-AM489)</f>
        <v>0</v>
      </c>
      <c r="BJ489">
        <f>(AN489-AT489)/(AN489-AM489)</f>
        <v>0</v>
      </c>
      <c r="BK489">
        <f>(BG489*BE489/AS489)</f>
        <v>0</v>
      </c>
      <c r="BL489">
        <f>(1-BK489)</f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f>$B$11*CS489+$C$11*CT489+$F$11*CU489*(1-CX489)</f>
        <v>0</v>
      </c>
      <c r="BV489">
        <f>BU489*BW489</f>
        <v>0</v>
      </c>
      <c r="BW489">
        <f>($B$11*$D$9+$C$11*$D$9+$F$11*((DH489+CZ489)/MAX(DH489+CZ489+DI489, 0.1)*$I$9+DI489/MAX(DH489+CZ489+DI489, 0.1)*$J$9))/($B$11+$C$11+$F$11)</f>
        <v>0</v>
      </c>
      <c r="BX489">
        <f>($B$11*$K$9+$C$11*$K$9+$F$11*((DH489+CZ489)/MAX(DH489+CZ489+DI489, 0.1)*$P$9+DI489/MAX(DH489+CZ489+DI489, 0.1)*$Q$9))/($B$11+$C$11+$F$11)</f>
        <v>0</v>
      </c>
      <c r="BY489">
        <v>6</v>
      </c>
      <c r="BZ489">
        <v>0.5</v>
      </c>
      <c r="CA489" t="s">
        <v>304</v>
      </c>
      <c r="CB489">
        <v>2</v>
      </c>
      <c r="CC489">
        <v>1625678159.5</v>
      </c>
      <c r="CD489">
        <v>405.999666666667</v>
      </c>
      <c r="CE489">
        <v>419.884333333333</v>
      </c>
      <c r="CF489">
        <v>12.6405666666667</v>
      </c>
      <c r="CG489">
        <v>10.2687666666667</v>
      </c>
      <c r="CH489">
        <v>420.341666666667</v>
      </c>
      <c r="CI489">
        <v>14.2057666666667</v>
      </c>
      <c r="CJ489">
        <v>500.011</v>
      </c>
      <c r="CK489">
        <v>100.409</v>
      </c>
      <c r="CL489">
        <v>0.0995082</v>
      </c>
      <c r="CM489">
        <v>27.5532</v>
      </c>
      <c r="CN489">
        <v>27.0772666666667</v>
      </c>
      <c r="CO489">
        <v>999.9</v>
      </c>
      <c r="CP489">
        <v>0</v>
      </c>
      <c r="CQ489">
        <v>0</v>
      </c>
      <c r="CR489">
        <v>10039.1666666667</v>
      </c>
      <c r="CS489">
        <v>0</v>
      </c>
      <c r="CT489">
        <v>4.57671</v>
      </c>
      <c r="CU489">
        <v>1046.21666666667</v>
      </c>
      <c r="CV489">
        <v>0.962005666666667</v>
      </c>
      <c r="CW489">
        <v>0.0379944</v>
      </c>
      <c r="CX489">
        <v>0</v>
      </c>
      <c r="CY489">
        <v>1220.37333333333</v>
      </c>
      <c r="CZ489">
        <v>4.99912</v>
      </c>
      <c r="DA489">
        <v>12707.7333333333</v>
      </c>
      <c r="DB489">
        <v>6714.19333333333</v>
      </c>
      <c r="DC489">
        <v>38.2916666666667</v>
      </c>
      <c r="DD489">
        <v>41.187</v>
      </c>
      <c r="DE489">
        <v>40.083</v>
      </c>
      <c r="DF489">
        <v>40.8123333333333</v>
      </c>
      <c r="DG489">
        <v>40.4786666666667</v>
      </c>
      <c r="DH489">
        <v>1001.66</v>
      </c>
      <c r="DI489">
        <v>39.5566666666667</v>
      </c>
      <c r="DJ489">
        <v>0</v>
      </c>
      <c r="DK489">
        <v>1625678161.4</v>
      </c>
      <c r="DL489">
        <v>0</v>
      </c>
      <c r="DM489">
        <v>1222.49</v>
      </c>
      <c r="DN489">
        <v>-20.4884615057888</v>
      </c>
      <c r="DO489">
        <v>-206.253845812536</v>
      </c>
      <c r="DP489">
        <v>12725.744</v>
      </c>
      <c r="DQ489">
        <v>15</v>
      </c>
      <c r="DR489">
        <v>1625677134.6</v>
      </c>
      <c r="DS489" t="s">
        <v>305</v>
      </c>
      <c r="DT489">
        <v>1625677128.6</v>
      </c>
      <c r="DU489">
        <v>1625677134.6</v>
      </c>
      <c r="DV489">
        <v>2</v>
      </c>
      <c r="DW489">
        <v>0.041</v>
      </c>
      <c r="DX489">
        <v>0.026</v>
      </c>
      <c r="DY489">
        <v>-14.347</v>
      </c>
      <c r="DZ489">
        <v>-1.389</v>
      </c>
      <c r="EA489">
        <v>420</v>
      </c>
      <c r="EB489">
        <v>5</v>
      </c>
      <c r="EC489">
        <v>0.14</v>
      </c>
      <c r="ED489">
        <v>0.08</v>
      </c>
      <c r="EE489">
        <v>-13.9732829268293</v>
      </c>
      <c r="EF489">
        <v>-0.062799303135898</v>
      </c>
      <c r="EG489">
        <v>0.0604793006413583</v>
      </c>
      <c r="EH489">
        <v>1</v>
      </c>
      <c r="EI489">
        <v>1223.52696969697</v>
      </c>
      <c r="EJ489">
        <v>-20.4240036787261</v>
      </c>
      <c r="EK489">
        <v>1.96710290721321</v>
      </c>
      <c r="EL489">
        <v>0</v>
      </c>
      <c r="EM489">
        <v>2.33633634146341</v>
      </c>
      <c r="EN489">
        <v>0.274295121951223</v>
      </c>
      <c r="EO489">
        <v>0.0296447079763886</v>
      </c>
      <c r="EP489">
        <v>0</v>
      </c>
      <c r="EQ489">
        <v>1</v>
      </c>
      <c r="ER489">
        <v>3</v>
      </c>
      <c r="ES489" t="s">
        <v>427</v>
      </c>
      <c r="ET489">
        <v>100</v>
      </c>
      <c r="EU489">
        <v>100</v>
      </c>
      <c r="EV489">
        <v>-14.342</v>
      </c>
      <c r="EW489">
        <v>-1.5654</v>
      </c>
      <c r="EX489">
        <v>-14.3476998515065</v>
      </c>
      <c r="EY489">
        <v>0.000485247639819423</v>
      </c>
      <c r="EZ489">
        <v>-1.36446825205216e-06</v>
      </c>
      <c r="FA489">
        <v>5.78542989185787e-10</v>
      </c>
      <c r="FB489">
        <v>-1.1099058739466</v>
      </c>
      <c r="FC489">
        <v>-0.0508365997127688</v>
      </c>
      <c r="FD489">
        <v>0.00161886503163497</v>
      </c>
      <c r="FE489">
        <v>-2.08621555845513e-05</v>
      </c>
      <c r="FF489">
        <v>0</v>
      </c>
      <c r="FG489">
        <v>2096</v>
      </c>
      <c r="FH489">
        <v>2</v>
      </c>
      <c r="FI489">
        <v>28</v>
      </c>
      <c r="FJ489">
        <v>17.2</v>
      </c>
      <c r="FK489">
        <v>17.1</v>
      </c>
      <c r="FL489">
        <v>18</v>
      </c>
      <c r="FM489">
        <v>492.462</v>
      </c>
      <c r="FN489">
        <v>513.592</v>
      </c>
      <c r="FO489">
        <v>29.978</v>
      </c>
      <c r="FP489">
        <v>26.4842</v>
      </c>
      <c r="FQ489">
        <v>30.0001</v>
      </c>
      <c r="FR489">
        <v>26.595</v>
      </c>
      <c r="FS489">
        <v>26.5804</v>
      </c>
      <c r="FT489">
        <v>21.5396</v>
      </c>
      <c r="FU489">
        <v>35.3895</v>
      </c>
      <c r="FV489">
        <v>0</v>
      </c>
      <c r="FW489">
        <v>30.07</v>
      </c>
      <c r="FX489">
        <v>420</v>
      </c>
      <c r="FY489">
        <v>10.4086</v>
      </c>
      <c r="FZ489">
        <v>101.677</v>
      </c>
      <c r="GA489">
        <v>96.198</v>
      </c>
    </row>
    <row r="490" spans="1:183">
      <c r="A490">
        <v>474</v>
      </c>
      <c r="B490">
        <v>1625678162.5</v>
      </c>
      <c r="C490">
        <v>946.400000095367</v>
      </c>
      <c r="D490" t="s">
        <v>1254</v>
      </c>
      <c r="E490" t="s">
        <v>1255</v>
      </c>
      <c r="F490">
        <v>1</v>
      </c>
      <c r="G490" t="s">
        <v>302</v>
      </c>
      <c r="H490">
        <v>1625678161.5</v>
      </c>
      <c r="I490">
        <f>(J490)/1000</f>
        <v>0</v>
      </c>
      <c r="J490">
        <f>1000*CJ490*AH490*(CF490-CG490)/(100*BY490*(1000-AH490*CF490))</f>
        <v>0</v>
      </c>
      <c r="K490">
        <f>CJ490*AH490*(CE490-CD490*(1000-AH490*CG490)/(1000-AH490*CF490))/(100*BY490)</f>
        <v>0</v>
      </c>
      <c r="L490">
        <f>CD490 - IF(AH490&gt;1, K490*BY490*100.0/(AJ490*CR490), 0)</f>
        <v>0</v>
      </c>
      <c r="M490">
        <f>((S490-I490/2)*L490-K490)/(S490+I490/2)</f>
        <v>0</v>
      </c>
      <c r="N490">
        <f>M490*(CK490+CL490)/1000.0</f>
        <v>0</v>
      </c>
      <c r="O490">
        <f>(CD490 - IF(AH490&gt;1, K490*BY490*100.0/(AJ490*CR490), 0))*(CK490+CL490)/1000.0</f>
        <v>0</v>
      </c>
      <c r="P490">
        <f>2.0/((1/R490-1/Q490)+SIGN(R490)*SQRT((1/R490-1/Q490)*(1/R490-1/Q490) + 4*BZ490/((BZ490+1)*(BZ490+1))*(2*1/R490*1/Q490-1/Q490*1/Q490)))</f>
        <v>0</v>
      </c>
      <c r="Q490">
        <f>IF(LEFT(CA490,1)&lt;&gt;"0",IF(LEFT(CA490,1)="1",3.0,CB490),$D$5+$E$5*(CR490*CK490/($K$5*1000))+$F$5*(CR490*CK490/($K$5*1000))*MAX(MIN(BY490,$J$5),$I$5)*MAX(MIN(BY490,$J$5),$I$5)+$G$5*MAX(MIN(BY490,$J$5),$I$5)*(CR490*CK490/($K$5*1000))+$H$5*(CR490*CK490/($K$5*1000))*(CR490*CK490/($K$5*1000)))</f>
        <v>0</v>
      </c>
      <c r="R490">
        <f>I490*(1000-(1000*0.61365*exp(17.502*V490/(240.97+V490))/(CK490+CL490)+CF490)/2)/(1000*0.61365*exp(17.502*V490/(240.97+V490))/(CK490+CL490)-CF490)</f>
        <v>0</v>
      </c>
      <c r="S490">
        <f>1/((BZ490+1)/(P490/1.6)+1/(Q490/1.37)) + BZ490/((BZ490+1)/(P490/1.6) + BZ490/(Q490/1.37))</f>
        <v>0</v>
      </c>
      <c r="T490">
        <f>(BU490*BX490)</f>
        <v>0</v>
      </c>
      <c r="U490">
        <f>(CM490+(T490+2*0.95*5.67E-8*(((CM490+$B$7)+273)^4-(CM490+273)^4)-44100*I490)/(1.84*29.3*Q490+8*0.95*5.67E-8*(CM490+273)^3))</f>
        <v>0</v>
      </c>
      <c r="V490">
        <f>($C$7*CN490+$D$7*CO490+$E$7*U490)</f>
        <v>0</v>
      </c>
      <c r="W490">
        <f>0.61365*exp(17.502*V490/(240.97+V490))</f>
        <v>0</v>
      </c>
      <c r="X490">
        <f>(Y490/Z490*100)</f>
        <v>0</v>
      </c>
      <c r="Y490">
        <f>CF490*(CK490+CL490)/1000</f>
        <v>0</v>
      </c>
      <c r="Z490">
        <f>0.61365*exp(17.502*CM490/(240.97+CM490))</f>
        <v>0</v>
      </c>
      <c r="AA490">
        <f>(W490-CF490*(CK490+CL490)/1000)</f>
        <v>0</v>
      </c>
      <c r="AB490">
        <f>(-I490*44100)</f>
        <v>0</v>
      </c>
      <c r="AC490">
        <f>2*29.3*Q490*0.92*(CM490-V490)</f>
        <v>0</v>
      </c>
      <c r="AD490">
        <f>2*0.95*5.67E-8*(((CM490+$B$7)+273)^4-(V490+273)^4)</f>
        <v>0</v>
      </c>
      <c r="AE490">
        <f>T490+AD490+AB490+AC490</f>
        <v>0</v>
      </c>
      <c r="AF490">
        <v>0</v>
      </c>
      <c r="AG490">
        <v>0</v>
      </c>
      <c r="AH490">
        <f>IF(AF490*$H$13&gt;=AJ490,1.0,(AJ490/(AJ490-AF490*$H$13)))</f>
        <v>0</v>
      </c>
      <c r="AI490">
        <f>(AH490-1)*100</f>
        <v>0</v>
      </c>
      <c r="AJ490">
        <f>MAX(0,($B$13+$C$13*CR490)/(1+$D$13*CR490)*CK490/(CM490+273)*$E$13)</f>
        <v>0</v>
      </c>
      <c r="AK490" t="s">
        <v>303</v>
      </c>
      <c r="AL490" t="s">
        <v>303</v>
      </c>
      <c r="AM490">
        <v>0</v>
      </c>
      <c r="AN490">
        <v>0</v>
      </c>
      <c r="AO490">
        <f>1-AM490/AN490</f>
        <v>0</v>
      </c>
      <c r="AP490">
        <v>0</v>
      </c>
      <c r="AQ490" t="s">
        <v>303</v>
      </c>
      <c r="AR490" t="s">
        <v>303</v>
      </c>
      <c r="AS490">
        <v>0</v>
      </c>
      <c r="AT490">
        <v>0</v>
      </c>
      <c r="AU490">
        <f>1-AS490/AT490</f>
        <v>0</v>
      </c>
      <c r="AV490">
        <v>0.5</v>
      </c>
      <c r="AW490">
        <f>BV490</f>
        <v>0</v>
      </c>
      <c r="AX490">
        <f>K490</f>
        <v>0</v>
      </c>
      <c r="AY490">
        <f>AU490*AV490*AW490</f>
        <v>0</v>
      </c>
      <c r="AZ490">
        <f>(AX490-AP490)/AW490</f>
        <v>0</v>
      </c>
      <c r="BA490">
        <f>(AN490-AT490)/AT490</f>
        <v>0</v>
      </c>
      <c r="BB490">
        <f>AM490/(AO490+AM490/AT490)</f>
        <v>0</v>
      </c>
      <c r="BC490" t="s">
        <v>303</v>
      </c>
      <c r="BD490">
        <v>0</v>
      </c>
      <c r="BE490">
        <f>IF(BD490&lt;&gt;0, BD490, BB490)</f>
        <v>0</v>
      </c>
      <c r="BF490">
        <f>1-BE490/AT490</f>
        <v>0</v>
      </c>
      <c r="BG490">
        <f>(AT490-AS490)/(AT490-BE490)</f>
        <v>0</v>
      </c>
      <c r="BH490">
        <f>(AN490-AT490)/(AN490-BE490)</f>
        <v>0</v>
      </c>
      <c r="BI490">
        <f>(AT490-AS490)/(AT490-AM490)</f>
        <v>0</v>
      </c>
      <c r="BJ490">
        <f>(AN490-AT490)/(AN490-AM490)</f>
        <v>0</v>
      </c>
      <c r="BK490">
        <f>(BG490*BE490/AS490)</f>
        <v>0</v>
      </c>
      <c r="BL490">
        <f>(1-BK490)</f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f>$B$11*CS490+$C$11*CT490+$F$11*CU490*(1-CX490)</f>
        <v>0</v>
      </c>
      <c r="BV490">
        <f>BU490*BW490</f>
        <v>0</v>
      </c>
      <c r="BW490">
        <f>($B$11*$D$9+$C$11*$D$9+$F$11*((DH490+CZ490)/MAX(DH490+CZ490+DI490, 0.1)*$I$9+DI490/MAX(DH490+CZ490+DI490, 0.1)*$J$9))/($B$11+$C$11+$F$11)</f>
        <v>0</v>
      </c>
      <c r="BX490">
        <f>($B$11*$K$9+$C$11*$K$9+$F$11*((DH490+CZ490)/MAX(DH490+CZ490+DI490, 0.1)*$P$9+DI490/MAX(DH490+CZ490+DI490, 0.1)*$Q$9))/($B$11+$C$11+$F$11)</f>
        <v>0</v>
      </c>
      <c r="BY490">
        <v>6</v>
      </c>
      <c r="BZ490">
        <v>0.5</v>
      </c>
      <c r="CA490" t="s">
        <v>304</v>
      </c>
      <c r="CB490">
        <v>2</v>
      </c>
      <c r="CC490">
        <v>1625678161.5</v>
      </c>
      <c r="CD490">
        <v>405.986</v>
      </c>
      <c r="CE490">
        <v>419.917</v>
      </c>
      <c r="CF490">
        <v>12.6612666666667</v>
      </c>
      <c r="CG490">
        <v>10.3049333333333</v>
      </c>
      <c r="CH490">
        <v>420.328</v>
      </c>
      <c r="CI490">
        <v>14.2268</v>
      </c>
      <c r="CJ490">
        <v>500.030333333333</v>
      </c>
      <c r="CK490">
        <v>100.411</v>
      </c>
      <c r="CL490">
        <v>0.0998696666666667</v>
      </c>
      <c r="CM490">
        <v>27.5852666666667</v>
      </c>
      <c r="CN490">
        <v>27.1009</v>
      </c>
      <c r="CO490">
        <v>999.9</v>
      </c>
      <c r="CP490">
        <v>0</v>
      </c>
      <c r="CQ490">
        <v>0</v>
      </c>
      <c r="CR490">
        <v>10024.9666666667</v>
      </c>
      <c r="CS490">
        <v>0</v>
      </c>
      <c r="CT490">
        <v>4.57671</v>
      </c>
      <c r="CU490">
        <v>1046.12333333333</v>
      </c>
      <c r="CV490">
        <v>0.962005666666667</v>
      </c>
      <c r="CW490">
        <v>0.0379944</v>
      </c>
      <c r="CX490">
        <v>0</v>
      </c>
      <c r="CY490">
        <v>1219.63666666667</v>
      </c>
      <c r="CZ490">
        <v>4.99912</v>
      </c>
      <c r="DA490">
        <v>12698.5666666667</v>
      </c>
      <c r="DB490">
        <v>6713.59666666667</v>
      </c>
      <c r="DC490">
        <v>38.3956666666667</v>
      </c>
      <c r="DD490">
        <v>41.1456666666667</v>
      </c>
      <c r="DE490">
        <v>40.0416666666667</v>
      </c>
      <c r="DF490">
        <v>40.7703333333333</v>
      </c>
      <c r="DG490">
        <v>40.4373333333333</v>
      </c>
      <c r="DH490">
        <v>1001.57</v>
      </c>
      <c r="DI490">
        <v>39.5533333333333</v>
      </c>
      <c r="DJ490">
        <v>0</v>
      </c>
      <c r="DK490">
        <v>1625678163.2</v>
      </c>
      <c r="DL490">
        <v>0</v>
      </c>
      <c r="DM490">
        <v>1221.98807692308</v>
      </c>
      <c r="DN490">
        <v>-20.6786324961174</v>
      </c>
      <c r="DO490">
        <v>-202.834188166377</v>
      </c>
      <c r="DP490">
        <v>12720.8192307692</v>
      </c>
      <c r="DQ490">
        <v>15</v>
      </c>
      <c r="DR490">
        <v>1625677134.6</v>
      </c>
      <c r="DS490" t="s">
        <v>305</v>
      </c>
      <c r="DT490">
        <v>1625677128.6</v>
      </c>
      <c r="DU490">
        <v>1625677134.6</v>
      </c>
      <c r="DV490">
        <v>2</v>
      </c>
      <c r="DW490">
        <v>0.041</v>
      </c>
      <c r="DX490">
        <v>0.026</v>
      </c>
      <c r="DY490">
        <v>-14.347</v>
      </c>
      <c r="DZ490">
        <v>-1.389</v>
      </c>
      <c r="EA490">
        <v>420</v>
      </c>
      <c r="EB490">
        <v>5</v>
      </c>
      <c r="EC490">
        <v>0.14</v>
      </c>
      <c r="ED490">
        <v>0.08</v>
      </c>
      <c r="EE490">
        <v>-13.9739073170732</v>
      </c>
      <c r="EF490">
        <v>0.124670383275259</v>
      </c>
      <c r="EG490">
        <v>0.059857979846788</v>
      </c>
      <c r="EH490">
        <v>1</v>
      </c>
      <c r="EI490">
        <v>1222.91142857143</v>
      </c>
      <c r="EJ490">
        <v>-20.5726830241803</v>
      </c>
      <c r="EK490">
        <v>2.09243554993033</v>
      </c>
      <c r="EL490">
        <v>0</v>
      </c>
      <c r="EM490">
        <v>2.34325878048781</v>
      </c>
      <c r="EN490">
        <v>0.216845435540076</v>
      </c>
      <c r="EO490">
        <v>0.0254735531143358</v>
      </c>
      <c r="EP490">
        <v>0</v>
      </c>
      <c r="EQ490">
        <v>1</v>
      </c>
      <c r="ER490">
        <v>3</v>
      </c>
      <c r="ES490" t="s">
        <v>427</v>
      </c>
      <c r="ET490">
        <v>100</v>
      </c>
      <c r="EU490">
        <v>100</v>
      </c>
      <c r="EV490">
        <v>-14.342</v>
      </c>
      <c r="EW490">
        <v>-1.5658</v>
      </c>
      <c r="EX490">
        <v>-14.3476998515065</v>
      </c>
      <c r="EY490">
        <v>0.000485247639819423</v>
      </c>
      <c r="EZ490">
        <v>-1.36446825205216e-06</v>
      </c>
      <c r="FA490">
        <v>5.78542989185787e-10</v>
      </c>
      <c r="FB490">
        <v>-1.1099058739466</v>
      </c>
      <c r="FC490">
        <v>-0.0508365997127688</v>
      </c>
      <c r="FD490">
        <v>0.00161886503163497</v>
      </c>
      <c r="FE490">
        <v>-2.08621555845513e-05</v>
      </c>
      <c r="FF490">
        <v>0</v>
      </c>
      <c r="FG490">
        <v>2096</v>
      </c>
      <c r="FH490">
        <v>2</v>
      </c>
      <c r="FI490">
        <v>28</v>
      </c>
      <c r="FJ490">
        <v>17.2</v>
      </c>
      <c r="FK490">
        <v>17.1</v>
      </c>
      <c r="FL490">
        <v>18</v>
      </c>
      <c r="FM490">
        <v>492.588</v>
      </c>
      <c r="FN490">
        <v>513.365</v>
      </c>
      <c r="FO490">
        <v>30.0225</v>
      </c>
      <c r="FP490">
        <v>26.4858</v>
      </c>
      <c r="FQ490">
        <v>30.0003</v>
      </c>
      <c r="FR490">
        <v>26.5961</v>
      </c>
      <c r="FS490">
        <v>26.581</v>
      </c>
      <c r="FT490">
        <v>21.5397</v>
      </c>
      <c r="FU490">
        <v>35.3895</v>
      </c>
      <c r="FV490">
        <v>0</v>
      </c>
      <c r="FW490">
        <v>30.07</v>
      </c>
      <c r="FX490">
        <v>420</v>
      </c>
      <c r="FY490">
        <v>10.4069</v>
      </c>
      <c r="FZ490">
        <v>101.677</v>
      </c>
      <c r="GA490">
        <v>96.1983</v>
      </c>
    </row>
    <row r="491" spans="1:183">
      <c r="A491">
        <v>475</v>
      </c>
      <c r="B491">
        <v>1625678164.5</v>
      </c>
      <c r="C491">
        <v>948.400000095367</v>
      </c>
      <c r="D491" t="s">
        <v>1256</v>
      </c>
      <c r="E491" t="s">
        <v>1257</v>
      </c>
      <c r="F491">
        <v>1</v>
      </c>
      <c r="G491" t="s">
        <v>302</v>
      </c>
      <c r="H491">
        <v>1625678163.5</v>
      </c>
      <c r="I491">
        <f>(J491)/1000</f>
        <v>0</v>
      </c>
      <c r="J491">
        <f>1000*CJ491*AH491*(CF491-CG491)/(100*BY491*(1000-AH491*CF491))</f>
        <v>0</v>
      </c>
      <c r="K491">
        <f>CJ491*AH491*(CE491-CD491*(1000-AH491*CG491)/(1000-AH491*CF491))/(100*BY491)</f>
        <v>0</v>
      </c>
      <c r="L491">
        <f>CD491 - IF(AH491&gt;1, K491*BY491*100.0/(AJ491*CR491), 0)</f>
        <v>0</v>
      </c>
      <c r="M491">
        <f>((S491-I491/2)*L491-K491)/(S491+I491/2)</f>
        <v>0</v>
      </c>
      <c r="N491">
        <f>M491*(CK491+CL491)/1000.0</f>
        <v>0</v>
      </c>
      <c r="O491">
        <f>(CD491 - IF(AH491&gt;1, K491*BY491*100.0/(AJ491*CR491), 0))*(CK491+CL491)/1000.0</f>
        <v>0</v>
      </c>
      <c r="P491">
        <f>2.0/((1/R491-1/Q491)+SIGN(R491)*SQRT((1/R491-1/Q491)*(1/R491-1/Q491) + 4*BZ491/((BZ491+1)*(BZ491+1))*(2*1/R491*1/Q491-1/Q491*1/Q491)))</f>
        <v>0</v>
      </c>
      <c r="Q491">
        <f>IF(LEFT(CA491,1)&lt;&gt;"0",IF(LEFT(CA491,1)="1",3.0,CB491),$D$5+$E$5*(CR491*CK491/($K$5*1000))+$F$5*(CR491*CK491/($K$5*1000))*MAX(MIN(BY491,$J$5),$I$5)*MAX(MIN(BY491,$J$5),$I$5)+$G$5*MAX(MIN(BY491,$J$5),$I$5)*(CR491*CK491/($K$5*1000))+$H$5*(CR491*CK491/($K$5*1000))*(CR491*CK491/($K$5*1000)))</f>
        <v>0</v>
      </c>
      <c r="R491">
        <f>I491*(1000-(1000*0.61365*exp(17.502*V491/(240.97+V491))/(CK491+CL491)+CF491)/2)/(1000*0.61365*exp(17.502*V491/(240.97+V491))/(CK491+CL491)-CF491)</f>
        <v>0</v>
      </c>
      <c r="S491">
        <f>1/((BZ491+1)/(P491/1.6)+1/(Q491/1.37)) + BZ491/((BZ491+1)/(P491/1.6) + BZ491/(Q491/1.37))</f>
        <v>0</v>
      </c>
      <c r="T491">
        <f>(BU491*BX491)</f>
        <v>0</v>
      </c>
      <c r="U491">
        <f>(CM491+(T491+2*0.95*5.67E-8*(((CM491+$B$7)+273)^4-(CM491+273)^4)-44100*I491)/(1.84*29.3*Q491+8*0.95*5.67E-8*(CM491+273)^3))</f>
        <v>0</v>
      </c>
      <c r="V491">
        <f>($C$7*CN491+$D$7*CO491+$E$7*U491)</f>
        <v>0</v>
      </c>
      <c r="W491">
        <f>0.61365*exp(17.502*V491/(240.97+V491))</f>
        <v>0</v>
      </c>
      <c r="X491">
        <f>(Y491/Z491*100)</f>
        <v>0</v>
      </c>
      <c r="Y491">
        <f>CF491*(CK491+CL491)/1000</f>
        <v>0</v>
      </c>
      <c r="Z491">
        <f>0.61365*exp(17.502*CM491/(240.97+CM491))</f>
        <v>0</v>
      </c>
      <c r="AA491">
        <f>(W491-CF491*(CK491+CL491)/1000)</f>
        <v>0</v>
      </c>
      <c r="AB491">
        <f>(-I491*44100)</f>
        <v>0</v>
      </c>
      <c r="AC491">
        <f>2*29.3*Q491*0.92*(CM491-V491)</f>
        <v>0</v>
      </c>
      <c r="AD491">
        <f>2*0.95*5.67E-8*(((CM491+$B$7)+273)^4-(V491+273)^4)</f>
        <v>0</v>
      </c>
      <c r="AE491">
        <f>T491+AD491+AB491+AC491</f>
        <v>0</v>
      </c>
      <c r="AF491">
        <v>0</v>
      </c>
      <c r="AG491">
        <v>0</v>
      </c>
      <c r="AH491">
        <f>IF(AF491*$H$13&gt;=AJ491,1.0,(AJ491/(AJ491-AF491*$H$13)))</f>
        <v>0</v>
      </c>
      <c r="AI491">
        <f>(AH491-1)*100</f>
        <v>0</v>
      </c>
      <c r="AJ491">
        <f>MAX(0,($B$13+$C$13*CR491)/(1+$D$13*CR491)*CK491/(CM491+273)*$E$13)</f>
        <v>0</v>
      </c>
      <c r="AK491" t="s">
        <v>303</v>
      </c>
      <c r="AL491" t="s">
        <v>303</v>
      </c>
      <c r="AM491">
        <v>0</v>
      </c>
      <c r="AN491">
        <v>0</v>
      </c>
      <c r="AO491">
        <f>1-AM491/AN491</f>
        <v>0</v>
      </c>
      <c r="AP491">
        <v>0</v>
      </c>
      <c r="AQ491" t="s">
        <v>303</v>
      </c>
      <c r="AR491" t="s">
        <v>303</v>
      </c>
      <c r="AS491">
        <v>0</v>
      </c>
      <c r="AT491">
        <v>0</v>
      </c>
      <c r="AU491">
        <f>1-AS491/AT491</f>
        <v>0</v>
      </c>
      <c r="AV491">
        <v>0.5</v>
      </c>
      <c r="AW491">
        <f>BV491</f>
        <v>0</v>
      </c>
      <c r="AX491">
        <f>K491</f>
        <v>0</v>
      </c>
      <c r="AY491">
        <f>AU491*AV491*AW491</f>
        <v>0</v>
      </c>
      <c r="AZ491">
        <f>(AX491-AP491)/AW491</f>
        <v>0</v>
      </c>
      <c r="BA491">
        <f>(AN491-AT491)/AT491</f>
        <v>0</v>
      </c>
      <c r="BB491">
        <f>AM491/(AO491+AM491/AT491)</f>
        <v>0</v>
      </c>
      <c r="BC491" t="s">
        <v>303</v>
      </c>
      <c r="BD491">
        <v>0</v>
      </c>
      <c r="BE491">
        <f>IF(BD491&lt;&gt;0, BD491, BB491)</f>
        <v>0</v>
      </c>
      <c r="BF491">
        <f>1-BE491/AT491</f>
        <v>0</v>
      </c>
      <c r="BG491">
        <f>(AT491-AS491)/(AT491-BE491)</f>
        <v>0</v>
      </c>
      <c r="BH491">
        <f>(AN491-AT491)/(AN491-BE491)</f>
        <v>0</v>
      </c>
      <c r="BI491">
        <f>(AT491-AS491)/(AT491-AM491)</f>
        <v>0</v>
      </c>
      <c r="BJ491">
        <f>(AN491-AT491)/(AN491-AM491)</f>
        <v>0</v>
      </c>
      <c r="BK491">
        <f>(BG491*BE491/AS491)</f>
        <v>0</v>
      </c>
      <c r="BL491">
        <f>(1-BK491)</f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f>$B$11*CS491+$C$11*CT491+$F$11*CU491*(1-CX491)</f>
        <v>0</v>
      </c>
      <c r="BV491">
        <f>BU491*BW491</f>
        <v>0</v>
      </c>
      <c r="BW491">
        <f>($B$11*$D$9+$C$11*$D$9+$F$11*((DH491+CZ491)/MAX(DH491+CZ491+DI491, 0.1)*$I$9+DI491/MAX(DH491+CZ491+DI491, 0.1)*$J$9))/($B$11+$C$11+$F$11)</f>
        <v>0</v>
      </c>
      <c r="BX491">
        <f>($B$11*$K$9+$C$11*$K$9+$F$11*((DH491+CZ491)/MAX(DH491+CZ491+DI491, 0.1)*$P$9+DI491/MAX(DH491+CZ491+DI491, 0.1)*$Q$9))/($B$11+$C$11+$F$11)</f>
        <v>0</v>
      </c>
      <c r="BY491">
        <v>6</v>
      </c>
      <c r="BZ491">
        <v>0.5</v>
      </c>
      <c r="CA491" t="s">
        <v>304</v>
      </c>
      <c r="CB491">
        <v>2</v>
      </c>
      <c r="CC491">
        <v>1625678163.5</v>
      </c>
      <c r="CD491">
        <v>405.97</v>
      </c>
      <c r="CE491">
        <v>419.960666666667</v>
      </c>
      <c r="CF491">
        <v>12.6858</v>
      </c>
      <c r="CG491">
        <v>10.338</v>
      </c>
      <c r="CH491">
        <v>420.311666666667</v>
      </c>
      <c r="CI491">
        <v>14.2518333333333</v>
      </c>
      <c r="CJ491">
        <v>500.037</v>
      </c>
      <c r="CK491">
        <v>100.409333333333</v>
      </c>
      <c r="CL491">
        <v>0.100228</v>
      </c>
      <c r="CM491">
        <v>27.6160666666667</v>
      </c>
      <c r="CN491">
        <v>27.1279</v>
      </c>
      <c r="CO491">
        <v>999.9</v>
      </c>
      <c r="CP491">
        <v>0</v>
      </c>
      <c r="CQ491">
        <v>0</v>
      </c>
      <c r="CR491">
        <v>10006.2333333333</v>
      </c>
      <c r="CS491">
        <v>0</v>
      </c>
      <c r="CT491">
        <v>4.57671</v>
      </c>
      <c r="CU491">
        <v>1045.91666666667</v>
      </c>
      <c r="CV491">
        <v>0.962002</v>
      </c>
      <c r="CW491">
        <v>0.0379981</v>
      </c>
      <c r="CX491">
        <v>0</v>
      </c>
      <c r="CY491">
        <v>1218.81333333333</v>
      </c>
      <c r="CZ491">
        <v>4.99912</v>
      </c>
      <c r="DA491">
        <v>12688.7666666667</v>
      </c>
      <c r="DB491">
        <v>6712.25</v>
      </c>
      <c r="DC491">
        <v>38.5416666666667</v>
      </c>
      <c r="DD491">
        <v>41.187</v>
      </c>
      <c r="DE491">
        <v>40.083</v>
      </c>
      <c r="DF491">
        <v>40.8746666666667</v>
      </c>
      <c r="DG491">
        <v>40.583</v>
      </c>
      <c r="DH491">
        <v>1001.36666666667</v>
      </c>
      <c r="DI491">
        <v>39.55</v>
      </c>
      <c r="DJ491">
        <v>0</v>
      </c>
      <c r="DK491">
        <v>1625678165.6</v>
      </c>
      <c r="DL491">
        <v>0</v>
      </c>
      <c r="DM491">
        <v>1221.14846153846</v>
      </c>
      <c r="DN491">
        <v>-20.5736752174476</v>
      </c>
      <c r="DO491">
        <v>-203.295726474564</v>
      </c>
      <c r="DP491">
        <v>12712.2</v>
      </c>
      <c r="DQ491">
        <v>15</v>
      </c>
      <c r="DR491">
        <v>1625677134.6</v>
      </c>
      <c r="DS491" t="s">
        <v>305</v>
      </c>
      <c r="DT491">
        <v>1625677128.6</v>
      </c>
      <c r="DU491">
        <v>1625677134.6</v>
      </c>
      <c r="DV491">
        <v>2</v>
      </c>
      <c r="DW491">
        <v>0.041</v>
      </c>
      <c r="DX491">
        <v>0.026</v>
      </c>
      <c r="DY491">
        <v>-14.347</v>
      </c>
      <c r="DZ491">
        <v>-1.389</v>
      </c>
      <c r="EA491">
        <v>420</v>
      </c>
      <c r="EB491">
        <v>5</v>
      </c>
      <c r="EC491">
        <v>0.14</v>
      </c>
      <c r="ED491">
        <v>0.08</v>
      </c>
      <c r="EE491">
        <v>-13.9742536585366</v>
      </c>
      <c r="EF491">
        <v>0.0925902439023714</v>
      </c>
      <c r="EG491">
        <v>0.0600559174296956</v>
      </c>
      <c r="EH491">
        <v>1</v>
      </c>
      <c r="EI491">
        <v>1222.28257142857</v>
      </c>
      <c r="EJ491">
        <v>-20.6289358697092</v>
      </c>
      <c r="EK491">
        <v>2.10239501909763</v>
      </c>
      <c r="EL491">
        <v>0</v>
      </c>
      <c r="EM491">
        <v>2.34920195121951</v>
      </c>
      <c r="EN491">
        <v>0.119394564459929</v>
      </c>
      <c r="EO491">
        <v>0.0176410743298081</v>
      </c>
      <c r="EP491">
        <v>0</v>
      </c>
      <c r="EQ491">
        <v>1</v>
      </c>
      <c r="ER491">
        <v>3</v>
      </c>
      <c r="ES491" t="s">
        <v>427</v>
      </c>
      <c r="ET491">
        <v>100</v>
      </c>
      <c r="EU491">
        <v>100</v>
      </c>
      <c r="EV491">
        <v>-14.342</v>
      </c>
      <c r="EW491">
        <v>-1.5663</v>
      </c>
      <c r="EX491">
        <v>-14.3476998515065</v>
      </c>
      <c r="EY491">
        <v>0.000485247639819423</v>
      </c>
      <c r="EZ491">
        <v>-1.36446825205216e-06</v>
      </c>
      <c r="FA491">
        <v>5.78542989185787e-10</v>
      </c>
      <c r="FB491">
        <v>-1.1099058739466</v>
      </c>
      <c r="FC491">
        <v>-0.0508365997127688</v>
      </c>
      <c r="FD491">
        <v>0.00161886503163497</v>
      </c>
      <c r="FE491">
        <v>-2.08621555845513e-05</v>
      </c>
      <c r="FF491">
        <v>0</v>
      </c>
      <c r="FG491">
        <v>2096</v>
      </c>
      <c r="FH491">
        <v>2</v>
      </c>
      <c r="FI491">
        <v>28</v>
      </c>
      <c r="FJ491">
        <v>17.3</v>
      </c>
      <c r="FK491">
        <v>17.2</v>
      </c>
      <c r="FL491">
        <v>18</v>
      </c>
      <c r="FM491">
        <v>492.553</v>
      </c>
      <c r="FN491">
        <v>513.4</v>
      </c>
      <c r="FO491">
        <v>30.0761</v>
      </c>
      <c r="FP491">
        <v>26.4875</v>
      </c>
      <c r="FQ491">
        <v>30.0002</v>
      </c>
      <c r="FR491">
        <v>26.5972</v>
      </c>
      <c r="FS491">
        <v>26.581</v>
      </c>
      <c r="FT491">
        <v>21.542</v>
      </c>
      <c r="FU491">
        <v>35.3895</v>
      </c>
      <c r="FV491">
        <v>0</v>
      </c>
      <c r="FW491">
        <v>30.13</v>
      </c>
      <c r="FX491">
        <v>420</v>
      </c>
      <c r="FY491">
        <v>10.3957</v>
      </c>
      <c r="FZ491">
        <v>101.677</v>
      </c>
      <c r="GA491">
        <v>96.1984</v>
      </c>
    </row>
    <row r="492" spans="1:183">
      <c r="A492">
        <v>476</v>
      </c>
      <c r="B492">
        <v>1625678166.5</v>
      </c>
      <c r="C492">
        <v>950.400000095367</v>
      </c>
      <c r="D492" t="s">
        <v>1258</v>
      </c>
      <c r="E492" t="s">
        <v>1259</v>
      </c>
      <c r="F492">
        <v>1</v>
      </c>
      <c r="G492" t="s">
        <v>302</v>
      </c>
      <c r="H492">
        <v>1625678165.5</v>
      </c>
      <c r="I492">
        <f>(J492)/1000</f>
        <v>0</v>
      </c>
      <c r="J492">
        <f>1000*CJ492*AH492*(CF492-CG492)/(100*BY492*(1000-AH492*CF492))</f>
        <v>0</v>
      </c>
      <c r="K492">
        <f>CJ492*AH492*(CE492-CD492*(1000-AH492*CG492)/(1000-AH492*CF492))/(100*BY492)</f>
        <v>0</v>
      </c>
      <c r="L492">
        <f>CD492 - IF(AH492&gt;1, K492*BY492*100.0/(AJ492*CR492), 0)</f>
        <v>0</v>
      </c>
      <c r="M492">
        <f>((S492-I492/2)*L492-K492)/(S492+I492/2)</f>
        <v>0</v>
      </c>
      <c r="N492">
        <f>M492*(CK492+CL492)/1000.0</f>
        <v>0</v>
      </c>
      <c r="O492">
        <f>(CD492 - IF(AH492&gt;1, K492*BY492*100.0/(AJ492*CR492), 0))*(CK492+CL492)/1000.0</f>
        <v>0</v>
      </c>
      <c r="P492">
        <f>2.0/((1/R492-1/Q492)+SIGN(R492)*SQRT((1/R492-1/Q492)*(1/R492-1/Q492) + 4*BZ492/((BZ492+1)*(BZ492+1))*(2*1/R492*1/Q492-1/Q492*1/Q492)))</f>
        <v>0</v>
      </c>
      <c r="Q492">
        <f>IF(LEFT(CA492,1)&lt;&gt;"0",IF(LEFT(CA492,1)="1",3.0,CB492),$D$5+$E$5*(CR492*CK492/($K$5*1000))+$F$5*(CR492*CK492/($K$5*1000))*MAX(MIN(BY492,$J$5),$I$5)*MAX(MIN(BY492,$J$5),$I$5)+$G$5*MAX(MIN(BY492,$J$5),$I$5)*(CR492*CK492/($K$5*1000))+$H$5*(CR492*CK492/($K$5*1000))*(CR492*CK492/($K$5*1000)))</f>
        <v>0</v>
      </c>
      <c r="R492">
        <f>I492*(1000-(1000*0.61365*exp(17.502*V492/(240.97+V492))/(CK492+CL492)+CF492)/2)/(1000*0.61365*exp(17.502*V492/(240.97+V492))/(CK492+CL492)-CF492)</f>
        <v>0</v>
      </c>
      <c r="S492">
        <f>1/((BZ492+1)/(P492/1.6)+1/(Q492/1.37)) + BZ492/((BZ492+1)/(P492/1.6) + BZ492/(Q492/1.37))</f>
        <v>0</v>
      </c>
      <c r="T492">
        <f>(BU492*BX492)</f>
        <v>0</v>
      </c>
      <c r="U492">
        <f>(CM492+(T492+2*0.95*5.67E-8*(((CM492+$B$7)+273)^4-(CM492+273)^4)-44100*I492)/(1.84*29.3*Q492+8*0.95*5.67E-8*(CM492+273)^3))</f>
        <v>0</v>
      </c>
      <c r="V492">
        <f>($C$7*CN492+$D$7*CO492+$E$7*U492)</f>
        <v>0</v>
      </c>
      <c r="W492">
        <f>0.61365*exp(17.502*V492/(240.97+V492))</f>
        <v>0</v>
      </c>
      <c r="X492">
        <f>(Y492/Z492*100)</f>
        <v>0</v>
      </c>
      <c r="Y492">
        <f>CF492*(CK492+CL492)/1000</f>
        <v>0</v>
      </c>
      <c r="Z492">
        <f>0.61365*exp(17.502*CM492/(240.97+CM492))</f>
        <v>0</v>
      </c>
      <c r="AA492">
        <f>(W492-CF492*(CK492+CL492)/1000)</f>
        <v>0</v>
      </c>
      <c r="AB492">
        <f>(-I492*44100)</f>
        <v>0</v>
      </c>
      <c r="AC492">
        <f>2*29.3*Q492*0.92*(CM492-V492)</f>
        <v>0</v>
      </c>
      <c r="AD492">
        <f>2*0.95*5.67E-8*(((CM492+$B$7)+273)^4-(V492+273)^4)</f>
        <v>0</v>
      </c>
      <c r="AE492">
        <f>T492+AD492+AB492+AC492</f>
        <v>0</v>
      </c>
      <c r="AF492">
        <v>0</v>
      </c>
      <c r="AG492">
        <v>0</v>
      </c>
      <c r="AH492">
        <f>IF(AF492*$H$13&gt;=AJ492,1.0,(AJ492/(AJ492-AF492*$H$13)))</f>
        <v>0</v>
      </c>
      <c r="AI492">
        <f>(AH492-1)*100</f>
        <v>0</v>
      </c>
      <c r="AJ492">
        <f>MAX(0,($B$13+$C$13*CR492)/(1+$D$13*CR492)*CK492/(CM492+273)*$E$13)</f>
        <v>0</v>
      </c>
      <c r="AK492" t="s">
        <v>303</v>
      </c>
      <c r="AL492" t="s">
        <v>303</v>
      </c>
      <c r="AM492">
        <v>0</v>
      </c>
      <c r="AN492">
        <v>0</v>
      </c>
      <c r="AO492">
        <f>1-AM492/AN492</f>
        <v>0</v>
      </c>
      <c r="AP492">
        <v>0</v>
      </c>
      <c r="AQ492" t="s">
        <v>303</v>
      </c>
      <c r="AR492" t="s">
        <v>303</v>
      </c>
      <c r="AS492">
        <v>0</v>
      </c>
      <c r="AT492">
        <v>0</v>
      </c>
      <c r="AU492">
        <f>1-AS492/AT492</f>
        <v>0</v>
      </c>
      <c r="AV492">
        <v>0.5</v>
      </c>
      <c r="AW492">
        <f>BV492</f>
        <v>0</v>
      </c>
      <c r="AX492">
        <f>K492</f>
        <v>0</v>
      </c>
      <c r="AY492">
        <f>AU492*AV492*AW492</f>
        <v>0</v>
      </c>
      <c r="AZ492">
        <f>(AX492-AP492)/AW492</f>
        <v>0</v>
      </c>
      <c r="BA492">
        <f>(AN492-AT492)/AT492</f>
        <v>0</v>
      </c>
      <c r="BB492">
        <f>AM492/(AO492+AM492/AT492)</f>
        <v>0</v>
      </c>
      <c r="BC492" t="s">
        <v>303</v>
      </c>
      <c r="BD492">
        <v>0</v>
      </c>
      <c r="BE492">
        <f>IF(BD492&lt;&gt;0, BD492, BB492)</f>
        <v>0</v>
      </c>
      <c r="BF492">
        <f>1-BE492/AT492</f>
        <v>0</v>
      </c>
      <c r="BG492">
        <f>(AT492-AS492)/(AT492-BE492)</f>
        <v>0</v>
      </c>
      <c r="BH492">
        <f>(AN492-AT492)/(AN492-BE492)</f>
        <v>0</v>
      </c>
      <c r="BI492">
        <f>(AT492-AS492)/(AT492-AM492)</f>
        <v>0</v>
      </c>
      <c r="BJ492">
        <f>(AN492-AT492)/(AN492-AM492)</f>
        <v>0</v>
      </c>
      <c r="BK492">
        <f>(BG492*BE492/AS492)</f>
        <v>0</v>
      </c>
      <c r="BL492">
        <f>(1-BK492)</f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f>$B$11*CS492+$C$11*CT492+$F$11*CU492*(1-CX492)</f>
        <v>0</v>
      </c>
      <c r="BV492">
        <f>BU492*BW492</f>
        <v>0</v>
      </c>
      <c r="BW492">
        <f>($B$11*$D$9+$C$11*$D$9+$F$11*((DH492+CZ492)/MAX(DH492+CZ492+DI492, 0.1)*$I$9+DI492/MAX(DH492+CZ492+DI492, 0.1)*$J$9))/($B$11+$C$11+$F$11)</f>
        <v>0</v>
      </c>
      <c r="BX492">
        <f>($B$11*$K$9+$C$11*$K$9+$F$11*((DH492+CZ492)/MAX(DH492+CZ492+DI492, 0.1)*$P$9+DI492/MAX(DH492+CZ492+DI492, 0.1)*$Q$9))/($B$11+$C$11+$F$11)</f>
        <v>0</v>
      </c>
      <c r="BY492">
        <v>6</v>
      </c>
      <c r="BZ492">
        <v>0.5</v>
      </c>
      <c r="CA492" t="s">
        <v>304</v>
      </c>
      <c r="CB492">
        <v>2</v>
      </c>
      <c r="CC492">
        <v>1625678165.5</v>
      </c>
      <c r="CD492">
        <v>405.937</v>
      </c>
      <c r="CE492">
        <v>419.968333333333</v>
      </c>
      <c r="CF492">
        <v>12.7143333333333</v>
      </c>
      <c r="CG492">
        <v>10.3509333333333</v>
      </c>
      <c r="CH492">
        <v>420.278666666667</v>
      </c>
      <c r="CI492">
        <v>14.2808333333333</v>
      </c>
      <c r="CJ492">
        <v>500.027333333333</v>
      </c>
      <c r="CK492">
        <v>100.407333333333</v>
      </c>
      <c r="CL492">
        <v>0.1001701</v>
      </c>
      <c r="CM492">
        <v>27.6454666666667</v>
      </c>
      <c r="CN492">
        <v>27.1609666666667</v>
      </c>
      <c r="CO492">
        <v>999.9</v>
      </c>
      <c r="CP492">
        <v>0</v>
      </c>
      <c r="CQ492">
        <v>0</v>
      </c>
      <c r="CR492">
        <v>9991.66666666667</v>
      </c>
      <c r="CS492">
        <v>0</v>
      </c>
      <c r="CT492">
        <v>4.57671</v>
      </c>
      <c r="CU492">
        <v>1046.11</v>
      </c>
      <c r="CV492">
        <v>0.962009333333333</v>
      </c>
      <c r="CW492">
        <v>0.0379907</v>
      </c>
      <c r="CX492">
        <v>0</v>
      </c>
      <c r="CY492">
        <v>1218.39</v>
      </c>
      <c r="CZ492">
        <v>4.99912</v>
      </c>
      <c r="DA492">
        <v>12684.7333333333</v>
      </c>
      <c r="DB492">
        <v>6713.53</v>
      </c>
      <c r="DC492">
        <v>38.3123333333333</v>
      </c>
      <c r="DD492">
        <v>41.187</v>
      </c>
      <c r="DE492">
        <v>39.9786666666667</v>
      </c>
      <c r="DF492">
        <v>40.854</v>
      </c>
      <c r="DG492">
        <v>40.5203333333333</v>
      </c>
      <c r="DH492">
        <v>1001.56</v>
      </c>
      <c r="DI492">
        <v>39.55</v>
      </c>
      <c r="DJ492">
        <v>0</v>
      </c>
      <c r="DK492">
        <v>1625678167.4</v>
      </c>
      <c r="DL492">
        <v>0</v>
      </c>
      <c r="DM492">
        <v>1220.4336</v>
      </c>
      <c r="DN492">
        <v>-20.6892307367978</v>
      </c>
      <c r="DO492">
        <v>-202.369230411061</v>
      </c>
      <c r="DP492">
        <v>12704.992</v>
      </c>
      <c r="DQ492">
        <v>15</v>
      </c>
      <c r="DR492">
        <v>1625677134.6</v>
      </c>
      <c r="DS492" t="s">
        <v>305</v>
      </c>
      <c r="DT492">
        <v>1625677128.6</v>
      </c>
      <c r="DU492">
        <v>1625677134.6</v>
      </c>
      <c r="DV492">
        <v>2</v>
      </c>
      <c r="DW492">
        <v>0.041</v>
      </c>
      <c r="DX492">
        <v>0.026</v>
      </c>
      <c r="DY492">
        <v>-14.347</v>
      </c>
      <c r="DZ492">
        <v>-1.389</v>
      </c>
      <c r="EA492">
        <v>420</v>
      </c>
      <c r="EB492">
        <v>5</v>
      </c>
      <c r="EC492">
        <v>0.14</v>
      </c>
      <c r="ED492">
        <v>0.08</v>
      </c>
      <c r="EE492">
        <v>-13.9813707317073</v>
      </c>
      <c r="EF492">
        <v>0.0455372822299485</v>
      </c>
      <c r="EG492">
        <v>0.0615672356795455</v>
      </c>
      <c r="EH492">
        <v>1</v>
      </c>
      <c r="EI492">
        <v>1221.35382352941</v>
      </c>
      <c r="EJ492">
        <v>-20.5947786009078</v>
      </c>
      <c r="EK492">
        <v>2.02823164749909</v>
      </c>
      <c r="EL492">
        <v>0</v>
      </c>
      <c r="EM492">
        <v>2.35431463414634</v>
      </c>
      <c r="EN492">
        <v>0.0603562369337989</v>
      </c>
      <c r="EO492">
        <v>0.0115842047839248</v>
      </c>
      <c r="EP492">
        <v>1</v>
      </c>
      <c r="EQ492">
        <v>2</v>
      </c>
      <c r="ER492">
        <v>3</v>
      </c>
      <c r="ES492" t="s">
        <v>349</v>
      </c>
      <c r="ET492">
        <v>100</v>
      </c>
      <c r="EU492">
        <v>100</v>
      </c>
      <c r="EV492">
        <v>-14.342</v>
      </c>
      <c r="EW492">
        <v>-1.5667</v>
      </c>
      <c r="EX492">
        <v>-14.3476998515065</v>
      </c>
      <c r="EY492">
        <v>0.000485247639819423</v>
      </c>
      <c r="EZ492">
        <v>-1.36446825205216e-06</v>
      </c>
      <c r="FA492">
        <v>5.78542989185787e-10</v>
      </c>
      <c r="FB492">
        <v>-1.1099058739466</v>
      </c>
      <c r="FC492">
        <v>-0.0508365997127688</v>
      </c>
      <c r="FD492">
        <v>0.00161886503163497</v>
      </c>
      <c r="FE492">
        <v>-2.08621555845513e-05</v>
      </c>
      <c r="FF492">
        <v>0</v>
      </c>
      <c r="FG492">
        <v>2096</v>
      </c>
      <c r="FH492">
        <v>2</v>
      </c>
      <c r="FI492">
        <v>28</v>
      </c>
      <c r="FJ492">
        <v>17.3</v>
      </c>
      <c r="FK492">
        <v>17.2</v>
      </c>
      <c r="FL492">
        <v>18</v>
      </c>
      <c r="FM492">
        <v>492.437</v>
      </c>
      <c r="FN492">
        <v>513.508</v>
      </c>
      <c r="FO492">
        <v>30.1182</v>
      </c>
      <c r="FP492">
        <v>26.4886</v>
      </c>
      <c r="FQ492">
        <v>30.0002</v>
      </c>
      <c r="FR492">
        <v>26.5972</v>
      </c>
      <c r="FS492">
        <v>26.581</v>
      </c>
      <c r="FT492">
        <v>21.5405</v>
      </c>
      <c r="FU492">
        <v>35.3895</v>
      </c>
      <c r="FV492">
        <v>0</v>
      </c>
      <c r="FW492">
        <v>30.2</v>
      </c>
      <c r="FX492">
        <v>420</v>
      </c>
      <c r="FY492">
        <v>10.4703</v>
      </c>
      <c r="FZ492">
        <v>101.677</v>
      </c>
      <c r="GA492">
        <v>96.199</v>
      </c>
    </row>
    <row r="493" spans="1:183">
      <c r="A493">
        <v>477</v>
      </c>
      <c r="B493">
        <v>1625678168.5</v>
      </c>
      <c r="C493">
        <v>952.400000095367</v>
      </c>
      <c r="D493" t="s">
        <v>1260</v>
      </c>
      <c r="E493" t="s">
        <v>1261</v>
      </c>
      <c r="F493">
        <v>1</v>
      </c>
      <c r="G493" t="s">
        <v>302</v>
      </c>
      <c r="H493">
        <v>1625678167.5</v>
      </c>
      <c r="I493">
        <f>(J493)/1000</f>
        <v>0</v>
      </c>
      <c r="J493">
        <f>1000*CJ493*AH493*(CF493-CG493)/(100*BY493*(1000-AH493*CF493))</f>
        <v>0</v>
      </c>
      <c r="K493">
        <f>CJ493*AH493*(CE493-CD493*(1000-AH493*CG493)/(1000-AH493*CF493))/(100*BY493)</f>
        <v>0</v>
      </c>
      <c r="L493">
        <f>CD493 - IF(AH493&gt;1, K493*BY493*100.0/(AJ493*CR493), 0)</f>
        <v>0</v>
      </c>
      <c r="M493">
        <f>((S493-I493/2)*L493-K493)/(S493+I493/2)</f>
        <v>0</v>
      </c>
      <c r="N493">
        <f>M493*(CK493+CL493)/1000.0</f>
        <v>0</v>
      </c>
      <c r="O493">
        <f>(CD493 - IF(AH493&gt;1, K493*BY493*100.0/(AJ493*CR493), 0))*(CK493+CL493)/1000.0</f>
        <v>0</v>
      </c>
      <c r="P493">
        <f>2.0/((1/R493-1/Q493)+SIGN(R493)*SQRT((1/R493-1/Q493)*(1/R493-1/Q493) + 4*BZ493/((BZ493+1)*(BZ493+1))*(2*1/R493*1/Q493-1/Q493*1/Q493)))</f>
        <v>0</v>
      </c>
      <c r="Q493">
        <f>IF(LEFT(CA493,1)&lt;&gt;"0",IF(LEFT(CA493,1)="1",3.0,CB493),$D$5+$E$5*(CR493*CK493/($K$5*1000))+$F$5*(CR493*CK493/($K$5*1000))*MAX(MIN(BY493,$J$5),$I$5)*MAX(MIN(BY493,$J$5),$I$5)+$G$5*MAX(MIN(BY493,$J$5),$I$5)*(CR493*CK493/($K$5*1000))+$H$5*(CR493*CK493/($K$5*1000))*(CR493*CK493/($K$5*1000)))</f>
        <v>0</v>
      </c>
      <c r="R493">
        <f>I493*(1000-(1000*0.61365*exp(17.502*V493/(240.97+V493))/(CK493+CL493)+CF493)/2)/(1000*0.61365*exp(17.502*V493/(240.97+V493))/(CK493+CL493)-CF493)</f>
        <v>0</v>
      </c>
      <c r="S493">
        <f>1/((BZ493+1)/(P493/1.6)+1/(Q493/1.37)) + BZ493/((BZ493+1)/(P493/1.6) + BZ493/(Q493/1.37))</f>
        <v>0</v>
      </c>
      <c r="T493">
        <f>(BU493*BX493)</f>
        <v>0</v>
      </c>
      <c r="U493">
        <f>(CM493+(T493+2*0.95*5.67E-8*(((CM493+$B$7)+273)^4-(CM493+273)^4)-44100*I493)/(1.84*29.3*Q493+8*0.95*5.67E-8*(CM493+273)^3))</f>
        <v>0</v>
      </c>
      <c r="V493">
        <f>($C$7*CN493+$D$7*CO493+$E$7*U493)</f>
        <v>0</v>
      </c>
      <c r="W493">
        <f>0.61365*exp(17.502*V493/(240.97+V493))</f>
        <v>0</v>
      </c>
      <c r="X493">
        <f>(Y493/Z493*100)</f>
        <v>0</v>
      </c>
      <c r="Y493">
        <f>CF493*(CK493+CL493)/1000</f>
        <v>0</v>
      </c>
      <c r="Z493">
        <f>0.61365*exp(17.502*CM493/(240.97+CM493))</f>
        <v>0</v>
      </c>
      <c r="AA493">
        <f>(W493-CF493*(CK493+CL493)/1000)</f>
        <v>0</v>
      </c>
      <c r="AB493">
        <f>(-I493*44100)</f>
        <v>0</v>
      </c>
      <c r="AC493">
        <f>2*29.3*Q493*0.92*(CM493-V493)</f>
        <v>0</v>
      </c>
      <c r="AD493">
        <f>2*0.95*5.67E-8*(((CM493+$B$7)+273)^4-(V493+273)^4)</f>
        <v>0</v>
      </c>
      <c r="AE493">
        <f>T493+AD493+AB493+AC493</f>
        <v>0</v>
      </c>
      <c r="AF493">
        <v>0</v>
      </c>
      <c r="AG493">
        <v>0</v>
      </c>
      <c r="AH493">
        <f>IF(AF493*$H$13&gt;=AJ493,1.0,(AJ493/(AJ493-AF493*$H$13)))</f>
        <v>0</v>
      </c>
      <c r="AI493">
        <f>(AH493-1)*100</f>
        <v>0</v>
      </c>
      <c r="AJ493">
        <f>MAX(0,($B$13+$C$13*CR493)/(1+$D$13*CR493)*CK493/(CM493+273)*$E$13)</f>
        <v>0</v>
      </c>
      <c r="AK493" t="s">
        <v>303</v>
      </c>
      <c r="AL493" t="s">
        <v>303</v>
      </c>
      <c r="AM493">
        <v>0</v>
      </c>
      <c r="AN493">
        <v>0</v>
      </c>
      <c r="AO493">
        <f>1-AM493/AN493</f>
        <v>0</v>
      </c>
      <c r="AP493">
        <v>0</v>
      </c>
      <c r="AQ493" t="s">
        <v>303</v>
      </c>
      <c r="AR493" t="s">
        <v>303</v>
      </c>
      <c r="AS493">
        <v>0</v>
      </c>
      <c r="AT493">
        <v>0</v>
      </c>
      <c r="AU493">
        <f>1-AS493/AT493</f>
        <v>0</v>
      </c>
      <c r="AV493">
        <v>0.5</v>
      </c>
      <c r="AW493">
        <f>BV493</f>
        <v>0</v>
      </c>
      <c r="AX493">
        <f>K493</f>
        <v>0</v>
      </c>
      <c r="AY493">
        <f>AU493*AV493*AW493</f>
        <v>0</v>
      </c>
      <c r="AZ493">
        <f>(AX493-AP493)/AW493</f>
        <v>0</v>
      </c>
      <c r="BA493">
        <f>(AN493-AT493)/AT493</f>
        <v>0</v>
      </c>
      <c r="BB493">
        <f>AM493/(AO493+AM493/AT493)</f>
        <v>0</v>
      </c>
      <c r="BC493" t="s">
        <v>303</v>
      </c>
      <c r="BD493">
        <v>0</v>
      </c>
      <c r="BE493">
        <f>IF(BD493&lt;&gt;0, BD493, BB493)</f>
        <v>0</v>
      </c>
      <c r="BF493">
        <f>1-BE493/AT493</f>
        <v>0</v>
      </c>
      <c r="BG493">
        <f>(AT493-AS493)/(AT493-BE493)</f>
        <v>0</v>
      </c>
      <c r="BH493">
        <f>(AN493-AT493)/(AN493-BE493)</f>
        <v>0</v>
      </c>
      <c r="BI493">
        <f>(AT493-AS493)/(AT493-AM493)</f>
        <v>0</v>
      </c>
      <c r="BJ493">
        <f>(AN493-AT493)/(AN493-AM493)</f>
        <v>0</v>
      </c>
      <c r="BK493">
        <f>(BG493*BE493/AS493)</f>
        <v>0</v>
      </c>
      <c r="BL493">
        <f>(1-BK493)</f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f>$B$11*CS493+$C$11*CT493+$F$11*CU493*(1-CX493)</f>
        <v>0</v>
      </c>
      <c r="BV493">
        <f>BU493*BW493</f>
        <v>0</v>
      </c>
      <c r="BW493">
        <f>($B$11*$D$9+$C$11*$D$9+$F$11*((DH493+CZ493)/MAX(DH493+CZ493+DI493, 0.1)*$I$9+DI493/MAX(DH493+CZ493+DI493, 0.1)*$J$9))/($B$11+$C$11+$F$11)</f>
        <v>0</v>
      </c>
      <c r="BX493">
        <f>($B$11*$K$9+$C$11*$K$9+$F$11*((DH493+CZ493)/MAX(DH493+CZ493+DI493, 0.1)*$P$9+DI493/MAX(DH493+CZ493+DI493, 0.1)*$Q$9))/($B$11+$C$11+$F$11)</f>
        <v>0</v>
      </c>
      <c r="BY493">
        <v>6</v>
      </c>
      <c r="BZ493">
        <v>0.5</v>
      </c>
      <c r="CA493" t="s">
        <v>304</v>
      </c>
      <c r="CB493">
        <v>2</v>
      </c>
      <c r="CC493">
        <v>1625678167.5</v>
      </c>
      <c r="CD493">
        <v>405.928</v>
      </c>
      <c r="CE493">
        <v>419.997</v>
      </c>
      <c r="CF493">
        <v>12.7412333333333</v>
      </c>
      <c r="CG493">
        <v>10.3546</v>
      </c>
      <c r="CH493">
        <v>420.269666666667</v>
      </c>
      <c r="CI493">
        <v>14.3082333333333</v>
      </c>
      <c r="CJ493">
        <v>500.009333333333</v>
      </c>
      <c r="CK493">
        <v>100.407</v>
      </c>
      <c r="CL493">
        <v>0.0997177333333333</v>
      </c>
      <c r="CM493">
        <v>27.6755</v>
      </c>
      <c r="CN493">
        <v>27.1952666666667</v>
      </c>
      <c r="CO493">
        <v>999.9</v>
      </c>
      <c r="CP493">
        <v>0</v>
      </c>
      <c r="CQ493">
        <v>0</v>
      </c>
      <c r="CR493">
        <v>9992.70666666667</v>
      </c>
      <c r="CS493">
        <v>0</v>
      </c>
      <c r="CT493">
        <v>4.57671</v>
      </c>
      <c r="CU493">
        <v>1046.01</v>
      </c>
      <c r="CV493">
        <v>0.962005666666667</v>
      </c>
      <c r="CW493">
        <v>0.0379944</v>
      </c>
      <c r="CX493">
        <v>0</v>
      </c>
      <c r="CY493">
        <v>1217.54</v>
      </c>
      <c r="CZ493">
        <v>4.99912</v>
      </c>
      <c r="DA493">
        <v>12676.5333333333</v>
      </c>
      <c r="DB493">
        <v>6712.85666666667</v>
      </c>
      <c r="DC493">
        <v>38.4166666666667</v>
      </c>
      <c r="DD493">
        <v>41.187</v>
      </c>
      <c r="DE493">
        <v>40.0203333333333</v>
      </c>
      <c r="DF493">
        <v>40.8956666666667</v>
      </c>
      <c r="DG493">
        <v>40.4996666666667</v>
      </c>
      <c r="DH493">
        <v>1001.46</v>
      </c>
      <c r="DI493">
        <v>39.55</v>
      </c>
      <c r="DJ493">
        <v>0</v>
      </c>
      <c r="DK493">
        <v>1625678169.2</v>
      </c>
      <c r="DL493">
        <v>0</v>
      </c>
      <c r="DM493">
        <v>1219.93076923077</v>
      </c>
      <c r="DN493">
        <v>-21.0468376240753</v>
      </c>
      <c r="DO493">
        <v>-205.415384776676</v>
      </c>
      <c r="DP493">
        <v>12700.0307692308</v>
      </c>
      <c r="DQ493">
        <v>15</v>
      </c>
      <c r="DR493">
        <v>1625677134.6</v>
      </c>
      <c r="DS493" t="s">
        <v>305</v>
      </c>
      <c r="DT493">
        <v>1625677128.6</v>
      </c>
      <c r="DU493">
        <v>1625677134.6</v>
      </c>
      <c r="DV493">
        <v>2</v>
      </c>
      <c r="DW493">
        <v>0.041</v>
      </c>
      <c r="DX493">
        <v>0.026</v>
      </c>
      <c r="DY493">
        <v>-14.347</v>
      </c>
      <c r="DZ493">
        <v>-1.389</v>
      </c>
      <c r="EA493">
        <v>420</v>
      </c>
      <c r="EB493">
        <v>5</v>
      </c>
      <c r="EC493">
        <v>0.14</v>
      </c>
      <c r="ED493">
        <v>0.08</v>
      </c>
      <c r="EE493">
        <v>-13.9950219512195</v>
      </c>
      <c r="EF493">
        <v>0.0223463414634269</v>
      </c>
      <c r="EG493">
        <v>0.0630176843634721</v>
      </c>
      <c r="EH493">
        <v>1</v>
      </c>
      <c r="EI493">
        <v>1220.83428571429</v>
      </c>
      <c r="EJ493">
        <v>-20.6003051961932</v>
      </c>
      <c r="EK493">
        <v>2.0799948979529</v>
      </c>
      <c r="EL493">
        <v>0</v>
      </c>
      <c r="EM493">
        <v>2.35952243902439</v>
      </c>
      <c r="EN493">
        <v>0.0609211149825819</v>
      </c>
      <c r="EO493">
        <v>0.0116945406859799</v>
      </c>
      <c r="EP493">
        <v>1</v>
      </c>
      <c r="EQ493">
        <v>2</v>
      </c>
      <c r="ER493">
        <v>3</v>
      </c>
      <c r="ES493" t="s">
        <v>349</v>
      </c>
      <c r="ET493">
        <v>100</v>
      </c>
      <c r="EU493">
        <v>100</v>
      </c>
      <c r="EV493">
        <v>-14.342</v>
      </c>
      <c r="EW493">
        <v>-1.5672</v>
      </c>
      <c r="EX493">
        <v>-14.3476998515065</v>
      </c>
      <c r="EY493">
        <v>0.000485247639819423</v>
      </c>
      <c r="EZ493">
        <v>-1.36446825205216e-06</v>
      </c>
      <c r="FA493">
        <v>5.78542989185787e-10</v>
      </c>
      <c r="FB493">
        <v>-1.1099058739466</v>
      </c>
      <c r="FC493">
        <v>-0.0508365997127688</v>
      </c>
      <c r="FD493">
        <v>0.00161886503163497</v>
      </c>
      <c r="FE493">
        <v>-2.08621555845513e-05</v>
      </c>
      <c r="FF493">
        <v>0</v>
      </c>
      <c r="FG493">
        <v>2096</v>
      </c>
      <c r="FH493">
        <v>2</v>
      </c>
      <c r="FI493">
        <v>28</v>
      </c>
      <c r="FJ493">
        <v>17.3</v>
      </c>
      <c r="FK493">
        <v>17.2</v>
      </c>
      <c r="FL493">
        <v>18</v>
      </c>
      <c r="FM493">
        <v>492.543</v>
      </c>
      <c r="FN493">
        <v>513.387</v>
      </c>
      <c r="FO493">
        <v>30.1589</v>
      </c>
      <c r="FP493">
        <v>26.4903</v>
      </c>
      <c r="FQ493">
        <v>30.0004</v>
      </c>
      <c r="FR493">
        <v>26.5978</v>
      </c>
      <c r="FS493">
        <v>26.5815</v>
      </c>
      <c r="FT493">
        <v>21.5403</v>
      </c>
      <c r="FU493">
        <v>35.0976</v>
      </c>
      <c r="FV493">
        <v>0</v>
      </c>
      <c r="FW493">
        <v>30.2</v>
      </c>
      <c r="FX493">
        <v>420</v>
      </c>
      <c r="FY493">
        <v>10.4723</v>
      </c>
      <c r="FZ493">
        <v>101.676</v>
      </c>
      <c r="GA493">
        <v>96.1989</v>
      </c>
    </row>
    <row r="494" spans="1:183">
      <c r="A494">
        <v>478</v>
      </c>
      <c r="B494">
        <v>1625678170.5</v>
      </c>
      <c r="C494">
        <v>954.400000095367</v>
      </c>
      <c r="D494" t="s">
        <v>1262</v>
      </c>
      <c r="E494" t="s">
        <v>1263</v>
      </c>
      <c r="F494">
        <v>1</v>
      </c>
      <c r="G494" t="s">
        <v>302</v>
      </c>
      <c r="H494">
        <v>1625678169.5</v>
      </c>
      <c r="I494">
        <f>(J494)/1000</f>
        <v>0</v>
      </c>
      <c r="J494">
        <f>1000*CJ494*AH494*(CF494-CG494)/(100*BY494*(1000-AH494*CF494))</f>
        <v>0</v>
      </c>
      <c r="K494">
        <f>CJ494*AH494*(CE494-CD494*(1000-AH494*CG494)/(1000-AH494*CF494))/(100*BY494)</f>
        <v>0</v>
      </c>
      <c r="L494">
        <f>CD494 - IF(AH494&gt;1, K494*BY494*100.0/(AJ494*CR494), 0)</f>
        <v>0</v>
      </c>
      <c r="M494">
        <f>((S494-I494/2)*L494-K494)/(S494+I494/2)</f>
        <v>0</v>
      </c>
      <c r="N494">
        <f>M494*(CK494+CL494)/1000.0</f>
        <v>0</v>
      </c>
      <c r="O494">
        <f>(CD494 - IF(AH494&gt;1, K494*BY494*100.0/(AJ494*CR494), 0))*(CK494+CL494)/1000.0</f>
        <v>0</v>
      </c>
      <c r="P494">
        <f>2.0/((1/R494-1/Q494)+SIGN(R494)*SQRT((1/R494-1/Q494)*(1/R494-1/Q494) + 4*BZ494/((BZ494+1)*(BZ494+1))*(2*1/R494*1/Q494-1/Q494*1/Q494)))</f>
        <v>0</v>
      </c>
      <c r="Q494">
        <f>IF(LEFT(CA494,1)&lt;&gt;"0",IF(LEFT(CA494,1)="1",3.0,CB494),$D$5+$E$5*(CR494*CK494/($K$5*1000))+$F$5*(CR494*CK494/($K$5*1000))*MAX(MIN(BY494,$J$5),$I$5)*MAX(MIN(BY494,$J$5),$I$5)+$G$5*MAX(MIN(BY494,$J$5),$I$5)*(CR494*CK494/($K$5*1000))+$H$5*(CR494*CK494/($K$5*1000))*(CR494*CK494/($K$5*1000)))</f>
        <v>0</v>
      </c>
      <c r="R494">
        <f>I494*(1000-(1000*0.61365*exp(17.502*V494/(240.97+V494))/(CK494+CL494)+CF494)/2)/(1000*0.61365*exp(17.502*V494/(240.97+V494))/(CK494+CL494)-CF494)</f>
        <v>0</v>
      </c>
      <c r="S494">
        <f>1/((BZ494+1)/(P494/1.6)+1/(Q494/1.37)) + BZ494/((BZ494+1)/(P494/1.6) + BZ494/(Q494/1.37))</f>
        <v>0</v>
      </c>
      <c r="T494">
        <f>(BU494*BX494)</f>
        <v>0</v>
      </c>
      <c r="U494">
        <f>(CM494+(T494+2*0.95*5.67E-8*(((CM494+$B$7)+273)^4-(CM494+273)^4)-44100*I494)/(1.84*29.3*Q494+8*0.95*5.67E-8*(CM494+273)^3))</f>
        <v>0</v>
      </c>
      <c r="V494">
        <f>($C$7*CN494+$D$7*CO494+$E$7*U494)</f>
        <v>0</v>
      </c>
      <c r="W494">
        <f>0.61365*exp(17.502*V494/(240.97+V494))</f>
        <v>0</v>
      </c>
      <c r="X494">
        <f>(Y494/Z494*100)</f>
        <v>0</v>
      </c>
      <c r="Y494">
        <f>CF494*(CK494+CL494)/1000</f>
        <v>0</v>
      </c>
      <c r="Z494">
        <f>0.61365*exp(17.502*CM494/(240.97+CM494))</f>
        <v>0</v>
      </c>
      <c r="AA494">
        <f>(W494-CF494*(CK494+CL494)/1000)</f>
        <v>0</v>
      </c>
      <c r="AB494">
        <f>(-I494*44100)</f>
        <v>0</v>
      </c>
      <c r="AC494">
        <f>2*29.3*Q494*0.92*(CM494-V494)</f>
        <v>0</v>
      </c>
      <c r="AD494">
        <f>2*0.95*5.67E-8*(((CM494+$B$7)+273)^4-(V494+273)^4)</f>
        <v>0</v>
      </c>
      <c r="AE494">
        <f>T494+AD494+AB494+AC494</f>
        <v>0</v>
      </c>
      <c r="AF494">
        <v>0</v>
      </c>
      <c r="AG494">
        <v>0</v>
      </c>
      <c r="AH494">
        <f>IF(AF494*$H$13&gt;=AJ494,1.0,(AJ494/(AJ494-AF494*$H$13)))</f>
        <v>0</v>
      </c>
      <c r="AI494">
        <f>(AH494-1)*100</f>
        <v>0</v>
      </c>
      <c r="AJ494">
        <f>MAX(0,($B$13+$C$13*CR494)/(1+$D$13*CR494)*CK494/(CM494+273)*$E$13)</f>
        <v>0</v>
      </c>
      <c r="AK494" t="s">
        <v>303</v>
      </c>
      <c r="AL494" t="s">
        <v>303</v>
      </c>
      <c r="AM494">
        <v>0</v>
      </c>
      <c r="AN494">
        <v>0</v>
      </c>
      <c r="AO494">
        <f>1-AM494/AN494</f>
        <v>0</v>
      </c>
      <c r="AP494">
        <v>0</v>
      </c>
      <c r="AQ494" t="s">
        <v>303</v>
      </c>
      <c r="AR494" t="s">
        <v>303</v>
      </c>
      <c r="AS494">
        <v>0</v>
      </c>
      <c r="AT494">
        <v>0</v>
      </c>
      <c r="AU494">
        <f>1-AS494/AT494</f>
        <v>0</v>
      </c>
      <c r="AV494">
        <v>0.5</v>
      </c>
      <c r="AW494">
        <f>BV494</f>
        <v>0</v>
      </c>
      <c r="AX494">
        <f>K494</f>
        <v>0</v>
      </c>
      <c r="AY494">
        <f>AU494*AV494*AW494</f>
        <v>0</v>
      </c>
      <c r="AZ494">
        <f>(AX494-AP494)/AW494</f>
        <v>0</v>
      </c>
      <c r="BA494">
        <f>(AN494-AT494)/AT494</f>
        <v>0</v>
      </c>
      <c r="BB494">
        <f>AM494/(AO494+AM494/AT494)</f>
        <v>0</v>
      </c>
      <c r="BC494" t="s">
        <v>303</v>
      </c>
      <c r="BD494">
        <v>0</v>
      </c>
      <c r="BE494">
        <f>IF(BD494&lt;&gt;0, BD494, BB494)</f>
        <v>0</v>
      </c>
      <c r="BF494">
        <f>1-BE494/AT494</f>
        <v>0</v>
      </c>
      <c r="BG494">
        <f>(AT494-AS494)/(AT494-BE494)</f>
        <v>0</v>
      </c>
      <c r="BH494">
        <f>(AN494-AT494)/(AN494-BE494)</f>
        <v>0</v>
      </c>
      <c r="BI494">
        <f>(AT494-AS494)/(AT494-AM494)</f>
        <v>0</v>
      </c>
      <c r="BJ494">
        <f>(AN494-AT494)/(AN494-AM494)</f>
        <v>0</v>
      </c>
      <c r="BK494">
        <f>(BG494*BE494/AS494)</f>
        <v>0</v>
      </c>
      <c r="BL494">
        <f>(1-BK494)</f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f>$B$11*CS494+$C$11*CT494+$F$11*CU494*(1-CX494)</f>
        <v>0</v>
      </c>
      <c r="BV494">
        <f>BU494*BW494</f>
        <v>0</v>
      </c>
      <c r="BW494">
        <f>($B$11*$D$9+$C$11*$D$9+$F$11*((DH494+CZ494)/MAX(DH494+CZ494+DI494, 0.1)*$I$9+DI494/MAX(DH494+CZ494+DI494, 0.1)*$J$9))/($B$11+$C$11+$F$11)</f>
        <v>0</v>
      </c>
      <c r="BX494">
        <f>($B$11*$K$9+$C$11*$K$9+$F$11*((DH494+CZ494)/MAX(DH494+CZ494+DI494, 0.1)*$P$9+DI494/MAX(DH494+CZ494+DI494, 0.1)*$Q$9))/($B$11+$C$11+$F$11)</f>
        <v>0</v>
      </c>
      <c r="BY494">
        <v>6</v>
      </c>
      <c r="BZ494">
        <v>0.5</v>
      </c>
      <c r="CA494" t="s">
        <v>304</v>
      </c>
      <c r="CB494">
        <v>2</v>
      </c>
      <c r="CC494">
        <v>1625678169.5</v>
      </c>
      <c r="CD494">
        <v>405.937</v>
      </c>
      <c r="CE494">
        <v>420.013333333333</v>
      </c>
      <c r="CF494">
        <v>12.7643333333333</v>
      </c>
      <c r="CG494">
        <v>10.3588333333333</v>
      </c>
      <c r="CH494">
        <v>420.279</v>
      </c>
      <c r="CI494">
        <v>14.3316666666667</v>
      </c>
      <c r="CJ494">
        <v>500.057</v>
      </c>
      <c r="CK494">
        <v>100.407</v>
      </c>
      <c r="CL494">
        <v>0.100054</v>
      </c>
      <c r="CM494">
        <v>27.7066</v>
      </c>
      <c r="CN494">
        <v>27.2288333333333</v>
      </c>
      <c r="CO494">
        <v>999.9</v>
      </c>
      <c r="CP494">
        <v>0</v>
      </c>
      <c r="CQ494">
        <v>0</v>
      </c>
      <c r="CR494">
        <v>10003.3333333333</v>
      </c>
      <c r="CS494">
        <v>0</v>
      </c>
      <c r="CT494">
        <v>4.57671</v>
      </c>
      <c r="CU494">
        <v>1046.00666666667</v>
      </c>
      <c r="CV494">
        <v>0.962005666666667</v>
      </c>
      <c r="CW494">
        <v>0.0379944</v>
      </c>
      <c r="CX494">
        <v>0</v>
      </c>
      <c r="CY494">
        <v>1216.85</v>
      </c>
      <c r="CZ494">
        <v>4.99912</v>
      </c>
      <c r="DA494">
        <v>12670.1</v>
      </c>
      <c r="DB494">
        <v>6712.85666666667</v>
      </c>
      <c r="DC494">
        <v>38.4166666666667</v>
      </c>
      <c r="DD494">
        <v>41.187</v>
      </c>
      <c r="DE494">
        <v>40.062</v>
      </c>
      <c r="DF494">
        <v>40.7916666666667</v>
      </c>
      <c r="DG494">
        <v>40.5</v>
      </c>
      <c r="DH494">
        <v>1001.45666666667</v>
      </c>
      <c r="DI494">
        <v>39.55</v>
      </c>
      <c r="DJ494">
        <v>0</v>
      </c>
      <c r="DK494">
        <v>1625678171.6</v>
      </c>
      <c r="DL494">
        <v>0</v>
      </c>
      <c r="DM494">
        <v>1219.06807692308</v>
      </c>
      <c r="DN494">
        <v>-20.9035897496972</v>
      </c>
      <c r="DO494">
        <v>-209.234188050648</v>
      </c>
      <c r="DP494">
        <v>12691.8423076923</v>
      </c>
      <c r="DQ494">
        <v>15</v>
      </c>
      <c r="DR494">
        <v>1625677134.6</v>
      </c>
      <c r="DS494" t="s">
        <v>305</v>
      </c>
      <c r="DT494">
        <v>1625677128.6</v>
      </c>
      <c r="DU494">
        <v>1625677134.6</v>
      </c>
      <c r="DV494">
        <v>2</v>
      </c>
      <c r="DW494">
        <v>0.041</v>
      </c>
      <c r="DX494">
        <v>0.026</v>
      </c>
      <c r="DY494">
        <v>-14.347</v>
      </c>
      <c r="DZ494">
        <v>-1.389</v>
      </c>
      <c r="EA494">
        <v>420</v>
      </c>
      <c r="EB494">
        <v>5</v>
      </c>
      <c r="EC494">
        <v>0.14</v>
      </c>
      <c r="ED494">
        <v>0.08</v>
      </c>
      <c r="EE494">
        <v>-14.0053048780488</v>
      </c>
      <c r="EF494">
        <v>-0.065908013937314</v>
      </c>
      <c r="EG494">
        <v>0.0669944699254713</v>
      </c>
      <c r="EH494">
        <v>1</v>
      </c>
      <c r="EI494">
        <v>1220.01242424242</v>
      </c>
      <c r="EJ494">
        <v>-20.8655434010498</v>
      </c>
      <c r="EK494">
        <v>1.98629246572912</v>
      </c>
      <c r="EL494">
        <v>0</v>
      </c>
      <c r="EM494">
        <v>2.36487268292683</v>
      </c>
      <c r="EN494">
        <v>0.108534146341466</v>
      </c>
      <c r="EO494">
        <v>0.0168769041237397</v>
      </c>
      <c r="EP494">
        <v>0</v>
      </c>
      <c r="EQ494">
        <v>1</v>
      </c>
      <c r="ER494">
        <v>3</v>
      </c>
      <c r="ES494" t="s">
        <v>427</v>
      </c>
      <c r="ET494">
        <v>100</v>
      </c>
      <c r="EU494">
        <v>100</v>
      </c>
      <c r="EV494">
        <v>-14.342</v>
      </c>
      <c r="EW494">
        <v>-1.5675</v>
      </c>
      <c r="EX494">
        <v>-14.3476998515065</v>
      </c>
      <c r="EY494">
        <v>0.000485247639819423</v>
      </c>
      <c r="EZ494">
        <v>-1.36446825205216e-06</v>
      </c>
      <c r="FA494">
        <v>5.78542989185787e-10</v>
      </c>
      <c r="FB494">
        <v>-1.1099058739466</v>
      </c>
      <c r="FC494">
        <v>-0.0508365997127688</v>
      </c>
      <c r="FD494">
        <v>0.00161886503163497</v>
      </c>
      <c r="FE494">
        <v>-2.08621555845513e-05</v>
      </c>
      <c r="FF494">
        <v>0</v>
      </c>
      <c r="FG494">
        <v>2096</v>
      </c>
      <c r="FH494">
        <v>2</v>
      </c>
      <c r="FI494">
        <v>28</v>
      </c>
      <c r="FJ494">
        <v>17.4</v>
      </c>
      <c r="FK494">
        <v>17.3</v>
      </c>
      <c r="FL494">
        <v>18</v>
      </c>
      <c r="FM494">
        <v>492.524</v>
      </c>
      <c r="FN494">
        <v>513.379</v>
      </c>
      <c r="FO494">
        <v>30.2056</v>
      </c>
      <c r="FP494">
        <v>26.4919</v>
      </c>
      <c r="FQ494">
        <v>30.0002</v>
      </c>
      <c r="FR494">
        <v>26.5989</v>
      </c>
      <c r="FS494">
        <v>26.5827</v>
      </c>
      <c r="FT494">
        <v>21.5413</v>
      </c>
      <c r="FU494">
        <v>35.0976</v>
      </c>
      <c r="FV494">
        <v>0</v>
      </c>
      <c r="FW494">
        <v>30.27</v>
      </c>
      <c r="FX494">
        <v>420</v>
      </c>
      <c r="FY494">
        <v>10.4776</v>
      </c>
      <c r="FZ494">
        <v>101.675</v>
      </c>
      <c r="GA494">
        <v>96.1982</v>
      </c>
    </row>
    <row r="495" spans="1:183">
      <c r="A495">
        <v>479</v>
      </c>
      <c r="B495">
        <v>1625678172.5</v>
      </c>
      <c r="C495">
        <v>956.400000095367</v>
      </c>
      <c r="D495" t="s">
        <v>1264</v>
      </c>
      <c r="E495" t="s">
        <v>1265</v>
      </c>
      <c r="F495">
        <v>1</v>
      </c>
      <c r="G495" t="s">
        <v>302</v>
      </c>
      <c r="H495">
        <v>1625678171.5</v>
      </c>
      <c r="I495">
        <f>(J495)/1000</f>
        <v>0</v>
      </c>
      <c r="J495">
        <f>1000*CJ495*AH495*(CF495-CG495)/(100*BY495*(1000-AH495*CF495))</f>
        <v>0</v>
      </c>
      <c r="K495">
        <f>CJ495*AH495*(CE495-CD495*(1000-AH495*CG495)/(1000-AH495*CF495))/(100*BY495)</f>
        <v>0</v>
      </c>
      <c r="L495">
        <f>CD495 - IF(AH495&gt;1, K495*BY495*100.0/(AJ495*CR495), 0)</f>
        <v>0</v>
      </c>
      <c r="M495">
        <f>((S495-I495/2)*L495-K495)/(S495+I495/2)</f>
        <v>0</v>
      </c>
      <c r="N495">
        <f>M495*(CK495+CL495)/1000.0</f>
        <v>0</v>
      </c>
      <c r="O495">
        <f>(CD495 - IF(AH495&gt;1, K495*BY495*100.0/(AJ495*CR495), 0))*(CK495+CL495)/1000.0</f>
        <v>0</v>
      </c>
      <c r="P495">
        <f>2.0/((1/R495-1/Q495)+SIGN(R495)*SQRT((1/R495-1/Q495)*(1/R495-1/Q495) + 4*BZ495/((BZ495+1)*(BZ495+1))*(2*1/R495*1/Q495-1/Q495*1/Q495)))</f>
        <v>0</v>
      </c>
      <c r="Q495">
        <f>IF(LEFT(CA495,1)&lt;&gt;"0",IF(LEFT(CA495,1)="1",3.0,CB495),$D$5+$E$5*(CR495*CK495/($K$5*1000))+$F$5*(CR495*CK495/($K$5*1000))*MAX(MIN(BY495,$J$5),$I$5)*MAX(MIN(BY495,$J$5),$I$5)+$G$5*MAX(MIN(BY495,$J$5),$I$5)*(CR495*CK495/($K$5*1000))+$H$5*(CR495*CK495/($K$5*1000))*(CR495*CK495/($K$5*1000)))</f>
        <v>0</v>
      </c>
      <c r="R495">
        <f>I495*(1000-(1000*0.61365*exp(17.502*V495/(240.97+V495))/(CK495+CL495)+CF495)/2)/(1000*0.61365*exp(17.502*V495/(240.97+V495))/(CK495+CL495)-CF495)</f>
        <v>0</v>
      </c>
      <c r="S495">
        <f>1/((BZ495+1)/(P495/1.6)+1/(Q495/1.37)) + BZ495/((BZ495+1)/(P495/1.6) + BZ495/(Q495/1.37))</f>
        <v>0</v>
      </c>
      <c r="T495">
        <f>(BU495*BX495)</f>
        <v>0</v>
      </c>
      <c r="U495">
        <f>(CM495+(T495+2*0.95*5.67E-8*(((CM495+$B$7)+273)^4-(CM495+273)^4)-44100*I495)/(1.84*29.3*Q495+8*0.95*5.67E-8*(CM495+273)^3))</f>
        <v>0</v>
      </c>
      <c r="V495">
        <f>($C$7*CN495+$D$7*CO495+$E$7*U495)</f>
        <v>0</v>
      </c>
      <c r="W495">
        <f>0.61365*exp(17.502*V495/(240.97+V495))</f>
        <v>0</v>
      </c>
      <c r="X495">
        <f>(Y495/Z495*100)</f>
        <v>0</v>
      </c>
      <c r="Y495">
        <f>CF495*(CK495+CL495)/1000</f>
        <v>0</v>
      </c>
      <c r="Z495">
        <f>0.61365*exp(17.502*CM495/(240.97+CM495))</f>
        <v>0</v>
      </c>
      <c r="AA495">
        <f>(W495-CF495*(CK495+CL495)/1000)</f>
        <v>0</v>
      </c>
      <c r="AB495">
        <f>(-I495*44100)</f>
        <v>0</v>
      </c>
      <c r="AC495">
        <f>2*29.3*Q495*0.92*(CM495-V495)</f>
        <v>0</v>
      </c>
      <c r="AD495">
        <f>2*0.95*5.67E-8*(((CM495+$B$7)+273)^4-(V495+273)^4)</f>
        <v>0</v>
      </c>
      <c r="AE495">
        <f>T495+AD495+AB495+AC495</f>
        <v>0</v>
      </c>
      <c r="AF495">
        <v>0</v>
      </c>
      <c r="AG495">
        <v>0</v>
      </c>
      <c r="AH495">
        <f>IF(AF495*$H$13&gt;=AJ495,1.0,(AJ495/(AJ495-AF495*$H$13)))</f>
        <v>0</v>
      </c>
      <c r="AI495">
        <f>(AH495-1)*100</f>
        <v>0</v>
      </c>
      <c r="AJ495">
        <f>MAX(0,($B$13+$C$13*CR495)/(1+$D$13*CR495)*CK495/(CM495+273)*$E$13)</f>
        <v>0</v>
      </c>
      <c r="AK495" t="s">
        <v>303</v>
      </c>
      <c r="AL495" t="s">
        <v>303</v>
      </c>
      <c r="AM495">
        <v>0</v>
      </c>
      <c r="AN495">
        <v>0</v>
      </c>
      <c r="AO495">
        <f>1-AM495/AN495</f>
        <v>0</v>
      </c>
      <c r="AP495">
        <v>0</v>
      </c>
      <c r="AQ495" t="s">
        <v>303</v>
      </c>
      <c r="AR495" t="s">
        <v>303</v>
      </c>
      <c r="AS495">
        <v>0</v>
      </c>
      <c r="AT495">
        <v>0</v>
      </c>
      <c r="AU495">
        <f>1-AS495/AT495</f>
        <v>0</v>
      </c>
      <c r="AV495">
        <v>0.5</v>
      </c>
      <c r="AW495">
        <f>BV495</f>
        <v>0</v>
      </c>
      <c r="AX495">
        <f>K495</f>
        <v>0</v>
      </c>
      <c r="AY495">
        <f>AU495*AV495*AW495</f>
        <v>0</v>
      </c>
      <c r="AZ495">
        <f>(AX495-AP495)/AW495</f>
        <v>0</v>
      </c>
      <c r="BA495">
        <f>(AN495-AT495)/AT495</f>
        <v>0</v>
      </c>
      <c r="BB495">
        <f>AM495/(AO495+AM495/AT495)</f>
        <v>0</v>
      </c>
      <c r="BC495" t="s">
        <v>303</v>
      </c>
      <c r="BD495">
        <v>0</v>
      </c>
      <c r="BE495">
        <f>IF(BD495&lt;&gt;0, BD495, BB495)</f>
        <v>0</v>
      </c>
      <c r="BF495">
        <f>1-BE495/AT495</f>
        <v>0</v>
      </c>
      <c r="BG495">
        <f>(AT495-AS495)/(AT495-BE495)</f>
        <v>0</v>
      </c>
      <c r="BH495">
        <f>(AN495-AT495)/(AN495-BE495)</f>
        <v>0</v>
      </c>
      <c r="BI495">
        <f>(AT495-AS495)/(AT495-AM495)</f>
        <v>0</v>
      </c>
      <c r="BJ495">
        <f>(AN495-AT495)/(AN495-AM495)</f>
        <v>0</v>
      </c>
      <c r="BK495">
        <f>(BG495*BE495/AS495)</f>
        <v>0</v>
      </c>
      <c r="BL495">
        <f>(1-BK495)</f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f>$B$11*CS495+$C$11*CT495+$F$11*CU495*(1-CX495)</f>
        <v>0</v>
      </c>
      <c r="BV495">
        <f>BU495*BW495</f>
        <v>0</v>
      </c>
      <c r="BW495">
        <f>($B$11*$D$9+$C$11*$D$9+$F$11*((DH495+CZ495)/MAX(DH495+CZ495+DI495, 0.1)*$I$9+DI495/MAX(DH495+CZ495+DI495, 0.1)*$J$9))/($B$11+$C$11+$F$11)</f>
        <v>0</v>
      </c>
      <c r="BX495">
        <f>($B$11*$K$9+$C$11*$K$9+$F$11*((DH495+CZ495)/MAX(DH495+CZ495+DI495, 0.1)*$P$9+DI495/MAX(DH495+CZ495+DI495, 0.1)*$Q$9))/($B$11+$C$11+$F$11)</f>
        <v>0</v>
      </c>
      <c r="BY495">
        <v>6</v>
      </c>
      <c r="BZ495">
        <v>0.5</v>
      </c>
      <c r="CA495" t="s">
        <v>304</v>
      </c>
      <c r="CB495">
        <v>2</v>
      </c>
      <c r="CC495">
        <v>1625678171.5</v>
      </c>
      <c r="CD495">
        <v>405.949666666667</v>
      </c>
      <c r="CE495">
        <v>419.985666666667</v>
      </c>
      <c r="CF495">
        <v>12.7840666666667</v>
      </c>
      <c r="CG495">
        <v>10.3742666666667</v>
      </c>
      <c r="CH495">
        <v>420.291666666667</v>
      </c>
      <c r="CI495">
        <v>14.3518333333333</v>
      </c>
      <c r="CJ495">
        <v>500.025666666667</v>
      </c>
      <c r="CK495">
        <v>100.406</v>
      </c>
      <c r="CL495">
        <v>0.10012</v>
      </c>
      <c r="CM495">
        <v>27.7357666666667</v>
      </c>
      <c r="CN495">
        <v>27.2569</v>
      </c>
      <c r="CO495">
        <v>999.9</v>
      </c>
      <c r="CP495">
        <v>0</v>
      </c>
      <c r="CQ495">
        <v>0</v>
      </c>
      <c r="CR495">
        <v>9998.94</v>
      </c>
      <c r="CS495">
        <v>0</v>
      </c>
      <c r="CT495">
        <v>4.57671</v>
      </c>
      <c r="CU495">
        <v>1045.9</v>
      </c>
      <c r="CV495">
        <v>0.962002</v>
      </c>
      <c r="CW495">
        <v>0.0379981</v>
      </c>
      <c r="CX495">
        <v>0</v>
      </c>
      <c r="CY495">
        <v>1216.04</v>
      </c>
      <c r="CZ495">
        <v>4.99912</v>
      </c>
      <c r="DA495">
        <v>12661.8</v>
      </c>
      <c r="DB495">
        <v>6712.19333333333</v>
      </c>
      <c r="DC495">
        <v>38.3746666666667</v>
      </c>
      <c r="DD495">
        <v>41.187</v>
      </c>
      <c r="DE495">
        <v>40.1663333333333</v>
      </c>
      <c r="DF495">
        <v>40.9373333333333</v>
      </c>
      <c r="DG495">
        <v>40.4583333333333</v>
      </c>
      <c r="DH495">
        <v>1001.35</v>
      </c>
      <c r="DI495">
        <v>39.55</v>
      </c>
      <c r="DJ495">
        <v>0</v>
      </c>
      <c r="DK495">
        <v>1625678173.4</v>
      </c>
      <c r="DL495">
        <v>0</v>
      </c>
      <c r="DM495">
        <v>1218.346</v>
      </c>
      <c r="DN495">
        <v>-21.064615363139</v>
      </c>
      <c r="DO495">
        <v>-209.853845833981</v>
      </c>
      <c r="DP495">
        <v>12684.608</v>
      </c>
      <c r="DQ495">
        <v>15</v>
      </c>
      <c r="DR495">
        <v>1625677134.6</v>
      </c>
      <c r="DS495" t="s">
        <v>305</v>
      </c>
      <c r="DT495">
        <v>1625677128.6</v>
      </c>
      <c r="DU495">
        <v>1625677134.6</v>
      </c>
      <c r="DV495">
        <v>2</v>
      </c>
      <c r="DW495">
        <v>0.041</v>
      </c>
      <c r="DX495">
        <v>0.026</v>
      </c>
      <c r="DY495">
        <v>-14.347</v>
      </c>
      <c r="DZ495">
        <v>-1.389</v>
      </c>
      <c r="EA495">
        <v>420</v>
      </c>
      <c r="EB495">
        <v>5</v>
      </c>
      <c r="EC495">
        <v>0.14</v>
      </c>
      <c r="ED495">
        <v>0.08</v>
      </c>
      <c r="EE495">
        <v>-14.005812195122</v>
      </c>
      <c r="EF495">
        <v>-0.176857839721266</v>
      </c>
      <c r="EG495">
        <v>0.0671734020936857</v>
      </c>
      <c r="EH495">
        <v>1</v>
      </c>
      <c r="EI495">
        <v>1219.38363636364</v>
      </c>
      <c r="EJ495">
        <v>-21.07139311201</v>
      </c>
      <c r="EK495">
        <v>2.01385025199631</v>
      </c>
      <c r="EL495">
        <v>0</v>
      </c>
      <c r="EM495">
        <v>2.36965853658537</v>
      </c>
      <c r="EN495">
        <v>0.16943017421602</v>
      </c>
      <c r="EO495">
        <v>0.0213240495811969</v>
      </c>
      <c r="EP495">
        <v>0</v>
      </c>
      <c r="EQ495">
        <v>1</v>
      </c>
      <c r="ER495">
        <v>3</v>
      </c>
      <c r="ES495" t="s">
        <v>427</v>
      </c>
      <c r="ET495">
        <v>100</v>
      </c>
      <c r="EU495">
        <v>100</v>
      </c>
      <c r="EV495">
        <v>-14.342</v>
      </c>
      <c r="EW495">
        <v>-1.5679</v>
      </c>
      <c r="EX495">
        <v>-14.3476998515065</v>
      </c>
      <c r="EY495">
        <v>0.000485247639819423</v>
      </c>
      <c r="EZ495">
        <v>-1.36446825205216e-06</v>
      </c>
      <c r="FA495">
        <v>5.78542989185787e-10</v>
      </c>
      <c r="FB495">
        <v>-1.1099058739466</v>
      </c>
      <c r="FC495">
        <v>-0.0508365997127688</v>
      </c>
      <c r="FD495">
        <v>0.00161886503163497</v>
      </c>
      <c r="FE495">
        <v>-2.08621555845513e-05</v>
      </c>
      <c r="FF495">
        <v>0</v>
      </c>
      <c r="FG495">
        <v>2096</v>
      </c>
      <c r="FH495">
        <v>2</v>
      </c>
      <c r="FI495">
        <v>28</v>
      </c>
      <c r="FJ495">
        <v>17.4</v>
      </c>
      <c r="FK495">
        <v>17.3</v>
      </c>
      <c r="FL495">
        <v>18</v>
      </c>
      <c r="FM495">
        <v>492.456</v>
      </c>
      <c r="FN495">
        <v>513.367</v>
      </c>
      <c r="FO495">
        <v>30.2459</v>
      </c>
      <c r="FP495">
        <v>26.4931</v>
      </c>
      <c r="FQ495">
        <v>30.0003</v>
      </c>
      <c r="FR495">
        <v>26.5995</v>
      </c>
      <c r="FS495">
        <v>26.5833</v>
      </c>
      <c r="FT495">
        <v>21.5408</v>
      </c>
      <c r="FU495">
        <v>35.0976</v>
      </c>
      <c r="FV495">
        <v>0</v>
      </c>
      <c r="FW495">
        <v>30.34</v>
      </c>
      <c r="FX495">
        <v>420</v>
      </c>
      <c r="FY495">
        <v>10.476</v>
      </c>
      <c r="FZ495">
        <v>101.676</v>
      </c>
      <c r="GA495">
        <v>96.1988</v>
      </c>
    </row>
    <row r="496" spans="1:183">
      <c r="A496">
        <v>480</v>
      </c>
      <c r="B496">
        <v>1625678174.5</v>
      </c>
      <c r="C496">
        <v>958.400000095367</v>
      </c>
      <c r="D496" t="s">
        <v>1266</v>
      </c>
      <c r="E496" t="s">
        <v>1267</v>
      </c>
      <c r="F496">
        <v>1</v>
      </c>
      <c r="G496" t="s">
        <v>302</v>
      </c>
      <c r="H496">
        <v>1625678173.5</v>
      </c>
      <c r="I496">
        <f>(J496)/1000</f>
        <v>0</v>
      </c>
      <c r="J496">
        <f>1000*CJ496*AH496*(CF496-CG496)/(100*BY496*(1000-AH496*CF496))</f>
        <v>0</v>
      </c>
      <c r="K496">
        <f>CJ496*AH496*(CE496-CD496*(1000-AH496*CG496)/(1000-AH496*CF496))/(100*BY496)</f>
        <v>0</v>
      </c>
      <c r="L496">
        <f>CD496 - IF(AH496&gt;1, K496*BY496*100.0/(AJ496*CR496), 0)</f>
        <v>0</v>
      </c>
      <c r="M496">
        <f>((S496-I496/2)*L496-K496)/(S496+I496/2)</f>
        <v>0</v>
      </c>
      <c r="N496">
        <f>M496*(CK496+CL496)/1000.0</f>
        <v>0</v>
      </c>
      <c r="O496">
        <f>(CD496 - IF(AH496&gt;1, K496*BY496*100.0/(AJ496*CR496), 0))*(CK496+CL496)/1000.0</f>
        <v>0</v>
      </c>
      <c r="P496">
        <f>2.0/((1/R496-1/Q496)+SIGN(R496)*SQRT((1/R496-1/Q496)*(1/R496-1/Q496) + 4*BZ496/((BZ496+1)*(BZ496+1))*(2*1/R496*1/Q496-1/Q496*1/Q496)))</f>
        <v>0</v>
      </c>
      <c r="Q496">
        <f>IF(LEFT(CA496,1)&lt;&gt;"0",IF(LEFT(CA496,1)="1",3.0,CB496),$D$5+$E$5*(CR496*CK496/($K$5*1000))+$F$5*(CR496*CK496/($K$5*1000))*MAX(MIN(BY496,$J$5),$I$5)*MAX(MIN(BY496,$J$5),$I$5)+$G$5*MAX(MIN(BY496,$J$5),$I$5)*(CR496*CK496/($K$5*1000))+$H$5*(CR496*CK496/($K$5*1000))*(CR496*CK496/($K$5*1000)))</f>
        <v>0</v>
      </c>
      <c r="R496">
        <f>I496*(1000-(1000*0.61365*exp(17.502*V496/(240.97+V496))/(CK496+CL496)+CF496)/2)/(1000*0.61365*exp(17.502*V496/(240.97+V496))/(CK496+CL496)-CF496)</f>
        <v>0</v>
      </c>
      <c r="S496">
        <f>1/((BZ496+1)/(P496/1.6)+1/(Q496/1.37)) + BZ496/((BZ496+1)/(P496/1.6) + BZ496/(Q496/1.37))</f>
        <v>0</v>
      </c>
      <c r="T496">
        <f>(BU496*BX496)</f>
        <v>0</v>
      </c>
      <c r="U496">
        <f>(CM496+(T496+2*0.95*5.67E-8*(((CM496+$B$7)+273)^4-(CM496+273)^4)-44100*I496)/(1.84*29.3*Q496+8*0.95*5.67E-8*(CM496+273)^3))</f>
        <v>0</v>
      </c>
      <c r="V496">
        <f>($C$7*CN496+$D$7*CO496+$E$7*U496)</f>
        <v>0</v>
      </c>
      <c r="W496">
        <f>0.61365*exp(17.502*V496/(240.97+V496))</f>
        <v>0</v>
      </c>
      <c r="X496">
        <f>(Y496/Z496*100)</f>
        <v>0</v>
      </c>
      <c r="Y496">
        <f>CF496*(CK496+CL496)/1000</f>
        <v>0</v>
      </c>
      <c r="Z496">
        <f>0.61365*exp(17.502*CM496/(240.97+CM496))</f>
        <v>0</v>
      </c>
      <c r="AA496">
        <f>(W496-CF496*(CK496+CL496)/1000)</f>
        <v>0</v>
      </c>
      <c r="AB496">
        <f>(-I496*44100)</f>
        <v>0</v>
      </c>
      <c r="AC496">
        <f>2*29.3*Q496*0.92*(CM496-V496)</f>
        <v>0</v>
      </c>
      <c r="AD496">
        <f>2*0.95*5.67E-8*(((CM496+$B$7)+273)^4-(V496+273)^4)</f>
        <v>0</v>
      </c>
      <c r="AE496">
        <f>T496+AD496+AB496+AC496</f>
        <v>0</v>
      </c>
      <c r="AF496">
        <v>0</v>
      </c>
      <c r="AG496">
        <v>0</v>
      </c>
      <c r="AH496">
        <f>IF(AF496*$H$13&gt;=AJ496,1.0,(AJ496/(AJ496-AF496*$H$13)))</f>
        <v>0</v>
      </c>
      <c r="AI496">
        <f>(AH496-1)*100</f>
        <v>0</v>
      </c>
      <c r="AJ496">
        <f>MAX(0,($B$13+$C$13*CR496)/(1+$D$13*CR496)*CK496/(CM496+273)*$E$13)</f>
        <v>0</v>
      </c>
      <c r="AK496" t="s">
        <v>303</v>
      </c>
      <c r="AL496" t="s">
        <v>303</v>
      </c>
      <c r="AM496">
        <v>0</v>
      </c>
      <c r="AN496">
        <v>0</v>
      </c>
      <c r="AO496">
        <f>1-AM496/AN496</f>
        <v>0</v>
      </c>
      <c r="AP496">
        <v>0</v>
      </c>
      <c r="AQ496" t="s">
        <v>303</v>
      </c>
      <c r="AR496" t="s">
        <v>303</v>
      </c>
      <c r="AS496">
        <v>0</v>
      </c>
      <c r="AT496">
        <v>0</v>
      </c>
      <c r="AU496">
        <f>1-AS496/AT496</f>
        <v>0</v>
      </c>
      <c r="AV496">
        <v>0.5</v>
      </c>
      <c r="AW496">
        <f>BV496</f>
        <v>0</v>
      </c>
      <c r="AX496">
        <f>K496</f>
        <v>0</v>
      </c>
      <c r="AY496">
        <f>AU496*AV496*AW496</f>
        <v>0</v>
      </c>
      <c r="AZ496">
        <f>(AX496-AP496)/AW496</f>
        <v>0</v>
      </c>
      <c r="BA496">
        <f>(AN496-AT496)/AT496</f>
        <v>0</v>
      </c>
      <c r="BB496">
        <f>AM496/(AO496+AM496/AT496)</f>
        <v>0</v>
      </c>
      <c r="BC496" t="s">
        <v>303</v>
      </c>
      <c r="BD496">
        <v>0</v>
      </c>
      <c r="BE496">
        <f>IF(BD496&lt;&gt;0, BD496, BB496)</f>
        <v>0</v>
      </c>
      <c r="BF496">
        <f>1-BE496/AT496</f>
        <v>0</v>
      </c>
      <c r="BG496">
        <f>(AT496-AS496)/(AT496-BE496)</f>
        <v>0</v>
      </c>
      <c r="BH496">
        <f>(AN496-AT496)/(AN496-BE496)</f>
        <v>0</v>
      </c>
      <c r="BI496">
        <f>(AT496-AS496)/(AT496-AM496)</f>
        <v>0</v>
      </c>
      <c r="BJ496">
        <f>(AN496-AT496)/(AN496-AM496)</f>
        <v>0</v>
      </c>
      <c r="BK496">
        <f>(BG496*BE496/AS496)</f>
        <v>0</v>
      </c>
      <c r="BL496">
        <f>(1-BK496)</f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f>$B$11*CS496+$C$11*CT496+$F$11*CU496*(1-CX496)</f>
        <v>0</v>
      </c>
      <c r="BV496">
        <f>BU496*BW496</f>
        <v>0</v>
      </c>
      <c r="BW496">
        <f>($B$11*$D$9+$C$11*$D$9+$F$11*((DH496+CZ496)/MAX(DH496+CZ496+DI496, 0.1)*$I$9+DI496/MAX(DH496+CZ496+DI496, 0.1)*$J$9))/($B$11+$C$11+$F$11)</f>
        <v>0</v>
      </c>
      <c r="BX496">
        <f>($B$11*$K$9+$C$11*$K$9+$F$11*((DH496+CZ496)/MAX(DH496+CZ496+DI496, 0.1)*$P$9+DI496/MAX(DH496+CZ496+DI496, 0.1)*$Q$9))/($B$11+$C$11+$F$11)</f>
        <v>0</v>
      </c>
      <c r="BY496">
        <v>6</v>
      </c>
      <c r="BZ496">
        <v>0.5</v>
      </c>
      <c r="CA496" t="s">
        <v>304</v>
      </c>
      <c r="CB496">
        <v>2</v>
      </c>
      <c r="CC496">
        <v>1625678173.5</v>
      </c>
      <c r="CD496">
        <v>405.943333333333</v>
      </c>
      <c r="CE496">
        <v>420.008666666667</v>
      </c>
      <c r="CF496">
        <v>12.804</v>
      </c>
      <c r="CG496">
        <v>10.3886666666667</v>
      </c>
      <c r="CH496">
        <v>420.285333333333</v>
      </c>
      <c r="CI496">
        <v>14.3721</v>
      </c>
      <c r="CJ496">
        <v>500.025333333333</v>
      </c>
      <c r="CK496">
        <v>100.406</v>
      </c>
      <c r="CL496">
        <v>0.0995266333333333</v>
      </c>
      <c r="CM496">
        <v>27.7668666666667</v>
      </c>
      <c r="CN496">
        <v>27.2816333333333</v>
      </c>
      <c r="CO496">
        <v>999.9</v>
      </c>
      <c r="CP496">
        <v>0</v>
      </c>
      <c r="CQ496">
        <v>0</v>
      </c>
      <c r="CR496">
        <v>10017.5</v>
      </c>
      <c r="CS496">
        <v>0</v>
      </c>
      <c r="CT496">
        <v>4.57671</v>
      </c>
      <c r="CU496">
        <v>1045.91</v>
      </c>
      <c r="CV496">
        <v>0.962002</v>
      </c>
      <c r="CW496">
        <v>0.0379981</v>
      </c>
      <c r="CX496">
        <v>0</v>
      </c>
      <c r="CY496">
        <v>1215.51666666667</v>
      </c>
      <c r="CZ496">
        <v>4.99912</v>
      </c>
      <c r="DA496">
        <v>12654.1666666667</v>
      </c>
      <c r="DB496">
        <v>6712.21</v>
      </c>
      <c r="DC496">
        <v>38.4166666666667</v>
      </c>
      <c r="DD496">
        <v>41.187</v>
      </c>
      <c r="DE496">
        <v>40.0203333333333</v>
      </c>
      <c r="DF496">
        <v>40.833</v>
      </c>
      <c r="DG496">
        <v>40.4786666666667</v>
      </c>
      <c r="DH496">
        <v>1001.36</v>
      </c>
      <c r="DI496">
        <v>39.55</v>
      </c>
      <c r="DJ496">
        <v>0</v>
      </c>
      <c r="DK496">
        <v>1625678175.2</v>
      </c>
      <c r="DL496">
        <v>0</v>
      </c>
      <c r="DM496">
        <v>1217.83615384615</v>
      </c>
      <c r="DN496">
        <v>-20.8697436116075</v>
      </c>
      <c r="DO496">
        <v>-215.504273668616</v>
      </c>
      <c r="DP496">
        <v>12679.3653846154</v>
      </c>
      <c r="DQ496">
        <v>15</v>
      </c>
      <c r="DR496">
        <v>1625677134.6</v>
      </c>
      <c r="DS496" t="s">
        <v>305</v>
      </c>
      <c r="DT496">
        <v>1625677128.6</v>
      </c>
      <c r="DU496">
        <v>1625677134.6</v>
      </c>
      <c r="DV496">
        <v>2</v>
      </c>
      <c r="DW496">
        <v>0.041</v>
      </c>
      <c r="DX496">
        <v>0.026</v>
      </c>
      <c r="DY496">
        <v>-14.347</v>
      </c>
      <c r="DZ496">
        <v>-1.389</v>
      </c>
      <c r="EA496">
        <v>420</v>
      </c>
      <c r="EB496">
        <v>5</v>
      </c>
      <c r="EC496">
        <v>0.14</v>
      </c>
      <c r="ED496">
        <v>0.08</v>
      </c>
      <c r="EE496">
        <v>-14.005487804878</v>
      </c>
      <c r="EF496">
        <v>-0.358045296167285</v>
      </c>
      <c r="EG496">
        <v>0.0669772447529281</v>
      </c>
      <c r="EH496">
        <v>1</v>
      </c>
      <c r="EI496">
        <v>1218.77714285714</v>
      </c>
      <c r="EJ496">
        <v>-21.0121299687517</v>
      </c>
      <c r="EK496">
        <v>2.1229017491949</v>
      </c>
      <c r="EL496">
        <v>0</v>
      </c>
      <c r="EM496">
        <v>2.37562926829268</v>
      </c>
      <c r="EN496">
        <v>0.207542508710797</v>
      </c>
      <c r="EO496">
        <v>0.0241862132054751</v>
      </c>
      <c r="EP496">
        <v>0</v>
      </c>
      <c r="EQ496">
        <v>1</v>
      </c>
      <c r="ER496">
        <v>3</v>
      </c>
      <c r="ES496" t="s">
        <v>427</v>
      </c>
      <c r="ET496">
        <v>100</v>
      </c>
      <c r="EU496">
        <v>100</v>
      </c>
      <c r="EV496">
        <v>-14.342</v>
      </c>
      <c r="EW496">
        <v>-1.5683</v>
      </c>
      <c r="EX496">
        <v>-14.3476998515065</v>
      </c>
      <c r="EY496">
        <v>0.000485247639819423</v>
      </c>
      <c r="EZ496">
        <v>-1.36446825205216e-06</v>
      </c>
      <c r="FA496">
        <v>5.78542989185787e-10</v>
      </c>
      <c r="FB496">
        <v>-1.1099058739466</v>
      </c>
      <c r="FC496">
        <v>-0.0508365997127688</v>
      </c>
      <c r="FD496">
        <v>0.00161886503163497</v>
      </c>
      <c r="FE496">
        <v>-2.08621555845513e-05</v>
      </c>
      <c r="FF496">
        <v>0</v>
      </c>
      <c r="FG496">
        <v>2096</v>
      </c>
      <c r="FH496">
        <v>2</v>
      </c>
      <c r="FI496">
        <v>28</v>
      </c>
      <c r="FJ496">
        <v>17.4</v>
      </c>
      <c r="FK496">
        <v>17.3</v>
      </c>
      <c r="FL496">
        <v>18</v>
      </c>
      <c r="FM496">
        <v>492.543</v>
      </c>
      <c r="FN496">
        <v>513.205</v>
      </c>
      <c r="FO496">
        <v>30.2924</v>
      </c>
      <c r="FP496">
        <v>26.4947</v>
      </c>
      <c r="FQ496">
        <v>30.0005</v>
      </c>
      <c r="FR496">
        <v>26.5995</v>
      </c>
      <c r="FS496">
        <v>26.5833</v>
      </c>
      <c r="FT496">
        <v>21.542</v>
      </c>
      <c r="FU496">
        <v>34.8165</v>
      </c>
      <c r="FV496">
        <v>0</v>
      </c>
      <c r="FW496">
        <v>30.34</v>
      </c>
      <c r="FX496">
        <v>420</v>
      </c>
      <c r="FY496">
        <v>10.5494</v>
      </c>
      <c r="FZ496">
        <v>101.677</v>
      </c>
      <c r="GA496">
        <v>96.2001</v>
      </c>
    </row>
    <row r="497" spans="1:183">
      <c r="A497">
        <v>481</v>
      </c>
      <c r="B497">
        <v>1625678176.5</v>
      </c>
      <c r="C497">
        <v>960.400000095367</v>
      </c>
      <c r="D497" t="s">
        <v>1268</v>
      </c>
      <c r="E497" t="s">
        <v>1269</v>
      </c>
      <c r="F497">
        <v>1</v>
      </c>
      <c r="G497" t="s">
        <v>302</v>
      </c>
      <c r="H497">
        <v>1625678175.5</v>
      </c>
      <c r="I497">
        <f>(J497)/1000</f>
        <v>0</v>
      </c>
      <c r="J497">
        <f>1000*CJ497*AH497*(CF497-CG497)/(100*BY497*(1000-AH497*CF497))</f>
        <v>0</v>
      </c>
      <c r="K497">
        <f>CJ497*AH497*(CE497-CD497*(1000-AH497*CG497)/(1000-AH497*CF497))/(100*BY497)</f>
        <v>0</v>
      </c>
      <c r="L497">
        <f>CD497 - IF(AH497&gt;1, K497*BY497*100.0/(AJ497*CR497), 0)</f>
        <v>0</v>
      </c>
      <c r="M497">
        <f>((S497-I497/2)*L497-K497)/(S497+I497/2)</f>
        <v>0</v>
      </c>
      <c r="N497">
        <f>M497*(CK497+CL497)/1000.0</f>
        <v>0</v>
      </c>
      <c r="O497">
        <f>(CD497 - IF(AH497&gt;1, K497*BY497*100.0/(AJ497*CR497), 0))*(CK497+CL497)/1000.0</f>
        <v>0</v>
      </c>
      <c r="P497">
        <f>2.0/((1/R497-1/Q497)+SIGN(R497)*SQRT((1/R497-1/Q497)*(1/R497-1/Q497) + 4*BZ497/((BZ497+1)*(BZ497+1))*(2*1/R497*1/Q497-1/Q497*1/Q497)))</f>
        <v>0</v>
      </c>
      <c r="Q497">
        <f>IF(LEFT(CA497,1)&lt;&gt;"0",IF(LEFT(CA497,1)="1",3.0,CB497),$D$5+$E$5*(CR497*CK497/($K$5*1000))+$F$5*(CR497*CK497/($K$5*1000))*MAX(MIN(BY497,$J$5),$I$5)*MAX(MIN(BY497,$J$5),$I$5)+$G$5*MAX(MIN(BY497,$J$5),$I$5)*(CR497*CK497/($K$5*1000))+$H$5*(CR497*CK497/($K$5*1000))*(CR497*CK497/($K$5*1000)))</f>
        <v>0</v>
      </c>
      <c r="R497">
        <f>I497*(1000-(1000*0.61365*exp(17.502*V497/(240.97+V497))/(CK497+CL497)+CF497)/2)/(1000*0.61365*exp(17.502*V497/(240.97+V497))/(CK497+CL497)-CF497)</f>
        <v>0</v>
      </c>
      <c r="S497">
        <f>1/((BZ497+1)/(P497/1.6)+1/(Q497/1.37)) + BZ497/((BZ497+1)/(P497/1.6) + BZ497/(Q497/1.37))</f>
        <v>0</v>
      </c>
      <c r="T497">
        <f>(BU497*BX497)</f>
        <v>0</v>
      </c>
      <c r="U497">
        <f>(CM497+(T497+2*0.95*5.67E-8*(((CM497+$B$7)+273)^4-(CM497+273)^4)-44100*I497)/(1.84*29.3*Q497+8*0.95*5.67E-8*(CM497+273)^3))</f>
        <v>0</v>
      </c>
      <c r="V497">
        <f>($C$7*CN497+$D$7*CO497+$E$7*U497)</f>
        <v>0</v>
      </c>
      <c r="W497">
        <f>0.61365*exp(17.502*V497/(240.97+V497))</f>
        <v>0</v>
      </c>
      <c r="X497">
        <f>(Y497/Z497*100)</f>
        <v>0</v>
      </c>
      <c r="Y497">
        <f>CF497*(CK497+CL497)/1000</f>
        <v>0</v>
      </c>
      <c r="Z497">
        <f>0.61365*exp(17.502*CM497/(240.97+CM497))</f>
        <v>0</v>
      </c>
      <c r="AA497">
        <f>(W497-CF497*(CK497+CL497)/1000)</f>
        <v>0</v>
      </c>
      <c r="AB497">
        <f>(-I497*44100)</f>
        <v>0</v>
      </c>
      <c r="AC497">
        <f>2*29.3*Q497*0.92*(CM497-V497)</f>
        <v>0</v>
      </c>
      <c r="AD497">
        <f>2*0.95*5.67E-8*(((CM497+$B$7)+273)^4-(V497+273)^4)</f>
        <v>0</v>
      </c>
      <c r="AE497">
        <f>T497+AD497+AB497+AC497</f>
        <v>0</v>
      </c>
      <c r="AF497">
        <v>0</v>
      </c>
      <c r="AG497">
        <v>0</v>
      </c>
      <c r="AH497">
        <f>IF(AF497*$H$13&gt;=AJ497,1.0,(AJ497/(AJ497-AF497*$H$13)))</f>
        <v>0</v>
      </c>
      <c r="AI497">
        <f>(AH497-1)*100</f>
        <v>0</v>
      </c>
      <c r="AJ497">
        <f>MAX(0,($B$13+$C$13*CR497)/(1+$D$13*CR497)*CK497/(CM497+273)*$E$13)</f>
        <v>0</v>
      </c>
      <c r="AK497" t="s">
        <v>303</v>
      </c>
      <c r="AL497" t="s">
        <v>303</v>
      </c>
      <c r="AM497">
        <v>0</v>
      </c>
      <c r="AN497">
        <v>0</v>
      </c>
      <c r="AO497">
        <f>1-AM497/AN497</f>
        <v>0</v>
      </c>
      <c r="AP497">
        <v>0</v>
      </c>
      <c r="AQ497" t="s">
        <v>303</v>
      </c>
      <c r="AR497" t="s">
        <v>303</v>
      </c>
      <c r="AS497">
        <v>0</v>
      </c>
      <c r="AT497">
        <v>0</v>
      </c>
      <c r="AU497">
        <f>1-AS497/AT497</f>
        <v>0</v>
      </c>
      <c r="AV497">
        <v>0.5</v>
      </c>
      <c r="AW497">
        <f>BV497</f>
        <v>0</v>
      </c>
      <c r="AX497">
        <f>K497</f>
        <v>0</v>
      </c>
      <c r="AY497">
        <f>AU497*AV497*AW497</f>
        <v>0</v>
      </c>
      <c r="AZ497">
        <f>(AX497-AP497)/AW497</f>
        <v>0</v>
      </c>
      <c r="BA497">
        <f>(AN497-AT497)/AT497</f>
        <v>0</v>
      </c>
      <c r="BB497">
        <f>AM497/(AO497+AM497/AT497)</f>
        <v>0</v>
      </c>
      <c r="BC497" t="s">
        <v>303</v>
      </c>
      <c r="BD497">
        <v>0</v>
      </c>
      <c r="BE497">
        <f>IF(BD497&lt;&gt;0, BD497, BB497)</f>
        <v>0</v>
      </c>
      <c r="BF497">
        <f>1-BE497/AT497</f>
        <v>0</v>
      </c>
      <c r="BG497">
        <f>(AT497-AS497)/(AT497-BE497)</f>
        <v>0</v>
      </c>
      <c r="BH497">
        <f>(AN497-AT497)/(AN497-BE497)</f>
        <v>0</v>
      </c>
      <c r="BI497">
        <f>(AT497-AS497)/(AT497-AM497)</f>
        <v>0</v>
      </c>
      <c r="BJ497">
        <f>(AN497-AT497)/(AN497-AM497)</f>
        <v>0</v>
      </c>
      <c r="BK497">
        <f>(BG497*BE497/AS497)</f>
        <v>0</v>
      </c>
      <c r="BL497">
        <f>(1-BK497)</f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f>$B$11*CS497+$C$11*CT497+$F$11*CU497*(1-CX497)</f>
        <v>0</v>
      </c>
      <c r="BV497">
        <f>BU497*BW497</f>
        <v>0</v>
      </c>
      <c r="BW497">
        <f>($B$11*$D$9+$C$11*$D$9+$F$11*((DH497+CZ497)/MAX(DH497+CZ497+DI497, 0.1)*$I$9+DI497/MAX(DH497+CZ497+DI497, 0.1)*$J$9))/($B$11+$C$11+$F$11)</f>
        <v>0</v>
      </c>
      <c r="BX497">
        <f>($B$11*$K$9+$C$11*$K$9+$F$11*((DH497+CZ497)/MAX(DH497+CZ497+DI497, 0.1)*$P$9+DI497/MAX(DH497+CZ497+DI497, 0.1)*$Q$9))/($B$11+$C$11+$F$11)</f>
        <v>0</v>
      </c>
      <c r="BY497">
        <v>6</v>
      </c>
      <c r="BZ497">
        <v>0.5</v>
      </c>
      <c r="CA497" t="s">
        <v>304</v>
      </c>
      <c r="CB497">
        <v>2</v>
      </c>
      <c r="CC497">
        <v>1625678175.5</v>
      </c>
      <c r="CD497">
        <v>405.936666666667</v>
      </c>
      <c r="CE497">
        <v>419.987333333333</v>
      </c>
      <c r="CF497">
        <v>12.8242666666667</v>
      </c>
      <c r="CG497">
        <v>10.3929666666667</v>
      </c>
      <c r="CH497">
        <v>420.278666666667</v>
      </c>
      <c r="CI497">
        <v>14.3926666666667</v>
      </c>
      <c r="CJ497">
        <v>500.033333333333</v>
      </c>
      <c r="CK497">
        <v>100.406666666667</v>
      </c>
      <c r="CL497">
        <v>0.0998365666666667</v>
      </c>
      <c r="CM497">
        <v>27.7973333333333</v>
      </c>
      <c r="CN497">
        <v>27.3103333333333</v>
      </c>
      <c r="CO497">
        <v>999.9</v>
      </c>
      <c r="CP497">
        <v>0</v>
      </c>
      <c r="CQ497">
        <v>0</v>
      </c>
      <c r="CR497">
        <v>10001.2666666667</v>
      </c>
      <c r="CS497">
        <v>0</v>
      </c>
      <c r="CT497">
        <v>4.57487333333333</v>
      </c>
      <c r="CU497">
        <v>1046.00333333333</v>
      </c>
      <c r="CV497">
        <v>0.962005666666667</v>
      </c>
      <c r="CW497">
        <v>0.0379944</v>
      </c>
      <c r="CX497">
        <v>0</v>
      </c>
      <c r="CY497">
        <v>1215.06</v>
      </c>
      <c r="CZ497">
        <v>4.99912</v>
      </c>
      <c r="DA497">
        <v>12649.2</v>
      </c>
      <c r="DB497">
        <v>6712.84333333333</v>
      </c>
      <c r="DC497">
        <v>38.3956666666667</v>
      </c>
      <c r="DD497">
        <v>41.187</v>
      </c>
      <c r="DE497">
        <v>39.9996666666667</v>
      </c>
      <c r="DF497">
        <v>40.9166666666667</v>
      </c>
      <c r="DG497">
        <v>40.583</v>
      </c>
      <c r="DH497">
        <v>1001.45333333333</v>
      </c>
      <c r="DI497">
        <v>39.55</v>
      </c>
      <c r="DJ497">
        <v>0</v>
      </c>
      <c r="DK497">
        <v>1625678177.6</v>
      </c>
      <c r="DL497">
        <v>0</v>
      </c>
      <c r="DM497">
        <v>1217.02423076923</v>
      </c>
      <c r="DN497">
        <v>-20.0181196591077</v>
      </c>
      <c r="DO497">
        <v>-212.618803365403</v>
      </c>
      <c r="DP497">
        <v>12670.8653846154</v>
      </c>
      <c r="DQ497">
        <v>15</v>
      </c>
      <c r="DR497">
        <v>1625677134.6</v>
      </c>
      <c r="DS497" t="s">
        <v>305</v>
      </c>
      <c r="DT497">
        <v>1625677128.6</v>
      </c>
      <c r="DU497">
        <v>1625677134.6</v>
      </c>
      <c r="DV497">
        <v>2</v>
      </c>
      <c r="DW497">
        <v>0.041</v>
      </c>
      <c r="DX497">
        <v>0.026</v>
      </c>
      <c r="DY497">
        <v>-14.347</v>
      </c>
      <c r="DZ497">
        <v>-1.389</v>
      </c>
      <c r="EA497">
        <v>420</v>
      </c>
      <c r="EB497">
        <v>5</v>
      </c>
      <c r="EC497">
        <v>0.14</v>
      </c>
      <c r="ED497">
        <v>0.08</v>
      </c>
      <c r="EE497">
        <v>-14.0049463414634</v>
      </c>
      <c r="EF497">
        <v>-0.5322</v>
      </c>
      <c r="EG497">
        <v>0.0665177038512268</v>
      </c>
      <c r="EH497">
        <v>0</v>
      </c>
      <c r="EI497">
        <v>1217.94454545455</v>
      </c>
      <c r="EJ497">
        <v>-20.1397347644037</v>
      </c>
      <c r="EK497">
        <v>1.92943717795928</v>
      </c>
      <c r="EL497">
        <v>0</v>
      </c>
      <c r="EM497">
        <v>2.38373414634146</v>
      </c>
      <c r="EN497">
        <v>0.235389616724738</v>
      </c>
      <c r="EO497">
        <v>0.0267750959075151</v>
      </c>
      <c r="EP497">
        <v>0</v>
      </c>
      <c r="EQ497">
        <v>0</v>
      </c>
      <c r="ER497">
        <v>3</v>
      </c>
      <c r="ES497" t="s">
        <v>424</v>
      </c>
      <c r="ET497">
        <v>100</v>
      </c>
      <c r="EU497">
        <v>100</v>
      </c>
      <c r="EV497">
        <v>-14.342</v>
      </c>
      <c r="EW497">
        <v>-1.5686</v>
      </c>
      <c r="EX497">
        <v>-14.3476998515065</v>
      </c>
      <c r="EY497">
        <v>0.000485247639819423</v>
      </c>
      <c r="EZ497">
        <v>-1.36446825205216e-06</v>
      </c>
      <c r="FA497">
        <v>5.78542989185787e-10</v>
      </c>
      <c r="FB497">
        <v>-1.1099058739466</v>
      </c>
      <c r="FC497">
        <v>-0.0508365997127688</v>
      </c>
      <c r="FD497">
        <v>0.00161886503163497</v>
      </c>
      <c r="FE497">
        <v>-2.08621555845513e-05</v>
      </c>
      <c r="FF497">
        <v>0</v>
      </c>
      <c r="FG497">
        <v>2096</v>
      </c>
      <c r="FH497">
        <v>2</v>
      </c>
      <c r="FI497">
        <v>28</v>
      </c>
      <c r="FJ497">
        <v>17.5</v>
      </c>
      <c r="FK497">
        <v>17.4</v>
      </c>
      <c r="FL497">
        <v>18</v>
      </c>
      <c r="FM497">
        <v>492.5</v>
      </c>
      <c r="FN497">
        <v>513.457</v>
      </c>
      <c r="FO497">
        <v>30.345</v>
      </c>
      <c r="FP497">
        <v>26.4964</v>
      </c>
      <c r="FQ497">
        <v>30.0004</v>
      </c>
      <c r="FR497">
        <v>26.5995</v>
      </c>
      <c r="FS497">
        <v>26.5833</v>
      </c>
      <c r="FT497">
        <v>21.5417</v>
      </c>
      <c r="FU497">
        <v>34.4818</v>
      </c>
      <c r="FV497">
        <v>0</v>
      </c>
      <c r="FW497">
        <v>30.4</v>
      </c>
      <c r="FX497">
        <v>420</v>
      </c>
      <c r="FY497">
        <v>10.5583</v>
      </c>
      <c r="FZ497">
        <v>101.677</v>
      </c>
      <c r="GA497">
        <v>96.2002</v>
      </c>
    </row>
    <row r="498" spans="1:183">
      <c r="A498">
        <v>482</v>
      </c>
      <c r="B498">
        <v>1625678178.5</v>
      </c>
      <c r="C498">
        <v>962.400000095367</v>
      </c>
      <c r="D498" t="s">
        <v>1270</v>
      </c>
      <c r="E498" t="s">
        <v>1271</v>
      </c>
      <c r="F498">
        <v>1</v>
      </c>
      <c r="G498" t="s">
        <v>302</v>
      </c>
      <c r="H498">
        <v>1625678177.5</v>
      </c>
      <c r="I498">
        <f>(J498)/1000</f>
        <v>0</v>
      </c>
      <c r="J498">
        <f>1000*CJ498*AH498*(CF498-CG498)/(100*BY498*(1000-AH498*CF498))</f>
        <v>0</v>
      </c>
      <c r="K498">
        <f>CJ498*AH498*(CE498-CD498*(1000-AH498*CG498)/(1000-AH498*CF498))/(100*BY498)</f>
        <v>0</v>
      </c>
      <c r="L498">
        <f>CD498 - IF(AH498&gt;1, K498*BY498*100.0/(AJ498*CR498), 0)</f>
        <v>0</v>
      </c>
      <c r="M498">
        <f>((S498-I498/2)*L498-K498)/(S498+I498/2)</f>
        <v>0</v>
      </c>
      <c r="N498">
        <f>M498*(CK498+CL498)/1000.0</f>
        <v>0</v>
      </c>
      <c r="O498">
        <f>(CD498 - IF(AH498&gt;1, K498*BY498*100.0/(AJ498*CR498), 0))*(CK498+CL498)/1000.0</f>
        <v>0</v>
      </c>
      <c r="P498">
        <f>2.0/((1/R498-1/Q498)+SIGN(R498)*SQRT((1/R498-1/Q498)*(1/R498-1/Q498) + 4*BZ498/((BZ498+1)*(BZ498+1))*(2*1/R498*1/Q498-1/Q498*1/Q498)))</f>
        <v>0</v>
      </c>
      <c r="Q498">
        <f>IF(LEFT(CA498,1)&lt;&gt;"0",IF(LEFT(CA498,1)="1",3.0,CB498),$D$5+$E$5*(CR498*CK498/($K$5*1000))+$F$5*(CR498*CK498/($K$5*1000))*MAX(MIN(BY498,$J$5),$I$5)*MAX(MIN(BY498,$J$5),$I$5)+$G$5*MAX(MIN(BY498,$J$5),$I$5)*(CR498*CK498/($K$5*1000))+$H$5*(CR498*CK498/($K$5*1000))*(CR498*CK498/($K$5*1000)))</f>
        <v>0</v>
      </c>
      <c r="R498">
        <f>I498*(1000-(1000*0.61365*exp(17.502*V498/(240.97+V498))/(CK498+CL498)+CF498)/2)/(1000*0.61365*exp(17.502*V498/(240.97+V498))/(CK498+CL498)-CF498)</f>
        <v>0</v>
      </c>
      <c r="S498">
        <f>1/((BZ498+1)/(P498/1.6)+1/(Q498/1.37)) + BZ498/((BZ498+1)/(P498/1.6) + BZ498/(Q498/1.37))</f>
        <v>0</v>
      </c>
      <c r="T498">
        <f>(BU498*BX498)</f>
        <v>0</v>
      </c>
      <c r="U498">
        <f>(CM498+(T498+2*0.95*5.67E-8*(((CM498+$B$7)+273)^4-(CM498+273)^4)-44100*I498)/(1.84*29.3*Q498+8*0.95*5.67E-8*(CM498+273)^3))</f>
        <v>0</v>
      </c>
      <c r="V498">
        <f>($C$7*CN498+$D$7*CO498+$E$7*U498)</f>
        <v>0</v>
      </c>
      <c r="W498">
        <f>0.61365*exp(17.502*V498/(240.97+V498))</f>
        <v>0</v>
      </c>
      <c r="X498">
        <f>(Y498/Z498*100)</f>
        <v>0</v>
      </c>
      <c r="Y498">
        <f>CF498*(CK498+CL498)/1000</f>
        <v>0</v>
      </c>
      <c r="Z498">
        <f>0.61365*exp(17.502*CM498/(240.97+CM498))</f>
        <v>0</v>
      </c>
      <c r="AA498">
        <f>(W498-CF498*(CK498+CL498)/1000)</f>
        <v>0</v>
      </c>
      <c r="AB498">
        <f>(-I498*44100)</f>
        <v>0</v>
      </c>
      <c r="AC498">
        <f>2*29.3*Q498*0.92*(CM498-V498)</f>
        <v>0</v>
      </c>
      <c r="AD498">
        <f>2*0.95*5.67E-8*(((CM498+$B$7)+273)^4-(V498+273)^4)</f>
        <v>0</v>
      </c>
      <c r="AE498">
        <f>T498+AD498+AB498+AC498</f>
        <v>0</v>
      </c>
      <c r="AF498">
        <v>0</v>
      </c>
      <c r="AG498">
        <v>0</v>
      </c>
      <c r="AH498">
        <f>IF(AF498*$H$13&gt;=AJ498,1.0,(AJ498/(AJ498-AF498*$H$13)))</f>
        <v>0</v>
      </c>
      <c r="AI498">
        <f>(AH498-1)*100</f>
        <v>0</v>
      </c>
      <c r="AJ498">
        <f>MAX(0,($B$13+$C$13*CR498)/(1+$D$13*CR498)*CK498/(CM498+273)*$E$13)</f>
        <v>0</v>
      </c>
      <c r="AK498" t="s">
        <v>303</v>
      </c>
      <c r="AL498" t="s">
        <v>303</v>
      </c>
      <c r="AM498">
        <v>0</v>
      </c>
      <c r="AN498">
        <v>0</v>
      </c>
      <c r="AO498">
        <f>1-AM498/AN498</f>
        <v>0</v>
      </c>
      <c r="AP498">
        <v>0</v>
      </c>
      <c r="AQ498" t="s">
        <v>303</v>
      </c>
      <c r="AR498" t="s">
        <v>303</v>
      </c>
      <c r="AS498">
        <v>0</v>
      </c>
      <c r="AT498">
        <v>0</v>
      </c>
      <c r="AU498">
        <f>1-AS498/AT498</f>
        <v>0</v>
      </c>
      <c r="AV498">
        <v>0.5</v>
      </c>
      <c r="AW498">
        <f>BV498</f>
        <v>0</v>
      </c>
      <c r="AX498">
        <f>K498</f>
        <v>0</v>
      </c>
      <c r="AY498">
        <f>AU498*AV498*AW498</f>
        <v>0</v>
      </c>
      <c r="AZ498">
        <f>(AX498-AP498)/AW498</f>
        <v>0</v>
      </c>
      <c r="BA498">
        <f>(AN498-AT498)/AT498</f>
        <v>0</v>
      </c>
      <c r="BB498">
        <f>AM498/(AO498+AM498/AT498)</f>
        <v>0</v>
      </c>
      <c r="BC498" t="s">
        <v>303</v>
      </c>
      <c r="BD498">
        <v>0</v>
      </c>
      <c r="BE498">
        <f>IF(BD498&lt;&gt;0, BD498, BB498)</f>
        <v>0</v>
      </c>
      <c r="BF498">
        <f>1-BE498/AT498</f>
        <v>0</v>
      </c>
      <c r="BG498">
        <f>(AT498-AS498)/(AT498-BE498)</f>
        <v>0</v>
      </c>
      <c r="BH498">
        <f>(AN498-AT498)/(AN498-BE498)</f>
        <v>0</v>
      </c>
      <c r="BI498">
        <f>(AT498-AS498)/(AT498-AM498)</f>
        <v>0</v>
      </c>
      <c r="BJ498">
        <f>(AN498-AT498)/(AN498-AM498)</f>
        <v>0</v>
      </c>
      <c r="BK498">
        <f>(BG498*BE498/AS498)</f>
        <v>0</v>
      </c>
      <c r="BL498">
        <f>(1-BK498)</f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f>$B$11*CS498+$C$11*CT498+$F$11*CU498*(1-CX498)</f>
        <v>0</v>
      </c>
      <c r="BV498">
        <f>BU498*BW498</f>
        <v>0</v>
      </c>
      <c r="BW498">
        <f>($B$11*$D$9+$C$11*$D$9+$F$11*((DH498+CZ498)/MAX(DH498+CZ498+DI498, 0.1)*$I$9+DI498/MAX(DH498+CZ498+DI498, 0.1)*$J$9))/($B$11+$C$11+$F$11)</f>
        <v>0</v>
      </c>
      <c r="BX498">
        <f>($B$11*$K$9+$C$11*$K$9+$F$11*((DH498+CZ498)/MAX(DH498+CZ498+DI498, 0.1)*$P$9+DI498/MAX(DH498+CZ498+DI498, 0.1)*$Q$9))/($B$11+$C$11+$F$11)</f>
        <v>0</v>
      </c>
      <c r="BY498">
        <v>6</v>
      </c>
      <c r="BZ498">
        <v>0.5</v>
      </c>
      <c r="CA498" t="s">
        <v>304</v>
      </c>
      <c r="CB498">
        <v>2</v>
      </c>
      <c r="CC498">
        <v>1625678177.5</v>
      </c>
      <c r="CD498">
        <v>405.917333333333</v>
      </c>
      <c r="CE498">
        <v>419.937333333333</v>
      </c>
      <c r="CF498">
        <v>12.8433</v>
      </c>
      <c r="CG498">
        <v>10.4126333333333</v>
      </c>
      <c r="CH498">
        <v>420.259333333333</v>
      </c>
      <c r="CI498">
        <v>14.4121</v>
      </c>
      <c r="CJ498">
        <v>499.998333333333</v>
      </c>
      <c r="CK498">
        <v>100.407333333333</v>
      </c>
      <c r="CL498">
        <v>0.100459333333333</v>
      </c>
      <c r="CM498">
        <v>27.8271</v>
      </c>
      <c r="CN498">
        <v>27.3442</v>
      </c>
      <c r="CO498">
        <v>999.9</v>
      </c>
      <c r="CP498">
        <v>0</v>
      </c>
      <c r="CQ498">
        <v>0</v>
      </c>
      <c r="CR498">
        <v>9948.75</v>
      </c>
      <c r="CS498">
        <v>0</v>
      </c>
      <c r="CT498">
        <v>4.55098</v>
      </c>
      <c r="CU498">
        <v>1046</v>
      </c>
      <c r="CV498">
        <v>0.962005666666667</v>
      </c>
      <c r="CW498">
        <v>0.0379944</v>
      </c>
      <c r="CX498">
        <v>0</v>
      </c>
      <c r="CY498">
        <v>1214.06666666667</v>
      </c>
      <c r="CZ498">
        <v>4.99912</v>
      </c>
      <c r="DA498">
        <v>12642.7</v>
      </c>
      <c r="DB498">
        <v>6712.85</v>
      </c>
      <c r="DC498">
        <v>38.479</v>
      </c>
      <c r="DD498">
        <v>41.187</v>
      </c>
      <c r="DE498">
        <v>39.9583333333333</v>
      </c>
      <c r="DF498">
        <v>40.8746666666667</v>
      </c>
      <c r="DG498">
        <v>40.5203333333333</v>
      </c>
      <c r="DH498">
        <v>1001.45</v>
      </c>
      <c r="DI498">
        <v>39.55</v>
      </c>
      <c r="DJ498">
        <v>0</v>
      </c>
      <c r="DK498">
        <v>1625678179.4</v>
      </c>
      <c r="DL498">
        <v>0</v>
      </c>
      <c r="DM498">
        <v>1216.3128</v>
      </c>
      <c r="DN498">
        <v>-20.1999999656411</v>
      </c>
      <c r="DO498">
        <v>-207.123076565655</v>
      </c>
      <c r="DP498">
        <v>12663.488</v>
      </c>
      <c r="DQ498">
        <v>15</v>
      </c>
      <c r="DR498">
        <v>1625677134.6</v>
      </c>
      <c r="DS498" t="s">
        <v>305</v>
      </c>
      <c r="DT498">
        <v>1625677128.6</v>
      </c>
      <c r="DU498">
        <v>1625677134.6</v>
      </c>
      <c r="DV498">
        <v>2</v>
      </c>
      <c r="DW498">
        <v>0.041</v>
      </c>
      <c r="DX498">
        <v>0.026</v>
      </c>
      <c r="DY498">
        <v>-14.347</v>
      </c>
      <c r="DZ498">
        <v>-1.389</v>
      </c>
      <c r="EA498">
        <v>420</v>
      </c>
      <c r="EB498">
        <v>5</v>
      </c>
      <c r="EC498">
        <v>0.14</v>
      </c>
      <c r="ED498">
        <v>0.08</v>
      </c>
      <c r="EE498">
        <v>-14.0107609756098</v>
      </c>
      <c r="EF498">
        <v>-0.491485714285682</v>
      </c>
      <c r="EG498">
        <v>0.064714407782641</v>
      </c>
      <c r="EH498">
        <v>1</v>
      </c>
      <c r="EI498">
        <v>1217.34181818182</v>
      </c>
      <c r="EJ498">
        <v>-20.5878797177077</v>
      </c>
      <c r="EK498">
        <v>1.97811274389208</v>
      </c>
      <c r="EL498">
        <v>0</v>
      </c>
      <c r="EM498">
        <v>2.39066634146341</v>
      </c>
      <c r="EN498">
        <v>0.266276864111498</v>
      </c>
      <c r="EO498">
        <v>0.0290573957468786</v>
      </c>
      <c r="EP498">
        <v>0</v>
      </c>
      <c r="EQ498">
        <v>1</v>
      </c>
      <c r="ER498">
        <v>3</v>
      </c>
      <c r="ES498" t="s">
        <v>427</v>
      </c>
      <c r="ET498">
        <v>100</v>
      </c>
      <c r="EU498">
        <v>100</v>
      </c>
      <c r="EV498">
        <v>-14.342</v>
      </c>
      <c r="EW498">
        <v>-1.5689</v>
      </c>
      <c r="EX498">
        <v>-14.3476998515065</v>
      </c>
      <c r="EY498">
        <v>0.000485247639819423</v>
      </c>
      <c r="EZ498">
        <v>-1.36446825205216e-06</v>
      </c>
      <c r="FA498">
        <v>5.78542989185787e-10</v>
      </c>
      <c r="FB498">
        <v>-1.1099058739466</v>
      </c>
      <c r="FC498">
        <v>-0.0508365997127688</v>
      </c>
      <c r="FD498">
        <v>0.00161886503163497</v>
      </c>
      <c r="FE498">
        <v>-2.08621555845513e-05</v>
      </c>
      <c r="FF498">
        <v>0</v>
      </c>
      <c r="FG498">
        <v>2096</v>
      </c>
      <c r="FH498">
        <v>2</v>
      </c>
      <c r="FI498">
        <v>28</v>
      </c>
      <c r="FJ498">
        <v>17.5</v>
      </c>
      <c r="FK498">
        <v>17.4</v>
      </c>
      <c r="FL498">
        <v>18</v>
      </c>
      <c r="FM498">
        <v>492.465</v>
      </c>
      <c r="FN498">
        <v>513.57</v>
      </c>
      <c r="FO498">
        <v>30.385</v>
      </c>
      <c r="FP498">
        <v>26.4976</v>
      </c>
      <c r="FQ498">
        <v>30.0003</v>
      </c>
      <c r="FR498">
        <v>26.6006</v>
      </c>
      <c r="FS498">
        <v>26.5838</v>
      </c>
      <c r="FT498">
        <v>21.5429</v>
      </c>
      <c r="FU498">
        <v>34.4818</v>
      </c>
      <c r="FV498">
        <v>0</v>
      </c>
      <c r="FW498">
        <v>30.47</v>
      </c>
      <c r="FX498">
        <v>420</v>
      </c>
      <c r="FY498">
        <v>10.5617</v>
      </c>
      <c r="FZ498">
        <v>101.677</v>
      </c>
      <c r="GA498">
        <v>96.2005</v>
      </c>
    </row>
    <row r="499" spans="1:183">
      <c r="A499">
        <v>483</v>
      </c>
      <c r="B499">
        <v>1625678180.5</v>
      </c>
      <c r="C499">
        <v>964.400000095367</v>
      </c>
      <c r="D499" t="s">
        <v>1272</v>
      </c>
      <c r="E499" t="s">
        <v>1273</v>
      </c>
      <c r="F499">
        <v>1</v>
      </c>
      <c r="G499" t="s">
        <v>302</v>
      </c>
      <c r="H499">
        <v>1625678179.5</v>
      </c>
      <c r="I499">
        <f>(J499)/1000</f>
        <v>0</v>
      </c>
      <c r="J499">
        <f>1000*CJ499*AH499*(CF499-CG499)/(100*BY499*(1000-AH499*CF499))</f>
        <v>0</v>
      </c>
      <c r="K499">
        <f>CJ499*AH499*(CE499-CD499*(1000-AH499*CG499)/(1000-AH499*CF499))/(100*BY499)</f>
        <v>0</v>
      </c>
      <c r="L499">
        <f>CD499 - IF(AH499&gt;1, K499*BY499*100.0/(AJ499*CR499), 0)</f>
        <v>0</v>
      </c>
      <c r="M499">
        <f>((S499-I499/2)*L499-K499)/(S499+I499/2)</f>
        <v>0</v>
      </c>
      <c r="N499">
        <f>M499*(CK499+CL499)/1000.0</f>
        <v>0</v>
      </c>
      <c r="O499">
        <f>(CD499 - IF(AH499&gt;1, K499*BY499*100.0/(AJ499*CR499), 0))*(CK499+CL499)/1000.0</f>
        <v>0</v>
      </c>
      <c r="P499">
        <f>2.0/((1/R499-1/Q499)+SIGN(R499)*SQRT((1/R499-1/Q499)*(1/R499-1/Q499) + 4*BZ499/((BZ499+1)*(BZ499+1))*(2*1/R499*1/Q499-1/Q499*1/Q499)))</f>
        <v>0</v>
      </c>
      <c r="Q499">
        <f>IF(LEFT(CA499,1)&lt;&gt;"0",IF(LEFT(CA499,1)="1",3.0,CB499),$D$5+$E$5*(CR499*CK499/($K$5*1000))+$F$5*(CR499*CK499/($K$5*1000))*MAX(MIN(BY499,$J$5),$I$5)*MAX(MIN(BY499,$J$5),$I$5)+$G$5*MAX(MIN(BY499,$J$5),$I$5)*(CR499*CK499/($K$5*1000))+$H$5*(CR499*CK499/($K$5*1000))*(CR499*CK499/($K$5*1000)))</f>
        <v>0</v>
      </c>
      <c r="R499">
        <f>I499*(1000-(1000*0.61365*exp(17.502*V499/(240.97+V499))/(CK499+CL499)+CF499)/2)/(1000*0.61365*exp(17.502*V499/(240.97+V499))/(CK499+CL499)-CF499)</f>
        <v>0</v>
      </c>
      <c r="S499">
        <f>1/((BZ499+1)/(P499/1.6)+1/(Q499/1.37)) + BZ499/((BZ499+1)/(P499/1.6) + BZ499/(Q499/1.37))</f>
        <v>0</v>
      </c>
      <c r="T499">
        <f>(BU499*BX499)</f>
        <v>0</v>
      </c>
      <c r="U499">
        <f>(CM499+(T499+2*0.95*5.67E-8*(((CM499+$B$7)+273)^4-(CM499+273)^4)-44100*I499)/(1.84*29.3*Q499+8*0.95*5.67E-8*(CM499+273)^3))</f>
        <v>0</v>
      </c>
      <c r="V499">
        <f>($C$7*CN499+$D$7*CO499+$E$7*U499)</f>
        <v>0</v>
      </c>
      <c r="W499">
        <f>0.61365*exp(17.502*V499/(240.97+V499))</f>
        <v>0</v>
      </c>
      <c r="X499">
        <f>(Y499/Z499*100)</f>
        <v>0</v>
      </c>
      <c r="Y499">
        <f>CF499*(CK499+CL499)/1000</f>
        <v>0</v>
      </c>
      <c r="Z499">
        <f>0.61365*exp(17.502*CM499/(240.97+CM499))</f>
        <v>0</v>
      </c>
      <c r="AA499">
        <f>(W499-CF499*(CK499+CL499)/1000)</f>
        <v>0</v>
      </c>
      <c r="AB499">
        <f>(-I499*44100)</f>
        <v>0</v>
      </c>
      <c r="AC499">
        <f>2*29.3*Q499*0.92*(CM499-V499)</f>
        <v>0</v>
      </c>
      <c r="AD499">
        <f>2*0.95*5.67E-8*(((CM499+$B$7)+273)^4-(V499+273)^4)</f>
        <v>0</v>
      </c>
      <c r="AE499">
        <f>T499+AD499+AB499+AC499</f>
        <v>0</v>
      </c>
      <c r="AF499">
        <v>0</v>
      </c>
      <c r="AG499">
        <v>0</v>
      </c>
      <c r="AH499">
        <f>IF(AF499*$H$13&gt;=AJ499,1.0,(AJ499/(AJ499-AF499*$H$13)))</f>
        <v>0</v>
      </c>
      <c r="AI499">
        <f>(AH499-1)*100</f>
        <v>0</v>
      </c>
      <c r="AJ499">
        <f>MAX(0,($B$13+$C$13*CR499)/(1+$D$13*CR499)*CK499/(CM499+273)*$E$13)</f>
        <v>0</v>
      </c>
      <c r="AK499" t="s">
        <v>303</v>
      </c>
      <c r="AL499" t="s">
        <v>303</v>
      </c>
      <c r="AM499">
        <v>0</v>
      </c>
      <c r="AN499">
        <v>0</v>
      </c>
      <c r="AO499">
        <f>1-AM499/AN499</f>
        <v>0</v>
      </c>
      <c r="AP499">
        <v>0</v>
      </c>
      <c r="AQ499" t="s">
        <v>303</v>
      </c>
      <c r="AR499" t="s">
        <v>303</v>
      </c>
      <c r="AS499">
        <v>0</v>
      </c>
      <c r="AT499">
        <v>0</v>
      </c>
      <c r="AU499">
        <f>1-AS499/AT499</f>
        <v>0</v>
      </c>
      <c r="AV499">
        <v>0.5</v>
      </c>
      <c r="AW499">
        <f>BV499</f>
        <v>0</v>
      </c>
      <c r="AX499">
        <f>K499</f>
        <v>0</v>
      </c>
      <c r="AY499">
        <f>AU499*AV499*AW499</f>
        <v>0</v>
      </c>
      <c r="AZ499">
        <f>(AX499-AP499)/AW499</f>
        <v>0</v>
      </c>
      <c r="BA499">
        <f>(AN499-AT499)/AT499</f>
        <v>0</v>
      </c>
      <c r="BB499">
        <f>AM499/(AO499+AM499/AT499)</f>
        <v>0</v>
      </c>
      <c r="BC499" t="s">
        <v>303</v>
      </c>
      <c r="BD499">
        <v>0</v>
      </c>
      <c r="BE499">
        <f>IF(BD499&lt;&gt;0, BD499, BB499)</f>
        <v>0</v>
      </c>
      <c r="BF499">
        <f>1-BE499/AT499</f>
        <v>0</v>
      </c>
      <c r="BG499">
        <f>(AT499-AS499)/(AT499-BE499)</f>
        <v>0</v>
      </c>
      <c r="BH499">
        <f>(AN499-AT499)/(AN499-BE499)</f>
        <v>0</v>
      </c>
      <c r="BI499">
        <f>(AT499-AS499)/(AT499-AM499)</f>
        <v>0</v>
      </c>
      <c r="BJ499">
        <f>(AN499-AT499)/(AN499-AM499)</f>
        <v>0</v>
      </c>
      <c r="BK499">
        <f>(BG499*BE499/AS499)</f>
        <v>0</v>
      </c>
      <c r="BL499">
        <f>(1-BK499)</f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f>$B$11*CS499+$C$11*CT499+$F$11*CU499*(1-CX499)</f>
        <v>0</v>
      </c>
      <c r="BV499">
        <f>BU499*BW499</f>
        <v>0</v>
      </c>
      <c r="BW499">
        <f>($B$11*$D$9+$C$11*$D$9+$F$11*((DH499+CZ499)/MAX(DH499+CZ499+DI499, 0.1)*$I$9+DI499/MAX(DH499+CZ499+DI499, 0.1)*$J$9))/($B$11+$C$11+$F$11)</f>
        <v>0</v>
      </c>
      <c r="BX499">
        <f>($B$11*$K$9+$C$11*$K$9+$F$11*((DH499+CZ499)/MAX(DH499+CZ499+DI499, 0.1)*$P$9+DI499/MAX(DH499+CZ499+DI499, 0.1)*$Q$9))/($B$11+$C$11+$F$11)</f>
        <v>0</v>
      </c>
      <c r="BY499">
        <v>6</v>
      </c>
      <c r="BZ499">
        <v>0.5</v>
      </c>
      <c r="CA499" t="s">
        <v>304</v>
      </c>
      <c r="CB499">
        <v>2</v>
      </c>
      <c r="CC499">
        <v>1625678179.5</v>
      </c>
      <c r="CD499">
        <v>405.879333333333</v>
      </c>
      <c r="CE499">
        <v>419.935</v>
      </c>
      <c r="CF499">
        <v>12.8649333333333</v>
      </c>
      <c r="CG499">
        <v>10.4626</v>
      </c>
      <c r="CH499">
        <v>420.221</v>
      </c>
      <c r="CI499">
        <v>14.4340333333333</v>
      </c>
      <c r="CJ499">
        <v>500.032</v>
      </c>
      <c r="CK499">
        <v>100.408</v>
      </c>
      <c r="CL499">
        <v>0.100220666666667</v>
      </c>
      <c r="CM499">
        <v>27.8585</v>
      </c>
      <c r="CN499">
        <v>27.3722333333333</v>
      </c>
      <c r="CO499">
        <v>999.9</v>
      </c>
      <c r="CP499">
        <v>0</v>
      </c>
      <c r="CQ499">
        <v>0</v>
      </c>
      <c r="CR499">
        <v>9986.23333333333</v>
      </c>
      <c r="CS499">
        <v>0</v>
      </c>
      <c r="CT499">
        <v>4.52295</v>
      </c>
      <c r="CU499">
        <v>1045.99666666667</v>
      </c>
      <c r="CV499">
        <v>0.962005666666667</v>
      </c>
      <c r="CW499">
        <v>0.0379944</v>
      </c>
      <c r="CX499">
        <v>0</v>
      </c>
      <c r="CY499">
        <v>1213.44666666667</v>
      </c>
      <c r="CZ499">
        <v>4.99912</v>
      </c>
      <c r="DA499">
        <v>12634.5666666667</v>
      </c>
      <c r="DB499">
        <v>6712.79</v>
      </c>
      <c r="DC499">
        <v>38.458</v>
      </c>
      <c r="DD499">
        <v>41.187</v>
      </c>
      <c r="DE499">
        <v>40.083</v>
      </c>
      <c r="DF499">
        <v>40.937</v>
      </c>
      <c r="DG499">
        <v>40.562</v>
      </c>
      <c r="DH499">
        <v>1001.44666666667</v>
      </c>
      <c r="DI499">
        <v>39.55</v>
      </c>
      <c r="DJ499">
        <v>0</v>
      </c>
      <c r="DK499">
        <v>1625678181.2</v>
      </c>
      <c r="DL499">
        <v>0</v>
      </c>
      <c r="DM499">
        <v>1215.80038461538</v>
      </c>
      <c r="DN499">
        <v>-20.2068376182057</v>
      </c>
      <c r="DO499">
        <v>-208.61196589811</v>
      </c>
      <c r="DP499">
        <v>12658.3961538462</v>
      </c>
      <c r="DQ499">
        <v>15</v>
      </c>
      <c r="DR499">
        <v>1625677134.6</v>
      </c>
      <c r="DS499" t="s">
        <v>305</v>
      </c>
      <c r="DT499">
        <v>1625677128.6</v>
      </c>
      <c r="DU499">
        <v>1625677134.6</v>
      </c>
      <c r="DV499">
        <v>2</v>
      </c>
      <c r="DW499">
        <v>0.041</v>
      </c>
      <c r="DX499">
        <v>0.026</v>
      </c>
      <c r="DY499">
        <v>-14.347</v>
      </c>
      <c r="DZ499">
        <v>-1.389</v>
      </c>
      <c r="EA499">
        <v>420</v>
      </c>
      <c r="EB499">
        <v>5</v>
      </c>
      <c r="EC499">
        <v>0.14</v>
      </c>
      <c r="ED499">
        <v>0.08</v>
      </c>
      <c r="EE499">
        <v>-14.0273097560976</v>
      </c>
      <c r="EF499">
        <v>-0.315480836236914</v>
      </c>
      <c r="EG499">
        <v>0.049745154463761</v>
      </c>
      <c r="EH499">
        <v>1</v>
      </c>
      <c r="EI499">
        <v>1216.73028571429</v>
      </c>
      <c r="EJ499">
        <v>-20.487819979363</v>
      </c>
      <c r="EK499">
        <v>2.07999242541793</v>
      </c>
      <c r="EL499">
        <v>0</v>
      </c>
      <c r="EM499">
        <v>2.39402317073171</v>
      </c>
      <c r="EN499">
        <v>0.254051498257838</v>
      </c>
      <c r="EO499">
        <v>0.0288046219562768</v>
      </c>
      <c r="EP499">
        <v>0</v>
      </c>
      <c r="EQ499">
        <v>1</v>
      </c>
      <c r="ER499">
        <v>3</v>
      </c>
      <c r="ES499" t="s">
        <v>427</v>
      </c>
      <c r="ET499">
        <v>100</v>
      </c>
      <c r="EU499">
        <v>100</v>
      </c>
      <c r="EV499">
        <v>-14.342</v>
      </c>
      <c r="EW499">
        <v>-1.5694</v>
      </c>
      <c r="EX499">
        <v>-14.3476998515065</v>
      </c>
      <c r="EY499">
        <v>0.000485247639819423</v>
      </c>
      <c r="EZ499">
        <v>-1.36446825205216e-06</v>
      </c>
      <c r="FA499">
        <v>5.78542989185787e-10</v>
      </c>
      <c r="FB499">
        <v>-1.1099058739466</v>
      </c>
      <c r="FC499">
        <v>-0.0508365997127688</v>
      </c>
      <c r="FD499">
        <v>0.00161886503163497</v>
      </c>
      <c r="FE499">
        <v>-2.08621555845513e-05</v>
      </c>
      <c r="FF499">
        <v>0</v>
      </c>
      <c r="FG499">
        <v>2096</v>
      </c>
      <c r="FH499">
        <v>2</v>
      </c>
      <c r="FI499">
        <v>28</v>
      </c>
      <c r="FJ499">
        <v>17.5</v>
      </c>
      <c r="FK499">
        <v>17.4</v>
      </c>
      <c r="FL499">
        <v>18</v>
      </c>
      <c r="FM499">
        <v>492.605</v>
      </c>
      <c r="FN499">
        <v>513.22</v>
      </c>
      <c r="FO499">
        <v>30.4265</v>
      </c>
      <c r="FP499">
        <v>26.4992</v>
      </c>
      <c r="FQ499">
        <v>30.0002</v>
      </c>
      <c r="FR499">
        <v>26.6017</v>
      </c>
      <c r="FS499">
        <v>26.5849</v>
      </c>
      <c r="FT499">
        <v>21.545</v>
      </c>
      <c r="FU499">
        <v>34.4818</v>
      </c>
      <c r="FV499">
        <v>0</v>
      </c>
      <c r="FW499">
        <v>30.47</v>
      </c>
      <c r="FX499">
        <v>420</v>
      </c>
      <c r="FY499">
        <v>10.5582</v>
      </c>
      <c r="FZ499">
        <v>101.677</v>
      </c>
      <c r="GA499">
        <v>96.2003</v>
      </c>
    </row>
    <row r="500" spans="1:183">
      <c r="A500">
        <v>484</v>
      </c>
      <c r="B500">
        <v>1625678182.5</v>
      </c>
      <c r="C500">
        <v>966.400000095367</v>
      </c>
      <c r="D500" t="s">
        <v>1274</v>
      </c>
      <c r="E500" t="s">
        <v>1275</v>
      </c>
      <c r="F500">
        <v>1</v>
      </c>
      <c r="G500" t="s">
        <v>302</v>
      </c>
      <c r="H500">
        <v>1625678181.5</v>
      </c>
      <c r="I500">
        <f>(J500)/1000</f>
        <v>0</v>
      </c>
      <c r="J500">
        <f>1000*CJ500*AH500*(CF500-CG500)/(100*BY500*(1000-AH500*CF500))</f>
        <v>0</v>
      </c>
      <c r="K500">
        <f>CJ500*AH500*(CE500-CD500*(1000-AH500*CG500)/(1000-AH500*CF500))/(100*BY500)</f>
        <v>0</v>
      </c>
      <c r="L500">
        <f>CD500 - IF(AH500&gt;1, K500*BY500*100.0/(AJ500*CR500), 0)</f>
        <v>0</v>
      </c>
      <c r="M500">
        <f>((S500-I500/2)*L500-K500)/(S500+I500/2)</f>
        <v>0</v>
      </c>
      <c r="N500">
        <f>M500*(CK500+CL500)/1000.0</f>
        <v>0</v>
      </c>
      <c r="O500">
        <f>(CD500 - IF(AH500&gt;1, K500*BY500*100.0/(AJ500*CR500), 0))*(CK500+CL500)/1000.0</f>
        <v>0</v>
      </c>
      <c r="P500">
        <f>2.0/((1/R500-1/Q500)+SIGN(R500)*SQRT((1/R500-1/Q500)*(1/R500-1/Q500) + 4*BZ500/((BZ500+1)*(BZ500+1))*(2*1/R500*1/Q500-1/Q500*1/Q500)))</f>
        <v>0</v>
      </c>
      <c r="Q500">
        <f>IF(LEFT(CA500,1)&lt;&gt;"0",IF(LEFT(CA500,1)="1",3.0,CB500),$D$5+$E$5*(CR500*CK500/($K$5*1000))+$F$5*(CR500*CK500/($K$5*1000))*MAX(MIN(BY500,$J$5),$I$5)*MAX(MIN(BY500,$J$5),$I$5)+$G$5*MAX(MIN(BY500,$J$5),$I$5)*(CR500*CK500/($K$5*1000))+$H$5*(CR500*CK500/($K$5*1000))*(CR500*CK500/($K$5*1000)))</f>
        <v>0</v>
      </c>
      <c r="R500">
        <f>I500*(1000-(1000*0.61365*exp(17.502*V500/(240.97+V500))/(CK500+CL500)+CF500)/2)/(1000*0.61365*exp(17.502*V500/(240.97+V500))/(CK500+CL500)-CF500)</f>
        <v>0</v>
      </c>
      <c r="S500">
        <f>1/((BZ500+1)/(P500/1.6)+1/(Q500/1.37)) + BZ500/((BZ500+1)/(P500/1.6) + BZ500/(Q500/1.37))</f>
        <v>0</v>
      </c>
      <c r="T500">
        <f>(BU500*BX500)</f>
        <v>0</v>
      </c>
      <c r="U500">
        <f>(CM500+(T500+2*0.95*5.67E-8*(((CM500+$B$7)+273)^4-(CM500+273)^4)-44100*I500)/(1.84*29.3*Q500+8*0.95*5.67E-8*(CM500+273)^3))</f>
        <v>0</v>
      </c>
      <c r="V500">
        <f>($C$7*CN500+$D$7*CO500+$E$7*U500)</f>
        <v>0</v>
      </c>
      <c r="W500">
        <f>0.61365*exp(17.502*V500/(240.97+V500))</f>
        <v>0</v>
      </c>
      <c r="X500">
        <f>(Y500/Z500*100)</f>
        <v>0</v>
      </c>
      <c r="Y500">
        <f>CF500*(CK500+CL500)/1000</f>
        <v>0</v>
      </c>
      <c r="Z500">
        <f>0.61365*exp(17.502*CM500/(240.97+CM500))</f>
        <v>0</v>
      </c>
      <c r="AA500">
        <f>(W500-CF500*(CK500+CL500)/1000)</f>
        <v>0</v>
      </c>
      <c r="AB500">
        <f>(-I500*44100)</f>
        <v>0</v>
      </c>
      <c r="AC500">
        <f>2*29.3*Q500*0.92*(CM500-V500)</f>
        <v>0</v>
      </c>
      <c r="AD500">
        <f>2*0.95*5.67E-8*(((CM500+$B$7)+273)^4-(V500+273)^4)</f>
        <v>0</v>
      </c>
      <c r="AE500">
        <f>T500+AD500+AB500+AC500</f>
        <v>0</v>
      </c>
      <c r="AF500">
        <v>0</v>
      </c>
      <c r="AG500">
        <v>0</v>
      </c>
      <c r="AH500">
        <f>IF(AF500*$H$13&gt;=AJ500,1.0,(AJ500/(AJ500-AF500*$H$13)))</f>
        <v>0</v>
      </c>
      <c r="AI500">
        <f>(AH500-1)*100</f>
        <v>0</v>
      </c>
      <c r="AJ500">
        <f>MAX(0,($B$13+$C$13*CR500)/(1+$D$13*CR500)*CK500/(CM500+273)*$E$13)</f>
        <v>0</v>
      </c>
      <c r="AK500" t="s">
        <v>303</v>
      </c>
      <c r="AL500" t="s">
        <v>303</v>
      </c>
      <c r="AM500">
        <v>0</v>
      </c>
      <c r="AN500">
        <v>0</v>
      </c>
      <c r="AO500">
        <f>1-AM500/AN500</f>
        <v>0</v>
      </c>
      <c r="AP500">
        <v>0</v>
      </c>
      <c r="AQ500" t="s">
        <v>303</v>
      </c>
      <c r="AR500" t="s">
        <v>303</v>
      </c>
      <c r="AS500">
        <v>0</v>
      </c>
      <c r="AT500">
        <v>0</v>
      </c>
      <c r="AU500">
        <f>1-AS500/AT500</f>
        <v>0</v>
      </c>
      <c r="AV500">
        <v>0.5</v>
      </c>
      <c r="AW500">
        <f>BV500</f>
        <v>0</v>
      </c>
      <c r="AX500">
        <f>K500</f>
        <v>0</v>
      </c>
      <c r="AY500">
        <f>AU500*AV500*AW500</f>
        <v>0</v>
      </c>
      <c r="AZ500">
        <f>(AX500-AP500)/AW500</f>
        <v>0</v>
      </c>
      <c r="BA500">
        <f>(AN500-AT500)/AT500</f>
        <v>0</v>
      </c>
      <c r="BB500">
        <f>AM500/(AO500+AM500/AT500)</f>
        <v>0</v>
      </c>
      <c r="BC500" t="s">
        <v>303</v>
      </c>
      <c r="BD500">
        <v>0</v>
      </c>
      <c r="BE500">
        <f>IF(BD500&lt;&gt;0, BD500, BB500)</f>
        <v>0</v>
      </c>
      <c r="BF500">
        <f>1-BE500/AT500</f>
        <v>0</v>
      </c>
      <c r="BG500">
        <f>(AT500-AS500)/(AT500-BE500)</f>
        <v>0</v>
      </c>
      <c r="BH500">
        <f>(AN500-AT500)/(AN500-BE500)</f>
        <v>0</v>
      </c>
      <c r="BI500">
        <f>(AT500-AS500)/(AT500-AM500)</f>
        <v>0</v>
      </c>
      <c r="BJ500">
        <f>(AN500-AT500)/(AN500-AM500)</f>
        <v>0</v>
      </c>
      <c r="BK500">
        <f>(BG500*BE500/AS500)</f>
        <v>0</v>
      </c>
      <c r="BL500">
        <f>(1-BK500)</f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f>$B$11*CS500+$C$11*CT500+$F$11*CU500*(1-CX500)</f>
        <v>0</v>
      </c>
      <c r="BV500">
        <f>BU500*BW500</f>
        <v>0</v>
      </c>
      <c r="BW500">
        <f>($B$11*$D$9+$C$11*$D$9+$F$11*((DH500+CZ500)/MAX(DH500+CZ500+DI500, 0.1)*$I$9+DI500/MAX(DH500+CZ500+DI500, 0.1)*$J$9))/($B$11+$C$11+$F$11)</f>
        <v>0</v>
      </c>
      <c r="BX500">
        <f>($B$11*$K$9+$C$11*$K$9+$F$11*((DH500+CZ500)/MAX(DH500+CZ500+DI500, 0.1)*$P$9+DI500/MAX(DH500+CZ500+DI500, 0.1)*$Q$9))/($B$11+$C$11+$F$11)</f>
        <v>0</v>
      </c>
      <c r="BY500">
        <v>6</v>
      </c>
      <c r="BZ500">
        <v>0.5</v>
      </c>
      <c r="CA500" t="s">
        <v>304</v>
      </c>
      <c r="CB500">
        <v>2</v>
      </c>
      <c r="CC500">
        <v>1625678181.5</v>
      </c>
      <c r="CD500">
        <v>405.854</v>
      </c>
      <c r="CE500">
        <v>419.920666666667</v>
      </c>
      <c r="CF500">
        <v>12.8927666666667</v>
      </c>
      <c r="CG500">
        <v>10.5053333333333</v>
      </c>
      <c r="CH500">
        <v>420.195666666667</v>
      </c>
      <c r="CI500">
        <v>14.4624</v>
      </c>
      <c r="CJ500">
        <v>500.089</v>
      </c>
      <c r="CK500">
        <v>100.409333333333</v>
      </c>
      <c r="CL500">
        <v>0.100033566666667</v>
      </c>
      <c r="CM500">
        <v>27.8896333333333</v>
      </c>
      <c r="CN500">
        <v>27.3993333333333</v>
      </c>
      <c r="CO500">
        <v>999.9</v>
      </c>
      <c r="CP500">
        <v>0</v>
      </c>
      <c r="CQ500">
        <v>0</v>
      </c>
      <c r="CR500">
        <v>10011.4666666667</v>
      </c>
      <c r="CS500">
        <v>0</v>
      </c>
      <c r="CT500">
        <v>4.49538</v>
      </c>
      <c r="CU500">
        <v>1045.89666666667</v>
      </c>
      <c r="CV500">
        <v>0.962002</v>
      </c>
      <c r="CW500">
        <v>0.0379981</v>
      </c>
      <c r="CX500">
        <v>0</v>
      </c>
      <c r="CY500">
        <v>1212.83666666667</v>
      </c>
      <c r="CZ500">
        <v>4.99912</v>
      </c>
      <c r="DA500">
        <v>12626.8333333333</v>
      </c>
      <c r="DB500">
        <v>6712.15666666667</v>
      </c>
      <c r="DC500">
        <v>38.4583333333333</v>
      </c>
      <c r="DD500">
        <v>41.187</v>
      </c>
      <c r="DE500">
        <v>39.979</v>
      </c>
      <c r="DF500">
        <v>40.8746666666667</v>
      </c>
      <c r="DG500">
        <v>40.5413333333333</v>
      </c>
      <c r="DH500">
        <v>1001.34666666667</v>
      </c>
      <c r="DI500">
        <v>39.55</v>
      </c>
      <c r="DJ500">
        <v>0</v>
      </c>
      <c r="DK500">
        <v>1625678183.6</v>
      </c>
      <c r="DL500">
        <v>0</v>
      </c>
      <c r="DM500">
        <v>1214.96307692308</v>
      </c>
      <c r="DN500">
        <v>-20.2181196555362</v>
      </c>
      <c r="DO500">
        <v>-208.96068375956</v>
      </c>
      <c r="DP500">
        <v>12650.0576923077</v>
      </c>
      <c r="DQ500">
        <v>15</v>
      </c>
      <c r="DR500">
        <v>1625677134.6</v>
      </c>
      <c r="DS500" t="s">
        <v>305</v>
      </c>
      <c r="DT500">
        <v>1625677128.6</v>
      </c>
      <c r="DU500">
        <v>1625677134.6</v>
      </c>
      <c r="DV500">
        <v>2</v>
      </c>
      <c r="DW500">
        <v>0.041</v>
      </c>
      <c r="DX500">
        <v>0.026</v>
      </c>
      <c r="DY500">
        <v>-14.347</v>
      </c>
      <c r="DZ500">
        <v>-1.389</v>
      </c>
      <c r="EA500">
        <v>420</v>
      </c>
      <c r="EB500">
        <v>5</v>
      </c>
      <c r="EC500">
        <v>0.14</v>
      </c>
      <c r="ED500">
        <v>0.08</v>
      </c>
      <c r="EE500">
        <v>-14.0426756097561</v>
      </c>
      <c r="EF500">
        <v>-0.153242508710823</v>
      </c>
      <c r="EG500">
        <v>0.0318588256370139</v>
      </c>
      <c r="EH500">
        <v>1</v>
      </c>
      <c r="EI500">
        <v>1215.89939393939</v>
      </c>
      <c r="EJ500">
        <v>-20.1231000083316</v>
      </c>
      <c r="EK500">
        <v>1.93608311146727</v>
      </c>
      <c r="EL500">
        <v>0</v>
      </c>
      <c r="EM500">
        <v>2.39646024390244</v>
      </c>
      <c r="EN500">
        <v>0.186529756097561</v>
      </c>
      <c r="EO500">
        <v>0.0270279100992059</v>
      </c>
      <c r="EP500">
        <v>0</v>
      </c>
      <c r="EQ500">
        <v>1</v>
      </c>
      <c r="ER500">
        <v>3</v>
      </c>
      <c r="ES500" t="s">
        <v>427</v>
      </c>
      <c r="ET500">
        <v>100</v>
      </c>
      <c r="EU500">
        <v>100</v>
      </c>
      <c r="EV500">
        <v>-14.342</v>
      </c>
      <c r="EW500">
        <v>-1.5699</v>
      </c>
      <c r="EX500">
        <v>-14.3476998515065</v>
      </c>
      <c r="EY500">
        <v>0.000485247639819423</v>
      </c>
      <c r="EZ500">
        <v>-1.36446825205216e-06</v>
      </c>
      <c r="FA500">
        <v>5.78542989185787e-10</v>
      </c>
      <c r="FB500">
        <v>-1.1099058739466</v>
      </c>
      <c r="FC500">
        <v>-0.0508365997127688</v>
      </c>
      <c r="FD500">
        <v>0.00161886503163497</v>
      </c>
      <c r="FE500">
        <v>-2.08621555845513e-05</v>
      </c>
      <c r="FF500">
        <v>0</v>
      </c>
      <c r="FG500">
        <v>2096</v>
      </c>
      <c r="FH500">
        <v>2</v>
      </c>
      <c r="FI500">
        <v>28</v>
      </c>
      <c r="FJ500">
        <v>17.6</v>
      </c>
      <c r="FK500">
        <v>17.5</v>
      </c>
      <c r="FL500">
        <v>18</v>
      </c>
      <c r="FM500">
        <v>492.489</v>
      </c>
      <c r="FN500">
        <v>513.317</v>
      </c>
      <c r="FO500">
        <v>30.4763</v>
      </c>
      <c r="FP500">
        <v>26.5009</v>
      </c>
      <c r="FQ500">
        <v>30.0001</v>
      </c>
      <c r="FR500">
        <v>26.6017</v>
      </c>
      <c r="FS500">
        <v>26.5855</v>
      </c>
      <c r="FT500">
        <v>21.5457</v>
      </c>
      <c r="FU500">
        <v>34.4818</v>
      </c>
      <c r="FV500">
        <v>0</v>
      </c>
      <c r="FW500">
        <v>30.54</v>
      </c>
      <c r="FX500">
        <v>420</v>
      </c>
      <c r="FY500">
        <v>10.5471</v>
      </c>
      <c r="FZ500">
        <v>101.676</v>
      </c>
      <c r="GA500">
        <v>96.1991</v>
      </c>
    </row>
    <row r="501" spans="1:183">
      <c r="A501">
        <v>485</v>
      </c>
      <c r="B501">
        <v>1625678184.5</v>
      </c>
      <c r="C501">
        <v>968.400000095367</v>
      </c>
      <c r="D501" t="s">
        <v>1276</v>
      </c>
      <c r="E501" t="s">
        <v>1277</v>
      </c>
      <c r="F501">
        <v>1</v>
      </c>
      <c r="G501" t="s">
        <v>302</v>
      </c>
      <c r="H501">
        <v>1625678183.5</v>
      </c>
      <c r="I501">
        <f>(J501)/1000</f>
        <v>0</v>
      </c>
      <c r="J501">
        <f>1000*CJ501*AH501*(CF501-CG501)/(100*BY501*(1000-AH501*CF501))</f>
        <v>0</v>
      </c>
      <c r="K501">
        <f>CJ501*AH501*(CE501-CD501*(1000-AH501*CG501)/(1000-AH501*CF501))/(100*BY501)</f>
        <v>0</v>
      </c>
      <c r="L501">
        <f>CD501 - IF(AH501&gt;1, K501*BY501*100.0/(AJ501*CR501), 0)</f>
        <v>0</v>
      </c>
      <c r="M501">
        <f>((S501-I501/2)*L501-K501)/(S501+I501/2)</f>
        <v>0</v>
      </c>
      <c r="N501">
        <f>M501*(CK501+CL501)/1000.0</f>
        <v>0</v>
      </c>
      <c r="O501">
        <f>(CD501 - IF(AH501&gt;1, K501*BY501*100.0/(AJ501*CR501), 0))*(CK501+CL501)/1000.0</f>
        <v>0</v>
      </c>
      <c r="P501">
        <f>2.0/((1/R501-1/Q501)+SIGN(R501)*SQRT((1/R501-1/Q501)*(1/R501-1/Q501) + 4*BZ501/((BZ501+1)*(BZ501+1))*(2*1/R501*1/Q501-1/Q501*1/Q501)))</f>
        <v>0</v>
      </c>
      <c r="Q501">
        <f>IF(LEFT(CA501,1)&lt;&gt;"0",IF(LEFT(CA501,1)="1",3.0,CB501),$D$5+$E$5*(CR501*CK501/($K$5*1000))+$F$5*(CR501*CK501/($K$5*1000))*MAX(MIN(BY501,$J$5),$I$5)*MAX(MIN(BY501,$J$5),$I$5)+$G$5*MAX(MIN(BY501,$J$5),$I$5)*(CR501*CK501/($K$5*1000))+$H$5*(CR501*CK501/($K$5*1000))*(CR501*CK501/($K$5*1000)))</f>
        <v>0</v>
      </c>
      <c r="R501">
        <f>I501*(1000-(1000*0.61365*exp(17.502*V501/(240.97+V501))/(CK501+CL501)+CF501)/2)/(1000*0.61365*exp(17.502*V501/(240.97+V501))/(CK501+CL501)-CF501)</f>
        <v>0</v>
      </c>
      <c r="S501">
        <f>1/((BZ501+1)/(P501/1.6)+1/(Q501/1.37)) + BZ501/((BZ501+1)/(P501/1.6) + BZ501/(Q501/1.37))</f>
        <v>0</v>
      </c>
      <c r="T501">
        <f>(BU501*BX501)</f>
        <v>0</v>
      </c>
      <c r="U501">
        <f>(CM501+(T501+2*0.95*5.67E-8*(((CM501+$B$7)+273)^4-(CM501+273)^4)-44100*I501)/(1.84*29.3*Q501+8*0.95*5.67E-8*(CM501+273)^3))</f>
        <v>0</v>
      </c>
      <c r="V501">
        <f>($C$7*CN501+$D$7*CO501+$E$7*U501)</f>
        <v>0</v>
      </c>
      <c r="W501">
        <f>0.61365*exp(17.502*V501/(240.97+V501))</f>
        <v>0</v>
      </c>
      <c r="X501">
        <f>(Y501/Z501*100)</f>
        <v>0</v>
      </c>
      <c r="Y501">
        <f>CF501*(CK501+CL501)/1000</f>
        <v>0</v>
      </c>
      <c r="Z501">
        <f>0.61365*exp(17.502*CM501/(240.97+CM501))</f>
        <v>0</v>
      </c>
      <c r="AA501">
        <f>(W501-CF501*(CK501+CL501)/1000)</f>
        <v>0</v>
      </c>
      <c r="AB501">
        <f>(-I501*44100)</f>
        <v>0</v>
      </c>
      <c r="AC501">
        <f>2*29.3*Q501*0.92*(CM501-V501)</f>
        <v>0</v>
      </c>
      <c r="AD501">
        <f>2*0.95*5.67E-8*(((CM501+$B$7)+273)^4-(V501+273)^4)</f>
        <v>0</v>
      </c>
      <c r="AE501">
        <f>T501+AD501+AB501+AC501</f>
        <v>0</v>
      </c>
      <c r="AF501">
        <v>0</v>
      </c>
      <c r="AG501">
        <v>0</v>
      </c>
      <c r="AH501">
        <f>IF(AF501*$H$13&gt;=AJ501,1.0,(AJ501/(AJ501-AF501*$H$13)))</f>
        <v>0</v>
      </c>
      <c r="AI501">
        <f>(AH501-1)*100</f>
        <v>0</v>
      </c>
      <c r="AJ501">
        <f>MAX(0,($B$13+$C$13*CR501)/(1+$D$13*CR501)*CK501/(CM501+273)*$E$13)</f>
        <v>0</v>
      </c>
      <c r="AK501" t="s">
        <v>303</v>
      </c>
      <c r="AL501" t="s">
        <v>303</v>
      </c>
      <c r="AM501">
        <v>0</v>
      </c>
      <c r="AN501">
        <v>0</v>
      </c>
      <c r="AO501">
        <f>1-AM501/AN501</f>
        <v>0</v>
      </c>
      <c r="AP501">
        <v>0</v>
      </c>
      <c r="AQ501" t="s">
        <v>303</v>
      </c>
      <c r="AR501" t="s">
        <v>303</v>
      </c>
      <c r="AS501">
        <v>0</v>
      </c>
      <c r="AT501">
        <v>0</v>
      </c>
      <c r="AU501">
        <f>1-AS501/AT501</f>
        <v>0</v>
      </c>
      <c r="AV501">
        <v>0.5</v>
      </c>
      <c r="AW501">
        <f>BV501</f>
        <v>0</v>
      </c>
      <c r="AX501">
        <f>K501</f>
        <v>0</v>
      </c>
      <c r="AY501">
        <f>AU501*AV501*AW501</f>
        <v>0</v>
      </c>
      <c r="AZ501">
        <f>(AX501-AP501)/AW501</f>
        <v>0</v>
      </c>
      <c r="BA501">
        <f>(AN501-AT501)/AT501</f>
        <v>0</v>
      </c>
      <c r="BB501">
        <f>AM501/(AO501+AM501/AT501)</f>
        <v>0</v>
      </c>
      <c r="BC501" t="s">
        <v>303</v>
      </c>
      <c r="BD501">
        <v>0</v>
      </c>
      <c r="BE501">
        <f>IF(BD501&lt;&gt;0, BD501, BB501)</f>
        <v>0</v>
      </c>
      <c r="BF501">
        <f>1-BE501/AT501</f>
        <v>0</v>
      </c>
      <c r="BG501">
        <f>(AT501-AS501)/(AT501-BE501)</f>
        <v>0</v>
      </c>
      <c r="BH501">
        <f>(AN501-AT501)/(AN501-BE501)</f>
        <v>0</v>
      </c>
      <c r="BI501">
        <f>(AT501-AS501)/(AT501-AM501)</f>
        <v>0</v>
      </c>
      <c r="BJ501">
        <f>(AN501-AT501)/(AN501-AM501)</f>
        <v>0</v>
      </c>
      <c r="BK501">
        <f>(BG501*BE501/AS501)</f>
        <v>0</v>
      </c>
      <c r="BL501">
        <f>(1-BK501)</f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f>$B$11*CS501+$C$11*CT501+$F$11*CU501*(1-CX501)</f>
        <v>0</v>
      </c>
      <c r="BV501">
        <f>BU501*BW501</f>
        <v>0</v>
      </c>
      <c r="BW501">
        <f>($B$11*$D$9+$C$11*$D$9+$F$11*((DH501+CZ501)/MAX(DH501+CZ501+DI501, 0.1)*$I$9+DI501/MAX(DH501+CZ501+DI501, 0.1)*$J$9))/($B$11+$C$11+$F$11)</f>
        <v>0</v>
      </c>
      <c r="BX501">
        <f>($B$11*$K$9+$C$11*$K$9+$F$11*((DH501+CZ501)/MAX(DH501+CZ501+DI501, 0.1)*$P$9+DI501/MAX(DH501+CZ501+DI501, 0.1)*$Q$9))/($B$11+$C$11+$F$11)</f>
        <v>0</v>
      </c>
      <c r="BY501">
        <v>6</v>
      </c>
      <c r="BZ501">
        <v>0.5</v>
      </c>
      <c r="CA501" t="s">
        <v>304</v>
      </c>
      <c r="CB501">
        <v>2</v>
      </c>
      <c r="CC501">
        <v>1625678183.5</v>
      </c>
      <c r="CD501">
        <v>405.856</v>
      </c>
      <c r="CE501">
        <v>419.945</v>
      </c>
      <c r="CF501">
        <v>12.9248333333333</v>
      </c>
      <c r="CG501">
        <v>10.5183</v>
      </c>
      <c r="CH501">
        <v>420.198</v>
      </c>
      <c r="CI501">
        <v>14.4950333333333</v>
      </c>
      <c r="CJ501">
        <v>500.013</v>
      </c>
      <c r="CK501">
        <v>100.409666666667</v>
      </c>
      <c r="CL501">
        <v>0.1000043</v>
      </c>
      <c r="CM501">
        <v>27.9200666666667</v>
      </c>
      <c r="CN501">
        <v>27.4314</v>
      </c>
      <c r="CO501">
        <v>999.9</v>
      </c>
      <c r="CP501">
        <v>0</v>
      </c>
      <c r="CQ501">
        <v>0</v>
      </c>
      <c r="CR501">
        <v>10002.4666666667</v>
      </c>
      <c r="CS501">
        <v>0</v>
      </c>
      <c r="CT501">
        <v>4.46964666666667</v>
      </c>
      <c r="CU501">
        <v>1045.89666666667</v>
      </c>
      <c r="CV501">
        <v>0.962002</v>
      </c>
      <c r="CW501">
        <v>0.0379981</v>
      </c>
      <c r="CX501">
        <v>0</v>
      </c>
      <c r="CY501">
        <v>1212.15</v>
      </c>
      <c r="CZ501">
        <v>4.99912</v>
      </c>
      <c r="DA501">
        <v>12619.6666666667</v>
      </c>
      <c r="DB501">
        <v>6712.13666666667</v>
      </c>
      <c r="DC501">
        <v>38.3746666666667</v>
      </c>
      <c r="DD501">
        <v>41.187</v>
      </c>
      <c r="DE501">
        <v>39.9786666666667</v>
      </c>
      <c r="DF501">
        <v>40.8746666666667</v>
      </c>
      <c r="DG501">
        <v>40.5413333333333</v>
      </c>
      <c r="DH501">
        <v>1001.34666666667</v>
      </c>
      <c r="DI501">
        <v>39.55</v>
      </c>
      <c r="DJ501">
        <v>0</v>
      </c>
      <c r="DK501">
        <v>1625678185.4</v>
      </c>
      <c r="DL501">
        <v>0</v>
      </c>
      <c r="DM501">
        <v>1214.2708</v>
      </c>
      <c r="DN501">
        <v>-20.4707691901396</v>
      </c>
      <c r="DO501">
        <v>-210.784615012967</v>
      </c>
      <c r="DP501">
        <v>12642.64</v>
      </c>
      <c r="DQ501">
        <v>15</v>
      </c>
      <c r="DR501">
        <v>1625677134.6</v>
      </c>
      <c r="DS501" t="s">
        <v>305</v>
      </c>
      <c r="DT501">
        <v>1625677128.6</v>
      </c>
      <c r="DU501">
        <v>1625677134.6</v>
      </c>
      <c r="DV501">
        <v>2</v>
      </c>
      <c r="DW501">
        <v>0.041</v>
      </c>
      <c r="DX501">
        <v>0.026</v>
      </c>
      <c r="DY501">
        <v>-14.347</v>
      </c>
      <c r="DZ501">
        <v>-1.389</v>
      </c>
      <c r="EA501">
        <v>420</v>
      </c>
      <c r="EB501">
        <v>5</v>
      </c>
      <c r="EC501">
        <v>0.14</v>
      </c>
      <c r="ED501">
        <v>0.08</v>
      </c>
      <c r="EE501">
        <v>-14.0538024390244</v>
      </c>
      <c r="EF501">
        <v>-0.067352613240433</v>
      </c>
      <c r="EG501">
        <v>0.0217736301443033</v>
      </c>
      <c r="EH501">
        <v>1</v>
      </c>
      <c r="EI501">
        <v>1215.185</v>
      </c>
      <c r="EJ501">
        <v>-20.4187901418973</v>
      </c>
      <c r="EK501">
        <v>2.01453140077437</v>
      </c>
      <c r="EL501">
        <v>0</v>
      </c>
      <c r="EM501">
        <v>2.40172804878049</v>
      </c>
      <c r="EN501">
        <v>0.109634425087118</v>
      </c>
      <c r="EO501">
        <v>0.02227597822653</v>
      </c>
      <c r="EP501">
        <v>0</v>
      </c>
      <c r="EQ501">
        <v>1</v>
      </c>
      <c r="ER501">
        <v>3</v>
      </c>
      <c r="ES501" t="s">
        <v>427</v>
      </c>
      <c r="ET501">
        <v>100</v>
      </c>
      <c r="EU501">
        <v>100</v>
      </c>
      <c r="EV501">
        <v>-14.341</v>
      </c>
      <c r="EW501">
        <v>-1.5705</v>
      </c>
      <c r="EX501">
        <v>-14.3476998515065</v>
      </c>
      <c r="EY501">
        <v>0.000485247639819423</v>
      </c>
      <c r="EZ501">
        <v>-1.36446825205216e-06</v>
      </c>
      <c r="FA501">
        <v>5.78542989185787e-10</v>
      </c>
      <c r="FB501">
        <v>-1.1099058739466</v>
      </c>
      <c r="FC501">
        <v>-0.0508365997127688</v>
      </c>
      <c r="FD501">
        <v>0.00161886503163497</v>
      </c>
      <c r="FE501">
        <v>-2.08621555845513e-05</v>
      </c>
      <c r="FF501">
        <v>0</v>
      </c>
      <c r="FG501">
        <v>2096</v>
      </c>
      <c r="FH501">
        <v>2</v>
      </c>
      <c r="FI501">
        <v>28</v>
      </c>
      <c r="FJ501">
        <v>17.6</v>
      </c>
      <c r="FK501">
        <v>17.5</v>
      </c>
      <c r="FL501">
        <v>18</v>
      </c>
      <c r="FM501">
        <v>492.407</v>
      </c>
      <c r="FN501">
        <v>513.533</v>
      </c>
      <c r="FO501">
        <v>30.517</v>
      </c>
      <c r="FP501">
        <v>26.5021</v>
      </c>
      <c r="FQ501">
        <v>30.0003</v>
      </c>
      <c r="FR501">
        <v>26.6023</v>
      </c>
      <c r="FS501">
        <v>26.5855</v>
      </c>
      <c r="FT501">
        <v>21.545</v>
      </c>
      <c r="FU501">
        <v>34.4818</v>
      </c>
      <c r="FV501">
        <v>0</v>
      </c>
      <c r="FW501">
        <v>30.61</v>
      </c>
      <c r="FX501">
        <v>420</v>
      </c>
      <c r="FY501">
        <v>10.6162</v>
      </c>
      <c r="FZ501">
        <v>101.675</v>
      </c>
      <c r="GA501">
        <v>96.199</v>
      </c>
    </row>
    <row r="502" spans="1:183">
      <c r="A502">
        <v>486</v>
      </c>
      <c r="B502">
        <v>1625678186.5</v>
      </c>
      <c r="C502">
        <v>970.400000095367</v>
      </c>
      <c r="D502" t="s">
        <v>1278</v>
      </c>
      <c r="E502" t="s">
        <v>1279</v>
      </c>
      <c r="F502">
        <v>1</v>
      </c>
      <c r="G502" t="s">
        <v>302</v>
      </c>
      <c r="H502">
        <v>1625678185.5</v>
      </c>
      <c r="I502">
        <f>(J502)/1000</f>
        <v>0</v>
      </c>
      <c r="J502">
        <f>1000*CJ502*AH502*(CF502-CG502)/(100*BY502*(1000-AH502*CF502))</f>
        <v>0</v>
      </c>
      <c r="K502">
        <f>CJ502*AH502*(CE502-CD502*(1000-AH502*CG502)/(1000-AH502*CF502))/(100*BY502)</f>
        <v>0</v>
      </c>
      <c r="L502">
        <f>CD502 - IF(AH502&gt;1, K502*BY502*100.0/(AJ502*CR502), 0)</f>
        <v>0</v>
      </c>
      <c r="M502">
        <f>((S502-I502/2)*L502-K502)/(S502+I502/2)</f>
        <v>0</v>
      </c>
      <c r="N502">
        <f>M502*(CK502+CL502)/1000.0</f>
        <v>0</v>
      </c>
      <c r="O502">
        <f>(CD502 - IF(AH502&gt;1, K502*BY502*100.0/(AJ502*CR502), 0))*(CK502+CL502)/1000.0</f>
        <v>0</v>
      </c>
      <c r="P502">
        <f>2.0/((1/R502-1/Q502)+SIGN(R502)*SQRT((1/R502-1/Q502)*(1/R502-1/Q502) + 4*BZ502/((BZ502+1)*(BZ502+1))*(2*1/R502*1/Q502-1/Q502*1/Q502)))</f>
        <v>0</v>
      </c>
      <c r="Q502">
        <f>IF(LEFT(CA502,1)&lt;&gt;"0",IF(LEFT(CA502,1)="1",3.0,CB502),$D$5+$E$5*(CR502*CK502/($K$5*1000))+$F$5*(CR502*CK502/($K$5*1000))*MAX(MIN(BY502,$J$5),$I$5)*MAX(MIN(BY502,$J$5),$I$5)+$G$5*MAX(MIN(BY502,$J$5),$I$5)*(CR502*CK502/($K$5*1000))+$H$5*(CR502*CK502/($K$5*1000))*(CR502*CK502/($K$5*1000)))</f>
        <v>0</v>
      </c>
      <c r="R502">
        <f>I502*(1000-(1000*0.61365*exp(17.502*V502/(240.97+V502))/(CK502+CL502)+CF502)/2)/(1000*0.61365*exp(17.502*V502/(240.97+V502))/(CK502+CL502)-CF502)</f>
        <v>0</v>
      </c>
      <c r="S502">
        <f>1/((BZ502+1)/(P502/1.6)+1/(Q502/1.37)) + BZ502/((BZ502+1)/(P502/1.6) + BZ502/(Q502/1.37))</f>
        <v>0</v>
      </c>
      <c r="T502">
        <f>(BU502*BX502)</f>
        <v>0</v>
      </c>
      <c r="U502">
        <f>(CM502+(T502+2*0.95*5.67E-8*(((CM502+$B$7)+273)^4-(CM502+273)^4)-44100*I502)/(1.84*29.3*Q502+8*0.95*5.67E-8*(CM502+273)^3))</f>
        <v>0</v>
      </c>
      <c r="V502">
        <f>($C$7*CN502+$D$7*CO502+$E$7*U502)</f>
        <v>0</v>
      </c>
      <c r="W502">
        <f>0.61365*exp(17.502*V502/(240.97+V502))</f>
        <v>0</v>
      </c>
      <c r="X502">
        <f>(Y502/Z502*100)</f>
        <v>0</v>
      </c>
      <c r="Y502">
        <f>CF502*(CK502+CL502)/1000</f>
        <v>0</v>
      </c>
      <c r="Z502">
        <f>0.61365*exp(17.502*CM502/(240.97+CM502))</f>
        <v>0</v>
      </c>
      <c r="AA502">
        <f>(W502-CF502*(CK502+CL502)/1000)</f>
        <v>0</v>
      </c>
      <c r="AB502">
        <f>(-I502*44100)</f>
        <v>0</v>
      </c>
      <c r="AC502">
        <f>2*29.3*Q502*0.92*(CM502-V502)</f>
        <v>0</v>
      </c>
      <c r="AD502">
        <f>2*0.95*5.67E-8*(((CM502+$B$7)+273)^4-(V502+273)^4)</f>
        <v>0</v>
      </c>
      <c r="AE502">
        <f>T502+AD502+AB502+AC502</f>
        <v>0</v>
      </c>
      <c r="AF502">
        <v>0</v>
      </c>
      <c r="AG502">
        <v>0</v>
      </c>
      <c r="AH502">
        <f>IF(AF502*$H$13&gt;=AJ502,1.0,(AJ502/(AJ502-AF502*$H$13)))</f>
        <v>0</v>
      </c>
      <c r="AI502">
        <f>(AH502-1)*100</f>
        <v>0</v>
      </c>
      <c r="AJ502">
        <f>MAX(0,($B$13+$C$13*CR502)/(1+$D$13*CR502)*CK502/(CM502+273)*$E$13)</f>
        <v>0</v>
      </c>
      <c r="AK502" t="s">
        <v>303</v>
      </c>
      <c r="AL502" t="s">
        <v>303</v>
      </c>
      <c r="AM502">
        <v>0</v>
      </c>
      <c r="AN502">
        <v>0</v>
      </c>
      <c r="AO502">
        <f>1-AM502/AN502</f>
        <v>0</v>
      </c>
      <c r="AP502">
        <v>0</v>
      </c>
      <c r="AQ502" t="s">
        <v>303</v>
      </c>
      <c r="AR502" t="s">
        <v>303</v>
      </c>
      <c r="AS502">
        <v>0</v>
      </c>
      <c r="AT502">
        <v>0</v>
      </c>
      <c r="AU502">
        <f>1-AS502/AT502</f>
        <v>0</v>
      </c>
      <c r="AV502">
        <v>0.5</v>
      </c>
      <c r="AW502">
        <f>BV502</f>
        <v>0</v>
      </c>
      <c r="AX502">
        <f>K502</f>
        <v>0</v>
      </c>
      <c r="AY502">
        <f>AU502*AV502*AW502</f>
        <v>0</v>
      </c>
      <c r="AZ502">
        <f>(AX502-AP502)/AW502</f>
        <v>0</v>
      </c>
      <c r="BA502">
        <f>(AN502-AT502)/AT502</f>
        <v>0</v>
      </c>
      <c r="BB502">
        <f>AM502/(AO502+AM502/AT502)</f>
        <v>0</v>
      </c>
      <c r="BC502" t="s">
        <v>303</v>
      </c>
      <c r="BD502">
        <v>0</v>
      </c>
      <c r="BE502">
        <f>IF(BD502&lt;&gt;0, BD502, BB502)</f>
        <v>0</v>
      </c>
      <c r="BF502">
        <f>1-BE502/AT502</f>
        <v>0</v>
      </c>
      <c r="BG502">
        <f>(AT502-AS502)/(AT502-BE502)</f>
        <v>0</v>
      </c>
      <c r="BH502">
        <f>(AN502-AT502)/(AN502-BE502)</f>
        <v>0</v>
      </c>
      <c r="BI502">
        <f>(AT502-AS502)/(AT502-AM502)</f>
        <v>0</v>
      </c>
      <c r="BJ502">
        <f>(AN502-AT502)/(AN502-AM502)</f>
        <v>0</v>
      </c>
      <c r="BK502">
        <f>(BG502*BE502/AS502)</f>
        <v>0</v>
      </c>
      <c r="BL502">
        <f>(1-BK502)</f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f>$B$11*CS502+$C$11*CT502+$F$11*CU502*(1-CX502)</f>
        <v>0</v>
      </c>
      <c r="BV502">
        <f>BU502*BW502</f>
        <v>0</v>
      </c>
      <c r="BW502">
        <f>($B$11*$D$9+$C$11*$D$9+$F$11*((DH502+CZ502)/MAX(DH502+CZ502+DI502, 0.1)*$I$9+DI502/MAX(DH502+CZ502+DI502, 0.1)*$J$9))/($B$11+$C$11+$F$11)</f>
        <v>0</v>
      </c>
      <c r="BX502">
        <f>($B$11*$K$9+$C$11*$K$9+$F$11*((DH502+CZ502)/MAX(DH502+CZ502+DI502, 0.1)*$P$9+DI502/MAX(DH502+CZ502+DI502, 0.1)*$Q$9))/($B$11+$C$11+$F$11)</f>
        <v>0</v>
      </c>
      <c r="BY502">
        <v>6</v>
      </c>
      <c r="BZ502">
        <v>0.5</v>
      </c>
      <c r="CA502" t="s">
        <v>304</v>
      </c>
      <c r="CB502">
        <v>2</v>
      </c>
      <c r="CC502">
        <v>1625678185.5</v>
      </c>
      <c r="CD502">
        <v>405.855</v>
      </c>
      <c r="CE502">
        <v>420.005333333333</v>
      </c>
      <c r="CF502">
        <v>12.9543666666667</v>
      </c>
      <c r="CG502">
        <v>10.5216</v>
      </c>
      <c r="CH502">
        <v>420.197</v>
      </c>
      <c r="CI502">
        <v>14.5251</v>
      </c>
      <c r="CJ502">
        <v>499.954666666667</v>
      </c>
      <c r="CK502">
        <v>100.408</v>
      </c>
      <c r="CL502">
        <v>0.0998893333333333</v>
      </c>
      <c r="CM502">
        <v>27.9509666666667</v>
      </c>
      <c r="CN502">
        <v>27.4592666666667</v>
      </c>
      <c r="CO502">
        <v>999.9</v>
      </c>
      <c r="CP502">
        <v>0</v>
      </c>
      <c r="CQ502">
        <v>0</v>
      </c>
      <c r="CR502">
        <v>9987.29333333333</v>
      </c>
      <c r="CS502">
        <v>0</v>
      </c>
      <c r="CT502">
        <v>4.46643</v>
      </c>
      <c r="CU502">
        <v>1045.99</v>
      </c>
      <c r="CV502">
        <v>0.962005666666667</v>
      </c>
      <c r="CW502">
        <v>0.0379944</v>
      </c>
      <c r="CX502">
        <v>0</v>
      </c>
      <c r="CY502">
        <v>1211.52333333333</v>
      </c>
      <c r="CZ502">
        <v>4.99912</v>
      </c>
      <c r="DA502">
        <v>12614.2666666667</v>
      </c>
      <c r="DB502">
        <v>6712.75666666667</v>
      </c>
      <c r="DC502">
        <v>38.479</v>
      </c>
      <c r="DD502">
        <v>41.208</v>
      </c>
      <c r="DE502">
        <v>39.979</v>
      </c>
      <c r="DF502">
        <v>40.8746666666667</v>
      </c>
      <c r="DG502">
        <v>40.5623333333333</v>
      </c>
      <c r="DH502">
        <v>1001.44</v>
      </c>
      <c r="DI502">
        <v>39.55</v>
      </c>
      <c r="DJ502">
        <v>0</v>
      </c>
      <c r="DK502">
        <v>1625678187.2</v>
      </c>
      <c r="DL502">
        <v>0</v>
      </c>
      <c r="DM502">
        <v>1213.77576923077</v>
      </c>
      <c r="DN502">
        <v>-20.2574359060784</v>
      </c>
      <c r="DO502">
        <v>-206.714530024931</v>
      </c>
      <c r="DP502">
        <v>12637.4384615385</v>
      </c>
      <c r="DQ502">
        <v>15</v>
      </c>
      <c r="DR502">
        <v>1625677134.6</v>
      </c>
      <c r="DS502" t="s">
        <v>305</v>
      </c>
      <c r="DT502">
        <v>1625677128.6</v>
      </c>
      <c r="DU502">
        <v>1625677134.6</v>
      </c>
      <c r="DV502">
        <v>2</v>
      </c>
      <c r="DW502">
        <v>0.041</v>
      </c>
      <c r="DX502">
        <v>0.026</v>
      </c>
      <c r="DY502">
        <v>-14.347</v>
      </c>
      <c r="DZ502">
        <v>-1.389</v>
      </c>
      <c r="EA502">
        <v>420</v>
      </c>
      <c r="EB502">
        <v>5</v>
      </c>
      <c r="EC502">
        <v>0.14</v>
      </c>
      <c r="ED502">
        <v>0.08</v>
      </c>
      <c r="EE502">
        <v>-14.0653317073171</v>
      </c>
      <c r="EF502">
        <v>-0.144593728222981</v>
      </c>
      <c r="EG502">
        <v>0.0321643374625087</v>
      </c>
      <c r="EH502">
        <v>1</v>
      </c>
      <c r="EI502">
        <v>1214.67314285714</v>
      </c>
      <c r="EJ502">
        <v>-20.1336095969994</v>
      </c>
      <c r="EK502">
        <v>2.03617115675276</v>
      </c>
      <c r="EL502">
        <v>0</v>
      </c>
      <c r="EM502">
        <v>2.40892902439024</v>
      </c>
      <c r="EN502">
        <v>0.0661009756097581</v>
      </c>
      <c r="EO502">
        <v>0.0177423853546409</v>
      </c>
      <c r="EP502">
        <v>1</v>
      </c>
      <c r="EQ502">
        <v>2</v>
      </c>
      <c r="ER502">
        <v>3</v>
      </c>
      <c r="ES502" t="s">
        <v>349</v>
      </c>
      <c r="ET502">
        <v>100</v>
      </c>
      <c r="EU502">
        <v>100</v>
      </c>
      <c r="EV502">
        <v>-14.342</v>
      </c>
      <c r="EW502">
        <v>-1.571</v>
      </c>
      <c r="EX502">
        <v>-14.3476998515065</v>
      </c>
      <c r="EY502">
        <v>0.000485247639819423</v>
      </c>
      <c r="EZ502">
        <v>-1.36446825205216e-06</v>
      </c>
      <c r="FA502">
        <v>5.78542989185787e-10</v>
      </c>
      <c r="FB502">
        <v>-1.1099058739466</v>
      </c>
      <c r="FC502">
        <v>-0.0508365997127688</v>
      </c>
      <c r="FD502">
        <v>0.00161886503163497</v>
      </c>
      <c r="FE502">
        <v>-2.08621555845513e-05</v>
      </c>
      <c r="FF502">
        <v>0</v>
      </c>
      <c r="FG502">
        <v>2096</v>
      </c>
      <c r="FH502">
        <v>2</v>
      </c>
      <c r="FI502">
        <v>28</v>
      </c>
      <c r="FJ502">
        <v>17.6</v>
      </c>
      <c r="FK502">
        <v>17.5</v>
      </c>
      <c r="FL502">
        <v>18</v>
      </c>
      <c r="FM502">
        <v>492.605</v>
      </c>
      <c r="FN502">
        <v>513.249</v>
      </c>
      <c r="FO502">
        <v>30.5609</v>
      </c>
      <c r="FP502">
        <v>26.5037</v>
      </c>
      <c r="FQ502">
        <v>30.0006</v>
      </c>
      <c r="FR502">
        <v>26.6034</v>
      </c>
      <c r="FS502">
        <v>26.586</v>
      </c>
      <c r="FT502">
        <v>21.5453</v>
      </c>
      <c r="FU502">
        <v>34.4818</v>
      </c>
      <c r="FV502">
        <v>0</v>
      </c>
      <c r="FW502">
        <v>30.61</v>
      </c>
      <c r="FX502">
        <v>420</v>
      </c>
      <c r="FY502">
        <v>10.619</v>
      </c>
      <c r="FZ502">
        <v>101.676</v>
      </c>
      <c r="GA502">
        <v>96.198</v>
      </c>
    </row>
    <row r="503" spans="1:183">
      <c r="A503">
        <v>487</v>
      </c>
      <c r="B503">
        <v>1625678188.5</v>
      </c>
      <c r="C503">
        <v>972.400000095367</v>
      </c>
      <c r="D503" t="s">
        <v>1280</v>
      </c>
      <c r="E503" t="s">
        <v>1281</v>
      </c>
      <c r="F503">
        <v>1</v>
      </c>
      <c r="G503" t="s">
        <v>302</v>
      </c>
      <c r="H503">
        <v>1625678187.5</v>
      </c>
      <c r="I503">
        <f>(J503)/1000</f>
        <v>0</v>
      </c>
      <c r="J503">
        <f>1000*CJ503*AH503*(CF503-CG503)/(100*BY503*(1000-AH503*CF503))</f>
        <v>0</v>
      </c>
      <c r="K503">
        <f>CJ503*AH503*(CE503-CD503*(1000-AH503*CG503)/(1000-AH503*CF503))/(100*BY503)</f>
        <v>0</v>
      </c>
      <c r="L503">
        <f>CD503 - IF(AH503&gt;1, K503*BY503*100.0/(AJ503*CR503), 0)</f>
        <v>0</v>
      </c>
      <c r="M503">
        <f>((S503-I503/2)*L503-K503)/(S503+I503/2)</f>
        <v>0</v>
      </c>
      <c r="N503">
        <f>M503*(CK503+CL503)/1000.0</f>
        <v>0</v>
      </c>
      <c r="O503">
        <f>(CD503 - IF(AH503&gt;1, K503*BY503*100.0/(AJ503*CR503), 0))*(CK503+CL503)/1000.0</f>
        <v>0</v>
      </c>
      <c r="P503">
        <f>2.0/((1/R503-1/Q503)+SIGN(R503)*SQRT((1/R503-1/Q503)*(1/R503-1/Q503) + 4*BZ503/((BZ503+1)*(BZ503+1))*(2*1/R503*1/Q503-1/Q503*1/Q503)))</f>
        <v>0</v>
      </c>
      <c r="Q503">
        <f>IF(LEFT(CA503,1)&lt;&gt;"0",IF(LEFT(CA503,1)="1",3.0,CB503),$D$5+$E$5*(CR503*CK503/($K$5*1000))+$F$5*(CR503*CK503/($K$5*1000))*MAX(MIN(BY503,$J$5),$I$5)*MAX(MIN(BY503,$J$5),$I$5)+$G$5*MAX(MIN(BY503,$J$5),$I$5)*(CR503*CK503/($K$5*1000))+$H$5*(CR503*CK503/($K$5*1000))*(CR503*CK503/($K$5*1000)))</f>
        <v>0</v>
      </c>
      <c r="R503">
        <f>I503*(1000-(1000*0.61365*exp(17.502*V503/(240.97+V503))/(CK503+CL503)+CF503)/2)/(1000*0.61365*exp(17.502*V503/(240.97+V503))/(CK503+CL503)-CF503)</f>
        <v>0</v>
      </c>
      <c r="S503">
        <f>1/((BZ503+1)/(P503/1.6)+1/(Q503/1.37)) + BZ503/((BZ503+1)/(P503/1.6) + BZ503/(Q503/1.37))</f>
        <v>0</v>
      </c>
      <c r="T503">
        <f>(BU503*BX503)</f>
        <v>0</v>
      </c>
      <c r="U503">
        <f>(CM503+(T503+2*0.95*5.67E-8*(((CM503+$B$7)+273)^4-(CM503+273)^4)-44100*I503)/(1.84*29.3*Q503+8*0.95*5.67E-8*(CM503+273)^3))</f>
        <v>0</v>
      </c>
      <c r="V503">
        <f>($C$7*CN503+$D$7*CO503+$E$7*U503)</f>
        <v>0</v>
      </c>
      <c r="W503">
        <f>0.61365*exp(17.502*V503/(240.97+V503))</f>
        <v>0</v>
      </c>
      <c r="X503">
        <f>(Y503/Z503*100)</f>
        <v>0</v>
      </c>
      <c r="Y503">
        <f>CF503*(CK503+CL503)/1000</f>
        <v>0</v>
      </c>
      <c r="Z503">
        <f>0.61365*exp(17.502*CM503/(240.97+CM503))</f>
        <v>0</v>
      </c>
      <c r="AA503">
        <f>(W503-CF503*(CK503+CL503)/1000)</f>
        <v>0</v>
      </c>
      <c r="AB503">
        <f>(-I503*44100)</f>
        <v>0</v>
      </c>
      <c r="AC503">
        <f>2*29.3*Q503*0.92*(CM503-V503)</f>
        <v>0</v>
      </c>
      <c r="AD503">
        <f>2*0.95*5.67E-8*(((CM503+$B$7)+273)^4-(V503+273)^4)</f>
        <v>0</v>
      </c>
      <c r="AE503">
        <f>T503+AD503+AB503+AC503</f>
        <v>0</v>
      </c>
      <c r="AF503">
        <v>0</v>
      </c>
      <c r="AG503">
        <v>0</v>
      </c>
      <c r="AH503">
        <f>IF(AF503*$H$13&gt;=AJ503,1.0,(AJ503/(AJ503-AF503*$H$13)))</f>
        <v>0</v>
      </c>
      <c r="AI503">
        <f>(AH503-1)*100</f>
        <v>0</v>
      </c>
      <c r="AJ503">
        <f>MAX(0,($B$13+$C$13*CR503)/(1+$D$13*CR503)*CK503/(CM503+273)*$E$13)</f>
        <v>0</v>
      </c>
      <c r="AK503" t="s">
        <v>303</v>
      </c>
      <c r="AL503" t="s">
        <v>303</v>
      </c>
      <c r="AM503">
        <v>0</v>
      </c>
      <c r="AN503">
        <v>0</v>
      </c>
      <c r="AO503">
        <f>1-AM503/AN503</f>
        <v>0</v>
      </c>
      <c r="AP503">
        <v>0</v>
      </c>
      <c r="AQ503" t="s">
        <v>303</v>
      </c>
      <c r="AR503" t="s">
        <v>303</v>
      </c>
      <c r="AS503">
        <v>0</v>
      </c>
      <c r="AT503">
        <v>0</v>
      </c>
      <c r="AU503">
        <f>1-AS503/AT503</f>
        <v>0</v>
      </c>
      <c r="AV503">
        <v>0.5</v>
      </c>
      <c r="AW503">
        <f>BV503</f>
        <v>0</v>
      </c>
      <c r="AX503">
        <f>K503</f>
        <v>0</v>
      </c>
      <c r="AY503">
        <f>AU503*AV503*AW503</f>
        <v>0</v>
      </c>
      <c r="AZ503">
        <f>(AX503-AP503)/AW503</f>
        <v>0</v>
      </c>
      <c r="BA503">
        <f>(AN503-AT503)/AT503</f>
        <v>0</v>
      </c>
      <c r="BB503">
        <f>AM503/(AO503+AM503/AT503)</f>
        <v>0</v>
      </c>
      <c r="BC503" t="s">
        <v>303</v>
      </c>
      <c r="BD503">
        <v>0</v>
      </c>
      <c r="BE503">
        <f>IF(BD503&lt;&gt;0, BD503, BB503)</f>
        <v>0</v>
      </c>
      <c r="BF503">
        <f>1-BE503/AT503</f>
        <v>0</v>
      </c>
      <c r="BG503">
        <f>(AT503-AS503)/(AT503-BE503)</f>
        <v>0</v>
      </c>
      <c r="BH503">
        <f>(AN503-AT503)/(AN503-BE503)</f>
        <v>0</v>
      </c>
      <c r="BI503">
        <f>(AT503-AS503)/(AT503-AM503)</f>
        <v>0</v>
      </c>
      <c r="BJ503">
        <f>(AN503-AT503)/(AN503-AM503)</f>
        <v>0</v>
      </c>
      <c r="BK503">
        <f>(BG503*BE503/AS503)</f>
        <v>0</v>
      </c>
      <c r="BL503">
        <f>(1-BK503)</f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f>$B$11*CS503+$C$11*CT503+$F$11*CU503*(1-CX503)</f>
        <v>0</v>
      </c>
      <c r="BV503">
        <f>BU503*BW503</f>
        <v>0</v>
      </c>
      <c r="BW503">
        <f>($B$11*$D$9+$C$11*$D$9+$F$11*((DH503+CZ503)/MAX(DH503+CZ503+DI503, 0.1)*$I$9+DI503/MAX(DH503+CZ503+DI503, 0.1)*$J$9))/($B$11+$C$11+$F$11)</f>
        <v>0</v>
      </c>
      <c r="BX503">
        <f>($B$11*$K$9+$C$11*$K$9+$F$11*((DH503+CZ503)/MAX(DH503+CZ503+DI503, 0.1)*$P$9+DI503/MAX(DH503+CZ503+DI503, 0.1)*$Q$9))/($B$11+$C$11+$F$11)</f>
        <v>0</v>
      </c>
      <c r="BY503">
        <v>6</v>
      </c>
      <c r="BZ503">
        <v>0.5</v>
      </c>
      <c r="CA503" t="s">
        <v>304</v>
      </c>
      <c r="CB503">
        <v>2</v>
      </c>
      <c r="CC503">
        <v>1625678187.5</v>
      </c>
      <c r="CD503">
        <v>405.858666666667</v>
      </c>
      <c r="CE503">
        <v>420.035</v>
      </c>
      <c r="CF503">
        <v>12.9788</v>
      </c>
      <c r="CG503">
        <v>10.5241666666667</v>
      </c>
      <c r="CH503">
        <v>420.200333333333</v>
      </c>
      <c r="CI503">
        <v>14.5499333333333</v>
      </c>
      <c r="CJ503">
        <v>500.078333333333</v>
      </c>
      <c r="CK503">
        <v>100.408</v>
      </c>
      <c r="CL503">
        <v>0.100083</v>
      </c>
      <c r="CM503">
        <v>27.9818</v>
      </c>
      <c r="CN503">
        <v>27.4922333333333</v>
      </c>
      <c r="CO503">
        <v>999.9</v>
      </c>
      <c r="CP503">
        <v>0</v>
      </c>
      <c r="CQ503">
        <v>0</v>
      </c>
      <c r="CR503">
        <v>9991.86666666667</v>
      </c>
      <c r="CS503">
        <v>0</v>
      </c>
      <c r="CT503">
        <v>4.46643</v>
      </c>
      <c r="CU503">
        <v>1045.99333333333</v>
      </c>
      <c r="CV503">
        <v>0.962005666666667</v>
      </c>
      <c r="CW503">
        <v>0.0379944</v>
      </c>
      <c r="CX503">
        <v>0</v>
      </c>
      <c r="CY503">
        <v>1211.00333333333</v>
      </c>
      <c r="CZ503">
        <v>4.99912</v>
      </c>
      <c r="DA503">
        <v>12607.8666666667</v>
      </c>
      <c r="DB503">
        <v>6712.76666666667</v>
      </c>
      <c r="DC503">
        <v>38.3746666666667</v>
      </c>
      <c r="DD503">
        <v>41.187</v>
      </c>
      <c r="DE503">
        <v>40.1036666666667</v>
      </c>
      <c r="DF503">
        <v>40.8536666666667</v>
      </c>
      <c r="DG503">
        <v>40.5203333333333</v>
      </c>
      <c r="DH503">
        <v>1001.44333333333</v>
      </c>
      <c r="DI503">
        <v>39.55</v>
      </c>
      <c r="DJ503">
        <v>0</v>
      </c>
      <c r="DK503">
        <v>1625678189.6</v>
      </c>
      <c r="DL503">
        <v>0</v>
      </c>
      <c r="DM503">
        <v>1212.98730769231</v>
      </c>
      <c r="DN503">
        <v>-20.1692307595318</v>
      </c>
      <c r="DO503">
        <v>-205.969230796299</v>
      </c>
      <c r="DP503">
        <v>12629.1615384615</v>
      </c>
      <c r="DQ503">
        <v>15</v>
      </c>
      <c r="DR503">
        <v>1625677134.6</v>
      </c>
      <c r="DS503" t="s">
        <v>305</v>
      </c>
      <c r="DT503">
        <v>1625677128.6</v>
      </c>
      <c r="DU503">
        <v>1625677134.6</v>
      </c>
      <c r="DV503">
        <v>2</v>
      </c>
      <c r="DW503">
        <v>0.041</v>
      </c>
      <c r="DX503">
        <v>0.026</v>
      </c>
      <c r="DY503">
        <v>-14.347</v>
      </c>
      <c r="DZ503">
        <v>-1.389</v>
      </c>
      <c r="EA503">
        <v>420</v>
      </c>
      <c r="EB503">
        <v>5</v>
      </c>
      <c r="EC503">
        <v>0.14</v>
      </c>
      <c r="ED503">
        <v>0.08</v>
      </c>
      <c r="EE503">
        <v>-14.0771902439024</v>
      </c>
      <c r="EF503">
        <v>-0.304128919860664</v>
      </c>
      <c r="EG503">
        <v>0.0462335840603176</v>
      </c>
      <c r="EH503">
        <v>1</v>
      </c>
      <c r="EI503">
        <v>1213.88060606061</v>
      </c>
      <c r="EJ503">
        <v>-19.8862459638553</v>
      </c>
      <c r="EK503">
        <v>1.89683618467131</v>
      </c>
      <c r="EL503">
        <v>0</v>
      </c>
      <c r="EM503">
        <v>2.41617341463415</v>
      </c>
      <c r="EN503">
        <v>0.0742283623693459</v>
      </c>
      <c r="EO503">
        <v>0.0186667713918057</v>
      </c>
      <c r="EP503">
        <v>1</v>
      </c>
      <c r="EQ503">
        <v>2</v>
      </c>
      <c r="ER503">
        <v>3</v>
      </c>
      <c r="ES503" t="s">
        <v>349</v>
      </c>
      <c r="ET503">
        <v>100</v>
      </c>
      <c r="EU503">
        <v>100</v>
      </c>
      <c r="EV503">
        <v>-14.342</v>
      </c>
      <c r="EW503">
        <v>-1.5713</v>
      </c>
      <c r="EX503">
        <v>-14.3476998515065</v>
      </c>
      <c r="EY503">
        <v>0.000485247639819423</v>
      </c>
      <c r="EZ503">
        <v>-1.36446825205216e-06</v>
      </c>
      <c r="FA503">
        <v>5.78542989185787e-10</v>
      </c>
      <c r="FB503">
        <v>-1.1099058739466</v>
      </c>
      <c r="FC503">
        <v>-0.0508365997127688</v>
      </c>
      <c r="FD503">
        <v>0.00161886503163497</v>
      </c>
      <c r="FE503">
        <v>-2.08621555845513e-05</v>
      </c>
      <c r="FF503">
        <v>0</v>
      </c>
      <c r="FG503">
        <v>2096</v>
      </c>
      <c r="FH503">
        <v>2</v>
      </c>
      <c r="FI503">
        <v>28</v>
      </c>
      <c r="FJ503">
        <v>17.7</v>
      </c>
      <c r="FK503">
        <v>17.6</v>
      </c>
      <c r="FL503">
        <v>18</v>
      </c>
      <c r="FM503">
        <v>492.595</v>
      </c>
      <c r="FN503">
        <v>513.277</v>
      </c>
      <c r="FO503">
        <v>30.6127</v>
      </c>
      <c r="FP503">
        <v>26.5059</v>
      </c>
      <c r="FQ503">
        <v>30.0005</v>
      </c>
      <c r="FR503">
        <v>26.6039</v>
      </c>
      <c r="FS503">
        <v>26.5871</v>
      </c>
      <c r="FT503">
        <v>21.5446</v>
      </c>
      <c r="FU503">
        <v>34.1962</v>
      </c>
      <c r="FV503">
        <v>0</v>
      </c>
      <c r="FW503">
        <v>30.67</v>
      </c>
      <c r="FX503">
        <v>420</v>
      </c>
      <c r="FY503">
        <v>10.6187</v>
      </c>
      <c r="FZ503">
        <v>101.677</v>
      </c>
      <c r="GA503">
        <v>96.1972</v>
      </c>
    </row>
    <row r="504" spans="1:183">
      <c r="A504">
        <v>488</v>
      </c>
      <c r="B504">
        <v>1625678190.5</v>
      </c>
      <c r="C504">
        <v>974.400000095367</v>
      </c>
      <c r="D504" t="s">
        <v>1282</v>
      </c>
      <c r="E504" t="s">
        <v>1283</v>
      </c>
      <c r="F504">
        <v>1</v>
      </c>
      <c r="G504" t="s">
        <v>302</v>
      </c>
      <c r="H504">
        <v>1625678189.5</v>
      </c>
      <c r="I504">
        <f>(J504)/1000</f>
        <v>0</v>
      </c>
      <c r="J504">
        <f>1000*CJ504*AH504*(CF504-CG504)/(100*BY504*(1000-AH504*CF504))</f>
        <v>0</v>
      </c>
      <c r="K504">
        <f>CJ504*AH504*(CE504-CD504*(1000-AH504*CG504)/(1000-AH504*CF504))/(100*BY504)</f>
        <v>0</v>
      </c>
      <c r="L504">
        <f>CD504 - IF(AH504&gt;1, K504*BY504*100.0/(AJ504*CR504), 0)</f>
        <v>0</v>
      </c>
      <c r="M504">
        <f>((S504-I504/2)*L504-K504)/(S504+I504/2)</f>
        <v>0</v>
      </c>
      <c r="N504">
        <f>M504*(CK504+CL504)/1000.0</f>
        <v>0</v>
      </c>
      <c r="O504">
        <f>(CD504 - IF(AH504&gt;1, K504*BY504*100.0/(AJ504*CR504), 0))*(CK504+CL504)/1000.0</f>
        <v>0</v>
      </c>
      <c r="P504">
        <f>2.0/((1/R504-1/Q504)+SIGN(R504)*SQRT((1/R504-1/Q504)*(1/R504-1/Q504) + 4*BZ504/((BZ504+1)*(BZ504+1))*(2*1/R504*1/Q504-1/Q504*1/Q504)))</f>
        <v>0</v>
      </c>
      <c r="Q504">
        <f>IF(LEFT(CA504,1)&lt;&gt;"0",IF(LEFT(CA504,1)="1",3.0,CB504),$D$5+$E$5*(CR504*CK504/($K$5*1000))+$F$5*(CR504*CK504/($K$5*1000))*MAX(MIN(BY504,$J$5),$I$5)*MAX(MIN(BY504,$J$5),$I$5)+$G$5*MAX(MIN(BY504,$J$5),$I$5)*(CR504*CK504/($K$5*1000))+$H$5*(CR504*CK504/($K$5*1000))*(CR504*CK504/($K$5*1000)))</f>
        <v>0</v>
      </c>
      <c r="R504">
        <f>I504*(1000-(1000*0.61365*exp(17.502*V504/(240.97+V504))/(CK504+CL504)+CF504)/2)/(1000*0.61365*exp(17.502*V504/(240.97+V504))/(CK504+CL504)-CF504)</f>
        <v>0</v>
      </c>
      <c r="S504">
        <f>1/((BZ504+1)/(P504/1.6)+1/(Q504/1.37)) + BZ504/((BZ504+1)/(P504/1.6) + BZ504/(Q504/1.37))</f>
        <v>0</v>
      </c>
      <c r="T504">
        <f>(BU504*BX504)</f>
        <v>0</v>
      </c>
      <c r="U504">
        <f>(CM504+(T504+2*0.95*5.67E-8*(((CM504+$B$7)+273)^4-(CM504+273)^4)-44100*I504)/(1.84*29.3*Q504+8*0.95*5.67E-8*(CM504+273)^3))</f>
        <v>0</v>
      </c>
      <c r="V504">
        <f>($C$7*CN504+$D$7*CO504+$E$7*U504)</f>
        <v>0</v>
      </c>
      <c r="W504">
        <f>0.61365*exp(17.502*V504/(240.97+V504))</f>
        <v>0</v>
      </c>
      <c r="X504">
        <f>(Y504/Z504*100)</f>
        <v>0</v>
      </c>
      <c r="Y504">
        <f>CF504*(CK504+CL504)/1000</f>
        <v>0</v>
      </c>
      <c r="Z504">
        <f>0.61365*exp(17.502*CM504/(240.97+CM504))</f>
        <v>0</v>
      </c>
      <c r="AA504">
        <f>(W504-CF504*(CK504+CL504)/1000)</f>
        <v>0</v>
      </c>
      <c r="AB504">
        <f>(-I504*44100)</f>
        <v>0</v>
      </c>
      <c r="AC504">
        <f>2*29.3*Q504*0.92*(CM504-V504)</f>
        <v>0</v>
      </c>
      <c r="AD504">
        <f>2*0.95*5.67E-8*(((CM504+$B$7)+273)^4-(V504+273)^4)</f>
        <v>0</v>
      </c>
      <c r="AE504">
        <f>T504+AD504+AB504+AC504</f>
        <v>0</v>
      </c>
      <c r="AF504">
        <v>0</v>
      </c>
      <c r="AG504">
        <v>0</v>
      </c>
      <c r="AH504">
        <f>IF(AF504*$H$13&gt;=AJ504,1.0,(AJ504/(AJ504-AF504*$H$13)))</f>
        <v>0</v>
      </c>
      <c r="AI504">
        <f>(AH504-1)*100</f>
        <v>0</v>
      </c>
      <c r="AJ504">
        <f>MAX(0,($B$13+$C$13*CR504)/(1+$D$13*CR504)*CK504/(CM504+273)*$E$13)</f>
        <v>0</v>
      </c>
      <c r="AK504" t="s">
        <v>303</v>
      </c>
      <c r="AL504" t="s">
        <v>303</v>
      </c>
      <c r="AM504">
        <v>0</v>
      </c>
      <c r="AN504">
        <v>0</v>
      </c>
      <c r="AO504">
        <f>1-AM504/AN504</f>
        <v>0</v>
      </c>
      <c r="AP504">
        <v>0</v>
      </c>
      <c r="AQ504" t="s">
        <v>303</v>
      </c>
      <c r="AR504" t="s">
        <v>303</v>
      </c>
      <c r="AS504">
        <v>0</v>
      </c>
      <c r="AT504">
        <v>0</v>
      </c>
      <c r="AU504">
        <f>1-AS504/AT504</f>
        <v>0</v>
      </c>
      <c r="AV504">
        <v>0.5</v>
      </c>
      <c r="AW504">
        <f>BV504</f>
        <v>0</v>
      </c>
      <c r="AX504">
        <f>K504</f>
        <v>0</v>
      </c>
      <c r="AY504">
        <f>AU504*AV504*AW504</f>
        <v>0</v>
      </c>
      <c r="AZ504">
        <f>(AX504-AP504)/AW504</f>
        <v>0</v>
      </c>
      <c r="BA504">
        <f>(AN504-AT504)/AT504</f>
        <v>0</v>
      </c>
      <c r="BB504">
        <f>AM504/(AO504+AM504/AT504)</f>
        <v>0</v>
      </c>
      <c r="BC504" t="s">
        <v>303</v>
      </c>
      <c r="BD504">
        <v>0</v>
      </c>
      <c r="BE504">
        <f>IF(BD504&lt;&gt;0, BD504, BB504)</f>
        <v>0</v>
      </c>
      <c r="BF504">
        <f>1-BE504/AT504</f>
        <v>0</v>
      </c>
      <c r="BG504">
        <f>(AT504-AS504)/(AT504-BE504)</f>
        <v>0</v>
      </c>
      <c r="BH504">
        <f>(AN504-AT504)/(AN504-BE504)</f>
        <v>0</v>
      </c>
      <c r="BI504">
        <f>(AT504-AS504)/(AT504-AM504)</f>
        <v>0</v>
      </c>
      <c r="BJ504">
        <f>(AN504-AT504)/(AN504-AM504)</f>
        <v>0</v>
      </c>
      <c r="BK504">
        <f>(BG504*BE504/AS504)</f>
        <v>0</v>
      </c>
      <c r="BL504">
        <f>(1-BK504)</f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f>$B$11*CS504+$C$11*CT504+$F$11*CU504*(1-CX504)</f>
        <v>0</v>
      </c>
      <c r="BV504">
        <f>BU504*BW504</f>
        <v>0</v>
      </c>
      <c r="BW504">
        <f>($B$11*$D$9+$C$11*$D$9+$F$11*((DH504+CZ504)/MAX(DH504+CZ504+DI504, 0.1)*$I$9+DI504/MAX(DH504+CZ504+DI504, 0.1)*$J$9))/($B$11+$C$11+$F$11)</f>
        <v>0</v>
      </c>
      <c r="BX504">
        <f>($B$11*$K$9+$C$11*$K$9+$F$11*((DH504+CZ504)/MAX(DH504+CZ504+DI504, 0.1)*$P$9+DI504/MAX(DH504+CZ504+DI504, 0.1)*$Q$9))/($B$11+$C$11+$F$11)</f>
        <v>0</v>
      </c>
      <c r="BY504">
        <v>6</v>
      </c>
      <c r="BZ504">
        <v>0.5</v>
      </c>
      <c r="CA504" t="s">
        <v>304</v>
      </c>
      <c r="CB504">
        <v>2</v>
      </c>
      <c r="CC504">
        <v>1625678189.5</v>
      </c>
      <c r="CD504">
        <v>405.878</v>
      </c>
      <c r="CE504">
        <v>420.023333333333</v>
      </c>
      <c r="CF504">
        <v>12.9995666666667</v>
      </c>
      <c r="CG504">
        <v>10.5267333333333</v>
      </c>
      <c r="CH504">
        <v>420.22</v>
      </c>
      <c r="CI504">
        <v>14.571</v>
      </c>
      <c r="CJ504">
        <v>500.020666666667</v>
      </c>
      <c r="CK504">
        <v>100.407</v>
      </c>
      <c r="CL504">
        <v>0.100036166666667</v>
      </c>
      <c r="CM504">
        <v>28.0124</v>
      </c>
      <c r="CN504">
        <v>27.5280333333333</v>
      </c>
      <c r="CO504">
        <v>999.9</v>
      </c>
      <c r="CP504">
        <v>0</v>
      </c>
      <c r="CQ504">
        <v>0</v>
      </c>
      <c r="CR504">
        <v>9992.07333333333</v>
      </c>
      <c r="CS504">
        <v>0</v>
      </c>
      <c r="CT504">
        <v>4.46643</v>
      </c>
      <c r="CU504">
        <v>1046.09</v>
      </c>
      <c r="CV504">
        <v>0.962009333333333</v>
      </c>
      <c r="CW504">
        <v>0.0379907</v>
      </c>
      <c r="CX504">
        <v>0</v>
      </c>
      <c r="CY504">
        <v>1210.28666666667</v>
      </c>
      <c r="CZ504">
        <v>4.99912</v>
      </c>
      <c r="DA504">
        <v>12602.9333333333</v>
      </c>
      <c r="DB504">
        <v>6713.40666666667</v>
      </c>
      <c r="DC504">
        <v>38.375</v>
      </c>
      <c r="DD504">
        <v>41.187</v>
      </c>
      <c r="DE504">
        <v>40.0623333333333</v>
      </c>
      <c r="DF504">
        <v>40.7286666666667</v>
      </c>
      <c r="DG504">
        <v>40.5416666666667</v>
      </c>
      <c r="DH504">
        <v>1001.54</v>
      </c>
      <c r="DI504">
        <v>39.55</v>
      </c>
      <c r="DJ504">
        <v>0</v>
      </c>
      <c r="DK504">
        <v>1625678191.4</v>
      </c>
      <c r="DL504">
        <v>0</v>
      </c>
      <c r="DM504">
        <v>1212.2768</v>
      </c>
      <c r="DN504">
        <v>-19.3746153503937</v>
      </c>
      <c r="DO504">
        <v>-204.20769205333</v>
      </c>
      <c r="DP504">
        <v>12622.024</v>
      </c>
      <c r="DQ504">
        <v>15</v>
      </c>
      <c r="DR504">
        <v>1625677134.6</v>
      </c>
      <c r="DS504" t="s">
        <v>305</v>
      </c>
      <c r="DT504">
        <v>1625677128.6</v>
      </c>
      <c r="DU504">
        <v>1625677134.6</v>
      </c>
      <c r="DV504">
        <v>2</v>
      </c>
      <c r="DW504">
        <v>0.041</v>
      </c>
      <c r="DX504">
        <v>0.026</v>
      </c>
      <c r="DY504">
        <v>-14.347</v>
      </c>
      <c r="DZ504">
        <v>-1.389</v>
      </c>
      <c r="EA504">
        <v>420</v>
      </c>
      <c r="EB504">
        <v>5</v>
      </c>
      <c r="EC504">
        <v>0.14</v>
      </c>
      <c r="ED504">
        <v>0.08</v>
      </c>
      <c r="EE504">
        <v>-14.0842024390244</v>
      </c>
      <c r="EF504">
        <v>-0.413462717770055</v>
      </c>
      <c r="EG504">
        <v>0.0510894122380718</v>
      </c>
      <c r="EH504">
        <v>1</v>
      </c>
      <c r="EI504">
        <v>1213.28696969697</v>
      </c>
      <c r="EJ504">
        <v>-19.8104182509484</v>
      </c>
      <c r="EK504">
        <v>1.89459755836765</v>
      </c>
      <c r="EL504">
        <v>0</v>
      </c>
      <c r="EM504">
        <v>2.42310780487805</v>
      </c>
      <c r="EN504">
        <v>0.127937351916382</v>
      </c>
      <c r="EO504">
        <v>0.023776778537482</v>
      </c>
      <c r="EP504">
        <v>0</v>
      </c>
      <c r="EQ504">
        <v>1</v>
      </c>
      <c r="ER504">
        <v>3</v>
      </c>
      <c r="ES504" t="s">
        <v>427</v>
      </c>
      <c r="ET504">
        <v>100</v>
      </c>
      <c r="EU504">
        <v>100</v>
      </c>
      <c r="EV504">
        <v>-14.341</v>
      </c>
      <c r="EW504">
        <v>-1.5717</v>
      </c>
      <c r="EX504">
        <v>-14.3476998515065</v>
      </c>
      <c r="EY504">
        <v>0.000485247639819423</v>
      </c>
      <c r="EZ504">
        <v>-1.36446825205216e-06</v>
      </c>
      <c r="FA504">
        <v>5.78542989185787e-10</v>
      </c>
      <c r="FB504">
        <v>-1.1099058739466</v>
      </c>
      <c r="FC504">
        <v>-0.0508365997127688</v>
      </c>
      <c r="FD504">
        <v>0.00161886503163497</v>
      </c>
      <c r="FE504">
        <v>-2.08621555845513e-05</v>
      </c>
      <c r="FF504">
        <v>0</v>
      </c>
      <c r="FG504">
        <v>2096</v>
      </c>
      <c r="FH504">
        <v>2</v>
      </c>
      <c r="FI504">
        <v>28</v>
      </c>
      <c r="FJ504">
        <v>17.7</v>
      </c>
      <c r="FK504">
        <v>17.6</v>
      </c>
      <c r="FL504">
        <v>18</v>
      </c>
      <c r="FM504">
        <v>492.425</v>
      </c>
      <c r="FN504">
        <v>513.445</v>
      </c>
      <c r="FO504">
        <v>30.6544</v>
      </c>
      <c r="FP504">
        <v>26.5076</v>
      </c>
      <c r="FQ504">
        <v>30.0004</v>
      </c>
      <c r="FR504">
        <v>26.6046</v>
      </c>
      <c r="FS504">
        <v>26.5878</v>
      </c>
      <c r="FT504">
        <v>21.5456</v>
      </c>
      <c r="FU504">
        <v>34.1962</v>
      </c>
      <c r="FV504">
        <v>0</v>
      </c>
      <c r="FW504">
        <v>30.74</v>
      </c>
      <c r="FX504">
        <v>420</v>
      </c>
      <c r="FY504">
        <v>10.6214</v>
      </c>
      <c r="FZ504">
        <v>101.678</v>
      </c>
      <c r="GA504">
        <v>96.1978</v>
      </c>
    </row>
    <row r="505" spans="1:183">
      <c r="A505">
        <v>489</v>
      </c>
      <c r="B505">
        <v>1625678192.5</v>
      </c>
      <c r="C505">
        <v>976.400000095367</v>
      </c>
      <c r="D505" t="s">
        <v>1284</v>
      </c>
      <c r="E505" t="s">
        <v>1285</v>
      </c>
      <c r="F505">
        <v>1</v>
      </c>
      <c r="G505" t="s">
        <v>302</v>
      </c>
      <c r="H505">
        <v>1625678191.5</v>
      </c>
      <c r="I505">
        <f>(J505)/1000</f>
        <v>0</v>
      </c>
      <c r="J505">
        <f>1000*CJ505*AH505*(CF505-CG505)/(100*BY505*(1000-AH505*CF505))</f>
        <v>0</v>
      </c>
      <c r="K505">
        <f>CJ505*AH505*(CE505-CD505*(1000-AH505*CG505)/(1000-AH505*CF505))/(100*BY505)</f>
        <v>0</v>
      </c>
      <c r="L505">
        <f>CD505 - IF(AH505&gt;1, K505*BY505*100.0/(AJ505*CR505), 0)</f>
        <v>0</v>
      </c>
      <c r="M505">
        <f>((S505-I505/2)*L505-K505)/(S505+I505/2)</f>
        <v>0</v>
      </c>
      <c r="N505">
        <f>M505*(CK505+CL505)/1000.0</f>
        <v>0</v>
      </c>
      <c r="O505">
        <f>(CD505 - IF(AH505&gt;1, K505*BY505*100.0/(AJ505*CR505), 0))*(CK505+CL505)/1000.0</f>
        <v>0</v>
      </c>
      <c r="P505">
        <f>2.0/((1/R505-1/Q505)+SIGN(R505)*SQRT((1/R505-1/Q505)*(1/R505-1/Q505) + 4*BZ505/((BZ505+1)*(BZ505+1))*(2*1/R505*1/Q505-1/Q505*1/Q505)))</f>
        <v>0</v>
      </c>
      <c r="Q505">
        <f>IF(LEFT(CA505,1)&lt;&gt;"0",IF(LEFT(CA505,1)="1",3.0,CB505),$D$5+$E$5*(CR505*CK505/($K$5*1000))+$F$5*(CR505*CK505/($K$5*1000))*MAX(MIN(BY505,$J$5),$I$5)*MAX(MIN(BY505,$J$5),$I$5)+$G$5*MAX(MIN(BY505,$J$5),$I$5)*(CR505*CK505/($K$5*1000))+$H$5*(CR505*CK505/($K$5*1000))*(CR505*CK505/($K$5*1000)))</f>
        <v>0</v>
      </c>
      <c r="R505">
        <f>I505*(1000-(1000*0.61365*exp(17.502*V505/(240.97+V505))/(CK505+CL505)+CF505)/2)/(1000*0.61365*exp(17.502*V505/(240.97+V505))/(CK505+CL505)-CF505)</f>
        <v>0</v>
      </c>
      <c r="S505">
        <f>1/((BZ505+1)/(P505/1.6)+1/(Q505/1.37)) + BZ505/((BZ505+1)/(P505/1.6) + BZ505/(Q505/1.37))</f>
        <v>0</v>
      </c>
      <c r="T505">
        <f>(BU505*BX505)</f>
        <v>0</v>
      </c>
      <c r="U505">
        <f>(CM505+(T505+2*0.95*5.67E-8*(((CM505+$B$7)+273)^4-(CM505+273)^4)-44100*I505)/(1.84*29.3*Q505+8*0.95*5.67E-8*(CM505+273)^3))</f>
        <v>0</v>
      </c>
      <c r="V505">
        <f>($C$7*CN505+$D$7*CO505+$E$7*U505)</f>
        <v>0</v>
      </c>
      <c r="W505">
        <f>0.61365*exp(17.502*V505/(240.97+V505))</f>
        <v>0</v>
      </c>
      <c r="X505">
        <f>(Y505/Z505*100)</f>
        <v>0</v>
      </c>
      <c r="Y505">
        <f>CF505*(CK505+CL505)/1000</f>
        <v>0</v>
      </c>
      <c r="Z505">
        <f>0.61365*exp(17.502*CM505/(240.97+CM505))</f>
        <v>0</v>
      </c>
      <c r="AA505">
        <f>(W505-CF505*(CK505+CL505)/1000)</f>
        <v>0</v>
      </c>
      <c r="AB505">
        <f>(-I505*44100)</f>
        <v>0</v>
      </c>
      <c r="AC505">
        <f>2*29.3*Q505*0.92*(CM505-V505)</f>
        <v>0</v>
      </c>
      <c r="AD505">
        <f>2*0.95*5.67E-8*(((CM505+$B$7)+273)^4-(V505+273)^4)</f>
        <v>0</v>
      </c>
      <c r="AE505">
        <f>T505+AD505+AB505+AC505</f>
        <v>0</v>
      </c>
      <c r="AF505">
        <v>0</v>
      </c>
      <c r="AG505">
        <v>0</v>
      </c>
      <c r="AH505">
        <f>IF(AF505*$H$13&gt;=AJ505,1.0,(AJ505/(AJ505-AF505*$H$13)))</f>
        <v>0</v>
      </c>
      <c r="AI505">
        <f>(AH505-1)*100</f>
        <v>0</v>
      </c>
      <c r="AJ505">
        <f>MAX(0,($B$13+$C$13*CR505)/(1+$D$13*CR505)*CK505/(CM505+273)*$E$13)</f>
        <v>0</v>
      </c>
      <c r="AK505" t="s">
        <v>303</v>
      </c>
      <c r="AL505" t="s">
        <v>303</v>
      </c>
      <c r="AM505">
        <v>0</v>
      </c>
      <c r="AN505">
        <v>0</v>
      </c>
      <c r="AO505">
        <f>1-AM505/AN505</f>
        <v>0</v>
      </c>
      <c r="AP505">
        <v>0</v>
      </c>
      <c r="AQ505" t="s">
        <v>303</v>
      </c>
      <c r="AR505" t="s">
        <v>303</v>
      </c>
      <c r="AS505">
        <v>0</v>
      </c>
      <c r="AT505">
        <v>0</v>
      </c>
      <c r="AU505">
        <f>1-AS505/AT505</f>
        <v>0</v>
      </c>
      <c r="AV505">
        <v>0.5</v>
      </c>
      <c r="AW505">
        <f>BV505</f>
        <v>0</v>
      </c>
      <c r="AX505">
        <f>K505</f>
        <v>0</v>
      </c>
      <c r="AY505">
        <f>AU505*AV505*AW505</f>
        <v>0</v>
      </c>
      <c r="AZ505">
        <f>(AX505-AP505)/AW505</f>
        <v>0</v>
      </c>
      <c r="BA505">
        <f>(AN505-AT505)/AT505</f>
        <v>0</v>
      </c>
      <c r="BB505">
        <f>AM505/(AO505+AM505/AT505)</f>
        <v>0</v>
      </c>
      <c r="BC505" t="s">
        <v>303</v>
      </c>
      <c r="BD505">
        <v>0</v>
      </c>
      <c r="BE505">
        <f>IF(BD505&lt;&gt;0, BD505, BB505)</f>
        <v>0</v>
      </c>
      <c r="BF505">
        <f>1-BE505/AT505</f>
        <v>0</v>
      </c>
      <c r="BG505">
        <f>(AT505-AS505)/(AT505-BE505)</f>
        <v>0</v>
      </c>
      <c r="BH505">
        <f>(AN505-AT505)/(AN505-BE505)</f>
        <v>0</v>
      </c>
      <c r="BI505">
        <f>(AT505-AS505)/(AT505-AM505)</f>
        <v>0</v>
      </c>
      <c r="BJ505">
        <f>(AN505-AT505)/(AN505-AM505)</f>
        <v>0</v>
      </c>
      <c r="BK505">
        <f>(BG505*BE505/AS505)</f>
        <v>0</v>
      </c>
      <c r="BL505">
        <f>(1-BK505)</f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f>$B$11*CS505+$C$11*CT505+$F$11*CU505*(1-CX505)</f>
        <v>0</v>
      </c>
      <c r="BV505">
        <f>BU505*BW505</f>
        <v>0</v>
      </c>
      <c r="BW505">
        <f>($B$11*$D$9+$C$11*$D$9+$F$11*((DH505+CZ505)/MAX(DH505+CZ505+DI505, 0.1)*$I$9+DI505/MAX(DH505+CZ505+DI505, 0.1)*$J$9))/($B$11+$C$11+$F$11)</f>
        <v>0</v>
      </c>
      <c r="BX505">
        <f>($B$11*$K$9+$C$11*$K$9+$F$11*((DH505+CZ505)/MAX(DH505+CZ505+DI505, 0.1)*$P$9+DI505/MAX(DH505+CZ505+DI505, 0.1)*$Q$9))/($B$11+$C$11+$F$11)</f>
        <v>0</v>
      </c>
      <c r="BY505">
        <v>6</v>
      </c>
      <c r="BZ505">
        <v>0.5</v>
      </c>
      <c r="CA505" t="s">
        <v>304</v>
      </c>
      <c r="CB505">
        <v>2</v>
      </c>
      <c r="CC505">
        <v>1625678191.5</v>
      </c>
      <c r="CD505">
        <v>405.875</v>
      </c>
      <c r="CE505">
        <v>419.972</v>
      </c>
      <c r="CF505">
        <v>13.0187333333333</v>
      </c>
      <c r="CG505">
        <v>10.5364333333333</v>
      </c>
      <c r="CH505">
        <v>420.217</v>
      </c>
      <c r="CI505">
        <v>14.5905333333333</v>
      </c>
      <c r="CJ505">
        <v>499.976333333333</v>
      </c>
      <c r="CK505">
        <v>100.408333333333</v>
      </c>
      <c r="CL505">
        <v>0.099771</v>
      </c>
      <c r="CM505">
        <v>28.0439</v>
      </c>
      <c r="CN505">
        <v>27.5547</v>
      </c>
      <c r="CO505">
        <v>999.9</v>
      </c>
      <c r="CP505">
        <v>0</v>
      </c>
      <c r="CQ505">
        <v>0</v>
      </c>
      <c r="CR505">
        <v>9985.83333333333</v>
      </c>
      <c r="CS505">
        <v>0</v>
      </c>
      <c r="CT505">
        <v>4.46643</v>
      </c>
      <c r="CU505">
        <v>1045.98333333333</v>
      </c>
      <c r="CV505">
        <v>0.962005666666667</v>
      </c>
      <c r="CW505">
        <v>0.0379944</v>
      </c>
      <c r="CX505">
        <v>0</v>
      </c>
      <c r="CY505">
        <v>1209.64</v>
      </c>
      <c r="CZ505">
        <v>4.99912</v>
      </c>
      <c r="DA505">
        <v>12594.0666666667</v>
      </c>
      <c r="DB505">
        <v>6712.71333333333</v>
      </c>
      <c r="DC505">
        <v>38.3536666666667</v>
      </c>
      <c r="DD505">
        <v>41.187</v>
      </c>
      <c r="DE505">
        <v>39.9583333333333</v>
      </c>
      <c r="DF505">
        <v>40.854</v>
      </c>
      <c r="DG505">
        <v>40.625</v>
      </c>
      <c r="DH505">
        <v>1001.43333333333</v>
      </c>
      <c r="DI505">
        <v>39.55</v>
      </c>
      <c r="DJ505">
        <v>0</v>
      </c>
      <c r="DK505">
        <v>1625678193.2</v>
      </c>
      <c r="DL505">
        <v>0</v>
      </c>
      <c r="DM505">
        <v>1211.79461538462</v>
      </c>
      <c r="DN505">
        <v>-19.0331624014389</v>
      </c>
      <c r="DO505">
        <v>-203.99658143864</v>
      </c>
      <c r="DP505">
        <v>12617.0423076923</v>
      </c>
      <c r="DQ505">
        <v>15</v>
      </c>
      <c r="DR505">
        <v>1625677134.6</v>
      </c>
      <c r="DS505" t="s">
        <v>305</v>
      </c>
      <c r="DT505">
        <v>1625677128.6</v>
      </c>
      <c r="DU505">
        <v>1625677134.6</v>
      </c>
      <c r="DV505">
        <v>2</v>
      </c>
      <c r="DW505">
        <v>0.041</v>
      </c>
      <c r="DX505">
        <v>0.026</v>
      </c>
      <c r="DY505">
        <v>-14.347</v>
      </c>
      <c r="DZ505">
        <v>-1.389</v>
      </c>
      <c r="EA505">
        <v>420</v>
      </c>
      <c r="EB505">
        <v>5</v>
      </c>
      <c r="EC505">
        <v>0.14</v>
      </c>
      <c r="ED505">
        <v>0.08</v>
      </c>
      <c r="EE505">
        <v>-14.0890024390244</v>
      </c>
      <c r="EF505">
        <v>-0.382271080139371</v>
      </c>
      <c r="EG505">
        <v>0.050083444944071</v>
      </c>
      <c r="EH505">
        <v>1</v>
      </c>
      <c r="EI505">
        <v>1212.71457142857</v>
      </c>
      <c r="EJ505">
        <v>-19.9106881602365</v>
      </c>
      <c r="EK505">
        <v>2.01053133397566</v>
      </c>
      <c r="EL505">
        <v>0</v>
      </c>
      <c r="EM505">
        <v>2.43021292682927</v>
      </c>
      <c r="EN505">
        <v>0.191640836236934</v>
      </c>
      <c r="EO505">
        <v>0.0287970142629069</v>
      </c>
      <c r="EP505">
        <v>0</v>
      </c>
      <c r="EQ505">
        <v>1</v>
      </c>
      <c r="ER505">
        <v>3</v>
      </c>
      <c r="ES505" t="s">
        <v>427</v>
      </c>
      <c r="ET505">
        <v>100</v>
      </c>
      <c r="EU505">
        <v>100</v>
      </c>
      <c r="EV505">
        <v>-14.342</v>
      </c>
      <c r="EW505">
        <v>-1.572</v>
      </c>
      <c r="EX505">
        <v>-14.3476998515065</v>
      </c>
      <c r="EY505">
        <v>0.000485247639819423</v>
      </c>
      <c r="EZ505">
        <v>-1.36446825205216e-06</v>
      </c>
      <c r="FA505">
        <v>5.78542989185787e-10</v>
      </c>
      <c r="FB505">
        <v>-1.1099058739466</v>
      </c>
      <c r="FC505">
        <v>-0.0508365997127688</v>
      </c>
      <c r="FD505">
        <v>0.00161886503163497</v>
      </c>
      <c r="FE505">
        <v>-2.08621555845513e-05</v>
      </c>
      <c r="FF505">
        <v>0</v>
      </c>
      <c r="FG505">
        <v>2096</v>
      </c>
      <c r="FH505">
        <v>2</v>
      </c>
      <c r="FI505">
        <v>28</v>
      </c>
      <c r="FJ505">
        <v>17.7</v>
      </c>
      <c r="FK505">
        <v>17.6</v>
      </c>
      <c r="FL505">
        <v>18</v>
      </c>
      <c r="FM505">
        <v>492.566</v>
      </c>
      <c r="FN505">
        <v>513.266</v>
      </c>
      <c r="FO505">
        <v>30.6932</v>
      </c>
      <c r="FP505">
        <v>26.5088</v>
      </c>
      <c r="FQ505">
        <v>30.0003</v>
      </c>
      <c r="FR505">
        <v>26.6057</v>
      </c>
      <c r="FS505">
        <v>26.5878</v>
      </c>
      <c r="FT505">
        <v>21.5462</v>
      </c>
      <c r="FU505">
        <v>34.1962</v>
      </c>
      <c r="FV505">
        <v>0</v>
      </c>
      <c r="FW505">
        <v>30.74</v>
      </c>
      <c r="FX505">
        <v>420</v>
      </c>
      <c r="FY505">
        <v>10.695</v>
      </c>
      <c r="FZ505">
        <v>101.677</v>
      </c>
      <c r="GA505">
        <v>96.1972</v>
      </c>
    </row>
    <row r="506" spans="1:183">
      <c r="A506">
        <v>490</v>
      </c>
      <c r="B506">
        <v>1625678194.5</v>
      </c>
      <c r="C506">
        <v>978.400000095367</v>
      </c>
      <c r="D506" t="s">
        <v>1286</v>
      </c>
      <c r="E506" t="s">
        <v>1287</v>
      </c>
      <c r="F506">
        <v>1</v>
      </c>
      <c r="G506" t="s">
        <v>302</v>
      </c>
      <c r="H506">
        <v>1625678193.5</v>
      </c>
      <c r="I506">
        <f>(J506)/1000</f>
        <v>0</v>
      </c>
      <c r="J506">
        <f>1000*CJ506*AH506*(CF506-CG506)/(100*BY506*(1000-AH506*CF506))</f>
        <v>0</v>
      </c>
      <c r="K506">
        <f>CJ506*AH506*(CE506-CD506*(1000-AH506*CG506)/(1000-AH506*CF506))/(100*BY506)</f>
        <v>0</v>
      </c>
      <c r="L506">
        <f>CD506 - IF(AH506&gt;1, K506*BY506*100.0/(AJ506*CR506), 0)</f>
        <v>0</v>
      </c>
      <c r="M506">
        <f>((S506-I506/2)*L506-K506)/(S506+I506/2)</f>
        <v>0</v>
      </c>
      <c r="N506">
        <f>M506*(CK506+CL506)/1000.0</f>
        <v>0</v>
      </c>
      <c r="O506">
        <f>(CD506 - IF(AH506&gt;1, K506*BY506*100.0/(AJ506*CR506), 0))*(CK506+CL506)/1000.0</f>
        <v>0</v>
      </c>
      <c r="P506">
        <f>2.0/((1/R506-1/Q506)+SIGN(R506)*SQRT((1/R506-1/Q506)*(1/R506-1/Q506) + 4*BZ506/((BZ506+1)*(BZ506+1))*(2*1/R506*1/Q506-1/Q506*1/Q506)))</f>
        <v>0</v>
      </c>
      <c r="Q506">
        <f>IF(LEFT(CA506,1)&lt;&gt;"0",IF(LEFT(CA506,1)="1",3.0,CB506),$D$5+$E$5*(CR506*CK506/($K$5*1000))+$F$5*(CR506*CK506/($K$5*1000))*MAX(MIN(BY506,$J$5),$I$5)*MAX(MIN(BY506,$J$5),$I$5)+$G$5*MAX(MIN(BY506,$J$5),$I$5)*(CR506*CK506/($K$5*1000))+$H$5*(CR506*CK506/($K$5*1000))*(CR506*CK506/($K$5*1000)))</f>
        <v>0</v>
      </c>
      <c r="R506">
        <f>I506*(1000-(1000*0.61365*exp(17.502*V506/(240.97+V506))/(CK506+CL506)+CF506)/2)/(1000*0.61365*exp(17.502*V506/(240.97+V506))/(CK506+CL506)-CF506)</f>
        <v>0</v>
      </c>
      <c r="S506">
        <f>1/((BZ506+1)/(P506/1.6)+1/(Q506/1.37)) + BZ506/((BZ506+1)/(P506/1.6) + BZ506/(Q506/1.37))</f>
        <v>0</v>
      </c>
      <c r="T506">
        <f>(BU506*BX506)</f>
        <v>0</v>
      </c>
      <c r="U506">
        <f>(CM506+(T506+2*0.95*5.67E-8*(((CM506+$B$7)+273)^4-(CM506+273)^4)-44100*I506)/(1.84*29.3*Q506+8*0.95*5.67E-8*(CM506+273)^3))</f>
        <v>0</v>
      </c>
      <c r="V506">
        <f>($C$7*CN506+$D$7*CO506+$E$7*U506)</f>
        <v>0</v>
      </c>
      <c r="W506">
        <f>0.61365*exp(17.502*V506/(240.97+V506))</f>
        <v>0</v>
      </c>
      <c r="X506">
        <f>(Y506/Z506*100)</f>
        <v>0</v>
      </c>
      <c r="Y506">
        <f>CF506*(CK506+CL506)/1000</f>
        <v>0</v>
      </c>
      <c r="Z506">
        <f>0.61365*exp(17.502*CM506/(240.97+CM506))</f>
        <v>0</v>
      </c>
      <c r="AA506">
        <f>(W506-CF506*(CK506+CL506)/1000)</f>
        <v>0</v>
      </c>
      <c r="AB506">
        <f>(-I506*44100)</f>
        <v>0</v>
      </c>
      <c r="AC506">
        <f>2*29.3*Q506*0.92*(CM506-V506)</f>
        <v>0</v>
      </c>
      <c r="AD506">
        <f>2*0.95*5.67E-8*(((CM506+$B$7)+273)^4-(V506+273)^4)</f>
        <v>0</v>
      </c>
      <c r="AE506">
        <f>T506+AD506+AB506+AC506</f>
        <v>0</v>
      </c>
      <c r="AF506">
        <v>0</v>
      </c>
      <c r="AG506">
        <v>0</v>
      </c>
      <c r="AH506">
        <f>IF(AF506*$H$13&gt;=AJ506,1.0,(AJ506/(AJ506-AF506*$H$13)))</f>
        <v>0</v>
      </c>
      <c r="AI506">
        <f>(AH506-1)*100</f>
        <v>0</v>
      </c>
      <c r="AJ506">
        <f>MAX(0,($B$13+$C$13*CR506)/(1+$D$13*CR506)*CK506/(CM506+273)*$E$13)</f>
        <v>0</v>
      </c>
      <c r="AK506" t="s">
        <v>303</v>
      </c>
      <c r="AL506" t="s">
        <v>303</v>
      </c>
      <c r="AM506">
        <v>0</v>
      </c>
      <c r="AN506">
        <v>0</v>
      </c>
      <c r="AO506">
        <f>1-AM506/AN506</f>
        <v>0</v>
      </c>
      <c r="AP506">
        <v>0</v>
      </c>
      <c r="AQ506" t="s">
        <v>303</v>
      </c>
      <c r="AR506" t="s">
        <v>303</v>
      </c>
      <c r="AS506">
        <v>0</v>
      </c>
      <c r="AT506">
        <v>0</v>
      </c>
      <c r="AU506">
        <f>1-AS506/AT506</f>
        <v>0</v>
      </c>
      <c r="AV506">
        <v>0.5</v>
      </c>
      <c r="AW506">
        <f>BV506</f>
        <v>0</v>
      </c>
      <c r="AX506">
        <f>K506</f>
        <v>0</v>
      </c>
      <c r="AY506">
        <f>AU506*AV506*AW506</f>
        <v>0</v>
      </c>
      <c r="AZ506">
        <f>(AX506-AP506)/AW506</f>
        <v>0</v>
      </c>
      <c r="BA506">
        <f>(AN506-AT506)/AT506</f>
        <v>0</v>
      </c>
      <c r="BB506">
        <f>AM506/(AO506+AM506/AT506)</f>
        <v>0</v>
      </c>
      <c r="BC506" t="s">
        <v>303</v>
      </c>
      <c r="BD506">
        <v>0</v>
      </c>
      <c r="BE506">
        <f>IF(BD506&lt;&gt;0, BD506, BB506)</f>
        <v>0</v>
      </c>
      <c r="BF506">
        <f>1-BE506/AT506</f>
        <v>0</v>
      </c>
      <c r="BG506">
        <f>(AT506-AS506)/(AT506-BE506)</f>
        <v>0</v>
      </c>
      <c r="BH506">
        <f>(AN506-AT506)/(AN506-BE506)</f>
        <v>0</v>
      </c>
      <c r="BI506">
        <f>(AT506-AS506)/(AT506-AM506)</f>
        <v>0</v>
      </c>
      <c r="BJ506">
        <f>(AN506-AT506)/(AN506-AM506)</f>
        <v>0</v>
      </c>
      <c r="BK506">
        <f>(BG506*BE506/AS506)</f>
        <v>0</v>
      </c>
      <c r="BL506">
        <f>(1-BK506)</f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f>$B$11*CS506+$C$11*CT506+$F$11*CU506*(1-CX506)</f>
        <v>0</v>
      </c>
      <c r="BV506">
        <f>BU506*BW506</f>
        <v>0</v>
      </c>
      <c r="BW506">
        <f>($B$11*$D$9+$C$11*$D$9+$F$11*((DH506+CZ506)/MAX(DH506+CZ506+DI506, 0.1)*$I$9+DI506/MAX(DH506+CZ506+DI506, 0.1)*$J$9))/($B$11+$C$11+$F$11)</f>
        <v>0</v>
      </c>
      <c r="BX506">
        <f>($B$11*$K$9+$C$11*$K$9+$F$11*((DH506+CZ506)/MAX(DH506+CZ506+DI506, 0.1)*$P$9+DI506/MAX(DH506+CZ506+DI506, 0.1)*$Q$9))/($B$11+$C$11+$F$11)</f>
        <v>0</v>
      </c>
      <c r="BY506">
        <v>6</v>
      </c>
      <c r="BZ506">
        <v>0.5</v>
      </c>
      <c r="CA506" t="s">
        <v>304</v>
      </c>
      <c r="CB506">
        <v>2</v>
      </c>
      <c r="CC506">
        <v>1625678193.5</v>
      </c>
      <c r="CD506">
        <v>405.872333333333</v>
      </c>
      <c r="CE506">
        <v>419.953666666667</v>
      </c>
      <c r="CF506">
        <v>13.0381666666667</v>
      </c>
      <c r="CG506">
        <v>10.5524</v>
      </c>
      <c r="CH506">
        <v>420.214</v>
      </c>
      <c r="CI506">
        <v>14.6102666666667</v>
      </c>
      <c r="CJ506">
        <v>500.033</v>
      </c>
      <c r="CK506">
        <v>100.409666666667</v>
      </c>
      <c r="CL506">
        <v>0.0995886</v>
      </c>
      <c r="CM506">
        <v>28.0743</v>
      </c>
      <c r="CN506">
        <v>27.5729666666667</v>
      </c>
      <c r="CO506">
        <v>999.9</v>
      </c>
      <c r="CP506">
        <v>0</v>
      </c>
      <c r="CQ506">
        <v>0</v>
      </c>
      <c r="CR506">
        <v>10002.5</v>
      </c>
      <c r="CS506">
        <v>0</v>
      </c>
      <c r="CT506">
        <v>4.46643</v>
      </c>
      <c r="CU506">
        <v>1046.08333333333</v>
      </c>
      <c r="CV506">
        <v>0.962005666666667</v>
      </c>
      <c r="CW506">
        <v>0.0379944</v>
      </c>
      <c r="CX506">
        <v>0</v>
      </c>
      <c r="CY506">
        <v>1208.96666666667</v>
      </c>
      <c r="CZ506">
        <v>4.99912</v>
      </c>
      <c r="DA506">
        <v>12589.8666666667</v>
      </c>
      <c r="DB506">
        <v>6713.35333333333</v>
      </c>
      <c r="DC506">
        <v>38.3953333333333</v>
      </c>
      <c r="DD506">
        <v>41.187</v>
      </c>
      <c r="DE506">
        <v>40.0413333333333</v>
      </c>
      <c r="DF506">
        <v>40.8123333333333</v>
      </c>
      <c r="DG506">
        <v>40.5206666666667</v>
      </c>
      <c r="DH506">
        <v>1001.53</v>
      </c>
      <c r="DI506">
        <v>39.5533333333333</v>
      </c>
      <c r="DJ506">
        <v>0</v>
      </c>
      <c r="DK506">
        <v>1625678195.6</v>
      </c>
      <c r="DL506">
        <v>0</v>
      </c>
      <c r="DM506">
        <v>1211.02807692308</v>
      </c>
      <c r="DN506">
        <v>-19.1367521356897</v>
      </c>
      <c r="DO506">
        <v>-197.630769275673</v>
      </c>
      <c r="DP506">
        <v>12609.1192307692</v>
      </c>
      <c r="DQ506">
        <v>15</v>
      </c>
      <c r="DR506">
        <v>1625677134.6</v>
      </c>
      <c r="DS506" t="s">
        <v>305</v>
      </c>
      <c r="DT506">
        <v>1625677128.6</v>
      </c>
      <c r="DU506">
        <v>1625677134.6</v>
      </c>
      <c r="DV506">
        <v>2</v>
      </c>
      <c r="DW506">
        <v>0.041</v>
      </c>
      <c r="DX506">
        <v>0.026</v>
      </c>
      <c r="DY506">
        <v>-14.347</v>
      </c>
      <c r="DZ506">
        <v>-1.389</v>
      </c>
      <c r="EA506">
        <v>420</v>
      </c>
      <c r="EB506">
        <v>5</v>
      </c>
      <c r="EC506">
        <v>0.14</v>
      </c>
      <c r="ED506">
        <v>0.08</v>
      </c>
      <c r="EE506">
        <v>-14.0924170731707</v>
      </c>
      <c r="EF506">
        <v>-0.292902439024388</v>
      </c>
      <c r="EG506">
        <v>0.048101639860688</v>
      </c>
      <c r="EH506">
        <v>1</v>
      </c>
      <c r="EI506">
        <v>1211.91606060606</v>
      </c>
      <c r="EJ506">
        <v>-19.6527039206811</v>
      </c>
      <c r="EK506">
        <v>1.87874545406646</v>
      </c>
      <c r="EL506">
        <v>0</v>
      </c>
      <c r="EM506">
        <v>2.43736682926829</v>
      </c>
      <c r="EN506">
        <v>0.242536306620209</v>
      </c>
      <c r="EO506">
        <v>0.032275395479546</v>
      </c>
      <c r="EP506">
        <v>0</v>
      </c>
      <c r="EQ506">
        <v>1</v>
      </c>
      <c r="ER506">
        <v>3</v>
      </c>
      <c r="ES506" t="s">
        <v>427</v>
      </c>
      <c r="ET506">
        <v>100</v>
      </c>
      <c r="EU506">
        <v>100</v>
      </c>
      <c r="EV506">
        <v>-14.341</v>
      </c>
      <c r="EW506">
        <v>-1.5723</v>
      </c>
      <c r="EX506">
        <v>-14.3476998515065</v>
      </c>
      <c r="EY506">
        <v>0.000485247639819423</v>
      </c>
      <c r="EZ506">
        <v>-1.36446825205216e-06</v>
      </c>
      <c r="FA506">
        <v>5.78542989185787e-10</v>
      </c>
      <c r="FB506">
        <v>-1.1099058739466</v>
      </c>
      <c r="FC506">
        <v>-0.0508365997127688</v>
      </c>
      <c r="FD506">
        <v>0.00161886503163497</v>
      </c>
      <c r="FE506">
        <v>-2.08621555845513e-05</v>
      </c>
      <c r="FF506">
        <v>0</v>
      </c>
      <c r="FG506">
        <v>2096</v>
      </c>
      <c r="FH506">
        <v>2</v>
      </c>
      <c r="FI506">
        <v>28</v>
      </c>
      <c r="FJ506">
        <v>17.8</v>
      </c>
      <c r="FK506">
        <v>17.7</v>
      </c>
      <c r="FL506">
        <v>18</v>
      </c>
      <c r="FM506">
        <v>492.498</v>
      </c>
      <c r="FN506">
        <v>513.473</v>
      </c>
      <c r="FO506">
        <v>30.74</v>
      </c>
      <c r="FP506">
        <v>26.5104</v>
      </c>
      <c r="FQ506">
        <v>30.0003</v>
      </c>
      <c r="FR506">
        <v>26.6062</v>
      </c>
      <c r="FS506">
        <v>26.5888</v>
      </c>
      <c r="FT506">
        <v>21.5462</v>
      </c>
      <c r="FU506">
        <v>33.8987</v>
      </c>
      <c r="FV506">
        <v>0</v>
      </c>
      <c r="FW506">
        <v>30.81</v>
      </c>
      <c r="FX506">
        <v>420</v>
      </c>
      <c r="FY506">
        <v>10.7041</v>
      </c>
      <c r="FZ506">
        <v>101.675</v>
      </c>
      <c r="GA506">
        <v>96.1966</v>
      </c>
    </row>
    <row r="507" spans="1:183">
      <c r="A507">
        <v>491</v>
      </c>
      <c r="B507">
        <v>1625678196.5</v>
      </c>
      <c r="C507">
        <v>980.400000095367</v>
      </c>
      <c r="D507" t="s">
        <v>1288</v>
      </c>
      <c r="E507" t="s">
        <v>1289</v>
      </c>
      <c r="F507">
        <v>1</v>
      </c>
      <c r="G507" t="s">
        <v>302</v>
      </c>
      <c r="H507">
        <v>1625678195.5</v>
      </c>
      <c r="I507">
        <f>(J507)/1000</f>
        <v>0</v>
      </c>
      <c r="J507">
        <f>1000*CJ507*AH507*(CF507-CG507)/(100*BY507*(1000-AH507*CF507))</f>
        <v>0</v>
      </c>
      <c r="K507">
        <f>CJ507*AH507*(CE507-CD507*(1000-AH507*CG507)/(1000-AH507*CF507))/(100*BY507)</f>
        <v>0</v>
      </c>
      <c r="L507">
        <f>CD507 - IF(AH507&gt;1, K507*BY507*100.0/(AJ507*CR507), 0)</f>
        <v>0</v>
      </c>
      <c r="M507">
        <f>((S507-I507/2)*L507-K507)/(S507+I507/2)</f>
        <v>0</v>
      </c>
      <c r="N507">
        <f>M507*(CK507+CL507)/1000.0</f>
        <v>0</v>
      </c>
      <c r="O507">
        <f>(CD507 - IF(AH507&gt;1, K507*BY507*100.0/(AJ507*CR507), 0))*(CK507+CL507)/1000.0</f>
        <v>0</v>
      </c>
      <c r="P507">
        <f>2.0/((1/R507-1/Q507)+SIGN(R507)*SQRT((1/R507-1/Q507)*(1/R507-1/Q507) + 4*BZ507/((BZ507+1)*(BZ507+1))*(2*1/R507*1/Q507-1/Q507*1/Q507)))</f>
        <v>0</v>
      </c>
      <c r="Q507">
        <f>IF(LEFT(CA507,1)&lt;&gt;"0",IF(LEFT(CA507,1)="1",3.0,CB507),$D$5+$E$5*(CR507*CK507/($K$5*1000))+$F$5*(CR507*CK507/($K$5*1000))*MAX(MIN(BY507,$J$5),$I$5)*MAX(MIN(BY507,$J$5),$I$5)+$G$5*MAX(MIN(BY507,$J$5),$I$5)*(CR507*CK507/($K$5*1000))+$H$5*(CR507*CK507/($K$5*1000))*(CR507*CK507/($K$5*1000)))</f>
        <v>0</v>
      </c>
      <c r="R507">
        <f>I507*(1000-(1000*0.61365*exp(17.502*V507/(240.97+V507))/(CK507+CL507)+CF507)/2)/(1000*0.61365*exp(17.502*V507/(240.97+V507))/(CK507+CL507)-CF507)</f>
        <v>0</v>
      </c>
      <c r="S507">
        <f>1/((BZ507+1)/(P507/1.6)+1/(Q507/1.37)) + BZ507/((BZ507+1)/(P507/1.6) + BZ507/(Q507/1.37))</f>
        <v>0</v>
      </c>
      <c r="T507">
        <f>(BU507*BX507)</f>
        <v>0</v>
      </c>
      <c r="U507">
        <f>(CM507+(T507+2*0.95*5.67E-8*(((CM507+$B$7)+273)^4-(CM507+273)^4)-44100*I507)/(1.84*29.3*Q507+8*0.95*5.67E-8*(CM507+273)^3))</f>
        <v>0</v>
      </c>
      <c r="V507">
        <f>($C$7*CN507+$D$7*CO507+$E$7*U507)</f>
        <v>0</v>
      </c>
      <c r="W507">
        <f>0.61365*exp(17.502*V507/(240.97+V507))</f>
        <v>0</v>
      </c>
      <c r="X507">
        <f>(Y507/Z507*100)</f>
        <v>0</v>
      </c>
      <c r="Y507">
        <f>CF507*(CK507+CL507)/1000</f>
        <v>0</v>
      </c>
      <c r="Z507">
        <f>0.61365*exp(17.502*CM507/(240.97+CM507))</f>
        <v>0</v>
      </c>
      <c r="AA507">
        <f>(W507-CF507*(CK507+CL507)/1000)</f>
        <v>0</v>
      </c>
      <c r="AB507">
        <f>(-I507*44100)</f>
        <v>0</v>
      </c>
      <c r="AC507">
        <f>2*29.3*Q507*0.92*(CM507-V507)</f>
        <v>0</v>
      </c>
      <c r="AD507">
        <f>2*0.95*5.67E-8*(((CM507+$B$7)+273)^4-(V507+273)^4)</f>
        <v>0</v>
      </c>
      <c r="AE507">
        <f>T507+AD507+AB507+AC507</f>
        <v>0</v>
      </c>
      <c r="AF507">
        <v>0</v>
      </c>
      <c r="AG507">
        <v>0</v>
      </c>
      <c r="AH507">
        <f>IF(AF507*$H$13&gt;=AJ507,1.0,(AJ507/(AJ507-AF507*$H$13)))</f>
        <v>0</v>
      </c>
      <c r="AI507">
        <f>(AH507-1)*100</f>
        <v>0</v>
      </c>
      <c r="AJ507">
        <f>MAX(0,($B$13+$C$13*CR507)/(1+$D$13*CR507)*CK507/(CM507+273)*$E$13)</f>
        <v>0</v>
      </c>
      <c r="AK507" t="s">
        <v>303</v>
      </c>
      <c r="AL507" t="s">
        <v>303</v>
      </c>
      <c r="AM507">
        <v>0</v>
      </c>
      <c r="AN507">
        <v>0</v>
      </c>
      <c r="AO507">
        <f>1-AM507/AN507</f>
        <v>0</v>
      </c>
      <c r="AP507">
        <v>0</v>
      </c>
      <c r="AQ507" t="s">
        <v>303</v>
      </c>
      <c r="AR507" t="s">
        <v>303</v>
      </c>
      <c r="AS507">
        <v>0</v>
      </c>
      <c r="AT507">
        <v>0</v>
      </c>
      <c r="AU507">
        <f>1-AS507/AT507</f>
        <v>0</v>
      </c>
      <c r="AV507">
        <v>0.5</v>
      </c>
      <c r="AW507">
        <f>BV507</f>
        <v>0</v>
      </c>
      <c r="AX507">
        <f>K507</f>
        <v>0</v>
      </c>
      <c r="AY507">
        <f>AU507*AV507*AW507</f>
        <v>0</v>
      </c>
      <c r="AZ507">
        <f>(AX507-AP507)/AW507</f>
        <v>0</v>
      </c>
      <c r="BA507">
        <f>(AN507-AT507)/AT507</f>
        <v>0</v>
      </c>
      <c r="BB507">
        <f>AM507/(AO507+AM507/AT507)</f>
        <v>0</v>
      </c>
      <c r="BC507" t="s">
        <v>303</v>
      </c>
      <c r="BD507">
        <v>0</v>
      </c>
      <c r="BE507">
        <f>IF(BD507&lt;&gt;0, BD507, BB507)</f>
        <v>0</v>
      </c>
      <c r="BF507">
        <f>1-BE507/AT507</f>
        <v>0</v>
      </c>
      <c r="BG507">
        <f>(AT507-AS507)/(AT507-BE507)</f>
        <v>0</v>
      </c>
      <c r="BH507">
        <f>(AN507-AT507)/(AN507-BE507)</f>
        <v>0</v>
      </c>
      <c r="BI507">
        <f>(AT507-AS507)/(AT507-AM507)</f>
        <v>0</v>
      </c>
      <c r="BJ507">
        <f>(AN507-AT507)/(AN507-AM507)</f>
        <v>0</v>
      </c>
      <c r="BK507">
        <f>(BG507*BE507/AS507)</f>
        <v>0</v>
      </c>
      <c r="BL507">
        <f>(1-BK507)</f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f>$B$11*CS507+$C$11*CT507+$F$11*CU507*(1-CX507)</f>
        <v>0</v>
      </c>
      <c r="BV507">
        <f>BU507*BW507</f>
        <v>0</v>
      </c>
      <c r="BW507">
        <f>($B$11*$D$9+$C$11*$D$9+$F$11*((DH507+CZ507)/MAX(DH507+CZ507+DI507, 0.1)*$I$9+DI507/MAX(DH507+CZ507+DI507, 0.1)*$J$9))/($B$11+$C$11+$F$11)</f>
        <v>0</v>
      </c>
      <c r="BX507">
        <f>($B$11*$K$9+$C$11*$K$9+$F$11*((DH507+CZ507)/MAX(DH507+CZ507+DI507, 0.1)*$P$9+DI507/MAX(DH507+CZ507+DI507, 0.1)*$Q$9))/($B$11+$C$11+$F$11)</f>
        <v>0</v>
      </c>
      <c r="BY507">
        <v>6</v>
      </c>
      <c r="BZ507">
        <v>0.5</v>
      </c>
      <c r="CA507" t="s">
        <v>304</v>
      </c>
      <c r="CB507">
        <v>2</v>
      </c>
      <c r="CC507">
        <v>1625678195.5</v>
      </c>
      <c r="CD507">
        <v>405.849</v>
      </c>
      <c r="CE507">
        <v>419.955333333333</v>
      </c>
      <c r="CF507">
        <v>13.0577</v>
      </c>
      <c r="CG507">
        <v>10.5658666666667</v>
      </c>
      <c r="CH507">
        <v>420.190333333333</v>
      </c>
      <c r="CI507">
        <v>14.6302</v>
      </c>
      <c r="CJ507">
        <v>500.002</v>
      </c>
      <c r="CK507">
        <v>100.41</v>
      </c>
      <c r="CL507">
        <v>0.100086666666667</v>
      </c>
      <c r="CM507">
        <v>28.1048666666667</v>
      </c>
      <c r="CN507">
        <v>27.6002666666667</v>
      </c>
      <c r="CO507">
        <v>999.9</v>
      </c>
      <c r="CP507">
        <v>0</v>
      </c>
      <c r="CQ507">
        <v>0</v>
      </c>
      <c r="CR507">
        <v>9985.41666666667</v>
      </c>
      <c r="CS507">
        <v>0</v>
      </c>
      <c r="CT507">
        <v>4.46643</v>
      </c>
      <c r="CU507">
        <v>1046.18333333333</v>
      </c>
      <c r="CV507">
        <v>0.962005666666667</v>
      </c>
      <c r="CW507">
        <v>0.0379944</v>
      </c>
      <c r="CX507">
        <v>0</v>
      </c>
      <c r="CY507">
        <v>1208.39333333333</v>
      </c>
      <c r="CZ507">
        <v>4.99912</v>
      </c>
      <c r="DA507">
        <v>12584.9</v>
      </c>
      <c r="DB507">
        <v>6713.99333333333</v>
      </c>
      <c r="DC507">
        <v>38.4163333333333</v>
      </c>
      <c r="DD507">
        <v>41.187</v>
      </c>
      <c r="DE507">
        <v>40.062</v>
      </c>
      <c r="DF507">
        <v>40.9166666666667</v>
      </c>
      <c r="DG507">
        <v>40.6036666666667</v>
      </c>
      <c r="DH507">
        <v>1001.62666666667</v>
      </c>
      <c r="DI507">
        <v>39.5566666666667</v>
      </c>
      <c r="DJ507">
        <v>0</v>
      </c>
      <c r="DK507">
        <v>1625678197.4</v>
      </c>
      <c r="DL507">
        <v>0</v>
      </c>
      <c r="DM507">
        <v>1210.3344</v>
      </c>
      <c r="DN507">
        <v>-19.4292307415099</v>
      </c>
      <c r="DO507">
        <v>-192.561538259914</v>
      </c>
      <c r="DP507">
        <v>12602.404</v>
      </c>
      <c r="DQ507">
        <v>15</v>
      </c>
      <c r="DR507">
        <v>1625677134.6</v>
      </c>
      <c r="DS507" t="s">
        <v>305</v>
      </c>
      <c r="DT507">
        <v>1625677128.6</v>
      </c>
      <c r="DU507">
        <v>1625677134.6</v>
      </c>
      <c r="DV507">
        <v>2</v>
      </c>
      <c r="DW507">
        <v>0.041</v>
      </c>
      <c r="DX507">
        <v>0.026</v>
      </c>
      <c r="DY507">
        <v>-14.347</v>
      </c>
      <c r="DZ507">
        <v>-1.389</v>
      </c>
      <c r="EA507">
        <v>420</v>
      </c>
      <c r="EB507">
        <v>5</v>
      </c>
      <c r="EC507">
        <v>0.14</v>
      </c>
      <c r="ED507">
        <v>0.08</v>
      </c>
      <c r="EE507">
        <v>-14.0964707317073</v>
      </c>
      <c r="EF507">
        <v>-0.248995818815361</v>
      </c>
      <c r="EG507">
        <v>0.0470984451294408</v>
      </c>
      <c r="EH507">
        <v>1</v>
      </c>
      <c r="EI507">
        <v>1211.31848484848</v>
      </c>
      <c r="EJ507">
        <v>-19.0818754726532</v>
      </c>
      <c r="EK507">
        <v>1.82730323106354</v>
      </c>
      <c r="EL507">
        <v>0</v>
      </c>
      <c r="EM507">
        <v>2.44377804878049</v>
      </c>
      <c r="EN507">
        <v>0.30309198606272</v>
      </c>
      <c r="EO507">
        <v>0.0356021337548757</v>
      </c>
      <c r="EP507">
        <v>0</v>
      </c>
      <c r="EQ507">
        <v>1</v>
      </c>
      <c r="ER507">
        <v>3</v>
      </c>
      <c r="ES507" t="s">
        <v>427</v>
      </c>
      <c r="ET507">
        <v>100</v>
      </c>
      <c r="EU507">
        <v>100</v>
      </c>
      <c r="EV507">
        <v>-14.341</v>
      </c>
      <c r="EW507">
        <v>-1.5726</v>
      </c>
      <c r="EX507">
        <v>-14.3476998515065</v>
      </c>
      <c r="EY507">
        <v>0.000485247639819423</v>
      </c>
      <c r="EZ507">
        <v>-1.36446825205216e-06</v>
      </c>
      <c r="FA507">
        <v>5.78542989185787e-10</v>
      </c>
      <c r="FB507">
        <v>-1.1099058739466</v>
      </c>
      <c r="FC507">
        <v>-0.0508365997127688</v>
      </c>
      <c r="FD507">
        <v>0.00161886503163497</v>
      </c>
      <c r="FE507">
        <v>-2.08621555845513e-05</v>
      </c>
      <c r="FF507">
        <v>0</v>
      </c>
      <c r="FG507">
        <v>2096</v>
      </c>
      <c r="FH507">
        <v>2</v>
      </c>
      <c r="FI507">
        <v>28</v>
      </c>
      <c r="FJ507">
        <v>17.8</v>
      </c>
      <c r="FK507">
        <v>17.7</v>
      </c>
      <c r="FL507">
        <v>18</v>
      </c>
      <c r="FM507">
        <v>492.483</v>
      </c>
      <c r="FN507">
        <v>513.447</v>
      </c>
      <c r="FO507">
        <v>30.7838</v>
      </c>
      <c r="FP507">
        <v>26.5121</v>
      </c>
      <c r="FQ507">
        <v>30.0003</v>
      </c>
      <c r="FR507">
        <v>26.6062</v>
      </c>
      <c r="FS507">
        <v>26.5899</v>
      </c>
      <c r="FT507">
        <v>21.547</v>
      </c>
      <c r="FU507">
        <v>33.8987</v>
      </c>
      <c r="FV507">
        <v>0</v>
      </c>
      <c r="FW507">
        <v>30.88</v>
      </c>
      <c r="FX507">
        <v>420</v>
      </c>
      <c r="FY507">
        <v>10.7124</v>
      </c>
      <c r="FZ507">
        <v>101.676</v>
      </c>
      <c r="GA507">
        <v>96.1958</v>
      </c>
    </row>
    <row r="508" spans="1:183">
      <c r="A508">
        <v>492</v>
      </c>
      <c r="B508">
        <v>1625678198.5</v>
      </c>
      <c r="C508">
        <v>982.400000095367</v>
      </c>
      <c r="D508" t="s">
        <v>1290</v>
      </c>
      <c r="E508" t="s">
        <v>1291</v>
      </c>
      <c r="F508">
        <v>1</v>
      </c>
      <c r="G508" t="s">
        <v>302</v>
      </c>
      <c r="H508">
        <v>1625678197.5</v>
      </c>
      <c r="I508">
        <f>(J508)/1000</f>
        <v>0</v>
      </c>
      <c r="J508">
        <f>1000*CJ508*AH508*(CF508-CG508)/(100*BY508*(1000-AH508*CF508))</f>
        <v>0</v>
      </c>
      <c r="K508">
        <f>CJ508*AH508*(CE508-CD508*(1000-AH508*CG508)/(1000-AH508*CF508))/(100*BY508)</f>
        <v>0</v>
      </c>
      <c r="L508">
        <f>CD508 - IF(AH508&gt;1, K508*BY508*100.0/(AJ508*CR508), 0)</f>
        <v>0</v>
      </c>
      <c r="M508">
        <f>((S508-I508/2)*L508-K508)/(S508+I508/2)</f>
        <v>0</v>
      </c>
      <c r="N508">
        <f>M508*(CK508+CL508)/1000.0</f>
        <v>0</v>
      </c>
      <c r="O508">
        <f>(CD508 - IF(AH508&gt;1, K508*BY508*100.0/(AJ508*CR508), 0))*(CK508+CL508)/1000.0</f>
        <v>0</v>
      </c>
      <c r="P508">
        <f>2.0/((1/R508-1/Q508)+SIGN(R508)*SQRT((1/R508-1/Q508)*(1/R508-1/Q508) + 4*BZ508/((BZ508+1)*(BZ508+1))*(2*1/R508*1/Q508-1/Q508*1/Q508)))</f>
        <v>0</v>
      </c>
      <c r="Q508">
        <f>IF(LEFT(CA508,1)&lt;&gt;"0",IF(LEFT(CA508,1)="1",3.0,CB508),$D$5+$E$5*(CR508*CK508/($K$5*1000))+$F$5*(CR508*CK508/($K$5*1000))*MAX(MIN(BY508,$J$5),$I$5)*MAX(MIN(BY508,$J$5),$I$5)+$G$5*MAX(MIN(BY508,$J$5),$I$5)*(CR508*CK508/($K$5*1000))+$H$5*(CR508*CK508/($K$5*1000))*(CR508*CK508/($K$5*1000)))</f>
        <v>0</v>
      </c>
      <c r="R508">
        <f>I508*(1000-(1000*0.61365*exp(17.502*V508/(240.97+V508))/(CK508+CL508)+CF508)/2)/(1000*0.61365*exp(17.502*V508/(240.97+V508))/(CK508+CL508)-CF508)</f>
        <v>0</v>
      </c>
      <c r="S508">
        <f>1/((BZ508+1)/(P508/1.6)+1/(Q508/1.37)) + BZ508/((BZ508+1)/(P508/1.6) + BZ508/(Q508/1.37))</f>
        <v>0</v>
      </c>
      <c r="T508">
        <f>(BU508*BX508)</f>
        <v>0</v>
      </c>
      <c r="U508">
        <f>(CM508+(T508+2*0.95*5.67E-8*(((CM508+$B$7)+273)^4-(CM508+273)^4)-44100*I508)/(1.84*29.3*Q508+8*0.95*5.67E-8*(CM508+273)^3))</f>
        <v>0</v>
      </c>
      <c r="V508">
        <f>($C$7*CN508+$D$7*CO508+$E$7*U508)</f>
        <v>0</v>
      </c>
      <c r="W508">
        <f>0.61365*exp(17.502*V508/(240.97+V508))</f>
        <v>0</v>
      </c>
      <c r="X508">
        <f>(Y508/Z508*100)</f>
        <v>0</v>
      </c>
      <c r="Y508">
        <f>CF508*(CK508+CL508)/1000</f>
        <v>0</v>
      </c>
      <c r="Z508">
        <f>0.61365*exp(17.502*CM508/(240.97+CM508))</f>
        <v>0</v>
      </c>
      <c r="AA508">
        <f>(W508-CF508*(CK508+CL508)/1000)</f>
        <v>0</v>
      </c>
      <c r="AB508">
        <f>(-I508*44100)</f>
        <v>0</v>
      </c>
      <c r="AC508">
        <f>2*29.3*Q508*0.92*(CM508-V508)</f>
        <v>0</v>
      </c>
      <c r="AD508">
        <f>2*0.95*5.67E-8*(((CM508+$B$7)+273)^4-(V508+273)^4)</f>
        <v>0</v>
      </c>
      <c r="AE508">
        <f>T508+AD508+AB508+AC508</f>
        <v>0</v>
      </c>
      <c r="AF508">
        <v>0</v>
      </c>
      <c r="AG508">
        <v>0</v>
      </c>
      <c r="AH508">
        <f>IF(AF508*$H$13&gt;=AJ508,1.0,(AJ508/(AJ508-AF508*$H$13)))</f>
        <v>0</v>
      </c>
      <c r="AI508">
        <f>(AH508-1)*100</f>
        <v>0</v>
      </c>
      <c r="AJ508">
        <f>MAX(0,($B$13+$C$13*CR508)/(1+$D$13*CR508)*CK508/(CM508+273)*$E$13)</f>
        <v>0</v>
      </c>
      <c r="AK508" t="s">
        <v>303</v>
      </c>
      <c r="AL508" t="s">
        <v>303</v>
      </c>
      <c r="AM508">
        <v>0</v>
      </c>
      <c r="AN508">
        <v>0</v>
      </c>
      <c r="AO508">
        <f>1-AM508/AN508</f>
        <v>0</v>
      </c>
      <c r="AP508">
        <v>0</v>
      </c>
      <c r="AQ508" t="s">
        <v>303</v>
      </c>
      <c r="AR508" t="s">
        <v>303</v>
      </c>
      <c r="AS508">
        <v>0</v>
      </c>
      <c r="AT508">
        <v>0</v>
      </c>
      <c r="AU508">
        <f>1-AS508/AT508</f>
        <v>0</v>
      </c>
      <c r="AV508">
        <v>0.5</v>
      </c>
      <c r="AW508">
        <f>BV508</f>
        <v>0</v>
      </c>
      <c r="AX508">
        <f>K508</f>
        <v>0</v>
      </c>
      <c r="AY508">
        <f>AU508*AV508*AW508</f>
        <v>0</v>
      </c>
      <c r="AZ508">
        <f>(AX508-AP508)/AW508</f>
        <v>0</v>
      </c>
      <c r="BA508">
        <f>(AN508-AT508)/AT508</f>
        <v>0</v>
      </c>
      <c r="BB508">
        <f>AM508/(AO508+AM508/AT508)</f>
        <v>0</v>
      </c>
      <c r="BC508" t="s">
        <v>303</v>
      </c>
      <c r="BD508">
        <v>0</v>
      </c>
      <c r="BE508">
        <f>IF(BD508&lt;&gt;0, BD508, BB508)</f>
        <v>0</v>
      </c>
      <c r="BF508">
        <f>1-BE508/AT508</f>
        <v>0</v>
      </c>
      <c r="BG508">
        <f>(AT508-AS508)/(AT508-BE508)</f>
        <v>0</v>
      </c>
      <c r="BH508">
        <f>(AN508-AT508)/(AN508-BE508)</f>
        <v>0</v>
      </c>
      <c r="BI508">
        <f>(AT508-AS508)/(AT508-AM508)</f>
        <v>0</v>
      </c>
      <c r="BJ508">
        <f>(AN508-AT508)/(AN508-AM508)</f>
        <v>0</v>
      </c>
      <c r="BK508">
        <f>(BG508*BE508/AS508)</f>
        <v>0</v>
      </c>
      <c r="BL508">
        <f>(1-BK508)</f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f>$B$11*CS508+$C$11*CT508+$F$11*CU508*(1-CX508)</f>
        <v>0</v>
      </c>
      <c r="BV508">
        <f>BU508*BW508</f>
        <v>0</v>
      </c>
      <c r="BW508">
        <f>($B$11*$D$9+$C$11*$D$9+$F$11*((DH508+CZ508)/MAX(DH508+CZ508+DI508, 0.1)*$I$9+DI508/MAX(DH508+CZ508+DI508, 0.1)*$J$9))/($B$11+$C$11+$F$11)</f>
        <v>0</v>
      </c>
      <c r="BX508">
        <f>($B$11*$K$9+$C$11*$K$9+$F$11*((DH508+CZ508)/MAX(DH508+CZ508+DI508, 0.1)*$P$9+DI508/MAX(DH508+CZ508+DI508, 0.1)*$Q$9))/($B$11+$C$11+$F$11)</f>
        <v>0</v>
      </c>
      <c r="BY508">
        <v>6</v>
      </c>
      <c r="BZ508">
        <v>0.5</v>
      </c>
      <c r="CA508" t="s">
        <v>304</v>
      </c>
      <c r="CB508">
        <v>2</v>
      </c>
      <c r="CC508">
        <v>1625678197.5</v>
      </c>
      <c r="CD508">
        <v>405.829666666667</v>
      </c>
      <c r="CE508">
        <v>419.952666666667</v>
      </c>
      <c r="CF508">
        <v>13.0771333333333</v>
      </c>
      <c r="CG508">
        <v>10.5909</v>
      </c>
      <c r="CH508">
        <v>420.171666666667</v>
      </c>
      <c r="CI508">
        <v>14.6499333333333</v>
      </c>
      <c r="CJ508">
        <v>500.015666666667</v>
      </c>
      <c r="CK508">
        <v>100.412</v>
      </c>
      <c r="CL508">
        <v>0.100372666666667</v>
      </c>
      <c r="CM508">
        <v>28.1358333333333</v>
      </c>
      <c r="CN508">
        <v>27.6374666666667</v>
      </c>
      <c r="CO508">
        <v>999.9</v>
      </c>
      <c r="CP508">
        <v>0</v>
      </c>
      <c r="CQ508">
        <v>0</v>
      </c>
      <c r="CR508">
        <v>9967.5</v>
      </c>
      <c r="CS508">
        <v>0</v>
      </c>
      <c r="CT508">
        <v>4.46643</v>
      </c>
      <c r="CU508">
        <v>1045.98</v>
      </c>
      <c r="CV508">
        <v>0.962005666666667</v>
      </c>
      <c r="CW508">
        <v>0.0379944</v>
      </c>
      <c r="CX508">
        <v>0</v>
      </c>
      <c r="CY508">
        <v>1207.68666666667</v>
      </c>
      <c r="CZ508">
        <v>4.99912</v>
      </c>
      <c r="DA508">
        <v>12574.8</v>
      </c>
      <c r="DB508">
        <v>6712.7</v>
      </c>
      <c r="DC508">
        <v>38.4166666666667</v>
      </c>
      <c r="DD508">
        <v>41.187</v>
      </c>
      <c r="DE508">
        <v>40.0203333333333</v>
      </c>
      <c r="DF508">
        <v>40.8746666666667</v>
      </c>
      <c r="DG508">
        <v>40.5</v>
      </c>
      <c r="DH508">
        <v>1001.43</v>
      </c>
      <c r="DI508">
        <v>39.55</v>
      </c>
      <c r="DJ508">
        <v>0</v>
      </c>
      <c r="DK508">
        <v>1625678199.2</v>
      </c>
      <c r="DL508">
        <v>0</v>
      </c>
      <c r="DM508">
        <v>1209.86576923077</v>
      </c>
      <c r="DN508">
        <v>-19.4964102757547</v>
      </c>
      <c r="DO508">
        <v>-191.757265117256</v>
      </c>
      <c r="DP508">
        <v>12597.4038461538</v>
      </c>
      <c r="DQ508">
        <v>15</v>
      </c>
      <c r="DR508">
        <v>1625677134.6</v>
      </c>
      <c r="DS508" t="s">
        <v>305</v>
      </c>
      <c r="DT508">
        <v>1625677128.6</v>
      </c>
      <c r="DU508">
        <v>1625677134.6</v>
      </c>
      <c r="DV508">
        <v>2</v>
      </c>
      <c r="DW508">
        <v>0.041</v>
      </c>
      <c r="DX508">
        <v>0.026</v>
      </c>
      <c r="DY508">
        <v>-14.347</v>
      </c>
      <c r="DZ508">
        <v>-1.389</v>
      </c>
      <c r="EA508">
        <v>420</v>
      </c>
      <c r="EB508">
        <v>5</v>
      </c>
      <c r="EC508">
        <v>0.14</v>
      </c>
      <c r="ED508">
        <v>0.08</v>
      </c>
      <c r="EE508">
        <v>-14.1057951219512</v>
      </c>
      <c r="EF508">
        <v>-0.169080836236937</v>
      </c>
      <c r="EG508">
        <v>0.0420754256023546</v>
      </c>
      <c r="EH508">
        <v>1</v>
      </c>
      <c r="EI508">
        <v>1210.72628571429</v>
      </c>
      <c r="EJ508">
        <v>-19.3345947573238</v>
      </c>
      <c r="EK508">
        <v>1.95833031755448</v>
      </c>
      <c r="EL508">
        <v>0</v>
      </c>
      <c r="EM508">
        <v>2.44894536585366</v>
      </c>
      <c r="EN508">
        <v>0.352127665505228</v>
      </c>
      <c r="EO508">
        <v>0.0376274132746885</v>
      </c>
      <c r="EP508">
        <v>0</v>
      </c>
      <c r="EQ508">
        <v>1</v>
      </c>
      <c r="ER508">
        <v>3</v>
      </c>
      <c r="ES508" t="s">
        <v>427</v>
      </c>
      <c r="ET508">
        <v>100</v>
      </c>
      <c r="EU508">
        <v>100</v>
      </c>
      <c r="EV508">
        <v>-14.342</v>
      </c>
      <c r="EW508">
        <v>-1.573</v>
      </c>
      <c r="EX508">
        <v>-14.3476998515065</v>
      </c>
      <c r="EY508">
        <v>0.000485247639819423</v>
      </c>
      <c r="EZ508">
        <v>-1.36446825205216e-06</v>
      </c>
      <c r="FA508">
        <v>5.78542989185787e-10</v>
      </c>
      <c r="FB508">
        <v>-1.1099058739466</v>
      </c>
      <c r="FC508">
        <v>-0.0508365997127688</v>
      </c>
      <c r="FD508">
        <v>0.00161886503163497</v>
      </c>
      <c r="FE508">
        <v>-2.08621555845513e-05</v>
      </c>
      <c r="FF508">
        <v>0</v>
      </c>
      <c r="FG508">
        <v>2096</v>
      </c>
      <c r="FH508">
        <v>2</v>
      </c>
      <c r="FI508">
        <v>28</v>
      </c>
      <c r="FJ508">
        <v>17.8</v>
      </c>
      <c r="FK508">
        <v>17.7</v>
      </c>
      <c r="FL508">
        <v>18</v>
      </c>
      <c r="FM508">
        <v>492.681</v>
      </c>
      <c r="FN508">
        <v>513.25</v>
      </c>
      <c r="FO508">
        <v>30.8287</v>
      </c>
      <c r="FP508">
        <v>26.5138</v>
      </c>
      <c r="FQ508">
        <v>30.0002</v>
      </c>
      <c r="FR508">
        <v>26.6074</v>
      </c>
      <c r="FS508">
        <v>26.59</v>
      </c>
      <c r="FT508">
        <v>21.548</v>
      </c>
      <c r="FU508">
        <v>33.6158</v>
      </c>
      <c r="FV508">
        <v>0</v>
      </c>
      <c r="FW508">
        <v>30.88</v>
      </c>
      <c r="FX508">
        <v>420</v>
      </c>
      <c r="FY508">
        <v>10.712</v>
      </c>
      <c r="FZ508">
        <v>101.676</v>
      </c>
      <c r="GA508">
        <v>96.1948</v>
      </c>
    </row>
    <row r="509" spans="1:183">
      <c r="A509">
        <v>493</v>
      </c>
      <c r="B509">
        <v>1625678200.5</v>
      </c>
      <c r="C509">
        <v>984.400000095367</v>
      </c>
      <c r="D509" t="s">
        <v>1292</v>
      </c>
      <c r="E509" t="s">
        <v>1293</v>
      </c>
      <c r="F509">
        <v>1</v>
      </c>
      <c r="G509" t="s">
        <v>302</v>
      </c>
      <c r="H509">
        <v>1625678199.5</v>
      </c>
      <c r="I509">
        <f>(J509)/1000</f>
        <v>0</v>
      </c>
      <c r="J509">
        <f>1000*CJ509*AH509*(CF509-CG509)/(100*BY509*(1000-AH509*CF509))</f>
        <v>0</v>
      </c>
      <c r="K509">
        <f>CJ509*AH509*(CE509-CD509*(1000-AH509*CG509)/(1000-AH509*CF509))/(100*BY509)</f>
        <v>0</v>
      </c>
      <c r="L509">
        <f>CD509 - IF(AH509&gt;1, K509*BY509*100.0/(AJ509*CR509), 0)</f>
        <v>0</v>
      </c>
      <c r="M509">
        <f>((S509-I509/2)*L509-K509)/(S509+I509/2)</f>
        <v>0</v>
      </c>
      <c r="N509">
        <f>M509*(CK509+CL509)/1000.0</f>
        <v>0</v>
      </c>
      <c r="O509">
        <f>(CD509 - IF(AH509&gt;1, K509*BY509*100.0/(AJ509*CR509), 0))*(CK509+CL509)/1000.0</f>
        <v>0</v>
      </c>
      <c r="P509">
        <f>2.0/((1/R509-1/Q509)+SIGN(R509)*SQRT((1/R509-1/Q509)*(1/R509-1/Q509) + 4*BZ509/((BZ509+1)*(BZ509+1))*(2*1/R509*1/Q509-1/Q509*1/Q509)))</f>
        <v>0</v>
      </c>
      <c r="Q509">
        <f>IF(LEFT(CA509,1)&lt;&gt;"0",IF(LEFT(CA509,1)="1",3.0,CB509),$D$5+$E$5*(CR509*CK509/($K$5*1000))+$F$5*(CR509*CK509/($K$5*1000))*MAX(MIN(BY509,$J$5),$I$5)*MAX(MIN(BY509,$J$5),$I$5)+$G$5*MAX(MIN(BY509,$J$5),$I$5)*(CR509*CK509/($K$5*1000))+$H$5*(CR509*CK509/($K$5*1000))*(CR509*CK509/($K$5*1000)))</f>
        <v>0</v>
      </c>
      <c r="R509">
        <f>I509*(1000-(1000*0.61365*exp(17.502*V509/(240.97+V509))/(CK509+CL509)+CF509)/2)/(1000*0.61365*exp(17.502*V509/(240.97+V509))/(CK509+CL509)-CF509)</f>
        <v>0</v>
      </c>
      <c r="S509">
        <f>1/((BZ509+1)/(P509/1.6)+1/(Q509/1.37)) + BZ509/((BZ509+1)/(P509/1.6) + BZ509/(Q509/1.37))</f>
        <v>0</v>
      </c>
      <c r="T509">
        <f>(BU509*BX509)</f>
        <v>0</v>
      </c>
      <c r="U509">
        <f>(CM509+(T509+2*0.95*5.67E-8*(((CM509+$B$7)+273)^4-(CM509+273)^4)-44100*I509)/(1.84*29.3*Q509+8*0.95*5.67E-8*(CM509+273)^3))</f>
        <v>0</v>
      </c>
      <c r="V509">
        <f>($C$7*CN509+$D$7*CO509+$E$7*U509)</f>
        <v>0</v>
      </c>
      <c r="W509">
        <f>0.61365*exp(17.502*V509/(240.97+V509))</f>
        <v>0</v>
      </c>
      <c r="X509">
        <f>(Y509/Z509*100)</f>
        <v>0</v>
      </c>
      <c r="Y509">
        <f>CF509*(CK509+CL509)/1000</f>
        <v>0</v>
      </c>
      <c r="Z509">
        <f>0.61365*exp(17.502*CM509/(240.97+CM509))</f>
        <v>0</v>
      </c>
      <c r="AA509">
        <f>(W509-CF509*(CK509+CL509)/1000)</f>
        <v>0</v>
      </c>
      <c r="AB509">
        <f>(-I509*44100)</f>
        <v>0</v>
      </c>
      <c r="AC509">
        <f>2*29.3*Q509*0.92*(CM509-V509)</f>
        <v>0</v>
      </c>
      <c r="AD509">
        <f>2*0.95*5.67E-8*(((CM509+$B$7)+273)^4-(V509+273)^4)</f>
        <v>0</v>
      </c>
      <c r="AE509">
        <f>T509+AD509+AB509+AC509</f>
        <v>0</v>
      </c>
      <c r="AF509">
        <v>0</v>
      </c>
      <c r="AG509">
        <v>0</v>
      </c>
      <c r="AH509">
        <f>IF(AF509*$H$13&gt;=AJ509,1.0,(AJ509/(AJ509-AF509*$H$13)))</f>
        <v>0</v>
      </c>
      <c r="AI509">
        <f>(AH509-1)*100</f>
        <v>0</v>
      </c>
      <c r="AJ509">
        <f>MAX(0,($B$13+$C$13*CR509)/(1+$D$13*CR509)*CK509/(CM509+273)*$E$13)</f>
        <v>0</v>
      </c>
      <c r="AK509" t="s">
        <v>303</v>
      </c>
      <c r="AL509" t="s">
        <v>303</v>
      </c>
      <c r="AM509">
        <v>0</v>
      </c>
      <c r="AN509">
        <v>0</v>
      </c>
      <c r="AO509">
        <f>1-AM509/AN509</f>
        <v>0</v>
      </c>
      <c r="AP509">
        <v>0</v>
      </c>
      <c r="AQ509" t="s">
        <v>303</v>
      </c>
      <c r="AR509" t="s">
        <v>303</v>
      </c>
      <c r="AS509">
        <v>0</v>
      </c>
      <c r="AT509">
        <v>0</v>
      </c>
      <c r="AU509">
        <f>1-AS509/AT509</f>
        <v>0</v>
      </c>
      <c r="AV509">
        <v>0.5</v>
      </c>
      <c r="AW509">
        <f>BV509</f>
        <v>0</v>
      </c>
      <c r="AX509">
        <f>K509</f>
        <v>0</v>
      </c>
      <c r="AY509">
        <f>AU509*AV509*AW509</f>
        <v>0</v>
      </c>
      <c r="AZ509">
        <f>(AX509-AP509)/AW509</f>
        <v>0</v>
      </c>
      <c r="BA509">
        <f>(AN509-AT509)/AT509</f>
        <v>0</v>
      </c>
      <c r="BB509">
        <f>AM509/(AO509+AM509/AT509)</f>
        <v>0</v>
      </c>
      <c r="BC509" t="s">
        <v>303</v>
      </c>
      <c r="BD509">
        <v>0</v>
      </c>
      <c r="BE509">
        <f>IF(BD509&lt;&gt;0, BD509, BB509)</f>
        <v>0</v>
      </c>
      <c r="BF509">
        <f>1-BE509/AT509</f>
        <v>0</v>
      </c>
      <c r="BG509">
        <f>(AT509-AS509)/(AT509-BE509)</f>
        <v>0</v>
      </c>
      <c r="BH509">
        <f>(AN509-AT509)/(AN509-BE509)</f>
        <v>0</v>
      </c>
      <c r="BI509">
        <f>(AT509-AS509)/(AT509-AM509)</f>
        <v>0</v>
      </c>
      <c r="BJ509">
        <f>(AN509-AT509)/(AN509-AM509)</f>
        <v>0</v>
      </c>
      <c r="BK509">
        <f>(BG509*BE509/AS509)</f>
        <v>0</v>
      </c>
      <c r="BL509">
        <f>(1-BK509)</f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f>$B$11*CS509+$C$11*CT509+$F$11*CU509*(1-CX509)</f>
        <v>0</v>
      </c>
      <c r="BV509">
        <f>BU509*BW509</f>
        <v>0</v>
      </c>
      <c r="BW509">
        <f>($B$11*$D$9+$C$11*$D$9+$F$11*((DH509+CZ509)/MAX(DH509+CZ509+DI509, 0.1)*$I$9+DI509/MAX(DH509+CZ509+DI509, 0.1)*$J$9))/($B$11+$C$11+$F$11)</f>
        <v>0</v>
      </c>
      <c r="BX509">
        <f>($B$11*$K$9+$C$11*$K$9+$F$11*((DH509+CZ509)/MAX(DH509+CZ509+DI509, 0.1)*$P$9+DI509/MAX(DH509+CZ509+DI509, 0.1)*$Q$9))/($B$11+$C$11+$F$11)</f>
        <v>0</v>
      </c>
      <c r="BY509">
        <v>6</v>
      </c>
      <c r="BZ509">
        <v>0.5</v>
      </c>
      <c r="CA509" t="s">
        <v>304</v>
      </c>
      <c r="CB509">
        <v>2</v>
      </c>
      <c r="CC509">
        <v>1625678199.5</v>
      </c>
      <c r="CD509">
        <v>405.820666666667</v>
      </c>
      <c r="CE509">
        <v>419.954666666667</v>
      </c>
      <c r="CF509">
        <v>13.0994333333333</v>
      </c>
      <c r="CG509">
        <v>10.6160666666667</v>
      </c>
      <c r="CH509">
        <v>420.162666666667</v>
      </c>
      <c r="CI509">
        <v>14.6726333333333</v>
      </c>
      <c r="CJ509">
        <v>500.089</v>
      </c>
      <c r="CK509">
        <v>100.413666666667</v>
      </c>
      <c r="CL509">
        <v>0.0998964333333334</v>
      </c>
      <c r="CM509">
        <v>28.1654</v>
      </c>
      <c r="CN509">
        <v>27.6696</v>
      </c>
      <c r="CO509">
        <v>999.9</v>
      </c>
      <c r="CP509">
        <v>0</v>
      </c>
      <c r="CQ509">
        <v>0</v>
      </c>
      <c r="CR509">
        <v>10012.5333333333</v>
      </c>
      <c r="CS509">
        <v>0</v>
      </c>
      <c r="CT509">
        <v>4.46643</v>
      </c>
      <c r="CU509">
        <v>1045.98333333333</v>
      </c>
      <c r="CV509">
        <v>0.962005666666667</v>
      </c>
      <c r="CW509">
        <v>0.0379944</v>
      </c>
      <c r="CX509">
        <v>0</v>
      </c>
      <c r="CY509">
        <v>1207.01666666667</v>
      </c>
      <c r="CZ509">
        <v>4.99912</v>
      </c>
      <c r="DA509">
        <v>12569</v>
      </c>
      <c r="DB509">
        <v>6712.72333333333</v>
      </c>
      <c r="DC509">
        <v>38.4166666666667</v>
      </c>
      <c r="DD509">
        <v>41.187</v>
      </c>
      <c r="DE509">
        <v>39.979</v>
      </c>
      <c r="DF509">
        <v>40.854</v>
      </c>
      <c r="DG509">
        <v>40.5413333333333</v>
      </c>
      <c r="DH509">
        <v>1001.43333333333</v>
      </c>
      <c r="DI509">
        <v>39.55</v>
      </c>
      <c r="DJ509">
        <v>0</v>
      </c>
      <c r="DK509">
        <v>1625678201.6</v>
      </c>
      <c r="DL509">
        <v>0</v>
      </c>
      <c r="DM509">
        <v>1209.08423076923</v>
      </c>
      <c r="DN509">
        <v>-19.82461538756</v>
      </c>
      <c r="DO509">
        <v>-192.892307663761</v>
      </c>
      <c r="DP509">
        <v>12589.5269230769</v>
      </c>
      <c r="DQ509">
        <v>15</v>
      </c>
      <c r="DR509">
        <v>1625677134.6</v>
      </c>
      <c r="DS509" t="s">
        <v>305</v>
      </c>
      <c r="DT509">
        <v>1625677128.6</v>
      </c>
      <c r="DU509">
        <v>1625677134.6</v>
      </c>
      <c r="DV509">
        <v>2</v>
      </c>
      <c r="DW509">
        <v>0.041</v>
      </c>
      <c r="DX509">
        <v>0.026</v>
      </c>
      <c r="DY509">
        <v>-14.347</v>
      </c>
      <c r="DZ509">
        <v>-1.389</v>
      </c>
      <c r="EA509">
        <v>420</v>
      </c>
      <c r="EB509">
        <v>5</v>
      </c>
      <c r="EC509">
        <v>0.14</v>
      </c>
      <c r="ED509">
        <v>0.08</v>
      </c>
      <c r="EE509">
        <v>-14.1149365853659</v>
      </c>
      <c r="EF509">
        <v>-0.0857937282230161</v>
      </c>
      <c r="EG509">
        <v>0.0363914942896408</v>
      </c>
      <c r="EH509">
        <v>1</v>
      </c>
      <c r="EI509">
        <v>1209.94545454545</v>
      </c>
      <c r="EJ509">
        <v>-19.2346451179214</v>
      </c>
      <c r="EK509">
        <v>1.84393533527105</v>
      </c>
      <c r="EL509">
        <v>0</v>
      </c>
      <c r="EM509">
        <v>2.45567902439024</v>
      </c>
      <c r="EN509">
        <v>0.340092752613243</v>
      </c>
      <c r="EO509">
        <v>0.0368469455864144</v>
      </c>
      <c r="EP509">
        <v>0</v>
      </c>
      <c r="EQ509">
        <v>1</v>
      </c>
      <c r="ER509">
        <v>3</v>
      </c>
      <c r="ES509" t="s">
        <v>427</v>
      </c>
      <c r="ET509">
        <v>100</v>
      </c>
      <c r="EU509">
        <v>100</v>
      </c>
      <c r="EV509">
        <v>-14.342</v>
      </c>
      <c r="EW509">
        <v>-1.5734</v>
      </c>
      <c r="EX509">
        <v>-14.3476998515065</v>
      </c>
      <c r="EY509">
        <v>0.000485247639819423</v>
      </c>
      <c r="EZ509">
        <v>-1.36446825205216e-06</v>
      </c>
      <c r="FA509">
        <v>5.78542989185787e-10</v>
      </c>
      <c r="FB509">
        <v>-1.1099058739466</v>
      </c>
      <c r="FC509">
        <v>-0.0508365997127688</v>
      </c>
      <c r="FD509">
        <v>0.00161886503163497</v>
      </c>
      <c r="FE509">
        <v>-2.08621555845513e-05</v>
      </c>
      <c r="FF509">
        <v>0</v>
      </c>
      <c r="FG509">
        <v>2096</v>
      </c>
      <c r="FH509">
        <v>2</v>
      </c>
      <c r="FI509">
        <v>28</v>
      </c>
      <c r="FJ509">
        <v>17.9</v>
      </c>
      <c r="FK509">
        <v>17.8</v>
      </c>
      <c r="FL509">
        <v>18</v>
      </c>
      <c r="FM509">
        <v>492.531</v>
      </c>
      <c r="FN509">
        <v>513.476</v>
      </c>
      <c r="FO509">
        <v>30.8795</v>
      </c>
      <c r="FP509">
        <v>26.5155</v>
      </c>
      <c r="FQ509">
        <v>30.0002</v>
      </c>
      <c r="FR509">
        <v>26.6085</v>
      </c>
      <c r="FS509">
        <v>26.591</v>
      </c>
      <c r="FT509">
        <v>21.5504</v>
      </c>
      <c r="FU509">
        <v>33.6158</v>
      </c>
      <c r="FV509">
        <v>0</v>
      </c>
      <c r="FW509">
        <v>30.95</v>
      </c>
      <c r="FX509">
        <v>420</v>
      </c>
      <c r="FY509">
        <v>10.7066</v>
      </c>
      <c r="FZ509">
        <v>101.676</v>
      </c>
      <c r="GA509">
        <v>96.194</v>
      </c>
    </row>
    <row r="510" spans="1:183">
      <c r="A510">
        <v>494</v>
      </c>
      <c r="B510">
        <v>1625678202.5</v>
      </c>
      <c r="C510">
        <v>986.400000095367</v>
      </c>
      <c r="D510" t="s">
        <v>1294</v>
      </c>
      <c r="E510" t="s">
        <v>1295</v>
      </c>
      <c r="F510">
        <v>1</v>
      </c>
      <c r="G510" t="s">
        <v>302</v>
      </c>
      <c r="H510">
        <v>1625678201.5</v>
      </c>
      <c r="I510">
        <f>(J510)/1000</f>
        <v>0</v>
      </c>
      <c r="J510">
        <f>1000*CJ510*AH510*(CF510-CG510)/(100*BY510*(1000-AH510*CF510))</f>
        <v>0</v>
      </c>
      <c r="K510">
        <f>CJ510*AH510*(CE510-CD510*(1000-AH510*CG510)/(1000-AH510*CF510))/(100*BY510)</f>
        <v>0</v>
      </c>
      <c r="L510">
        <f>CD510 - IF(AH510&gt;1, K510*BY510*100.0/(AJ510*CR510), 0)</f>
        <v>0</v>
      </c>
      <c r="M510">
        <f>((S510-I510/2)*L510-K510)/(S510+I510/2)</f>
        <v>0</v>
      </c>
      <c r="N510">
        <f>M510*(CK510+CL510)/1000.0</f>
        <v>0</v>
      </c>
      <c r="O510">
        <f>(CD510 - IF(AH510&gt;1, K510*BY510*100.0/(AJ510*CR510), 0))*(CK510+CL510)/1000.0</f>
        <v>0</v>
      </c>
      <c r="P510">
        <f>2.0/((1/R510-1/Q510)+SIGN(R510)*SQRT((1/R510-1/Q510)*(1/R510-1/Q510) + 4*BZ510/((BZ510+1)*(BZ510+1))*(2*1/R510*1/Q510-1/Q510*1/Q510)))</f>
        <v>0</v>
      </c>
      <c r="Q510">
        <f>IF(LEFT(CA510,1)&lt;&gt;"0",IF(LEFT(CA510,1)="1",3.0,CB510),$D$5+$E$5*(CR510*CK510/($K$5*1000))+$F$5*(CR510*CK510/($K$5*1000))*MAX(MIN(BY510,$J$5),$I$5)*MAX(MIN(BY510,$J$5),$I$5)+$G$5*MAX(MIN(BY510,$J$5),$I$5)*(CR510*CK510/($K$5*1000))+$H$5*(CR510*CK510/($K$5*1000))*(CR510*CK510/($K$5*1000)))</f>
        <v>0</v>
      </c>
      <c r="R510">
        <f>I510*(1000-(1000*0.61365*exp(17.502*V510/(240.97+V510))/(CK510+CL510)+CF510)/2)/(1000*0.61365*exp(17.502*V510/(240.97+V510))/(CK510+CL510)-CF510)</f>
        <v>0</v>
      </c>
      <c r="S510">
        <f>1/((BZ510+1)/(P510/1.6)+1/(Q510/1.37)) + BZ510/((BZ510+1)/(P510/1.6) + BZ510/(Q510/1.37))</f>
        <v>0</v>
      </c>
      <c r="T510">
        <f>(BU510*BX510)</f>
        <v>0</v>
      </c>
      <c r="U510">
        <f>(CM510+(T510+2*0.95*5.67E-8*(((CM510+$B$7)+273)^4-(CM510+273)^4)-44100*I510)/(1.84*29.3*Q510+8*0.95*5.67E-8*(CM510+273)^3))</f>
        <v>0</v>
      </c>
      <c r="V510">
        <f>($C$7*CN510+$D$7*CO510+$E$7*U510)</f>
        <v>0</v>
      </c>
      <c r="W510">
        <f>0.61365*exp(17.502*V510/(240.97+V510))</f>
        <v>0</v>
      </c>
      <c r="X510">
        <f>(Y510/Z510*100)</f>
        <v>0</v>
      </c>
      <c r="Y510">
        <f>CF510*(CK510+CL510)/1000</f>
        <v>0</v>
      </c>
      <c r="Z510">
        <f>0.61365*exp(17.502*CM510/(240.97+CM510))</f>
        <v>0</v>
      </c>
      <c r="AA510">
        <f>(W510-CF510*(CK510+CL510)/1000)</f>
        <v>0</v>
      </c>
      <c r="AB510">
        <f>(-I510*44100)</f>
        <v>0</v>
      </c>
      <c r="AC510">
        <f>2*29.3*Q510*0.92*(CM510-V510)</f>
        <v>0</v>
      </c>
      <c r="AD510">
        <f>2*0.95*5.67E-8*(((CM510+$B$7)+273)^4-(V510+273)^4)</f>
        <v>0</v>
      </c>
      <c r="AE510">
        <f>T510+AD510+AB510+AC510</f>
        <v>0</v>
      </c>
      <c r="AF510">
        <v>0</v>
      </c>
      <c r="AG510">
        <v>0</v>
      </c>
      <c r="AH510">
        <f>IF(AF510*$H$13&gt;=AJ510,1.0,(AJ510/(AJ510-AF510*$H$13)))</f>
        <v>0</v>
      </c>
      <c r="AI510">
        <f>(AH510-1)*100</f>
        <v>0</v>
      </c>
      <c r="AJ510">
        <f>MAX(0,($B$13+$C$13*CR510)/(1+$D$13*CR510)*CK510/(CM510+273)*$E$13)</f>
        <v>0</v>
      </c>
      <c r="AK510" t="s">
        <v>303</v>
      </c>
      <c r="AL510" t="s">
        <v>303</v>
      </c>
      <c r="AM510">
        <v>0</v>
      </c>
      <c r="AN510">
        <v>0</v>
      </c>
      <c r="AO510">
        <f>1-AM510/AN510</f>
        <v>0</v>
      </c>
      <c r="AP510">
        <v>0</v>
      </c>
      <c r="AQ510" t="s">
        <v>303</v>
      </c>
      <c r="AR510" t="s">
        <v>303</v>
      </c>
      <c r="AS510">
        <v>0</v>
      </c>
      <c r="AT510">
        <v>0</v>
      </c>
      <c r="AU510">
        <f>1-AS510/AT510</f>
        <v>0</v>
      </c>
      <c r="AV510">
        <v>0.5</v>
      </c>
      <c r="AW510">
        <f>BV510</f>
        <v>0</v>
      </c>
      <c r="AX510">
        <f>K510</f>
        <v>0</v>
      </c>
      <c r="AY510">
        <f>AU510*AV510*AW510</f>
        <v>0</v>
      </c>
      <c r="AZ510">
        <f>(AX510-AP510)/AW510</f>
        <v>0</v>
      </c>
      <c r="BA510">
        <f>(AN510-AT510)/AT510</f>
        <v>0</v>
      </c>
      <c r="BB510">
        <f>AM510/(AO510+AM510/AT510)</f>
        <v>0</v>
      </c>
      <c r="BC510" t="s">
        <v>303</v>
      </c>
      <c r="BD510">
        <v>0</v>
      </c>
      <c r="BE510">
        <f>IF(BD510&lt;&gt;0, BD510, BB510)</f>
        <v>0</v>
      </c>
      <c r="BF510">
        <f>1-BE510/AT510</f>
        <v>0</v>
      </c>
      <c r="BG510">
        <f>(AT510-AS510)/(AT510-BE510)</f>
        <v>0</v>
      </c>
      <c r="BH510">
        <f>(AN510-AT510)/(AN510-BE510)</f>
        <v>0</v>
      </c>
      <c r="BI510">
        <f>(AT510-AS510)/(AT510-AM510)</f>
        <v>0</v>
      </c>
      <c r="BJ510">
        <f>(AN510-AT510)/(AN510-AM510)</f>
        <v>0</v>
      </c>
      <c r="BK510">
        <f>(BG510*BE510/AS510)</f>
        <v>0</v>
      </c>
      <c r="BL510">
        <f>(1-BK510)</f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f>$B$11*CS510+$C$11*CT510+$F$11*CU510*(1-CX510)</f>
        <v>0</v>
      </c>
      <c r="BV510">
        <f>BU510*BW510</f>
        <v>0</v>
      </c>
      <c r="BW510">
        <f>($B$11*$D$9+$C$11*$D$9+$F$11*((DH510+CZ510)/MAX(DH510+CZ510+DI510, 0.1)*$I$9+DI510/MAX(DH510+CZ510+DI510, 0.1)*$J$9))/($B$11+$C$11+$F$11)</f>
        <v>0</v>
      </c>
      <c r="BX510">
        <f>($B$11*$K$9+$C$11*$K$9+$F$11*((DH510+CZ510)/MAX(DH510+CZ510+DI510, 0.1)*$P$9+DI510/MAX(DH510+CZ510+DI510, 0.1)*$Q$9))/($B$11+$C$11+$F$11)</f>
        <v>0</v>
      </c>
      <c r="BY510">
        <v>6</v>
      </c>
      <c r="BZ510">
        <v>0.5</v>
      </c>
      <c r="CA510" t="s">
        <v>304</v>
      </c>
      <c r="CB510">
        <v>2</v>
      </c>
      <c r="CC510">
        <v>1625678201.5</v>
      </c>
      <c r="CD510">
        <v>405.796</v>
      </c>
      <c r="CE510">
        <v>419.958</v>
      </c>
      <c r="CF510">
        <v>13.1242666666667</v>
      </c>
      <c r="CG510">
        <v>10.6329333333333</v>
      </c>
      <c r="CH510">
        <v>420.138</v>
      </c>
      <c r="CI510">
        <v>14.6979</v>
      </c>
      <c r="CJ510">
        <v>500.011666666667</v>
      </c>
      <c r="CK510">
        <v>100.414333333333</v>
      </c>
      <c r="CL510">
        <v>0.0998134333333333</v>
      </c>
      <c r="CM510">
        <v>28.1961666666667</v>
      </c>
      <c r="CN510">
        <v>27.6976666666667</v>
      </c>
      <c r="CO510">
        <v>999.9</v>
      </c>
      <c r="CP510">
        <v>0</v>
      </c>
      <c r="CQ510">
        <v>0</v>
      </c>
      <c r="CR510">
        <v>10030</v>
      </c>
      <c r="CS510">
        <v>0</v>
      </c>
      <c r="CT510">
        <v>4.47883666666667</v>
      </c>
      <c r="CU510">
        <v>1045.98</v>
      </c>
      <c r="CV510">
        <v>0.962005666666667</v>
      </c>
      <c r="CW510">
        <v>0.0379944</v>
      </c>
      <c r="CX510">
        <v>0</v>
      </c>
      <c r="CY510">
        <v>1206.13</v>
      </c>
      <c r="CZ510">
        <v>4.99912</v>
      </c>
      <c r="DA510">
        <v>12562.8666666667</v>
      </c>
      <c r="DB510">
        <v>6712.68666666667</v>
      </c>
      <c r="DC510">
        <v>38.458</v>
      </c>
      <c r="DD510">
        <v>41.208</v>
      </c>
      <c r="DE510">
        <v>40.0623333333333</v>
      </c>
      <c r="DF510">
        <v>40.8333333333333</v>
      </c>
      <c r="DG510">
        <v>40.6453333333333</v>
      </c>
      <c r="DH510">
        <v>1001.43</v>
      </c>
      <c r="DI510">
        <v>39.55</v>
      </c>
      <c r="DJ510">
        <v>0</v>
      </c>
      <c r="DK510">
        <v>1625678203.4</v>
      </c>
      <c r="DL510">
        <v>0</v>
      </c>
      <c r="DM510">
        <v>1208.3812</v>
      </c>
      <c r="DN510">
        <v>-19.5699999796107</v>
      </c>
      <c r="DO510">
        <v>-193.653845828445</v>
      </c>
      <c r="DP510">
        <v>12582.796</v>
      </c>
      <c r="DQ510">
        <v>15</v>
      </c>
      <c r="DR510">
        <v>1625677134.6</v>
      </c>
      <c r="DS510" t="s">
        <v>305</v>
      </c>
      <c r="DT510">
        <v>1625677128.6</v>
      </c>
      <c r="DU510">
        <v>1625677134.6</v>
      </c>
      <c r="DV510">
        <v>2</v>
      </c>
      <c r="DW510">
        <v>0.041</v>
      </c>
      <c r="DX510">
        <v>0.026</v>
      </c>
      <c r="DY510">
        <v>-14.347</v>
      </c>
      <c r="DZ510">
        <v>-1.389</v>
      </c>
      <c r="EA510">
        <v>420</v>
      </c>
      <c r="EB510">
        <v>5</v>
      </c>
      <c r="EC510">
        <v>0.14</v>
      </c>
      <c r="ED510">
        <v>0.08</v>
      </c>
      <c r="EE510">
        <v>-14.1229268292683</v>
      </c>
      <c r="EF510">
        <v>-0.0577777003484248</v>
      </c>
      <c r="EG510">
        <v>0.0350250504387809</v>
      </c>
      <c r="EH510">
        <v>1</v>
      </c>
      <c r="EI510">
        <v>1209.35393939394</v>
      </c>
      <c r="EJ510">
        <v>-19.3791175733236</v>
      </c>
      <c r="EK510">
        <v>1.86701177447381</v>
      </c>
      <c r="EL510">
        <v>0</v>
      </c>
      <c r="EM510">
        <v>2.46554707317073</v>
      </c>
      <c r="EN510">
        <v>0.26941233449477</v>
      </c>
      <c r="EO510">
        <v>0.0307832270011512</v>
      </c>
      <c r="EP510">
        <v>0</v>
      </c>
      <c r="EQ510">
        <v>1</v>
      </c>
      <c r="ER510">
        <v>3</v>
      </c>
      <c r="ES510" t="s">
        <v>427</v>
      </c>
      <c r="ET510">
        <v>100</v>
      </c>
      <c r="EU510">
        <v>100</v>
      </c>
      <c r="EV510">
        <v>-14.341</v>
      </c>
      <c r="EW510">
        <v>-1.5738</v>
      </c>
      <c r="EX510">
        <v>-14.3476998515065</v>
      </c>
      <c r="EY510">
        <v>0.000485247639819423</v>
      </c>
      <c r="EZ510">
        <v>-1.36446825205216e-06</v>
      </c>
      <c r="FA510">
        <v>5.78542989185787e-10</v>
      </c>
      <c r="FB510">
        <v>-1.1099058739466</v>
      </c>
      <c r="FC510">
        <v>-0.0508365997127688</v>
      </c>
      <c r="FD510">
        <v>0.00161886503163497</v>
      </c>
      <c r="FE510">
        <v>-2.08621555845513e-05</v>
      </c>
      <c r="FF510">
        <v>0</v>
      </c>
      <c r="FG510">
        <v>2096</v>
      </c>
      <c r="FH510">
        <v>2</v>
      </c>
      <c r="FI510">
        <v>28</v>
      </c>
      <c r="FJ510">
        <v>17.9</v>
      </c>
      <c r="FK510">
        <v>17.8</v>
      </c>
      <c r="FL510">
        <v>18</v>
      </c>
      <c r="FM510">
        <v>492.59</v>
      </c>
      <c r="FN510">
        <v>513.467</v>
      </c>
      <c r="FO510">
        <v>30.9254</v>
      </c>
      <c r="FP510">
        <v>26.517</v>
      </c>
      <c r="FQ510">
        <v>30.0001</v>
      </c>
      <c r="FR510">
        <v>26.6085</v>
      </c>
      <c r="FS510">
        <v>26.592</v>
      </c>
      <c r="FT510">
        <v>21.5479</v>
      </c>
      <c r="FU510">
        <v>33.6158</v>
      </c>
      <c r="FV510">
        <v>0</v>
      </c>
      <c r="FW510">
        <v>31.01</v>
      </c>
      <c r="FX510">
        <v>420</v>
      </c>
      <c r="FY510">
        <v>10.7834</v>
      </c>
      <c r="FZ510">
        <v>101.676</v>
      </c>
      <c r="GA510">
        <v>96.194</v>
      </c>
    </row>
    <row r="511" spans="1:183">
      <c r="A511">
        <v>495</v>
      </c>
      <c r="B511">
        <v>1625678204.5</v>
      </c>
      <c r="C511">
        <v>988.400000095367</v>
      </c>
      <c r="D511" t="s">
        <v>1296</v>
      </c>
      <c r="E511" t="s">
        <v>1297</v>
      </c>
      <c r="F511">
        <v>1</v>
      </c>
      <c r="G511" t="s">
        <v>302</v>
      </c>
      <c r="H511">
        <v>1625678203.5</v>
      </c>
      <c r="I511">
        <f>(J511)/1000</f>
        <v>0</v>
      </c>
      <c r="J511">
        <f>1000*CJ511*AH511*(CF511-CG511)/(100*BY511*(1000-AH511*CF511))</f>
        <v>0</v>
      </c>
      <c r="K511">
        <f>CJ511*AH511*(CE511-CD511*(1000-AH511*CG511)/(1000-AH511*CF511))/(100*BY511)</f>
        <v>0</v>
      </c>
      <c r="L511">
        <f>CD511 - IF(AH511&gt;1, K511*BY511*100.0/(AJ511*CR511), 0)</f>
        <v>0</v>
      </c>
      <c r="M511">
        <f>((S511-I511/2)*L511-K511)/(S511+I511/2)</f>
        <v>0</v>
      </c>
      <c r="N511">
        <f>M511*(CK511+CL511)/1000.0</f>
        <v>0</v>
      </c>
      <c r="O511">
        <f>(CD511 - IF(AH511&gt;1, K511*BY511*100.0/(AJ511*CR511), 0))*(CK511+CL511)/1000.0</f>
        <v>0</v>
      </c>
      <c r="P511">
        <f>2.0/((1/R511-1/Q511)+SIGN(R511)*SQRT((1/R511-1/Q511)*(1/R511-1/Q511) + 4*BZ511/((BZ511+1)*(BZ511+1))*(2*1/R511*1/Q511-1/Q511*1/Q511)))</f>
        <v>0</v>
      </c>
      <c r="Q511">
        <f>IF(LEFT(CA511,1)&lt;&gt;"0",IF(LEFT(CA511,1)="1",3.0,CB511),$D$5+$E$5*(CR511*CK511/($K$5*1000))+$F$5*(CR511*CK511/($K$5*1000))*MAX(MIN(BY511,$J$5),$I$5)*MAX(MIN(BY511,$J$5),$I$5)+$G$5*MAX(MIN(BY511,$J$5),$I$5)*(CR511*CK511/($K$5*1000))+$H$5*(CR511*CK511/($K$5*1000))*(CR511*CK511/($K$5*1000)))</f>
        <v>0</v>
      </c>
      <c r="R511">
        <f>I511*(1000-(1000*0.61365*exp(17.502*V511/(240.97+V511))/(CK511+CL511)+CF511)/2)/(1000*0.61365*exp(17.502*V511/(240.97+V511))/(CK511+CL511)-CF511)</f>
        <v>0</v>
      </c>
      <c r="S511">
        <f>1/((BZ511+1)/(P511/1.6)+1/(Q511/1.37)) + BZ511/((BZ511+1)/(P511/1.6) + BZ511/(Q511/1.37))</f>
        <v>0</v>
      </c>
      <c r="T511">
        <f>(BU511*BX511)</f>
        <v>0</v>
      </c>
      <c r="U511">
        <f>(CM511+(T511+2*0.95*5.67E-8*(((CM511+$B$7)+273)^4-(CM511+273)^4)-44100*I511)/(1.84*29.3*Q511+8*0.95*5.67E-8*(CM511+273)^3))</f>
        <v>0</v>
      </c>
      <c r="V511">
        <f>($C$7*CN511+$D$7*CO511+$E$7*U511)</f>
        <v>0</v>
      </c>
      <c r="W511">
        <f>0.61365*exp(17.502*V511/(240.97+V511))</f>
        <v>0</v>
      </c>
      <c r="X511">
        <f>(Y511/Z511*100)</f>
        <v>0</v>
      </c>
      <c r="Y511">
        <f>CF511*(CK511+CL511)/1000</f>
        <v>0</v>
      </c>
      <c r="Z511">
        <f>0.61365*exp(17.502*CM511/(240.97+CM511))</f>
        <v>0</v>
      </c>
      <c r="AA511">
        <f>(W511-CF511*(CK511+CL511)/1000)</f>
        <v>0</v>
      </c>
      <c r="AB511">
        <f>(-I511*44100)</f>
        <v>0</v>
      </c>
      <c r="AC511">
        <f>2*29.3*Q511*0.92*(CM511-V511)</f>
        <v>0</v>
      </c>
      <c r="AD511">
        <f>2*0.95*5.67E-8*(((CM511+$B$7)+273)^4-(V511+273)^4)</f>
        <v>0</v>
      </c>
      <c r="AE511">
        <f>T511+AD511+AB511+AC511</f>
        <v>0</v>
      </c>
      <c r="AF511">
        <v>0</v>
      </c>
      <c r="AG511">
        <v>0</v>
      </c>
      <c r="AH511">
        <f>IF(AF511*$H$13&gt;=AJ511,1.0,(AJ511/(AJ511-AF511*$H$13)))</f>
        <v>0</v>
      </c>
      <c r="AI511">
        <f>(AH511-1)*100</f>
        <v>0</v>
      </c>
      <c r="AJ511">
        <f>MAX(0,($B$13+$C$13*CR511)/(1+$D$13*CR511)*CK511/(CM511+273)*$E$13)</f>
        <v>0</v>
      </c>
      <c r="AK511" t="s">
        <v>303</v>
      </c>
      <c r="AL511" t="s">
        <v>303</v>
      </c>
      <c r="AM511">
        <v>0</v>
      </c>
      <c r="AN511">
        <v>0</v>
      </c>
      <c r="AO511">
        <f>1-AM511/AN511</f>
        <v>0</v>
      </c>
      <c r="AP511">
        <v>0</v>
      </c>
      <c r="AQ511" t="s">
        <v>303</v>
      </c>
      <c r="AR511" t="s">
        <v>303</v>
      </c>
      <c r="AS511">
        <v>0</v>
      </c>
      <c r="AT511">
        <v>0</v>
      </c>
      <c r="AU511">
        <f>1-AS511/AT511</f>
        <v>0</v>
      </c>
      <c r="AV511">
        <v>0.5</v>
      </c>
      <c r="AW511">
        <f>BV511</f>
        <v>0</v>
      </c>
      <c r="AX511">
        <f>K511</f>
        <v>0</v>
      </c>
      <c r="AY511">
        <f>AU511*AV511*AW511</f>
        <v>0</v>
      </c>
      <c r="AZ511">
        <f>(AX511-AP511)/AW511</f>
        <v>0</v>
      </c>
      <c r="BA511">
        <f>(AN511-AT511)/AT511</f>
        <v>0</v>
      </c>
      <c r="BB511">
        <f>AM511/(AO511+AM511/AT511)</f>
        <v>0</v>
      </c>
      <c r="BC511" t="s">
        <v>303</v>
      </c>
      <c r="BD511">
        <v>0</v>
      </c>
      <c r="BE511">
        <f>IF(BD511&lt;&gt;0, BD511, BB511)</f>
        <v>0</v>
      </c>
      <c r="BF511">
        <f>1-BE511/AT511</f>
        <v>0</v>
      </c>
      <c r="BG511">
        <f>(AT511-AS511)/(AT511-BE511)</f>
        <v>0</v>
      </c>
      <c r="BH511">
        <f>(AN511-AT511)/(AN511-BE511)</f>
        <v>0</v>
      </c>
      <c r="BI511">
        <f>(AT511-AS511)/(AT511-AM511)</f>
        <v>0</v>
      </c>
      <c r="BJ511">
        <f>(AN511-AT511)/(AN511-AM511)</f>
        <v>0</v>
      </c>
      <c r="BK511">
        <f>(BG511*BE511/AS511)</f>
        <v>0</v>
      </c>
      <c r="BL511">
        <f>(1-BK511)</f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f>$B$11*CS511+$C$11*CT511+$F$11*CU511*(1-CX511)</f>
        <v>0</v>
      </c>
      <c r="BV511">
        <f>BU511*BW511</f>
        <v>0</v>
      </c>
      <c r="BW511">
        <f>($B$11*$D$9+$C$11*$D$9+$F$11*((DH511+CZ511)/MAX(DH511+CZ511+DI511, 0.1)*$I$9+DI511/MAX(DH511+CZ511+DI511, 0.1)*$J$9))/($B$11+$C$11+$F$11)</f>
        <v>0</v>
      </c>
      <c r="BX511">
        <f>($B$11*$K$9+$C$11*$K$9+$F$11*((DH511+CZ511)/MAX(DH511+CZ511+DI511, 0.1)*$P$9+DI511/MAX(DH511+CZ511+DI511, 0.1)*$Q$9))/($B$11+$C$11+$F$11)</f>
        <v>0</v>
      </c>
      <c r="BY511">
        <v>6</v>
      </c>
      <c r="BZ511">
        <v>0.5</v>
      </c>
      <c r="CA511" t="s">
        <v>304</v>
      </c>
      <c r="CB511">
        <v>2</v>
      </c>
      <c r="CC511">
        <v>1625678203.5</v>
      </c>
      <c r="CD511">
        <v>405.787333333333</v>
      </c>
      <c r="CE511">
        <v>419.997</v>
      </c>
      <c r="CF511">
        <v>13.1485</v>
      </c>
      <c r="CG511">
        <v>10.6516</v>
      </c>
      <c r="CH511">
        <v>420.129333333333</v>
      </c>
      <c r="CI511">
        <v>14.7225</v>
      </c>
      <c r="CJ511">
        <v>499.911666666667</v>
      </c>
      <c r="CK511">
        <v>100.414333333333</v>
      </c>
      <c r="CL511">
        <v>0.0997813</v>
      </c>
      <c r="CM511">
        <v>28.2284</v>
      </c>
      <c r="CN511">
        <v>27.7300666666667</v>
      </c>
      <c r="CO511">
        <v>999.9</v>
      </c>
      <c r="CP511">
        <v>0</v>
      </c>
      <c r="CQ511">
        <v>0</v>
      </c>
      <c r="CR511">
        <v>10007.9</v>
      </c>
      <c r="CS511">
        <v>0</v>
      </c>
      <c r="CT511">
        <v>4.50640666666667</v>
      </c>
      <c r="CU511">
        <v>1045.97333333333</v>
      </c>
      <c r="CV511">
        <v>0.962005666666667</v>
      </c>
      <c r="CW511">
        <v>0.0379944</v>
      </c>
      <c r="CX511">
        <v>0</v>
      </c>
      <c r="CY511">
        <v>1205.42333333333</v>
      </c>
      <c r="CZ511">
        <v>4.99912</v>
      </c>
      <c r="DA511">
        <v>12555.6333333333</v>
      </c>
      <c r="DB511">
        <v>6712.64666666667</v>
      </c>
      <c r="DC511">
        <v>38.479</v>
      </c>
      <c r="DD511">
        <v>41.187</v>
      </c>
      <c r="DE511">
        <v>40.0833333333333</v>
      </c>
      <c r="DF511">
        <v>40.8746666666667</v>
      </c>
      <c r="DG511">
        <v>40.5203333333333</v>
      </c>
      <c r="DH511">
        <v>1001.42333333333</v>
      </c>
      <c r="DI511">
        <v>39.55</v>
      </c>
      <c r="DJ511">
        <v>0</v>
      </c>
      <c r="DK511">
        <v>1625678205.2</v>
      </c>
      <c r="DL511">
        <v>0</v>
      </c>
      <c r="DM511">
        <v>1207.87884615385</v>
      </c>
      <c r="DN511">
        <v>-20.3702564330342</v>
      </c>
      <c r="DO511">
        <v>-196.389743754658</v>
      </c>
      <c r="DP511">
        <v>12578.0538461538</v>
      </c>
      <c r="DQ511">
        <v>15</v>
      </c>
      <c r="DR511">
        <v>1625677134.6</v>
      </c>
      <c r="DS511" t="s">
        <v>305</v>
      </c>
      <c r="DT511">
        <v>1625677128.6</v>
      </c>
      <c r="DU511">
        <v>1625677134.6</v>
      </c>
      <c r="DV511">
        <v>2</v>
      </c>
      <c r="DW511">
        <v>0.041</v>
      </c>
      <c r="DX511">
        <v>0.026</v>
      </c>
      <c r="DY511">
        <v>-14.347</v>
      </c>
      <c r="DZ511">
        <v>-1.389</v>
      </c>
      <c r="EA511">
        <v>420</v>
      </c>
      <c r="EB511">
        <v>5</v>
      </c>
      <c r="EC511">
        <v>0.14</v>
      </c>
      <c r="ED511">
        <v>0.08</v>
      </c>
      <c r="EE511">
        <v>-14.1363585365854</v>
      </c>
      <c r="EF511">
        <v>-0.083782578397214</v>
      </c>
      <c r="EG511">
        <v>0.0378051420919183</v>
      </c>
      <c r="EH511">
        <v>1</v>
      </c>
      <c r="EI511">
        <v>1208.76057142857</v>
      </c>
      <c r="EJ511">
        <v>-19.8724605191602</v>
      </c>
      <c r="EK511">
        <v>2.01977218355669</v>
      </c>
      <c r="EL511">
        <v>0</v>
      </c>
      <c r="EM511">
        <v>2.47520585365854</v>
      </c>
      <c r="EN511">
        <v>0.188056724738679</v>
      </c>
      <c r="EO511">
        <v>0.0220880856280097</v>
      </c>
      <c r="EP511">
        <v>0</v>
      </c>
      <c r="EQ511">
        <v>1</v>
      </c>
      <c r="ER511">
        <v>3</v>
      </c>
      <c r="ES511" t="s">
        <v>427</v>
      </c>
      <c r="ET511">
        <v>100</v>
      </c>
      <c r="EU511">
        <v>100</v>
      </c>
      <c r="EV511">
        <v>-14.341</v>
      </c>
      <c r="EW511">
        <v>-1.5743</v>
      </c>
      <c r="EX511">
        <v>-14.3476998515065</v>
      </c>
      <c r="EY511">
        <v>0.000485247639819423</v>
      </c>
      <c r="EZ511">
        <v>-1.36446825205216e-06</v>
      </c>
      <c r="FA511">
        <v>5.78542989185787e-10</v>
      </c>
      <c r="FB511">
        <v>-1.1099058739466</v>
      </c>
      <c r="FC511">
        <v>-0.0508365997127688</v>
      </c>
      <c r="FD511">
        <v>0.00161886503163497</v>
      </c>
      <c r="FE511">
        <v>-2.08621555845513e-05</v>
      </c>
      <c r="FF511">
        <v>0</v>
      </c>
      <c r="FG511">
        <v>2096</v>
      </c>
      <c r="FH511">
        <v>2</v>
      </c>
      <c r="FI511">
        <v>28</v>
      </c>
      <c r="FJ511">
        <v>17.9</v>
      </c>
      <c r="FK511">
        <v>17.8</v>
      </c>
      <c r="FL511">
        <v>18</v>
      </c>
      <c r="FM511">
        <v>492.701</v>
      </c>
      <c r="FN511">
        <v>513.379</v>
      </c>
      <c r="FO511">
        <v>30.9674</v>
      </c>
      <c r="FP511">
        <v>26.5194</v>
      </c>
      <c r="FQ511">
        <v>30.0002</v>
      </c>
      <c r="FR511">
        <v>26.6096</v>
      </c>
      <c r="FS511">
        <v>26.5922</v>
      </c>
      <c r="FT511">
        <v>21.5489</v>
      </c>
      <c r="FU511">
        <v>33.314</v>
      </c>
      <c r="FV511">
        <v>0</v>
      </c>
      <c r="FW511">
        <v>31.01</v>
      </c>
      <c r="FX511">
        <v>420</v>
      </c>
      <c r="FY511">
        <v>10.7828</v>
      </c>
      <c r="FZ511">
        <v>101.675</v>
      </c>
      <c r="GA511">
        <v>96.1951</v>
      </c>
    </row>
    <row r="512" spans="1:183">
      <c r="A512">
        <v>496</v>
      </c>
      <c r="B512">
        <v>1625678206.5</v>
      </c>
      <c r="C512">
        <v>990.400000095367</v>
      </c>
      <c r="D512" t="s">
        <v>1298</v>
      </c>
      <c r="E512" t="s">
        <v>1299</v>
      </c>
      <c r="F512">
        <v>1</v>
      </c>
      <c r="G512" t="s">
        <v>302</v>
      </c>
      <c r="H512">
        <v>1625678205.5</v>
      </c>
      <c r="I512">
        <f>(J512)/1000</f>
        <v>0</v>
      </c>
      <c r="J512">
        <f>1000*CJ512*AH512*(CF512-CG512)/(100*BY512*(1000-AH512*CF512))</f>
        <v>0</v>
      </c>
      <c r="K512">
        <f>CJ512*AH512*(CE512-CD512*(1000-AH512*CG512)/(1000-AH512*CF512))/(100*BY512)</f>
        <v>0</v>
      </c>
      <c r="L512">
        <f>CD512 - IF(AH512&gt;1, K512*BY512*100.0/(AJ512*CR512), 0)</f>
        <v>0</v>
      </c>
      <c r="M512">
        <f>((S512-I512/2)*L512-K512)/(S512+I512/2)</f>
        <v>0</v>
      </c>
      <c r="N512">
        <f>M512*(CK512+CL512)/1000.0</f>
        <v>0</v>
      </c>
      <c r="O512">
        <f>(CD512 - IF(AH512&gt;1, K512*BY512*100.0/(AJ512*CR512), 0))*(CK512+CL512)/1000.0</f>
        <v>0</v>
      </c>
      <c r="P512">
        <f>2.0/((1/R512-1/Q512)+SIGN(R512)*SQRT((1/R512-1/Q512)*(1/R512-1/Q512) + 4*BZ512/((BZ512+1)*(BZ512+1))*(2*1/R512*1/Q512-1/Q512*1/Q512)))</f>
        <v>0</v>
      </c>
      <c r="Q512">
        <f>IF(LEFT(CA512,1)&lt;&gt;"0",IF(LEFT(CA512,1)="1",3.0,CB512),$D$5+$E$5*(CR512*CK512/($K$5*1000))+$F$5*(CR512*CK512/($K$5*1000))*MAX(MIN(BY512,$J$5),$I$5)*MAX(MIN(BY512,$J$5),$I$5)+$G$5*MAX(MIN(BY512,$J$5),$I$5)*(CR512*CK512/($K$5*1000))+$H$5*(CR512*CK512/($K$5*1000))*(CR512*CK512/($K$5*1000)))</f>
        <v>0</v>
      </c>
      <c r="R512">
        <f>I512*(1000-(1000*0.61365*exp(17.502*V512/(240.97+V512))/(CK512+CL512)+CF512)/2)/(1000*0.61365*exp(17.502*V512/(240.97+V512))/(CK512+CL512)-CF512)</f>
        <v>0</v>
      </c>
      <c r="S512">
        <f>1/((BZ512+1)/(P512/1.6)+1/(Q512/1.37)) + BZ512/((BZ512+1)/(P512/1.6) + BZ512/(Q512/1.37))</f>
        <v>0</v>
      </c>
      <c r="T512">
        <f>(BU512*BX512)</f>
        <v>0</v>
      </c>
      <c r="U512">
        <f>(CM512+(T512+2*0.95*5.67E-8*(((CM512+$B$7)+273)^4-(CM512+273)^4)-44100*I512)/(1.84*29.3*Q512+8*0.95*5.67E-8*(CM512+273)^3))</f>
        <v>0</v>
      </c>
      <c r="V512">
        <f>($C$7*CN512+$D$7*CO512+$E$7*U512)</f>
        <v>0</v>
      </c>
      <c r="W512">
        <f>0.61365*exp(17.502*V512/(240.97+V512))</f>
        <v>0</v>
      </c>
      <c r="X512">
        <f>(Y512/Z512*100)</f>
        <v>0</v>
      </c>
      <c r="Y512">
        <f>CF512*(CK512+CL512)/1000</f>
        <v>0</v>
      </c>
      <c r="Z512">
        <f>0.61365*exp(17.502*CM512/(240.97+CM512))</f>
        <v>0</v>
      </c>
      <c r="AA512">
        <f>(W512-CF512*(CK512+CL512)/1000)</f>
        <v>0</v>
      </c>
      <c r="AB512">
        <f>(-I512*44100)</f>
        <v>0</v>
      </c>
      <c r="AC512">
        <f>2*29.3*Q512*0.92*(CM512-V512)</f>
        <v>0</v>
      </c>
      <c r="AD512">
        <f>2*0.95*5.67E-8*(((CM512+$B$7)+273)^4-(V512+273)^4)</f>
        <v>0</v>
      </c>
      <c r="AE512">
        <f>T512+AD512+AB512+AC512</f>
        <v>0</v>
      </c>
      <c r="AF512">
        <v>0</v>
      </c>
      <c r="AG512">
        <v>0</v>
      </c>
      <c r="AH512">
        <f>IF(AF512*$H$13&gt;=AJ512,1.0,(AJ512/(AJ512-AF512*$H$13)))</f>
        <v>0</v>
      </c>
      <c r="AI512">
        <f>(AH512-1)*100</f>
        <v>0</v>
      </c>
      <c r="AJ512">
        <f>MAX(0,($B$13+$C$13*CR512)/(1+$D$13*CR512)*CK512/(CM512+273)*$E$13)</f>
        <v>0</v>
      </c>
      <c r="AK512" t="s">
        <v>303</v>
      </c>
      <c r="AL512" t="s">
        <v>303</v>
      </c>
      <c r="AM512">
        <v>0</v>
      </c>
      <c r="AN512">
        <v>0</v>
      </c>
      <c r="AO512">
        <f>1-AM512/AN512</f>
        <v>0</v>
      </c>
      <c r="AP512">
        <v>0</v>
      </c>
      <c r="AQ512" t="s">
        <v>303</v>
      </c>
      <c r="AR512" t="s">
        <v>303</v>
      </c>
      <c r="AS512">
        <v>0</v>
      </c>
      <c r="AT512">
        <v>0</v>
      </c>
      <c r="AU512">
        <f>1-AS512/AT512</f>
        <v>0</v>
      </c>
      <c r="AV512">
        <v>0.5</v>
      </c>
      <c r="AW512">
        <f>BV512</f>
        <v>0</v>
      </c>
      <c r="AX512">
        <f>K512</f>
        <v>0</v>
      </c>
      <c r="AY512">
        <f>AU512*AV512*AW512</f>
        <v>0</v>
      </c>
      <c r="AZ512">
        <f>(AX512-AP512)/AW512</f>
        <v>0</v>
      </c>
      <c r="BA512">
        <f>(AN512-AT512)/AT512</f>
        <v>0</v>
      </c>
      <c r="BB512">
        <f>AM512/(AO512+AM512/AT512)</f>
        <v>0</v>
      </c>
      <c r="BC512" t="s">
        <v>303</v>
      </c>
      <c r="BD512">
        <v>0</v>
      </c>
      <c r="BE512">
        <f>IF(BD512&lt;&gt;0, BD512, BB512)</f>
        <v>0</v>
      </c>
      <c r="BF512">
        <f>1-BE512/AT512</f>
        <v>0</v>
      </c>
      <c r="BG512">
        <f>(AT512-AS512)/(AT512-BE512)</f>
        <v>0</v>
      </c>
      <c r="BH512">
        <f>(AN512-AT512)/(AN512-BE512)</f>
        <v>0</v>
      </c>
      <c r="BI512">
        <f>(AT512-AS512)/(AT512-AM512)</f>
        <v>0</v>
      </c>
      <c r="BJ512">
        <f>(AN512-AT512)/(AN512-AM512)</f>
        <v>0</v>
      </c>
      <c r="BK512">
        <f>(BG512*BE512/AS512)</f>
        <v>0</v>
      </c>
      <c r="BL512">
        <f>(1-BK512)</f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f>$B$11*CS512+$C$11*CT512+$F$11*CU512*(1-CX512)</f>
        <v>0</v>
      </c>
      <c r="BV512">
        <f>BU512*BW512</f>
        <v>0</v>
      </c>
      <c r="BW512">
        <f>($B$11*$D$9+$C$11*$D$9+$F$11*((DH512+CZ512)/MAX(DH512+CZ512+DI512, 0.1)*$I$9+DI512/MAX(DH512+CZ512+DI512, 0.1)*$J$9))/($B$11+$C$11+$F$11)</f>
        <v>0</v>
      </c>
      <c r="BX512">
        <f>($B$11*$K$9+$C$11*$K$9+$F$11*((DH512+CZ512)/MAX(DH512+CZ512+DI512, 0.1)*$P$9+DI512/MAX(DH512+CZ512+DI512, 0.1)*$Q$9))/($B$11+$C$11+$F$11)</f>
        <v>0</v>
      </c>
      <c r="BY512">
        <v>6</v>
      </c>
      <c r="BZ512">
        <v>0.5</v>
      </c>
      <c r="CA512" t="s">
        <v>304</v>
      </c>
      <c r="CB512">
        <v>2</v>
      </c>
      <c r="CC512">
        <v>1625678205.5</v>
      </c>
      <c r="CD512">
        <v>405.784666666667</v>
      </c>
      <c r="CE512">
        <v>419.970333333333</v>
      </c>
      <c r="CF512">
        <v>13.173</v>
      </c>
      <c r="CG512">
        <v>10.6648333333333</v>
      </c>
      <c r="CH512">
        <v>420.126666666667</v>
      </c>
      <c r="CI512">
        <v>14.7474</v>
      </c>
      <c r="CJ512">
        <v>500.082666666667</v>
      </c>
      <c r="CK512">
        <v>100.414</v>
      </c>
      <c r="CL512">
        <v>0.100433333333333</v>
      </c>
      <c r="CM512">
        <v>28.2597666666667</v>
      </c>
      <c r="CN512">
        <v>27.7665</v>
      </c>
      <c r="CO512">
        <v>999.9</v>
      </c>
      <c r="CP512">
        <v>0</v>
      </c>
      <c r="CQ512">
        <v>0</v>
      </c>
      <c r="CR512">
        <v>9992.5</v>
      </c>
      <c r="CS512">
        <v>0</v>
      </c>
      <c r="CT512">
        <v>4.52157</v>
      </c>
      <c r="CU512">
        <v>1046.07</v>
      </c>
      <c r="CV512">
        <v>0.962005666666667</v>
      </c>
      <c r="CW512">
        <v>0.0379944</v>
      </c>
      <c r="CX512">
        <v>0</v>
      </c>
      <c r="CY512">
        <v>1204.97333333333</v>
      </c>
      <c r="CZ512">
        <v>4.99912</v>
      </c>
      <c r="DA512">
        <v>12551.0333333333</v>
      </c>
      <c r="DB512">
        <v>6713.24666666667</v>
      </c>
      <c r="DC512">
        <v>38.437</v>
      </c>
      <c r="DD512">
        <v>41.208</v>
      </c>
      <c r="DE512">
        <v>40.0623333333333</v>
      </c>
      <c r="DF512">
        <v>40.9166666666667</v>
      </c>
      <c r="DG512">
        <v>40.604</v>
      </c>
      <c r="DH512">
        <v>1001.51666666667</v>
      </c>
      <c r="DI512">
        <v>39.5533333333333</v>
      </c>
      <c r="DJ512">
        <v>0</v>
      </c>
      <c r="DK512">
        <v>1625678207.6</v>
      </c>
      <c r="DL512">
        <v>0</v>
      </c>
      <c r="DM512">
        <v>1207.06384615385</v>
      </c>
      <c r="DN512">
        <v>-20.5784615413028</v>
      </c>
      <c r="DO512">
        <v>-197.798290604272</v>
      </c>
      <c r="DP512">
        <v>12570.4538461538</v>
      </c>
      <c r="DQ512">
        <v>15</v>
      </c>
      <c r="DR512">
        <v>1625677134.6</v>
      </c>
      <c r="DS512" t="s">
        <v>305</v>
      </c>
      <c r="DT512">
        <v>1625677128.6</v>
      </c>
      <c r="DU512">
        <v>1625677134.6</v>
      </c>
      <c r="DV512">
        <v>2</v>
      </c>
      <c r="DW512">
        <v>0.041</v>
      </c>
      <c r="DX512">
        <v>0.026</v>
      </c>
      <c r="DY512">
        <v>-14.347</v>
      </c>
      <c r="DZ512">
        <v>-1.389</v>
      </c>
      <c r="EA512">
        <v>420</v>
      </c>
      <c r="EB512">
        <v>5</v>
      </c>
      <c r="EC512">
        <v>0.14</v>
      </c>
      <c r="ED512">
        <v>0.08</v>
      </c>
      <c r="EE512">
        <v>-14.1434658536585</v>
      </c>
      <c r="EF512">
        <v>-0.14780069686413</v>
      </c>
      <c r="EG512">
        <v>0.0417344602875224</v>
      </c>
      <c r="EH512">
        <v>1</v>
      </c>
      <c r="EI512">
        <v>1207.97393939394</v>
      </c>
      <c r="EJ512">
        <v>-20.1259105890317</v>
      </c>
      <c r="EK512">
        <v>1.92659998740746</v>
      </c>
      <c r="EL512">
        <v>0</v>
      </c>
      <c r="EM512">
        <v>2.48335317073171</v>
      </c>
      <c r="EN512">
        <v>0.138060418118464</v>
      </c>
      <c r="EO512">
        <v>0.0157478369306784</v>
      </c>
      <c r="EP512">
        <v>0</v>
      </c>
      <c r="EQ512">
        <v>1</v>
      </c>
      <c r="ER512">
        <v>3</v>
      </c>
      <c r="ES512" t="s">
        <v>427</v>
      </c>
      <c r="ET512">
        <v>100</v>
      </c>
      <c r="EU512">
        <v>100</v>
      </c>
      <c r="EV512">
        <v>-14.342</v>
      </c>
      <c r="EW512">
        <v>-1.5747</v>
      </c>
      <c r="EX512">
        <v>-14.3476998515065</v>
      </c>
      <c r="EY512">
        <v>0.000485247639819423</v>
      </c>
      <c r="EZ512">
        <v>-1.36446825205216e-06</v>
      </c>
      <c r="FA512">
        <v>5.78542989185787e-10</v>
      </c>
      <c r="FB512">
        <v>-1.1099058739466</v>
      </c>
      <c r="FC512">
        <v>-0.0508365997127688</v>
      </c>
      <c r="FD512">
        <v>0.00161886503163497</v>
      </c>
      <c r="FE512">
        <v>-2.08621555845513e-05</v>
      </c>
      <c r="FF512">
        <v>0</v>
      </c>
      <c r="FG512">
        <v>2096</v>
      </c>
      <c r="FH512">
        <v>2</v>
      </c>
      <c r="FI512">
        <v>28</v>
      </c>
      <c r="FJ512">
        <v>18</v>
      </c>
      <c r="FK512">
        <v>17.9</v>
      </c>
      <c r="FL512">
        <v>18</v>
      </c>
      <c r="FM512">
        <v>492.593</v>
      </c>
      <c r="FN512">
        <v>513.473</v>
      </c>
      <c r="FO512">
        <v>31.0144</v>
      </c>
      <c r="FP512">
        <v>26.5211</v>
      </c>
      <c r="FQ512">
        <v>30.0005</v>
      </c>
      <c r="FR512">
        <v>26.6107</v>
      </c>
      <c r="FS512">
        <v>26.5927</v>
      </c>
      <c r="FT512">
        <v>21.551</v>
      </c>
      <c r="FU512">
        <v>33.314</v>
      </c>
      <c r="FV512">
        <v>0</v>
      </c>
      <c r="FW512">
        <v>31.08</v>
      </c>
      <c r="FX512">
        <v>420</v>
      </c>
      <c r="FY512">
        <v>10.7885</v>
      </c>
      <c r="FZ512">
        <v>101.675</v>
      </c>
      <c r="GA512">
        <v>96.196</v>
      </c>
    </row>
    <row r="513" spans="1:183">
      <c r="A513">
        <v>497</v>
      </c>
      <c r="B513">
        <v>1625678208.5</v>
      </c>
      <c r="C513">
        <v>992.400000095367</v>
      </c>
      <c r="D513" t="s">
        <v>1300</v>
      </c>
      <c r="E513" t="s">
        <v>1301</v>
      </c>
      <c r="F513">
        <v>1</v>
      </c>
      <c r="G513" t="s">
        <v>302</v>
      </c>
      <c r="H513">
        <v>1625678207.5</v>
      </c>
      <c r="I513">
        <f>(J513)/1000</f>
        <v>0</v>
      </c>
      <c r="J513">
        <f>1000*CJ513*AH513*(CF513-CG513)/(100*BY513*(1000-AH513*CF513))</f>
        <v>0</v>
      </c>
      <c r="K513">
        <f>CJ513*AH513*(CE513-CD513*(1000-AH513*CG513)/(1000-AH513*CF513))/(100*BY513)</f>
        <v>0</v>
      </c>
      <c r="L513">
        <f>CD513 - IF(AH513&gt;1, K513*BY513*100.0/(AJ513*CR513), 0)</f>
        <v>0</v>
      </c>
      <c r="M513">
        <f>((S513-I513/2)*L513-K513)/(S513+I513/2)</f>
        <v>0</v>
      </c>
      <c r="N513">
        <f>M513*(CK513+CL513)/1000.0</f>
        <v>0</v>
      </c>
      <c r="O513">
        <f>(CD513 - IF(AH513&gt;1, K513*BY513*100.0/(AJ513*CR513), 0))*(CK513+CL513)/1000.0</f>
        <v>0</v>
      </c>
      <c r="P513">
        <f>2.0/((1/R513-1/Q513)+SIGN(R513)*SQRT((1/R513-1/Q513)*(1/R513-1/Q513) + 4*BZ513/((BZ513+1)*(BZ513+1))*(2*1/R513*1/Q513-1/Q513*1/Q513)))</f>
        <v>0</v>
      </c>
      <c r="Q513">
        <f>IF(LEFT(CA513,1)&lt;&gt;"0",IF(LEFT(CA513,1)="1",3.0,CB513),$D$5+$E$5*(CR513*CK513/($K$5*1000))+$F$5*(CR513*CK513/($K$5*1000))*MAX(MIN(BY513,$J$5),$I$5)*MAX(MIN(BY513,$J$5),$I$5)+$G$5*MAX(MIN(BY513,$J$5),$I$5)*(CR513*CK513/($K$5*1000))+$H$5*(CR513*CK513/($K$5*1000))*(CR513*CK513/($K$5*1000)))</f>
        <v>0</v>
      </c>
      <c r="R513">
        <f>I513*(1000-(1000*0.61365*exp(17.502*V513/(240.97+V513))/(CK513+CL513)+CF513)/2)/(1000*0.61365*exp(17.502*V513/(240.97+V513))/(CK513+CL513)-CF513)</f>
        <v>0</v>
      </c>
      <c r="S513">
        <f>1/((BZ513+1)/(P513/1.6)+1/(Q513/1.37)) + BZ513/((BZ513+1)/(P513/1.6) + BZ513/(Q513/1.37))</f>
        <v>0</v>
      </c>
      <c r="T513">
        <f>(BU513*BX513)</f>
        <v>0</v>
      </c>
      <c r="U513">
        <f>(CM513+(T513+2*0.95*5.67E-8*(((CM513+$B$7)+273)^4-(CM513+273)^4)-44100*I513)/(1.84*29.3*Q513+8*0.95*5.67E-8*(CM513+273)^3))</f>
        <v>0</v>
      </c>
      <c r="V513">
        <f>($C$7*CN513+$D$7*CO513+$E$7*U513)</f>
        <v>0</v>
      </c>
      <c r="W513">
        <f>0.61365*exp(17.502*V513/(240.97+V513))</f>
        <v>0</v>
      </c>
      <c r="X513">
        <f>(Y513/Z513*100)</f>
        <v>0</v>
      </c>
      <c r="Y513">
        <f>CF513*(CK513+CL513)/1000</f>
        <v>0</v>
      </c>
      <c r="Z513">
        <f>0.61365*exp(17.502*CM513/(240.97+CM513))</f>
        <v>0</v>
      </c>
      <c r="AA513">
        <f>(W513-CF513*(CK513+CL513)/1000)</f>
        <v>0</v>
      </c>
      <c r="AB513">
        <f>(-I513*44100)</f>
        <v>0</v>
      </c>
      <c r="AC513">
        <f>2*29.3*Q513*0.92*(CM513-V513)</f>
        <v>0</v>
      </c>
      <c r="AD513">
        <f>2*0.95*5.67E-8*(((CM513+$B$7)+273)^4-(V513+273)^4)</f>
        <v>0</v>
      </c>
      <c r="AE513">
        <f>T513+AD513+AB513+AC513</f>
        <v>0</v>
      </c>
      <c r="AF513">
        <v>0</v>
      </c>
      <c r="AG513">
        <v>0</v>
      </c>
      <c r="AH513">
        <f>IF(AF513*$H$13&gt;=AJ513,1.0,(AJ513/(AJ513-AF513*$H$13)))</f>
        <v>0</v>
      </c>
      <c r="AI513">
        <f>(AH513-1)*100</f>
        <v>0</v>
      </c>
      <c r="AJ513">
        <f>MAX(0,($B$13+$C$13*CR513)/(1+$D$13*CR513)*CK513/(CM513+273)*$E$13)</f>
        <v>0</v>
      </c>
      <c r="AK513" t="s">
        <v>303</v>
      </c>
      <c r="AL513" t="s">
        <v>303</v>
      </c>
      <c r="AM513">
        <v>0</v>
      </c>
      <c r="AN513">
        <v>0</v>
      </c>
      <c r="AO513">
        <f>1-AM513/AN513</f>
        <v>0</v>
      </c>
      <c r="AP513">
        <v>0</v>
      </c>
      <c r="AQ513" t="s">
        <v>303</v>
      </c>
      <c r="AR513" t="s">
        <v>303</v>
      </c>
      <c r="AS513">
        <v>0</v>
      </c>
      <c r="AT513">
        <v>0</v>
      </c>
      <c r="AU513">
        <f>1-AS513/AT513</f>
        <v>0</v>
      </c>
      <c r="AV513">
        <v>0.5</v>
      </c>
      <c r="AW513">
        <f>BV513</f>
        <v>0</v>
      </c>
      <c r="AX513">
        <f>K513</f>
        <v>0</v>
      </c>
      <c r="AY513">
        <f>AU513*AV513*AW513</f>
        <v>0</v>
      </c>
      <c r="AZ513">
        <f>(AX513-AP513)/AW513</f>
        <v>0</v>
      </c>
      <c r="BA513">
        <f>(AN513-AT513)/AT513</f>
        <v>0</v>
      </c>
      <c r="BB513">
        <f>AM513/(AO513+AM513/AT513)</f>
        <v>0</v>
      </c>
      <c r="BC513" t="s">
        <v>303</v>
      </c>
      <c r="BD513">
        <v>0</v>
      </c>
      <c r="BE513">
        <f>IF(BD513&lt;&gt;0, BD513, BB513)</f>
        <v>0</v>
      </c>
      <c r="BF513">
        <f>1-BE513/AT513</f>
        <v>0</v>
      </c>
      <c r="BG513">
        <f>(AT513-AS513)/(AT513-BE513)</f>
        <v>0</v>
      </c>
      <c r="BH513">
        <f>(AN513-AT513)/(AN513-BE513)</f>
        <v>0</v>
      </c>
      <c r="BI513">
        <f>(AT513-AS513)/(AT513-AM513)</f>
        <v>0</v>
      </c>
      <c r="BJ513">
        <f>(AN513-AT513)/(AN513-AM513)</f>
        <v>0</v>
      </c>
      <c r="BK513">
        <f>(BG513*BE513/AS513)</f>
        <v>0</v>
      </c>
      <c r="BL513">
        <f>(1-BK513)</f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f>$B$11*CS513+$C$11*CT513+$F$11*CU513*(1-CX513)</f>
        <v>0</v>
      </c>
      <c r="BV513">
        <f>BU513*BW513</f>
        <v>0</v>
      </c>
      <c r="BW513">
        <f>($B$11*$D$9+$C$11*$D$9+$F$11*((DH513+CZ513)/MAX(DH513+CZ513+DI513, 0.1)*$I$9+DI513/MAX(DH513+CZ513+DI513, 0.1)*$J$9))/($B$11+$C$11+$F$11)</f>
        <v>0</v>
      </c>
      <c r="BX513">
        <f>($B$11*$K$9+$C$11*$K$9+$F$11*((DH513+CZ513)/MAX(DH513+CZ513+DI513, 0.1)*$P$9+DI513/MAX(DH513+CZ513+DI513, 0.1)*$Q$9))/($B$11+$C$11+$F$11)</f>
        <v>0</v>
      </c>
      <c r="BY513">
        <v>6</v>
      </c>
      <c r="BZ513">
        <v>0.5</v>
      </c>
      <c r="CA513" t="s">
        <v>304</v>
      </c>
      <c r="CB513">
        <v>2</v>
      </c>
      <c r="CC513">
        <v>1625678207.5</v>
      </c>
      <c r="CD513">
        <v>405.776</v>
      </c>
      <c r="CE513">
        <v>419.966333333333</v>
      </c>
      <c r="CF513">
        <v>13.1965666666667</v>
      </c>
      <c r="CG513">
        <v>10.6919</v>
      </c>
      <c r="CH513">
        <v>420.118</v>
      </c>
      <c r="CI513">
        <v>14.7714</v>
      </c>
      <c r="CJ513">
        <v>500.152333333333</v>
      </c>
      <c r="CK513">
        <v>100.414</v>
      </c>
      <c r="CL513">
        <v>0.100461666666667</v>
      </c>
      <c r="CM513">
        <v>28.2912</v>
      </c>
      <c r="CN513">
        <v>27.7949</v>
      </c>
      <c r="CO513">
        <v>999.9</v>
      </c>
      <c r="CP513">
        <v>0</v>
      </c>
      <c r="CQ513">
        <v>0</v>
      </c>
      <c r="CR513">
        <v>9993.31333333333</v>
      </c>
      <c r="CS513">
        <v>0</v>
      </c>
      <c r="CT513">
        <v>4.52157</v>
      </c>
      <c r="CU513">
        <v>1046.16333333333</v>
      </c>
      <c r="CV513">
        <v>0.962005666666667</v>
      </c>
      <c r="CW513">
        <v>0.0379944</v>
      </c>
      <c r="CX513">
        <v>0</v>
      </c>
      <c r="CY513">
        <v>1204.35</v>
      </c>
      <c r="CZ513">
        <v>4.99912</v>
      </c>
      <c r="DA513">
        <v>12545.8333333333</v>
      </c>
      <c r="DB513">
        <v>6713.88666666667</v>
      </c>
      <c r="DC513">
        <v>38.4166666666667</v>
      </c>
      <c r="DD513">
        <v>41.25</v>
      </c>
      <c r="DE513">
        <v>40.0416666666667</v>
      </c>
      <c r="DF513">
        <v>40.9163333333333</v>
      </c>
      <c r="DG513">
        <v>40.5416666666667</v>
      </c>
      <c r="DH513">
        <v>1001.60666666667</v>
      </c>
      <c r="DI513">
        <v>39.5566666666667</v>
      </c>
      <c r="DJ513">
        <v>0</v>
      </c>
      <c r="DK513">
        <v>1625678209.4</v>
      </c>
      <c r="DL513">
        <v>0</v>
      </c>
      <c r="DM513">
        <v>1206.3692</v>
      </c>
      <c r="DN513">
        <v>-20.5515384346626</v>
      </c>
      <c r="DO513">
        <v>-191.746153564465</v>
      </c>
      <c r="DP513">
        <v>12563.552</v>
      </c>
      <c r="DQ513">
        <v>15</v>
      </c>
      <c r="DR513">
        <v>1625677134.6</v>
      </c>
      <c r="DS513" t="s">
        <v>305</v>
      </c>
      <c r="DT513">
        <v>1625677128.6</v>
      </c>
      <c r="DU513">
        <v>1625677134.6</v>
      </c>
      <c r="DV513">
        <v>2</v>
      </c>
      <c r="DW513">
        <v>0.041</v>
      </c>
      <c r="DX513">
        <v>0.026</v>
      </c>
      <c r="DY513">
        <v>-14.347</v>
      </c>
      <c r="DZ513">
        <v>-1.389</v>
      </c>
      <c r="EA513">
        <v>420</v>
      </c>
      <c r="EB513">
        <v>5</v>
      </c>
      <c r="EC513">
        <v>0.14</v>
      </c>
      <c r="ED513">
        <v>0.08</v>
      </c>
      <c r="EE513">
        <v>-14.1435365853659</v>
      </c>
      <c r="EF513">
        <v>-0.277768641114984</v>
      </c>
      <c r="EG513">
        <v>0.0422210082726572</v>
      </c>
      <c r="EH513">
        <v>1</v>
      </c>
      <c r="EI513">
        <v>1207.36636363636</v>
      </c>
      <c r="EJ513">
        <v>-20.0889727545662</v>
      </c>
      <c r="EK513">
        <v>1.92729173804233</v>
      </c>
      <c r="EL513">
        <v>0</v>
      </c>
      <c r="EM513">
        <v>2.48907219512195</v>
      </c>
      <c r="EN513">
        <v>0.103034634146344</v>
      </c>
      <c r="EO513">
        <v>0.011436056482213</v>
      </c>
      <c r="EP513">
        <v>0</v>
      </c>
      <c r="EQ513">
        <v>1</v>
      </c>
      <c r="ER513">
        <v>3</v>
      </c>
      <c r="ES513" t="s">
        <v>427</v>
      </c>
      <c r="ET513">
        <v>100</v>
      </c>
      <c r="EU513">
        <v>100</v>
      </c>
      <c r="EV513">
        <v>-14.342</v>
      </c>
      <c r="EW513">
        <v>-1.5751</v>
      </c>
      <c r="EX513">
        <v>-14.3476998515065</v>
      </c>
      <c r="EY513">
        <v>0.000485247639819423</v>
      </c>
      <c r="EZ513">
        <v>-1.36446825205216e-06</v>
      </c>
      <c r="FA513">
        <v>5.78542989185787e-10</v>
      </c>
      <c r="FB513">
        <v>-1.1099058739466</v>
      </c>
      <c r="FC513">
        <v>-0.0508365997127688</v>
      </c>
      <c r="FD513">
        <v>0.00161886503163497</v>
      </c>
      <c r="FE513">
        <v>-2.08621555845513e-05</v>
      </c>
      <c r="FF513">
        <v>0</v>
      </c>
      <c r="FG513">
        <v>2096</v>
      </c>
      <c r="FH513">
        <v>2</v>
      </c>
      <c r="FI513">
        <v>28</v>
      </c>
      <c r="FJ513">
        <v>18</v>
      </c>
      <c r="FK513">
        <v>17.9</v>
      </c>
      <c r="FL513">
        <v>18</v>
      </c>
      <c r="FM513">
        <v>492.637</v>
      </c>
      <c r="FN513">
        <v>513.429</v>
      </c>
      <c r="FO513">
        <v>31.0535</v>
      </c>
      <c r="FP513">
        <v>26.5221</v>
      </c>
      <c r="FQ513">
        <v>30.0005</v>
      </c>
      <c r="FR513">
        <v>26.6107</v>
      </c>
      <c r="FS513">
        <v>26.5938</v>
      </c>
      <c r="FT513">
        <v>21.5496</v>
      </c>
      <c r="FU513">
        <v>33.314</v>
      </c>
      <c r="FV513">
        <v>0</v>
      </c>
      <c r="FW513">
        <v>31.15</v>
      </c>
      <c r="FX513">
        <v>420</v>
      </c>
      <c r="FY513">
        <v>10.7843</v>
      </c>
      <c r="FZ513">
        <v>101.675</v>
      </c>
      <c r="GA513">
        <v>96.1964</v>
      </c>
    </row>
    <row r="514" spans="1:183">
      <c r="A514">
        <v>498</v>
      </c>
      <c r="B514">
        <v>1625678210.5</v>
      </c>
      <c r="C514">
        <v>994.400000095367</v>
      </c>
      <c r="D514" t="s">
        <v>1302</v>
      </c>
      <c r="E514" t="s">
        <v>1303</v>
      </c>
      <c r="F514">
        <v>1</v>
      </c>
      <c r="G514" t="s">
        <v>302</v>
      </c>
      <c r="H514">
        <v>1625678209.5</v>
      </c>
      <c r="I514">
        <f>(J514)/1000</f>
        <v>0</v>
      </c>
      <c r="J514">
        <f>1000*CJ514*AH514*(CF514-CG514)/(100*BY514*(1000-AH514*CF514))</f>
        <v>0</v>
      </c>
      <c r="K514">
        <f>CJ514*AH514*(CE514-CD514*(1000-AH514*CG514)/(1000-AH514*CF514))/(100*BY514)</f>
        <v>0</v>
      </c>
      <c r="L514">
        <f>CD514 - IF(AH514&gt;1, K514*BY514*100.0/(AJ514*CR514), 0)</f>
        <v>0</v>
      </c>
      <c r="M514">
        <f>((S514-I514/2)*L514-K514)/(S514+I514/2)</f>
        <v>0</v>
      </c>
      <c r="N514">
        <f>M514*(CK514+CL514)/1000.0</f>
        <v>0</v>
      </c>
      <c r="O514">
        <f>(CD514 - IF(AH514&gt;1, K514*BY514*100.0/(AJ514*CR514), 0))*(CK514+CL514)/1000.0</f>
        <v>0</v>
      </c>
      <c r="P514">
        <f>2.0/((1/R514-1/Q514)+SIGN(R514)*SQRT((1/R514-1/Q514)*(1/R514-1/Q514) + 4*BZ514/((BZ514+1)*(BZ514+1))*(2*1/R514*1/Q514-1/Q514*1/Q514)))</f>
        <v>0</v>
      </c>
      <c r="Q514">
        <f>IF(LEFT(CA514,1)&lt;&gt;"0",IF(LEFT(CA514,1)="1",3.0,CB514),$D$5+$E$5*(CR514*CK514/($K$5*1000))+$F$5*(CR514*CK514/($K$5*1000))*MAX(MIN(BY514,$J$5),$I$5)*MAX(MIN(BY514,$J$5),$I$5)+$G$5*MAX(MIN(BY514,$J$5),$I$5)*(CR514*CK514/($K$5*1000))+$H$5*(CR514*CK514/($K$5*1000))*(CR514*CK514/($K$5*1000)))</f>
        <v>0</v>
      </c>
      <c r="R514">
        <f>I514*(1000-(1000*0.61365*exp(17.502*V514/(240.97+V514))/(CK514+CL514)+CF514)/2)/(1000*0.61365*exp(17.502*V514/(240.97+V514))/(CK514+CL514)-CF514)</f>
        <v>0</v>
      </c>
      <c r="S514">
        <f>1/((BZ514+1)/(P514/1.6)+1/(Q514/1.37)) + BZ514/((BZ514+1)/(P514/1.6) + BZ514/(Q514/1.37))</f>
        <v>0</v>
      </c>
      <c r="T514">
        <f>(BU514*BX514)</f>
        <v>0</v>
      </c>
      <c r="U514">
        <f>(CM514+(T514+2*0.95*5.67E-8*(((CM514+$B$7)+273)^4-(CM514+273)^4)-44100*I514)/(1.84*29.3*Q514+8*0.95*5.67E-8*(CM514+273)^3))</f>
        <v>0</v>
      </c>
      <c r="V514">
        <f>($C$7*CN514+$D$7*CO514+$E$7*U514)</f>
        <v>0</v>
      </c>
      <c r="W514">
        <f>0.61365*exp(17.502*V514/(240.97+V514))</f>
        <v>0</v>
      </c>
      <c r="X514">
        <f>(Y514/Z514*100)</f>
        <v>0</v>
      </c>
      <c r="Y514">
        <f>CF514*(CK514+CL514)/1000</f>
        <v>0</v>
      </c>
      <c r="Z514">
        <f>0.61365*exp(17.502*CM514/(240.97+CM514))</f>
        <v>0</v>
      </c>
      <c r="AA514">
        <f>(W514-CF514*(CK514+CL514)/1000)</f>
        <v>0</v>
      </c>
      <c r="AB514">
        <f>(-I514*44100)</f>
        <v>0</v>
      </c>
      <c r="AC514">
        <f>2*29.3*Q514*0.92*(CM514-V514)</f>
        <v>0</v>
      </c>
      <c r="AD514">
        <f>2*0.95*5.67E-8*(((CM514+$B$7)+273)^4-(V514+273)^4)</f>
        <v>0</v>
      </c>
      <c r="AE514">
        <f>T514+AD514+AB514+AC514</f>
        <v>0</v>
      </c>
      <c r="AF514">
        <v>0</v>
      </c>
      <c r="AG514">
        <v>0</v>
      </c>
      <c r="AH514">
        <f>IF(AF514*$H$13&gt;=AJ514,1.0,(AJ514/(AJ514-AF514*$H$13)))</f>
        <v>0</v>
      </c>
      <c r="AI514">
        <f>(AH514-1)*100</f>
        <v>0</v>
      </c>
      <c r="AJ514">
        <f>MAX(0,($B$13+$C$13*CR514)/(1+$D$13*CR514)*CK514/(CM514+273)*$E$13)</f>
        <v>0</v>
      </c>
      <c r="AK514" t="s">
        <v>303</v>
      </c>
      <c r="AL514" t="s">
        <v>303</v>
      </c>
      <c r="AM514">
        <v>0</v>
      </c>
      <c r="AN514">
        <v>0</v>
      </c>
      <c r="AO514">
        <f>1-AM514/AN514</f>
        <v>0</v>
      </c>
      <c r="AP514">
        <v>0</v>
      </c>
      <c r="AQ514" t="s">
        <v>303</v>
      </c>
      <c r="AR514" t="s">
        <v>303</v>
      </c>
      <c r="AS514">
        <v>0</v>
      </c>
      <c r="AT514">
        <v>0</v>
      </c>
      <c r="AU514">
        <f>1-AS514/AT514</f>
        <v>0</v>
      </c>
      <c r="AV514">
        <v>0.5</v>
      </c>
      <c r="AW514">
        <f>BV514</f>
        <v>0</v>
      </c>
      <c r="AX514">
        <f>K514</f>
        <v>0</v>
      </c>
      <c r="AY514">
        <f>AU514*AV514*AW514</f>
        <v>0</v>
      </c>
      <c r="AZ514">
        <f>(AX514-AP514)/AW514</f>
        <v>0</v>
      </c>
      <c r="BA514">
        <f>(AN514-AT514)/AT514</f>
        <v>0</v>
      </c>
      <c r="BB514">
        <f>AM514/(AO514+AM514/AT514)</f>
        <v>0</v>
      </c>
      <c r="BC514" t="s">
        <v>303</v>
      </c>
      <c r="BD514">
        <v>0</v>
      </c>
      <c r="BE514">
        <f>IF(BD514&lt;&gt;0, BD514, BB514)</f>
        <v>0</v>
      </c>
      <c r="BF514">
        <f>1-BE514/AT514</f>
        <v>0</v>
      </c>
      <c r="BG514">
        <f>(AT514-AS514)/(AT514-BE514)</f>
        <v>0</v>
      </c>
      <c r="BH514">
        <f>(AN514-AT514)/(AN514-BE514)</f>
        <v>0</v>
      </c>
      <c r="BI514">
        <f>(AT514-AS514)/(AT514-AM514)</f>
        <v>0</v>
      </c>
      <c r="BJ514">
        <f>(AN514-AT514)/(AN514-AM514)</f>
        <v>0</v>
      </c>
      <c r="BK514">
        <f>(BG514*BE514/AS514)</f>
        <v>0</v>
      </c>
      <c r="BL514">
        <f>(1-BK514)</f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f>$B$11*CS514+$C$11*CT514+$F$11*CU514*(1-CX514)</f>
        <v>0</v>
      </c>
      <c r="BV514">
        <f>BU514*BW514</f>
        <v>0</v>
      </c>
      <c r="BW514">
        <f>($B$11*$D$9+$C$11*$D$9+$F$11*((DH514+CZ514)/MAX(DH514+CZ514+DI514, 0.1)*$I$9+DI514/MAX(DH514+CZ514+DI514, 0.1)*$J$9))/($B$11+$C$11+$F$11)</f>
        <v>0</v>
      </c>
      <c r="BX514">
        <f>($B$11*$K$9+$C$11*$K$9+$F$11*((DH514+CZ514)/MAX(DH514+CZ514+DI514, 0.1)*$P$9+DI514/MAX(DH514+CZ514+DI514, 0.1)*$Q$9))/($B$11+$C$11+$F$11)</f>
        <v>0</v>
      </c>
      <c r="BY514">
        <v>6</v>
      </c>
      <c r="BZ514">
        <v>0.5</v>
      </c>
      <c r="CA514" t="s">
        <v>304</v>
      </c>
      <c r="CB514">
        <v>2</v>
      </c>
      <c r="CC514">
        <v>1625678209.5</v>
      </c>
      <c r="CD514">
        <v>405.773333333333</v>
      </c>
      <c r="CE514">
        <v>420.002333333333</v>
      </c>
      <c r="CF514">
        <v>13.2215666666667</v>
      </c>
      <c r="CG514">
        <v>10.7236666666667</v>
      </c>
      <c r="CH514">
        <v>420.115333333333</v>
      </c>
      <c r="CI514">
        <v>14.7968333333333</v>
      </c>
      <c r="CJ514">
        <v>499.969</v>
      </c>
      <c r="CK514">
        <v>100.413333333333</v>
      </c>
      <c r="CL514">
        <v>0.0996650333333333</v>
      </c>
      <c r="CM514">
        <v>28.3224333333333</v>
      </c>
      <c r="CN514">
        <v>27.8248666666667</v>
      </c>
      <c r="CO514">
        <v>999.9</v>
      </c>
      <c r="CP514">
        <v>0</v>
      </c>
      <c r="CQ514">
        <v>0</v>
      </c>
      <c r="CR514">
        <v>10011.4733333333</v>
      </c>
      <c r="CS514">
        <v>0</v>
      </c>
      <c r="CT514">
        <v>4.52157</v>
      </c>
      <c r="CU514">
        <v>1045.96666666667</v>
      </c>
      <c r="CV514">
        <v>0.962005666666667</v>
      </c>
      <c r="CW514">
        <v>0.0379944</v>
      </c>
      <c r="CX514">
        <v>0</v>
      </c>
      <c r="CY514">
        <v>1203.62333333333</v>
      </c>
      <c r="CZ514">
        <v>4.99912</v>
      </c>
      <c r="DA514">
        <v>12535.7666666667</v>
      </c>
      <c r="DB514">
        <v>6712.6</v>
      </c>
      <c r="DC514">
        <v>38.6873333333333</v>
      </c>
      <c r="DD514">
        <v>41.229</v>
      </c>
      <c r="DE514">
        <v>40.1666666666667</v>
      </c>
      <c r="DF514">
        <v>40.9373333333333</v>
      </c>
      <c r="DG514">
        <v>40.75</v>
      </c>
      <c r="DH514">
        <v>1001.41666666667</v>
      </c>
      <c r="DI514">
        <v>39.55</v>
      </c>
      <c r="DJ514">
        <v>0</v>
      </c>
      <c r="DK514">
        <v>1625678211.2</v>
      </c>
      <c r="DL514">
        <v>0</v>
      </c>
      <c r="DM514">
        <v>1205.86346153846</v>
      </c>
      <c r="DN514">
        <v>-20.0789743797497</v>
      </c>
      <c r="DO514">
        <v>-196.981196731167</v>
      </c>
      <c r="DP514">
        <v>12558.7576923077</v>
      </c>
      <c r="DQ514">
        <v>15</v>
      </c>
      <c r="DR514">
        <v>1625677134.6</v>
      </c>
      <c r="DS514" t="s">
        <v>305</v>
      </c>
      <c r="DT514">
        <v>1625677128.6</v>
      </c>
      <c r="DU514">
        <v>1625677134.6</v>
      </c>
      <c r="DV514">
        <v>2</v>
      </c>
      <c r="DW514">
        <v>0.041</v>
      </c>
      <c r="DX514">
        <v>0.026</v>
      </c>
      <c r="DY514">
        <v>-14.347</v>
      </c>
      <c r="DZ514">
        <v>-1.389</v>
      </c>
      <c r="EA514">
        <v>420</v>
      </c>
      <c r="EB514">
        <v>5</v>
      </c>
      <c r="EC514">
        <v>0.14</v>
      </c>
      <c r="ED514">
        <v>0.08</v>
      </c>
      <c r="EE514">
        <v>-14.1496951219512</v>
      </c>
      <c r="EF514">
        <v>-0.432643902438973</v>
      </c>
      <c r="EG514">
        <v>0.048312130230659</v>
      </c>
      <c r="EH514">
        <v>1</v>
      </c>
      <c r="EI514">
        <v>1206.77885714286</v>
      </c>
      <c r="EJ514">
        <v>-20.2720156555772</v>
      </c>
      <c r="EK514">
        <v>2.05174736878257</v>
      </c>
      <c r="EL514">
        <v>0</v>
      </c>
      <c r="EM514">
        <v>2.49217609756098</v>
      </c>
      <c r="EN514">
        <v>0.0749119860627212</v>
      </c>
      <c r="EO514">
        <v>0.00886488932924433</v>
      </c>
      <c r="EP514">
        <v>1</v>
      </c>
      <c r="EQ514">
        <v>2</v>
      </c>
      <c r="ER514">
        <v>3</v>
      </c>
      <c r="ES514" t="s">
        <v>349</v>
      </c>
      <c r="ET514">
        <v>100</v>
      </c>
      <c r="EU514">
        <v>100</v>
      </c>
      <c r="EV514">
        <v>-14.341</v>
      </c>
      <c r="EW514">
        <v>-1.5755</v>
      </c>
      <c r="EX514">
        <v>-14.3476998515065</v>
      </c>
      <c r="EY514">
        <v>0.000485247639819423</v>
      </c>
      <c r="EZ514">
        <v>-1.36446825205216e-06</v>
      </c>
      <c r="FA514">
        <v>5.78542989185787e-10</v>
      </c>
      <c r="FB514">
        <v>-1.1099058739466</v>
      </c>
      <c r="FC514">
        <v>-0.0508365997127688</v>
      </c>
      <c r="FD514">
        <v>0.00161886503163497</v>
      </c>
      <c r="FE514">
        <v>-2.08621555845513e-05</v>
      </c>
      <c r="FF514">
        <v>0</v>
      </c>
      <c r="FG514">
        <v>2096</v>
      </c>
      <c r="FH514">
        <v>2</v>
      </c>
      <c r="FI514">
        <v>28</v>
      </c>
      <c r="FJ514">
        <v>18</v>
      </c>
      <c r="FK514">
        <v>17.9</v>
      </c>
      <c r="FL514">
        <v>18</v>
      </c>
      <c r="FM514">
        <v>492.748</v>
      </c>
      <c r="FN514">
        <v>513.292</v>
      </c>
      <c r="FO514">
        <v>31.0977</v>
      </c>
      <c r="FP514">
        <v>26.5239</v>
      </c>
      <c r="FQ514">
        <v>30.0006</v>
      </c>
      <c r="FR514">
        <v>26.6119</v>
      </c>
      <c r="FS514">
        <v>26.5944</v>
      </c>
      <c r="FT514">
        <v>21.5496</v>
      </c>
      <c r="FU514">
        <v>33.314</v>
      </c>
      <c r="FV514">
        <v>0</v>
      </c>
      <c r="FW514">
        <v>31.15</v>
      </c>
      <c r="FX514">
        <v>420</v>
      </c>
      <c r="FY514">
        <v>10.8569</v>
      </c>
      <c r="FZ514">
        <v>101.675</v>
      </c>
      <c r="GA514">
        <v>96.196</v>
      </c>
    </row>
    <row r="515" spans="1:183">
      <c r="A515">
        <v>499</v>
      </c>
      <c r="B515">
        <v>1625678212.5</v>
      </c>
      <c r="C515">
        <v>996.400000095367</v>
      </c>
      <c r="D515" t="s">
        <v>1304</v>
      </c>
      <c r="E515" t="s">
        <v>1305</v>
      </c>
      <c r="F515">
        <v>1</v>
      </c>
      <c r="G515" t="s">
        <v>302</v>
      </c>
      <c r="H515">
        <v>1625678211.5</v>
      </c>
      <c r="I515">
        <f>(J515)/1000</f>
        <v>0</v>
      </c>
      <c r="J515">
        <f>1000*CJ515*AH515*(CF515-CG515)/(100*BY515*(1000-AH515*CF515))</f>
        <v>0</v>
      </c>
      <c r="K515">
        <f>CJ515*AH515*(CE515-CD515*(1000-AH515*CG515)/(1000-AH515*CF515))/(100*BY515)</f>
        <v>0</v>
      </c>
      <c r="L515">
        <f>CD515 - IF(AH515&gt;1, K515*BY515*100.0/(AJ515*CR515), 0)</f>
        <v>0</v>
      </c>
      <c r="M515">
        <f>((S515-I515/2)*L515-K515)/(S515+I515/2)</f>
        <v>0</v>
      </c>
      <c r="N515">
        <f>M515*(CK515+CL515)/1000.0</f>
        <v>0</v>
      </c>
      <c r="O515">
        <f>(CD515 - IF(AH515&gt;1, K515*BY515*100.0/(AJ515*CR515), 0))*(CK515+CL515)/1000.0</f>
        <v>0</v>
      </c>
      <c r="P515">
        <f>2.0/((1/R515-1/Q515)+SIGN(R515)*SQRT((1/R515-1/Q515)*(1/R515-1/Q515) + 4*BZ515/((BZ515+1)*(BZ515+1))*(2*1/R515*1/Q515-1/Q515*1/Q515)))</f>
        <v>0</v>
      </c>
      <c r="Q515">
        <f>IF(LEFT(CA515,1)&lt;&gt;"0",IF(LEFT(CA515,1)="1",3.0,CB515),$D$5+$E$5*(CR515*CK515/($K$5*1000))+$F$5*(CR515*CK515/($K$5*1000))*MAX(MIN(BY515,$J$5),$I$5)*MAX(MIN(BY515,$J$5),$I$5)+$G$5*MAX(MIN(BY515,$J$5),$I$5)*(CR515*CK515/($K$5*1000))+$H$5*(CR515*CK515/($K$5*1000))*(CR515*CK515/($K$5*1000)))</f>
        <v>0</v>
      </c>
      <c r="R515">
        <f>I515*(1000-(1000*0.61365*exp(17.502*V515/(240.97+V515))/(CK515+CL515)+CF515)/2)/(1000*0.61365*exp(17.502*V515/(240.97+V515))/(CK515+CL515)-CF515)</f>
        <v>0</v>
      </c>
      <c r="S515">
        <f>1/((BZ515+1)/(P515/1.6)+1/(Q515/1.37)) + BZ515/((BZ515+1)/(P515/1.6) + BZ515/(Q515/1.37))</f>
        <v>0</v>
      </c>
      <c r="T515">
        <f>(BU515*BX515)</f>
        <v>0</v>
      </c>
      <c r="U515">
        <f>(CM515+(T515+2*0.95*5.67E-8*(((CM515+$B$7)+273)^4-(CM515+273)^4)-44100*I515)/(1.84*29.3*Q515+8*0.95*5.67E-8*(CM515+273)^3))</f>
        <v>0</v>
      </c>
      <c r="V515">
        <f>($C$7*CN515+$D$7*CO515+$E$7*U515)</f>
        <v>0</v>
      </c>
      <c r="W515">
        <f>0.61365*exp(17.502*V515/(240.97+V515))</f>
        <v>0</v>
      </c>
      <c r="X515">
        <f>(Y515/Z515*100)</f>
        <v>0</v>
      </c>
      <c r="Y515">
        <f>CF515*(CK515+CL515)/1000</f>
        <v>0</v>
      </c>
      <c r="Z515">
        <f>0.61365*exp(17.502*CM515/(240.97+CM515))</f>
        <v>0</v>
      </c>
      <c r="AA515">
        <f>(W515-CF515*(CK515+CL515)/1000)</f>
        <v>0</v>
      </c>
      <c r="AB515">
        <f>(-I515*44100)</f>
        <v>0</v>
      </c>
      <c r="AC515">
        <f>2*29.3*Q515*0.92*(CM515-V515)</f>
        <v>0</v>
      </c>
      <c r="AD515">
        <f>2*0.95*5.67E-8*(((CM515+$B$7)+273)^4-(V515+273)^4)</f>
        <v>0</v>
      </c>
      <c r="AE515">
        <f>T515+AD515+AB515+AC515</f>
        <v>0</v>
      </c>
      <c r="AF515">
        <v>0</v>
      </c>
      <c r="AG515">
        <v>0</v>
      </c>
      <c r="AH515">
        <f>IF(AF515*$H$13&gt;=AJ515,1.0,(AJ515/(AJ515-AF515*$H$13)))</f>
        <v>0</v>
      </c>
      <c r="AI515">
        <f>(AH515-1)*100</f>
        <v>0</v>
      </c>
      <c r="AJ515">
        <f>MAX(0,($B$13+$C$13*CR515)/(1+$D$13*CR515)*CK515/(CM515+273)*$E$13)</f>
        <v>0</v>
      </c>
      <c r="AK515" t="s">
        <v>303</v>
      </c>
      <c r="AL515" t="s">
        <v>303</v>
      </c>
      <c r="AM515">
        <v>0</v>
      </c>
      <c r="AN515">
        <v>0</v>
      </c>
      <c r="AO515">
        <f>1-AM515/AN515</f>
        <v>0</v>
      </c>
      <c r="AP515">
        <v>0</v>
      </c>
      <c r="AQ515" t="s">
        <v>303</v>
      </c>
      <c r="AR515" t="s">
        <v>303</v>
      </c>
      <c r="AS515">
        <v>0</v>
      </c>
      <c r="AT515">
        <v>0</v>
      </c>
      <c r="AU515">
        <f>1-AS515/AT515</f>
        <v>0</v>
      </c>
      <c r="AV515">
        <v>0.5</v>
      </c>
      <c r="AW515">
        <f>BV515</f>
        <v>0</v>
      </c>
      <c r="AX515">
        <f>K515</f>
        <v>0</v>
      </c>
      <c r="AY515">
        <f>AU515*AV515*AW515</f>
        <v>0</v>
      </c>
      <c r="AZ515">
        <f>(AX515-AP515)/AW515</f>
        <v>0</v>
      </c>
      <c r="BA515">
        <f>(AN515-AT515)/AT515</f>
        <v>0</v>
      </c>
      <c r="BB515">
        <f>AM515/(AO515+AM515/AT515)</f>
        <v>0</v>
      </c>
      <c r="BC515" t="s">
        <v>303</v>
      </c>
      <c r="BD515">
        <v>0</v>
      </c>
      <c r="BE515">
        <f>IF(BD515&lt;&gt;0, BD515, BB515)</f>
        <v>0</v>
      </c>
      <c r="BF515">
        <f>1-BE515/AT515</f>
        <v>0</v>
      </c>
      <c r="BG515">
        <f>(AT515-AS515)/(AT515-BE515)</f>
        <v>0</v>
      </c>
      <c r="BH515">
        <f>(AN515-AT515)/(AN515-BE515)</f>
        <v>0</v>
      </c>
      <c r="BI515">
        <f>(AT515-AS515)/(AT515-AM515)</f>
        <v>0</v>
      </c>
      <c r="BJ515">
        <f>(AN515-AT515)/(AN515-AM515)</f>
        <v>0</v>
      </c>
      <c r="BK515">
        <f>(BG515*BE515/AS515)</f>
        <v>0</v>
      </c>
      <c r="BL515">
        <f>(1-BK515)</f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f>$B$11*CS515+$C$11*CT515+$F$11*CU515*(1-CX515)</f>
        <v>0</v>
      </c>
      <c r="BV515">
        <f>BU515*BW515</f>
        <v>0</v>
      </c>
      <c r="BW515">
        <f>($B$11*$D$9+$C$11*$D$9+$F$11*((DH515+CZ515)/MAX(DH515+CZ515+DI515, 0.1)*$I$9+DI515/MAX(DH515+CZ515+DI515, 0.1)*$J$9))/($B$11+$C$11+$F$11)</f>
        <v>0</v>
      </c>
      <c r="BX515">
        <f>($B$11*$K$9+$C$11*$K$9+$F$11*((DH515+CZ515)/MAX(DH515+CZ515+DI515, 0.1)*$P$9+DI515/MAX(DH515+CZ515+DI515, 0.1)*$Q$9))/($B$11+$C$11+$F$11)</f>
        <v>0</v>
      </c>
      <c r="BY515">
        <v>6</v>
      </c>
      <c r="BZ515">
        <v>0.5</v>
      </c>
      <c r="CA515" t="s">
        <v>304</v>
      </c>
      <c r="CB515">
        <v>2</v>
      </c>
      <c r="CC515">
        <v>1625678211.5</v>
      </c>
      <c r="CD515">
        <v>405.767666666667</v>
      </c>
      <c r="CE515">
        <v>420.009</v>
      </c>
      <c r="CF515">
        <v>13.2499333333333</v>
      </c>
      <c r="CG515">
        <v>10.7360333333333</v>
      </c>
      <c r="CH515">
        <v>420.109333333333</v>
      </c>
      <c r="CI515">
        <v>14.8257</v>
      </c>
      <c r="CJ515">
        <v>499.953333333333</v>
      </c>
      <c r="CK515">
        <v>100.413</v>
      </c>
      <c r="CL515">
        <v>0.0996011666666667</v>
      </c>
      <c r="CM515">
        <v>28.3525</v>
      </c>
      <c r="CN515">
        <v>27.8557</v>
      </c>
      <c r="CO515">
        <v>999.9</v>
      </c>
      <c r="CP515">
        <v>0</v>
      </c>
      <c r="CQ515">
        <v>0</v>
      </c>
      <c r="CR515">
        <v>10006.9</v>
      </c>
      <c r="CS515">
        <v>0</v>
      </c>
      <c r="CT515">
        <v>4.52157</v>
      </c>
      <c r="CU515">
        <v>1045.97</v>
      </c>
      <c r="CV515">
        <v>0.962005666666667</v>
      </c>
      <c r="CW515">
        <v>0.0379944</v>
      </c>
      <c r="CX515">
        <v>0</v>
      </c>
      <c r="CY515">
        <v>1203.30333333333</v>
      </c>
      <c r="CZ515">
        <v>4.99912</v>
      </c>
      <c r="DA515">
        <v>12529.7333333333</v>
      </c>
      <c r="DB515">
        <v>6712.63333333333</v>
      </c>
      <c r="DC515">
        <v>38.4786666666667</v>
      </c>
      <c r="DD515">
        <v>41.208</v>
      </c>
      <c r="DE515">
        <v>40.1663333333333</v>
      </c>
      <c r="DF515">
        <v>40.8953333333333</v>
      </c>
      <c r="DG515">
        <v>40.6453333333333</v>
      </c>
      <c r="DH515">
        <v>1001.42</v>
      </c>
      <c r="DI515">
        <v>39.55</v>
      </c>
      <c r="DJ515">
        <v>0</v>
      </c>
      <c r="DK515">
        <v>1625678213.6</v>
      </c>
      <c r="DL515">
        <v>0</v>
      </c>
      <c r="DM515">
        <v>1205.09769230769</v>
      </c>
      <c r="DN515">
        <v>-19.1022222249104</v>
      </c>
      <c r="DO515">
        <v>-194.882051290052</v>
      </c>
      <c r="DP515">
        <v>12550.5653846154</v>
      </c>
      <c r="DQ515">
        <v>15</v>
      </c>
      <c r="DR515">
        <v>1625677134.6</v>
      </c>
      <c r="DS515" t="s">
        <v>305</v>
      </c>
      <c r="DT515">
        <v>1625677128.6</v>
      </c>
      <c r="DU515">
        <v>1625677134.6</v>
      </c>
      <c r="DV515">
        <v>2</v>
      </c>
      <c r="DW515">
        <v>0.041</v>
      </c>
      <c r="DX515">
        <v>0.026</v>
      </c>
      <c r="DY515">
        <v>-14.347</v>
      </c>
      <c r="DZ515">
        <v>-1.389</v>
      </c>
      <c r="EA515">
        <v>420</v>
      </c>
      <c r="EB515">
        <v>5</v>
      </c>
      <c r="EC515">
        <v>0.14</v>
      </c>
      <c r="ED515">
        <v>0.08</v>
      </c>
      <c r="EE515">
        <v>-14.1626365853659</v>
      </c>
      <c r="EF515">
        <v>-0.506652961672508</v>
      </c>
      <c r="EG515">
        <v>0.0537022493787763</v>
      </c>
      <c r="EH515">
        <v>0</v>
      </c>
      <c r="EI515">
        <v>1205.99878787879</v>
      </c>
      <c r="EJ515">
        <v>-19.5740302543688</v>
      </c>
      <c r="EK515">
        <v>1.8777174369927</v>
      </c>
      <c r="EL515">
        <v>0</v>
      </c>
      <c r="EM515">
        <v>2.4952243902439</v>
      </c>
      <c r="EN515">
        <v>0.081897073170743</v>
      </c>
      <c r="EO515">
        <v>0.00966855401925847</v>
      </c>
      <c r="EP515">
        <v>1</v>
      </c>
      <c r="EQ515">
        <v>1</v>
      </c>
      <c r="ER515">
        <v>3</v>
      </c>
      <c r="ES515" t="s">
        <v>427</v>
      </c>
      <c r="ET515">
        <v>100</v>
      </c>
      <c r="EU515">
        <v>100</v>
      </c>
      <c r="EV515">
        <v>-14.342</v>
      </c>
      <c r="EW515">
        <v>-1.576</v>
      </c>
      <c r="EX515">
        <v>-14.3476998515065</v>
      </c>
      <c r="EY515">
        <v>0.000485247639819423</v>
      </c>
      <c r="EZ515">
        <v>-1.36446825205216e-06</v>
      </c>
      <c r="FA515">
        <v>5.78542989185787e-10</v>
      </c>
      <c r="FB515">
        <v>-1.1099058739466</v>
      </c>
      <c r="FC515">
        <v>-0.0508365997127688</v>
      </c>
      <c r="FD515">
        <v>0.00161886503163497</v>
      </c>
      <c r="FE515">
        <v>-2.08621555845513e-05</v>
      </c>
      <c r="FF515">
        <v>0</v>
      </c>
      <c r="FG515">
        <v>2096</v>
      </c>
      <c r="FH515">
        <v>2</v>
      </c>
      <c r="FI515">
        <v>28</v>
      </c>
      <c r="FJ515">
        <v>18.1</v>
      </c>
      <c r="FK515">
        <v>18</v>
      </c>
      <c r="FL515">
        <v>18</v>
      </c>
      <c r="FM515">
        <v>492.554</v>
      </c>
      <c r="FN515">
        <v>513.526</v>
      </c>
      <c r="FO515">
        <v>31.147</v>
      </c>
      <c r="FP515">
        <v>26.5262</v>
      </c>
      <c r="FQ515">
        <v>30.0005</v>
      </c>
      <c r="FR515">
        <v>26.6129</v>
      </c>
      <c r="FS515">
        <v>26.5944</v>
      </c>
      <c r="FT515">
        <v>21.5489</v>
      </c>
      <c r="FU515">
        <v>33.0031</v>
      </c>
      <c r="FV515">
        <v>0</v>
      </c>
      <c r="FW515">
        <v>31.22</v>
      </c>
      <c r="FX515">
        <v>420</v>
      </c>
      <c r="FY515">
        <v>10.8574</v>
      </c>
      <c r="FZ515">
        <v>101.676</v>
      </c>
      <c r="GA515">
        <v>96.195</v>
      </c>
    </row>
    <row r="516" spans="1:183">
      <c r="A516">
        <v>500</v>
      </c>
      <c r="B516">
        <v>1625678214.5</v>
      </c>
      <c r="C516">
        <v>998.400000095367</v>
      </c>
      <c r="D516" t="s">
        <v>1306</v>
      </c>
      <c r="E516" t="s">
        <v>1307</v>
      </c>
      <c r="F516">
        <v>1</v>
      </c>
      <c r="G516" t="s">
        <v>302</v>
      </c>
      <c r="H516">
        <v>1625678213.5</v>
      </c>
      <c r="I516">
        <f>(J516)/1000</f>
        <v>0</v>
      </c>
      <c r="J516">
        <f>1000*CJ516*AH516*(CF516-CG516)/(100*BY516*(1000-AH516*CF516))</f>
        <v>0</v>
      </c>
      <c r="K516">
        <f>CJ516*AH516*(CE516-CD516*(1000-AH516*CG516)/(1000-AH516*CF516))/(100*BY516)</f>
        <v>0</v>
      </c>
      <c r="L516">
        <f>CD516 - IF(AH516&gt;1, K516*BY516*100.0/(AJ516*CR516), 0)</f>
        <v>0</v>
      </c>
      <c r="M516">
        <f>((S516-I516/2)*L516-K516)/(S516+I516/2)</f>
        <v>0</v>
      </c>
      <c r="N516">
        <f>M516*(CK516+CL516)/1000.0</f>
        <v>0</v>
      </c>
      <c r="O516">
        <f>(CD516 - IF(AH516&gt;1, K516*BY516*100.0/(AJ516*CR516), 0))*(CK516+CL516)/1000.0</f>
        <v>0</v>
      </c>
      <c r="P516">
        <f>2.0/((1/R516-1/Q516)+SIGN(R516)*SQRT((1/R516-1/Q516)*(1/R516-1/Q516) + 4*BZ516/((BZ516+1)*(BZ516+1))*(2*1/R516*1/Q516-1/Q516*1/Q516)))</f>
        <v>0</v>
      </c>
      <c r="Q516">
        <f>IF(LEFT(CA516,1)&lt;&gt;"0",IF(LEFT(CA516,1)="1",3.0,CB516),$D$5+$E$5*(CR516*CK516/($K$5*1000))+$F$5*(CR516*CK516/($K$5*1000))*MAX(MIN(BY516,$J$5),$I$5)*MAX(MIN(BY516,$J$5),$I$5)+$G$5*MAX(MIN(BY516,$J$5),$I$5)*(CR516*CK516/($K$5*1000))+$H$5*(CR516*CK516/($K$5*1000))*(CR516*CK516/($K$5*1000)))</f>
        <v>0</v>
      </c>
      <c r="R516">
        <f>I516*(1000-(1000*0.61365*exp(17.502*V516/(240.97+V516))/(CK516+CL516)+CF516)/2)/(1000*0.61365*exp(17.502*V516/(240.97+V516))/(CK516+CL516)-CF516)</f>
        <v>0</v>
      </c>
      <c r="S516">
        <f>1/((BZ516+1)/(P516/1.6)+1/(Q516/1.37)) + BZ516/((BZ516+1)/(P516/1.6) + BZ516/(Q516/1.37))</f>
        <v>0</v>
      </c>
      <c r="T516">
        <f>(BU516*BX516)</f>
        <v>0</v>
      </c>
      <c r="U516">
        <f>(CM516+(T516+2*0.95*5.67E-8*(((CM516+$B$7)+273)^4-(CM516+273)^4)-44100*I516)/(1.84*29.3*Q516+8*0.95*5.67E-8*(CM516+273)^3))</f>
        <v>0</v>
      </c>
      <c r="V516">
        <f>($C$7*CN516+$D$7*CO516+$E$7*U516)</f>
        <v>0</v>
      </c>
      <c r="W516">
        <f>0.61365*exp(17.502*V516/(240.97+V516))</f>
        <v>0</v>
      </c>
      <c r="X516">
        <f>(Y516/Z516*100)</f>
        <v>0</v>
      </c>
      <c r="Y516">
        <f>CF516*(CK516+CL516)/1000</f>
        <v>0</v>
      </c>
      <c r="Z516">
        <f>0.61365*exp(17.502*CM516/(240.97+CM516))</f>
        <v>0</v>
      </c>
      <c r="AA516">
        <f>(W516-CF516*(CK516+CL516)/1000)</f>
        <v>0</v>
      </c>
      <c r="AB516">
        <f>(-I516*44100)</f>
        <v>0</v>
      </c>
      <c r="AC516">
        <f>2*29.3*Q516*0.92*(CM516-V516)</f>
        <v>0</v>
      </c>
      <c r="AD516">
        <f>2*0.95*5.67E-8*(((CM516+$B$7)+273)^4-(V516+273)^4)</f>
        <v>0</v>
      </c>
      <c r="AE516">
        <f>T516+AD516+AB516+AC516</f>
        <v>0</v>
      </c>
      <c r="AF516">
        <v>0</v>
      </c>
      <c r="AG516">
        <v>0</v>
      </c>
      <c r="AH516">
        <f>IF(AF516*$H$13&gt;=AJ516,1.0,(AJ516/(AJ516-AF516*$H$13)))</f>
        <v>0</v>
      </c>
      <c r="AI516">
        <f>(AH516-1)*100</f>
        <v>0</v>
      </c>
      <c r="AJ516">
        <f>MAX(0,($B$13+$C$13*CR516)/(1+$D$13*CR516)*CK516/(CM516+273)*$E$13)</f>
        <v>0</v>
      </c>
      <c r="AK516" t="s">
        <v>303</v>
      </c>
      <c r="AL516" t="s">
        <v>303</v>
      </c>
      <c r="AM516">
        <v>0</v>
      </c>
      <c r="AN516">
        <v>0</v>
      </c>
      <c r="AO516">
        <f>1-AM516/AN516</f>
        <v>0</v>
      </c>
      <c r="AP516">
        <v>0</v>
      </c>
      <c r="AQ516" t="s">
        <v>303</v>
      </c>
      <c r="AR516" t="s">
        <v>303</v>
      </c>
      <c r="AS516">
        <v>0</v>
      </c>
      <c r="AT516">
        <v>0</v>
      </c>
      <c r="AU516">
        <f>1-AS516/AT516</f>
        <v>0</v>
      </c>
      <c r="AV516">
        <v>0.5</v>
      </c>
      <c r="AW516">
        <f>BV516</f>
        <v>0</v>
      </c>
      <c r="AX516">
        <f>K516</f>
        <v>0</v>
      </c>
      <c r="AY516">
        <f>AU516*AV516*AW516</f>
        <v>0</v>
      </c>
      <c r="AZ516">
        <f>(AX516-AP516)/AW516</f>
        <v>0</v>
      </c>
      <c r="BA516">
        <f>(AN516-AT516)/AT516</f>
        <v>0</v>
      </c>
      <c r="BB516">
        <f>AM516/(AO516+AM516/AT516)</f>
        <v>0</v>
      </c>
      <c r="BC516" t="s">
        <v>303</v>
      </c>
      <c r="BD516">
        <v>0</v>
      </c>
      <c r="BE516">
        <f>IF(BD516&lt;&gt;0, BD516, BB516)</f>
        <v>0</v>
      </c>
      <c r="BF516">
        <f>1-BE516/AT516</f>
        <v>0</v>
      </c>
      <c r="BG516">
        <f>(AT516-AS516)/(AT516-BE516)</f>
        <v>0</v>
      </c>
      <c r="BH516">
        <f>(AN516-AT516)/(AN516-BE516)</f>
        <v>0</v>
      </c>
      <c r="BI516">
        <f>(AT516-AS516)/(AT516-AM516)</f>
        <v>0</v>
      </c>
      <c r="BJ516">
        <f>(AN516-AT516)/(AN516-AM516)</f>
        <v>0</v>
      </c>
      <c r="BK516">
        <f>(BG516*BE516/AS516)</f>
        <v>0</v>
      </c>
      <c r="BL516">
        <f>(1-BK516)</f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f>$B$11*CS516+$C$11*CT516+$F$11*CU516*(1-CX516)</f>
        <v>0</v>
      </c>
      <c r="BV516">
        <f>BU516*BW516</f>
        <v>0</v>
      </c>
      <c r="BW516">
        <f>($B$11*$D$9+$C$11*$D$9+$F$11*((DH516+CZ516)/MAX(DH516+CZ516+DI516, 0.1)*$I$9+DI516/MAX(DH516+CZ516+DI516, 0.1)*$J$9))/($B$11+$C$11+$F$11)</f>
        <v>0</v>
      </c>
      <c r="BX516">
        <f>($B$11*$K$9+$C$11*$K$9+$F$11*((DH516+CZ516)/MAX(DH516+CZ516+DI516, 0.1)*$P$9+DI516/MAX(DH516+CZ516+DI516, 0.1)*$Q$9))/($B$11+$C$11+$F$11)</f>
        <v>0</v>
      </c>
      <c r="BY516">
        <v>6</v>
      </c>
      <c r="BZ516">
        <v>0.5</v>
      </c>
      <c r="CA516" t="s">
        <v>304</v>
      </c>
      <c r="CB516">
        <v>2</v>
      </c>
      <c r="CC516">
        <v>1625678213.5</v>
      </c>
      <c r="CD516">
        <v>405.779</v>
      </c>
      <c r="CE516">
        <v>420.018333333333</v>
      </c>
      <c r="CF516">
        <v>13.2774</v>
      </c>
      <c r="CG516">
        <v>10.7409333333333</v>
      </c>
      <c r="CH516">
        <v>420.121</v>
      </c>
      <c r="CI516">
        <v>14.8536</v>
      </c>
      <c r="CJ516">
        <v>500.068666666667</v>
      </c>
      <c r="CK516">
        <v>100.412666666667</v>
      </c>
      <c r="CL516">
        <v>0.1001113</v>
      </c>
      <c r="CM516">
        <v>28.3828</v>
      </c>
      <c r="CN516">
        <v>27.8841333333333</v>
      </c>
      <c r="CO516">
        <v>999.9</v>
      </c>
      <c r="CP516">
        <v>0</v>
      </c>
      <c r="CQ516">
        <v>0</v>
      </c>
      <c r="CR516">
        <v>9980.42</v>
      </c>
      <c r="CS516">
        <v>0</v>
      </c>
      <c r="CT516">
        <v>4.52157</v>
      </c>
      <c r="CU516">
        <v>1046.06666666667</v>
      </c>
      <c r="CV516">
        <v>0.962009333333333</v>
      </c>
      <c r="CW516">
        <v>0.0379907</v>
      </c>
      <c r="CX516">
        <v>0</v>
      </c>
      <c r="CY516">
        <v>1202.51333333333</v>
      </c>
      <c r="CZ516">
        <v>4.99912</v>
      </c>
      <c r="DA516">
        <v>12524.6666666667</v>
      </c>
      <c r="DB516">
        <v>6713.26333333333</v>
      </c>
      <c r="DC516">
        <v>38.458</v>
      </c>
      <c r="DD516">
        <v>41.208</v>
      </c>
      <c r="DE516">
        <v>40.0623333333333</v>
      </c>
      <c r="DF516">
        <v>40.8123333333333</v>
      </c>
      <c r="DG516">
        <v>40.5206666666667</v>
      </c>
      <c r="DH516">
        <v>1001.51666666667</v>
      </c>
      <c r="DI516">
        <v>39.55</v>
      </c>
      <c r="DJ516">
        <v>0</v>
      </c>
      <c r="DK516">
        <v>1625678215.4</v>
      </c>
      <c r="DL516">
        <v>0</v>
      </c>
      <c r="DM516">
        <v>1204.43</v>
      </c>
      <c r="DN516">
        <v>-18.3646153613048</v>
      </c>
      <c r="DO516">
        <v>-194.930768937534</v>
      </c>
      <c r="DP516">
        <v>12543.952</v>
      </c>
      <c r="DQ516">
        <v>15</v>
      </c>
      <c r="DR516">
        <v>1625677134.6</v>
      </c>
      <c r="DS516" t="s">
        <v>305</v>
      </c>
      <c r="DT516">
        <v>1625677128.6</v>
      </c>
      <c r="DU516">
        <v>1625677134.6</v>
      </c>
      <c r="DV516">
        <v>2</v>
      </c>
      <c r="DW516">
        <v>0.041</v>
      </c>
      <c r="DX516">
        <v>0.026</v>
      </c>
      <c r="DY516">
        <v>-14.347</v>
      </c>
      <c r="DZ516">
        <v>-1.389</v>
      </c>
      <c r="EA516">
        <v>420</v>
      </c>
      <c r="EB516">
        <v>5</v>
      </c>
      <c r="EC516">
        <v>0.14</v>
      </c>
      <c r="ED516">
        <v>0.08</v>
      </c>
      <c r="EE516">
        <v>-14.1779048780488</v>
      </c>
      <c r="EF516">
        <v>-0.471227874564422</v>
      </c>
      <c r="EG516">
        <v>0.0505920072315462</v>
      </c>
      <c r="EH516">
        <v>1</v>
      </c>
      <c r="EI516">
        <v>1205.41787878788</v>
      </c>
      <c r="EJ516">
        <v>-19.3192205168459</v>
      </c>
      <c r="EK516">
        <v>1.85821314883942</v>
      </c>
      <c r="EL516">
        <v>0</v>
      </c>
      <c r="EM516">
        <v>2.50003658536585</v>
      </c>
      <c r="EN516">
        <v>0.121710522648089</v>
      </c>
      <c r="EO516">
        <v>0.0143856399621553</v>
      </c>
      <c r="EP516">
        <v>0</v>
      </c>
      <c r="EQ516">
        <v>1</v>
      </c>
      <c r="ER516">
        <v>3</v>
      </c>
      <c r="ES516" t="s">
        <v>427</v>
      </c>
      <c r="ET516">
        <v>100</v>
      </c>
      <c r="EU516">
        <v>100</v>
      </c>
      <c r="EV516">
        <v>-14.342</v>
      </c>
      <c r="EW516">
        <v>-1.5764</v>
      </c>
      <c r="EX516">
        <v>-14.3476998515065</v>
      </c>
      <c r="EY516">
        <v>0.000485247639819423</v>
      </c>
      <c r="EZ516">
        <v>-1.36446825205216e-06</v>
      </c>
      <c r="FA516">
        <v>5.78542989185787e-10</v>
      </c>
      <c r="FB516">
        <v>-1.1099058739466</v>
      </c>
      <c r="FC516">
        <v>-0.0508365997127688</v>
      </c>
      <c r="FD516">
        <v>0.00161886503163497</v>
      </c>
      <c r="FE516">
        <v>-2.08621555845513e-05</v>
      </c>
      <c r="FF516">
        <v>0</v>
      </c>
      <c r="FG516">
        <v>2096</v>
      </c>
      <c r="FH516">
        <v>2</v>
      </c>
      <c r="FI516">
        <v>28</v>
      </c>
      <c r="FJ516">
        <v>18.1</v>
      </c>
      <c r="FK516">
        <v>18</v>
      </c>
      <c r="FL516">
        <v>18</v>
      </c>
      <c r="FM516">
        <v>492.704</v>
      </c>
      <c r="FN516">
        <v>513.607</v>
      </c>
      <c r="FO516">
        <v>31.1982</v>
      </c>
      <c r="FP516">
        <v>26.5284</v>
      </c>
      <c r="FQ516">
        <v>30.0005</v>
      </c>
      <c r="FR516">
        <v>26.6136</v>
      </c>
      <c r="FS516">
        <v>26.5955</v>
      </c>
      <c r="FT516">
        <v>21.549</v>
      </c>
      <c r="FU516">
        <v>33.0031</v>
      </c>
      <c r="FV516">
        <v>0</v>
      </c>
      <c r="FW516">
        <v>31.28</v>
      </c>
      <c r="FX516">
        <v>420</v>
      </c>
      <c r="FY516">
        <v>10.8647</v>
      </c>
      <c r="FZ516">
        <v>101.675</v>
      </c>
      <c r="GA516">
        <v>96.1944</v>
      </c>
    </row>
    <row r="517" spans="1:183">
      <c r="A517">
        <v>501</v>
      </c>
      <c r="B517">
        <v>1625678216.5</v>
      </c>
      <c r="C517">
        <v>1000.40000009537</v>
      </c>
      <c r="D517" t="s">
        <v>1308</v>
      </c>
      <c r="E517" t="s">
        <v>1309</v>
      </c>
      <c r="F517">
        <v>1</v>
      </c>
      <c r="G517" t="s">
        <v>302</v>
      </c>
      <c r="H517">
        <v>1625678215.5</v>
      </c>
      <c r="I517">
        <f>(J517)/1000</f>
        <v>0</v>
      </c>
      <c r="J517">
        <f>1000*CJ517*AH517*(CF517-CG517)/(100*BY517*(1000-AH517*CF517))</f>
        <v>0</v>
      </c>
      <c r="K517">
        <f>CJ517*AH517*(CE517-CD517*(1000-AH517*CG517)/(1000-AH517*CF517))/(100*BY517)</f>
        <v>0</v>
      </c>
      <c r="L517">
        <f>CD517 - IF(AH517&gt;1, K517*BY517*100.0/(AJ517*CR517), 0)</f>
        <v>0</v>
      </c>
      <c r="M517">
        <f>((S517-I517/2)*L517-K517)/(S517+I517/2)</f>
        <v>0</v>
      </c>
      <c r="N517">
        <f>M517*(CK517+CL517)/1000.0</f>
        <v>0</v>
      </c>
      <c r="O517">
        <f>(CD517 - IF(AH517&gt;1, K517*BY517*100.0/(AJ517*CR517), 0))*(CK517+CL517)/1000.0</f>
        <v>0</v>
      </c>
      <c r="P517">
        <f>2.0/((1/R517-1/Q517)+SIGN(R517)*SQRT((1/R517-1/Q517)*(1/R517-1/Q517) + 4*BZ517/((BZ517+1)*(BZ517+1))*(2*1/R517*1/Q517-1/Q517*1/Q517)))</f>
        <v>0</v>
      </c>
      <c r="Q517">
        <f>IF(LEFT(CA517,1)&lt;&gt;"0",IF(LEFT(CA517,1)="1",3.0,CB517),$D$5+$E$5*(CR517*CK517/($K$5*1000))+$F$5*(CR517*CK517/($K$5*1000))*MAX(MIN(BY517,$J$5),$I$5)*MAX(MIN(BY517,$J$5),$I$5)+$G$5*MAX(MIN(BY517,$J$5),$I$5)*(CR517*CK517/($K$5*1000))+$H$5*(CR517*CK517/($K$5*1000))*(CR517*CK517/($K$5*1000)))</f>
        <v>0</v>
      </c>
      <c r="R517">
        <f>I517*(1000-(1000*0.61365*exp(17.502*V517/(240.97+V517))/(CK517+CL517)+CF517)/2)/(1000*0.61365*exp(17.502*V517/(240.97+V517))/(CK517+CL517)-CF517)</f>
        <v>0</v>
      </c>
      <c r="S517">
        <f>1/((BZ517+1)/(P517/1.6)+1/(Q517/1.37)) + BZ517/((BZ517+1)/(P517/1.6) + BZ517/(Q517/1.37))</f>
        <v>0</v>
      </c>
      <c r="T517">
        <f>(BU517*BX517)</f>
        <v>0</v>
      </c>
      <c r="U517">
        <f>(CM517+(T517+2*0.95*5.67E-8*(((CM517+$B$7)+273)^4-(CM517+273)^4)-44100*I517)/(1.84*29.3*Q517+8*0.95*5.67E-8*(CM517+273)^3))</f>
        <v>0</v>
      </c>
      <c r="V517">
        <f>($C$7*CN517+$D$7*CO517+$E$7*U517)</f>
        <v>0</v>
      </c>
      <c r="W517">
        <f>0.61365*exp(17.502*V517/(240.97+V517))</f>
        <v>0</v>
      </c>
      <c r="X517">
        <f>(Y517/Z517*100)</f>
        <v>0</v>
      </c>
      <c r="Y517">
        <f>CF517*(CK517+CL517)/1000</f>
        <v>0</v>
      </c>
      <c r="Z517">
        <f>0.61365*exp(17.502*CM517/(240.97+CM517))</f>
        <v>0</v>
      </c>
      <c r="AA517">
        <f>(W517-CF517*(CK517+CL517)/1000)</f>
        <v>0</v>
      </c>
      <c r="AB517">
        <f>(-I517*44100)</f>
        <v>0</v>
      </c>
      <c r="AC517">
        <f>2*29.3*Q517*0.92*(CM517-V517)</f>
        <v>0</v>
      </c>
      <c r="AD517">
        <f>2*0.95*5.67E-8*(((CM517+$B$7)+273)^4-(V517+273)^4)</f>
        <v>0</v>
      </c>
      <c r="AE517">
        <f>T517+AD517+AB517+AC517</f>
        <v>0</v>
      </c>
      <c r="AF517">
        <v>0</v>
      </c>
      <c r="AG517">
        <v>0</v>
      </c>
      <c r="AH517">
        <f>IF(AF517*$H$13&gt;=AJ517,1.0,(AJ517/(AJ517-AF517*$H$13)))</f>
        <v>0</v>
      </c>
      <c r="AI517">
        <f>(AH517-1)*100</f>
        <v>0</v>
      </c>
      <c r="AJ517">
        <f>MAX(0,($B$13+$C$13*CR517)/(1+$D$13*CR517)*CK517/(CM517+273)*$E$13)</f>
        <v>0</v>
      </c>
      <c r="AK517" t="s">
        <v>303</v>
      </c>
      <c r="AL517" t="s">
        <v>303</v>
      </c>
      <c r="AM517">
        <v>0</v>
      </c>
      <c r="AN517">
        <v>0</v>
      </c>
      <c r="AO517">
        <f>1-AM517/AN517</f>
        <v>0</v>
      </c>
      <c r="AP517">
        <v>0</v>
      </c>
      <c r="AQ517" t="s">
        <v>303</v>
      </c>
      <c r="AR517" t="s">
        <v>303</v>
      </c>
      <c r="AS517">
        <v>0</v>
      </c>
      <c r="AT517">
        <v>0</v>
      </c>
      <c r="AU517">
        <f>1-AS517/AT517</f>
        <v>0</v>
      </c>
      <c r="AV517">
        <v>0.5</v>
      </c>
      <c r="AW517">
        <f>BV517</f>
        <v>0</v>
      </c>
      <c r="AX517">
        <f>K517</f>
        <v>0</v>
      </c>
      <c r="AY517">
        <f>AU517*AV517*AW517</f>
        <v>0</v>
      </c>
      <c r="AZ517">
        <f>(AX517-AP517)/AW517</f>
        <v>0</v>
      </c>
      <c r="BA517">
        <f>(AN517-AT517)/AT517</f>
        <v>0</v>
      </c>
      <c r="BB517">
        <f>AM517/(AO517+AM517/AT517)</f>
        <v>0</v>
      </c>
      <c r="BC517" t="s">
        <v>303</v>
      </c>
      <c r="BD517">
        <v>0</v>
      </c>
      <c r="BE517">
        <f>IF(BD517&lt;&gt;0, BD517, BB517)</f>
        <v>0</v>
      </c>
      <c r="BF517">
        <f>1-BE517/AT517</f>
        <v>0</v>
      </c>
      <c r="BG517">
        <f>(AT517-AS517)/(AT517-BE517)</f>
        <v>0</v>
      </c>
      <c r="BH517">
        <f>(AN517-AT517)/(AN517-BE517)</f>
        <v>0</v>
      </c>
      <c r="BI517">
        <f>(AT517-AS517)/(AT517-AM517)</f>
        <v>0</v>
      </c>
      <c r="BJ517">
        <f>(AN517-AT517)/(AN517-AM517)</f>
        <v>0</v>
      </c>
      <c r="BK517">
        <f>(BG517*BE517/AS517)</f>
        <v>0</v>
      </c>
      <c r="BL517">
        <f>(1-BK517)</f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f>$B$11*CS517+$C$11*CT517+$F$11*CU517*(1-CX517)</f>
        <v>0</v>
      </c>
      <c r="BV517">
        <f>BU517*BW517</f>
        <v>0</v>
      </c>
      <c r="BW517">
        <f>($B$11*$D$9+$C$11*$D$9+$F$11*((DH517+CZ517)/MAX(DH517+CZ517+DI517, 0.1)*$I$9+DI517/MAX(DH517+CZ517+DI517, 0.1)*$J$9))/($B$11+$C$11+$F$11)</f>
        <v>0</v>
      </c>
      <c r="BX517">
        <f>($B$11*$K$9+$C$11*$K$9+$F$11*((DH517+CZ517)/MAX(DH517+CZ517+DI517, 0.1)*$P$9+DI517/MAX(DH517+CZ517+DI517, 0.1)*$Q$9))/($B$11+$C$11+$F$11)</f>
        <v>0</v>
      </c>
      <c r="BY517">
        <v>6</v>
      </c>
      <c r="BZ517">
        <v>0.5</v>
      </c>
      <c r="CA517" t="s">
        <v>304</v>
      </c>
      <c r="CB517">
        <v>2</v>
      </c>
      <c r="CC517">
        <v>1625678215.5</v>
      </c>
      <c r="CD517">
        <v>405.785666666667</v>
      </c>
      <c r="CE517">
        <v>420.005</v>
      </c>
      <c r="CF517">
        <v>13.3009666666667</v>
      </c>
      <c r="CG517">
        <v>10.7541333333333</v>
      </c>
      <c r="CH517">
        <v>420.127333333333</v>
      </c>
      <c r="CI517">
        <v>14.8775666666667</v>
      </c>
      <c r="CJ517">
        <v>500.029</v>
      </c>
      <c r="CK517">
        <v>100.413</v>
      </c>
      <c r="CL517">
        <v>0.100266333333333</v>
      </c>
      <c r="CM517">
        <v>28.4132</v>
      </c>
      <c r="CN517">
        <v>27.9104666666667</v>
      </c>
      <c r="CO517">
        <v>999.9</v>
      </c>
      <c r="CP517">
        <v>0</v>
      </c>
      <c r="CQ517">
        <v>0</v>
      </c>
      <c r="CR517">
        <v>9991.23333333333</v>
      </c>
      <c r="CS517">
        <v>0</v>
      </c>
      <c r="CT517">
        <v>4.52157</v>
      </c>
      <c r="CU517">
        <v>1046.06333333333</v>
      </c>
      <c r="CV517">
        <v>0.962009333333333</v>
      </c>
      <c r="CW517">
        <v>0.0379907</v>
      </c>
      <c r="CX517">
        <v>0</v>
      </c>
      <c r="CY517">
        <v>1201.88333333333</v>
      </c>
      <c r="CZ517">
        <v>4.99912</v>
      </c>
      <c r="DA517">
        <v>12517.7666666667</v>
      </c>
      <c r="DB517">
        <v>6713.23666666667</v>
      </c>
      <c r="DC517">
        <v>38.3746666666667</v>
      </c>
      <c r="DD517">
        <v>41.229</v>
      </c>
      <c r="DE517">
        <v>40.0623333333333</v>
      </c>
      <c r="DF517">
        <v>40.9166666666667</v>
      </c>
      <c r="DG517">
        <v>40.583</v>
      </c>
      <c r="DH517">
        <v>1001.51333333333</v>
      </c>
      <c r="DI517">
        <v>39.55</v>
      </c>
      <c r="DJ517">
        <v>0</v>
      </c>
      <c r="DK517">
        <v>1625678217.2</v>
      </c>
      <c r="DL517">
        <v>0</v>
      </c>
      <c r="DM517">
        <v>1203.96653846154</v>
      </c>
      <c r="DN517">
        <v>-18.1090598438657</v>
      </c>
      <c r="DO517">
        <v>-195.063247981592</v>
      </c>
      <c r="DP517">
        <v>12539.3153846154</v>
      </c>
      <c r="DQ517">
        <v>15</v>
      </c>
      <c r="DR517">
        <v>1625677134.6</v>
      </c>
      <c r="DS517" t="s">
        <v>305</v>
      </c>
      <c r="DT517">
        <v>1625677128.6</v>
      </c>
      <c r="DU517">
        <v>1625677134.6</v>
      </c>
      <c r="DV517">
        <v>2</v>
      </c>
      <c r="DW517">
        <v>0.041</v>
      </c>
      <c r="DX517">
        <v>0.026</v>
      </c>
      <c r="DY517">
        <v>-14.347</v>
      </c>
      <c r="DZ517">
        <v>-1.389</v>
      </c>
      <c r="EA517">
        <v>420</v>
      </c>
      <c r="EB517">
        <v>5</v>
      </c>
      <c r="EC517">
        <v>0.14</v>
      </c>
      <c r="ED517">
        <v>0.08</v>
      </c>
      <c r="EE517">
        <v>-14.1901536585366</v>
      </c>
      <c r="EF517">
        <v>-0.383347735191684</v>
      </c>
      <c r="EG517">
        <v>0.0440077437618125</v>
      </c>
      <c r="EH517">
        <v>1</v>
      </c>
      <c r="EI517">
        <v>1204.84571428571</v>
      </c>
      <c r="EJ517">
        <v>-18.9947553816035</v>
      </c>
      <c r="EK517">
        <v>1.92751992498767</v>
      </c>
      <c r="EL517">
        <v>0</v>
      </c>
      <c r="EM517">
        <v>2.50551048780488</v>
      </c>
      <c r="EN517">
        <v>0.173809756097562</v>
      </c>
      <c r="EO517">
        <v>0.0193194248199009</v>
      </c>
      <c r="EP517">
        <v>0</v>
      </c>
      <c r="EQ517">
        <v>1</v>
      </c>
      <c r="ER517">
        <v>3</v>
      </c>
      <c r="ES517" t="s">
        <v>427</v>
      </c>
      <c r="ET517">
        <v>100</v>
      </c>
      <c r="EU517">
        <v>100</v>
      </c>
      <c r="EV517">
        <v>-14.342</v>
      </c>
      <c r="EW517">
        <v>-1.5768</v>
      </c>
      <c r="EX517">
        <v>-14.3476998515065</v>
      </c>
      <c r="EY517">
        <v>0.000485247639819423</v>
      </c>
      <c r="EZ517">
        <v>-1.36446825205216e-06</v>
      </c>
      <c r="FA517">
        <v>5.78542989185787e-10</v>
      </c>
      <c r="FB517">
        <v>-1.1099058739466</v>
      </c>
      <c r="FC517">
        <v>-0.0508365997127688</v>
      </c>
      <c r="FD517">
        <v>0.00161886503163497</v>
      </c>
      <c r="FE517">
        <v>-2.08621555845513e-05</v>
      </c>
      <c r="FF517">
        <v>0</v>
      </c>
      <c r="FG517">
        <v>2096</v>
      </c>
      <c r="FH517">
        <v>2</v>
      </c>
      <c r="FI517">
        <v>28</v>
      </c>
      <c r="FJ517">
        <v>18.1</v>
      </c>
      <c r="FK517">
        <v>18</v>
      </c>
      <c r="FL517">
        <v>18</v>
      </c>
      <c r="FM517">
        <v>492.902</v>
      </c>
      <c r="FN517">
        <v>513.456</v>
      </c>
      <c r="FO517">
        <v>31.2371</v>
      </c>
      <c r="FP517">
        <v>26.53</v>
      </c>
      <c r="FQ517">
        <v>30.0004</v>
      </c>
      <c r="FR517">
        <v>26.6147</v>
      </c>
      <c r="FS517">
        <v>26.5966</v>
      </c>
      <c r="FT517">
        <v>21.5499</v>
      </c>
      <c r="FU517">
        <v>33.0031</v>
      </c>
      <c r="FV517">
        <v>0</v>
      </c>
      <c r="FW517">
        <v>31.28</v>
      </c>
      <c r="FX517">
        <v>420</v>
      </c>
      <c r="FY517">
        <v>10.8655</v>
      </c>
      <c r="FZ517">
        <v>101.675</v>
      </c>
      <c r="GA517">
        <v>96.1948</v>
      </c>
    </row>
    <row r="518" spans="1:183">
      <c r="A518">
        <v>502</v>
      </c>
      <c r="B518">
        <v>1625678218.5</v>
      </c>
      <c r="C518">
        <v>1002.40000009537</v>
      </c>
      <c r="D518" t="s">
        <v>1310</v>
      </c>
      <c r="E518" t="s">
        <v>1311</v>
      </c>
      <c r="F518">
        <v>1</v>
      </c>
      <c r="G518" t="s">
        <v>302</v>
      </c>
      <c r="H518">
        <v>1625678217.5</v>
      </c>
      <c r="I518">
        <f>(J518)/1000</f>
        <v>0</v>
      </c>
      <c r="J518">
        <f>1000*CJ518*AH518*(CF518-CG518)/(100*BY518*(1000-AH518*CF518))</f>
        <v>0</v>
      </c>
      <c r="K518">
        <f>CJ518*AH518*(CE518-CD518*(1000-AH518*CG518)/(1000-AH518*CF518))/(100*BY518)</f>
        <v>0</v>
      </c>
      <c r="L518">
        <f>CD518 - IF(AH518&gt;1, K518*BY518*100.0/(AJ518*CR518), 0)</f>
        <v>0</v>
      </c>
      <c r="M518">
        <f>((S518-I518/2)*L518-K518)/(S518+I518/2)</f>
        <v>0</v>
      </c>
      <c r="N518">
        <f>M518*(CK518+CL518)/1000.0</f>
        <v>0</v>
      </c>
      <c r="O518">
        <f>(CD518 - IF(AH518&gt;1, K518*BY518*100.0/(AJ518*CR518), 0))*(CK518+CL518)/1000.0</f>
        <v>0</v>
      </c>
      <c r="P518">
        <f>2.0/((1/R518-1/Q518)+SIGN(R518)*SQRT((1/R518-1/Q518)*(1/R518-1/Q518) + 4*BZ518/((BZ518+1)*(BZ518+1))*(2*1/R518*1/Q518-1/Q518*1/Q518)))</f>
        <v>0</v>
      </c>
      <c r="Q518">
        <f>IF(LEFT(CA518,1)&lt;&gt;"0",IF(LEFT(CA518,1)="1",3.0,CB518),$D$5+$E$5*(CR518*CK518/($K$5*1000))+$F$5*(CR518*CK518/($K$5*1000))*MAX(MIN(BY518,$J$5),$I$5)*MAX(MIN(BY518,$J$5),$I$5)+$G$5*MAX(MIN(BY518,$J$5),$I$5)*(CR518*CK518/($K$5*1000))+$H$5*(CR518*CK518/($K$5*1000))*(CR518*CK518/($K$5*1000)))</f>
        <v>0</v>
      </c>
      <c r="R518">
        <f>I518*(1000-(1000*0.61365*exp(17.502*V518/(240.97+V518))/(CK518+CL518)+CF518)/2)/(1000*0.61365*exp(17.502*V518/(240.97+V518))/(CK518+CL518)-CF518)</f>
        <v>0</v>
      </c>
      <c r="S518">
        <f>1/((BZ518+1)/(P518/1.6)+1/(Q518/1.37)) + BZ518/((BZ518+1)/(P518/1.6) + BZ518/(Q518/1.37))</f>
        <v>0</v>
      </c>
      <c r="T518">
        <f>(BU518*BX518)</f>
        <v>0</v>
      </c>
      <c r="U518">
        <f>(CM518+(T518+2*0.95*5.67E-8*(((CM518+$B$7)+273)^4-(CM518+273)^4)-44100*I518)/(1.84*29.3*Q518+8*0.95*5.67E-8*(CM518+273)^3))</f>
        <v>0</v>
      </c>
      <c r="V518">
        <f>($C$7*CN518+$D$7*CO518+$E$7*U518)</f>
        <v>0</v>
      </c>
      <c r="W518">
        <f>0.61365*exp(17.502*V518/(240.97+V518))</f>
        <v>0</v>
      </c>
      <c r="X518">
        <f>(Y518/Z518*100)</f>
        <v>0</v>
      </c>
      <c r="Y518">
        <f>CF518*(CK518+CL518)/1000</f>
        <v>0</v>
      </c>
      <c r="Z518">
        <f>0.61365*exp(17.502*CM518/(240.97+CM518))</f>
        <v>0</v>
      </c>
      <c r="AA518">
        <f>(W518-CF518*(CK518+CL518)/1000)</f>
        <v>0</v>
      </c>
      <c r="AB518">
        <f>(-I518*44100)</f>
        <v>0</v>
      </c>
      <c r="AC518">
        <f>2*29.3*Q518*0.92*(CM518-V518)</f>
        <v>0</v>
      </c>
      <c r="AD518">
        <f>2*0.95*5.67E-8*(((CM518+$B$7)+273)^4-(V518+273)^4)</f>
        <v>0</v>
      </c>
      <c r="AE518">
        <f>T518+AD518+AB518+AC518</f>
        <v>0</v>
      </c>
      <c r="AF518">
        <v>0</v>
      </c>
      <c r="AG518">
        <v>0</v>
      </c>
      <c r="AH518">
        <f>IF(AF518*$H$13&gt;=AJ518,1.0,(AJ518/(AJ518-AF518*$H$13)))</f>
        <v>0</v>
      </c>
      <c r="AI518">
        <f>(AH518-1)*100</f>
        <v>0</v>
      </c>
      <c r="AJ518">
        <f>MAX(0,($B$13+$C$13*CR518)/(1+$D$13*CR518)*CK518/(CM518+273)*$E$13)</f>
        <v>0</v>
      </c>
      <c r="AK518" t="s">
        <v>303</v>
      </c>
      <c r="AL518" t="s">
        <v>303</v>
      </c>
      <c r="AM518">
        <v>0</v>
      </c>
      <c r="AN518">
        <v>0</v>
      </c>
      <c r="AO518">
        <f>1-AM518/AN518</f>
        <v>0</v>
      </c>
      <c r="AP518">
        <v>0</v>
      </c>
      <c r="AQ518" t="s">
        <v>303</v>
      </c>
      <c r="AR518" t="s">
        <v>303</v>
      </c>
      <c r="AS518">
        <v>0</v>
      </c>
      <c r="AT518">
        <v>0</v>
      </c>
      <c r="AU518">
        <f>1-AS518/AT518</f>
        <v>0</v>
      </c>
      <c r="AV518">
        <v>0.5</v>
      </c>
      <c r="AW518">
        <f>BV518</f>
        <v>0</v>
      </c>
      <c r="AX518">
        <f>K518</f>
        <v>0</v>
      </c>
      <c r="AY518">
        <f>AU518*AV518*AW518</f>
        <v>0</v>
      </c>
      <c r="AZ518">
        <f>(AX518-AP518)/AW518</f>
        <v>0</v>
      </c>
      <c r="BA518">
        <f>(AN518-AT518)/AT518</f>
        <v>0</v>
      </c>
      <c r="BB518">
        <f>AM518/(AO518+AM518/AT518)</f>
        <v>0</v>
      </c>
      <c r="BC518" t="s">
        <v>303</v>
      </c>
      <c r="BD518">
        <v>0</v>
      </c>
      <c r="BE518">
        <f>IF(BD518&lt;&gt;0, BD518, BB518)</f>
        <v>0</v>
      </c>
      <c r="BF518">
        <f>1-BE518/AT518</f>
        <v>0</v>
      </c>
      <c r="BG518">
        <f>(AT518-AS518)/(AT518-BE518)</f>
        <v>0</v>
      </c>
      <c r="BH518">
        <f>(AN518-AT518)/(AN518-BE518)</f>
        <v>0</v>
      </c>
      <c r="BI518">
        <f>(AT518-AS518)/(AT518-AM518)</f>
        <v>0</v>
      </c>
      <c r="BJ518">
        <f>(AN518-AT518)/(AN518-AM518)</f>
        <v>0</v>
      </c>
      <c r="BK518">
        <f>(BG518*BE518/AS518)</f>
        <v>0</v>
      </c>
      <c r="BL518">
        <f>(1-BK518)</f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f>$B$11*CS518+$C$11*CT518+$F$11*CU518*(1-CX518)</f>
        <v>0</v>
      </c>
      <c r="BV518">
        <f>BU518*BW518</f>
        <v>0</v>
      </c>
      <c r="BW518">
        <f>($B$11*$D$9+$C$11*$D$9+$F$11*((DH518+CZ518)/MAX(DH518+CZ518+DI518, 0.1)*$I$9+DI518/MAX(DH518+CZ518+DI518, 0.1)*$J$9))/($B$11+$C$11+$F$11)</f>
        <v>0</v>
      </c>
      <c r="BX518">
        <f>($B$11*$K$9+$C$11*$K$9+$F$11*((DH518+CZ518)/MAX(DH518+CZ518+DI518, 0.1)*$P$9+DI518/MAX(DH518+CZ518+DI518, 0.1)*$Q$9))/($B$11+$C$11+$F$11)</f>
        <v>0</v>
      </c>
      <c r="BY518">
        <v>6</v>
      </c>
      <c r="BZ518">
        <v>0.5</v>
      </c>
      <c r="CA518" t="s">
        <v>304</v>
      </c>
      <c r="CB518">
        <v>2</v>
      </c>
      <c r="CC518">
        <v>1625678217.5</v>
      </c>
      <c r="CD518">
        <v>405.756333333333</v>
      </c>
      <c r="CE518">
        <v>419.990666666667</v>
      </c>
      <c r="CF518">
        <v>13.3207333333333</v>
      </c>
      <c r="CG518">
        <v>10.7695666666667</v>
      </c>
      <c r="CH518">
        <v>420.098333333333</v>
      </c>
      <c r="CI518">
        <v>14.8976666666667</v>
      </c>
      <c r="CJ518">
        <v>500.06</v>
      </c>
      <c r="CK518">
        <v>100.413666666667</v>
      </c>
      <c r="CL518">
        <v>0.100131366666667</v>
      </c>
      <c r="CM518">
        <v>28.4425</v>
      </c>
      <c r="CN518">
        <v>27.9352333333333</v>
      </c>
      <c r="CO518">
        <v>999.9</v>
      </c>
      <c r="CP518">
        <v>0</v>
      </c>
      <c r="CQ518">
        <v>0</v>
      </c>
      <c r="CR518">
        <v>10022.5333333333</v>
      </c>
      <c r="CS518">
        <v>0</v>
      </c>
      <c r="CT518">
        <v>4.52157</v>
      </c>
      <c r="CU518">
        <v>1045.97</v>
      </c>
      <c r="CV518">
        <v>0.962005666666667</v>
      </c>
      <c r="CW518">
        <v>0.0379944</v>
      </c>
      <c r="CX518">
        <v>0</v>
      </c>
      <c r="CY518">
        <v>1201.12</v>
      </c>
      <c r="CZ518">
        <v>4.99912</v>
      </c>
      <c r="DA518">
        <v>12510.3666666667</v>
      </c>
      <c r="DB518">
        <v>6712.61666666667</v>
      </c>
      <c r="DC518">
        <v>38.3953333333333</v>
      </c>
      <c r="DD518">
        <v>41.25</v>
      </c>
      <c r="DE518">
        <v>40.0833333333333</v>
      </c>
      <c r="DF518">
        <v>40.8536666666667</v>
      </c>
      <c r="DG518">
        <v>40.583</v>
      </c>
      <c r="DH518">
        <v>1001.42</v>
      </c>
      <c r="DI518">
        <v>39.55</v>
      </c>
      <c r="DJ518">
        <v>0</v>
      </c>
      <c r="DK518">
        <v>1625678219.6</v>
      </c>
      <c r="DL518">
        <v>0</v>
      </c>
      <c r="DM518">
        <v>1203.19461538462</v>
      </c>
      <c r="DN518">
        <v>-18.5005128220919</v>
      </c>
      <c r="DO518">
        <v>-200.123076858419</v>
      </c>
      <c r="DP518">
        <v>12531.4538461538</v>
      </c>
      <c r="DQ518">
        <v>15</v>
      </c>
      <c r="DR518">
        <v>1625677134.6</v>
      </c>
      <c r="DS518" t="s">
        <v>305</v>
      </c>
      <c r="DT518">
        <v>1625677128.6</v>
      </c>
      <c r="DU518">
        <v>1625677134.6</v>
      </c>
      <c r="DV518">
        <v>2</v>
      </c>
      <c r="DW518">
        <v>0.041</v>
      </c>
      <c r="DX518">
        <v>0.026</v>
      </c>
      <c r="DY518">
        <v>-14.347</v>
      </c>
      <c r="DZ518">
        <v>-1.389</v>
      </c>
      <c r="EA518">
        <v>420</v>
      </c>
      <c r="EB518">
        <v>5</v>
      </c>
      <c r="EC518">
        <v>0.14</v>
      </c>
      <c r="ED518">
        <v>0.08</v>
      </c>
      <c r="EE518">
        <v>-14.2001682926829</v>
      </c>
      <c r="EF518">
        <v>-0.321050174216077</v>
      </c>
      <c r="EG518">
        <v>0.0398183830509525</v>
      </c>
      <c r="EH518">
        <v>1</v>
      </c>
      <c r="EI518">
        <v>1204.06212121212</v>
      </c>
      <c r="EJ518">
        <v>-18.8400152116956</v>
      </c>
      <c r="EK518">
        <v>1.80586210013432</v>
      </c>
      <c r="EL518">
        <v>0</v>
      </c>
      <c r="EM518">
        <v>2.51150926829268</v>
      </c>
      <c r="EN518">
        <v>0.212565993031357</v>
      </c>
      <c r="EO518">
        <v>0.0225280054858818</v>
      </c>
      <c r="EP518">
        <v>0</v>
      </c>
      <c r="EQ518">
        <v>1</v>
      </c>
      <c r="ER518">
        <v>3</v>
      </c>
      <c r="ES518" t="s">
        <v>427</v>
      </c>
      <c r="ET518">
        <v>100</v>
      </c>
      <c r="EU518">
        <v>100</v>
      </c>
      <c r="EV518">
        <v>-14.342</v>
      </c>
      <c r="EW518">
        <v>-1.5771</v>
      </c>
      <c r="EX518">
        <v>-14.3476998515065</v>
      </c>
      <c r="EY518">
        <v>0.000485247639819423</v>
      </c>
      <c r="EZ518">
        <v>-1.36446825205216e-06</v>
      </c>
      <c r="FA518">
        <v>5.78542989185787e-10</v>
      </c>
      <c r="FB518">
        <v>-1.1099058739466</v>
      </c>
      <c r="FC518">
        <v>-0.0508365997127688</v>
      </c>
      <c r="FD518">
        <v>0.00161886503163497</v>
      </c>
      <c r="FE518">
        <v>-2.08621555845513e-05</v>
      </c>
      <c r="FF518">
        <v>0</v>
      </c>
      <c r="FG518">
        <v>2096</v>
      </c>
      <c r="FH518">
        <v>2</v>
      </c>
      <c r="FI518">
        <v>28</v>
      </c>
      <c r="FJ518">
        <v>18.2</v>
      </c>
      <c r="FK518">
        <v>18.1</v>
      </c>
      <c r="FL518">
        <v>18</v>
      </c>
      <c r="FM518">
        <v>492.674</v>
      </c>
      <c r="FN518">
        <v>513.569</v>
      </c>
      <c r="FO518">
        <v>31.2823</v>
      </c>
      <c r="FP518">
        <v>26.5318</v>
      </c>
      <c r="FQ518">
        <v>30.0003</v>
      </c>
      <c r="FR518">
        <v>26.6152</v>
      </c>
      <c r="FS518">
        <v>26.5972</v>
      </c>
      <c r="FT518">
        <v>21.5496</v>
      </c>
      <c r="FU518">
        <v>32.7304</v>
      </c>
      <c r="FV518">
        <v>0</v>
      </c>
      <c r="FW518">
        <v>31.35</v>
      </c>
      <c r="FX518">
        <v>420</v>
      </c>
      <c r="FY518">
        <v>10.8645</v>
      </c>
      <c r="FZ518">
        <v>101.675</v>
      </c>
      <c r="GA518">
        <v>96.1951</v>
      </c>
    </row>
    <row r="519" spans="1:183">
      <c r="A519">
        <v>503</v>
      </c>
      <c r="B519">
        <v>1625678220.5</v>
      </c>
      <c r="C519">
        <v>1004.40000009537</v>
      </c>
      <c r="D519" t="s">
        <v>1312</v>
      </c>
      <c r="E519" t="s">
        <v>1313</v>
      </c>
      <c r="F519">
        <v>1</v>
      </c>
      <c r="G519" t="s">
        <v>302</v>
      </c>
      <c r="H519">
        <v>1625678219.5</v>
      </c>
      <c r="I519">
        <f>(J519)/1000</f>
        <v>0</v>
      </c>
      <c r="J519">
        <f>1000*CJ519*AH519*(CF519-CG519)/(100*BY519*(1000-AH519*CF519))</f>
        <v>0</v>
      </c>
      <c r="K519">
        <f>CJ519*AH519*(CE519-CD519*(1000-AH519*CG519)/(1000-AH519*CF519))/(100*BY519)</f>
        <v>0</v>
      </c>
      <c r="L519">
        <f>CD519 - IF(AH519&gt;1, K519*BY519*100.0/(AJ519*CR519), 0)</f>
        <v>0</v>
      </c>
      <c r="M519">
        <f>((S519-I519/2)*L519-K519)/(S519+I519/2)</f>
        <v>0</v>
      </c>
      <c r="N519">
        <f>M519*(CK519+CL519)/1000.0</f>
        <v>0</v>
      </c>
      <c r="O519">
        <f>(CD519 - IF(AH519&gt;1, K519*BY519*100.0/(AJ519*CR519), 0))*(CK519+CL519)/1000.0</f>
        <v>0</v>
      </c>
      <c r="P519">
        <f>2.0/((1/R519-1/Q519)+SIGN(R519)*SQRT((1/R519-1/Q519)*(1/R519-1/Q519) + 4*BZ519/((BZ519+1)*(BZ519+1))*(2*1/R519*1/Q519-1/Q519*1/Q519)))</f>
        <v>0</v>
      </c>
      <c r="Q519">
        <f>IF(LEFT(CA519,1)&lt;&gt;"0",IF(LEFT(CA519,1)="1",3.0,CB519),$D$5+$E$5*(CR519*CK519/($K$5*1000))+$F$5*(CR519*CK519/($K$5*1000))*MAX(MIN(BY519,$J$5),$I$5)*MAX(MIN(BY519,$J$5),$I$5)+$G$5*MAX(MIN(BY519,$J$5),$I$5)*(CR519*CK519/($K$5*1000))+$H$5*(CR519*CK519/($K$5*1000))*(CR519*CK519/($K$5*1000)))</f>
        <v>0</v>
      </c>
      <c r="R519">
        <f>I519*(1000-(1000*0.61365*exp(17.502*V519/(240.97+V519))/(CK519+CL519)+CF519)/2)/(1000*0.61365*exp(17.502*V519/(240.97+V519))/(CK519+CL519)-CF519)</f>
        <v>0</v>
      </c>
      <c r="S519">
        <f>1/((BZ519+1)/(P519/1.6)+1/(Q519/1.37)) + BZ519/((BZ519+1)/(P519/1.6) + BZ519/(Q519/1.37))</f>
        <v>0</v>
      </c>
      <c r="T519">
        <f>(BU519*BX519)</f>
        <v>0</v>
      </c>
      <c r="U519">
        <f>(CM519+(T519+2*0.95*5.67E-8*(((CM519+$B$7)+273)^4-(CM519+273)^4)-44100*I519)/(1.84*29.3*Q519+8*0.95*5.67E-8*(CM519+273)^3))</f>
        <v>0</v>
      </c>
      <c r="V519">
        <f>($C$7*CN519+$D$7*CO519+$E$7*U519)</f>
        <v>0</v>
      </c>
      <c r="W519">
        <f>0.61365*exp(17.502*V519/(240.97+V519))</f>
        <v>0</v>
      </c>
      <c r="X519">
        <f>(Y519/Z519*100)</f>
        <v>0</v>
      </c>
      <c r="Y519">
        <f>CF519*(CK519+CL519)/1000</f>
        <v>0</v>
      </c>
      <c r="Z519">
        <f>0.61365*exp(17.502*CM519/(240.97+CM519))</f>
        <v>0</v>
      </c>
      <c r="AA519">
        <f>(W519-CF519*(CK519+CL519)/1000)</f>
        <v>0</v>
      </c>
      <c r="AB519">
        <f>(-I519*44100)</f>
        <v>0</v>
      </c>
      <c r="AC519">
        <f>2*29.3*Q519*0.92*(CM519-V519)</f>
        <v>0</v>
      </c>
      <c r="AD519">
        <f>2*0.95*5.67E-8*(((CM519+$B$7)+273)^4-(V519+273)^4)</f>
        <v>0</v>
      </c>
      <c r="AE519">
        <f>T519+AD519+AB519+AC519</f>
        <v>0</v>
      </c>
      <c r="AF519">
        <v>0</v>
      </c>
      <c r="AG519">
        <v>0</v>
      </c>
      <c r="AH519">
        <f>IF(AF519*$H$13&gt;=AJ519,1.0,(AJ519/(AJ519-AF519*$H$13)))</f>
        <v>0</v>
      </c>
      <c r="AI519">
        <f>(AH519-1)*100</f>
        <v>0</v>
      </c>
      <c r="AJ519">
        <f>MAX(0,($B$13+$C$13*CR519)/(1+$D$13*CR519)*CK519/(CM519+273)*$E$13)</f>
        <v>0</v>
      </c>
      <c r="AK519" t="s">
        <v>303</v>
      </c>
      <c r="AL519" t="s">
        <v>303</v>
      </c>
      <c r="AM519">
        <v>0</v>
      </c>
      <c r="AN519">
        <v>0</v>
      </c>
      <c r="AO519">
        <f>1-AM519/AN519</f>
        <v>0</v>
      </c>
      <c r="AP519">
        <v>0</v>
      </c>
      <c r="AQ519" t="s">
        <v>303</v>
      </c>
      <c r="AR519" t="s">
        <v>303</v>
      </c>
      <c r="AS519">
        <v>0</v>
      </c>
      <c r="AT519">
        <v>0</v>
      </c>
      <c r="AU519">
        <f>1-AS519/AT519</f>
        <v>0</v>
      </c>
      <c r="AV519">
        <v>0.5</v>
      </c>
      <c r="AW519">
        <f>BV519</f>
        <v>0</v>
      </c>
      <c r="AX519">
        <f>K519</f>
        <v>0</v>
      </c>
      <c r="AY519">
        <f>AU519*AV519*AW519</f>
        <v>0</v>
      </c>
      <c r="AZ519">
        <f>(AX519-AP519)/AW519</f>
        <v>0</v>
      </c>
      <c r="BA519">
        <f>(AN519-AT519)/AT519</f>
        <v>0</v>
      </c>
      <c r="BB519">
        <f>AM519/(AO519+AM519/AT519)</f>
        <v>0</v>
      </c>
      <c r="BC519" t="s">
        <v>303</v>
      </c>
      <c r="BD519">
        <v>0</v>
      </c>
      <c r="BE519">
        <f>IF(BD519&lt;&gt;0, BD519, BB519)</f>
        <v>0</v>
      </c>
      <c r="BF519">
        <f>1-BE519/AT519</f>
        <v>0</v>
      </c>
      <c r="BG519">
        <f>(AT519-AS519)/(AT519-BE519)</f>
        <v>0</v>
      </c>
      <c r="BH519">
        <f>(AN519-AT519)/(AN519-BE519)</f>
        <v>0</v>
      </c>
      <c r="BI519">
        <f>(AT519-AS519)/(AT519-AM519)</f>
        <v>0</v>
      </c>
      <c r="BJ519">
        <f>(AN519-AT519)/(AN519-AM519)</f>
        <v>0</v>
      </c>
      <c r="BK519">
        <f>(BG519*BE519/AS519)</f>
        <v>0</v>
      </c>
      <c r="BL519">
        <f>(1-BK519)</f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f>$B$11*CS519+$C$11*CT519+$F$11*CU519*(1-CX519)</f>
        <v>0</v>
      </c>
      <c r="BV519">
        <f>BU519*BW519</f>
        <v>0</v>
      </c>
      <c r="BW519">
        <f>($B$11*$D$9+$C$11*$D$9+$F$11*((DH519+CZ519)/MAX(DH519+CZ519+DI519, 0.1)*$I$9+DI519/MAX(DH519+CZ519+DI519, 0.1)*$J$9))/($B$11+$C$11+$F$11)</f>
        <v>0</v>
      </c>
      <c r="BX519">
        <f>($B$11*$K$9+$C$11*$K$9+$F$11*((DH519+CZ519)/MAX(DH519+CZ519+DI519, 0.1)*$P$9+DI519/MAX(DH519+CZ519+DI519, 0.1)*$Q$9))/($B$11+$C$11+$F$11)</f>
        <v>0</v>
      </c>
      <c r="BY519">
        <v>6</v>
      </c>
      <c r="BZ519">
        <v>0.5</v>
      </c>
      <c r="CA519" t="s">
        <v>304</v>
      </c>
      <c r="CB519">
        <v>2</v>
      </c>
      <c r="CC519">
        <v>1625678219.5</v>
      </c>
      <c r="CD519">
        <v>405.720333333333</v>
      </c>
      <c r="CE519">
        <v>419.977</v>
      </c>
      <c r="CF519">
        <v>13.3411</v>
      </c>
      <c r="CG519">
        <v>10.7783333333333</v>
      </c>
      <c r="CH519">
        <v>420.062</v>
      </c>
      <c r="CI519">
        <v>14.9183666666667</v>
      </c>
      <c r="CJ519">
        <v>500.036666666667</v>
      </c>
      <c r="CK519">
        <v>100.414666666667</v>
      </c>
      <c r="CL519">
        <v>0.100177666666667</v>
      </c>
      <c r="CM519">
        <v>28.4746</v>
      </c>
      <c r="CN519">
        <v>27.9635</v>
      </c>
      <c r="CO519">
        <v>999.9</v>
      </c>
      <c r="CP519">
        <v>0</v>
      </c>
      <c r="CQ519">
        <v>0</v>
      </c>
      <c r="CR519">
        <v>9999.39</v>
      </c>
      <c r="CS519">
        <v>0</v>
      </c>
      <c r="CT519">
        <v>4.52157</v>
      </c>
      <c r="CU519">
        <v>1046.15666666667</v>
      </c>
      <c r="CV519">
        <v>0.962005666666667</v>
      </c>
      <c r="CW519">
        <v>0.0379944</v>
      </c>
      <c r="CX519">
        <v>0</v>
      </c>
      <c r="CY519">
        <v>1200.55</v>
      </c>
      <c r="CZ519">
        <v>4.99912</v>
      </c>
      <c r="DA519">
        <v>12506.6666666667</v>
      </c>
      <c r="DB519">
        <v>6713.83333333333</v>
      </c>
      <c r="DC519">
        <v>38.4373333333333</v>
      </c>
      <c r="DD519">
        <v>41.25</v>
      </c>
      <c r="DE519">
        <v>40.062</v>
      </c>
      <c r="DF519">
        <v>40.9163333333333</v>
      </c>
      <c r="DG519">
        <v>40.583</v>
      </c>
      <c r="DH519">
        <v>1001.6</v>
      </c>
      <c r="DI519">
        <v>39.5566666666667</v>
      </c>
      <c r="DJ519">
        <v>0</v>
      </c>
      <c r="DK519">
        <v>1625678221.4</v>
      </c>
      <c r="DL519">
        <v>0</v>
      </c>
      <c r="DM519">
        <v>1202.55</v>
      </c>
      <c r="DN519">
        <v>-18.6492307361843</v>
      </c>
      <c r="DO519">
        <v>-192.507691946036</v>
      </c>
      <c r="DP519">
        <v>12524.468</v>
      </c>
      <c r="DQ519">
        <v>15</v>
      </c>
      <c r="DR519">
        <v>1625677134.6</v>
      </c>
      <c r="DS519" t="s">
        <v>305</v>
      </c>
      <c r="DT519">
        <v>1625677128.6</v>
      </c>
      <c r="DU519">
        <v>1625677134.6</v>
      </c>
      <c r="DV519">
        <v>2</v>
      </c>
      <c r="DW519">
        <v>0.041</v>
      </c>
      <c r="DX519">
        <v>0.026</v>
      </c>
      <c r="DY519">
        <v>-14.347</v>
      </c>
      <c r="DZ519">
        <v>-1.389</v>
      </c>
      <c r="EA519">
        <v>420</v>
      </c>
      <c r="EB519">
        <v>5</v>
      </c>
      <c r="EC519">
        <v>0.14</v>
      </c>
      <c r="ED519">
        <v>0.08</v>
      </c>
      <c r="EE519">
        <v>-14.2123585365854</v>
      </c>
      <c r="EF519">
        <v>-0.281291289198616</v>
      </c>
      <c r="EG519">
        <v>0.0360752396378955</v>
      </c>
      <c r="EH519">
        <v>1</v>
      </c>
      <c r="EI519">
        <v>1203.47090909091</v>
      </c>
      <c r="EJ519">
        <v>-18.8261342910862</v>
      </c>
      <c r="EK519">
        <v>1.80895309357811</v>
      </c>
      <c r="EL519">
        <v>0</v>
      </c>
      <c r="EM519">
        <v>2.5191656097561</v>
      </c>
      <c r="EN519">
        <v>0.235841184668988</v>
      </c>
      <c r="EO519">
        <v>0.0247134811683313</v>
      </c>
      <c r="EP519">
        <v>0</v>
      </c>
      <c r="EQ519">
        <v>1</v>
      </c>
      <c r="ER519">
        <v>3</v>
      </c>
      <c r="ES519" t="s">
        <v>427</v>
      </c>
      <c r="ET519">
        <v>100</v>
      </c>
      <c r="EU519">
        <v>100</v>
      </c>
      <c r="EV519">
        <v>-14.342</v>
      </c>
      <c r="EW519">
        <v>-1.5774</v>
      </c>
      <c r="EX519">
        <v>-14.3476998515065</v>
      </c>
      <c r="EY519">
        <v>0.000485247639819423</v>
      </c>
      <c r="EZ519">
        <v>-1.36446825205216e-06</v>
      </c>
      <c r="FA519">
        <v>5.78542989185787e-10</v>
      </c>
      <c r="FB519">
        <v>-1.1099058739466</v>
      </c>
      <c r="FC519">
        <v>-0.0508365997127688</v>
      </c>
      <c r="FD519">
        <v>0.00161886503163497</v>
      </c>
      <c r="FE519">
        <v>-2.08621555845513e-05</v>
      </c>
      <c r="FF519">
        <v>0</v>
      </c>
      <c r="FG519">
        <v>2096</v>
      </c>
      <c r="FH519">
        <v>2</v>
      </c>
      <c r="FI519">
        <v>28</v>
      </c>
      <c r="FJ519">
        <v>18.2</v>
      </c>
      <c r="FK519">
        <v>18.1</v>
      </c>
      <c r="FL519">
        <v>18</v>
      </c>
      <c r="FM519">
        <v>492.481</v>
      </c>
      <c r="FN519">
        <v>513.543</v>
      </c>
      <c r="FO519">
        <v>31.3235</v>
      </c>
      <c r="FP519">
        <v>26.5335</v>
      </c>
      <c r="FQ519">
        <v>30.0003</v>
      </c>
      <c r="FR519">
        <v>26.6163</v>
      </c>
      <c r="FS519">
        <v>26.5983</v>
      </c>
      <c r="FT519">
        <v>21.5517</v>
      </c>
      <c r="FU519">
        <v>32.7304</v>
      </c>
      <c r="FV519">
        <v>0</v>
      </c>
      <c r="FW519">
        <v>31.35</v>
      </c>
      <c r="FX519">
        <v>420</v>
      </c>
      <c r="FY519">
        <v>10.9427</v>
      </c>
      <c r="FZ519">
        <v>101.674</v>
      </c>
      <c r="GA519">
        <v>96.1949</v>
      </c>
    </row>
    <row r="520" spans="1:183">
      <c r="A520">
        <v>504</v>
      </c>
      <c r="B520">
        <v>1625678222.5</v>
      </c>
      <c r="C520">
        <v>1006.40000009537</v>
      </c>
      <c r="D520" t="s">
        <v>1314</v>
      </c>
      <c r="E520" t="s">
        <v>1315</v>
      </c>
      <c r="F520">
        <v>1</v>
      </c>
      <c r="G520" t="s">
        <v>302</v>
      </c>
      <c r="H520">
        <v>1625678221.5</v>
      </c>
      <c r="I520">
        <f>(J520)/1000</f>
        <v>0</v>
      </c>
      <c r="J520">
        <f>1000*CJ520*AH520*(CF520-CG520)/(100*BY520*(1000-AH520*CF520))</f>
        <v>0</v>
      </c>
      <c r="K520">
        <f>CJ520*AH520*(CE520-CD520*(1000-AH520*CG520)/(1000-AH520*CF520))/(100*BY520)</f>
        <v>0</v>
      </c>
      <c r="L520">
        <f>CD520 - IF(AH520&gt;1, K520*BY520*100.0/(AJ520*CR520), 0)</f>
        <v>0</v>
      </c>
      <c r="M520">
        <f>((S520-I520/2)*L520-K520)/(S520+I520/2)</f>
        <v>0</v>
      </c>
      <c r="N520">
        <f>M520*(CK520+CL520)/1000.0</f>
        <v>0</v>
      </c>
      <c r="O520">
        <f>(CD520 - IF(AH520&gt;1, K520*BY520*100.0/(AJ520*CR520), 0))*(CK520+CL520)/1000.0</f>
        <v>0</v>
      </c>
      <c r="P520">
        <f>2.0/((1/R520-1/Q520)+SIGN(R520)*SQRT((1/R520-1/Q520)*(1/R520-1/Q520) + 4*BZ520/((BZ520+1)*(BZ520+1))*(2*1/R520*1/Q520-1/Q520*1/Q520)))</f>
        <v>0</v>
      </c>
      <c r="Q520">
        <f>IF(LEFT(CA520,1)&lt;&gt;"0",IF(LEFT(CA520,1)="1",3.0,CB520),$D$5+$E$5*(CR520*CK520/($K$5*1000))+$F$5*(CR520*CK520/($K$5*1000))*MAX(MIN(BY520,$J$5),$I$5)*MAX(MIN(BY520,$J$5),$I$5)+$G$5*MAX(MIN(BY520,$J$5),$I$5)*(CR520*CK520/($K$5*1000))+$H$5*(CR520*CK520/($K$5*1000))*(CR520*CK520/($K$5*1000)))</f>
        <v>0</v>
      </c>
      <c r="R520">
        <f>I520*(1000-(1000*0.61365*exp(17.502*V520/(240.97+V520))/(CK520+CL520)+CF520)/2)/(1000*0.61365*exp(17.502*V520/(240.97+V520))/(CK520+CL520)-CF520)</f>
        <v>0</v>
      </c>
      <c r="S520">
        <f>1/((BZ520+1)/(P520/1.6)+1/(Q520/1.37)) + BZ520/((BZ520+1)/(P520/1.6) + BZ520/(Q520/1.37))</f>
        <v>0</v>
      </c>
      <c r="T520">
        <f>(BU520*BX520)</f>
        <v>0</v>
      </c>
      <c r="U520">
        <f>(CM520+(T520+2*0.95*5.67E-8*(((CM520+$B$7)+273)^4-(CM520+273)^4)-44100*I520)/(1.84*29.3*Q520+8*0.95*5.67E-8*(CM520+273)^3))</f>
        <v>0</v>
      </c>
      <c r="V520">
        <f>($C$7*CN520+$D$7*CO520+$E$7*U520)</f>
        <v>0</v>
      </c>
      <c r="W520">
        <f>0.61365*exp(17.502*V520/(240.97+V520))</f>
        <v>0</v>
      </c>
      <c r="X520">
        <f>(Y520/Z520*100)</f>
        <v>0</v>
      </c>
      <c r="Y520">
        <f>CF520*(CK520+CL520)/1000</f>
        <v>0</v>
      </c>
      <c r="Z520">
        <f>0.61365*exp(17.502*CM520/(240.97+CM520))</f>
        <v>0</v>
      </c>
      <c r="AA520">
        <f>(W520-CF520*(CK520+CL520)/1000)</f>
        <v>0</v>
      </c>
      <c r="AB520">
        <f>(-I520*44100)</f>
        <v>0</v>
      </c>
      <c r="AC520">
        <f>2*29.3*Q520*0.92*(CM520-V520)</f>
        <v>0</v>
      </c>
      <c r="AD520">
        <f>2*0.95*5.67E-8*(((CM520+$B$7)+273)^4-(V520+273)^4)</f>
        <v>0</v>
      </c>
      <c r="AE520">
        <f>T520+AD520+AB520+AC520</f>
        <v>0</v>
      </c>
      <c r="AF520">
        <v>0</v>
      </c>
      <c r="AG520">
        <v>0</v>
      </c>
      <c r="AH520">
        <f>IF(AF520*$H$13&gt;=AJ520,1.0,(AJ520/(AJ520-AF520*$H$13)))</f>
        <v>0</v>
      </c>
      <c r="AI520">
        <f>(AH520-1)*100</f>
        <v>0</v>
      </c>
      <c r="AJ520">
        <f>MAX(0,($B$13+$C$13*CR520)/(1+$D$13*CR520)*CK520/(CM520+273)*$E$13)</f>
        <v>0</v>
      </c>
      <c r="AK520" t="s">
        <v>303</v>
      </c>
      <c r="AL520" t="s">
        <v>303</v>
      </c>
      <c r="AM520">
        <v>0</v>
      </c>
      <c r="AN520">
        <v>0</v>
      </c>
      <c r="AO520">
        <f>1-AM520/AN520</f>
        <v>0</v>
      </c>
      <c r="AP520">
        <v>0</v>
      </c>
      <c r="AQ520" t="s">
        <v>303</v>
      </c>
      <c r="AR520" t="s">
        <v>303</v>
      </c>
      <c r="AS520">
        <v>0</v>
      </c>
      <c r="AT520">
        <v>0</v>
      </c>
      <c r="AU520">
        <f>1-AS520/AT520</f>
        <v>0</v>
      </c>
      <c r="AV520">
        <v>0.5</v>
      </c>
      <c r="AW520">
        <f>BV520</f>
        <v>0</v>
      </c>
      <c r="AX520">
        <f>K520</f>
        <v>0</v>
      </c>
      <c r="AY520">
        <f>AU520*AV520*AW520</f>
        <v>0</v>
      </c>
      <c r="AZ520">
        <f>(AX520-AP520)/AW520</f>
        <v>0</v>
      </c>
      <c r="BA520">
        <f>(AN520-AT520)/AT520</f>
        <v>0</v>
      </c>
      <c r="BB520">
        <f>AM520/(AO520+AM520/AT520)</f>
        <v>0</v>
      </c>
      <c r="BC520" t="s">
        <v>303</v>
      </c>
      <c r="BD520">
        <v>0</v>
      </c>
      <c r="BE520">
        <f>IF(BD520&lt;&gt;0, BD520, BB520)</f>
        <v>0</v>
      </c>
      <c r="BF520">
        <f>1-BE520/AT520</f>
        <v>0</v>
      </c>
      <c r="BG520">
        <f>(AT520-AS520)/(AT520-BE520)</f>
        <v>0</v>
      </c>
      <c r="BH520">
        <f>(AN520-AT520)/(AN520-BE520)</f>
        <v>0</v>
      </c>
      <c r="BI520">
        <f>(AT520-AS520)/(AT520-AM520)</f>
        <v>0</v>
      </c>
      <c r="BJ520">
        <f>(AN520-AT520)/(AN520-AM520)</f>
        <v>0</v>
      </c>
      <c r="BK520">
        <f>(BG520*BE520/AS520)</f>
        <v>0</v>
      </c>
      <c r="BL520">
        <f>(1-BK520)</f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f>$B$11*CS520+$C$11*CT520+$F$11*CU520*(1-CX520)</f>
        <v>0</v>
      </c>
      <c r="BV520">
        <f>BU520*BW520</f>
        <v>0</v>
      </c>
      <c r="BW520">
        <f>($B$11*$D$9+$C$11*$D$9+$F$11*((DH520+CZ520)/MAX(DH520+CZ520+DI520, 0.1)*$I$9+DI520/MAX(DH520+CZ520+DI520, 0.1)*$J$9))/($B$11+$C$11+$F$11)</f>
        <v>0</v>
      </c>
      <c r="BX520">
        <f>($B$11*$K$9+$C$11*$K$9+$F$11*((DH520+CZ520)/MAX(DH520+CZ520+DI520, 0.1)*$P$9+DI520/MAX(DH520+CZ520+DI520, 0.1)*$Q$9))/($B$11+$C$11+$F$11)</f>
        <v>0</v>
      </c>
      <c r="BY520">
        <v>6</v>
      </c>
      <c r="BZ520">
        <v>0.5</v>
      </c>
      <c r="CA520" t="s">
        <v>304</v>
      </c>
      <c r="CB520">
        <v>2</v>
      </c>
      <c r="CC520">
        <v>1625678221.5</v>
      </c>
      <c r="CD520">
        <v>405.708666666667</v>
      </c>
      <c r="CE520">
        <v>419.956666666667</v>
      </c>
      <c r="CF520">
        <v>13.3628666666667</v>
      </c>
      <c r="CG520">
        <v>10.8031</v>
      </c>
      <c r="CH520">
        <v>420.050333333333</v>
      </c>
      <c r="CI520">
        <v>14.9405</v>
      </c>
      <c r="CJ520">
        <v>499.990666666667</v>
      </c>
      <c r="CK520">
        <v>100.415666666667</v>
      </c>
      <c r="CL520">
        <v>0.09975</v>
      </c>
      <c r="CM520">
        <v>28.5049666666667</v>
      </c>
      <c r="CN520">
        <v>27.9919666666667</v>
      </c>
      <c r="CO520">
        <v>999.9</v>
      </c>
      <c r="CP520">
        <v>0</v>
      </c>
      <c r="CQ520">
        <v>0</v>
      </c>
      <c r="CR520">
        <v>10006.25</v>
      </c>
      <c r="CS520">
        <v>0</v>
      </c>
      <c r="CT520">
        <v>4.51973333333333</v>
      </c>
      <c r="CU520">
        <v>1045.95666666667</v>
      </c>
      <c r="CV520">
        <v>0.962005666666667</v>
      </c>
      <c r="CW520">
        <v>0.0379944</v>
      </c>
      <c r="CX520">
        <v>0</v>
      </c>
      <c r="CY520">
        <v>1199.72666666667</v>
      </c>
      <c r="CZ520">
        <v>4.99912</v>
      </c>
      <c r="DA520">
        <v>12497.1</v>
      </c>
      <c r="DB520">
        <v>6712.53666666667</v>
      </c>
      <c r="DC520">
        <v>38.4166666666667</v>
      </c>
      <c r="DD520">
        <v>41.187</v>
      </c>
      <c r="DE520">
        <v>40.0623333333333</v>
      </c>
      <c r="DF520">
        <v>40.8956666666667</v>
      </c>
      <c r="DG520">
        <v>40.6036666666667</v>
      </c>
      <c r="DH520">
        <v>1001.40666666667</v>
      </c>
      <c r="DI520">
        <v>39.55</v>
      </c>
      <c r="DJ520">
        <v>0</v>
      </c>
      <c r="DK520">
        <v>1625678223.2</v>
      </c>
      <c r="DL520">
        <v>0</v>
      </c>
      <c r="DM520">
        <v>1202.06961538462</v>
      </c>
      <c r="DN520">
        <v>-19.3958974474629</v>
      </c>
      <c r="DO520">
        <v>-196.400000082107</v>
      </c>
      <c r="DP520">
        <v>12519.7115384615</v>
      </c>
      <c r="DQ520">
        <v>15</v>
      </c>
      <c r="DR520">
        <v>1625677134.6</v>
      </c>
      <c r="DS520" t="s">
        <v>305</v>
      </c>
      <c r="DT520">
        <v>1625677128.6</v>
      </c>
      <c r="DU520">
        <v>1625677134.6</v>
      </c>
      <c r="DV520">
        <v>2</v>
      </c>
      <c r="DW520">
        <v>0.041</v>
      </c>
      <c r="DX520">
        <v>0.026</v>
      </c>
      <c r="DY520">
        <v>-14.347</v>
      </c>
      <c r="DZ520">
        <v>-1.389</v>
      </c>
      <c r="EA520">
        <v>420</v>
      </c>
      <c r="EB520">
        <v>5</v>
      </c>
      <c r="EC520">
        <v>0.14</v>
      </c>
      <c r="ED520">
        <v>0.08</v>
      </c>
      <c r="EE520">
        <v>-14.2233902439024</v>
      </c>
      <c r="EF520">
        <v>-0.194763763066228</v>
      </c>
      <c r="EG520">
        <v>0.0270398153125283</v>
      </c>
      <c r="EH520">
        <v>1</v>
      </c>
      <c r="EI520">
        <v>1202.91371428571</v>
      </c>
      <c r="EJ520">
        <v>-19.148806262229</v>
      </c>
      <c r="EK520">
        <v>1.94098662056812</v>
      </c>
      <c r="EL520">
        <v>0</v>
      </c>
      <c r="EM520">
        <v>2.52620609756098</v>
      </c>
      <c r="EN520">
        <v>0.242101881533102</v>
      </c>
      <c r="EO520">
        <v>0.025261771260345</v>
      </c>
      <c r="EP520">
        <v>0</v>
      </c>
      <c r="EQ520">
        <v>1</v>
      </c>
      <c r="ER520">
        <v>3</v>
      </c>
      <c r="ES520" t="s">
        <v>427</v>
      </c>
      <c r="ET520">
        <v>100</v>
      </c>
      <c r="EU520">
        <v>100</v>
      </c>
      <c r="EV520">
        <v>-14.341</v>
      </c>
      <c r="EW520">
        <v>-1.5779</v>
      </c>
      <c r="EX520">
        <v>-14.3476998515065</v>
      </c>
      <c r="EY520">
        <v>0.000485247639819423</v>
      </c>
      <c r="EZ520">
        <v>-1.36446825205216e-06</v>
      </c>
      <c r="FA520">
        <v>5.78542989185787e-10</v>
      </c>
      <c r="FB520">
        <v>-1.1099058739466</v>
      </c>
      <c r="FC520">
        <v>-0.0508365997127688</v>
      </c>
      <c r="FD520">
        <v>0.00161886503163497</v>
      </c>
      <c r="FE520">
        <v>-2.08621555845513e-05</v>
      </c>
      <c r="FF520">
        <v>0</v>
      </c>
      <c r="FG520">
        <v>2096</v>
      </c>
      <c r="FH520">
        <v>2</v>
      </c>
      <c r="FI520">
        <v>28</v>
      </c>
      <c r="FJ520">
        <v>18.2</v>
      </c>
      <c r="FK520">
        <v>18.1</v>
      </c>
      <c r="FL520">
        <v>18</v>
      </c>
      <c r="FM520">
        <v>492.519</v>
      </c>
      <c r="FN520">
        <v>513.622</v>
      </c>
      <c r="FO520">
        <v>31.3623</v>
      </c>
      <c r="FP520">
        <v>26.5351</v>
      </c>
      <c r="FQ520">
        <v>30.0003</v>
      </c>
      <c r="FR520">
        <v>26.6174</v>
      </c>
      <c r="FS520">
        <v>26.5989</v>
      </c>
      <c r="FT520">
        <v>21.5512</v>
      </c>
      <c r="FU520">
        <v>32.4484</v>
      </c>
      <c r="FV520">
        <v>0</v>
      </c>
      <c r="FW520">
        <v>31.42</v>
      </c>
      <c r="FX520">
        <v>420</v>
      </c>
      <c r="FY520">
        <v>10.9463</v>
      </c>
      <c r="FZ520">
        <v>101.673</v>
      </c>
      <c r="GA520">
        <v>96.1955</v>
      </c>
    </row>
    <row r="521" spans="1:183">
      <c r="A521">
        <v>505</v>
      </c>
      <c r="B521">
        <v>1625678224.5</v>
      </c>
      <c r="C521">
        <v>1008.40000009537</v>
      </c>
      <c r="D521" t="s">
        <v>1316</v>
      </c>
      <c r="E521" t="s">
        <v>1317</v>
      </c>
      <c r="F521">
        <v>1</v>
      </c>
      <c r="G521" t="s">
        <v>302</v>
      </c>
      <c r="H521">
        <v>1625678223.5</v>
      </c>
      <c r="I521">
        <f>(J521)/1000</f>
        <v>0</v>
      </c>
      <c r="J521">
        <f>1000*CJ521*AH521*(CF521-CG521)/(100*BY521*(1000-AH521*CF521))</f>
        <v>0</v>
      </c>
      <c r="K521">
        <f>CJ521*AH521*(CE521-CD521*(1000-AH521*CG521)/(1000-AH521*CF521))/(100*BY521)</f>
        <v>0</v>
      </c>
      <c r="L521">
        <f>CD521 - IF(AH521&gt;1, K521*BY521*100.0/(AJ521*CR521), 0)</f>
        <v>0</v>
      </c>
      <c r="M521">
        <f>((S521-I521/2)*L521-K521)/(S521+I521/2)</f>
        <v>0</v>
      </c>
      <c r="N521">
        <f>M521*(CK521+CL521)/1000.0</f>
        <v>0</v>
      </c>
      <c r="O521">
        <f>(CD521 - IF(AH521&gt;1, K521*BY521*100.0/(AJ521*CR521), 0))*(CK521+CL521)/1000.0</f>
        <v>0</v>
      </c>
      <c r="P521">
        <f>2.0/((1/R521-1/Q521)+SIGN(R521)*SQRT((1/R521-1/Q521)*(1/R521-1/Q521) + 4*BZ521/((BZ521+1)*(BZ521+1))*(2*1/R521*1/Q521-1/Q521*1/Q521)))</f>
        <v>0</v>
      </c>
      <c r="Q521">
        <f>IF(LEFT(CA521,1)&lt;&gt;"0",IF(LEFT(CA521,1)="1",3.0,CB521),$D$5+$E$5*(CR521*CK521/($K$5*1000))+$F$5*(CR521*CK521/($K$5*1000))*MAX(MIN(BY521,$J$5),$I$5)*MAX(MIN(BY521,$J$5),$I$5)+$G$5*MAX(MIN(BY521,$J$5),$I$5)*(CR521*CK521/($K$5*1000))+$H$5*(CR521*CK521/($K$5*1000))*(CR521*CK521/($K$5*1000)))</f>
        <v>0</v>
      </c>
      <c r="R521">
        <f>I521*(1000-(1000*0.61365*exp(17.502*V521/(240.97+V521))/(CK521+CL521)+CF521)/2)/(1000*0.61365*exp(17.502*V521/(240.97+V521))/(CK521+CL521)-CF521)</f>
        <v>0</v>
      </c>
      <c r="S521">
        <f>1/((BZ521+1)/(P521/1.6)+1/(Q521/1.37)) + BZ521/((BZ521+1)/(P521/1.6) + BZ521/(Q521/1.37))</f>
        <v>0</v>
      </c>
      <c r="T521">
        <f>(BU521*BX521)</f>
        <v>0</v>
      </c>
      <c r="U521">
        <f>(CM521+(T521+2*0.95*5.67E-8*(((CM521+$B$7)+273)^4-(CM521+273)^4)-44100*I521)/(1.84*29.3*Q521+8*0.95*5.67E-8*(CM521+273)^3))</f>
        <v>0</v>
      </c>
      <c r="V521">
        <f>($C$7*CN521+$D$7*CO521+$E$7*U521)</f>
        <v>0</v>
      </c>
      <c r="W521">
        <f>0.61365*exp(17.502*V521/(240.97+V521))</f>
        <v>0</v>
      </c>
      <c r="X521">
        <f>(Y521/Z521*100)</f>
        <v>0</v>
      </c>
      <c r="Y521">
        <f>CF521*(CK521+CL521)/1000</f>
        <v>0</v>
      </c>
      <c r="Z521">
        <f>0.61365*exp(17.502*CM521/(240.97+CM521))</f>
        <v>0</v>
      </c>
      <c r="AA521">
        <f>(W521-CF521*(CK521+CL521)/1000)</f>
        <v>0</v>
      </c>
      <c r="AB521">
        <f>(-I521*44100)</f>
        <v>0</v>
      </c>
      <c r="AC521">
        <f>2*29.3*Q521*0.92*(CM521-V521)</f>
        <v>0</v>
      </c>
      <c r="AD521">
        <f>2*0.95*5.67E-8*(((CM521+$B$7)+273)^4-(V521+273)^4)</f>
        <v>0</v>
      </c>
      <c r="AE521">
        <f>T521+AD521+AB521+AC521</f>
        <v>0</v>
      </c>
      <c r="AF521">
        <v>0</v>
      </c>
      <c r="AG521">
        <v>0</v>
      </c>
      <c r="AH521">
        <f>IF(AF521*$H$13&gt;=AJ521,1.0,(AJ521/(AJ521-AF521*$H$13)))</f>
        <v>0</v>
      </c>
      <c r="AI521">
        <f>(AH521-1)*100</f>
        <v>0</v>
      </c>
      <c r="AJ521">
        <f>MAX(0,($B$13+$C$13*CR521)/(1+$D$13*CR521)*CK521/(CM521+273)*$E$13)</f>
        <v>0</v>
      </c>
      <c r="AK521" t="s">
        <v>303</v>
      </c>
      <c r="AL521" t="s">
        <v>303</v>
      </c>
      <c r="AM521">
        <v>0</v>
      </c>
      <c r="AN521">
        <v>0</v>
      </c>
      <c r="AO521">
        <f>1-AM521/AN521</f>
        <v>0</v>
      </c>
      <c r="AP521">
        <v>0</v>
      </c>
      <c r="AQ521" t="s">
        <v>303</v>
      </c>
      <c r="AR521" t="s">
        <v>303</v>
      </c>
      <c r="AS521">
        <v>0</v>
      </c>
      <c r="AT521">
        <v>0</v>
      </c>
      <c r="AU521">
        <f>1-AS521/AT521</f>
        <v>0</v>
      </c>
      <c r="AV521">
        <v>0.5</v>
      </c>
      <c r="AW521">
        <f>BV521</f>
        <v>0</v>
      </c>
      <c r="AX521">
        <f>K521</f>
        <v>0</v>
      </c>
      <c r="AY521">
        <f>AU521*AV521*AW521</f>
        <v>0</v>
      </c>
      <c r="AZ521">
        <f>(AX521-AP521)/AW521</f>
        <v>0</v>
      </c>
      <c r="BA521">
        <f>(AN521-AT521)/AT521</f>
        <v>0</v>
      </c>
      <c r="BB521">
        <f>AM521/(AO521+AM521/AT521)</f>
        <v>0</v>
      </c>
      <c r="BC521" t="s">
        <v>303</v>
      </c>
      <c r="BD521">
        <v>0</v>
      </c>
      <c r="BE521">
        <f>IF(BD521&lt;&gt;0, BD521, BB521)</f>
        <v>0</v>
      </c>
      <c r="BF521">
        <f>1-BE521/AT521</f>
        <v>0</v>
      </c>
      <c r="BG521">
        <f>(AT521-AS521)/(AT521-BE521)</f>
        <v>0</v>
      </c>
      <c r="BH521">
        <f>(AN521-AT521)/(AN521-BE521)</f>
        <v>0</v>
      </c>
      <c r="BI521">
        <f>(AT521-AS521)/(AT521-AM521)</f>
        <v>0</v>
      </c>
      <c r="BJ521">
        <f>(AN521-AT521)/(AN521-AM521)</f>
        <v>0</v>
      </c>
      <c r="BK521">
        <f>(BG521*BE521/AS521)</f>
        <v>0</v>
      </c>
      <c r="BL521">
        <f>(1-BK521)</f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f>$B$11*CS521+$C$11*CT521+$F$11*CU521*(1-CX521)</f>
        <v>0</v>
      </c>
      <c r="BV521">
        <f>BU521*BW521</f>
        <v>0</v>
      </c>
      <c r="BW521">
        <f>($B$11*$D$9+$C$11*$D$9+$F$11*((DH521+CZ521)/MAX(DH521+CZ521+DI521, 0.1)*$I$9+DI521/MAX(DH521+CZ521+DI521, 0.1)*$J$9))/($B$11+$C$11+$F$11)</f>
        <v>0</v>
      </c>
      <c r="BX521">
        <f>($B$11*$K$9+$C$11*$K$9+$F$11*((DH521+CZ521)/MAX(DH521+CZ521+DI521, 0.1)*$P$9+DI521/MAX(DH521+CZ521+DI521, 0.1)*$Q$9))/($B$11+$C$11+$F$11)</f>
        <v>0</v>
      </c>
      <c r="BY521">
        <v>6</v>
      </c>
      <c r="BZ521">
        <v>0.5</v>
      </c>
      <c r="CA521" t="s">
        <v>304</v>
      </c>
      <c r="CB521">
        <v>2</v>
      </c>
      <c r="CC521">
        <v>1625678223.5</v>
      </c>
      <c r="CD521">
        <v>405.702666666667</v>
      </c>
      <c r="CE521">
        <v>419.943</v>
      </c>
      <c r="CF521">
        <v>13.3874</v>
      </c>
      <c r="CG521">
        <v>10.8339</v>
      </c>
      <c r="CH521">
        <v>420.044333333333</v>
      </c>
      <c r="CI521">
        <v>14.9654666666667</v>
      </c>
      <c r="CJ521">
        <v>499.985666666667</v>
      </c>
      <c r="CK521">
        <v>100.414</v>
      </c>
      <c r="CL521">
        <v>0.0996590333333333</v>
      </c>
      <c r="CM521">
        <v>28.5338</v>
      </c>
      <c r="CN521">
        <v>28.0262666666667</v>
      </c>
      <c r="CO521">
        <v>999.9</v>
      </c>
      <c r="CP521">
        <v>0</v>
      </c>
      <c r="CQ521">
        <v>0</v>
      </c>
      <c r="CR521">
        <v>10034.6</v>
      </c>
      <c r="CS521">
        <v>0</v>
      </c>
      <c r="CT521">
        <v>4.49629666666667</v>
      </c>
      <c r="CU521">
        <v>1045.95666666667</v>
      </c>
      <c r="CV521">
        <v>0.962005666666667</v>
      </c>
      <c r="CW521">
        <v>0.0379944</v>
      </c>
      <c r="CX521">
        <v>0</v>
      </c>
      <c r="CY521">
        <v>1199.17333333333</v>
      </c>
      <c r="CZ521">
        <v>4.99912</v>
      </c>
      <c r="DA521">
        <v>12491.5333333333</v>
      </c>
      <c r="DB521">
        <v>6712.54333333333</v>
      </c>
      <c r="DC521">
        <v>38.4786666666667</v>
      </c>
      <c r="DD521">
        <v>41.25</v>
      </c>
      <c r="DE521">
        <v>40.062</v>
      </c>
      <c r="DF521">
        <v>40.9163333333333</v>
      </c>
      <c r="DG521">
        <v>40.6246666666667</v>
      </c>
      <c r="DH521">
        <v>1001.40666666667</v>
      </c>
      <c r="DI521">
        <v>39.55</v>
      </c>
      <c r="DJ521">
        <v>0</v>
      </c>
      <c r="DK521">
        <v>1625678225.6</v>
      </c>
      <c r="DL521">
        <v>0</v>
      </c>
      <c r="DM521">
        <v>1201.30346153846</v>
      </c>
      <c r="DN521">
        <v>-19.810256404951</v>
      </c>
      <c r="DO521">
        <v>-191.644444327115</v>
      </c>
      <c r="DP521">
        <v>12511.7</v>
      </c>
      <c r="DQ521">
        <v>15</v>
      </c>
      <c r="DR521">
        <v>1625677134.6</v>
      </c>
      <c r="DS521" t="s">
        <v>305</v>
      </c>
      <c r="DT521">
        <v>1625677128.6</v>
      </c>
      <c r="DU521">
        <v>1625677134.6</v>
      </c>
      <c r="DV521">
        <v>2</v>
      </c>
      <c r="DW521">
        <v>0.041</v>
      </c>
      <c r="DX521">
        <v>0.026</v>
      </c>
      <c r="DY521">
        <v>-14.347</v>
      </c>
      <c r="DZ521">
        <v>-1.389</v>
      </c>
      <c r="EA521">
        <v>420</v>
      </c>
      <c r="EB521">
        <v>5</v>
      </c>
      <c r="EC521">
        <v>0.14</v>
      </c>
      <c r="ED521">
        <v>0.08</v>
      </c>
      <c r="EE521">
        <v>-14.2277804878049</v>
      </c>
      <c r="EF521">
        <v>-0.165725435540034</v>
      </c>
      <c r="EG521">
        <v>0.0255495331398538</v>
      </c>
      <c r="EH521">
        <v>1</v>
      </c>
      <c r="EI521">
        <v>1202.13696969697</v>
      </c>
      <c r="EJ521">
        <v>-19.1738612355296</v>
      </c>
      <c r="EK521">
        <v>1.83626182336021</v>
      </c>
      <c r="EL521">
        <v>0</v>
      </c>
      <c r="EM521">
        <v>2.53197707317073</v>
      </c>
      <c r="EN521">
        <v>0.225874703832751</v>
      </c>
      <c r="EO521">
        <v>0.0241662517395849</v>
      </c>
      <c r="EP521">
        <v>0</v>
      </c>
      <c r="EQ521">
        <v>1</v>
      </c>
      <c r="ER521">
        <v>3</v>
      </c>
      <c r="ES521" t="s">
        <v>427</v>
      </c>
      <c r="ET521">
        <v>100</v>
      </c>
      <c r="EU521">
        <v>100</v>
      </c>
      <c r="EV521">
        <v>-14.342</v>
      </c>
      <c r="EW521">
        <v>-1.5783</v>
      </c>
      <c r="EX521">
        <v>-14.3476998515065</v>
      </c>
      <c r="EY521">
        <v>0.000485247639819423</v>
      </c>
      <c r="EZ521">
        <v>-1.36446825205216e-06</v>
      </c>
      <c r="FA521">
        <v>5.78542989185787e-10</v>
      </c>
      <c r="FB521">
        <v>-1.1099058739466</v>
      </c>
      <c r="FC521">
        <v>-0.0508365997127688</v>
      </c>
      <c r="FD521">
        <v>0.00161886503163497</v>
      </c>
      <c r="FE521">
        <v>-2.08621555845513e-05</v>
      </c>
      <c r="FF521">
        <v>0</v>
      </c>
      <c r="FG521">
        <v>2096</v>
      </c>
      <c r="FH521">
        <v>2</v>
      </c>
      <c r="FI521">
        <v>28</v>
      </c>
      <c r="FJ521">
        <v>18.3</v>
      </c>
      <c r="FK521">
        <v>18.2</v>
      </c>
      <c r="FL521">
        <v>18</v>
      </c>
      <c r="FM521">
        <v>492.596</v>
      </c>
      <c r="FN521">
        <v>513.649</v>
      </c>
      <c r="FO521">
        <v>31.3981</v>
      </c>
      <c r="FP521">
        <v>26.5374</v>
      </c>
      <c r="FQ521">
        <v>30.0003</v>
      </c>
      <c r="FR521">
        <v>26.618</v>
      </c>
      <c r="FS521">
        <v>26.6</v>
      </c>
      <c r="FT521">
        <v>21.5524</v>
      </c>
      <c r="FU521">
        <v>32.4484</v>
      </c>
      <c r="FV521">
        <v>0</v>
      </c>
      <c r="FW521">
        <v>31.49</v>
      </c>
      <c r="FX521">
        <v>420</v>
      </c>
      <c r="FY521">
        <v>10.9426</v>
      </c>
      <c r="FZ521">
        <v>101.673</v>
      </c>
      <c r="GA521">
        <v>96.1965</v>
      </c>
    </row>
    <row r="522" spans="1:183">
      <c r="A522">
        <v>506</v>
      </c>
      <c r="B522">
        <v>1625678226.5</v>
      </c>
      <c r="C522">
        <v>1010.40000009537</v>
      </c>
      <c r="D522" t="s">
        <v>1318</v>
      </c>
      <c r="E522" t="s">
        <v>1319</v>
      </c>
      <c r="F522">
        <v>1</v>
      </c>
      <c r="G522" t="s">
        <v>302</v>
      </c>
      <c r="H522">
        <v>1625678225.5</v>
      </c>
      <c r="I522">
        <f>(J522)/1000</f>
        <v>0</v>
      </c>
      <c r="J522">
        <f>1000*CJ522*AH522*(CF522-CG522)/(100*BY522*(1000-AH522*CF522))</f>
        <v>0</v>
      </c>
      <c r="K522">
        <f>CJ522*AH522*(CE522-CD522*(1000-AH522*CG522)/(1000-AH522*CF522))/(100*BY522)</f>
        <v>0</v>
      </c>
      <c r="L522">
        <f>CD522 - IF(AH522&gt;1, K522*BY522*100.0/(AJ522*CR522), 0)</f>
        <v>0</v>
      </c>
      <c r="M522">
        <f>((S522-I522/2)*L522-K522)/(S522+I522/2)</f>
        <v>0</v>
      </c>
      <c r="N522">
        <f>M522*(CK522+CL522)/1000.0</f>
        <v>0</v>
      </c>
      <c r="O522">
        <f>(CD522 - IF(AH522&gt;1, K522*BY522*100.0/(AJ522*CR522), 0))*(CK522+CL522)/1000.0</f>
        <v>0</v>
      </c>
      <c r="P522">
        <f>2.0/((1/R522-1/Q522)+SIGN(R522)*SQRT((1/R522-1/Q522)*(1/R522-1/Q522) + 4*BZ522/((BZ522+1)*(BZ522+1))*(2*1/R522*1/Q522-1/Q522*1/Q522)))</f>
        <v>0</v>
      </c>
      <c r="Q522">
        <f>IF(LEFT(CA522,1)&lt;&gt;"0",IF(LEFT(CA522,1)="1",3.0,CB522),$D$5+$E$5*(CR522*CK522/($K$5*1000))+$F$5*(CR522*CK522/($K$5*1000))*MAX(MIN(BY522,$J$5),$I$5)*MAX(MIN(BY522,$J$5),$I$5)+$G$5*MAX(MIN(BY522,$J$5),$I$5)*(CR522*CK522/($K$5*1000))+$H$5*(CR522*CK522/($K$5*1000))*(CR522*CK522/($K$5*1000)))</f>
        <v>0</v>
      </c>
      <c r="R522">
        <f>I522*(1000-(1000*0.61365*exp(17.502*V522/(240.97+V522))/(CK522+CL522)+CF522)/2)/(1000*0.61365*exp(17.502*V522/(240.97+V522))/(CK522+CL522)-CF522)</f>
        <v>0</v>
      </c>
      <c r="S522">
        <f>1/((BZ522+1)/(P522/1.6)+1/(Q522/1.37)) + BZ522/((BZ522+1)/(P522/1.6) + BZ522/(Q522/1.37))</f>
        <v>0</v>
      </c>
      <c r="T522">
        <f>(BU522*BX522)</f>
        <v>0</v>
      </c>
      <c r="U522">
        <f>(CM522+(T522+2*0.95*5.67E-8*(((CM522+$B$7)+273)^4-(CM522+273)^4)-44100*I522)/(1.84*29.3*Q522+8*0.95*5.67E-8*(CM522+273)^3))</f>
        <v>0</v>
      </c>
      <c r="V522">
        <f>($C$7*CN522+$D$7*CO522+$E$7*U522)</f>
        <v>0</v>
      </c>
      <c r="W522">
        <f>0.61365*exp(17.502*V522/(240.97+V522))</f>
        <v>0</v>
      </c>
      <c r="X522">
        <f>(Y522/Z522*100)</f>
        <v>0</v>
      </c>
      <c r="Y522">
        <f>CF522*(CK522+CL522)/1000</f>
        <v>0</v>
      </c>
      <c r="Z522">
        <f>0.61365*exp(17.502*CM522/(240.97+CM522))</f>
        <v>0</v>
      </c>
      <c r="AA522">
        <f>(W522-CF522*(CK522+CL522)/1000)</f>
        <v>0</v>
      </c>
      <c r="AB522">
        <f>(-I522*44100)</f>
        <v>0</v>
      </c>
      <c r="AC522">
        <f>2*29.3*Q522*0.92*(CM522-V522)</f>
        <v>0</v>
      </c>
      <c r="AD522">
        <f>2*0.95*5.67E-8*(((CM522+$B$7)+273)^4-(V522+273)^4)</f>
        <v>0</v>
      </c>
      <c r="AE522">
        <f>T522+AD522+AB522+AC522</f>
        <v>0</v>
      </c>
      <c r="AF522">
        <v>0</v>
      </c>
      <c r="AG522">
        <v>0</v>
      </c>
      <c r="AH522">
        <f>IF(AF522*$H$13&gt;=AJ522,1.0,(AJ522/(AJ522-AF522*$H$13)))</f>
        <v>0</v>
      </c>
      <c r="AI522">
        <f>(AH522-1)*100</f>
        <v>0</v>
      </c>
      <c r="AJ522">
        <f>MAX(0,($B$13+$C$13*CR522)/(1+$D$13*CR522)*CK522/(CM522+273)*$E$13)</f>
        <v>0</v>
      </c>
      <c r="AK522" t="s">
        <v>303</v>
      </c>
      <c r="AL522" t="s">
        <v>303</v>
      </c>
      <c r="AM522">
        <v>0</v>
      </c>
      <c r="AN522">
        <v>0</v>
      </c>
      <c r="AO522">
        <f>1-AM522/AN522</f>
        <v>0</v>
      </c>
      <c r="AP522">
        <v>0</v>
      </c>
      <c r="AQ522" t="s">
        <v>303</v>
      </c>
      <c r="AR522" t="s">
        <v>303</v>
      </c>
      <c r="AS522">
        <v>0</v>
      </c>
      <c r="AT522">
        <v>0</v>
      </c>
      <c r="AU522">
        <f>1-AS522/AT522</f>
        <v>0</v>
      </c>
      <c r="AV522">
        <v>0.5</v>
      </c>
      <c r="AW522">
        <f>BV522</f>
        <v>0</v>
      </c>
      <c r="AX522">
        <f>K522</f>
        <v>0</v>
      </c>
      <c r="AY522">
        <f>AU522*AV522*AW522</f>
        <v>0</v>
      </c>
      <c r="AZ522">
        <f>(AX522-AP522)/AW522</f>
        <v>0</v>
      </c>
      <c r="BA522">
        <f>(AN522-AT522)/AT522</f>
        <v>0</v>
      </c>
      <c r="BB522">
        <f>AM522/(AO522+AM522/AT522)</f>
        <v>0</v>
      </c>
      <c r="BC522" t="s">
        <v>303</v>
      </c>
      <c r="BD522">
        <v>0</v>
      </c>
      <c r="BE522">
        <f>IF(BD522&lt;&gt;0, BD522, BB522)</f>
        <v>0</v>
      </c>
      <c r="BF522">
        <f>1-BE522/AT522</f>
        <v>0</v>
      </c>
      <c r="BG522">
        <f>(AT522-AS522)/(AT522-BE522)</f>
        <v>0</v>
      </c>
      <c r="BH522">
        <f>(AN522-AT522)/(AN522-BE522)</f>
        <v>0</v>
      </c>
      <c r="BI522">
        <f>(AT522-AS522)/(AT522-AM522)</f>
        <v>0</v>
      </c>
      <c r="BJ522">
        <f>(AN522-AT522)/(AN522-AM522)</f>
        <v>0</v>
      </c>
      <c r="BK522">
        <f>(BG522*BE522/AS522)</f>
        <v>0</v>
      </c>
      <c r="BL522">
        <f>(1-BK522)</f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f>$B$11*CS522+$C$11*CT522+$F$11*CU522*(1-CX522)</f>
        <v>0</v>
      </c>
      <c r="BV522">
        <f>BU522*BW522</f>
        <v>0</v>
      </c>
      <c r="BW522">
        <f>($B$11*$D$9+$C$11*$D$9+$F$11*((DH522+CZ522)/MAX(DH522+CZ522+DI522, 0.1)*$I$9+DI522/MAX(DH522+CZ522+DI522, 0.1)*$J$9))/($B$11+$C$11+$F$11)</f>
        <v>0</v>
      </c>
      <c r="BX522">
        <f>($B$11*$K$9+$C$11*$K$9+$F$11*((DH522+CZ522)/MAX(DH522+CZ522+DI522, 0.1)*$P$9+DI522/MAX(DH522+CZ522+DI522, 0.1)*$Q$9))/($B$11+$C$11+$F$11)</f>
        <v>0</v>
      </c>
      <c r="BY522">
        <v>6</v>
      </c>
      <c r="BZ522">
        <v>0.5</v>
      </c>
      <c r="CA522" t="s">
        <v>304</v>
      </c>
      <c r="CB522">
        <v>2</v>
      </c>
      <c r="CC522">
        <v>1625678225.5</v>
      </c>
      <c r="CD522">
        <v>405.67</v>
      </c>
      <c r="CE522">
        <v>419.964333333333</v>
      </c>
      <c r="CF522">
        <v>13.4149333333333</v>
      </c>
      <c r="CG522">
        <v>10.8556</v>
      </c>
      <c r="CH522">
        <v>420.012</v>
      </c>
      <c r="CI522">
        <v>14.9934333333333</v>
      </c>
      <c r="CJ522">
        <v>500.017666666667</v>
      </c>
      <c r="CK522">
        <v>100.412333333333</v>
      </c>
      <c r="CL522">
        <v>0.0999689333333333</v>
      </c>
      <c r="CM522">
        <v>28.5657666666667</v>
      </c>
      <c r="CN522">
        <v>28.0586333333333</v>
      </c>
      <c r="CO522">
        <v>999.9</v>
      </c>
      <c r="CP522">
        <v>0</v>
      </c>
      <c r="CQ522">
        <v>0</v>
      </c>
      <c r="CR522">
        <v>10013.7833333333</v>
      </c>
      <c r="CS522">
        <v>0</v>
      </c>
      <c r="CT522">
        <v>4.46964666666667</v>
      </c>
      <c r="CU522">
        <v>1046.05666666667</v>
      </c>
      <c r="CV522">
        <v>0.962009333333333</v>
      </c>
      <c r="CW522">
        <v>0.0379907</v>
      </c>
      <c r="CX522">
        <v>0</v>
      </c>
      <c r="CY522">
        <v>1198.72666666667</v>
      </c>
      <c r="CZ522">
        <v>4.99912</v>
      </c>
      <c r="DA522">
        <v>12486.7666666667</v>
      </c>
      <c r="DB522">
        <v>6713.16666666667</v>
      </c>
      <c r="DC522">
        <v>38.4786666666667</v>
      </c>
      <c r="DD522">
        <v>41.25</v>
      </c>
      <c r="DE522">
        <v>40.0833333333333</v>
      </c>
      <c r="DF522">
        <v>40.8333333333333</v>
      </c>
      <c r="DG522">
        <v>40.6663333333333</v>
      </c>
      <c r="DH522">
        <v>1001.50666666667</v>
      </c>
      <c r="DI522">
        <v>39.55</v>
      </c>
      <c r="DJ522">
        <v>0</v>
      </c>
      <c r="DK522">
        <v>1625678227.4</v>
      </c>
      <c r="DL522">
        <v>0</v>
      </c>
      <c r="DM522">
        <v>1200.6464</v>
      </c>
      <c r="DN522">
        <v>-19.1307691899578</v>
      </c>
      <c r="DO522">
        <v>-189.338461028149</v>
      </c>
      <c r="DP522">
        <v>12505.24</v>
      </c>
      <c r="DQ522">
        <v>15</v>
      </c>
      <c r="DR522">
        <v>1625677134.6</v>
      </c>
      <c r="DS522" t="s">
        <v>305</v>
      </c>
      <c r="DT522">
        <v>1625677128.6</v>
      </c>
      <c r="DU522">
        <v>1625677134.6</v>
      </c>
      <c r="DV522">
        <v>2</v>
      </c>
      <c r="DW522">
        <v>0.041</v>
      </c>
      <c r="DX522">
        <v>0.026</v>
      </c>
      <c r="DY522">
        <v>-14.347</v>
      </c>
      <c r="DZ522">
        <v>-1.389</v>
      </c>
      <c r="EA522">
        <v>420</v>
      </c>
      <c r="EB522">
        <v>5</v>
      </c>
      <c r="EC522">
        <v>0.14</v>
      </c>
      <c r="ED522">
        <v>0.08</v>
      </c>
      <c r="EE522">
        <v>-14.2350195121951</v>
      </c>
      <c r="EF522">
        <v>-0.228566550522664</v>
      </c>
      <c r="EG522">
        <v>0.0301386326871319</v>
      </c>
      <c r="EH522">
        <v>1</v>
      </c>
      <c r="EI522">
        <v>1201.58060606061</v>
      </c>
      <c r="EJ522">
        <v>-18.9451948707874</v>
      </c>
      <c r="EK522">
        <v>1.82010645608392</v>
      </c>
      <c r="EL522">
        <v>0</v>
      </c>
      <c r="EM522">
        <v>2.53729195121951</v>
      </c>
      <c r="EN522">
        <v>0.214040278745647</v>
      </c>
      <c r="EO522">
        <v>0.0233825174654487</v>
      </c>
      <c r="EP522">
        <v>0</v>
      </c>
      <c r="EQ522">
        <v>1</v>
      </c>
      <c r="ER522">
        <v>3</v>
      </c>
      <c r="ES522" t="s">
        <v>427</v>
      </c>
      <c r="ET522">
        <v>100</v>
      </c>
      <c r="EU522">
        <v>100</v>
      </c>
      <c r="EV522">
        <v>-14.342</v>
      </c>
      <c r="EW522">
        <v>-1.5787</v>
      </c>
      <c r="EX522">
        <v>-14.3476998515065</v>
      </c>
      <c r="EY522">
        <v>0.000485247639819423</v>
      </c>
      <c r="EZ522">
        <v>-1.36446825205216e-06</v>
      </c>
      <c r="FA522">
        <v>5.78542989185787e-10</v>
      </c>
      <c r="FB522">
        <v>-1.1099058739466</v>
      </c>
      <c r="FC522">
        <v>-0.0508365997127688</v>
      </c>
      <c r="FD522">
        <v>0.00161886503163497</v>
      </c>
      <c r="FE522">
        <v>-2.08621555845513e-05</v>
      </c>
      <c r="FF522">
        <v>0</v>
      </c>
      <c r="FG522">
        <v>2096</v>
      </c>
      <c r="FH522">
        <v>2</v>
      </c>
      <c r="FI522">
        <v>28</v>
      </c>
      <c r="FJ522">
        <v>18.3</v>
      </c>
      <c r="FK522">
        <v>18.2</v>
      </c>
      <c r="FL522">
        <v>18</v>
      </c>
      <c r="FM522">
        <v>492.635</v>
      </c>
      <c r="FN522">
        <v>513.533</v>
      </c>
      <c r="FO522">
        <v>31.4425</v>
      </c>
      <c r="FP522">
        <v>26.5395</v>
      </c>
      <c r="FQ522">
        <v>30.0004</v>
      </c>
      <c r="FR522">
        <v>26.6191</v>
      </c>
      <c r="FS522">
        <v>26.6011</v>
      </c>
      <c r="FT522">
        <v>21.5507</v>
      </c>
      <c r="FU522">
        <v>32.4484</v>
      </c>
      <c r="FV522">
        <v>0</v>
      </c>
      <c r="FW522">
        <v>31.49</v>
      </c>
      <c r="FX522">
        <v>420</v>
      </c>
      <c r="FY522">
        <v>10.9404</v>
      </c>
      <c r="FZ522">
        <v>101.673</v>
      </c>
      <c r="GA522">
        <v>96.1966</v>
      </c>
    </row>
    <row r="523" spans="1:183">
      <c r="A523">
        <v>507</v>
      </c>
      <c r="B523">
        <v>1625678228.5</v>
      </c>
      <c r="C523">
        <v>1012.40000009537</v>
      </c>
      <c r="D523" t="s">
        <v>1320</v>
      </c>
      <c r="E523" t="s">
        <v>1321</v>
      </c>
      <c r="F523">
        <v>1</v>
      </c>
      <c r="G523" t="s">
        <v>302</v>
      </c>
      <c r="H523">
        <v>1625678227.5</v>
      </c>
      <c r="I523">
        <f>(J523)/1000</f>
        <v>0</v>
      </c>
      <c r="J523">
        <f>1000*CJ523*AH523*(CF523-CG523)/(100*BY523*(1000-AH523*CF523))</f>
        <v>0</v>
      </c>
      <c r="K523">
        <f>CJ523*AH523*(CE523-CD523*(1000-AH523*CG523)/(1000-AH523*CF523))/(100*BY523)</f>
        <v>0</v>
      </c>
      <c r="L523">
        <f>CD523 - IF(AH523&gt;1, K523*BY523*100.0/(AJ523*CR523), 0)</f>
        <v>0</v>
      </c>
      <c r="M523">
        <f>((S523-I523/2)*L523-K523)/(S523+I523/2)</f>
        <v>0</v>
      </c>
      <c r="N523">
        <f>M523*(CK523+CL523)/1000.0</f>
        <v>0</v>
      </c>
      <c r="O523">
        <f>(CD523 - IF(AH523&gt;1, K523*BY523*100.0/(AJ523*CR523), 0))*(CK523+CL523)/1000.0</f>
        <v>0</v>
      </c>
      <c r="P523">
        <f>2.0/((1/R523-1/Q523)+SIGN(R523)*SQRT((1/R523-1/Q523)*(1/R523-1/Q523) + 4*BZ523/((BZ523+1)*(BZ523+1))*(2*1/R523*1/Q523-1/Q523*1/Q523)))</f>
        <v>0</v>
      </c>
      <c r="Q523">
        <f>IF(LEFT(CA523,1)&lt;&gt;"0",IF(LEFT(CA523,1)="1",3.0,CB523),$D$5+$E$5*(CR523*CK523/($K$5*1000))+$F$5*(CR523*CK523/($K$5*1000))*MAX(MIN(BY523,$J$5),$I$5)*MAX(MIN(BY523,$J$5),$I$5)+$G$5*MAX(MIN(BY523,$J$5),$I$5)*(CR523*CK523/($K$5*1000))+$H$5*(CR523*CK523/($K$5*1000))*(CR523*CK523/($K$5*1000)))</f>
        <v>0</v>
      </c>
      <c r="R523">
        <f>I523*(1000-(1000*0.61365*exp(17.502*V523/(240.97+V523))/(CK523+CL523)+CF523)/2)/(1000*0.61365*exp(17.502*V523/(240.97+V523))/(CK523+CL523)-CF523)</f>
        <v>0</v>
      </c>
      <c r="S523">
        <f>1/((BZ523+1)/(P523/1.6)+1/(Q523/1.37)) + BZ523/((BZ523+1)/(P523/1.6) + BZ523/(Q523/1.37))</f>
        <v>0</v>
      </c>
      <c r="T523">
        <f>(BU523*BX523)</f>
        <v>0</v>
      </c>
      <c r="U523">
        <f>(CM523+(T523+2*0.95*5.67E-8*(((CM523+$B$7)+273)^4-(CM523+273)^4)-44100*I523)/(1.84*29.3*Q523+8*0.95*5.67E-8*(CM523+273)^3))</f>
        <v>0</v>
      </c>
      <c r="V523">
        <f>($C$7*CN523+$D$7*CO523+$E$7*U523)</f>
        <v>0</v>
      </c>
      <c r="W523">
        <f>0.61365*exp(17.502*V523/(240.97+V523))</f>
        <v>0</v>
      </c>
      <c r="X523">
        <f>(Y523/Z523*100)</f>
        <v>0</v>
      </c>
      <c r="Y523">
        <f>CF523*(CK523+CL523)/1000</f>
        <v>0</v>
      </c>
      <c r="Z523">
        <f>0.61365*exp(17.502*CM523/(240.97+CM523))</f>
        <v>0</v>
      </c>
      <c r="AA523">
        <f>(W523-CF523*(CK523+CL523)/1000)</f>
        <v>0</v>
      </c>
      <c r="AB523">
        <f>(-I523*44100)</f>
        <v>0</v>
      </c>
      <c r="AC523">
        <f>2*29.3*Q523*0.92*(CM523-V523)</f>
        <v>0</v>
      </c>
      <c r="AD523">
        <f>2*0.95*5.67E-8*(((CM523+$B$7)+273)^4-(V523+273)^4)</f>
        <v>0</v>
      </c>
      <c r="AE523">
        <f>T523+AD523+AB523+AC523</f>
        <v>0</v>
      </c>
      <c r="AF523">
        <v>0</v>
      </c>
      <c r="AG523">
        <v>0</v>
      </c>
      <c r="AH523">
        <f>IF(AF523*$H$13&gt;=AJ523,1.0,(AJ523/(AJ523-AF523*$H$13)))</f>
        <v>0</v>
      </c>
      <c r="AI523">
        <f>(AH523-1)*100</f>
        <v>0</v>
      </c>
      <c r="AJ523">
        <f>MAX(0,($B$13+$C$13*CR523)/(1+$D$13*CR523)*CK523/(CM523+273)*$E$13)</f>
        <v>0</v>
      </c>
      <c r="AK523" t="s">
        <v>303</v>
      </c>
      <c r="AL523" t="s">
        <v>303</v>
      </c>
      <c r="AM523">
        <v>0</v>
      </c>
      <c r="AN523">
        <v>0</v>
      </c>
      <c r="AO523">
        <f>1-AM523/AN523</f>
        <v>0</v>
      </c>
      <c r="AP523">
        <v>0</v>
      </c>
      <c r="AQ523" t="s">
        <v>303</v>
      </c>
      <c r="AR523" t="s">
        <v>303</v>
      </c>
      <c r="AS523">
        <v>0</v>
      </c>
      <c r="AT523">
        <v>0</v>
      </c>
      <c r="AU523">
        <f>1-AS523/AT523</f>
        <v>0</v>
      </c>
      <c r="AV523">
        <v>0.5</v>
      </c>
      <c r="AW523">
        <f>BV523</f>
        <v>0</v>
      </c>
      <c r="AX523">
        <f>K523</f>
        <v>0</v>
      </c>
      <c r="AY523">
        <f>AU523*AV523*AW523</f>
        <v>0</v>
      </c>
      <c r="AZ523">
        <f>(AX523-AP523)/AW523</f>
        <v>0</v>
      </c>
      <c r="BA523">
        <f>(AN523-AT523)/AT523</f>
        <v>0</v>
      </c>
      <c r="BB523">
        <f>AM523/(AO523+AM523/AT523)</f>
        <v>0</v>
      </c>
      <c r="BC523" t="s">
        <v>303</v>
      </c>
      <c r="BD523">
        <v>0</v>
      </c>
      <c r="BE523">
        <f>IF(BD523&lt;&gt;0, BD523, BB523)</f>
        <v>0</v>
      </c>
      <c r="BF523">
        <f>1-BE523/AT523</f>
        <v>0</v>
      </c>
      <c r="BG523">
        <f>(AT523-AS523)/(AT523-BE523)</f>
        <v>0</v>
      </c>
      <c r="BH523">
        <f>(AN523-AT523)/(AN523-BE523)</f>
        <v>0</v>
      </c>
      <c r="BI523">
        <f>(AT523-AS523)/(AT523-AM523)</f>
        <v>0</v>
      </c>
      <c r="BJ523">
        <f>(AN523-AT523)/(AN523-AM523)</f>
        <v>0</v>
      </c>
      <c r="BK523">
        <f>(BG523*BE523/AS523)</f>
        <v>0</v>
      </c>
      <c r="BL523">
        <f>(1-BK523)</f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f>$B$11*CS523+$C$11*CT523+$F$11*CU523*(1-CX523)</f>
        <v>0</v>
      </c>
      <c r="BV523">
        <f>BU523*BW523</f>
        <v>0</v>
      </c>
      <c r="BW523">
        <f>($B$11*$D$9+$C$11*$D$9+$F$11*((DH523+CZ523)/MAX(DH523+CZ523+DI523, 0.1)*$I$9+DI523/MAX(DH523+CZ523+DI523, 0.1)*$J$9))/($B$11+$C$11+$F$11)</f>
        <v>0</v>
      </c>
      <c r="BX523">
        <f>($B$11*$K$9+$C$11*$K$9+$F$11*((DH523+CZ523)/MAX(DH523+CZ523+DI523, 0.1)*$P$9+DI523/MAX(DH523+CZ523+DI523, 0.1)*$Q$9))/($B$11+$C$11+$F$11)</f>
        <v>0</v>
      </c>
      <c r="BY523">
        <v>6</v>
      </c>
      <c r="BZ523">
        <v>0.5</v>
      </c>
      <c r="CA523" t="s">
        <v>304</v>
      </c>
      <c r="CB523">
        <v>2</v>
      </c>
      <c r="CC523">
        <v>1625678227.5</v>
      </c>
      <c r="CD523">
        <v>405.663333333333</v>
      </c>
      <c r="CE523">
        <v>419.988</v>
      </c>
      <c r="CF523">
        <v>13.4412</v>
      </c>
      <c r="CG523">
        <v>10.8766</v>
      </c>
      <c r="CH523">
        <v>420.005333333333</v>
      </c>
      <c r="CI523">
        <v>15.0201</v>
      </c>
      <c r="CJ523">
        <v>500.087</v>
      </c>
      <c r="CK523">
        <v>100.411333333333</v>
      </c>
      <c r="CL523">
        <v>0.100204</v>
      </c>
      <c r="CM523">
        <v>28.5957</v>
      </c>
      <c r="CN523">
        <v>28.0823</v>
      </c>
      <c r="CO523">
        <v>999.9</v>
      </c>
      <c r="CP523">
        <v>0</v>
      </c>
      <c r="CQ523">
        <v>0</v>
      </c>
      <c r="CR523">
        <v>10006.2333333333</v>
      </c>
      <c r="CS523">
        <v>0</v>
      </c>
      <c r="CT523">
        <v>4.46643</v>
      </c>
      <c r="CU523">
        <v>1046.06</v>
      </c>
      <c r="CV523">
        <v>0.962009333333333</v>
      </c>
      <c r="CW523">
        <v>0.0379907</v>
      </c>
      <c r="CX523">
        <v>0</v>
      </c>
      <c r="CY523">
        <v>1197.98333333333</v>
      </c>
      <c r="CZ523">
        <v>4.99912</v>
      </c>
      <c r="DA523">
        <v>12480</v>
      </c>
      <c r="DB523">
        <v>6713.2</v>
      </c>
      <c r="DC523">
        <v>38.479</v>
      </c>
      <c r="DD523">
        <v>41.25</v>
      </c>
      <c r="DE523">
        <v>40.0416666666667</v>
      </c>
      <c r="DF523">
        <v>40.8123333333333</v>
      </c>
      <c r="DG523">
        <v>40.6453333333333</v>
      </c>
      <c r="DH523">
        <v>1001.51</v>
      </c>
      <c r="DI523">
        <v>39.55</v>
      </c>
      <c r="DJ523">
        <v>0</v>
      </c>
      <c r="DK523">
        <v>1625678229.2</v>
      </c>
      <c r="DL523">
        <v>0</v>
      </c>
      <c r="DM523">
        <v>1200.16961538462</v>
      </c>
      <c r="DN523">
        <v>-19.0717948779256</v>
      </c>
      <c r="DO523">
        <v>-189.699145215012</v>
      </c>
      <c r="DP523">
        <v>12500.7884615385</v>
      </c>
      <c r="DQ523">
        <v>15</v>
      </c>
      <c r="DR523">
        <v>1625677134.6</v>
      </c>
      <c r="DS523" t="s">
        <v>305</v>
      </c>
      <c r="DT523">
        <v>1625677128.6</v>
      </c>
      <c r="DU523">
        <v>1625677134.6</v>
      </c>
      <c r="DV523">
        <v>2</v>
      </c>
      <c r="DW523">
        <v>0.041</v>
      </c>
      <c r="DX523">
        <v>0.026</v>
      </c>
      <c r="DY523">
        <v>-14.347</v>
      </c>
      <c r="DZ523">
        <v>-1.389</v>
      </c>
      <c r="EA523">
        <v>420</v>
      </c>
      <c r="EB523">
        <v>5</v>
      </c>
      <c r="EC523">
        <v>0.14</v>
      </c>
      <c r="ED523">
        <v>0.08</v>
      </c>
      <c r="EE523">
        <v>-14.2499975609756</v>
      </c>
      <c r="EF523">
        <v>-0.248525435540052</v>
      </c>
      <c r="EG523">
        <v>0.0327084048854225</v>
      </c>
      <c r="EH523">
        <v>1</v>
      </c>
      <c r="EI523">
        <v>1201.03085714286</v>
      </c>
      <c r="EJ523">
        <v>-19.1384735812137</v>
      </c>
      <c r="EK523">
        <v>1.93890598229085</v>
      </c>
      <c r="EL523">
        <v>0</v>
      </c>
      <c r="EM523">
        <v>2.54283634146341</v>
      </c>
      <c r="EN523">
        <v>0.199035679442511</v>
      </c>
      <c r="EO523">
        <v>0.0222990037791364</v>
      </c>
      <c r="EP523">
        <v>0</v>
      </c>
      <c r="EQ523">
        <v>1</v>
      </c>
      <c r="ER523">
        <v>3</v>
      </c>
      <c r="ES523" t="s">
        <v>427</v>
      </c>
      <c r="ET523">
        <v>100</v>
      </c>
      <c r="EU523">
        <v>100</v>
      </c>
      <c r="EV523">
        <v>-14.342</v>
      </c>
      <c r="EW523">
        <v>-1.5792</v>
      </c>
      <c r="EX523">
        <v>-14.3476998515065</v>
      </c>
      <c r="EY523">
        <v>0.000485247639819423</v>
      </c>
      <c r="EZ523">
        <v>-1.36446825205216e-06</v>
      </c>
      <c r="FA523">
        <v>5.78542989185787e-10</v>
      </c>
      <c r="FB523">
        <v>-1.1099058739466</v>
      </c>
      <c r="FC523">
        <v>-0.0508365997127688</v>
      </c>
      <c r="FD523">
        <v>0.00161886503163497</v>
      </c>
      <c r="FE523">
        <v>-2.08621555845513e-05</v>
      </c>
      <c r="FF523">
        <v>0</v>
      </c>
      <c r="FG523">
        <v>2096</v>
      </c>
      <c r="FH523">
        <v>2</v>
      </c>
      <c r="FI523">
        <v>28</v>
      </c>
      <c r="FJ523">
        <v>18.3</v>
      </c>
      <c r="FK523">
        <v>18.2</v>
      </c>
      <c r="FL523">
        <v>18</v>
      </c>
      <c r="FM523">
        <v>492.596</v>
      </c>
      <c r="FN523">
        <v>513.625</v>
      </c>
      <c r="FO523">
        <v>31.4956</v>
      </c>
      <c r="FP523">
        <v>26.5412</v>
      </c>
      <c r="FQ523">
        <v>30.0005</v>
      </c>
      <c r="FR523">
        <v>26.6197</v>
      </c>
      <c r="FS523">
        <v>26.6011</v>
      </c>
      <c r="FT523">
        <v>21.552</v>
      </c>
      <c r="FU523">
        <v>32.4484</v>
      </c>
      <c r="FV523">
        <v>0</v>
      </c>
      <c r="FW523">
        <v>31.56</v>
      </c>
      <c r="FX523">
        <v>420</v>
      </c>
      <c r="FY523">
        <v>11.0095</v>
      </c>
      <c r="FZ523">
        <v>101.673</v>
      </c>
      <c r="GA523">
        <v>96.1951</v>
      </c>
    </row>
    <row r="524" spans="1:183">
      <c r="A524">
        <v>508</v>
      </c>
      <c r="B524">
        <v>1625678230.5</v>
      </c>
      <c r="C524">
        <v>1014.40000009537</v>
      </c>
      <c r="D524" t="s">
        <v>1322</v>
      </c>
      <c r="E524" t="s">
        <v>1323</v>
      </c>
      <c r="F524">
        <v>1</v>
      </c>
      <c r="G524" t="s">
        <v>302</v>
      </c>
      <c r="H524">
        <v>1625678229.5</v>
      </c>
      <c r="I524">
        <f>(J524)/1000</f>
        <v>0</v>
      </c>
      <c r="J524">
        <f>1000*CJ524*AH524*(CF524-CG524)/(100*BY524*(1000-AH524*CF524))</f>
        <v>0</v>
      </c>
      <c r="K524">
        <f>CJ524*AH524*(CE524-CD524*(1000-AH524*CG524)/(1000-AH524*CF524))/(100*BY524)</f>
        <v>0</v>
      </c>
      <c r="L524">
        <f>CD524 - IF(AH524&gt;1, K524*BY524*100.0/(AJ524*CR524), 0)</f>
        <v>0</v>
      </c>
      <c r="M524">
        <f>((S524-I524/2)*L524-K524)/(S524+I524/2)</f>
        <v>0</v>
      </c>
      <c r="N524">
        <f>M524*(CK524+CL524)/1000.0</f>
        <v>0</v>
      </c>
      <c r="O524">
        <f>(CD524 - IF(AH524&gt;1, K524*BY524*100.0/(AJ524*CR524), 0))*(CK524+CL524)/1000.0</f>
        <v>0</v>
      </c>
      <c r="P524">
        <f>2.0/((1/R524-1/Q524)+SIGN(R524)*SQRT((1/R524-1/Q524)*(1/R524-1/Q524) + 4*BZ524/((BZ524+1)*(BZ524+1))*(2*1/R524*1/Q524-1/Q524*1/Q524)))</f>
        <v>0</v>
      </c>
      <c r="Q524">
        <f>IF(LEFT(CA524,1)&lt;&gt;"0",IF(LEFT(CA524,1)="1",3.0,CB524),$D$5+$E$5*(CR524*CK524/($K$5*1000))+$F$5*(CR524*CK524/($K$5*1000))*MAX(MIN(BY524,$J$5),$I$5)*MAX(MIN(BY524,$J$5),$I$5)+$G$5*MAX(MIN(BY524,$J$5),$I$5)*(CR524*CK524/($K$5*1000))+$H$5*(CR524*CK524/($K$5*1000))*(CR524*CK524/($K$5*1000)))</f>
        <v>0</v>
      </c>
      <c r="R524">
        <f>I524*(1000-(1000*0.61365*exp(17.502*V524/(240.97+V524))/(CK524+CL524)+CF524)/2)/(1000*0.61365*exp(17.502*V524/(240.97+V524))/(CK524+CL524)-CF524)</f>
        <v>0</v>
      </c>
      <c r="S524">
        <f>1/((BZ524+1)/(P524/1.6)+1/(Q524/1.37)) + BZ524/((BZ524+1)/(P524/1.6) + BZ524/(Q524/1.37))</f>
        <v>0</v>
      </c>
      <c r="T524">
        <f>(BU524*BX524)</f>
        <v>0</v>
      </c>
      <c r="U524">
        <f>(CM524+(T524+2*0.95*5.67E-8*(((CM524+$B$7)+273)^4-(CM524+273)^4)-44100*I524)/(1.84*29.3*Q524+8*0.95*5.67E-8*(CM524+273)^3))</f>
        <v>0</v>
      </c>
      <c r="V524">
        <f>($C$7*CN524+$D$7*CO524+$E$7*U524)</f>
        <v>0</v>
      </c>
      <c r="W524">
        <f>0.61365*exp(17.502*V524/(240.97+V524))</f>
        <v>0</v>
      </c>
      <c r="X524">
        <f>(Y524/Z524*100)</f>
        <v>0</v>
      </c>
      <c r="Y524">
        <f>CF524*(CK524+CL524)/1000</f>
        <v>0</v>
      </c>
      <c r="Z524">
        <f>0.61365*exp(17.502*CM524/(240.97+CM524))</f>
        <v>0</v>
      </c>
      <c r="AA524">
        <f>(W524-CF524*(CK524+CL524)/1000)</f>
        <v>0</v>
      </c>
      <c r="AB524">
        <f>(-I524*44100)</f>
        <v>0</v>
      </c>
      <c r="AC524">
        <f>2*29.3*Q524*0.92*(CM524-V524)</f>
        <v>0</v>
      </c>
      <c r="AD524">
        <f>2*0.95*5.67E-8*(((CM524+$B$7)+273)^4-(V524+273)^4)</f>
        <v>0</v>
      </c>
      <c r="AE524">
        <f>T524+AD524+AB524+AC524</f>
        <v>0</v>
      </c>
      <c r="AF524">
        <v>0</v>
      </c>
      <c r="AG524">
        <v>0</v>
      </c>
      <c r="AH524">
        <f>IF(AF524*$H$13&gt;=AJ524,1.0,(AJ524/(AJ524-AF524*$H$13)))</f>
        <v>0</v>
      </c>
      <c r="AI524">
        <f>(AH524-1)*100</f>
        <v>0</v>
      </c>
      <c r="AJ524">
        <f>MAX(0,($B$13+$C$13*CR524)/(1+$D$13*CR524)*CK524/(CM524+273)*$E$13)</f>
        <v>0</v>
      </c>
      <c r="AK524" t="s">
        <v>303</v>
      </c>
      <c r="AL524" t="s">
        <v>303</v>
      </c>
      <c r="AM524">
        <v>0</v>
      </c>
      <c r="AN524">
        <v>0</v>
      </c>
      <c r="AO524">
        <f>1-AM524/AN524</f>
        <v>0</v>
      </c>
      <c r="AP524">
        <v>0</v>
      </c>
      <c r="AQ524" t="s">
        <v>303</v>
      </c>
      <c r="AR524" t="s">
        <v>303</v>
      </c>
      <c r="AS524">
        <v>0</v>
      </c>
      <c r="AT524">
        <v>0</v>
      </c>
      <c r="AU524">
        <f>1-AS524/AT524</f>
        <v>0</v>
      </c>
      <c r="AV524">
        <v>0.5</v>
      </c>
      <c r="AW524">
        <f>BV524</f>
        <v>0</v>
      </c>
      <c r="AX524">
        <f>K524</f>
        <v>0</v>
      </c>
      <c r="AY524">
        <f>AU524*AV524*AW524</f>
        <v>0</v>
      </c>
      <c r="AZ524">
        <f>(AX524-AP524)/AW524</f>
        <v>0</v>
      </c>
      <c r="BA524">
        <f>(AN524-AT524)/AT524</f>
        <v>0</v>
      </c>
      <c r="BB524">
        <f>AM524/(AO524+AM524/AT524)</f>
        <v>0</v>
      </c>
      <c r="BC524" t="s">
        <v>303</v>
      </c>
      <c r="BD524">
        <v>0</v>
      </c>
      <c r="BE524">
        <f>IF(BD524&lt;&gt;0, BD524, BB524)</f>
        <v>0</v>
      </c>
      <c r="BF524">
        <f>1-BE524/AT524</f>
        <v>0</v>
      </c>
      <c r="BG524">
        <f>(AT524-AS524)/(AT524-BE524)</f>
        <v>0</v>
      </c>
      <c r="BH524">
        <f>(AN524-AT524)/(AN524-BE524)</f>
        <v>0</v>
      </c>
      <c r="BI524">
        <f>(AT524-AS524)/(AT524-AM524)</f>
        <v>0</v>
      </c>
      <c r="BJ524">
        <f>(AN524-AT524)/(AN524-AM524)</f>
        <v>0</v>
      </c>
      <c r="BK524">
        <f>(BG524*BE524/AS524)</f>
        <v>0</v>
      </c>
      <c r="BL524">
        <f>(1-BK524)</f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f>$B$11*CS524+$C$11*CT524+$F$11*CU524*(1-CX524)</f>
        <v>0</v>
      </c>
      <c r="BV524">
        <f>BU524*BW524</f>
        <v>0</v>
      </c>
      <c r="BW524">
        <f>($B$11*$D$9+$C$11*$D$9+$F$11*((DH524+CZ524)/MAX(DH524+CZ524+DI524, 0.1)*$I$9+DI524/MAX(DH524+CZ524+DI524, 0.1)*$J$9))/($B$11+$C$11+$F$11)</f>
        <v>0</v>
      </c>
      <c r="BX524">
        <f>($B$11*$K$9+$C$11*$K$9+$F$11*((DH524+CZ524)/MAX(DH524+CZ524+DI524, 0.1)*$P$9+DI524/MAX(DH524+CZ524+DI524, 0.1)*$Q$9))/($B$11+$C$11+$F$11)</f>
        <v>0</v>
      </c>
      <c r="BY524">
        <v>6</v>
      </c>
      <c r="BZ524">
        <v>0.5</v>
      </c>
      <c r="CA524" t="s">
        <v>304</v>
      </c>
      <c r="CB524">
        <v>2</v>
      </c>
      <c r="CC524">
        <v>1625678229.5</v>
      </c>
      <c r="CD524">
        <v>405.671</v>
      </c>
      <c r="CE524">
        <v>420.009</v>
      </c>
      <c r="CF524">
        <v>13.4685</v>
      </c>
      <c r="CG524">
        <v>10.8875</v>
      </c>
      <c r="CH524">
        <v>420.013</v>
      </c>
      <c r="CI524">
        <v>15.0479</v>
      </c>
      <c r="CJ524">
        <v>499.953333333333</v>
      </c>
      <c r="CK524">
        <v>100.411333333333</v>
      </c>
      <c r="CL524">
        <v>0.0995694333333333</v>
      </c>
      <c r="CM524">
        <v>28.6250333333333</v>
      </c>
      <c r="CN524">
        <v>28.1072333333333</v>
      </c>
      <c r="CO524">
        <v>999.9</v>
      </c>
      <c r="CP524">
        <v>0</v>
      </c>
      <c r="CQ524">
        <v>0</v>
      </c>
      <c r="CR524">
        <v>10025.0333333333</v>
      </c>
      <c r="CS524">
        <v>0</v>
      </c>
      <c r="CT524">
        <v>4.46459333333333</v>
      </c>
      <c r="CU524">
        <v>1045.95333333333</v>
      </c>
      <c r="CV524">
        <v>0.962005666666667</v>
      </c>
      <c r="CW524">
        <v>0.0379944</v>
      </c>
      <c r="CX524">
        <v>0</v>
      </c>
      <c r="CY524">
        <v>1197.30666666667</v>
      </c>
      <c r="CZ524">
        <v>4.99912</v>
      </c>
      <c r="DA524">
        <v>12472.5</v>
      </c>
      <c r="DB524">
        <v>6712.51333333333</v>
      </c>
      <c r="DC524">
        <v>38.4583333333333</v>
      </c>
      <c r="DD524">
        <v>41.25</v>
      </c>
      <c r="DE524">
        <v>40.0413333333333</v>
      </c>
      <c r="DF524">
        <v>40.8536666666667</v>
      </c>
      <c r="DG524">
        <v>40.583</v>
      </c>
      <c r="DH524">
        <v>1001.40333333333</v>
      </c>
      <c r="DI524">
        <v>39.55</v>
      </c>
      <c r="DJ524">
        <v>0</v>
      </c>
      <c r="DK524">
        <v>1625678231.6</v>
      </c>
      <c r="DL524">
        <v>0</v>
      </c>
      <c r="DM524">
        <v>1199.38307692308</v>
      </c>
      <c r="DN524">
        <v>-19.0899145235238</v>
      </c>
      <c r="DO524">
        <v>-190.70427330666</v>
      </c>
      <c r="DP524">
        <v>12492.7346153846</v>
      </c>
      <c r="DQ524">
        <v>15</v>
      </c>
      <c r="DR524">
        <v>1625677134.6</v>
      </c>
      <c r="DS524" t="s">
        <v>305</v>
      </c>
      <c r="DT524">
        <v>1625677128.6</v>
      </c>
      <c r="DU524">
        <v>1625677134.6</v>
      </c>
      <c r="DV524">
        <v>2</v>
      </c>
      <c r="DW524">
        <v>0.041</v>
      </c>
      <c r="DX524">
        <v>0.026</v>
      </c>
      <c r="DY524">
        <v>-14.347</v>
      </c>
      <c r="DZ524">
        <v>-1.389</v>
      </c>
      <c r="EA524">
        <v>420</v>
      </c>
      <c r="EB524">
        <v>5</v>
      </c>
      <c r="EC524">
        <v>0.14</v>
      </c>
      <c r="ED524">
        <v>0.08</v>
      </c>
      <c r="EE524">
        <v>-14.2619609756098</v>
      </c>
      <c r="EF524">
        <v>-0.317949825783961</v>
      </c>
      <c r="EG524">
        <v>0.0393723555243524</v>
      </c>
      <c r="EH524">
        <v>1</v>
      </c>
      <c r="EI524">
        <v>1200.26909090909</v>
      </c>
      <c r="EJ524">
        <v>-19.4515507479088</v>
      </c>
      <c r="EK524">
        <v>1.86241674800532</v>
      </c>
      <c r="EL524">
        <v>0</v>
      </c>
      <c r="EM524">
        <v>2.55054243902439</v>
      </c>
      <c r="EN524">
        <v>0.172300557491283</v>
      </c>
      <c r="EO524">
        <v>0.019419441952808</v>
      </c>
      <c r="EP524">
        <v>0</v>
      </c>
      <c r="EQ524">
        <v>1</v>
      </c>
      <c r="ER524">
        <v>3</v>
      </c>
      <c r="ES524" t="s">
        <v>427</v>
      </c>
      <c r="ET524">
        <v>100</v>
      </c>
      <c r="EU524">
        <v>100</v>
      </c>
      <c r="EV524">
        <v>-14.342</v>
      </c>
      <c r="EW524">
        <v>-1.5796</v>
      </c>
      <c r="EX524">
        <v>-14.3476998515065</v>
      </c>
      <c r="EY524">
        <v>0.000485247639819423</v>
      </c>
      <c r="EZ524">
        <v>-1.36446825205216e-06</v>
      </c>
      <c r="FA524">
        <v>5.78542989185787e-10</v>
      </c>
      <c r="FB524">
        <v>-1.1099058739466</v>
      </c>
      <c r="FC524">
        <v>-0.0508365997127688</v>
      </c>
      <c r="FD524">
        <v>0.00161886503163497</v>
      </c>
      <c r="FE524">
        <v>-2.08621555845513e-05</v>
      </c>
      <c r="FF524">
        <v>0</v>
      </c>
      <c r="FG524">
        <v>2096</v>
      </c>
      <c r="FH524">
        <v>2</v>
      </c>
      <c r="FI524">
        <v>28</v>
      </c>
      <c r="FJ524">
        <v>18.4</v>
      </c>
      <c r="FK524">
        <v>18.3</v>
      </c>
      <c r="FL524">
        <v>18</v>
      </c>
      <c r="FM524">
        <v>492.431</v>
      </c>
      <c r="FN524">
        <v>513.742</v>
      </c>
      <c r="FO524">
        <v>31.5361</v>
      </c>
      <c r="FP524">
        <v>26.543</v>
      </c>
      <c r="FQ524">
        <v>30.0003</v>
      </c>
      <c r="FR524">
        <v>26.6208</v>
      </c>
      <c r="FS524">
        <v>26.6022</v>
      </c>
      <c r="FT524">
        <v>21.5516</v>
      </c>
      <c r="FU524">
        <v>32.1496</v>
      </c>
      <c r="FV524">
        <v>0</v>
      </c>
      <c r="FW524">
        <v>31.62</v>
      </c>
      <c r="FX524">
        <v>420</v>
      </c>
      <c r="FY524">
        <v>11.0161</v>
      </c>
      <c r="FZ524">
        <v>101.673</v>
      </c>
      <c r="GA524">
        <v>96.1941</v>
      </c>
    </row>
    <row r="525" spans="1:183">
      <c r="A525">
        <v>509</v>
      </c>
      <c r="B525">
        <v>1625678232.5</v>
      </c>
      <c r="C525">
        <v>1016.40000009537</v>
      </c>
      <c r="D525" t="s">
        <v>1324</v>
      </c>
      <c r="E525" t="s">
        <v>1325</v>
      </c>
      <c r="F525">
        <v>1</v>
      </c>
      <c r="G525" t="s">
        <v>302</v>
      </c>
      <c r="H525">
        <v>1625678231.5</v>
      </c>
      <c r="I525">
        <f>(J525)/1000</f>
        <v>0</v>
      </c>
      <c r="J525">
        <f>1000*CJ525*AH525*(CF525-CG525)/(100*BY525*(1000-AH525*CF525))</f>
        <v>0</v>
      </c>
      <c r="K525">
        <f>CJ525*AH525*(CE525-CD525*(1000-AH525*CG525)/(1000-AH525*CF525))/(100*BY525)</f>
        <v>0</v>
      </c>
      <c r="L525">
        <f>CD525 - IF(AH525&gt;1, K525*BY525*100.0/(AJ525*CR525), 0)</f>
        <v>0</v>
      </c>
      <c r="M525">
        <f>((S525-I525/2)*L525-K525)/(S525+I525/2)</f>
        <v>0</v>
      </c>
      <c r="N525">
        <f>M525*(CK525+CL525)/1000.0</f>
        <v>0</v>
      </c>
      <c r="O525">
        <f>(CD525 - IF(AH525&gt;1, K525*BY525*100.0/(AJ525*CR525), 0))*(CK525+CL525)/1000.0</f>
        <v>0</v>
      </c>
      <c r="P525">
        <f>2.0/((1/R525-1/Q525)+SIGN(R525)*SQRT((1/R525-1/Q525)*(1/R525-1/Q525) + 4*BZ525/((BZ525+1)*(BZ525+1))*(2*1/R525*1/Q525-1/Q525*1/Q525)))</f>
        <v>0</v>
      </c>
      <c r="Q525">
        <f>IF(LEFT(CA525,1)&lt;&gt;"0",IF(LEFT(CA525,1)="1",3.0,CB525),$D$5+$E$5*(CR525*CK525/($K$5*1000))+$F$5*(CR525*CK525/($K$5*1000))*MAX(MIN(BY525,$J$5),$I$5)*MAX(MIN(BY525,$J$5),$I$5)+$G$5*MAX(MIN(BY525,$J$5),$I$5)*(CR525*CK525/($K$5*1000))+$H$5*(CR525*CK525/($K$5*1000))*(CR525*CK525/($K$5*1000)))</f>
        <v>0</v>
      </c>
      <c r="R525">
        <f>I525*(1000-(1000*0.61365*exp(17.502*V525/(240.97+V525))/(CK525+CL525)+CF525)/2)/(1000*0.61365*exp(17.502*V525/(240.97+V525))/(CK525+CL525)-CF525)</f>
        <v>0</v>
      </c>
      <c r="S525">
        <f>1/((BZ525+1)/(P525/1.6)+1/(Q525/1.37)) + BZ525/((BZ525+1)/(P525/1.6) + BZ525/(Q525/1.37))</f>
        <v>0</v>
      </c>
      <c r="T525">
        <f>(BU525*BX525)</f>
        <v>0</v>
      </c>
      <c r="U525">
        <f>(CM525+(T525+2*0.95*5.67E-8*(((CM525+$B$7)+273)^4-(CM525+273)^4)-44100*I525)/(1.84*29.3*Q525+8*0.95*5.67E-8*(CM525+273)^3))</f>
        <v>0</v>
      </c>
      <c r="V525">
        <f>($C$7*CN525+$D$7*CO525+$E$7*U525)</f>
        <v>0</v>
      </c>
      <c r="W525">
        <f>0.61365*exp(17.502*V525/(240.97+V525))</f>
        <v>0</v>
      </c>
      <c r="X525">
        <f>(Y525/Z525*100)</f>
        <v>0</v>
      </c>
      <c r="Y525">
        <f>CF525*(CK525+CL525)/1000</f>
        <v>0</v>
      </c>
      <c r="Z525">
        <f>0.61365*exp(17.502*CM525/(240.97+CM525))</f>
        <v>0</v>
      </c>
      <c r="AA525">
        <f>(W525-CF525*(CK525+CL525)/1000)</f>
        <v>0</v>
      </c>
      <c r="AB525">
        <f>(-I525*44100)</f>
        <v>0</v>
      </c>
      <c r="AC525">
        <f>2*29.3*Q525*0.92*(CM525-V525)</f>
        <v>0</v>
      </c>
      <c r="AD525">
        <f>2*0.95*5.67E-8*(((CM525+$B$7)+273)^4-(V525+273)^4)</f>
        <v>0</v>
      </c>
      <c r="AE525">
        <f>T525+AD525+AB525+AC525</f>
        <v>0</v>
      </c>
      <c r="AF525">
        <v>0</v>
      </c>
      <c r="AG525">
        <v>0</v>
      </c>
      <c r="AH525">
        <f>IF(AF525*$H$13&gt;=AJ525,1.0,(AJ525/(AJ525-AF525*$H$13)))</f>
        <v>0</v>
      </c>
      <c r="AI525">
        <f>(AH525-1)*100</f>
        <v>0</v>
      </c>
      <c r="AJ525">
        <f>MAX(0,($B$13+$C$13*CR525)/(1+$D$13*CR525)*CK525/(CM525+273)*$E$13)</f>
        <v>0</v>
      </c>
      <c r="AK525" t="s">
        <v>303</v>
      </c>
      <c r="AL525" t="s">
        <v>303</v>
      </c>
      <c r="AM525">
        <v>0</v>
      </c>
      <c r="AN525">
        <v>0</v>
      </c>
      <c r="AO525">
        <f>1-AM525/AN525</f>
        <v>0</v>
      </c>
      <c r="AP525">
        <v>0</v>
      </c>
      <c r="AQ525" t="s">
        <v>303</v>
      </c>
      <c r="AR525" t="s">
        <v>303</v>
      </c>
      <c r="AS525">
        <v>0</v>
      </c>
      <c r="AT525">
        <v>0</v>
      </c>
      <c r="AU525">
        <f>1-AS525/AT525</f>
        <v>0</v>
      </c>
      <c r="AV525">
        <v>0.5</v>
      </c>
      <c r="AW525">
        <f>BV525</f>
        <v>0</v>
      </c>
      <c r="AX525">
        <f>K525</f>
        <v>0</v>
      </c>
      <c r="AY525">
        <f>AU525*AV525*AW525</f>
        <v>0</v>
      </c>
      <c r="AZ525">
        <f>(AX525-AP525)/AW525</f>
        <v>0</v>
      </c>
      <c r="BA525">
        <f>(AN525-AT525)/AT525</f>
        <v>0</v>
      </c>
      <c r="BB525">
        <f>AM525/(AO525+AM525/AT525)</f>
        <v>0</v>
      </c>
      <c r="BC525" t="s">
        <v>303</v>
      </c>
      <c r="BD525">
        <v>0</v>
      </c>
      <c r="BE525">
        <f>IF(BD525&lt;&gt;0, BD525, BB525)</f>
        <v>0</v>
      </c>
      <c r="BF525">
        <f>1-BE525/AT525</f>
        <v>0</v>
      </c>
      <c r="BG525">
        <f>(AT525-AS525)/(AT525-BE525)</f>
        <v>0</v>
      </c>
      <c r="BH525">
        <f>(AN525-AT525)/(AN525-BE525)</f>
        <v>0</v>
      </c>
      <c r="BI525">
        <f>(AT525-AS525)/(AT525-AM525)</f>
        <v>0</v>
      </c>
      <c r="BJ525">
        <f>(AN525-AT525)/(AN525-AM525)</f>
        <v>0</v>
      </c>
      <c r="BK525">
        <f>(BG525*BE525/AS525)</f>
        <v>0</v>
      </c>
      <c r="BL525">
        <f>(1-BK525)</f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f>$B$11*CS525+$C$11*CT525+$F$11*CU525*(1-CX525)</f>
        <v>0</v>
      </c>
      <c r="BV525">
        <f>BU525*BW525</f>
        <v>0</v>
      </c>
      <c r="BW525">
        <f>($B$11*$D$9+$C$11*$D$9+$F$11*((DH525+CZ525)/MAX(DH525+CZ525+DI525, 0.1)*$I$9+DI525/MAX(DH525+CZ525+DI525, 0.1)*$J$9))/($B$11+$C$11+$F$11)</f>
        <v>0</v>
      </c>
      <c r="BX525">
        <f>($B$11*$K$9+$C$11*$K$9+$F$11*((DH525+CZ525)/MAX(DH525+CZ525+DI525, 0.1)*$P$9+DI525/MAX(DH525+CZ525+DI525, 0.1)*$Q$9))/($B$11+$C$11+$F$11)</f>
        <v>0</v>
      </c>
      <c r="BY525">
        <v>6</v>
      </c>
      <c r="BZ525">
        <v>0.5</v>
      </c>
      <c r="CA525" t="s">
        <v>304</v>
      </c>
      <c r="CB525">
        <v>2</v>
      </c>
      <c r="CC525">
        <v>1625678231.5</v>
      </c>
      <c r="CD525">
        <v>405.663666666667</v>
      </c>
      <c r="CE525">
        <v>419.980333333333</v>
      </c>
      <c r="CF525">
        <v>13.4938333333333</v>
      </c>
      <c r="CG525">
        <v>10.8934333333333</v>
      </c>
      <c r="CH525">
        <v>420.005666666667</v>
      </c>
      <c r="CI525">
        <v>15.0736666666667</v>
      </c>
      <c r="CJ525">
        <v>499.944666666667</v>
      </c>
      <c r="CK525">
        <v>100.411333333333</v>
      </c>
      <c r="CL525">
        <v>0.0997359333333333</v>
      </c>
      <c r="CM525">
        <v>28.6550666666667</v>
      </c>
      <c r="CN525">
        <v>28.1352</v>
      </c>
      <c r="CO525">
        <v>999.9</v>
      </c>
      <c r="CP525">
        <v>0</v>
      </c>
      <c r="CQ525">
        <v>0</v>
      </c>
      <c r="CR525">
        <v>10001.2333333333</v>
      </c>
      <c r="CS525">
        <v>0</v>
      </c>
      <c r="CT525">
        <v>4.44023666666667</v>
      </c>
      <c r="CU525">
        <v>1046.15</v>
      </c>
      <c r="CV525">
        <v>0.962005666666667</v>
      </c>
      <c r="CW525">
        <v>0.0379944</v>
      </c>
      <c r="CX525">
        <v>0</v>
      </c>
      <c r="CY525">
        <v>1196.94333333333</v>
      </c>
      <c r="CZ525">
        <v>4.99912</v>
      </c>
      <c r="DA525">
        <v>12466.1</v>
      </c>
      <c r="DB525">
        <v>6713.77333333333</v>
      </c>
      <c r="DC525">
        <v>38.4996666666667</v>
      </c>
      <c r="DD525">
        <v>41.208</v>
      </c>
      <c r="DE525">
        <v>40.0623333333333</v>
      </c>
      <c r="DF525">
        <v>40.9583333333333</v>
      </c>
      <c r="DG525">
        <v>40.6456666666667</v>
      </c>
      <c r="DH525">
        <v>1001.59333333333</v>
      </c>
      <c r="DI525">
        <v>39.5566666666667</v>
      </c>
      <c r="DJ525">
        <v>0</v>
      </c>
      <c r="DK525">
        <v>1625678233.4</v>
      </c>
      <c r="DL525">
        <v>0</v>
      </c>
      <c r="DM525">
        <v>1198.7356</v>
      </c>
      <c r="DN525">
        <v>-18.1753845803046</v>
      </c>
      <c r="DO525">
        <v>-196.407691845496</v>
      </c>
      <c r="DP525">
        <v>12486.072</v>
      </c>
      <c r="DQ525">
        <v>15</v>
      </c>
      <c r="DR525">
        <v>1625677134.6</v>
      </c>
      <c r="DS525" t="s">
        <v>305</v>
      </c>
      <c r="DT525">
        <v>1625677128.6</v>
      </c>
      <c r="DU525">
        <v>1625677134.6</v>
      </c>
      <c r="DV525">
        <v>2</v>
      </c>
      <c r="DW525">
        <v>0.041</v>
      </c>
      <c r="DX525">
        <v>0.026</v>
      </c>
      <c r="DY525">
        <v>-14.347</v>
      </c>
      <c r="DZ525">
        <v>-1.389</v>
      </c>
      <c r="EA525">
        <v>420</v>
      </c>
      <c r="EB525">
        <v>5</v>
      </c>
      <c r="EC525">
        <v>0.14</v>
      </c>
      <c r="ED525">
        <v>0.08</v>
      </c>
      <c r="EE525">
        <v>-14.2692731707317</v>
      </c>
      <c r="EF525">
        <v>-0.373398606271775</v>
      </c>
      <c r="EG525">
        <v>0.0422747287965815</v>
      </c>
      <c r="EH525">
        <v>1</v>
      </c>
      <c r="EI525">
        <v>1199.69363636364</v>
      </c>
      <c r="EJ525">
        <v>-18.866842503999</v>
      </c>
      <c r="EK525">
        <v>1.81161876078697</v>
      </c>
      <c r="EL525">
        <v>0</v>
      </c>
      <c r="EM525">
        <v>2.55951780487805</v>
      </c>
      <c r="EN525">
        <v>0.162939721254362</v>
      </c>
      <c r="EO525">
        <v>0.0180985933306236</v>
      </c>
      <c r="EP525">
        <v>0</v>
      </c>
      <c r="EQ525">
        <v>1</v>
      </c>
      <c r="ER525">
        <v>3</v>
      </c>
      <c r="ES525" t="s">
        <v>427</v>
      </c>
      <c r="ET525">
        <v>100</v>
      </c>
      <c r="EU525">
        <v>100</v>
      </c>
      <c r="EV525">
        <v>-14.342</v>
      </c>
      <c r="EW525">
        <v>-1.58</v>
      </c>
      <c r="EX525">
        <v>-14.3476998515065</v>
      </c>
      <c r="EY525">
        <v>0.000485247639819423</v>
      </c>
      <c r="EZ525">
        <v>-1.36446825205216e-06</v>
      </c>
      <c r="FA525">
        <v>5.78542989185787e-10</v>
      </c>
      <c r="FB525">
        <v>-1.1099058739466</v>
      </c>
      <c r="FC525">
        <v>-0.0508365997127688</v>
      </c>
      <c r="FD525">
        <v>0.00161886503163497</v>
      </c>
      <c r="FE525">
        <v>-2.08621555845513e-05</v>
      </c>
      <c r="FF525">
        <v>0</v>
      </c>
      <c r="FG525">
        <v>2096</v>
      </c>
      <c r="FH525">
        <v>2</v>
      </c>
      <c r="FI525">
        <v>28</v>
      </c>
      <c r="FJ525">
        <v>18.4</v>
      </c>
      <c r="FK525">
        <v>18.3</v>
      </c>
      <c r="FL525">
        <v>18</v>
      </c>
      <c r="FM525">
        <v>492.643</v>
      </c>
      <c r="FN525">
        <v>513.536</v>
      </c>
      <c r="FO525">
        <v>31.5817</v>
      </c>
      <c r="FP525">
        <v>26.5452</v>
      </c>
      <c r="FQ525">
        <v>30.0004</v>
      </c>
      <c r="FR525">
        <v>26.6219</v>
      </c>
      <c r="FS525">
        <v>26.6033</v>
      </c>
      <c r="FT525">
        <v>21.5553</v>
      </c>
      <c r="FU525">
        <v>32.1496</v>
      </c>
      <c r="FV525">
        <v>0</v>
      </c>
      <c r="FW525">
        <v>31.62</v>
      </c>
      <c r="FX525">
        <v>420</v>
      </c>
      <c r="FY525">
        <v>11.0228</v>
      </c>
      <c r="FZ525">
        <v>101.674</v>
      </c>
      <c r="GA525">
        <v>96.1941</v>
      </c>
    </row>
    <row r="526" spans="1:183">
      <c r="A526">
        <v>510</v>
      </c>
      <c r="B526">
        <v>1625678234.5</v>
      </c>
      <c r="C526">
        <v>1018.40000009537</v>
      </c>
      <c r="D526" t="s">
        <v>1326</v>
      </c>
      <c r="E526" t="s">
        <v>1327</v>
      </c>
      <c r="F526">
        <v>1</v>
      </c>
      <c r="G526" t="s">
        <v>302</v>
      </c>
      <c r="H526">
        <v>1625678233.5</v>
      </c>
      <c r="I526">
        <f>(J526)/1000</f>
        <v>0</v>
      </c>
      <c r="J526">
        <f>1000*CJ526*AH526*(CF526-CG526)/(100*BY526*(1000-AH526*CF526))</f>
        <v>0</v>
      </c>
      <c r="K526">
        <f>CJ526*AH526*(CE526-CD526*(1000-AH526*CG526)/(1000-AH526*CF526))/(100*BY526)</f>
        <v>0</v>
      </c>
      <c r="L526">
        <f>CD526 - IF(AH526&gt;1, K526*BY526*100.0/(AJ526*CR526), 0)</f>
        <v>0</v>
      </c>
      <c r="M526">
        <f>((S526-I526/2)*L526-K526)/(S526+I526/2)</f>
        <v>0</v>
      </c>
      <c r="N526">
        <f>M526*(CK526+CL526)/1000.0</f>
        <v>0</v>
      </c>
      <c r="O526">
        <f>(CD526 - IF(AH526&gt;1, K526*BY526*100.0/(AJ526*CR526), 0))*(CK526+CL526)/1000.0</f>
        <v>0</v>
      </c>
      <c r="P526">
        <f>2.0/((1/R526-1/Q526)+SIGN(R526)*SQRT((1/R526-1/Q526)*(1/R526-1/Q526) + 4*BZ526/((BZ526+1)*(BZ526+1))*(2*1/R526*1/Q526-1/Q526*1/Q526)))</f>
        <v>0</v>
      </c>
      <c r="Q526">
        <f>IF(LEFT(CA526,1)&lt;&gt;"0",IF(LEFT(CA526,1)="1",3.0,CB526),$D$5+$E$5*(CR526*CK526/($K$5*1000))+$F$5*(CR526*CK526/($K$5*1000))*MAX(MIN(BY526,$J$5),$I$5)*MAX(MIN(BY526,$J$5),$I$5)+$G$5*MAX(MIN(BY526,$J$5),$I$5)*(CR526*CK526/($K$5*1000))+$H$5*(CR526*CK526/($K$5*1000))*(CR526*CK526/($K$5*1000)))</f>
        <v>0</v>
      </c>
      <c r="R526">
        <f>I526*(1000-(1000*0.61365*exp(17.502*V526/(240.97+V526))/(CK526+CL526)+CF526)/2)/(1000*0.61365*exp(17.502*V526/(240.97+V526))/(CK526+CL526)-CF526)</f>
        <v>0</v>
      </c>
      <c r="S526">
        <f>1/((BZ526+1)/(P526/1.6)+1/(Q526/1.37)) + BZ526/((BZ526+1)/(P526/1.6) + BZ526/(Q526/1.37))</f>
        <v>0</v>
      </c>
      <c r="T526">
        <f>(BU526*BX526)</f>
        <v>0</v>
      </c>
      <c r="U526">
        <f>(CM526+(T526+2*0.95*5.67E-8*(((CM526+$B$7)+273)^4-(CM526+273)^4)-44100*I526)/(1.84*29.3*Q526+8*0.95*5.67E-8*(CM526+273)^3))</f>
        <v>0</v>
      </c>
      <c r="V526">
        <f>($C$7*CN526+$D$7*CO526+$E$7*U526)</f>
        <v>0</v>
      </c>
      <c r="W526">
        <f>0.61365*exp(17.502*V526/(240.97+V526))</f>
        <v>0</v>
      </c>
      <c r="X526">
        <f>(Y526/Z526*100)</f>
        <v>0</v>
      </c>
      <c r="Y526">
        <f>CF526*(CK526+CL526)/1000</f>
        <v>0</v>
      </c>
      <c r="Z526">
        <f>0.61365*exp(17.502*CM526/(240.97+CM526))</f>
        <v>0</v>
      </c>
      <c r="AA526">
        <f>(W526-CF526*(CK526+CL526)/1000)</f>
        <v>0</v>
      </c>
      <c r="AB526">
        <f>(-I526*44100)</f>
        <v>0</v>
      </c>
      <c r="AC526">
        <f>2*29.3*Q526*0.92*(CM526-V526)</f>
        <v>0</v>
      </c>
      <c r="AD526">
        <f>2*0.95*5.67E-8*(((CM526+$B$7)+273)^4-(V526+273)^4)</f>
        <v>0</v>
      </c>
      <c r="AE526">
        <f>T526+AD526+AB526+AC526</f>
        <v>0</v>
      </c>
      <c r="AF526">
        <v>0</v>
      </c>
      <c r="AG526">
        <v>0</v>
      </c>
      <c r="AH526">
        <f>IF(AF526*$H$13&gt;=AJ526,1.0,(AJ526/(AJ526-AF526*$H$13)))</f>
        <v>0</v>
      </c>
      <c r="AI526">
        <f>(AH526-1)*100</f>
        <v>0</v>
      </c>
      <c r="AJ526">
        <f>MAX(0,($B$13+$C$13*CR526)/(1+$D$13*CR526)*CK526/(CM526+273)*$E$13)</f>
        <v>0</v>
      </c>
      <c r="AK526" t="s">
        <v>303</v>
      </c>
      <c r="AL526" t="s">
        <v>303</v>
      </c>
      <c r="AM526">
        <v>0</v>
      </c>
      <c r="AN526">
        <v>0</v>
      </c>
      <c r="AO526">
        <f>1-AM526/AN526</f>
        <v>0</v>
      </c>
      <c r="AP526">
        <v>0</v>
      </c>
      <c r="AQ526" t="s">
        <v>303</v>
      </c>
      <c r="AR526" t="s">
        <v>303</v>
      </c>
      <c r="AS526">
        <v>0</v>
      </c>
      <c r="AT526">
        <v>0</v>
      </c>
      <c r="AU526">
        <f>1-AS526/AT526</f>
        <v>0</v>
      </c>
      <c r="AV526">
        <v>0.5</v>
      </c>
      <c r="AW526">
        <f>BV526</f>
        <v>0</v>
      </c>
      <c r="AX526">
        <f>K526</f>
        <v>0</v>
      </c>
      <c r="AY526">
        <f>AU526*AV526*AW526</f>
        <v>0</v>
      </c>
      <c r="AZ526">
        <f>(AX526-AP526)/AW526</f>
        <v>0</v>
      </c>
      <c r="BA526">
        <f>(AN526-AT526)/AT526</f>
        <v>0</v>
      </c>
      <c r="BB526">
        <f>AM526/(AO526+AM526/AT526)</f>
        <v>0</v>
      </c>
      <c r="BC526" t="s">
        <v>303</v>
      </c>
      <c r="BD526">
        <v>0</v>
      </c>
      <c r="BE526">
        <f>IF(BD526&lt;&gt;0, BD526, BB526)</f>
        <v>0</v>
      </c>
      <c r="BF526">
        <f>1-BE526/AT526</f>
        <v>0</v>
      </c>
      <c r="BG526">
        <f>(AT526-AS526)/(AT526-BE526)</f>
        <v>0</v>
      </c>
      <c r="BH526">
        <f>(AN526-AT526)/(AN526-BE526)</f>
        <v>0</v>
      </c>
      <c r="BI526">
        <f>(AT526-AS526)/(AT526-AM526)</f>
        <v>0</v>
      </c>
      <c r="BJ526">
        <f>(AN526-AT526)/(AN526-AM526)</f>
        <v>0</v>
      </c>
      <c r="BK526">
        <f>(BG526*BE526/AS526)</f>
        <v>0</v>
      </c>
      <c r="BL526">
        <f>(1-BK526)</f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f>$B$11*CS526+$C$11*CT526+$F$11*CU526*(1-CX526)</f>
        <v>0</v>
      </c>
      <c r="BV526">
        <f>BU526*BW526</f>
        <v>0</v>
      </c>
      <c r="BW526">
        <f>($B$11*$D$9+$C$11*$D$9+$F$11*((DH526+CZ526)/MAX(DH526+CZ526+DI526, 0.1)*$I$9+DI526/MAX(DH526+CZ526+DI526, 0.1)*$J$9))/($B$11+$C$11+$F$11)</f>
        <v>0</v>
      </c>
      <c r="BX526">
        <f>($B$11*$K$9+$C$11*$K$9+$F$11*((DH526+CZ526)/MAX(DH526+CZ526+DI526, 0.1)*$P$9+DI526/MAX(DH526+CZ526+DI526, 0.1)*$Q$9))/($B$11+$C$11+$F$11)</f>
        <v>0</v>
      </c>
      <c r="BY526">
        <v>6</v>
      </c>
      <c r="BZ526">
        <v>0.5</v>
      </c>
      <c r="CA526" t="s">
        <v>304</v>
      </c>
      <c r="CB526">
        <v>2</v>
      </c>
      <c r="CC526">
        <v>1625678233.5</v>
      </c>
      <c r="CD526">
        <v>405.647</v>
      </c>
      <c r="CE526">
        <v>419.904666666667</v>
      </c>
      <c r="CF526">
        <v>13.5144333333333</v>
      </c>
      <c r="CG526">
        <v>10.9186</v>
      </c>
      <c r="CH526">
        <v>419.988666666667</v>
      </c>
      <c r="CI526">
        <v>15.0945666666667</v>
      </c>
      <c r="CJ526">
        <v>500.097666666667</v>
      </c>
      <c r="CK526">
        <v>100.413333333333</v>
      </c>
      <c r="CL526">
        <v>0.100483333333333</v>
      </c>
      <c r="CM526">
        <v>28.6852333333333</v>
      </c>
      <c r="CN526">
        <v>28.1643333333333</v>
      </c>
      <c r="CO526">
        <v>999.9</v>
      </c>
      <c r="CP526">
        <v>0</v>
      </c>
      <c r="CQ526">
        <v>0</v>
      </c>
      <c r="CR526">
        <v>9983.75</v>
      </c>
      <c r="CS526">
        <v>0</v>
      </c>
      <c r="CT526">
        <v>4.41496666666667</v>
      </c>
      <c r="CU526">
        <v>1045.94333333333</v>
      </c>
      <c r="CV526">
        <v>0.962005666666667</v>
      </c>
      <c r="CW526">
        <v>0.0379944</v>
      </c>
      <c r="CX526">
        <v>0</v>
      </c>
      <c r="CY526">
        <v>1196.17</v>
      </c>
      <c r="CZ526">
        <v>4.99912</v>
      </c>
      <c r="DA526">
        <v>12456.4666666667</v>
      </c>
      <c r="DB526">
        <v>6712.45333333333</v>
      </c>
      <c r="DC526">
        <v>38.5623333333333</v>
      </c>
      <c r="DD526">
        <v>41.25</v>
      </c>
      <c r="DE526">
        <v>40.2706666666667</v>
      </c>
      <c r="DF526">
        <v>40.9996666666667</v>
      </c>
      <c r="DG526">
        <v>40.7286666666667</v>
      </c>
      <c r="DH526">
        <v>1001.39333333333</v>
      </c>
      <c r="DI526">
        <v>39.55</v>
      </c>
      <c r="DJ526">
        <v>0</v>
      </c>
      <c r="DK526">
        <v>1625678235.2</v>
      </c>
      <c r="DL526">
        <v>0</v>
      </c>
      <c r="DM526">
        <v>1198.27961538462</v>
      </c>
      <c r="DN526">
        <v>-18.2341880378192</v>
      </c>
      <c r="DO526">
        <v>-202.88888895124</v>
      </c>
      <c r="DP526">
        <v>12480.95</v>
      </c>
      <c r="DQ526">
        <v>15</v>
      </c>
      <c r="DR526">
        <v>1625677134.6</v>
      </c>
      <c r="DS526" t="s">
        <v>305</v>
      </c>
      <c r="DT526">
        <v>1625677128.6</v>
      </c>
      <c r="DU526">
        <v>1625677134.6</v>
      </c>
      <c r="DV526">
        <v>2</v>
      </c>
      <c r="DW526">
        <v>0.041</v>
      </c>
      <c r="DX526">
        <v>0.026</v>
      </c>
      <c r="DY526">
        <v>-14.347</v>
      </c>
      <c r="DZ526">
        <v>-1.389</v>
      </c>
      <c r="EA526">
        <v>420</v>
      </c>
      <c r="EB526">
        <v>5</v>
      </c>
      <c r="EC526">
        <v>0.14</v>
      </c>
      <c r="ED526">
        <v>0.08</v>
      </c>
      <c r="EE526">
        <v>-14.2723853658537</v>
      </c>
      <c r="EF526">
        <v>-0.296882926829283</v>
      </c>
      <c r="EG526">
        <v>0.0408383700552384</v>
      </c>
      <c r="EH526">
        <v>1</v>
      </c>
      <c r="EI526">
        <v>1199.14057142857</v>
      </c>
      <c r="EJ526">
        <v>-18.8864970645772</v>
      </c>
      <c r="EK526">
        <v>1.91331118051127</v>
      </c>
      <c r="EL526">
        <v>0</v>
      </c>
      <c r="EM526">
        <v>2.56622487804878</v>
      </c>
      <c r="EN526">
        <v>0.162058745644607</v>
      </c>
      <c r="EO526">
        <v>0.0180143832942716</v>
      </c>
      <c r="EP526">
        <v>0</v>
      </c>
      <c r="EQ526">
        <v>1</v>
      </c>
      <c r="ER526">
        <v>3</v>
      </c>
      <c r="ES526" t="s">
        <v>427</v>
      </c>
      <c r="ET526">
        <v>100</v>
      </c>
      <c r="EU526">
        <v>100</v>
      </c>
      <c r="EV526">
        <v>-14.342</v>
      </c>
      <c r="EW526">
        <v>-1.5803</v>
      </c>
      <c r="EX526">
        <v>-14.3476998515065</v>
      </c>
      <c r="EY526">
        <v>0.000485247639819423</v>
      </c>
      <c r="EZ526">
        <v>-1.36446825205216e-06</v>
      </c>
      <c r="FA526">
        <v>5.78542989185787e-10</v>
      </c>
      <c r="FB526">
        <v>-1.1099058739466</v>
      </c>
      <c r="FC526">
        <v>-0.0508365997127688</v>
      </c>
      <c r="FD526">
        <v>0.00161886503163497</v>
      </c>
      <c r="FE526">
        <v>-2.08621555845513e-05</v>
      </c>
      <c r="FF526">
        <v>0</v>
      </c>
      <c r="FG526">
        <v>2096</v>
      </c>
      <c r="FH526">
        <v>2</v>
      </c>
      <c r="FI526">
        <v>28</v>
      </c>
      <c r="FJ526">
        <v>18.4</v>
      </c>
      <c r="FK526">
        <v>18.3</v>
      </c>
      <c r="FL526">
        <v>18</v>
      </c>
      <c r="FM526">
        <v>492.779</v>
      </c>
      <c r="FN526">
        <v>513.416</v>
      </c>
      <c r="FO526">
        <v>31.632</v>
      </c>
      <c r="FP526">
        <v>26.5474</v>
      </c>
      <c r="FQ526">
        <v>30.0004</v>
      </c>
      <c r="FR526">
        <v>26.6225</v>
      </c>
      <c r="FS526">
        <v>26.6039</v>
      </c>
      <c r="FT526">
        <v>21.5546</v>
      </c>
      <c r="FU526">
        <v>32.1496</v>
      </c>
      <c r="FV526">
        <v>0</v>
      </c>
      <c r="FW526">
        <v>31.69</v>
      </c>
      <c r="FX526">
        <v>420</v>
      </c>
      <c r="FY526">
        <v>11.0184</v>
      </c>
      <c r="FZ526">
        <v>101.674</v>
      </c>
      <c r="GA526">
        <v>96.1937</v>
      </c>
    </row>
    <row r="527" spans="1:183">
      <c r="A527">
        <v>511</v>
      </c>
      <c r="B527">
        <v>1625678236.5</v>
      </c>
      <c r="C527">
        <v>1020.40000009537</v>
      </c>
      <c r="D527" t="s">
        <v>1328</v>
      </c>
      <c r="E527" t="s">
        <v>1329</v>
      </c>
      <c r="F527">
        <v>1</v>
      </c>
      <c r="G527" t="s">
        <v>302</v>
      </c>
      <c r="H527">
        <v>1625678235.5</v>
      </c>
      <c r="I527">
        <f>(J527)/1000</f>
        <v>0</v>
      </c>
      <c r="J527">
        <f>1000*CJ527*AH527*(CF527-CG527)/(100*BY527*(1000-AH527*CF527))</f>
        <v>0</v>
      </c>
      <c r="K527">
        <f>CJ527*AH527*(CE527-CD527*(1000-AH527*CG527)/(1000-AH527*CF527))/(100*BY527)</f>
        <v>0</v>
      </c>
      <c r="L527">
        <f>CD527 - IF(AH527&gt;1, K527*BY527*100.0/(AJ527*CR527), 0)</f>
        <v>0</v>
      </c>
      <c r="M527">
        <f>((S527-I527/2)*L527-K527)/(S527+I527/2)</f>
        <v>0</v>
      </c>
      <c r="N527">
        <f>M527*(CK527+CL527)/1000.0</f>
        <v>0</v>
      </c>
      <c r="O527">
        <f>(CD527 - IF(AH527&gt;1, K527*BY527*100.0/(AJ527*CR527), 0))*(CK527+CL527)/1000.0</f>
        <v>0</v>
      </c>
      <c r="P527">
        <f>2.0/((1/R527-1/Q527)+SIGN(R527)*SQRT((1/R527-1/Q527)*(1/R527-1/Q527) + 4*BZ527/((BZ527+1)*(BZ527+1))*(2*1/R527*1/Q527-1/Q527*1/Q527)))</f>
        <v>0</v>
      </c>
      <c r="Q527">
        <f>IF(LEFT(CA527,1)&lt;&gt;"0",IF(LEFT(CA527,1)="1",3.0,CB527),$D$5+$E$5*(CR527*CK527/($K$5*1000))+$F$5*(CR527*CK527/($K$5*1000))*MAX(MIN(BY527,$J$5),$I$5)*MAX(MIN(BY527,$J$5),$I$5)+$G$5*MAX(MIN(BY527,$J$5),$I$5)*(CR527*CK527/($K$5*1000))+$H$5*(CR527*CK527/($K$5*1000))*(CR527*CK527/($K$5*1000)))</f>
        <v>0</v>
      </c>
      <c r="R527">
        <f>I527*(1000-(1000*0.61365*exp(17.502*V527/(240.97+V527))/(CK527+CL527)+CF527)/2)/(1000*0.61365*exp(17.502*V527/(240.97+V527))/(CK527+CL527)-CF527)</f>
        <v>0</v>
      </c>
      <c r="S527">
        <f>1/((BZ527+1)/(P527/1.6)+1/(Q527/1.37)) + BZ527/((BZ527+1)/(P527/1.6) + BZ527/(Q527/1.37))</f>
        <v>0</v>
      </c>
      <c r="T527">
        <f>(BU527*BX527)</f>
        <v>0</v>
      </c>
      <c r="U527">
        <f>(CM527+(T527+2*0.95*5.67E-8*(((CM527+$B$7)+273)^4-(CM527+273)^4)-44100*I527)/(1.84*29.3*Q527+8*0.95*5.67E-8*(CM527+273)^3))</f>
        <v>0</v>
      </c>
      <c r="V527">
        <f>($C$7*CN527+$D$7*CO527+$E$7*U527)</f>
        <v>0</v>
      </c>
      <c r="W527">
        <f>0.61365*exp(17.502*V527/(240.97+V527))</f>
        <v>0</v>
      </c>
      <c r="X527">
        <f>(Y527/Z527*100)</f>
        <v>0</v>
      </c>
      <c r="Y527">
        <f>CF527*(CK527+CL527)/1000</f>
        <v>0</v>
      </c>
      <c r="Z527">
        <f>0.61365*exp(17.502*CM527/(240.97+CM527))</f>
        <v>0</v>
      </c>
      <c r="AA527">
        <f>(W527-CF527*(CK527+CL527)/1000)</f>
        <v>0</v>
      </c>
      <c r="AB527">
        <f>(-I527*44100)</f>
        <v>0</v>
      </c>
      <c r="AC527">
        <f>2*29.3*Q527*0.92*(CM527-V527)</f>
        <v>0</v>
      </c>
      <c r="AD527">
        <f>2*0.95*5.67E-8*(((CM527+$B$7)+273)^4-(V527+273)^4)</f>
        <v>0</v>
      </c>
      <c r="AE527">
        <f>T527+AD527+AB527+AC527</f>
        <v>0</v>
      </c>
      <c r="AF527">
        <v>0</v>
      </c>
      <c r="AG527">
        <v>0</v>
      </c>
      <c r="AH527">
        <f>IF(AF527*$H$13&gt;=AJ527,1.0,(AJ527/(AJ527-AF527*$H$13)))</f>
        <v>0</v>
      </c>
      <c r="AI527">
        <f>(AH527-1)*100</f>
        <v>0</v>
      </c>
      <c r="AJ527">
        <f>MAX(0,($B$13+$C$13*CR527)/(1+$D$13*CR527)*CK527/(CM527+273)*$E$13)</f>
        <v>0</v>
      </c>
      <c r="AK527" t="s">
        <v>303</v>
      </c>
      <c r="AL527" t="s">
        <v>303</v>
      </c>
      <c r="AM527">
        <v>0</v>
      </c>
      <c r="AN527">
        <v>0</v>
      </c>
      <c r="AO527">
        <f>1-AM527/AN527</f>
        <v>0</v>
      </c>
      <c r="AP527">
        <v>0</v>
      </c>
      <c r="AQ527" t="s">
        <v>303</v>
      </c>
      <c r="AR527" t="s">
        <v>303</v>
      </c>
      <c r="AS527">
        <v>0</v>
      </c>
      <c r="AT527">
        <v>0</v>
      </c>
      <c r="AU527">
        <f>1-AS527/AT527</f>
        <v>0</v>
      </c>
      <c r="AV527">
        <v>0.5</v>
      </c>
      <c r="AW527">
        <f>BV527</f>
        <v>0</v>
      </c>
      <c r="AX527">
        <f>K527</f>
        <v>0</v>
      </c>
      <c r="AY527">
        <f>AU527*AV527*AW527</f>
        <v>0</v>
      </c>
      <c r="AZ527">
        <f>(AX527-AP527)/AW527</f>
        <v>0</v>
      </c>
      <c r="BA527">
        <f>(AN527-AT527)/AT527</f>
        <v>0</v>
      </c>
      <c r="BB527">
        <f>AM527/(AO527+AM527/AT527)</f>
        <v>0</v>
      </c>
      <c r="BC527" t="s">
        <v>303</v>
      </c>
      <c r="BD527">
        <v>0</v>
      </c>
      <c r="BE527">
        <f>IF(BD527&lt;&gt;0, BD527, BB527)</f>
        <v>0</v>
      </c>
      <c r="BF527">
        <f>1-BE527/AT527</f>
        <v>0</v>
      </c>
      <c r="BG527">
        <f>(AT527-AS527)/(AT527-BE527)</f>
        <v>0</v>
      </c>
      <c r="BH527">
        <f>(AN527-AT527)/(AN527-BE527)</f>
        <v>0</v>
      </c>
      <c r="BI527">
        <f>(AT527-AS527)/(AT527-AM527)</f>
        <v>0</v>
      </c>
      <c r="BJ527">
        <f>(AN527-AT527)/(AN527-AM527)</f>
        <v>0</v>
      </c>
      <c r="BK527">
        <f>(BG527*BE527/AS527)</f>
        <v>0</v>
      </c>
      <c r="BL527">
        <f>(1-BK527)</f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f>$B$11*CS527+$C$11*CT527+$F$11*CU527*(1-CX527)</f>
        <v>0</v>
      </c>
      <c r="BV527">
        <f>BU527*BW527</f>
        <v>0</v>
      </c>
      <c r="BW527">
        <f>($B$11*$D$9+$C$11*$D$9+$F$11*((DH527+CZ527)/MAX(DH527+CZ527+DI527, 0.1)*$I$9+DI527/MAX(DH527+CZ527+DI527, 0.1)*$J$9))/($B$11+$C$11+$F$11)</f>
        <v>0</v>
      </c>
      <c r="BX527">
        <f>($B$11*$K$9+$C$11*$K$9+$F$11*((DH527+CZ527)/MAX(DH527+CZ527+DI527, 0.1)*$P$9+DI527/MAX(DH527+CZ527+DI527, 0.1)*$Q$9))/($B$11+$C$11+$F$11)</f>
        <v>0</v>
      </c>
      <c r="BY527">
        <v>6</v>
      </c>
      <c r="BZ527">
        <v>0.5</v>
      </c>
      <c r="CA527" t="s">
        <v>304</v>
      </c>
      <c r="CB527">
        <v>2</v>
      </c>
      <c r="CC527">
        <v>1625678235.5</v>
      </c>
      <c r="CD527">
        <v>405.640333333333</v>
      </c>
      <c r="CE527">
        <v>419.908666666667</v>
      </c>
      <c r="CF527">
        <v>13.5387666666667</v>
      </c>
      <c r="CG527">
        <v>10.9499666666667</v>
      </c>
      <c r="CH527">
        <v>419.982</v>
      </c>
      <c r="CI527">
        <v>15.1193666666667</v>
      </c>
      <c r="CJ527">
        <v>500.045333333333</v>
      </c>
      <c r="CK527">
        <v>100.414</v>
      </c>
      <c r="CL527">
        <v>0.100053566666667</v>
      </c>
      <c r="CM527">
        <v>28.7174333333333</v>
      </c>
      <c r="CN527">
        <v>28.1961</v>
      </c>
      <c r="CO527">
        <v>999.9</v>
      </c>
      <c r="CP527">
        <v>0</v>
      </c>
      <c r="CQ527">
        <v>0</v>
      </c>
      <c r="CR527">
        <v>10004.3933333333</v>
      </c>
      <c r="CS527">
        <v>0</v>
      </c>
      <c r="CT527">
        <v>4.37039333333333</v>
      </c>
      <c r="CU527">
        <v>1046.03</v>
      </c>
      <c r="CV527">
        <v>0.962005666666667</v>
      </c>
      <c r="CW527">
        <v>0.0379944</v>
      </c>
      <c r="CX527">
        <v>0</v>
      </c>
      <c r="CY527">
        <v>1195.61333333333</v>
      </c>
      <c r="CZ527">
        <v>4.99912</v>
      </c>
      <c r="DA527">
        <v>12428.1333333333</v>
      </c>
      <c r="DB527">
        <v>6713.01333333333</v>
      </c>
      <c r="DC527">
        <v>38.4583333333333</v>
      </c>
      <c r="DD527">
        <v>41.25</v>
      </c>
      <c r="DE527">
        <v>40.0833333333333</v>
      </c>
      <c r="DF527">
        <v>40.8746666666667</v>
      </c>
      <c r="DG527">
        <v>40.708</v>
      </c>
      <c r="DH527">
        <v>1001.47666666667</v>
      </c>
      <c r="DI527">
        <v>39.5533333333333</v>
      </c>
      <c r="DJ527">
        <v>0</v>
      </c>
      <c r="DK527">
        <v>1625678237.6</v>
      </c>
      <c r="DL527">
        <v>0</v>
      </c>
      <c r="DM527">
        <v>1197.53615384615</v>
      </c>
      <c r="DN527">
        <v>-17.9863247831096</v>
      </c>
      <c r="DO527">
        <v>-271.254700734739</v>
      </c>
      <c r="DP527">
        <v>12469.2923076923</v>
      </c>
      <c r="DQ527">
        <v>15</v>
      </c>
      <c r="DR527">
        <v>1625677134.6</v>
      </c>
      <c r="DS527" t="s">
        <v>305</v>
      </c>
      <c r="DT527">
        <v>1625677128.6</v>
      </c>
      <c r="DU527">
        <v>1625677134.6</v>
      </c>
      <c r="DV527">
        <v>2</v>
      </c>
      <c r="DW527">
        <v>0.041</v>
      </c>
      <c r="DX527">
        <v>0.026</v>
      </c>
      <c r="DY527">
        <v>-14.347</v>
      </c>
      <c r="DZ527">
        <v>-1.389</v>
      </c>
      <c r="EA527">
        <v>420</v>
      </c>
      <c r="EB527">
        <v>5</v>
      </c>
      <c r="EC527">
        <v>0.14</v>
      </c>
      <c r="ED527">
        <v>0.08</v>
      </c>
      <c r="EE527">
        <v>-14.2760268292683</v>
      </c>
      <c r="EF527">
        <v>-0.209316376306635</v>
      </c>
      <c r="EG527">
        <v>0.0383062627777136</v>
      </c>
      <c r="EH527">
        <v>1</v>
      </c>
      <c r="EI527">
        <v>1198.36939393939</v>
      </c>
      <c r="EJ527">
        <v>-18.2935857348078</v>
      </c>
      <c r="EK527">
        <v>1.75341560941986</v>
      </c>
      <c r="EL527">
        <v>0</v>
      </c>
      <c r="EM527">
        <v>2.57063609756098</v>
      </c>
      <c r="EN527">
        <v>0.155779651567951</v>
      </c>
      <c r="EO527">
        <v>0.0175675100444318</v>
      </c>
      <c r="EP527">
        <v>0</v>
      </c>
      <c r="EQ527">
        <v>1</v>
      </c>
      <c r="ER527">
        <v>3</v>
      </c>
      <c r="ES527" t="s">
        <v>427</v>
      </c>
      <c r="ET527">
        <v>100</v>
      </c>
      <c r="EU527">
        <v>100</v>
      </c>
      <c r="EV527">
        <v>-14.342</v>
      </c>
      <c r="EW527">
        <v>-1.5808</v>
      </c>
      <c r="EX527">
        <v>-14.3476998515065</v>
      </c>
      <c r="EY527">
        <v>0.000485247639819423</v>
      </c>
      <c r="EZ527">
        <v>-1.36446825205216e-06</v>
      </c>
      <c r="FA527">
        <v>5.78542989185787e-10</v>
      </c>
      <c r="FB527">
        <v>-1.1099058739466</v>
      </c>
      <c r="FC527">
        <v>-0.0508365997127688</v>
      </c>
      <c r="FD527">
        <v>0.00161886503163497</v>
      </c>
      <c r="FE527">
        <v>-2.08621555845513e-05</v>
      </c>
      <c r="FF527">
        <v>0</v>
      </c>
      <c r="FG527">
        <v>2096</v>
      </c>
      <c r="FH527">
        <v>2</v>
      </c>
      <c r="FI527">
        <v>28</v>
      </c>
      <c r="FJ527">
        <v>18.5</v>
      </c>
      <c r="FK527">
        <v>18.4</v>
      </c>
      <c r="FL527">
        <v>18</v>
      </c>
      <c r="FM527">
        <v>492.701</v>
      </c>
      <c r="FN527">
        <v>513.498</v>
      </c>
      <c r="FO527">
        <v>31.6725</v>
      </c>
      <c r="FP527">
        <v>26.5491</v>
      </c>
      <c r="FQ527">
        <v>30.0002</v>
      </c>
      <c r="FR527">
        <v>26.6237</v>
      </c>
      <c r="FS527">
        <v>26.605</v>
      </c>
      <c r="FT527">
        <v>21.5553</v>
      </c>
      <c r="FU527">
        <v>32.1496</v>
      </c>
      <c r="FV527">
        <v>0</v>
      </c>
      <c r="FW527">
        <v>31.76</v>
      </c>
      <c r="FX527">
        <v>420</v>
      </c>
      <c r="FY527">
        <v>11.0104</v>
      </c>
      <c r="FZ527">
        <v>101.673</v>
      </c>
      <c r="GA527">
        <v>96.1933</v>
      </c>
    </row>
    <row r="528" spans="1:183">
      <c r="A528">
        <v>512</v>
      </c>
      <c r="B528">
        <v>1625678238.5</v>
      </c>
      <c r="C528">
        <v>1022.40000009537</v>
      </c>
      <c r="D528" t="s">
        <v>1330</v>
      </c>
      <c r="E528" t="s">
        <v>1331</v>
      </c>
      <c r="F528">
        <v>1</v>
      </c>
      <c r="G528" t="s">
        <v>302</v>
      </c>
      <c r="H528">
        <v>1625678237.5</v>
      </c>
      <c r="I528">
        <f>(J528)/1000</f>
        <v>0</v>
      </c>
      <c r="J528">
        <f>1000*CJ528*AH528*(CF528-CG528)/(100*BY528*(1000-AH528*CF528))</f>
        <v>0</v>
      </c>
      <c r="K528">
        <f>CJ528*AH528*(CE528-CD528*(1000-AH528*CG528)/(1000-AH528*CF528))/(100*BY528)</f>
        <v>0</v>
      </c>
      <c r="L528">
        <f>CD528 - IF(AH528&gt;1, K528*BY528*100.0/(AJ528*CR528), 0)</f>
        <v>0</v>
      </c>
      <c r="M528">
        <f>((S528-I528/2)*L528-K528)/(S528+I528/2)</f>
        <v>0</v>
      </c>
      <c r="N528">
        <f>M528*(CK528+CL528)/1000.0</f>
        <v>0</v>
      </c>
      <c r="O528">
        <f>(CD528 - IF(AH528&gt;1, K528*BY528*100.0/(AJ528*CR528), 0))*(CK528+CL528)/1000.0</f>
        <v>0</v>
      </c>
      <c r="P528">
        <f>2.0/((1/R528-1/Q528)+SIGN(R528)*SQRT((1/R528-1/Q528)*(1/R528-1/Q528) + 4*BZ528/((BZ528+1)*(BZ528+1))*(2*1/R528*1/Q528-1/Q528*1/Q528)))</f>
        <v>0</v>
      </c>
      <c r="Q528">
        <f>IF(LEFT(CA528,1)&lt;&gt;"0",IF(LEFT(CA528,1)="1",3.0,CB528),$D$5+$E$5*(CR528*CK528/($K$5*1000))+$F$5*(CR528*CK528/($K$5*1000))*MAX(MIN(BY528,$J$5),$I$5)*MAX(MIN(BY528,$J$5),$I$5)+$G$5*MAX(MIN(BY528,$J$5),$I$5)*(CR528*CK528/($K$5*1000))+$H$5*(CR528*CK528/($K$5*1000))*(CR528*CK528/($K$5*1000)))</f>
        <v>0</v>
      </c>
      <c r="R528">
        <f>I528*(1000-(1000*0.61365*exp(17.502*V528/(240.97+V528))/(CK528+CL528)+CF528)/2)/(1000*0.61365*exp(17.502*V528/(240.97+V528))/(CK528+CL528)-CF528)</f>
        <v>0</v>
      </c>
      <c r="S528">
        <f>1/((BZ528+1)/(P528/1.6)+1/(Q528/1.37)) + BZ528/((BZ528+1)/(P528/1.6) + BZ528/(Q528/1.37))</f>
        <v>0</v>
      </c>
      <c r="T528">
        <f>(BU528*BX528)</f>
        <v>0</v>
      </c>
      <c r="U528">
        <f>(CM528+(T528+2*0.95*5.67E-8*(((CM528+$B$7)+273)^4-(CM528+273)^4)-44100*I528)/(1.84*29.3*Q528+8*0.95*5.67E-8*(CM528+273)^3))</f>
        <v>0</v>
      </c>
      <c r="V528">
        <f>($C$7*CN528+$D$7*CO528+$E$7*U528)</f>
        <v>0</v>
      </c>
      <c r="W528">
        <f>0.61365*exp(17.502*V528/(240.97+V528))</f>
        <v>0</v>
      </c>
      <c r="X528">
        <f>(Y528/Z528*100)</f>
        <v>0</v>
      </c>
      <c r="Y528">
        <f>CF528*(CK528+CL528)/1000</f>
        <v>0</v>
      </c>
      <c r="Z528">
        <f>0.61365*exp(17.502*CM528/(240.97+CM528))</f>
        <v>0</v>
      </c>
      <c r="AA528">
        <f>(W528-CF528*(CK528+CL528)/1000)</f>
        <v>0</v>
      </c>
      <c r="AB528">
        <f>(-I528*44100)</f>
        <v>0</v>
      </c>
      <c r="AC528">
        <f>2*29.3*Q528*0.92*(CM528-V528)</f>
        <v>0</v>
      </c>
      <c r="AD528">
        <f>2*0.95*5.67E-8*(((CM528+$B$7)+273)^4-(V528+273)^4)</f>
        <v>0</v>
      </c>
      <c r="AE528">
        <f>T528+AD528+AB528+AC528</f>
        <v>0</v>
      </c>
      <c r="AF528">
        <v>0</v>
      </c>
      <c r="AG528">
        <v>0</v>
      </c>
      <c r="AH528">
        <f>IF(AF528*$H$13&gt;=AJ528,1.0,(AJ528/(AJ528-AF528*$H$13)))</f>
        <v>0</v>
      </c>
      <c r="AI528">
        <f>(AH528-1)*100</f>
        <v>0</v>
      </c>
      <c r="AJ528">
        <f>MAX(0,($B$13+$C$13*CR528)/(1+$D$13*CR528)*CK528/(CM528+273)*$E$13)</f>
        <v>0</v>
      </c>
      <c r="AK528" t="s">
        <v>303</v>
      </c>
      <c r="AL528" t="s">
        <v>303</v>
      </c>
      <c r="AM528">
        <v>0</v>
      </c>
      <c r="AN528">
        <v>0</v>
      </c>
      <c r="AO528">
        <f>1-AM528/AN528</f>
        <v>0</v>
      </c>
      <c r="AP528">
        <v>0</v>
      </c>
      <c r="AQ528" t="s">
        <v>303</v>
      </c>
      <c r="AR528" t="s">
        <v>303</v>
      </c>
      <c r="AS528">
        <v>0</v>
      </c>
      <c r="AT528">
        <v>0</v>
      </c>
      <c r="AU528">
        <f>1-AS528/AT528</f>
        <v>0</v>
      </c>
      <c r="AV528">
        <v>0.5</v>
      </c>
      <c r="AW528">
        <f>BV528</f>
        <v>0</v>
      </c>
      <c r="AX528">
        <f>K528</f>
        <v>0</v>
      </c>
      <c r="AY528">
        <f>AU528*AV528*AW528</f>
        <v>0</v>
      </c>
      <c r="AZ528">
        <f>(AX528-AP528)/AW528</f>
        <v>0</v>
      </c>
      <c r="BA528">
        <f>(AN528-AT528)/AT528</f>
        <v>0</v>
      </c>
      <c r="BB528">
        <f>AM528/(AO528+AM528/AT528)</f>
        <v>0</v>
      </c>
      <c r="BC528" t="s">
        <v>303</v>
      </c>
      <c r="BD528">
        <v>0</v>
      </c>
      <c r="BE528">
        <f>IF(BD528&lt;&gt;0, BD528, BB528)</f>
        <v>0</v>
      </c>
      <c r="BF528">
        <f>1-BE528/AT528</f>
        <v>0</v>
      </c>
      <c r="BG528">
        <f>(AT528-AS528)/(AT528-BE528)</f>
        <v>0</v>
      </c>
      <c r="BH528">
        <f>(AN528-AT528)/(AN528-BE528)</f>
        <v>0</v>
      </c>
      <c r="BI528">
        <f>(AT528-AS528)/(AT528-AM528)</f>
        <v>0</v>
      </c>
      <c r="BJ528">
        <f>(AN528-AT528)/(AN528-AM528)</f>
        <v>0</v>
      </c>
      <c r="BK528">
        <f>(BG528*BE528/AS528)</f>
        <v>0</v>
      </c>
      <c r="BL528">
        <f>(1-BK528)</f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f>$B$11*CS528+$C$11*CT528+$F$11*CU528*(1-CX528)</f>
        <v>0</v>
      </c>
      <c r="BV528">
        <f>BU528*BW528</f>
        <v>0</v>
      </c>
      <c r="BW528">
        <f>($B$11*$D$9+$C$11*$D$9+$F$11*((DH528+CZ528)/MAX(DH528+CZ528+DI528, 0.1)*$I$9+DI528/MAX(DH528+CZ528+DI528, 0.1)*$J$9))/($B$11+$C$11+$F$11)</f>
        <v>0</v>
      </c>
      <c r="BX528">
        <f>($B$11*$K$9+$C$11*$K$9+$F$11*((DH528+CZ528)/MAX(DH528+CZ528+DI528, 0.1)*$P$9+DI528/MAX(DH528+CZ528+DI528, 0.1)*$Q$9))/($B$11+$C$11+$F$11)</f>
        <v>0</v>
      </c>
      <c r="BY528">
        <v>6</v>
      </c>
      <c r="BZ528">
        <v>0.5</v>
      </c>
      <c r="CA528" t="s">
        <v>304</v>
      </c>
      <c r="CB528">
        <v>2</v>
      </c>
      <c r="CC528">
        <v>1625678237.5</v>
      </c>
      <c r="CD528">
        <v>405.646333333333</v>
      </c>
      <c r="CE528">
        <v>419.976</v>
      </c>
      <c r="CF528">
        <v>13.5660666666667</v>
      </c>
      <c r="CG528">
        <v>10.9625333333333</v>
      </c>
      <c r="CH528">
        <v>419.988</v>
      </c>
      <c r="CI528">
        <v>15.1470666666667</v>
      </c>
      <c r="CJ528">
        <v>499.935666666667</v>
      </c>
      <c r="CK528">
        <v>100.413333333333</v>
      </c>
      <c r="CL528">
        <v>0.0998475333333333</v>
      </c>
      <c r="CM528">
        <v>28.7478666666667</v>
      </c>
      <c r="CN528">
        <v>28.2287</v>
      </c>
      <c r="CO528">
        <v>999.9</v>
      </c>
      <c r="CP528">
        <v>0</v>
      </c>
      <c r="CQ528">
        <v>0</v>
      </c>
      <c r="CR528">
        <v>9997.5</v>
      </c>
      <c r="CS528">
        <v>0</v>
      </c>
      <c r="CT528">
        <v>4.27757</v>
      </c>
      <c r="CU528">
        <v>1045.92666666667</v>
      </c>
      <c r="CV528">
        <v>0.962005666666667</v>
      </c>
      <c r="CW528">
        <v>0.0379944</v>
      </c>
      <c r="CX528">
        <v>0</v>
      </c>
      <c r="CY528">
        <v>1194.78333333333</v>
      </c>
      <c r="CZ528">
        <v>4.99912</v>
      </c>
      <c r="DA528">
        <v>12424.3333333333</v>
      </c>
      <c r="DB528">
        <v>6712.34666666667</v>
      </c>
      <c r="DC528">
        <v>38.4373333333333</v>
      </c>
      <c r="DD528">
        <v>41.25</v>
      </c>
      <c r="DE528">
        <v>39.9996666666667</v>
      </c>
      <c r="DF528">
        <v>40.9166666666667</v>
      </c>
      <c r="DG528">
        <v>40.729</v>
      </c>
      <c r="DH528">
        <v>1001.37666666667</v>
      </c>
      <c r="DI528">
        <v>39.55</v>
      </c>
      <c r="DJ528">
        <v>0</v>
      </c>
      <c r="DK528">
        <v>1625678239.4</v>
      </c>
      <c r="DL528">
        <v>0</v>
      </c>
      <c r="DM528">
        <v>1196.8912</v>
      </c>
      <c r="DN528">
        <v>-18.9630768961675</v>
      </c>
      <c r="DO528">
        <v>-311.37692258545</v>
      </c>
      <c r="DP528">
        <v>12459.876</v>
      </c>
      <c r="DQ528">
        <v>15</v>
      </c>
      <c r="DR528">
        <v>1625677134.6</v>
      </c>
      <c r="DS528" t="s">
        <v>305</v>
      </c>
      <c r="DT528">
        <v>1625677128.6</v>
      </c>
      <c r="DU528">
        <v>1625677134.6</v>
      </c>
      <c r="DV528">
        <v>2</v>
      </c>
      <c r="DW528">
        <v>0.041</v>
      </c>
      <c r="DX528">
        <v>0.026</v>
      </c>
      <c r="DY528">
        <v>-14.347</v>
      </c>
      <c r="DZ528">
        <v>-1.389</v>
      </c>
      <c r="EA528">
        <v>420</v>
      </c>
      <c r="EB528">
        <v>5</v>
      </c>
      <c r="EC528">
        <v>0.14</v>
      </c>
      <c r="ED528">
        <v>0.08</v>
      </c>
      <c r="EE528">
        <v>-14.2862195121951</v>
      </c>
      <c r="EF528">
        <v>-0.175308710801439</v>
      </c>
      <c r="EG528">
        <v>0.0357828697230352</v>
      </c>
      <c r="EH528">
        <v>1</v>
      </c>
      <c r="EI528">
        <v>1197.80787878788</v>
      </c>
      <c r="EJ528">
        <v>-18.4439181795207</v>
      </c>
      <c r="EK528">
        <v>1.77165178461054</v>
      </c>
      <c r="EL528">
        <v>0</v>
      </c>
      <c r="EM528">
        <v>2.57569853658537</v>
      </c>
      <c r="EN528">
        <v>0.162963135888501</v>
      </c>
      <c r="EO528">
        <v>0.0182088734146061</v>
      </c>
      <c r="EP528">
        <v>0</v>
      </c>
      <c r="EQ528">
        <v>1</v>
      </c>
      <c r="ER528">
        <v>3</v>
      </c>
      <c r="ES528" t="s">
        <v>427</v>
      </c>
      <c r="ET528">
        <v>100</v>
      </c>
      <c r="EU528">
        <v>100</v>
      </c>
      <c r="EV528">
        <v>-14.342</v>
      </c>
      <c r="EW528">
        <v>-1.5812</v>
      </c>
      <c r="EX528">
        <v>-14.3476998515065</v>
      </c>
      <c r="EY528">
        <v>0.000485247639819423</v>
      </c>
      <c r="EZ528">
        <v>-1.36446825205216e-06</v>
      </c>
      <c r="FA528">
        <v>5.78542989185787e-10</v>
      </c>
      <c r="FB528">
        <v>-1.1099058739466</v>
      </c>
      <c r="FC528">
        <v>-0.0508365997127688</v>
      </c>
      <c r="FD528">
        <v>0.00161886503163497</v>
      </c>
      <c r="FE528">
        <v>-2.08621555845513e-05</v>
      </c>
      <c r="FF528">
        <v>0</v>
      </c>
      <c r="FG528">
        <v>2096</v>
      </c>
      <c r="FH528">
        <v>2</v>
      </c>
      <c r="FI528">
        <v>28</v>
      </c>
      <c r="FJ528">
        <v>18.5</v>
      </c>
      <c r="FK528">
        <v>18.4</v>
      </c>
      <c r="FL528">
        <v>18</v>
      </c>
      <c r="FM528">
        <v>492.653</v>
      </c>
      <c r="FN528">
        <v>513.54</v>
      </c>
      <c r="FO528">
        <v>31.7177</v>
      </c>
      <c r="FP528">
        <v>26.5508</v>
      </c>
      <c r="FQ528">
        <v>30.0006</v>
      </c>
      <c r="FR528">
        <v>26.6248</v>
      </c>
      <c r="FS528">
        <v>26.6056</v>
      </c>
      <c r="FT528">
        <v>21.5555</v>
      </c>
      <c r="FU528">
        <v>31.8632</v>
      </c>
      <c r="FV528">
        <v>0</v>
      </c>
      <c r="FW528">
        <v>31.76</v>
      </c>
      <c r="FX528">
        <v>420</v>
      </c>
      <c r="FY528">
        <v>11.085</v>
      </c>
      <c r="FZ528">
        <v>101.672</v>
      </c>
      <c r="GA528">
        <v>96.193</v>
      </c>
    </row>
    <row r="529" spans="1:183">
      <c r="A529">
        <v>513</v>
      </c>
      <c r="B529">
        <v>1625678240.5</v>
      </c>
      <c r="C529">
        <v>1024.40000009537</v>
      </c>
      <c r="D529" t="s">
        <v>1332</v>
      </c>
      <c r="E529" t="s">
        <v>1333</v>
      </c>
      <c r="F529">
        <v>1</v>
      </c>
      <c r="G529" t="s">
        <v>302</v>
      </c>
      <c r="H529">
        <v>1625678239.5</v>
      </c>
      <c r="I529">
        <f>(J529)/1000</f>
        <v>0</v>
      </c>
      <c r="J529">
        <f>1000*CJ529*AH529*(CF529-CG529)/(100*BY529*(1000-AH529*CF529))</f>
        <v>0</v>
      </c>
      <c r="K529">
        <f>CJ529*AH529*(CE529-CD529*(1000-AH529*CG529)/(1000-AH529*CF529))/(100*BY529)</f>
        <v>0</v>
      </c>
      <c r="L529">
        <f>CD529 - IF(AH529&gt;1, K529*BY529*100.0/(AJ529*CR529), 0)</f>
        <v>0</v>
      </c>
      <c r="M529">
        <f>((S529-I529/2)*L529-K529)/(S529+I529/2)</f>
        <v>0</v>
      </c>
      <c r="N529">
        <f>M529*(CK529+CL529)/1000.0</f>
        <v>0</v>
      </c>
      <c r="O529">
        <f>(CD529 - IF(AH529&gt;1, K529*BY529*100.0/(AJ529*CR529), 0))*(CK529+CL529)/1000.0</f>
        <v>0</v>
      </c>
      <c r="P529">
        <f>2.0/((1/R529-1/Q529)+SIGN(R529)*SQRT((1/R529-1/Q529)*(1/R529-1/Q529) + 4*BZ529/((BZ529+1)*(BZ529+1))*(2*1/R529*1/Q529-1/Q529*1/Q529)))</f>
        <v>0</v>
      </c>
      <c r="Q529">
        <f>IF(LEFT(CA529,1)&lt;&gt;"0",IF(LEFT(CA529,1)="1",3.0,CB529),$D$5+$E$5*(CR529*CK529/($K$5*1000))+$F$5*(CR529*CK529/($K$5*1000))*MAX(MIN(BY529,$J$5),$I$5)*MAX(MIN(BY529,$J$5),$I$5)+$G$5*MAX(MIN(BY529,$J$5),$I$5)*(CR529*CK529/($K$5*1000))+$H$5*(CR529*CK529/($K$5*1000))*(CR529*CK529/($K$5*1000)))</f>
        <v>0</v>
      </c>
      <c r="R529">
        <f>I529*(1000-(1000*0.61365*exp(17.502*V529/(240.97+V529))/(CK529+CL529)+CF529)/2)/(1000*0.61365*exp(17.502*V529/(240.97+V529))/(CK529+CL529)-CF529)</f>
        <v>0</v>
      </c>
      <c r="S529">
        <f>1/((BZ529+1)/(P529/1.6)+1/(Q529/1.37)) + BZ529/((BZ529+1)/(P529/1.6) + BZ529/(Q529/1.37))</f>
        <v>0</v>
      </c>
      <c r="T529">
        <f>(BU529*BX529)</f>
        <v>0</v>
      </c>
      <c r="U529">
        <f>(CM529+(T529+2*0.95*5.67E-8*(((CM529+$B$7)+273)^4-(CM529+273)^4)-44100*I529)/(1.84*29.3*Q529+8*0.95*5.67E-8*(CM529+273)^3))</f>
        <v>0</v>
      </c>
      <c r="V529">
        <f>($C$7*CN529+$D$7*CO529+$E$7*U529)</f>
        <v>0</v>
      </c>
      <c r="W529">
        <f>0.61365*exp(17.502*V529/(240.97+V529))</f>
        <v>0</v>
      </c>
      <c r="X529">
        <f>(Y529/Z529*100)</f>
        <v>0</v>
      </c>
      <c r="Y529">
        <f>CF529*(CK529+CL529)/1000</f>
        <v>0</v>
      </c>
      <c r="Z529">
        <f>0.61365*exp(17.502*CM529/(240.97+CM529))</f>
        <v>0</v>
      </c>
      <c r="AA529">
        <f>(W529-CF529*(CK529+CL529)/1000)</f>
        <v>0</v>
      </c>
      <c r="AB529">
        <f>(-I529*44100)</f>
        <v>0</v>
      </c>
      <c r="AC529">
        <f>2*29.3*Q529*0.92*(CM529-V529)</f>
        <v>0</v>
      </c>
      <c r="AD529">
        <f>2*0.95*5.67E-8*(((CM529+$B$7)+273)^4-(V529+273)^4)</f>
        <v>0</v>
      </c>
      <c r="AE529">
        <f>T529+AD529+AB529+AC529</f>
        <v>0</v>
      </c>
      <c r="AF529">
        <v>0</v>
      </c>
      <c r="AG529">
        <v>0</v>
      </c>
      <c r="AH529">
        <f>IF(AF529*$H$13&gt;=AJ529,1.0,(AJ529/(AJ529-AF529*$H$13)))</f>
        <v>0</v>
      </c>
      <c r="AI529">
        <f>(AH529-1)*100</f>
        <v>0</v>
      </c>
      <c r="AJ529">
        <f>MAX(0,($B$13+$C$13*CR529)/(1+$D$13*CR529)*CK529/(CM529+273)*$E$13)</f>
        <v>0</v>
      </c>
      <c r="AK529" t="s">
        <v>303</v>
      </c>
      <c r="AL529" t="s">
        <v>303</v>
      </c>
      <c r="AM529">
        <v>0</v>
      </c>
      <c r="AN529">
        <v>0</v>
      </c>
      <c r="AO529">
        <f>1-AM529/AN529</f>
        <v>0</v>
      </c>
      <c r="AP529">
        <v>0</v>
      </c>
      <c r="AQ529" t="s">
        <v>303</v>
      </c>
      <c r="AR529" t="s">
        <v>303</v>
      </c>
      <c r="AS529">
        <v>0</v>
      </c>
      <c r="AT529">
        <v>0</v>
      </c>
      <c r="AU529">
        <f>1-AS529/AT529</f>
        <v>0</v>
      </c>
      <c r="AV529">
        <v>0.5</v>
      </c>
      <c r="AW529">
        <f>BV529</f>
        <v>0</v>
      </c>
      <c r="AX529">
        <f>K529</f>
        <v>0</v>
      </c>
      <c r="AY529">
        <f>AU529*AV529*AW529</f>
        <v>0</v>
      </c>
      <c r="AZ529">
        <f>(AX529-AP529)/AW529</f>
        <v>0</v>
      </c>
      <c r="BA529">
        <f>(AN529-AT529)/AT529</f>
        <v>0</v>
      </c>
      <c r="BB529">
        <f>AM529/(AO529+AM529/AT529)</f>
        <v>0</v>
      </c>
      <c r="BC529" t="s">
        <v>303</v>
      </c>
      <c r="BD529">
        <v>0</v>
      </c>
      <c r="BE529">
        <f>IF(BD529&lt;&gt;0, BD529, BB529)</f>
        <v>0</v>
      </c>
      <c r="BF529">
        <f>1-BE529/AT529</f>
        <v>0</v>
      </c>
      <c r="BG529">
        <f>(AT529-AS529)/(AT529-BE529)</f>
        <v>0</v>
      </c>
      <c r="BH529">
        <f>(AN529-AT529)/(AN529-BE529)</f>
        <v>0</v>
      </c>
      <c r="BI529">
        <f>(AT529-AS529)/(AT529-AM529)</f>
        <v>0</v>
      </c>
      <c r="BJ529">
        <f>(AN529-AT529)/(AN529-AM529)</f>
        <v>0</v>
      </c>
      <c r="BK529">
        <f>(BG529*BE529/AS529)</f>
        <v>0</v>
      </c>
      <c r="BL529">
        <f>(1-BK529)</f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f>$B$11*CS529+$C$11*CT529+$F$11*CU529*(1-CX529)</f>
        <v>0</v>
      </c>
      <c r="BV529">
        <f>BU529*BW529</f>
        <v>0</v>
      </c>
      <c r="BW529">
        <f>($B$11*$D$9+$C$11*$D$9+$F$11*((DH529+CZ529)/MAX(DH529+CZ529+DI529, 0.1)*$I$9+DI529/MAX(DH529+CZ529+DI529, 0.1)*$J$9))/($B$11+$C$11+$F$11)</f>
        <v>0</v>
      </c>
      <c r="BX529">
        <f>($B$11*$K$9+$C$11*$K$9+$F$11*((DH529+CZ529)/MAX(DH529+CZ529+DI529, 0.1)*$P$9+DI529/MAX(DH529+CZ529+DI529, 0.1)*$Q$9))/($B$11+$C$11+$F$11)</f>
        <v>0</v>
      </c>
      <c r="BY529">
        <v>6</v>
      </c>
      <c r="BZ529">
        <v>0.5</v>
      </c>
      <c r="CA529" t="s">
        <v>304</v>
      </c>
      <c r="CB529">
        <v>2</v>
      </c>
      <c r="CC529">
        <v>1625678239.5</v>
      </c>
      <c r="CD529">
        <v>405.634666666667</v>
      </c>
      <c r="CE529">
        <v>419.986</v>
      </c>
      <c r="CF529">
        <v>13.5909</v>
      </c>
      <c r="CG529">
        <v>10.9654</v>
      </c>
      <c r="CH529">
        <v>419.976</v>
      </c>
      <c r="CI529">
        <v>15.1723</v>
      </c>
      <c r="CJ529">
        <v>499.994333333333</v>
      </c>
      <c r="CK529">
        <v>100.415666666667</v>
      </c>
      <c r="CL529">
        <v>0.100066266666667</v>
      </c>
      <c r="CM529">
        <v>28.7780666666667</v>
      </c>
      <c r="CN529">
        <v>28.2666666666667</v>
      </c>
      <c r="CO529">
        <v>999.9</v>
      </c>
      <c r="CP529">
        <v>0</v>
      </c>
      <c r="CQ529">
        <v>0</v>
      </c>
      <c r="CR529">
        <v>9985</v>
      </c>
      <c r="CS529">
        <v>0</v>
      </c>
      <c r="CT529">
        <v>4.24724333333333</v>
      </c>
      <c r="CU529">
        <v>1045.93666666667</v>
      </c>
      <c r="CV529">
        <v>0.962005666666667</v>
      </c>
      <c r="CW529">
        <v>0.0379944</v>
      </c>
      <c r="CX529">
        <v>0</v>
      </c>
      <c r="CY529">
        <v>1194.2</v>
      </c>
      <c r="CZ529">
        <v>4.99912</v>
      </c>
      <c r="DA529">
        <v>12437.8333333333</v>
      </c>
      <c r="DB529">
        <v>6712.40666666667</v>
      </c>
      <c r="DC529">
        <v>38.4996666666667</v>
      </c>
      <c r="DD529">
        <v>41.2913333333333</v>
      </c>
      <c r="DE529">
        <v>40.208</v>
      </c>
      <c r="DF529">
        <v>40.9583333333333</v>
      </c>
      <c r="DG529">
        <v>40.7496666666667</v>
      </c>
      <c r="DH529">
        <v>1001.38666666667</v>
      </c>
      <c r="DI529">
        <v>39.55</v>
      </c>
      <c r="DJ529">
        <v>0</v>
      </c>
      <c r="DK529">
        <v>1625678241.2</v>
      </c>
      <c r="DL529">
        <v>0</v>
      </c>
      <c r="DM529">
        <v>1196.41692307692</v>
      </c>
      <c r="DN529">
        <v>-19.1678632620418</v>
      </c>
      <c r="DO529">
        <v>-275.767521749243</v>
      </c>
      <c r="DP529">
        <v>12455.2</v>
      </c>
      <c r="DQ529">
        <v>15</v>
      </c>
      <c r="DR529">
        <v>1625677134.6</v>
      </c>
      <c r="DS529" t="s">
        <v>305</v>
      </c>
      <c r="DT529">
        <v>1625677128.6</v>
      </c>
      <c r="DU529">
        <v>1625677134.6</v>
      </c>
      <c r="DV529">
        <v>2</v>
      </c>
      <c r="DW529">
        <v>0.041</v>
      </c>
      <c r="DX529">
        <v>0.026</v>
      </c>
      <c r="DY529">
        <v>-14.347</v>
      </c>
      <c r="DZ529">
        <v>-1.389</v>
      </c>
      <c r="EA529">
        <v>420</v>
      </c>
      <c r="EB529">
        <v>5</v>
      </c>
      <c r="EC529">
        <v>0.14</v>
      </c>
      <c r="ED529">
        <v>0.08</v>
      </c>
      <c r="EE529">
        <v>-14.2947731707317</v>
      </c>
      <c r="EF529">
        <v>-0.208986062717746</v>
      </c>
      <c r="EG529">
        <v>0.0383816268570051</v>
      </c>
      <c r="EH529">
        <v>1</v>
      </c>
      <c r="EI529">
        <v>1197.23485714286</v>
      </c>
      <c r="EJ529">
        <v>-18.6173776908025</v>
      </c>
      <c r="EK529">
        <v>1.88658932078662</v>
      </c>
      <c r="EL529">
        <v>0</v>
      </c>
      <c r="EM529">
        <v>2.58196073170732</v>
      </c>
      <c r="EN529">
        <v>0.203605923344948</v>
      </c>
      <c r="EO529">
        <v>0.0219434747665555</v>
      </c>
      <c r="EP529">
        <v>0</v>
      </c>
      <c r="EQ529">
        <v>1</v>
      </c>
      <c r="ER529">
        <v>3</v>
      </c>
      <c r="ES529" t="s">
        <v>427</v>
      </c>
      <c r="ET529">
        <v>100</v>
      </c>
      <c r="EU529">
        <v>100</v>
      </c>
      <c r="EV529">
        <v>-14.342</v>
      </c>
      <c r="EW529">
        <v>-1.5816</v>
      </c>
      <c r="EX529">
        <v>-14.3476998515065</v>
      </c>
      <c r="EY529">
        <v>0.000485247639819423</v>
      </c>
      <c r="EZ529">
        <v>-1.36446825205216e-06</v>
      </c>
      <c r="FA529">
        <v>5.78542989185787e-10</v>
      </c>
      <c r="FB529">
        <v>-1.1099058739466</v>
      </c>
      <c r="FC529">
        <v>-0.0508365997127688</v>
      </c>
      <c r="FD529">
        <v>0.00161886503163497</v>
      </c>
      <c r="FE529">
        <v>-2.08621555845513e-05</v>
      </c>
      <c r="FF529">
        <v>0</v>
      </c>
      <c r="FG529">
        <v>2096</v>
      </c>
      <c r="FH529">
        <v>2</v>
      </c>
      <c r="FI529">
        <v>28</v>
      </c>
      <c r="FJ529">
        <v>18.5</v>
      </c>
      <c r="FK529">
        <v>18.4</v>
      </c>
      <c r="FL529">
        <v>18</v>
      </c>
      <c r="FM529">
        <v>492.662</v>
      </c>
      <c r="FN529">
        <v>513.496</v>
      </c>
      <c r="FO529">
        <v>31.768</v>
      </c>
      <c r="FP529">
        <v>26.553</v>
      </c>
      <c r="FQ529">
        <v>30.0006</v>
      </c>
      <c r="FR529">
        <v>26.6259</v>
      </c>
      <c r="FS529">
        <v>26.6067</v>
      </c>
      <c r="FT529">
        <v>21.556</v>
      </c>
      <c r="FU529">
        <v>31.8632</v>
      </c>
      <c r="FV529">
        <v>0</v>
      </c>
      <c r="FW529">
        <v>31.83</v>
      </c>
      <c r="FX529">
        <v>420</v>
      </c>
      <c r="FY529">
        <v>11.0929</v>
      </c>
      <c r="FZ529">
        <v>101.671</v>
      </c>
      <c r="GA529">
        <v>96.1924</v>
      </c>
    </row>
    <row r="530" spans="1:183">
      <c r="A530">
        <v>514</v>
      </c>
      <c r="B530">
        <v>1625678242.5</v>
      </c>
      <c r="C530">
        <v>1026.40000009537</v>
      </c>
      <c r="D530" t="s">
        <v>1334</v>
      </c>
      <c r="E530" t="s">
        <v>1335</v>
      </c>
      <c r="F530">
        <v>1</v>
      </c>
      <c r="G530" t="s">
        <v>302</v>
      </c>
      <c r="H530">
        <v>1625678241.5</v>
      </c>
      <c r="I530">
        <f>(J530)/1000</f>
        <v>0</v>
      </c>
      <c r="J530">
        <f>1000*CJ530*AH530*(CF530-CG530)/(100*BY530*(1000-AH530*CF530))</f>
        <v>0</v>
      </c>
      <c r="K530">
        <f>CJ530*AH530*(CE530-CD530*(1000-AH530*CG530)/(1000-AH530*CF530))/(100*BY530)</f>
        <v>0</v>
      </c>
      <c r="L530">
        <f>CD530 - IF(AH530&gt;1, K530*BY530*100.0/(AJ530*CR530), 0)</f>
        <v>0</v>
      </c>
      <c r="M530">
        <f>((S530-I530/2)*L530-K530)/(S530+I530/2)</f>
        <v>0</v>
      </c>
      <c r="N530">
        <f>M530*(CK530+CL530)/1000.0</f>
        <v>0</v>
      </c>
      <c r="O530">
        <f>(CD530 - IF(AH530&gt;1, K530*BY530*100.0/(AJ530*CR530), 0))*(CK530+CL530)/1000.0</f>
        <v>0</v>
      </c>
      <c r="P530">
        <f>2.0/((1/R530-1/Q530)+SIGN(R530)*SQRT((1/R530-1/Q530)*(1/R530-1/Q530) + 4*BZ530/((BZ530+1)*(BZ530+1))*(2*1/R530*1/Q530-1/Q530*1/Q530)))</f>
        <v>0</v>
      </c>
      <c r="Q530">
        <f>IF(LEFT(CA530,1)&lt;&gt;"0",IF(LEFT(CA530,1)="1",3.0,CB530),$D$5+$E$5*(CR530*CK530/($K$5*1000))+$F$5*(CR530*CK530/($K$5*1000))*MAX(MIN(BY530,$J$5),$I$5)*MAX(MIN(BY530,$J$5),$I$5)+$G$5*MAX(MIN(BY530,$J$5),$I$5)*(CR530*CK530/($K$5*1000))+$H$5*(CR530*CK530/($K$5*1000))*(CR530*CK530/($K$5*1000)))</f>
        <v>0</v>
      </c>
      <c r="R530">
        <f>I530*(1000-(1000*0.61365*exp(17.502*V530/(240.97+V530))/(CK530+CL530)+CF530)/2)/(1000*0.61365*exp(17.502*V530/(240.97+V530))/(CK530+CL530)-CF530)</f>
        <v>0</v>
      </c>
      <c r="S530">
        <f>1/((BZ530+1)/(P530/1.6)+1/(Q530/1.37)) + BZ530/((BZ530+1)/(P530/1.6) + BZ530/(Q530/1.37))</f>
        <v>0</v>
      </c>
      <c r="T530">
        <f>(BU530*BX530)</f>
        <v>0</v>
      </c>
      <c r="U530">
        <f>(CM530+(T530+2*0.95*5.67E-8*(((CM530+$B$7)+273)^4-(CM530+273)^4)-44100*I530)/(1.84*29.3*Q530+8*0.95*5.67E-8*(CM530+273)^3))</f>
        <v>0</v>
      </c>
      <c r="V530">
        <f>($C$7*CN530+$D$7*CO530+$E$7*U530)</f>
        <v>0</v>
      </c>
      <c r="W530">
        <f>0.61365*exp(17.502*V530/(240.97+V530))</f>
        <v>0</v>
      </c>
      <c r="X530">
        <f>(Y530/Z530*100)</f>
        <v>0</v>
      </c>
      <c r="Y530">
        <f>CF530*(CK530+CL530)/1000</f>
        <v>0</v>
      </c>
      <c r="Z530">
        <f>0.61365*exp(17.502*CM530/(240.97+CM530))</f>
        <v>0</v>
      </c>
      <c r="AA530">
        <f>(W530-CF530*(CK530+CL530)/1000)</f>
        <v>0</v>
      </c>
      <c r="AB530">
        <f>(-I530*44100)</f>
        <v>0</v>
      </c>
      <c r="AC530">
        <f>2*29.3*Q530*0.92*(CM530-V530)</f>
        <v>0</v>
      </c>
      <c r="AD530">
        <f>2*0.95*5.67E-8*(((CM530+$B$7)+273)^4-(V530+273)^4)</f>
        <v>0</v>
      </c>
      <c r="AE530">
        <f>T530+AD530+AB530+AC530</f>
        <v>0</v>
      </c>
      <c r="AF530">
        <v>0</v>
      </c>
      <c r="AG530">
        <v>0</v>
      </c>
      <c r="AH530">
        <f>IF(AF530*$H$13&gt;=AJ530,1.0,(AJ530/(AJ530-AF530*$H$13)))</f>
        <v>0</v>
      </c>
      <c r="AI530">
        <f>(AH530-1)*100</f>
        <v>0</v>
      </c>
      <c r="AJ530">
        <f>MAX(0,($B$13+$C$13*CR530)/(1+$D$13*CR530)*CK530/(CM530+273)*$E$13)</f>
        <v>0</v>
      </c>
      <c r="AK530" t="s">
        <v>303</v>
      </c>
      <c r="AL530" t="s">
        <v>303</v>
      </c>
      <c r="AM530">
        <v>0</v>
      </c>
      <c r="AN530">
        <v>0</v>
      </c>
      <c r="AO530">
        <f>1-AM530/AN530</f>
        <v>0</v>
      </c>
      <c r="AP530">
        <v>0</v>
      </c>
      <c r="AQ530" t="s">
        <v>303</v>
      </c>
      <c r="AR530" t="s">
        <v>303</v>
      </c>
      <c r="AS530">
        <v>0</v>
      </c>
      <c r="AT530">
        <v>0</v>
      </c>
      <c r="AU530">
        <f>1-AS530/AT530</f>
        <v>0</v>
      </c>
      <c r="AV530">
        <v>0.5</v>
      </c>
      <c r="AW530">
        <f>BV530</f>
        <v>0</v>
      </c>
      <c r="AX530">
        <f>K530</f>
        <v>0</v>
      </c>
      <c r="AY530">
        <f>AU530*AV530*AW530</f>
        <v>0</v>
      </c>
      <c r="AZ530">
        <f>(AX530-AP530)/AW530</f>
        <v>0</v>
      </c>
      <c r="BA530">
        <f>(AN530-AT530)/AT530</f>
        <v>0</v>
      </c>
      <c r="BB530">
        <f>AM530/(AO530+AM530/AT530)</f>
        <v>0</v>
      </c>
      <c r="BC530" t="s">
        <v>303</v>
      </c>
      <c r="BD530">
        <v>0</v>
      </c>
      <c r="BE530">
        <f>IF(BD530&lt;&gt;0, BD530, BB530)</f>
        <v>0</v>
      </c>
      <c r="BF530">
        <f>1-BE530/AT530</f>
        <v>0</v>
      </c>
      <c r="BG530">
        <f>(AT530-AS530)/(AT530-BE530)</f>
        <v>0</v>
      </c>
      <c r="BH530">
        <f>(AN530-AT530)/(AN530-BE530)</f>
        <v>0</v>
      </c>
      <c r="BI530">
        <f>(AT530-AS530)/(AT530-AM530)</f>
        <v>0</v>
      </c>
      <c r="BJ530">
        <f>(AN530-AT530)/(AN530-AM530)</f>
        <v>0</v>
      </c>
      <c r="BK530">
        <f>(BG530*BE530/AS530)</f>
        <v>0</v>
      </c>
      <c r="BL530">
        <f>(1-BK530)</f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f>$B$11*CS530+$C$11*CT530+$F$11*CU530*(1-CX530)</f>
        <v>0</v>
      </c>
      <c r="BV530">
        <f>BU530*BW530</f>
        <v>0</v>
      </c>
      <c r="BW530">
        <f>($B$11*$D$9+$C$11*$D$9+$F$11*((DH530+CZ530)/MAX(DH530+CZ530+DI530, 0.1)*$I$9+DI530/MAX(DH530+CZ530+DI530, 0.1)*$J$9))/($B$11+$C$11+$F$11)</f>
        <v>0</v>
      </c>
      <c r="BX530">
        <f>($B$11*$K$9+$C$11*$K$9+$F$11*((DH530+CZ530)/MAX(DH530+CZ530+DI530, 0.1)*$P$9+DI530/MAX(DH530+CZ530+DI530, 0.1)*$Q$9))/($B$11+$C$11+$F$11)</f>
        <v>0</v>
      </c>
      <c r="BY530">
        <v>6</v>
      </c>
      <c r="BZ530">
        <v>0.5</v>
      </c>
      <c r="CA530" t="s">
        <v>304</v>
      </c>
      <c r="CB530">
        <v>2</v>
      </c>
      <c r="CC530">
        <v>1625678241.5</v>
      </c>
      <c r="CD530">
        <v>405.620333333333</v>
      </c>
      <c r="CE530">
        <v>419.99</v>
      </c>
      <c r="CF530">
        <v>13.6131333333333</v>
      </c>
      <c r="CG530">
        <v>10.9733666666667</v>
      </c>
      <c r="CH530">
        <v>419.962333333333</v>
      </c>
      <c r="CI530">
        <v>15.1949333333333</v>
      </c>
      <c r="CJ530">
        <v>500.070333333333</v>
      </c>
      <c r="CK530">
        <v>100.416333333333</v>
      </c>
      <c r="CL530">
        <v>0.100163</v>
      </c>
      <c r="CM530">
        <v>28.8092666666667</v>
      </c>
      <c r="CN530">
        <v>28.2937</v>
      </c>
      <c r="CO530">
        <v>999.9</v>
      </c>
      <c r="CP530">
        <v>0</v>
      </c>
      <c r="CQ530">
        <v>0</v>
      </c>
      <c r="CR530">
        <v>9990.20666666667</v>
      </c>
      <c r="CS530">
        <v>0</v>
      </c>
      <c r="CT530">
        <v>4.31111333333333</v>
      </c>
      <c r="CU530">
        <v>1046.13</v>
      </c>
      <c r="CV530">
        <v>0.962009333333333</v>
      </c>
      <c r="CW530">
        <v>0.0379907</v>
      </c>
      <c r="CX530">
        <v>0</v>
      </c>
      <c r="CY530">
        <v>1193.89666666667</v>
      </c>
      <c r="CZ530">
        <v>4.99912</v>
      </c>
      <c r="DA530">
        <v>12436.1</v>
      </c>
      <c r="DB530">
        <v>6713.68</v>
      </c>
      <c r="DC530">
        <v>38.4583333333333</v>
      </c>
      <c r="DD530">
        <v>41.2706666666667</v>
      </c>
      <c r="DE530">
        <v>40.1456666666667</v>
      </c>
      <c r="DF530">
        <v>40.9166666666667</v>
      </c>
      <c r="DG530">
        <v>40.6666666666667</v>
      </c>
      <c r="DH530">
        <v>1001.57666666667</v>
      </c>
      <c r="DI530">
        <v>39.5533333333333</v>
      </c>
      <c r="DJ530">
        <v>0</v>
      </c>
      <c r="DK530">
        <v>1625678243.6</v>
      </c>
      <c r="DL530">
        <v>0</v>
      </c>
      <c r="DM530">
        <v>1195.68653846154</v>
      </c>
      <c r="DN530">
        <v>-18.3388034186253</v>
      </c>
      <c r="DO530">
        <v>-218.051282317387</v>
      </c>
      <c r="DP530">
        <v>12447.3692307692</v>
      </c>
      <c r="DQ530">
        <v>15</v>
      </c>
      <c r="DR530">
        <v>1625677134.6</v>
      </c>
      <c r="DS530" t="s">
        <v>305</v>
      </c>
      <c r="DT530">
        <v>1625677128.6</v>
      </c>
      <c r="DU530">
        <v>1625677134.6</v>
      </c>
      <c r="DV530">
        <v>2</v>
      </c>
      <c r="DW530">
        <v>0.041</v>
      </c>
      <c r="DX530">
        <v>0.026</v>
      </c>
      <c r="DY530">
        <v>-14.347</v>
      </c>
      <c r="DZ530">
        <v>-1.389</v>
      </c>
      <c r="EA530">
        <v>420</v>
      </c>
      <c r="EB530">
        <v>5</v>
      </c>
      <c r="EC530">
        <v>0.14</v>
      </c>
      <c r="ED530">
        <v>0.08</v>
      </c>
      <c r="EE530">
        <v>-14.3063829268293</v>
      </c>
      <c r="EF530">
        <v>-0.249771428571448</v>
      </c>
      <c r="EG530">
        <v>0.041817413238629</v>
      </c>
      <c r="EH530">
        <v>1</v>
      </c>
      <c r="EI530">
        <v>1196.51696969697</v>
      </c>
      <c r="EJ530">
        <v>-18.4468182202302</v>
      </c>
      <c r="EK530">
        <v>1.76655714614526</v>
      </c>
      <c r="EL530">
        <v>0</v>
      </c>
      <c r="EM530">
        <v>2.58939756097561</v>
      </c>
      <c r="EN530">
        <v>0.254703135888504</v>
      </c>
      <c r="EO530">
        <v>0.026491524165056</v>
      </c>
      <c r="EP530">
        <v>0</v>
      </c>
      <c r="EQ530">
        <v>1</v>
      </c>
      <c r="ER530">
        <v>3</v>
      </c>
      <c r="ES530" t="s">
        <v>427</v>
      </c>
      <c r="ET530">
        <v>100</v>
      </c>
      <c r="EU530">
        <v>100</v>
      </c>
      <c r="EV530">
        <v>-14.341</v>
      </c>
      <c r="EW530">
        <v>-1.5819</v>
      </c>
      <c r="EX530">
        <v>-14.3476998515065</v>
      </c>
      <c r="EY530">
        <v>0.000485247639819423</v>
      </c>
      <c r="EZ530">
        <v>-1.36446825205216e-06</v>
      </c>
      <c r="FA530">
        <v>5.78542989185787e-10</v>
      </c>
      <c r="FB530">
        <v>-1.1099058739466</v>
      </c>
      <c r="FC530">
        <v>-0.0508365997127688</v>
      </c>
      <c r="FD530">
        <v>0.00161886503163497</v>
      </c>
      <c r="FE530">
        <v>-2.08621555845513e-05</v>
      </c>
      <c r="FF530">
        <v>0</v>
      </c>
      <c r="FG530">
        <v>2096</v>
      </c>
      <c r="FH530">
        <v>2</v>
      </c>
      <c r="FI530">
        <v>28</v>
      </c>
      <c r="FJ530">
        <v>18.6</v>
      </c>
      <c r="FK530">
        <v>18.5</v>
      </c>
      <c r="FL530">
        <v>18</v>
      </c>
      <c r="FM530">
        <v>492.827</v>
      </c>
      <c r="FN530">
        <v>513.416</v>
      </c>
      <c r="FO530">
        <v>31.8129</v>
      </c>
      <c r="FP530">
        <v>26.5552</v>
      </c>
      <c r="FQ530">
        <v>30.0004</v>
      </c>
      <c r="FR530">
        <v>26.6265</v>
      </c>
      <c r="FS530">
        <v>26.6078</v>
      </c>
      <c r="FT530">
        <v>21.5559</v>
      </c>
      <c r="FU530">
        <v>31.8632</v>
      </c>
      <c r="FV530">
        <v>0</v>
      </c>
      <c r="FW530">
        <v>31.89</v>
      </c>
      <c r="FX530">
        <v>420</v>
      </c>
      <c r="FY530">
        <v>11.0967</v>
      </c>
      <c r="FZ530">
        <v>101.67</v>
      </c>
      <c r="GA530">
        <v>96.1924</v>
      </c>
    </row>
    <row r="531" spans="1:183">
      <c r="A531">
        <v>515</v>
      </c>
      <c r="B531">
        <v>1625678244.5</v>
      </c>
      <c r="C531">
        <v>1028.40000009537</v>
      </c>
      <c r="D531" t="s">
        <v>1336</v>
      </c>
      <c r="E531" t="s">
        <v>1337</v>
      </c>
      <c r="F531">
        <v>1</v>
      </c>
      <c r="G531" t="s">
        <v>302</v>
      </c>
      <c r="H531">
        <v>1625678243.5</v>
      </c>
      <c r="I531">
        <f>(J531)/1000</f>
        <v>0</v>
      </c>
      <c r="J531">
        <f>1000*CJ531*AH531*(CF531-CG531)/(100*BY531*(1000-AH531*CF531))</f>
        <v>0</v>
      </c>
      <c r="K531">
        <f>CJ531*AH531*(CE531-CD531*(1000-AH531*CG531)/(1000-AH531*CF531))/(100*BY531)</f>
        <v>0</v>
      </c>
      <c r="L531">
        <f>CD531 - IF(AH531&gt;1, K531*BY531*100.0/(AJ531*CR531), 0)</f>
        <v>0</v>
      </c>
      <c r="M531">
        <f>((S531-I531/2)*L531-K531)/(S531+I531/2)</f>
        <v>0</v>
      </c>
      <c r="N531">
        <f>M531*(CK531+CL531)/1000.0</f>
        <v>0</v>
      </c>
      <c r="O531">
        <f>(CD531 - IF(AH531&gt;1, K531*BY531*100.0/(AJ531*CR531), 0))*(CK531+CL531)/1000.0</f>
        <v>0</v>
      </c>
      <c r="P531">
        <f>2.0/((1/R531-1/Q531)+SIGN(R531)*SQRT((1/R531-1/Q531)*(1/R531-1/Q531) + 4*BZ531/((BZ531+1)*(BZ531+1))*(2*1/R531*1/Q531-1/Q531*1/Q531)))</f>
        <v>0</v>
      </c>
      <c r="Q531">
        <f>IF(LEFT(CA531,1)&lt;&gt;"0",IF(LEFT(CA531,1)="1",3.0,CB531),$D$5+$E$5*(CR531*CK531/($K$5*1000))+$F$5*(CR531*CK531/($K$5*1000))*MAX(MIN(BY531,$J$5),$I$5)*MAX(MIN(BY531,$J$5),$I$5)+$G$5*MAX(MIN(BY531,$J$5),$I$5)*(CR531*CK531/($K$5*1000))+$H$5*(CR531*CK531/($K$5*1000))*(CR531*CK531/($K$5*1000)))</f>
        <v>0</v>
      </c>
      <c r="R531">
        <f>I531*(1000-(1000*0.61365*exp(17.502*V531/(240.97+V531))/(CK531+CL531)+CF531)/2)/(1000*0.61365*exp(17.502*V531/(240.97+V531))/(CK531+CL531)-CF531)</f>
        <v>0</v>
      </c>
      <c r="S531">
        <f>1/((BZ531+1)/(P531/1.6)+1/(Q531/1.37)) + BZ531/((BZ531+1)/(P531/1.6) + BZ531/(Q531/1.37))</f>
        <v>0</v>
      </c>
      <c r="T531">
        <f>(BU531*BX531)</f>
        <v>0</v>
      </c>
      <c r="U531">
        <f>(CM531+(T531+2*0.95*5.67E-8*(((CM531+$B$7)+273)^4-(CM531+273)^4)-44100*I531)/(1.84*29.3*Q531+8*0.95*5.67E-8*(CM531+273)^3))</f>
        <v>0</v>
      </c>
      <c r="V531">
        <f>($C$7*CN531+$D$7*CO531+$E$7*U531)</f>
        <v>0</v>
      </c>
      <c r="W531">
        <f>0.61365*exp(17.502*V531/(240.97+V531))</f>
        <v>0</v>
      </c>
      <c r="X531">
        <f>(Y531/Z531*100)</f>
        <v>0</v>
      </c>
      <c r="Y531">
        <f>CF531*(CK531+CL531)/1000</f>
        <v>0</v>
      </c>
      <c r="Z531">
        <f>0.61365*exp(17.502*CM531/(240.97+CM531))</f>
        <v>0</v>
      </c>
      <c r="AA531">
        <f>(W531-CF531*(CK531+CL531)/1000)</f>
        <v>0</v>
      </c>
      <c r="AB531">
        <f>(-I531*44100)</f>
        <v>0</v>
      </c>
      <c r="AC531">
        <f>2*29.3*Q531*0.92*(CM531-V531)</f>
        <v>0</v>
      </c>
      <c r="AD531">
        <f>2*0.95*5.67E-8*(((CM531+$B$7)+273)^4-(V531+273)^4)</f>
        <v>0</v>
      </c>
      <c r="AE531">
        <f>T531+AD531+AB531+AC531</f>
        <v>0</v>
      </c>
      <c r="AF531">
        <v>0</v>
      </c>
      <c r="AG531">
        <v>0</v>
      </c>
      <c r="AH531">
        <f>IF(AF531*$H$13&gt;=AJ531,1.0,(AJ531/(AJ531-AF531*$H$13)))</f>
        <v>0</v>
      </c>
      <c r="AI531">
        <f>(AH531-1)*100</f>
        <v>0</v>
      </c>
      <c r="AJ531">
        <f>MAX(0,($B$13+$C$13*CR531)/(1+$D$13*CR531)*CK531/(CM531+273)*$E$13)</f>
        <v>0</v>
      </c>
      <c r="AK531" t="s">
        <v>303</v>
      </c>
      <c r="AL531" t="s">
        <v>303</v>
      </c>
      <c r="AM531">
        <v>0</v>
      </c>
      <c r="AN531">
        <v>0</v>
      </c>
      <c r="AO531">
        <f>1-AM531/AN531</f>
        <v>0</v>
      </c>
      <c r="AP531">
        <v>0</v>
      </c>
      <c r="AQ531" t="s">
        <v>303</v>
      </c>
      <c r="AR531" t="s">
        <v>303</v>
      </c>
      <c r="AS531">
        <v>0</v>
      </c>
      <c r="AT531">
        <v>0</v>
      </c>
      <c r="AU531">
        <f>1-AS531/AT531</f>
        <v>0</v>
      </c>
      <c r="AV531">
        <v>0.5</v>
      </c>
      <c r="AW531">
        <f>BV531</f>
        <v>0</v>
      </c>
      <c r="AX531">
        <f>K531</f>
        <v>0</v>
      </c>
      <c r="AY531">
        <f>AU531*AV531*AW531</f>
        <v>0</v>
      </c>
      <c r="AZ531">
        <f>(AX531-AP531)/AW531</f>
        <v>0</v>
      </c>
      <c r="BA531">
        <f>(AN531-AT531)/AT531</f>
        <v>0</v>
      </c>
      <c r="BB531">
        <f>AM531/(AO531+AM531/AT531)</f>
        <v>0</v>
      </c>
      <c r="BC531" t="s">
        <v>303</v>
      </c>
      <c r="BD531">
        <v>0</v>
      </c>
      <c r="BE531">
        <f>IF(BD531&lt;&gt;0, BD531, BB531)</f>
        <v>0</v>
      </c>
      <c r="BF531">
        <f>1-BE531/AT531</f>
        <v>0</v>
      </c>
      <c r="BG531">
        <f>(AT531-AS531)/(AT531-BE531)</f>
        <v>0</v>
      </c>
      <c r="BH531">
        <f>(AN531-AT531)/(AN531-BE531)</f>
        <v>0</v>
      </c>
      <c r="BI531">
        <f>(AT531-AS531)/(AT531-AM531)</f>
        <v>0</v>
      </c>
      <c r="BJ531">
        <f>(AN531-AT531)/(AN531-AM531)</f>
        <v>0</v>
      </c>
      <c r="BK531">
        <f>(BG531*BE531/AS531)</f>
        <v>0</v>
      </c>
      <c r="BL531">
        <f>(1-BK531)</f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f>$B$11*CS531+$C$11*CT531+$F$11*CU531*(1-CX531)</f>
        <v>0</v>
      </c>
      <c r="BV531">
        <f>BU531*BW531</f>
        <v>0</v>
      </c>
      <c r="BW531">
        <f>($B$11*$D$9+$C$11*$D$9+$F$11*((DH531+CZ531)/MAX(DH531+CZ531+DI531, 0.1)*$I$9+DI531/MAX(DH531+CZ531+DI531, 0.1)*$J$9))/($B$11+$C$11+$F$11)</f>
        <v>0</v>
      </c>
      <c r="BX531">
        <f>($B$11*$K$9+$C$11*$K$9+$F$11*((DH531+CZ531)/MAX(DH531+CZ531+DI531, 0.1)*$P$9+DI531/MAX(DH531+CZ531+DI531, 0.1)*$Q$9))/($B$11+$C$11+$F$11)</f>
        <v>0</v>
      </c>
      <c r="BY531">
        <v>6</v>
      </c>
      <c r="BZ531">
        <v>0.5</v>
      </c>
      <c r="CA531" t="s">
        <v>304</v>
      </c>
      <c r="CB531">
        <v>2</v>
      </c>
      <c r="CC531">
        <v>1625678243.5</v>
      </c>
      <c r="CD531">
        <v>405.627666666667</v>
      </c>
      <c r="CE531">
        <v>419.977333333333</v>
      </c>
      <c r="CF531">
        <v>13.6336666666667</v>
      </c>
      <c r="CG531">
        <v>10.9906</v>
      </c>
      <c r="CH531">
        <v>419.969666666667</v>
      </c>
      <c r="CI531">
        <v>15.2157666666667</v>
      </c>
      <c r="CJ531">
        <v>500.003</v>
      </c>
      <c r="CK531">
        <v>100.416333333333</v>
      </c>
      <c r="CL531">
        <v>0.1000687</v>
      </c>
      <c r="CM531">
        <v>28.8394333333333</v>
      </c>
      <c r="CN531">
        <v>28.3148666666667</v>
      </c>
      <c r="CO531">
        <v>999.9</v>
      </c>
      <c r="CP531">
        <v>0</v>
      </c>
      <c r="CQ531">
        <v>0</v>
      </c>
      <c r="CR531">
        <v>9998.71666666667</v>
      </c>
      <c r="CS531">
        <v>0</v>
      </c>
      <c r="CT531">
        <v>4.3635</v>
      </c>
      <c r="CU531">
        <v>1046.14333333333</v>
      </c>
      <c r="CV531">
        <v>0.962005666666667</v>
      </c>
      <c r="CW531">
        <v>0.0379944</v>
      </c>
      <c r="CX531">
        <v>0</v>
      </c>
      <c r="CY531">
        <v>1193.11</v>
      </c>
      <c r="CZ531">
        <v>4.99912</v>
      </c>
      <c r="DA531">
        <v>12429.4666666667</v>
      </c>
      <c r="DB531">
        <v>6713.71333333333</v>
      </c>
      <c r="DC531">
        <v>38.5203333333333</v>
      </c>
      <c r="DD531">
        <v>41.312</v>
      </c>
      <c r="DE531">
        <v>39.9583333333333</v>
      </c>
      <c r="DF531">
        <v>40.8333333333333</v>
      </c>
      <c r="DG531">
        <v>40.6453333333333</v>
      </c>
      <c r="DH531">
        <v>1001.58666666667</v>
      </c>
      <c r="DI531">
        <v>39.5566666666667</v>
      </c>
      <c r="DJ531">
        <v>0</v>
      </c>
      <c r="DK531">
        <v>1625678245.4</v>
      </c>
      <c r="DL531">
        <v>0</v>
      </c>
      <c r="DM531">
        <v>1195.0272</v>
      </c>
      <c r="DN531">
        <v>-18.9399999694917</v>
      </c>
      <c r="DO531">
        <v>-170.19230772715</v>
      </c>
      <c r="DP531">
        <v>12440.528</v>
      </c>
      <c r="DQ531">
        <v>15</v>
      </c>
      <c r="DR531">
        <v>1625677134.6</v>
      </c>
      <c r="DS531" t="s">
        <v>305</v>
      </c>
      <c r="DT531">
        <v>1625677128.6</v>
      </c>
      <c r="DU531">
        <v>1625677134.6</v>
      </c>
      <c r="DV531">
        <v>2</v>
      </c>
      <c r="DW531">
        <v>0.041</v>
      </c>
      <c r="DX531">
        <v>0.026</v>
      </c>
      <c r="DY531">
        <v>-14.347</v>
      </c>
      <c r="DZ531">
        <v>-1.389</v>
      </c>
      <c r="EA531">
        <v>420</v>
      </c>
      <c r="EB531">
        <v>5</v>
      </c>
      <c r="EC531">
        <v>0.14</v>
      </c>
      <c r="ED531">
        <v>0.08</v>
      </c>
      <c r="EE531">
        <v>-14.317687804878</v>
      </c>
      <c r="EF531">
        <v>-0.192326132404192</v>
      </c>
      <c r="EG531">
        <v>0.0374191042580408</v>
      </c>
      <c r="EH531">
        <v>1</v>
      </c>
      <c r="EI531">
        <v>1195.97393939394</v>
      </c>
      <c r="EJ531">
        <v>-18.6186116333252</v>
      </c>
      <c r="EK531">
        <v>1.78571255516117</v>
      </c>
      <c r="EL531">
        <v>0</v>
      </c>
      <c r="EM531">
        <v>2.59795585365854</v>
      </c>
      <c r="EN531">
        <v>0.272316167247386</v>
      </c>
      <c r="EO531">
        <v>0.0280736777136311</v>
      </c>
      <c r="EP531">
        <v>0</v>
      </c>
      <c r="EQ531">
        <v>1</v>
      </c>
      <c r="ER531">
        <v>3</v>
      </c>
      <c r="ES531" t="s">
        <v>427</v>
      </c>
      <c r="ET531">
        <v>100</v>
      </c>
      <c r="EU531">
        <v>100</v>
      </c>
      <c r="EV531">
        <v>-14.342</v>
      </c>
      <c r="EW531">
        <v>-1.5823</v>
      </c>
      <c r="EX531">
        <v>-14.3476998515065</v>
      </c>
      <c r="EY531">
        <v>0.000485247639819423</v>
      </c>
      <c r="EZ531">
        <v>-1.36446825205216e-06</v>
      </c>
      <c r="FA531">
        <v>5.78542989185787e-10</v>
      </c>
      <c r="FB531">
        <v>-1.1099058739466</v>
      </c>
      <c r="FC531">
        <v>-0.0508365997127688</v>
      </c>
      <c r="FD531">
        <v>0.00161886503163497</v>
      </c>
      <c r="FE531">
        <v>-2.08621555845513e-05</v>
      </c>
      <c r="FF531">
        <v>0</v>
      </c>
      <c r="FG531">
        <v>2096</v>
      </c>
      <c r="FH531">
        <v>2</v>
      </c>
      <c r="FI531">
        <v>28</v>
      </c>
      <c r="FJ531">
        <v>18.6</v>
      </c>
      <c r="FK531">
        <v>18.5</v>
      </c>
      <c r="FL531">
        <v>18</v>
      </c>
      <c r="FM531">
        <v>492.865</v>
      </c>
      <c r="FN531">
        <v>513.435</v>
      </c>
      <c r="FO531">
        <v>31.8583</v>
      </c>
      <c r="FP531">
        <v>26.5569</v>
      </c>
      <c r="FQ531">
        <v>30.0006</v>
      </c>
      <c r="FR531">
        <v>26.6276</v>
      </c>
      <c r="FS531">
        <v>26.6078</v>
      </c>
      <c r="FT531">
        <v>21.5571</v>
      </c>
      <c r="FU531">
        <v>31.5807</v>
      </c>
      <c r="FV531">
        <v>0</v>
      </c>
      <c r="FW531">
        <v>31.89</v>
      </c>
      <c r="FX531">
        <v>420</v>
      </c>
      <c r="FY531">
        <v>11.0944</v>
      </c>
      <c r="FZ531">
        <v>101.67</v>
      </c>
      <c r="GA531">
        <v>96.1926</v>
      </c>
    </row>
    <row r="532" spans="1:183">
      <c r="A532">
        <v>516</v>
      </c>
      <c r="B532">
        <v>1625678246.5</v>
      </c>
      <c r="C532">
        <v>1030.40000009537</v>
      </c>
      <c r="D532" t="s">
        <v>1338</v>
      </c>
      <c r="E532" t="s">
        <v>1339</v>
      </c>
      <c r="F532">
        <v>1</v>
      </c>
      <c r="G532" t="s">
        <v>302</v>
      </c>
      <c r="H532">
        <v>1625678245.5</v>
      </c>
      <c r="I532">
        <f>(J532)/1000</f>
        <v>0</v>
      </c>
      <c r="J532">
        <f>1000*CJ532*AH532*(CF532-CG532)/(100*BY532*(1000-AH532*CF532))</f>
        <v>0</v>
      </c>
      <c r="K532">
        <f>CJ532*AH532*(CE532-CD532*(1000-AH532*CG532)/(1000-AH532*CF532))/(100*BY532)</f>
        <v>0</v>
      </c>
      <c r="L532">
        <f>CD532 - IF(AH532&gt;1, K532*BY532*100.0/(AJ532*CR532), 0)</f>
        <v>0</v>
      </c>
      <c r="M532">
        <f>((S532-I532/2)*L532-K532)/(S532+I532/2)</f>
        <v>0</v>
      </c>
      <c r="N532">
        <f>M532*(CK532+CL532)/1000.0</f>
        <v>0</v>
      </c>
      <c r="O532">
        <f>(CD532 - IF(AH532&gt;1, K532*BY532*100.0/(AJ532*CR532), 0))*(CK532+CL532)/1000.0</f>
        <v>0</v>
      </c>
      <c r="P532">
        <f>2.0/((1/R532-1/Q532)+SIGN(R532)*SQRT((1/R532-1/Q532)*(1/R532-1/Q532) + 4*BZ532/((BZ532+1)*(BZ532+1))*(2*1/R532*1/Q532-1/Q532*1/Q532)))</f>
        <v>0</v>
      </c>
      <c r="Q532">
        <f>IF(LEFT(CA532,1)&lt;&gt;"0",IF(LEFT(CA532,1)="1",3.0,CB532),$D$5+$E$5*(CR532*CK532/($K$5*1000))+$F$5*(CR532*CK532/($K$5*1000))*MAX(MIN(BY532,$J$5),$I$5)*MAX(MIN(BY532,$J$5),$I$5)+$G$5*MAX(MIN(BY532,$J$5),$I$5)*(CR532*CK532/($K$5*1000))+$H$5*(CR532*CK532/($K$5*1000))*(CR532*CK532/($K$5*1000)))</f>
        <v>0</v>
      </c>
      <c r="R532">
        <f>I532*(1000-(1000*0.61365*exp(17.502*V532/(240.97+V532))/(CK532+CL532)+CF532)/2)/(1000*0.61365*exp(17.502*V532/(240.97+V532))/(CK532+CL532)-CF532)</f>
        <v>0</v>
      </c>
      <c r="S532">
        <f>1/((BZ532+1)/(P532/1.6)+1/(Q532/1.37)) + BZ532/((BZ532+1)/(P532/1.6) + BZ532/(Q532/1.37))</f>
        <v>0</v>
      </c>
      <c r="T532">
        <f>(BU532*BX532)</f>
        <v>0</v>
      </c>
      <c r="U532">
        <f>(CM532+(T532+2*0.95*5.67E-8*(((CM532+$B$7)+273)^4-(CM532+273)^4)-44100*I532)/(1.84*29.3*Q532+8*0.95*5.67E-8*(CM532+273)^3))</f>
        <v>0</v>
      </c>
      <c r="V532">
        <f>($C$7*CN532+$D$7*CO532+$E$7*U532)</f>
        <v>0</v>
      </c>
      <c r="W532">
        <f>0.61365*exp(17.502*V532/(240.97+V532))</f>
        <v>0</v>
      </c>
      <c r="X532">
        <f>(Y532/Z532*100)</f>
        <v>0</v>
      </c>
      <c r="Y532">
        <f>CF532*(CK532+CL532)/1000</f>
        <v>0</v>
      </c>
      <c r="Z532">
        <f>0.61365*exp(17.502*CM532/(240.97+CM532))</f>
        <v>0</v>
      </c>
      <c r="AA532">
        <f>(W532-CF532*(CK532+CL532)/1000)</f>
        <v>0</v>
      </c>
      <c r="AB532">
        <f>(-I532*44100)</f>
        <v>0</v>
      </c>
      <c r="AC532">
        <f>2*29.3*Q532*0.92*(CM532-V532)</f>
        <v>0</v>
      </c>
      <c r="AD532">
        <f>2*0.95*5.67E-8*(((CM532+$B$7)+273)^4-(V532+273)^4)</f>
        <v>0</v>
      </c>
      <c r="AE532">
        <f>T532+AD532+AB532+AC532</f>
        <v>0</v>
      </c>
      <c r="AF532">
        <v>0</v>
      </c>
      <c r="AG532">
        <v>0</v>
      </c>
      <c r="AH532">
        <f>IF(AF532*$H$13&gt;=AJ532,1.0,(AJ532/(AJ532-AF532*$H$13)))</f>
        <v>0</v>
      </c>
      <c r="AI532">
        <f>(AH532-1)*100</f>
        <v>0</v>
      </c>
      <c r="AJ532">
        <f>MAX(0,($B$13+$C$13*CR532)/(1+$D$13*CR532)*CK532/(CM532+273)*$E$13)</f>
        <v>0</v>
      </c>
      <c r="AK532" t="s">
        <v>303</v>
      </c>
      <c r="AL532" t="s">
        <v>303</v>
      </c>
      <c r="AM532">
        <v>0</v>
      </c>
      <c r="AN532">
        <v>0</v>
      </c>
      <c r="AO532">
        <f>1-AM532/AN532</f>
        <v>0</v>
      </c>
      <c r="AP532">
        <v>0</v>
      </c>
      <c r="AQ532" t="s">
        <v>303</v>
      </c>
      <c r="AR532" t="s">
        <v>303</v>
      </c>
      <c r="AS532">
        <v>0</v>
      </c>
      <c r="AT532">
        <v>0</v>
      </c>
      <c r="AU532">
        <f>1-AS532/AT532</f>
        <v>0</v>
      </c>
      <c r="AV532">
        <v>0.5</v>
      </c>
      <c r="AW532">
        <f>BV532</f>
        <v>0</v>
      </c>
      <c r="AX532">
        <f>K532</f>
        <v>0</v>
      </c>
      <c r="AY532">
        <f>AU532*AV532*AW532</f>
        <v>0</v>
      </c>
      <c r="AZ532">
        <f>(AX532-AP532)/AW532</f>
        <v>0</v>
      </c>
      <c r="BA532">
        <f>(AN532-AT532)/AT532</f>
        <v>0</v>
      </c>
      <c r="BB532">
        <f>AM532/(AO532+AM532/AT532)</f>
        <v>0</v>
      </c>
      <c r="BC532" t="s">
        <v>303</v>
      </c>
      <c r="BD532">
        <v>0</v>
      </c>
      <c r="BE532">
        <f>IF(BD532&lt;&gt;0, BD532, BB532)</f>
        <v>0</v>
      </c>
      <c r="BF532">
        <f>1-BE532/AT532</f>
        <v>0</v>
      </c>
      <c r="BG532">
        <f>(AT532-AS532)/(AT532-BE532)</f>
        <v>0</v>
      </c>
      <c r="BH532">
        <f>(AN532-AT532)/(AN532-BE532)</f>
        <v>0</v>
      </c>
      <c r="BI532">
        <f>(AT532-AS532)/(AT532-AM532)</f>
        <v>0</v>
      </c>
      <c r="BJ532">
        <f>(AN532-AT532)/(AN532-AM532)</f>
        <v>0</v>
      </c>
      <c r="BK532">
        <f>(BG532*BE532/AS532)</f>
        <v>0</v>
      </c>
      <c r="BL532">
        <f>(1-BK532)</f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f>$B$11*CS532+$C$11*CT532+$F$11*CU532*(1-CX532)</f>
        <v>0</v>
      </c>
      <c r="BV532">
        <f>BU532*BW532</f>
        <v>0</v>
      </c>
      <c r="BW532">
        <f>($B$11*$D$9+$C$11*$D$9+$F$11*((DH532+CZ532)/MAX(DH532+CZ532+DI532, 0.1)*$I$9+DI532/MAX(DH532+CZ532+DI532, 0.1)*$J$9))/($B$11+$C$11+$F$11)</f>
        <v>0</v>
      </c>
      <c r="BX532">
        <f>($B$11*$K$9+$C$11*$K$9+$F$11*((DH532+CZ532)/MAX(DH532+CZ532+DI532, 0.1)*$P$9+DI532/MAX(DH532+CZ532+DI532, 0.1)*$Q$9))/($B$11+$C$11+$F$11)</f>
        <v>0</v>
      </c>
      <c r="BY532">
        <v>6</v>
      </c>
      <c r="BZ532">
        <v>0.5</v>
      </c>
      <c r="CA532" t="s">
        <v>304</v>
      </c>
      <c r="CB532">
        <v>2</v>
      </c>
      <c r="CC532">
        <v>1625678245.5</v>
      </c>
      <c r="CD532">
        <v>405.637333333333</v>
      </c>
      <c r="CE532">
        <v>419.975333333333</v>
      </c>
      <c r="CF532">
        <v>13.6551333333333</v>
      </c>
      <c r="CG532">
        <v>11.0026333333333</v>
      </c>
      <c r="CH532">
        <v>419.979</v>
      </c>
      <c r="CI532">
        <v>15.2375666666667</v>
      </c>
      <c r="CJ532">
        <v>500.034333333333</v>
      </c>
      <c r="CK532">
        <v>100.416666666667</v>
      </c>
      <c r="CL532">
        <v>0.0998874666666667</v>
      </c>
      <c r="CM532">
        <v>28.8687333333333</v>
      </c>
      <c r="CN532">
        <v>28.3399333333333</v>
      </c>
      <c r="CO532">
        <v>999.9</v>
      </c>
      <c r="CP532">
        <v>0</v>
      </c>
      <c r="CQ532">
        <v>0</v>
      </c>
      <c r="CR532">
        <v>10023.7666666667</v>
      </c>
      <c r="CS532">
        <v>0</v>
      </c>
      <c r="CT532">
        <v>4.36993</v>
      </c>
      <c r="CU532">
        <v>1045.93333333333</v>
      </c>
      <c r="CV532">
        <v>0.962005666666667</v>
      </c>
      <c r="CW532">
        <v>0.0379944</v>
      </c>
      <c r="CX532">
        <v>0</v>
      </c>
      <c r="CY532">
        <v>1192.53</v>
      </c>
      <c r="CZ532">
        <v>4.99912</v>
      </c>
      <c r="DA532">
        <v>12422.5333333333</v>
      </c>
      <c r="DB532">
        <v>6712.39333333333</v>
      </c>
      <c r="DC532">
        <v>38.5623333333333</v>
      </c>
      <c r="DD532">
        <v>41.2913333333333</v>
      </c>
      <c r="DE532">
        <v>40.0623333333333</v>
      </c>
      <c r="DF532">
        <v>41.0416666666667</v>
      </c>
      <c r="DG532">
        <v>40.7496666666667</v>
      </c>
      <c r="DH532">
        <v>1001.38333333333</v>
      </c>
      <c r="DI532">
        <v>39.55</v>
      </c>
      <c r="DJ532">
        <v>0</v>
      </c>
      <c r="DK532">
        <v>1625678247.2</v>
      </c>
      <c r="DL532">
        <v>0</v>
      </c>
      <c r="DM532">
        <v>1194.58307692308</v>
      </c>
      <c r="DN532">
        <v>-18.8629059924052</v>
      </c>
      <c r="DO532">
        <v>-139.979487480973</v>
      </c>
      <c r="DP532">
        <v>12436.2846153846</v>
      </c>
      <c r="DQ532">
        <v>15</v>
      </c>
      <c r="DR532">
        <v>1625677134.6</v>
      </c>
      <c r="DS532" t="s">
        <v>305</v>
      </c>
      <c r="DT532">
        <v>1625677128.6</v>
      </c>
      <c r="DU532">
        <v>1625677134.6</v>
      </c>
      <c r="DV532">
        <v>2</v>
      </c>
      <c r="DW532">
        <v>0.041</v>
      </c>
      <c r="DX532">
        <v>0.026</v>
      </c>
      <c r="DY532">
        <v>-14.347</v>
      </c>
      <c r="DZ532">
        <v>-1.389</v>
      </c>
      <c r="EA532">
        <v>420</v>
      </c>
      <c r="EB532">
        <v>5</v>
      </c>
      <c r="EC532">
        <v>0.14</v>
      </c>
      <c r="ED532">
        <v>0.08</v>
      </c>
      <c r="EE532">
        <v>-14.3235146341463</v>
      </c>
      <c r="EF532">
        <v>-0.13202090592336</v>
      </c>
      <c r="EG532">
        <v>0.0342476031632453</v>
      </c>
      <c r="EH532">
        <v>1</v>
      </c>
      <c r="EI532">
        <v>1195.41428571429</v>
      </c>
      <c r="EJ532">
        <v>-18.769315068492</v>
      </c>
      <c r="EK532">
        <v>1.90130824992278</v>
      </c>
      <c r="EL532">
        <v>0</v>
      </c>
      <c r="EM532">
        <v>2.60711365853659</v>
      </c>
      <c r="EN532">
        <v>0.276920069686415</v>
      </c>
      <c r="EO532">
        <v>0.0285115913746089</v>
      </c>
      <c r="EP532">
        <v>0</v>
      </c>
      <c r="EQ532">
        <v>1</v>
      </c>
      <c r="ER532">
        <v>3</v>
      </c>
      <c r="ES532" t="s">
        <v>427</v>
      </c>
      <c r="ET532">
        <v>100</v>
      </c>
      <c r="EU532">
        <v>100</v>
      </c>
      <c r="EV532">
        <v>-14.342</v>
      </c>
      <c r="EW532">
        <v>-1.5827</v>
      </c>
      <c r="EX532">
        <v>-14.3476998515065</v>
      </c>
      <c r="EY532">
        <v>0.000485247639819423</v>
      </c>
      <c r="EZ532">
        <v>-1.36446825205216e-06</v>
      </c>
      <c r="FA532">
        <v>5.78542989185787e-10</v>
      </c>
      <c r="FB532">
        <v>-1.1099058739466</v>
      </c>
      <c r="FC532">
        <v>-0.0508365997127688</v>
      </c>
      <c r="FD532">
        <v>0.00161886503163497</v>
      </c>
      <c r="FE532">
        <v>-2.08621555845513e-05</v>
      </c>
      <c r="FF532">
        <v>0</v>
      </c>
      <c r="FG532">
        <v>2096</v>
      </c>
      <c r="FH532">
        <v>2</v>
      </c>
      <c r="FI532">
        <v>28</v>
      </c>
      <c r="FJ532">
        <v>18.6</v>
      </c>
      <c r="FK532">
        <v>18.5</v>
      </c>
      <c r="FL532">
        <v>18</v>
      </c>
      <c r="FM532">
        <v>492.671</v>
      </c>
      <c r="FN532">
        <v>513.589</v>
      </c>
      <c r="FO532">
        <v>31.9033</v>
      </c>
      <c r="FP532">
        <v>26.5587</v>
      </c>
      <c r="FQ532">
        <v>30.0004</v>
      </c>
      <c r="FR532">
        <v>26.6286</v>
      </c>
      <c r="FS532">
        <v>26.6089</v>
      </c>
      <c r="FT532">
        <v>21.5576</v>
      </c>
      <c r="FU532">
        <v>31.5807</v>
      </c>
      <c r="FV532">
        <v>0</v>
      </c>
      <c r="FW532">
        <v>31.96</v>
      </c>
      <c r="FX532">
        <v>420</v>
      </c>
      <c r="FY532">
        <v>11.1738</v>
      </c>
      <c r="FZ532">
        <v>101.67</v>
      </c>
      <c r="GA532">
        <v>96.1918</v>
      </c>
    </row>
    <row r="533" spans="1:183">
      <c r="A533">
        <v>517</v>
      </c>
      <c r="B533">
        <v>1625678248.5</v>
      </c>
      <c r="C533">
        <v>1032.40000009537</v>
      </c>
      <c r="D533" t="s">
        <v>1340</v>
      </c>
      <c r="E533" t="s">
        <v>1341</v>
      </c>
      <c r="F533">
        <v>1</v>
      </c>
      <c r="G533" t="s">
        <v>302</v>
      </c>
      <c r="H533">
        <v>1625678247.5</v>
      </c>
      <c r="I533">
        <f>(J533)/1000</f>
        <v>0</v>
      </c>
      <c r="J533">
        <f>1000*CJ533*AH533*(CF533-CG533)/(100*BY533*(1000-AH533*CF533))</f>
        <v>0</v>
      </c>
      <c r="K533">
        <f>CJ533*AH533*(CE533-CD533*(1000-AH533*CG533)/(1000-AH533*CF533))/(100*BY533)</f>
        <v>0</v>
      </c>
      <c r="L533">
        <f>CD533 - IF(AH533&gt;1, K533*BY533*100.0/(AJ533*CR533), 0)</f>
        <v>0</v>
      </c>
      <c r="M533">
        <f>((S533-I533/2)*L533-K533)/(S533+I533/2)</f>
        <v>0</v>
      </c>
      <c r="N533">
        <f>M533*(CK533+CL533)/1000.0</f>
        <v>0</v>
      </c>
      <c r="O533">
        <f>(CD533 - IF(AH533&gt;1, K533*BY533*100.0/(AJ533*CR533), 0))*(CK533+CL533)/1000.0</f>
        <v>0</v>
      </c>
      <c r="P533">
        <f>2.0/((1/R533-1/Q533)+SIGN(R533)*SQRT((1/R533-1/Q533)*(1/R533-1/Q533) + 4*BZ533/((BZ533+1)*(BZ533+1))*(2*1/R533*1/Q533-1/Q533*1/Q533)))</f>
        <v>0</v>
      </c>
      <c r="Q533">
        <f>IF(LEFT(CA533,1)&lt;&gt;"0",IF(LEFT(CA533,1)="1",3.0,CB533),$D$5+$E$5*(CR533*CK533/($K$5*1000))+$F$5*(CR533*CK533/($K$5*1000))*MAX(MIN(BY533,$J$5),$I$5)*MAX(MIN(BY533,$J$5),$I$5)+$G$5*MAX(MIN(BY533,$J$5),$I$5)*(CR533*CK533/($K$5*1000))+$H$5*(CR533*CK533/($K$5*1000))*(CR533*CK533/($K$5*1000)))</f>
        <v>0</v>
      </c>
      <c r="R533">
        <f>I533*(1000-(1000*0.61365*exp(17.502*V533/(240.97+V533))/(CK533+CL533)+CF533)/2)/(1000*0.61365*exp(17.502*V533/(240.97+V533))/(CK533+CL533)-CF533)</f>
        <v>0</v>
      </c>
      <c r="S533">
        <f>1/((BZ533+1)/(P533/1.6)+1/(Q533/1.37)) + BZ533/((BZ533+1)/(P533/1.6) + BZ533/(Q533/1.37))</f>
        <v>0</v>
      </c>
      <c r="T533">
        <f>(BU533*BX533)</f>
        <v>0</v>
      </c>
      <c r="U533">
        <f>(CM533+(T533+2*0.95*5.67E-8*(((CM533+$B$7)+273)^4-(CM533+273)^4)-44100*I533)/(1.84*29.3*Q533+8*0.95*5.67E-8*(CM533+273)^3))</f>
        <v>0</v>
      </c>
      <c r="V533">
        <f>($C$7*CN533+$D$7*CO533+$E$7*U533)</f>
        <v>0</v>
      </c>
      <c r="W533">
        <f>0.61365*exp(17.502*V533/(240.97+V533))</f>
        <v>0</v>
      </c>
      <c r="X533">
        <f>(Y533/Z533*100)</f>
        <v>0</v>
      </c>
      <c r="Y533">
        <f>CF533*(CK533+CL533)/1000</f>
        <v>0</v>
      </c>
      <c r="Z533">
        <f>0.61365*exp(17.502*CM533/(240.97+CM533))</f>
        <v>0</v>
      </c>
      <c r="AA533">
        <f>(W533-CF533*(CK533+CL533)/1000)</f>
        <v>0</v>
      </c>
      <c r="AB533">
        <f>(-I533*44100)</f>
        <v>0</v>
      </c>
      <c r="AC533">
        <f>2*29.3*Q533*0.92*(CM533-V533)</f>
        <v>0</v>
      </c>
      <c r="AD533">
        <f>2*0.95*5.67E-8*(((CM533+$B$7)+273)^4-(V533+273)^4)</f>
        <v>0</v>
      </c>
      <c r="AE533">
        <f>T533+AD533+AB533+AC533</f>
        <v>0</v>
      </c>
      <c r="AF533">
        <v>0</v>
      </c>
      <c r="AG533">
        <v>0</v>
      </c>
      <c r="AH533">
        <f>IF(AF533*$H$13&gt;=AJ533,1.0,(AJ533/(AJ533-AF533*$H$13)))</f>
        <v>0</v>
      </c>
      <c r="AI533">
        <f>(AH533-1)*100</f>
        <v>0</v>
      </c>
      <c r="AJ533">
        <f>MAX(0,($B$13+$C$13*CR533)/(1+$D$13*CR533)*CK533/(CM533+273)*$E$13)</f>
        <v>0</v>
      </c>
      <c r="AK533" t="s">
        <v>303</v>
      </c>
      <c r="AL533" t="s">
        <v>303</v>
      </c>
      <c r="AM533">
        <v>0</v>
      </c>
      <c r="AN533">
        <v>0</v>
      </c>
      <c r="AO533">
        <f>1-AM533/AN533</f>
        <v>0</v>
      </c>
      <c r="AP533">
        <v>0</v>
      </c>
      <c r="AQ533" t="s">
        <v>303</v>
      </c>
      <c r="AR533" t="s">
        <v>303</v>
      </c>
      <c r="AS533">
        <v>0</v>
      </c>
      <c r="AT533">
        <v>0</v>
      </c>
      <c r="AU533">
        <f>1-AS533/AT533</f>
        <v>0</v>
      </c>
      <c r="AV533">
        <v>0.5</v>
      </c>
      <c r="AW533">
        <f>BV533</f>
        <v>0</v>
      </c>
      <c r="AX533">
        <f>K533</f>
        <v>0</v>
      </c>
      <c r="AY533">
        <f>AU533*AV533*AW533</f>
        <v>0</v>
      </c>
      <c r="AZ533">
        <f>(AX533-AP533)/AW533</f>
        <v>0</v>
      </c>
      <c r="BA533">
        <f>(AN533-AT533)/AT533</f>
        <v>0</v>
      </c>
      <c r="BB533">
        <f>AM533/(AO533+AM533/AT533)</f>
        <v>0</v>
      </c>
      <c r="BC533" t="s">
        <v>303</v>
      </c>
      <c r="BD533">
        <v>0</v>
      </c>
      <c r="BE533">
        <f>IF(BD533&lt;&gt;0, BD533, BB533)</f>
        <v>0</v>
      </c>
      <c r="BF533">
        <f>1-BE533/AT533</f>
        <v>0</v>
      </c>
      <c r="BG533">
        <f>(AT533-AS533)/(AT533-BE533)</f>
        <v>0</v>
      </c>
      <c r="BH533">
        <f>(AN533-AT533)/(AN533-BE533)</f>
        <v>0</v>
      </c>
      <c r="BI533">
        <f>(AT533-AS533)/(AT533-AM533)</f>
        <v>0</v>
      </c>
      <c r="BJ533">
        <f>(AN533-AT533)/(AN533-AM533)</f>
        <v>0</v>
      </c>
      <c r="BK533">
        <f>(BG533*BE533/AS533)</f>
        <v>0</v>
      </c>
      <c r="BL533">
        <f>(1-BK533)</f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f>$B$11*CS533+$C$11*CT533+$F$11*CU533*(1-CX533)</f>
        <v>0</v>
      </c>
      <c r="BV533">
        <f>BU533*BW533</f>
        <v>0</v>
      </c>
      <c r="BW533">
        <f>($B$11*$D$9+$C$11*$D$9+$F$11*((DH533+CZ533)/MAX(DH533+CZ533+DI533, 0.1)*$I$9+DI533/MAX(DH533+CZ533+DI533, 0.1)*$J$9))/($B$11+$C$11+$F$11)</f>
        <v>0</v>
      </c>
      <c r="BX533">
        <f>($B$11*$K$9+$C$11*$K$9+$F$11*((DH533+CZ533)/MAX(DH533+CZ533+DI533, 0.1)*$P$9+DI533/MAX(DH533+CZ533+DI533, 0.1)*$Q$9))/($B$11+$C$11+$F$11)</f>
        <v>0</v>
      </c>
      <c r="BY533">
        <v>6</v>
      </c>
      <c r="BZ533">
        <v>0.5</v>
      </c>
      <c r="CA533" t="s">
        <v>304</v>
      </c>
      <c r="CB533">
        <v>2</v>
      </c>
      <c r="CC533">
        <v>1625678247.5</v>
      </c>
      <c r="CD533">
        <v>405.649333333333</v>
      </c>
      <c r="CE533">
        <v>419.988666666667</v>
      </c>
      <c r="CF533">
        <v>13.6767</v>
      </c>
      <c r="CG533">
        <v>11.015</v>
      </c>
      <c r="CH533">
        <v>419.991</v>
      </c>
      <c r="CI533">
        <v>15.2595333333333</v>
      </c>
      <c r="CJ533">
        <v>500.023666666667</v>
      </c>
      <c r="CK533">
        <v>100.415333333333</v>
      </c>
      <c r="CL533">
        <v>0.0998237333333333</v>
      </c>
      <c r="CM533">
        <v>28.8996333333333</v>
      </c>
      <c r="CN533">
        <v>28.3641333333333</v>
      </c>
      <c r="CO533">
        <v>999.9</v>
      </c>
      <c r="CP533">
        <v>0</v>
      </c>
      <c r="CQ533">
        <v>0</v>
      </c>
      <c r="CR533">
        <v>9998.76666666667</v>
      </c>
      <c r="CS533">
        <v>0</v>
      </c>
      <c r="CT533">
        <v>4.35936666666667</v>
      </c>
      <c r="CU533">
        <v>1046.03333333333</v>
      </c>
      <c r="CV533">
        <v>0.962005666666667</v>
      </c>
      <c r="CW533">
        <v>0.0379944</v>
      </c>
      <c r="CX533">
        <v>0</v>
      </c>
      <c r="CY533">
        <v>1191.83</v>
      </c>
      <c r="CZ533">
        <v>4.99912</v>
      </c>
      <c r="DA533">
        <v>12420.6333333333</v>
      </c>
      <c r="DB533">
        <v>6713.03666666667</v>
      </c>
      <c r="DC533">
        <v>38.437</v>
      </c>
      <c r="DD533">
        <v>41.25</v>
      </c>
      <c r="DE533">
        <v>40.0833333333333</v>
      </c>
      <c r="DF533">
        <v>40.8123333333333</v>
      </c>
      <c r="DG533">
        <v>40.604</v>
      </c>
      <c r="DH533">
        <v>1001.48</v>
      </c>
      <c r="DI533">
        <v>39.5533333333333</v>
      </c>
      <c r="DJ533">
        <v>0</v>
      </c>
      <c r="DK533">
        <v>1625678249.6</v>
      </c>
      <c r="DL533">
        <v>0</v>
      </c>
      <c r="DM533">
        <v>1193.82769230769</v>
      </c>
      <c r="DN533">
        <v>-18.3309401715117</v>
      </c>
      <c r="DO533">
        <v>-75.8188037830676</v>
      </c>
      <c r="DP533">
        <v>12429.4346153846</v>
      </c>
      <c r="DQ533">
        <v>15</v>
      </c>
      <c r="DR533">
        <v>1625677134.6</v>
      </c>
      <c r="DS533" t="s">
        <v>305</v>
      </c>
      <c r="DT533">
        <v>1625677128.6</v>
      </c>
      <c r="DU533">
        <v>1625677134.6</v>
      </c>
      <c r="DV533">
        <v>2</v>
      </c>
      <c r="DW533">
        <v>0.041</v>
      </c>
      <c r="DX533">
        <v>0.026</v>
      </c>
      <c r="DY533">
        <v>-14.347</v>
      </c>
      <c r="DZ533">
        <v>-1.389</v>
      </c>
      <c r="EA533">
        <v>420</v>
      </c>
      <c r="EB533">
        <v>5</v>
      </c>
      <c r="EC533">
        <v>0.14</v>
      </c>
      <c r="ED533">
        <v>0.08</v>
      </c>
      <c r="EE533">
        <v>-14.3250341463415</v>
      </c>
      <c r="EF533">
        <v>-0.146337282229973</v>
      </c>
      <c r="EG533">
        <v>0.0345906980993876</v>
      </c>
      <c r="EH533">
        <v>1</v>
      </c>
      <c r="EI533">
        <v>1194.65212121212</v>
      </c>
      <c r="EJ533">
        <v>-18.5148398546449</v>
      </c>
      <c r="EK533">
        <v>1.77266407553758</v>
      </c>
      <c r="EL533">
        <v>0</v>
      </c>
      <c r="EM533">
        <v>2.61672512195122</v>
      </c>
      <c r="EN533">
        <v>0.276939303135892</v>
      </c>
      <c r="EO533">
        <v>0.0285154874583116</v>
      </c>
      <c r="EP533">
        <v>0</v>
      </c>
      <c r="EQ533">
        <v>1</v>
      </c>
      <c r="ER533">
        <v>3</v>
      </c>
      <c r="ES533" t="s">
        <v>427</v>
      </c>
      <c r="ET533">
        <v>100</v>
      </c>
      <c r="EU533">
        <v>100</v>
      </c>
      <c r="EV533">
        <v>-14.342</v>
      </c>
      <c r="EW533">
        <v>-1.583</v>
      </c>
      <c r="EX533">
        <v>-14.3476998515065</v>
      </c>
      <c r="EY533">
        <v>0.000485247639819423</v>
      </c>
      <c r="EZ533">
        <v>-1.36446825205216e-06</v>
      </c>
      <c r="FA533">
        <v>5.78542989185787e-10</v>
      </c>
      <c r="FB533">
        <v>-1.1099058739466</v>
      </c>
      <c r="FC533">
        <v>-0.0508365997127688</v>
      </c>
      <c r="FD533">
        <v>0.00161886503163497</v>
      </c>
      <c r="FE533">
        <v>-2.08621555845513e-05</v>
      </c>
      <c r="FF533">
        <v>0</v>
      </c>
      <c r="FG533">
        <v>2096</v>
      </c>
      <c r="FH533">
        <v>2</v>
      </c>
      <c r="FI533">
        <v>28</v>
      </c>
      <c r="FJ533">
        <v>18.7</v>
      </c>
      <c r="FK533">
        <v>18.6</v>
      </c>
      <c r="FL533">
        <v>18</v>
      </c>
      <c r="FM533">
        <v>492.588</v>
      </c>
      <c r="FN533">
        <v>513.761</v>
      </c>
      <c r="FO533">
        <v>31.9454</v>
      </c>
      <c r="FP533">
        <v>26.5609</v>
      </c>
      <c r="FQ533">
        <v>30.0003</v>
      </c>
      <c r="FR533">
        <v>26.6292</v>
      </c>
      <c r="FS533">
        <v>26.61</v>
      </c>
      <c r="FT533">
        <v>21.5559</v>
      </c>
      <c r="FU533">
        <v>31.2922</v>
      </c>
      <c r="FV533">
        <v>0</v>
      </c>
      <c r="FW533">
        <v>32.03</v>
      </c>
      <c r="FX533">
        <v>420</v>
      </c>
      <c r="FY533">
        <v>11.1819</v>
      </c>
      <c r="FZ533">
        <v>101.669</v>
      </c>
      <c r="GA533">
        <v>96.1918</v>
      </c>
    </row>
    <row r="534" spans="1:183">
      <c r="A534">
        <v>518</v>
      </c>
      <c r="B534">
        <v>1625678250.5</v>
      </c>
      <c r="C534">
        <v>1034.40000009537</v>
      </c>
      <c r="D534" t="s">
        <v>1342</v>
      </c>
      <c r="E534" t="s">
        <v>1343</v>
      </c>
      <c r="F534">
        <v>1</v>
      </c>
      <c r="G534" t="s">
        <v>302</v>
      </c>
      <c r="H534">
        <v>1625678249.5</v>
      </c>
      <c r="I534">
        <f>(J534)/1000</f>
        <v>0</v>
      </c>
      <c r="J534">
        <f>1000*CJ534*AH534*(CF534-CG534)/(100*BY534*(1000-AH534*CF534))</f>
        <v>0</v>
      </c>
      <c r="K534">
        <f>CJ534*AH534*(CE534-CD534*(1000-AH534*CG534)/(1000-AH534*CF534))/(100*BY534)</f>
        <v>0</v>
      </c>
      <c r="L534">
        <f>CD534 - IF(AH534&gt;1, K534*BY534*100.0/(AJ534*CR534), 0)</f>
        <v>0</v>
      </c>
      <c r="M534">
        <f>((S534-I534/2)*L534-K534)/(S534+I534/2)</f>
        <v>0</v>
      </c>
      <c r="N534">
        <f>M534*(CK534+CL534)/1000.0</f>
        <v>0</v>
      </c>
      <c r="O534">
        <f>(CD534 - IF(AH534&gt;1, K534*BY534*100.0/(AJ534*CR534), 0))*(CK534+CL534)/1000.0</f>
        <v>0</v>
      </c>
      <c r="P534">
        <f>2.0/((1/R534-1/Q534)+SIGN(R534)*SQRT((1/R534-1/Q534)*(1/R534-1/Q534) + 4*BZ534/((BZ534+1)*(BZ534+1))*(2*1/R534*1/Q534-1/Q534*1/Q534)))</f>
        <v>0</v>
      </c>
      <c r="Q534">
        <f>IF(LEFT(CA534,1)&lt;&gt;"0",IF(LEFT(CA534,1)="1",3.0,CB534),$D$5+$E$5*(CR534*CK534/($K$5*1000))+$F$5*(CR534*CK534/($K$5*1000))*MAX(MIN(BY534,$J$5),$I$5)*MAX(MIN(BY534,$J$5),$I$5)+$G$5*MAX(MIN(BY534,$J$5),$I$5)*(CR534*CK534/($K$5*1000))+$H$5*(CR534*CK534/($K$5*1000))*(CR534*CK534/($K$5*1000)))</f>
        <v>0</v>
      </c>
      <c r="R534">
        <f>I534*(1000-(1000*0.61365*exp(17.502*V534/(240.97+V534))/(CK534+CL534)+CF534)/2)/(1000*0.61365*exp(17.502*V534/(240.97+V534))/(CK534+CL534)-CF534)</f>
        <v>0</v>
      </c>
      <c r="S534">
        <f>1/((BZ534+1)/(P534/1.6)+1/(Q534/1.37)) + BZ534/((BZ534+1)/(P534/1.6) + BZ534/(Q534/1.37))</f>
        <v>0</v>
      </c>
      <c r="T534">
        <f>(BU534*BX534)</f>
        <v>0</v>
      </c>
      <c r="U534">
        <f>(CM534+(T534+2*0.95*5.67E-8*(((CM534+$B$7)+273)^4-(CM534+273)^4)-44100*I534)/(1.84*29.3*Q534+8*0.95*5.67E-8*(CM534+273)^3))</f>
        <v>0</v>
      </c>
      <c r="V534">
        <f>($C$7*CN534+$D$7*CO534+$E$7*U534)</f>
        <v>0</v>
      </c>
      <c r="W534">
        <f>0.61365*exp(17.502*V534/(240.97+V534))</f>
        <v>0</v>
      </c>
      <c r="X534">
        <f>(Y534/Z534*100)</f>
        <v>0</v>
      </c>
      <c r="Y534">
        <f>CF534*(CK534+CL534)/1000</f>
        <v>0</v>
      </c>
      <c r="Z534">
        <f>0.61365*exp(17.502*CM534/(240.97+CM534))</f>
        <v>0</v>
      </c>
      <c r="AA534">
        <f>(W534-CF534*(CK534+CL534)/1000)</f>
        <v>0</v>
      </c>
      <c r="AB534">
        <f>(-I534*44100)</f>
        <v>0</v>
      </c>
      <c r="AC534">
        <f>2*29.3*Q534*0.92*(CM534-V534)</f>
        <v>0</v>
      </c>
      <c r="AD534">
        <f>2*0.95*5.67E-8*(((CM534+$B$7)+273)^4-(V534+273)^4)</f>
        <v>0</v>
      </c>
      <c r="AE534">
        <f>T534+AD534+AB534+AC534</f>
        <v>0</v>
      </c>
      <c r="AF534">
        <v>0</v>
      </c>
      <c r="AG534">
        <v>0</v>
      </c>
      <c r="AH534">
        <f>IF(AF534*$H$13&gt;=AJ534,1.0,(AJ534/(AJ534-AF534*$H$13)))</f>
        <v>0</v>
      </c>
      <c r="AI534">
        <f>(AH534-1)*100</f>
        <v>0</v>
      </c>
      <c r="AJ534">
        <f>MAX(0,($B$13+$C$13*CR534)/(1+$D$13*CR534)*CK534/(CM534+273)*$E$13)</f>
        <v>0</v>
      </c>
      <c r="AK534" t="s">
        <v>303</v>
      </c>
      <c r="AL534" t="s">
        <v>303</v>
      </c>
      <c r="AM534">
        <v>0</v>
      </c>
      <c r="AN534">
        <v>0</v>
      </c>
      <c r="AO534">
        <f>1-AM534/AN534</f>
        <v>0</v>
      </c>
      <c r="AP534">
        <v>0</v>
      </c>
      <c r="AQ534" t="s">
        <v>303</v>
      </c>
      <c r="AR534" t="s">
        <v>303</v>
      </c>
      <c r="AS534">
        <v>0</v>
      </c>
      <c r="AT534">
        <v>0</v>
      </c>
      <c r="AU534">
        <f>1-AS534/AT534</f>
        <v>0</v>
      </c>
      <c r="AV534">
        <v>0.5</v>
      </c>
      <c r="AW534">
        <f>BV534</f>
        <v>0</v>
      </c>
      <c r="AX534">
        <f>K534</f>
        <v>0</v>
      </c>
      <c r="AY534">
        <f>AU534*AV534*AW534</f>
        <v>0</v>
      </c>
      <c r="AZ534">
        <f>(AX534-AP534)/AW534</f>
        <v>0</v>
      </c>
      <c r="BA534">
        <f>(AN534-AT534)/AT534</f>
        <v>0</v>
      </c>
      <c r="BB534">
        <f>AM534/(AO534+AM534/AT534)</f>
        <v>0</v>
      </c>
      <c r="BC534" t="s">
        <v>303</v>
      </c>
      <c r="BD534">
        <v>0</v>
      </c>
      <c r="BE534">
        <f>IF(BD534&lt;&gt;0, BD534, BB534)</f>
        <v>0</v>
      </c>
      <c r="BF534">
        <f>1-BE534/AT534</f>
        <v>0</v>
      </c>
      <c r="BG534">
        <f>(AT534-AS534)/(AT534-BE534)</f>
        <v>0</v>
      </c>
      <c r="BH534">
        <f>(AN534-AT534)/(AN534-BE534)</f>
        <v>0</v>
      </c>
      <c r="BI534">
        <f>(AT534-AS534)/(AT534-AM534)</f>
        <v>0</v>
      </c>
      <c r="BJ534">
        <f>(AN534-AT534)/(AN534-AM534)</f>
        <v>0</v>
      </c>
      <c r="BK534">
        <f>(BG534*BE534/AS534)</f>
        <v>0</v>
      </c>
      <c r="BL534">
        <f>(1-BK534)</f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f>$B$11*CS534+$C$11*CT534+$F$11*CU534*(1-CX534)</f>
        <v>0</v>
      </c>
      <c r="BV534">
        <f>BU534*BW534</f>
        <v>0</v>
      </c>
      <c r="BW534">
        <f>($B$11*$D$9+$C$11*$D$9+$F$11*((DH534+CZ534)/MAX(DH534+CZ534+DI534, 0.1)*$I$9+DI534/MAX(DH534+CZ534+DI534, 0.1)*$J$9))/($B$11+$C$11+$F$11)</f>
        <v>0</v>
      </c>
      <c r="BX534">
        <f>($B$11*$K$9+$C$11*$K$9+$F$11*((DH534+CZ534)/MAX(DH534+CZ534+DI534, 0.1)*$P$9+DI534/MAX(DH534+CZ534+DI534, 0.1)*$Q$9))/($B$11+$C$11+$F$11)</f>
        <v>0</v>
      </c>
      <c r="BY534">
        <v>6</v>
      </c>
      <c r="BZ534">
        <v>0.5</v>
      </c>
      <c r="CA534" t="s">
        <v>304</v>
      </c>
      <c r="CB534">
        <v>2</v>
      </c>
      <c r="CC534">
        <v>1625678249.5</v>
      </c>
      <c r="CD534">
        <v>405.648</v>
      </c>
      <c r="CE534">
        <v>419.988333333333</v>
      </c>
      <c r="CF534">
        <v>13.6976333333333</v>
      </c>
      <c r="CG534">
        <v>11.0398</v>
      </c>
      <c r="CH534">
        <v>419.99</v>
      </c>
      <c r="CI534">
        <v>15.2808333333333</v>
      </c>
      <c r="CJ534">
        <v>499.976666666667</v>
      </c>
      <c r="CK534">
        <v>100.413666666667</v>
      </c>
      <c r="CL534">
        <v>0.100048233333333</v>
      </c>
      <c r="CM534">
        <v>28.9298</v>
      </c>
      <c r="CN534">
        <v>28.4012666666667</v>
      </c>
      <c r="CO534">
        <v>999.9</v>
      </c>
      <c r="CP534">
        <v>0</v>
      </c>
      <c r="CQ534">
        <v>0</v>
      </c>
      <c r="CR534">
        <v>9974.58333333333</v>
      </c>
      <c r="CS534">
        <v>0</v>
      </c>
      <c r="CT534">
        <v>4.35247333333333</v>
      </c>
      <c r="CU534">
        <v>1046.03333333333</v>
      </c>
      <c r="CV534">
        <v>0.962009333333333</v>
      </c>
      <c r="CW534">
        <v>0.0379907</v>
      </c>
      <c r="CX534">
        <v>0</v>
      </c>
      <c r="CY534">
        <v>1191.11333333333</v>
      </c>
      <c r="CZ534">
        <v>4.99912</v>
      </c>
      <c r="DA534">
        <v>12404.3333333333</v>
      </c>
      <c r="DB534">
        <v>6713.02333333333</v>
      </c>
      <c r="DC534">
        <v>38.4786666666667</v>
      </c>
      <c r="DD534">
        <v>41.2706666666667</v>
      </c>
      <c r="DE534">
        <v>40.1873333333333</v>
      </c>
      <c r="DF534">
        <v>40.9166666666667</v>
      </c>
      <c r="DG534">
        <v>40.7916666666667</v>
      </c>
      <c r="DH534">
        <v>1001.48333333333</v>
      </c>
      <c r="DI534">
        <v>39.55</v>
      </c>
      <c r="DJ534">
        <v>0</v>
      </c>
      <c r="DK534">
        <v>1625678251.4</v>
      </c>
      <c r="DL534">
        <v>0</v>
      </c>
      <c r="DM534">
        <v>1193.172</v>
      </c>
      <c r="DN534">
        <v>-17.7130769010873</v>
      </c>
      <c r="DO534">
        <v>-116.984615553982</v>
      </c>
      <c r="DP534">
        <v>12423.528</v>
      </c>
      <c r="DQ534">
        <v>15</v>
      </c>
      <c r="DR534">
        <v>1625677134.6</v>
      </c>
      <c r="DS534" t="s">
        <v>305</v>
      </c>
      <c r="DT534">
        <v>1625677128.6</v>
      </c>
      <c r="DU534">
        <v>1625677134.6</v>
      </c>
      <c r="DV534">
        <v>2</v>
      </c>
      <c r="DW534">
        <v>0.041</v>
      </c>
      <c r="DX534">
        <v>0.026</v>
      </c>
      <c r="DY534">
        <v>-14.347</v>
      </c>
      <c r="DZ534">
        <v>-1.389</v>
      </c>
      <c r="EA534">
        <v>420</v>
      </c>
      <c r="EB534">
        <v>5</v>
      </c>
      <c r="EC534">
        <v>0.14</v>
      </c>
      <c r="ED534">
        <v>0.08</v>
      </c>
      <c r="EE534">
        <v>-14.3259390243902</v>
      </c>
      <c r="EF534">
        <v>-0.196296167247376</v>
      </c>
      <c r="EG534">
        <v>0.0349638062199992</v>
      </c>
      <c r="EH534">
        <v>1</v>
      </c>
      <c r="EI534">
        <v>1194.1103030303</v>
      </c>
      <c r="EJ534">
        <v>-18.6628552989695</v>
      </c>
      <c r="EK534">
        <v>1.79101204646893</v>
      </c>
      <c r="EL534">
        <v>0</v>
      </c>
      <c r="EM534">
        <v>2.62514926829268</v>
      </c>
      <c r="EN534">
        <v>0.259125365853667</v>
      </c>
      <c r="EO534">
        <v>0.0269786508540296</v>
      </c>
      <c r="EP534">
        <v>0</v>
      </c>
      <c r="EQ534">
        <v>1</v>
      </c>
      <c r="ER534">
        <v>3</v>
      </c>
      <c r="ES534" t="s">
        <v>427</v>
      </c>
      <c r="ET534">
        <v>100</v>
      </c>
      <c r="EU534">
        <v>100</v>
      </c>
      <c r="EV534">
        <v>-14.342</v>
      </c>
      <c r="EW534">
        <v>-1.5834</v>
      </c>
      <c r="EX534">
        <v>-14.3476998515065</v>
      </c>
      <c r="EY534">
        <v>0.000485247639819423</v>
      </c>
      <c r="EZ534">
        <v>-1.36446825205216e-06</v>
      </c>
      <c r="FA534">
        <v>5.78542989185787e-10</v>
      </c>
      <c r="FB534">
        <v>-1.1099058739466</v>
      </c>
      <c r="FC534">
        <v>-0.0508365997127688</v>
      </c>
      <c r="FD534">
        <v>0.00161886503163497</v>
      </c>
      <c r="FE534">
        <v>-2.08621555845513e-05</v>
      </c>
      <c r="FF534">
        <v>0</v>
      </c>
      <c r="FG534">
        <v>2096</v>
      </c>
      <c r="FH534">
        <v>2</v>
      </c>
      <c r="FI534">
        <v>28</v>
      </c>
      <c r="FJ534">
        <v>18.7</v>
      </c>
      <c r="FK534">
        <v>18.6</v>
      </c>
      <c r="FL534">
        <v>18</v>
      </c>
      <c r="FM534">
        <v>492.888</v>
      </c>
      <c r="FN534">
        <v>513.694</v>
      </c>
      <c r="FO534">
        <v>31.9913</v>
      </c>
      <c r="FP534">
        <v>26.5631</v>
      </c>
      <c r="FQ534">
        <v>30.0004</v>
      </c>
      <c r="FR534">
        <v>26.6304</v>
      </c>
      <c r="FS534">
        <v>26.6106</v>
      </c>
      <c r="FT534">
        <v>21.5561</v>
      </c>
      <c r="FU534">
        <v>31.2922</v>
      </c>
      <c r="FV534">
        <v>0</v>
      </c>
      <c r="FW534">
        <v>32.03</v>
      </c>
      <c r="FX534">
        <v>420</v>
      </c>
      <c r="FY534">
        <v>11.1862</v>
      </c>
      <c r="FZ534">
        <v>101.668</v>
      </c>
      <c r="GA534">
        <v>96.1922</v>
      </c>
    </row>
    <row r="535" spans="1:183">
      <c r="A535">
        <v>519</v>
      </c>
      <c r="B535">
        <v>1625678252.5</v>
      </c>
      <c r="C535">
        <v>1036.40000009537</v>
      </c>
      <c r="D535" t="s">
        <v>1344</v>
      </c>
      <c r="E535" t="s">
        <v>1345</v>
      </c>
      <c r="F535">
        <v>1</v>
      </c>
      <c r="G535" t="s">
        <v>302</v>
      </c>
      <c r="H535">
        <v>1625678251.5</v>
      </c>
      <c r="I535">
        <f>(J535)/1000</f>
        <v>0</v>
      </c>
      <c r="J535">
        <f>1000*CJ535*AH535*(CF535-CG535)/(100*BY535*(1000-AH535*CF535))</f>
        <v>0</v>
      </c>
      <c r="K535">
        <f>CJ535*AH535*(CE535-CD535*(1000-AH535*CG535)/(1000-AH535*CF535))/(100*BY535)</f>
        <v>0</v>
      </c>
      <c r="L535">
        <f>CD535 - IF(AH535&gt;1, K535*BY535*100.0/(AJ535*CR535), 0)</f>
        <v>0</v>
      </c>
      <c r="M535">
        <f>((S535-I535/2)*L535-K535)/(S535+I535/2)</f>
        <v>0</v>
      </c>
      <c r="N535">
        <f>M535*(CK535+CL535)/1000.0</f>
        <v>0</v>
      </c>
      <c r="O535">
        <f>(CD535 - IF(AH535&gt;1, K535*BY535*100.0/(AJ535*CR535), 0))*(CK535+CL535)/1000.0</f>
        <v>0</v>
      </c>
      <c r="P535">
        <f>2.0/((1/R535-1/Q535)+SIGN(R535)*SQRT((1/R535-1/Q535)*(1/R535-1/Q535) + 4*BZ535/((BZ535+1)*(BZ535+1))*(2*1/R535*1/Q535-1/Q535*1/Q535)))</f>
        <v>0</v>
      </c>
      <c r="Q535">
        <f>IF(LEFT(CA535,1)&lt;&gt;"0",IF(LEFT(CA535,1)="1",3.0,CB535),$D$5+$E$5*(CR535*CK535/($K$5*1000))+$F$5*(CR535*CK535/($K$5*1000))*MAX(MIN(BY535,$J$5),$I$5)*MAX(MIN(BY535,$J$5),$I$5)+$G$5*MAX(MIN(BY535,$J$5),$I$5)*(CR535*CK535/($K$5*1000))+$H$5*(CR535*CK535/($K$5*1000))*(CR535*CK535/($K$5*1000)))</f>
        <v>0</v>
      </c>
      <c r="R535">
        <f>I535*(1000-(1000*0.61365*exp(17.502*V535/(240.97+V535))/(CK535+CL535)+CF535)/2)/(1000*0.61365*exp(17.502*V535/(240.97+V535))/(CK535+CL535)-CF535)</f>
        <v>0</v>
      </c>
      <c r="S535">
        <f>1/((BZ535+1)/(P535/1.6)+1/(Q535/1.37)) + BZ535/((BZ535+1)/(P535/1.6) + BZ535/(Q535/1.37))</f>
        <v>0</v>
      </c>
      <c r="T535">
        <f>(BU535*BX535)</f>
        <v>0</v>
      </c>
      <c r="U535">
        <f>(CM535+(T535+2*0.95*5.67E-8*(((CM535+$B$7)+273)^4-(CM535+273)^4)-44100*I535)/(1.84*29.3*Q535+8*0.95*5.67E-8*(CM535+273)^3))</f>
        <v>0</v>
      </c>
      <c r="V535">
        <f>($C$7*CN535+$D$7*CO535+$E$7*U535)</f>
        <v>0</v>
      </c>
      <c r="W535">
        <f>0.61365*exp(17.502*V535/(240.97+V535))</f>
        <v>0</v>
      </c>
      <c r="X535">
        <f>(Y535/Z535*100)</f>
        <v>0</v>
      </c>
      <c r="Y535">
        <f>CF535*(CK535+CL535)/1000</f>
        <v>0</v>
      </c>
      <c r="Z535">
        <f>0.61365*exp(17.502*CM535/(240.97+CM535))</f>
        <v>0</v>
      </c>
      <c r="AA535">
        <f>(W535-CF535*(CK535+CL535)/1000)</f>
        <v>0</v>
      </c>
      <c r="AB535">
        <f>(-I535*44100)</f>
        <v>0</v>
      </c>
      <c r="AC535">
        <f>2*29.3*Q535*0.92*(CM535-V535)</f>
        <v>0</v>
      </c>
      <c r="AD535">
        <f>2*0.95*5.67E-8*(((CM535+$B$7)+273)^4-(V535+273)^4)</f>
        <v>0</v>
      </c>
      <c r="AE535">
        <f>T535+AD535+AB535+AC535</f>
        <v>0</v>
      </c>
      <c r="AF535">
        <v>0</v>
      </c>
      <c r="AG535">
        <v>0</v>
      </c>
      <c r="AH535">
        <f>IF(AF535*$H$13&gt;=AJ535,1.0,(AJ535/(AJ535-AF535*$H$13)))</f>
        <v>0</v>
      </c>
      <c r="AI535">
        <f>(AH535-1)*100</f>
        <v>0</v>
      </c>
      <c r="AJ535">
        <f>MAX(0,($B$13+$C$13*CR535)/(1+$D$13*CR535)*CK535/(CM535+273)*$E$13)</f>
        <v>0</v>
      </c>
      <c r="AK535" t="s">
        <v>303</v>
      </c>
      <c r="AL535" t="s">
        <v>303</v>
      </c>
      <c r="AM535">
        <v>0</v>
      </c>
      <c r="AN535">
        <v>0</v>
      </c>
      <c r="AO535">
        <f>1-AM535/AN535</f>
        <v>0</v>
      </c>
      <c r="AP535">
        <v>0</v>
      </c>
      <c r="AQ535" t="s">
        <v>303</v>
      </c>
      <c r="AR535" t="s">
        <v>303</v>
      </c>
      <c r="AS535">
        <v>0</v>
      </c>
      <c r="AT535">
        <v>0</v>
      </c>
      <c r="AU535">
        <f>1-AS535/AT535</f>
        <v>0</v>
      </c>
      <c r="AV535">
        <v>0.5</v>
      </c>
      <c r="AW535">
        <f>BV535</f>
        <v>0</v>
      </c>
      <c r="AX535">
        <f>K535</f>
        <v>0</v>
      </c>
      <c r="AY535">
        <f>AU535*AV535*AW535</f>
        <v>0</v>
      </c>
      <c r="AZ535">
        <f>(AX535-AP535)/AW535</f>
        <v>0</v>
      </c>
      <c r="BA535">
        <f>(AN535-AT535)/AT535</f>
        <v>0</v>
      </c>
      <c r="BB535">
        <f>AM535/(AO535+AM535/AT535)</f>
        <v>0</v>
      </c>
      <c r="BC535" t="s">
        <v>303</v>
      </c>
      <c r="BD535">
        <v>0</v>
      </c>
      <c r="BE535">
        <f>IF(BD535&lt;&gt;0, BD535, BB535)</f>
        <v>0</v>
      </c>
      <c r="BF535">
        <f>1-BE535/AT535</f>
        <v>0</v>
      </c>
      <c r="BG535">
        <f>(AT535-AS535)/(AT535-BE535)</f>
        <v>0</v>
      </c>
      <c r="BH535">
        <f>(AN535-AT535)/(AN535-BE535)</f>
        <v>0</v>
      </c>
      <c r="BI535">
        <f>(AT535-AS535)/(AT535-AM535)</f>
        <v>0</v>
      </c>
      <c r="BJ535">
        <f>(AN535-AT535)/(AN535-AM535)</f>
        <v>0</v>
      </c>
      <c r="BK535">
        <f>(BG535*BE535/AS535)</f>
        <v>0</v>
      </c>
      <c r="BL535">
        <f>(1-BK535)</f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f>$B$11*CS535+$C$11*CT535+$F$11*CU535*(1-CX535)</f>
        <v>0</v>
      </c>
      <c r="BV535">
        <f>BU535*BW535</f>
        <v>0</v>
      </c>
      <c r="BW535">
        <f>($B$11*$D$9+$C$11*$D$9+$F$11*((DH535+CZ535)/MAX(DH535+CZ535+DI535, 0.1)*$I$9+DI535/MAX(DH535+CZ535+DI535, 0.1)*$J$9))/($B$11+$C$11+$F$11)</f>
        <v>0</v>
      </c>
      <c r="BX535">
        <f>($B$11*$K$9+$C$11*$K$9+$F$11*((DH535+CZ535)/MAX(DH535+CZ535+DI535, 0.1)*$P$9+DI535/MAX(DH535+CZ535+DI535, 0.1)*$Q$9))/($B$11+$C$11+$F$11)</f>
        <v>0</v>
      </c>
      <c r="BY535">
        <v>6</v>
      </c>
      <c r="BZ535">
        <v>0.5</v>
      </c>
      <c r="CA535" t="s">
        <v>304</v>
      </c>
      <c r="CB535">
        <v>2</v>
      </c>
      <c r="CC535">
        <v>1625678251.5</v>
      </c>
      <c r="CD535">
        <v>405.607666666667</v>
      </c>
      <c r="CE535">
        <v>419.994666666667</v>
      </c>
      <c r="CF535">
        <v>13.7205666666667</v>
      </c>
      <c r="CG535">
        <v>11.0754666666667</v>
      </c>
      <c r="CH535">
        <v>419.949333333333</v>
      </c>
      <c r="CI535">
        <v>15.3041</v>
      </c>
      <c r="CJ535">
        <v>500.084333333333</v>
      </c>
      <c r="CK535">
        <v>100.413</v>
      </c>
      <c r="CL535">
        <v>0.100451666666667</v>
      </c>
      <c r="CM535">
        <v>28.9601666666667</v>
      </c>
      <c r="CN535">
        <v>28.4332</v>
      </c>
      <c r="CO535">
        <v>999.9</v>
      </c>
      <c r="CP535">
        <v>0</v>
      </c>
      <c r="CQ535">
        <v>0</v>
      </c>
      <c r="CR535">
        <v>9990</v>
      </c>
      <c r="CS535">
        <v>0</v>
      </c>
      <c r="CT535">
        <v>4.30376333333333</v>
      </c>
      <c r="CU535">
        <v>1046.02666666667</v>
      </c>
      <c r="CV535">
        <v>0.962009333333333</v>
      </c>
      <c r="CW535">
        <v>0.0379907</v>
      </c>
      <c r="CX535">
        <v>0</v>
      </c>
      <c r="CY535">
        <v>1190.63666666667</v>
      </c>
      <c r="CZ535">
        <v>4.99912</v>
      </c>
      <c r="DA535">
        <v>12373.6</v>
      </c>
      <c r="DB535">
        <v>6713</v>
      </c>
      <c r="DC535">
        <v>38.5203333333333</v>
      </c>
      <c r="DD535">
        <v>41.25</v>
      </c>
      <c r="DE535">
        <v>40.0206666666667</v>
      </c>
      <c r="DF535">
        <v>40.958</v>
      </c>
      <c r="DG535">
        <v>40.729</v>
      </c>
      <c r="DH535">
        <v>1001.47666666667</v>
      </c>
      <c r="DI535">
        <v>39.55</v>
      </c>
      <c r="DJ535">
        <v>0</v>
      </c>
      <c r="DK535">
        <v>1625678253.2</v>
      </c>
      <c r="DL535">
        <v>0</v>
      </c>
      <c r="DM535">
        <v>1192.72192307692</v>
      </c>
      <c r="DN535">
        <v>-17.844444455657</v>
      </c>
      <c r="DO535">
        <v>-218.085470491506</v>
      </c>
      <c r="DP535">
        <v>12417.5923076923</v>
      </c>
      <c r="DQ535">
        <v>15</v>
      </c>
      <c r="DR535">
        <v>1625677134.6</v>
      </c>
      <c r="DS535" t="s">
        <v>305</v>
      </c>
      <c r="DT535">
        <v>1625677128.6</v>
      </c>
      <c r="DU535">
        <v>1625677134.6</v>
      </c>
      <c r="DV535">
        <v>2</v>
      </c>
      <c r="DW535">
        <v>0.041</v>
      </c>
      <c r="DX535">
        <v>0.026</v>
      </c>
      <c r="DY535">
        <v>-14.347</v>
      </c>
      <c r="DZ535">
        <v>-1.389</v>
      </c>
      <c r="EA535">
        <v>420</v>
      </c>
      <c r="EB535">
        <v>5</v>
      </c>
      <c r="EC535">
        <v>0.14</v>
      </c>
      <c r="ED535">
        <v>0.08</v>
      </c>
      <c r="EE535">
        <v>-14.3320463414634</v>
      </c>
      <c r="EF535">
        <v>-0.283170731707315</v>
      </c>
      <c r="EG535">
        <v>0.039192769975117</v>
      </c>
      <c r="EH535">
        <v>1</v>
      </c>
      <c r="EI535">
        <v>1193.57457142857</v>
      </c>
      <c r="EJ535">
        <v>-18.5788649706453</v>
      </c>
      <c r="EK535">
        <v>1.88350030203212</v>
      </c>
      <c r="EL535">
        <v>0</v>
      </c>
      <c r="EM535">
        <v>2.63021365853659</v>
      </c>
      <c r="EN535">
        <v>0.233320139372823</v>
      </c>
      <c r="EO535">
        <v>0.0255322315434966</v>
      </c>
      <c r="EP535">
        <v>0</v>
      </c>
      <c r="EQ535">
        <v>1</v>
      </c>
      <c r="ER535">
        <v>3</v>
      </c>
      <c r="ES535" t="s">
        <v>427</v>
      </c>
      <c r="ET535">
        <v>100</v>
      </c>
      <c r="EU535">
        <v>100</v>
      </c>
      <c r="EV535">
        <v>-14.342</v>
      </c>
      <c r="EW535">
        <v>-1.5837</v>
      </c>
      <c r="EX535">
        <v>-14.3476998515065</v>
      </c>
      <c r="EY535">
        <v>0.000485247639819423</v>
      </c>
      <c r="EZ535">
        <v>-1.36446825205216e-06</v>
      </c>
      <c r="FA535">
        <v>5.78542989185787e-10</v>
      </c>
      <c r="FB535">
        <v>-1.1099058739466</v>
      </c>
      <c r="FC535">
        <v>-0.0508365997127688</v>
      </c>
      <c r="FD535">
        <v>0.00161886503163497</v>
      </c>
      <c r="FE535">
        <v>-2.08621555845513e-05</v>
      </c>
      <c r="FF535">
        <v>0</v>
      </c>
      <c r="FG535">
        <v>2096</v>
      </c>
      <c r="FH535">
        <v>2</v>
      </c>
      <c r="FI535">
        <v>28</v>
      </c>
      <c r="FJ535">
        <v>18.7</v>
      </c>
      <c r="FK535">
        <v>18.6</v>
      </c>
      <c r="FL535">
        <v>18</v>
      </c>
      <c r="FM535">
        <v>492.893</v>
      </c>
      <c r="FN535">
        <v>513.705</v>
      </c>
      <c r="FO535">
        <v>32.0382</v>
      </c>
      <c r="FP535">
        <v>26.5654</v>
      </c>
      <c r="FQ535">
        <v>30.0005</v>
      </c>
      <c r="FR535">
        <v>26.6309</v>
      </c>
      <c r="FS535">
        <v>26.6117</v>
      </c>
      <c r="FT535">
        <v>21.5578</v>
      </c>
      <c r="FU535">
        <v>31.2922</v>
      </c>
      <c r="FV535">
        <v>0</v>
      </c>
      <c r="FW535">
        <v>32.09</v>
      </c>
      <c r="FX535">
        <v>420</v>
      </c>
      <c r="FY535">
        <v>11.1853</v>
      </c>
      <c r="FZ535">
        <v>101.668</v>
      </c>
      <c r="GA535">
        <v>96.191</v>
      </c>
    </row>
    <row r="536" spans="1:183">
      <c r="A536">
        <v>520</v>
      </c>
      <c r="B536">
        <v>1625678254.5</v>
      </c>
      <c r="C536">
        <v>1038.40000009537</v>
      </c>
      <c r="D536" t="s">
        <v>1346</v>
      </c>
      <c r="E536" t="s">
        <v>1347</v>
      </c>
      <c r="F536">
        <v>1</v>
      </c>
      <c r="G536" t="s">
        <v>302</v>
      </c>
      <c r="H536">
        <v>1625678253.5</v>
      </c>
      <c r="I536">
        <f>(J536)/1000</f>
        <v>0</v>
      </c>
      <c r="J536">
        <f>1000*CJ536*AH536*(CF536-CG536)/(100*BY536*(1000-AH536*CF536))</f>
        <v>0</v>
      </c>
      <c r="K536">
        <f>CJ536*AH536*(CE536-CD536*(1000-AH536*CG536)/(1000-AH536*CF536))/(100*BY536)</f>
        <v>0</v>
      </c>
      <c r="L536">
        <f>CD536 - IF(AH536&gt;1, K536*BY536*100.0/(AJ536*CR536), 0)</f>
        <v>0</v>
      </c>
      <c r="M536">
        <f>((S536-I536/2)*L536-K536)/(S536+I536/2)</f>
        <v>0</v>
      </c>
      <c r="N536">
        <f>M536*(CK536+CL536)/1000.0</f>
        <v>0</v>
      </c>
      <c r="O536">
        <f>(CD536 - IF(AH536&gt;1, K536*BY536*100.0/(AJ536*CR536), 0))*(CK536+CL536)/1000.0</f>
        <v>0</v>
      </c>
      <c r="P536">
        <f>2.0/((1/R536-1/Q536)+SIGN(R536)*SQRT((1/R536-1/Q536)*(1/R536-1/Q536) + 4*BZ536/((BZ536+1)*(BZ536+1))*(2*1/R536*1/Q536-1/Q536*1/Q536)))</f>
        <v>0</v>
      </c>
      <c r="Q536">
        <f>IF(LEFT(CA536,1)&lt;&gt;"0",IF(LEFT(CA536,1)="1",3.0,CB536),$D$5+$E$5*(CR536*CK536/($K$5*1000))+$F$5*(CR536*CK536/($K$5*1000))*MAX(MIN(BY536,$J$5),$I$5)*MAX(MIN(BY536,$J$5),$I$5)+$G$5*MAX(MIN(BY536,$J$5),$I$5)*(CR536*CK536/($K$5*1000))+$H$5*(CR536*CK536/($K$5*1000))*(CR536*CK536/($K$5*1000)))</f>
        <v>0</v>
      </c>
      <c r="R536">
        <f>I536*(1000-(1000*0.61365*exp(17.502*V536/(240.97+V536))/(CK536+CL536)+CF536)/2)/(1000*0.61365*exp(17.502*V536/(240.97+V536))/(CK536+CL536)-CF536)</f>
        <v>0</v>
      </c>
      <c r="S536">
        <f>1/((BZ536+1)/(P536/1.6)+1/(Q536/1.37)) + BZ536/((BZ536+1)/(P536/1.6) + BZ536/(Q536/1.37))</f>
        <v>0</v>
      </c>
      <c r="T536">
        <f>(BU536*BX536)</f>
        <v>0</v>
      </c>
      <c r="U536">
        <f>(CM536+(T536+2*0.95*5.67E-8*(((CM536+$B$7)+273)^4-(CM536+273)^4)-44100*I536)/(1.84*29.3*Q536+8*0.95*5.67E-8*(CM536+273)^3))</f>
        <v>0</v>
      </c>
      <c r="V536">
        <f>($C$7*CN536+$D$7*CO536+$E$7*U536)</f>
        <v>0</v>
      </c>
      <c r="W536">
        <f>0.61365*exp(17.502*V536/(240.97+V536))</f>
        <v>0</v>
      </c>
      <c r="X536">
        <f>(Y536/Z536*100)</f>
        <v>0</v>
      </c>
      <c r="Y536">
        <f>CF536*(CK536+CL536)/1000</f>
        <v>0</v>
      </c>
      <c r="Z536">
        <f>0.61365*exp(17.502*CM536/(240.97+CM536))</f>
        <v>0</v>
      </c>
      <c r="AA536">
        <f>(W536-CF536*(CK536+CL536)/1000)</f>
        <v>0</v>
      </c>
      <c r="AB536">
        <f>(-I536*44100)</f>
        <v>0</v>
      </c>
      <c r="AC536">
        <f>2*29.3*Q536*0.92*(CM536-V536)</f>
        <v>0</v>
      </c>
      <c r="AD536">
        <f>2*0.95*5.67E-8*(((CM536+$B$7)+273)^4-(V536+273)^4)</f>
        <v>0</v>
      </c>
      <c r="AE536">
        <f>T536+AD536+AB536+AC536</f>
        <v>0</v>
      </c>
      <c r="AF536">
        <v>0</v>
      </c>
      <c r="AG536">
        <v>0</v>
      </c>
      <c r="AH536">
        <f>IF(AF536*$H$13&gt;=AJ536,1.0,(AJ536/(AJ536-AF536*$H$13)))</f>
        <v>0</v>
      </c>
      <c r="AI536">
        <f>(AH536-1)*100</f>
        <v>0</v>
      </c>
      <c r="AJ536">
        <f>MAX(0,($B$13+$C$13*CR536)/(1+$D$13*CR536)*CK536/(CM536+273)*$E$13)</f>
        <v>0</v>
      </c>
      <c r="AK536" t="s">
        <v>303</v>
      </c>
      <c r="AL536" t="s">
        <v>303</v>
      </c>
      <c r="AM536">
        <v>0</v>
      </c>
      <c r="AN536">
        <v>0</v>
      </c>
      <c r="AO536">
        <f>1-AM536/AN536</f>
        <v>0</v>
      </c>
      <c r="AP536">
        <v>0</v>
      </c>
      <c r="AQ536" t="s">
        <v>303</v>
      </c>
      <c r="AR536" t="s">
        <v>303</v>
      </c>
      <c r="AS536">
        <v>0</v>
      </c>
      <c r="AT536">
        <v>0</v>
      </c>
      <c r="AU536">
        <f>1-AS536/AT536</f>
        <v>0</v>
      </c>
      <c r="AV536">
        <v>0.5</v>
      </c>
      <c r="AW536">
        <f>BV536</f>
        <v>0</v>
      </c>
      <c r="AX536">
        <f>K536</f>
        <v>0</v>
      </c>
      <c r="AY536">
        <f>AU536*AV536*AW536</f>
        <v>0</v>
      </c>
      <c r="AZ536">
        <f>(AX536-AP536)/AW536</f>
        <v>0</v>
      </c>
      <c r="BA536">
        <f>(AN536-AT536)/AT536</f>
        <v>0</v>
      </c>
      <c r="BB536">
        <f>AM536/(AO536+AM536/AT536)</f>
        <v>0</v>
      </c>
      <c r="BC536" t="s">
        <v>303</v>
      </c>
      <c r="BD536">
        <v>0</v>
      </c>
      <c r="BE536">
        <f>IF(BD536&lt;&gt;0, BD536, BB536)</f>
        <v>0</v>
      </c>
      <c r="BF536">
        <f>1-BE536/AT536</f>
        <v>0</v>
      </c>
      <c r="BG536">
        <f>(AT536-AS536)/(AT536-BE536)</f>
        <v>0</v>
      </c>
      <c r="BH536">
        <f>(AN536-AT536)/(AN536-BE536)</f>
        <v>0</v>
      </c>
      <c r="BI536">
        <f>(AT536-AS536)/(AT536-AM536)</f>
        <v>0</v>
      </c>
      <c r="BJ536">
        <f>(AN536-AT536)/(AN536-AM536)</f>
        <v>0</v>
      </c>
      <c r="BK536">
        <f>(BG536*BE536/AS536)</f>
        <v>0</v>
      </c>
      <c r="BL536">
        <f>(1-BK536)</f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f>$B$11*CS536+$C$11*CT536+$F$11*CU536*(1-CX536)</f>
        <v>0</v>
      </c>
      <c r="BV536">
        <f>BU536*BW536</f>
        <v>0</v>
      </c>
      <c r="BW536">
        <f>($B$11*$D$9+$C$11*$D$9+$F$11*((DH536+CZ536)/MAX(DH536+CZ536+DI536, 0.1)*$I$9+DI536/MAX(DH536+CZ536+DI536, 0.1)*$J$9))/($B$11+$C$11+$F$11)</f>
        <v>0</v>
      </c>
      <c r="BX536">
        <f>($B$11*$K$9+$C$11*$K$9+$F$11*((DH536+CZ536)/MAX(DH536+CZ536+DI536, 0.1)*$P$9+DI536/MAX(DH536+CZ536+DI536, 0.1)*$Q$9))/($B$11+$C$11+$F$11)</f>
        <v>0</v>
      </c>
      <c r="BY536">
        <v>6</v>
      </c>
      <c r="BZ536">
        <v>0.5</v>
      </c>
      <c r="CA536" t="s">
        <v>304</v>
      </c>
      <c r="CB536">
        <v>2</v>
      </c>
      <c r="CC536">
        <v>1625678253.5</v>
      </c>
      <c r="CD536">
        <v>405.585</v>
      </c>
      <c r="CE536">
        <v>419.964333333333</v>
      </c>
      <c r="CF536">
        <v>13.7473</v>
      </c>
      <c r="CG536">
        <v>11.1025333333333</v>
      </c>
      <c r="CH536">
        <v>419.927</v>
      </c>
      <c r="CI536">
        <v>15.3312666666667</v>
      </c>
      <c r="CJ536">
        <v>500.075333333333</v>
      </c>
      <c r="CK536">
        <v>100.413</v>
      </c>
      <c r="CL536">
        <v>0.100441333333333</v>
      </c>
      <c r="CM536">
        <v>28.9917333333333</v>
      </c>
      <c r="CN536">
        <v>28.4617333333333</v>
      </c>
      <c r="CO536">
        <v>999.9</v>
      </c>
      <c r="CP536">
        <v>0</v>
      </c>
      <c r="CQ536">
        <v>0</v>
      </c>
      <c r="CR536">
        <v>9973.33333333333</v>
      </c>
      <c r="CS536">
        <v>0</v>
      </c>
      <c r="CT536">
        <v>4.26470333333333</v>
      </c>
      <c r="CU536">
        <v>1045.92</v>
      </c>
      <c r="CV536">
        <v>0.962005666666667</v>
      </c>
      <c r="CW536">
        <v>0.0379944</v>
      </c>
      <c r="CX536">
        <v>0</v>
      </c>
      <c r="CY536">
        <v>1190.25333333333</v>
      </c>
      <c r="CZ536">
        <v>4.99912</v>
      </c>
      <c r="DA536">
        <v>12362.9666666667</v>
      </c>
      <c r="DB536">
        <v>6712.29333333333</v>
      </c>
      <c r="DC536">
        <v>38.4996666666667</v>
      </c>
      <c r="DD536">
        <v>41.2706666666667</v>
      </c>
      <c r="DE536">
        <v>40.083</v>
      </c>
      <c r="DF536">
        <v>40.8953333333333</v>
      </c>
      <c r="DG536">
        <v>40.6453333333333</v>
      </c>
      <c r="DH536">
        <v>1001.37</v>
      </c>
      <c r="DI536">
        <v>39.55</v>
      </c>
      <c r="DJ536">
        <v>0</v>
      </c>
      <c r="DK536">
        <v>1625678255.6</v>
      </c>
      <c r="DL536">
        <v>0</v>
      </c>
      <c r="DM536">
        <v>1192.04961538462</v>
      </c>
      <c r="DN536">
        <v>-17.2810256451615</v>
      </c>
      <c r="DO536">
        <v>-346.598290548973</v>
      </c>
      <c r="DP536">
        <v>12407.6384615385</v>
      </c>
      <c r="DQ536">
        <v>15</v>
      </c>
      <c r="DR536">
        <v>1625677134.6</v>
      </c>
      <c r="DS536" t="s">
        <v>305</v>
      </c>
      <c r="DT536">
        <v>1625677128.6</v>
      </c>
      <c r="DU536">
        <v>1625677134.6</v>
      </c>
      <c r="DV536">
        <v>2</v>
      </c>
      <c r="DW536">
        <v>0.041</v>
      </c>
      <c r="DX536">
        <v>0.026</v>
      </c>
      <c r="DY536">
        <v>-14.347</v>
      </c>
      <c r="DZ536">
        <v>-1.389</v>
      </c>
      <c r="EA536">
        <v>420</v>
      </c>
      <c r="EB536">
        <v>5</v>
      </c>
      <c r="EC536">
        <v>0.14</v>
      </c>
      <c r="ED536">
        <v>0.08</v>
      </c>
      <c r="EE536">
        <v>-14.3419658536585</v>
      </c>
      <c r="EF536">
        <v>-0.253998606271767</v>
      </c>
      <c r="EG536">
        <v>0.0358155614751949</v>
      </c>
      <c r="EH536">
        <v>1</v>
      </c>
      <c r="EI536">
        <v>1192.83757575758</v>
      </c>
      <c r="EJ536">
        <v>-17.9210259443926</v>
      </c>
      <c r="EK536">
        <v>1.71860413814664</v>
      </c>
      <c r="EL536">
        <v>0</v>
      </c>
      <c r="EM536">
        <v>2.63450853658537</v>
      </c>
      <c r="EN536">
        <v>0.19756139372822</v>
      </c>
      <c r="EO536">
        <v>0.0236890047110444</v>
      </c>
      <c r="EP536">
        <v>0</v>
      </c>
      <c r="EQ536">
        <v>1</v>
      </c>
      <c r="ER536">
        <v>3</v>
      </c>
      <c r="ES536" t="s">
        <v>427</v>
      </c>
      <c r="ET536">
        <v>100</v>
      </c>
      <c r="EU536">
        <v>100</v>
      </c>
      <c r="EV536">
        <v>-14.342</v>
      </c>
      <c r="EW536">
        <v>-1.5842</v>
      </c>
      <c r="EX536">
        <v>-14.3476998515065</v>
      </c>
      <c r="EY536">
        <v>0.000485247639819423</v>
      </c>
      <c r="EZ536">
        <v>-1.36446825205216e-06</v>
      </c>
      <c r="FA536">
        <v>5.78542989185787e-10</v>
      </c>
      <c r="FB536">
        <v>-1.1099058739466</v>
      </c>
      <c r="FC536">
        <v>-0.0508365997127688</v>
      </c>
      <c r="FD536">
        <v>0.00161886503163497</v>
      </c>
      <c r="FE536">
        <v>-2.08621555845513e-05</v>
      </c>
      <c r="FF536">
        <v>0</v>
      </c>
      <c r="FG536">
        <v>2096</v>
      </c>
      <c r="FH536">
        <v>2</v>
      </c>
      <c r="FI536">
        <v>28</v>
      </c>
      <c r="FJ536">
        <v>18.8</v>
      </c>
      <c r="FK536">
        <v>18.7</v>
      </c>
      <c r="FL536">
        <v>18</v>
      </c>
      <c r="FM536">
        <v>492.801</v>
      </c>
      <c r="FN536">
        <v>513.694</v>
      </c>
      <c r="FO536">
        <v>32.076</v>
      </c>
      <c r="FP536">
        <v>26.5671</v>
      </c>
      <c r="FQ536">
        <v>30.0003</v>
      </c>
      <c r="FR536">
        <v>26.6321</v>
      </c>
      <c r="FS536">
        <v>26.6123</v>
      </c>
      <c r="FT536">
        <v>21.5576</v>
      </c>
      <c r="FU536">
        <v>31.2922</v>
      </c>
      <c r="FV536">
        <v>0</v>
      </c>
      <c r="FW536">
        <v>32.16</v>
      </c>
      <c r="FX536">
        <v>420</v>
      </c>
      <c r="FY536">
        <v>11.1744</v>
      </c>
      <c r="FZ536">
        <v>101.668</v>
      </c>
      <c r="GA536">
        <v>96.1897</v>
      </c>
    </row>
    <row r="537" spans="1:183">
      <c r="A537">
        <v>521</v>
      </c>
      <c r="B537">
        <v>1625678256.5</v>
      </c>
      <c r="C537">
        <v>1040.40000009537</v>
      </c>
      <c r="D537" t="s">
        <v>1348</v>
      </c>
      <c r="E537" t="s">
        <v>1349</v>
      </c>
      <c r="F537">
        <v>1</v>
      </c>
      <c r="G537" t="s">
        <v>302</v>
      </c>
      <c r="H537">
        <v>1625678255.5</v>
      </c>
      <c r="I537">
        <f>(J537)/1000</f>
        <v>0</v>
      </c>
      <c r="J537">
        <f>1000*CJ537*AH537*(CF537-CG537)/(100*BY537*(1000-AH537*CF537))</f>
        <v>0</v>
      </c>
      <c r="K537">
        <f>CJ537*AH537*(CE537-CD537*(1000-AH537*CG537)/(1000-AH537*CF537))/(100*BY537)</f>
        <v>0</v>
      </c>
      <c r="L537">
        <f>CD537 - IF(AH537&gt;1, K537*BY537*100.0/(AJ537*CR537), 0)</f>
        <v>0</v>
      </c>
      <c r="M537">
        <f>((S537-I537/2)*L537-K537)/(S537+I537/2)</f>
        <v>0</v>
      </c>
      <c r="N537">
        <f>M537*(CK537+CL537)/1000.0</f>
        <v>0</v>
      </c>
      <c r="O537">
        <f>(CD537 - IF(AH537&gt;1, K537*BY537*100.0/(AJ537*CR537), 0))*(CK537+CL537)/1000.0</f>
        <v>0</v>
      </c>
      <c r="P537">
        <f>2.0/((1/R537-1/Q537)+SIGN(R537)*SQRT((1/R537-1/Q537)*(1/R537-1/Q537) + 4*BZ537/((BZ537+1)*(BZ537+1))*(2*1/R537*1/Q537-1/Q537*1/Q537)))</f>
        <v>0</v>
      </c>
      <c r="Q537">
        <f>IF(LEFT(CA537,1)&lt;&gt;"0",IF(LEFT(CA537,1)="1",3.0,CB537),$D$5+$E$5*(CR537*CK537/($K$5*1000))+$F$5*(CR537*CK537/($K$5*1000))*MAX(MIN(BY537,$J$5),$I$5)*MAX(MIN(BY537,$J$5),$I$5)+$G$5*MAX(MIN(BY537,$J$5),$I$5)*(CR537*CK537/($K$5*1000))+$H$5*(CR537*CK537/($K$5*1000))*(CR537*CK537/($K$5*1000)))</f>
        <v>0</v>
      </c>
      <c r="R537">
        <f>I537*(1000-(1000*0.61365*exp(17.502*V537/(240.97+V537))/(CK537+CL537)+CF537)/2)/(1000*0.61365*exp(17.502*V537/(240.97+V537))/(CK537+CL537)-CF537)</f>
        <v>0</v>
      </c>
      <c r="S537">
        <f>1/((BZ537+1)/(P537/1.6)+1/(Q537/1.37)) + BZ537/((BZ537+1)/(P537/1.6) + BZ537/(Q537/1.37))</f>
        <v>0</v>
      </c>
      <c r="T537">
        <f>(BU537*BX537)</f>
        <v>0</v>
      </c>
      <c r="U537">
        <f>(CM537+(T537+2*0.95*5.67E-8*(((CM537+$B$7)+273)^4-(CM537+273)^4)-44100*I537)/(1.84*29.3*Q537+8*0.95*5.67E-8*(CM537+273)^3))</f>
        <v>0</v>
      </c>
      <c r="V537">
        <f>($C$7*CN537+$D$7*CO537+$E$7*U537)</f>
        <v>0</v>
      </c>
      <c r="W537">
        <f>0.61365*exp(17.502*V537/(240.97+V537))</f>
        <v>0</v>
      </c>
      <c r="X537">
        <f>(Y537/Z537*100)</f>
        <v>0</v>
      </c>
      <c r="Y537">
        <f>CF537*(CK537+CL537)/1000</f>
        <v>0</v>
      </c>
      <c r="Z537">
        <f>0.61365*exp(17.502*CM537/(240.97+CM537))</f>
        <v>0</v>
      </c>
      <c r="AA537">
        <f>(W537-CF537*(CK537+CL537)/1000)</f>
        <v>0</v>
      </c>
      <c r="AB537">
        <f>(-I537*44100)</f>
        <v>0</v>
      </c>
      <c r="AC537">
        <f>2*29.3*Q537*0.92*(CM537-V537)</f>
        <v>0</v>
      </c>
      <c r="AD537">
        <f>2*0.95*5.67E-8*(((CM537+$B$7)+273)^4-(V537+273)^4)</f>
        <v>0</v>
      </c>
      <c r="AE537">
        <f>T537+AD537+AB537+AC537</f>
        <v>0</v>
      </c>
      <c r="AF537">
        <v>0</v>
      </c>
      <c r="AG537">
        <v>0</v>
      </c>
      <c r="AH537">
        <f>IF(AF537*$H$13&gt;=AJ537,1.0,(AJ537/(AJ537-AF537*$H$13)))</f>
        <v>0</v>
      </c>
      <c r="AI537">
        <f>(AH537-1)*100</f>
        <v>0</v>
      </c>
      <c r="AJ537">
        <f>MAX(0,($B$13+$C$13*CR537)/(1+$D$13*CR537)*CK537/(CM537+273)*$E$13)</f>
        <v>0</v>
      </c>
      <c r="AK537" t="s">
        <v>303</v>
      </c>
      <c r="AL537" t="s">
        <v>303</v>
      </c>
      <c r="AM537">
        <v>0</v>
      </c>
      <c r="AN537">
        <v>0</v>
      </c>
      <c r="AO537">
        <f>1-AM537/AN537</f>
        <v>0</v>
      </c>
      <c r="AP537">
        <v>0</v>
      </c>
      <c r="AQ537" t="s">
        <v>303</v>
      </c>
      <c r="AR537" t="s">
        <v>303</v>
      </c>
      <c r="AS537">
        <v>0</v>
      </c>
      <c r="AT537">
        <v>0</v>
      </c>
      <c r="AU537">
        <f>1-AS537/AT537</f>
        <v>0</v>
      </c>
      <c r="AV537">
        <v>0.5</v>
      </c>
      <c r="AW537">
        <f>BV537</f>
        <v>0</v>
      </c>
      <c r="AX537">
        <f>K537</f>
        <v>0</v>
      </c>
      <c r="AY537">
        <f>AU537*AV537*AW537</f>
        <v>0</v>
      </c>
      <c r="AZ537">
        <f>(AX537-AP537)/AW537</f>
        <v>0</v>
      </c>
      <c r="BA537">
        <f>(AN537-AT537)/AT537</f>
        <v>0</v>
      </c>
      <c r="BB537">
        <f>AM537/(AO537+AM537/AT537)</f>
        <v>0</v>
      </c>
      <c r="BC537" t="s">
        <v>303</v>
      </c>
      <c r="BD537">
        <v>0</v>
      </c>
      <c r="BE537">
        <f>IF(BD537&lt;&gt;0, BD537, BB537)</f>
        <v>0</v>
      </c>
      <c r="BF537">
        <f>1-BE537/AT537</f>
        <v>0</v>
      </c>
      <c r="BG537">
        <f>(AT537-AS537)/(AT537-BE537)</f>
        <v>0</v>
      </c>
      <c r="BH537">
        <f>(AN537-AT537)/(AN537-BE537)</f>
        <v>0</v>
      </c>
      <c r="BI537">
        <f>(AT537-AS537)/(AT537-AM537)</f>
        <v>0</v>
      </c>
      <c r="BJ537">
        <f>(AN537-AT537)/(AN537-AM537)</f>
        <v>0</v>
      </c>
      <c r="BK537">
        <f>(BG537*BE537/AS537)</f>
        <v>0</v>
      </c>
      <c r="BL537">
        <f>(1-BK537)</f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f>$B$11*CS537+$C$11*CT537+$F$11*CU537*(1-CX537)</f>
        <v>0</v>
      </c>
      <c r="BV537">
        <f>BU537*BW537</f>
        <v>0</v>
      </c>
      <c r="BW537">
        <f>($B$11*$D$9+$C$11*$D$9+$F$11*((DH537+CZ537)/MAX(DH537+CZ537+DI537, 0.1)*$I$9+DI537/MAX(DH537+CZ537+DI537, 0.1)*$J$9))/($B$11+$C$11+$F$11)</f>
        <v>0</v>
      </c>
      <c r="BX537">
        <f>($B$11*$K$9+$C$11*$K$9+$F$11*((DH537+CZ537)/MAX(DH537+CZ537+DI537, 0.1)*$P$9+DI537/MAX(DH537+CZ537+DI537, 0.1)*$Q$9))/($B$11+$C$11+$F$11)</f>
        <v>0</v>
      </c>
      <c r="BY537">
        <v>6</v>
      </c>
      <c r="BZ537">
        <v>0.5</v>
      </c>
      <c r="CA537" t="s">
        <v>304</v>
      </c>
      <c r="CB537">
        <v>2</v>
      </c>
      <c r="CC537">
        <v>1625678255.5</v>
      </c>
      <c r="CD537">
        <v>405.603</v>
      </c>
      <c r="CE537">
        <v>419.966333333333</v>
      </c>
      <c r="CF537">
        <v>13.7762</v>
      </c>
      <c r="CG537">
        <v>11.1103666666667</v>
      </c>
      <c r="CH537">
        <v>419.944666666667</v>
      </c>
      <c r="CI537">
        <v>15.3606333333333</v>
      </c>
      <c r="CJ537">
        <v>499.988333333333</v>
      </c>
      <c r="CK537">
        <v>100.411</v>
      </c>
      <c r="CL537">
        <v>0.0997224333333333</v>
      </c>
      <c r="CM537">
        <v>29.0222333333333</v>
      </c>
      <c r="CN537">
        <v>28.4927333333333</v>
      </c>
      <c r="CO537">
        <v>999.9</v>
      </c>
      <c r="CP537">
        <v>0</v>
      </c>
      <c r="CQ537">
        <v>0</v>
      </c>
      <c r="CR537">
        <v>9996.23333333333</v>
      </c>
      <c r="CS537">
        <v>0</v>
      </c>
      <c r="CT537">
        <v>4.28584</v>
      </c>
      <c r="CU537">
        <v>1045.82333333333</v>
      </c>
      <c r="CV537">
        <v>0.962002</v>
      </c>
      <c r="CW537">
        <v>0.0379981</v>
      </c>
      <c r="CX537">
        <v>0</v>
      </c>
      <c r="CY537">
        <v>1189.34666666667</v>
      </c>
      <c r="CZ537">
        <v>4.99912</v>
      </c>
      <c r="DA537">
        <v>12355.8333333333</v>
      </c>
      <c r="DB537">
        <v>6711.68333333333</v>
      </c>
      <c r="DC537">
        <v>38.5623333333333</v>
      </c>
      <c r="DD537">
        <v>41.2706666666667</v>
      </c>
      <c r="DE537">
        <v>40.1036666666667</v>
      </c>
      <c r="DF537">
        <v>40.937</v>
      </c>
      <c r="DG537">
        <v>40.7083333333333</v>
      </c>
      <c r="DH537">
        <v>1001.27333333333</v>
      </c>
      <c r="DI537">
        <v>39.55</v>
      </c>
      <c r="DJ537">
        <v>0</v>
      </c>
      <c r="DK537">
        <v>1625678257.4</v>
      </c>
      <c r="DL537">
        <v>0</v>
      </c>
      <c r="DM537">
        <v>1191.4016</v>
      </c>
      <c r="DN537">
        <v>-17.4730769067109</v>
      </c>
      <c r="DO537">
        <v>-385.815383923286</v>
      </c>
      <c r="DP537">
        <v>12396.664</v>
      </c>
      <c r="DQ537">
        <v>15</v>
      </c>
      <c r="DR537">
        <v>1625677134.6</v>
      </c>
      <c r="DS537" t="s">
        <v>305</v>
      </c>
      <c r="DT537">
        <v>1625677128.6</v>
      </c>
      <c r="DU537">
        <v>1625677134.6</v>
      </c>
      <c r="DV537">
        <v>2</v>
      </c>
      <c r="DW537">
        <v>0.041</v>
      </c>
      <c r="DX537">
        <v>0.026</v>
      </c>
      <c r="DY537">
        <v>-14.347</v>
      </c>
      <c r="DZ537">
        <v>-1.389</v>
      </c>
      <c r="EA537">
        <v>420</v>
      </c>
      <c r="EB537">
        <v>5</v>
      </c>
      <c r="EC537">
        <v>0.14</v>
      </c>
      <c r="ED537">
        <v>0.08</v>
      </c>
      <c r="EE537">
        <v>-14.3514804878049</v>
      </c>
      <c r="EF537">
        <v>-0.14617630662023</v>
      </c>
      <c r="EG537">
        <v>0.0262067969168324</v>
      </c>
      <c r="EH537">
        <v>1</v>
      </c>
      <c r="EI537">
        <v>1192.29878787879</v>
      </c>
      <c r="EJ537">
        <v>-17.6317236735037</v>
      </c>
      <c r="EK537">
        <v>1.69590729730879</v>
      </c>
      <c r="EL537">
        <v>0</v>
      </c>
      <c r="EM537">
        <v>2.64161</v>
      </c>
      <c r="EN537">
        <v>0.158886271777</v>
      </c>
      <c r="EO537">
        <v>0.0200408676361518</v>
      </c>
      <c r="EP537">
        <v>0</v>
      </c>
      <c r="EQ537">
        <v>1</v>
      </c>
      <c r="ER537">
        <v>3</v>
      </c>
      <c r="ES537" t="s">
        <v>427</v>
      </c>
      <c r="ET537">
        <v>100</v>
      </c>
      <c r="EU537">
        <v>100</v>
      </c>
      <c r="EV537">
        <v>-14.342</v>
      </c>
      <c r="EW537">
        <v>-1.5846</v>
      </c>
      <c r="EX537">
        <v>-14.3476998515065</v>
      </c>
      <c r="EY537">
        <v>0.000485247639819423</v>
      </c>
      <c r="EZ537">
        <v>-1.36446825205216e-06</v>
      </c>
      <c r="FA537">
        <v>5.78542989185787e-10</v>
      </c>
      <c r="FB537">
        <v>-1.1099058739466</v>
      </c>
      <c r="FC537">
        <v>-0.0508365997127688</v>
      </c>
      <c r="FD537">
        <v>0.00161886503163497</v>
      </c>
      <c r="FE537">
        <v>-2.08621555845513e-05</v>
      </c>
      <c r="FF537">
        <v>0</v>
      </c>
      <c r="FG537">
        <v>2096</v>
      </c>
      <c r="FH537">
        <v>2</v>
      </c>
      <c r="FI537">
        <v>28</v>
      </c>
      <c r="FJ537">
        <v>18.8</v>
      </c>
      <c r="FK537">
        <v>18.7</v>
      </c>
      <c r="FL537">
        <v>18</v>
      </c>
      <c r="FM537">
        <v>492.81</v>
      </c>
      <c r="FN537">
        <v>513.734</v>
      </c>
      <c r="FO537">
        <v>32.1162</v>
      </c>
      <c r="FP537">
        <v>26.5688</v>
      </c>
      <c r="FQ537">
        <v>30.0004</v>
      </c>
      <c r="FR537">
        <v>26.6332</v>
      </c>
      <c r="FS537">
        <v>26.6128</v>
      </c>
      <c r="FT537">
        <v>21.5589</v>
      </c>
      <c r="FU537">
        <v>30.8611</v>
      </c>
      <c r="FV537">
        <v>0</v>
      </c>
      <c r="FW537">
        <v>32.16</v>
      </c>
      <c r="FX537">
        <v>420</v>
      </c>
      <c r="FY537">
        <v>11.2531</v>
      </c>
      <c r="FZ537">
        <v>101.668</v>
      </c>
      <c r="GA537">
        <v>96.1905</v>
      </c>
    </row>
    <row r="538" spans="1:183">
      <c r="A538">
        <v>522</v>
      </c>
      <c r="B538">
        <v>1625678258.5</v>
      </c>
      <c r="C538">
        <v>1042.40000009537</v>
      </c>
      <c r="D538" t="s">
        <v>1350</v>
      </c>
      <c r="E538" t="s">
        <v>1351</v>
      </c>
      <c r="F538">
        <v>1</v>
      </c>
      <c r="G538" t="s">
        <v>302</v>
      </c>
      <c r="H538">
        <v>1625678257.5</v>
      </c>
      <c r="I538">
        <f>(J538)/1000</f>
        <v>0</v>
      </c>
      <c r="J538">
        <f>1000*CJ538*AH538*(CF538-CG538)/(100*BY538*(1000-AH538*CF538))</f>
        <v>0</v>
      </c>
      <c r="K538">
        <f>CJ538*AH538*(CE538-CD538*(1000-AH538*CG538)/(1000-AH538*CF538))/(100*BY538)</f>
        <v>0</v>
      </c>
      <c r="L538">
        <f>CD538 - IF(AH538&gt;1, K538*BY538*100.0/(AJ538*CR538), 0)</f>
        <v>0</v>
      </c>
      <c r="M538">
        <f>((S538-I538/2)*L538-K538)/(S538+I538/2)</f>
        <v>0</v>
      </c>
      <c r="N538">
        <f>M538*(CK538+CL538)/1000.0</f>
        <v>0</v>
      </c>
      <c r="O538">
        <f>(CD538 - IF(AH538&gt;1, K538*BY538*100.0/(AJ538*CR538), 0))*(CK538+CL538)/1000.0</f>
        <v>0</v>
      </c>
      <c r="P538">
        <f>2.0/((1/R538-1/Q538)+SIGN(R538)*SQRT((1/R538-1/Q538)*(1/R538-1/Q538) + 4*BZ538/((BZ538+1)*(BZ538+1))*(2*1/R538*1/Q538-1/Q538*1/Q538)))</f>
        <v>0</v>
      </c>
      <c r="Q538">
        <f>IF(LEFT(CA538,1)&lt;&gt;"0",IF(LEFT(CA538,1)="1",3.0,CB538),$D$5+$E$5*(CR538*CK538/($K$5*1000))+$F$5*(CR538*CK538/($K$5*1000))*MAX(MIN(BY538,$J$5),$I$5)*MAX(MIN(BY538,$J$5),$I$5)+$G$5*MAX(MIN(BY538,$J$5),$I$5)*(CR538*CK538/($K$5*1000))+$H$5*(CR538*CK538/($K$5*1000))*(CR538*CK538/($K$5*1000)))</f>
        <v>0</v>
      </c>
      <c r="R538">
        <f>I538*(1000-(1000*0.61365*exp(17.502*V538/(240.97+V538))/(CK538+CL538)+CF538)/2)/(1000*0.61365*exp(17.502*V538/(240.97+V538))/(CK538+CL538)-CF538)</f>
        <v>0</v>
      </c>
      <c r="S538">
        <f>1/((BZ538+1)/(P538/1.6)+1/(Q538/1.37)) + BZ538/((BZ538+1)/(P538/1.6) + BZ538/(Q538/1.37))</f>
        <v>0</v>
      </c>
      <c r="T538">
        <f>(BU538*BX538)</f>
        <v>0</v>
      </c>
      <c r="U538">
        <f>(CM538+(T538+2*0.95*5.67E-8*(((CM538+$B$7)+273)^4-(CM538+273)^4)-44100*I538)/(1.84*29.3*Q538+8*0.95*5.67E-8*(CM538+273)^3))</f>
        <v>0</v>
      </c>
      <c r="V538">
        <f>($C$7*CN538+$D$7*CO538+$E$7*U538)</f>
        <v>0</v>
      </c>
      <c r="W538">
        <f>0.61365*exp(17.502*V538/(240.97+V538))</f>
        <v>0</v>
      </c>
      <c r="X538">
        <f>(Y538/Z538*100)</f>
        <v>0</v>
      </c>
      <c r="Y538">
        <f>CF538*(CK538+CL538)/1000</f>
        <v>0</v>
      </c>
      <c r="Z538">
        <f>0.61365*exp(17.502*CM538/(240.97+CM538))</f>
        <v>0</v>
      </c>
      <c r="AA538">
        <f>(W538-CF538*(CK538+CL538)/1000)</f>
        <v>0</v>
      </c>
      <c r="AB538">
        <f>(-I538*44100)</f>
        <v>0</v>
      </c>
      <c r="AC538">
        <f>2*29.3*Q538*0.92*(CM538-V538)</f>
        <v>0</v>
      </c>
      <c r="AD538">
        <f>2*0.95*5.67E-8*(((CM538+$B$7)+273)^4-(V538+273)^4)</f>
        <v>0</v>
      </c>
      <c r="AE538">
        <f>T538+AD538+AB538+AC538</f>
        <v>0</v>
      </c>
      <c r="AF538">
        <v>0</v>
      </c>
      <c r="AG538">
        <v>0</v>
      </c>
      <c r="AH538">
        <f>IF(AF538*$H$13&gt;=AJ538,1.0,(AJ538/(AJ538-AF538*$H$13)))</f>
        <v>0</v>
      </c>
      <c r="AI538">
        <f>(AH538-1)*100</f>
        <v>0</v>
      </c>
      <c r="AJ538">
        <f>MAX(0,($B$13+$C$13*CR538)/(1+$D$13*CR538)*CK538/(CM538+273)*$E$13)</f>
        <v>0</v>
      </c>
      <c r="AK538" t="s">
        <v>303</v>
      </c>
      <c r="AL538" t="s">
        <v>303</v>
      </c>
      <c r="AM538">
        <v>0</v>
      </c>
      <c r="AN538">
        <v>0</v>
      </c>
      <c r="AO538">
        <f>1-AM538/AN538</f>
        <v>0</v>
      </c>
      <c r="AP538">
        <v>0</v>
      </c>
      <c r="AQ538" t="s">
        <v>303</v>
      </c>
      <c r="AR538" t="s">
        <v>303</v>
      </c>
      <c r="AS538">
        <v>0</v>
      </c>
      <c r="AT538">
        <v>0</v>
      </c>
      <c r="AU538">
        <f>1-AS538/AT538</f>
        <v>0</v>
      </c>
      <c r="AV538">
        <v>0.5</v>
      </c>
      <c r="AW538">
        <f>BV538</f>
        <v>0</v>
      </c>
      <c r="AX538">
        <f>K538</f>
        <v>0</v>
      </c>
      <c r="AY538">
        <f>AU538*AV538*AW538</f>
        <v>0</v>
      </c>
      <c r="AZ538">
        <f>(AX538-AP538)/AW538</f>
        <v>0</v>
      </c>
      <c r="BA538">
        <f>(AN538-AT538)/AT538</f>
        <v>0</v>
      </c>
      <c r="BB538">
        <f>AM538/(AO538+AM538/AT538)</f>
        <v>0</v>
      </c>
      <c r="BC538" t="s">
        <v>303</v>
      </c>
      <c r="BD538">
        <v>0</v>
      </c>
      <c r="BE538">
        <f>IF(BD538&lt;&gt;0, BD538, BB538)</f>
        <v>0</v>
      </c>
      <c r="BF538">
        <f>1-BE538/AT538</f>
        <v>0</v>
      </c>
      <c r="BG538">
        <f>(AT538-AS538)/(AT538-BE538)</f>
        <v>0</v>
      </c>
      <c r="BH538">
        <f>(AN538-AT538)/(AN538-BE538)</f>
        <v>0</v>
      </c>
      <c r="BI538">
        <f>(AT538-AS538)/(AT538-AM538)</f>
        <v>0</v>
      </c>
      <c r="BJ538">
        <f>(AN538-AT538)/(AN538-AM538)</f>
        <v>0</v>
      </c>
      <c r="BK538">
        <f>(BG538*BE538/AS538)</f>
        <v>0</v>
      </c>
      <c r="BL538">
        <f>(1-BK538)</f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f>$B$11*CS538+$C$11*CT538+$F$11*CU538*(1-CX538)</f>
        <v>0</v>
      </c>
      <c r="BV538">
        <f>BU538*BW538</f>
        <v>0</v>
      </c>
      <c r="BW538">
        <f>($B$11*$D$9+$C$11*$D$9+$F$11*((DH538+CZ538)/MAX(DH538+CZ538+DI538, 0.1)*$I$9+DI538/MAX(DH538+CZ538+DI538, 0.1)*$J$9))/($B$11+$C$11+$F$11)</f>
        <v>0</v>
      </c>
      <c r="BX538">
        <f>($B$11*$K$9+$C$11*$K$9+$F$11*((DH538+CZ538)/MAX(DH538+CZ538+DI538, 0.1)*$P$9+DI538/MAX(DH538+CZ538+DI538, 0.1)*$Q$9))/($B$11+$C$11+$F$11)</f>
        <v>0</v>
      </c>
      <c r="BY538">
        <v>6</v>
      </c>
      <c r="BZ538">
        <v>0.5</v>
      </c>
      <c r="CA538" t="s">
        <v>304</v>
      </c>
      <c r="CB538">
        <v>2</v>
      </c>
      <c r="CC538">
        <v>1625678257.5</v>
      </c>
      <c r="CD538">
        <v>405.599333333333</v>
      </c>
      <c r="CE538">
        <v>419.954</v>
      </c>
      <c r="CF538">
        <v>13.8032666666667</v>
      </c>
      <c r="CG538">
        <v>11.1161333333333</v>
      </c>
      <c r="CH538">
        <v>419.941</v>
      </c>
      <c r="CI538">
        <v>15.3881333333333</v>
      </c>
      <c r="CJ538">
        <v>499.984</v>
      </c>
      <c r="CK538">
        <v>100.411</v>
      </c>
      <c r="CL538">
        <v>0.0997608333333333</v>
      </c>
      <c r="CM538">
        <v>29.0515333333333</v>
      </c>
      <c r="CN538">
        <v>28.5107333333333</v>
      </c>
      <c r="CO538">
        <v>999.9</v>
      </c>
      <c r="CP538">
        <v>0</v>
      </c>
      <c r="CQ538">
        <v>0</v>
      </c>
      <c r="CR538">
        <v>9997.48333333333</v>
      </c>
      <c r="CS538">
        <v>0</v>
      </c>
      <c r="CT538">
        <v>4.30101</v>
      </c>
      <c r="CU538">
        <v>1046.01666666667</v>
      </c>
      <c r="CV538">
        <v>0.962005666666667</v>
      </c>
      <c r="CW538">
        <v>0.0379944</v>
      </c>
      <c r="CX538">
        <v>0</v>
      </c>
      <c r="CY538">
        <v>1188.87</v>
      </c>
      <c r="CZ538">
        <v>4.99912</v>
      </c>
      <c r="DA538">
        <v>12354.7333333333</v>
      </c>
      <c r="DB538">
        <v>6712.95333333333</v>
      </c>
      <c r="DC538">
        <v>38.479</v>
      </c>
      <c r="DD538">
        <v>41.312</v>
      </c>
      <c r="DE538">
        <v>40.1453333333333</v>
      </c>
      <c r="DF538">
        <v>40.8746666666667</v>
      </c>
      <c r="DG538">
        <v>40.7083333333333</v>
      </c>
      <c r="DH538">
        <v>1001.46333333333</v>
      </c>
      <c r="DI538">
        <v>39.5533333333333</v>
      </c>
      <c r="DJ538">
        <v>0</v>
      </c>
      <c r="DK538">
        <v>1625678259.2</v>
      </c>
      <c r="DL538">
        <v>0</v>
      </c>
      <c r="DM538">
        <v>1190.94538461538</v>
      </c>
      <c r="DN538">
        <v>-17.4372649783725</v>
      </c>
      <c r="DO538">
        <v>-376.382906314442</v>
      </c>
      <c r="DP538">
        <v>12389.2153846154</v>
      </c>
      <c r="DQ538">
        <v>15</v>
      </c>
      <c r="DR538">
        <v>1625677134.6</v>
      </c>
      <c r="DS538" t="s">
        <v>305</v>
      </c>
      <c r="DT538">
        <v>1625677128.6</v>
      </c>
      <c r="DU538">
        <v>1625677134.6</v>
      </c>
      <c r="DV538">
        <v>2</v>
      </c>
      <c r="DW538">
        <v>0.041</v>
      </c>
      <c r="DX538">
        <v>0.026</v>
      </c>
      <c r="DY538">
        <v>-14.347</v>
      </c>
      <c r="DZ538">
        <v>-1.389</v>
      </c>
      <c r="EA538">
        <v>420</v>
      </c>
      <c r="EB538">
        <v>5</v>
      </c>
      <c r="EC538">
        <v>0.14</v>
      </c>
      <c r="ED538">
        <v>0.08</v>
      </c>
      <c r="EE538">
        <v>-14.3557878048781</v>
      </c>
      <c r="EF538">
        <v>-0.0776341463414984</v>
      </c>
      <c r="EG538">
        <v>0.021701086801176</v>
      </c>
      <c r="EH538">
        <v>1</v>
      </c>
      <c r="EI538">
        <v>1191.76114285714</v>
      </c>
      <c r="EJ538">
        <v>-17.8356164383583</v>
      </c>
      <c r="EK538">
        <v>1.80909886238359</v>
      </c>
      <c r="EL538">
        <v>0</v>
      </c>
      <c r="EM538">
        <v>2.65024097560976</v>
      </c>
      <c r="EN538">
        <v>0.139959512195124</v>
      </c>
      <c r="EO538">
        <v>0.0175066523669423</v>
      </c>
      <c r="EP538">
        <v>0</v>
      </c>
      <c r="EQ538">
        <v>1</v>
      </c>
      <c r="ER538">
        <v>3</v>
      </c>
      <c r="ES538" t="s">
        <v>427</v>
      </c>
      <c r="ET538">
        <v>100</v>
      </c>
      <c r="EU538">
        <v>100</v>
      </c>
      <c r="EV538">
        <v>-14.341</v>
      </c>
      <c r="EW538">
        <v>-1.585</v>
      </c>
      <c r="EX538">
        <v>-14.3476998515065</v>
      </c>
      <c r="EY538">
        <v>0.000485247639819423</v>
      </c>
      <c r="EZ538">
        <v>-1.36446825205216e-06</v>
      </c>
      <c r="FA538">
        <v>5.78542989185787e-10</v>
      </c>
      <c r="FB538">
        <v>-1.1099058739466</v>
      </c>
      <c r="FC538">
        <v>-0.0508365997127688</v>
      </c>
      <c r="FD538">
        <v>0.00161886503163497</v>
      </c>
      <c r="FE538">
        <v>-2.08621555845513e-05</v>
      </c>
      <c r="FF538">
        <v>0</v>
      </c>
      <c r="FG538">
        <v>2096</v>
      </c>
      <c r="FH538">
        <v>2</v>
      </c>
      <c r="FI538">
        <v>28</v>
      </c>
      <c r="FJ538">
        <v>18.8</v>
      </c>
      <c r="FK538">
        <v>18.7</v>
      </c>
      <c r="FL538">
        <v>18</v>
      </c>
      <c r="FM538">
        <v>492.645</v>
      </c>
      <c r="FN538">
        <v>513.798</v>
      </c>
      <c r="FO538">
        <v>32.1645</v>
      </c>
      <c r="FP538">
        <v>26.571</v>
      </c>
      <c r="FQ538">
        <v>30.0006</v>
      </c>
      <c r="FR538">
        <v>26.6343</v>
      </c>
      <c r="FS538">
        <v>26.6139</v>
      </c>
      <c r="FT538">
        <v>21.5604</v>
      </c>
      <c r="FU538">
        <v>30.8611</v>
      </c>
      <c r="FV538">
        <v>0</v>
      </c>
      <c r="FW538">
        <v>32.23</v>
      </c>
      <c r="FX538">
        <v>420</v>
      </c>
      <c r="FY538">
        <v>11.2606</v>
      </c>
      <c r="FZ538">
        <v>101.668</v>
      </c>
      <c r="GA538">
        <v>96.1915</v>
      </c>
    </row>
    <row r="539" spans="1:183">
      <c r="A539">
        <v>523</v>
      </c>
      <c r="B539">
        <v>1625678260.5</v>
      </c>
      <c r="C539">
        <v>1044.40000009537</v>
      </c>
      <c r="D539" t="s">
        <v>1352</v>
      </c>
      <c r="E539" t="s">
        <v>1353</v>
      </c>
      <c r="F539">
        <v>1</v>
      </c>
      <c r="G539" t="s">
        <v>302</v>
      </c>
      <c r="H539">
        <v>1625678259.5</v>
      </c>
      <c r="I539">
        <f>(J539)/1000</f>
        <v>0</v>
      </c>
      <c r="J539">
        <f>1000*CJ539*AH539*(CF539-CG539)/(100*BY539*(1000-AH539*CF539))</f>
        <v>0</v>
      </c>
      <c r="K539">
        <f>CJ539*AH539*(CE539-CD539*(1000-AH539*CG539)/(1000-AH539*CF539))/(100*BY539)</f>
        <v>0</v>
      </c>
      <c r="L539">
        <f>CD539 - IF(AH539&gt;1, K539*BY539*100.0/(AJ539*CR539), 0)</f>
        <v>0</v>
      </c>
      <c r="M539">
        <f>((S539-I539/2)*L539-K539)/(S539+I539/2)</f>
        <v>0</v>
      </c>
      <c r="N539">
        <f>M539*(CK539+CL539)/1000.0</f>
        <v>0</v>
      </c>
      <c r="O539">
        <f>(CD539 - IF(AH539&gt;1, K539*BY539*100.0/(AJ539*CR539), 0))*(CK539+CL539)/1000.0</f>
        <v>0</v>
      </c>
      <c r="P539">
        <f>2.0/((1/R539-1/Q539)+SIGN(R539)*SQRT((1/R539-1/Q539)*(1/R539-1/Q539) + 4*BZ539/((BZ539+1)*(BZ539+1))*(2*1/R539*1/Q539-1/Q539*1/Q539)))</f>
        <v>0</v>
      </c>
      <c r="Q539">
        <f>IF(LEFT(CA539,1)&lt;&gt;"0",IF(LEFT(CA539,1)="1",3.0,CB539),$D$5+$E$5*(CR539*CK539/($K$5*1000))+$F$5*(CR539*CK539/($K$5*1000))*MAX(MIN(BY539,$J$5),$I$5)*MAX(MIN(BY539,$J$5),$I$5)+$G$5*MAX(MIN(BY539,$J$5),$I$5)*(CR539*CK539/($K$5*1000))+$H$5*(CR539*CK539/($K$5*1000))*(CR539*CK539/($K$5*1000)))</f>
        <v>0</v>
      </c>
      <c r="R539">
        <f>I539*(1000-(1000*0.61365*exp(17.502*V539/(240.97+V539))/(CK539+CL539)+CF539)/2)/(1000*0.61365*exp(17.502*V539/(240.97+V539))/(CK539+CL539)-CF539)</f>
        <v>0</v>
      </c>
      <c r="S539">
        <f>1/((BZ539+1)/(P539/1.6)+1/(Q539/1.37)) + BZ539/((BZ539+1)/(P539/1.6) + BZ539/(Q539/1.37))</f>
        <v>0</v>
      </c>
      <c r="T539">
        <f>(BU539*BX539)</f>
        <v>0</v>
      </c>
      <c r="U539">
        <f>(CM539+(T539+2*0.95*5.67E-8*(((CM539+$B$7)+273)^4-(CM539+273)^4)-44100*I539)/(1.84*29.3*Q539+8*0.95*5.67E-8*(CM539+273)^3))</f>
        <v>0</v>
      </c>
      <c r="V539">
        <f>($C$7*CN539+$D$7*CO539+$E$7*U539)</f>
        <v>0</v>
      </c>
      <c r="W539">
        <f>0.61365*exp(17.502*V539/(240.97+V539))</f>
        <v>0</v>
      </c>
      <c r="X539">
        <f>(Y539/Z539*100)</f>
        <v>0</v>
      </c>
      <c r="Y539">
        <f>CF539*(CK539+CL539)/1000</f>
        <v>0</v>
      </c>
      <c r="Z539">
        <f>0.61365*exp(17.502*CM539/(240.97+CM539))</f>
        <v>0</v>
      </c>
      <c r="AA539">
        <f>(W539-CF539*(CK539+CL539)/1000)</f>
        <v>0</v>
      </c>
      <c r="AB539">
        <f>(-I539*44100)</f>
        <v>0</v>
      </c>
      <c r="AC539">
        <f>2*29.3*Q539*0.92*(CM539-V539)</f>
        <v>0</v>
      </c>
      <c r="AD539">
        <f>2*0.95*5.67E-8*(((CM539+$B$7)+273)^4-(V539+273)^4)</f>
        <v>0</v>
      </c>
      <c r="AE539">
        <f>T539+AD539+AB539+AC539</f>
        <v>0</v>
      </c>
      <c r="AF539">
        <v>0</v>
      </c>
      <c r="AG539">
        <v>0</v>
      </c>
      <c r="AH539">
        <f>IF(AF539*$H$13&gt;=AJ539,1.0,(AJ539/(AJ539-AF539*$H$13)))</f>
        <v>0</v>
      </c>
      <c r="AI539">
        <f>(AH539-1)*100</f>
        <v>0</v>
      </c>
      <c r="AJ539">
        <f>MAX(0,($B$13+$C$13*CR539)/(1+$D$13*CR539)*CK539/(CM539+273)*$E$13)</f>
        <v>0</v>
      </c>
      <c r="AK539" t="s">
        <v>303</v>
      </c>
      <c r="AL539" t="s">
        <v>303</v>
      </c>
      <c r="AM539">
        <v>0</v>
      </c>
      <c r="AN539">
        <v>0</v>
      </c>
      <c r="AO539">
        <f>1-AM539/AN539</f>
        <v>0</v>
      </c>
      <c r="AP539">
        <v>0</v>
      </c>
      <c r="AQ539" t="s">
        <v>303</v>
      </c>
      <c r="AR539" t="s">
        <v>303</v>
      </c>
      <c r="AS539">
        <v>0</v>
      </c>
      <c r="AT539">
        <v>0</v>
      </c>
      <c r="AU539">
        <f>1-AS539/AT539</f>
        <v>0</v>
      </c>
      <c r="AV539">
        <v>0.5</v>
      </c>
      <c r="AW539">
        <f>BV539</f>
        <v>0</v>
      </c>
      <c r="AX539">
        <f>K539</f>
        <v>0</v>
      </c>
      <c r="AY539">
        <f>AU539*AV539*AW539</f>
        <v>0</v>
      </c>
      <c r="AZ539">
        <f>(AX539-AP539)/AW539</f>
        <v>0</v>
      </c>
      <c r="BA539">
        <f>(AN539-AT539)/AT539</f>
        <v>0</v>
      </c>
      <c r="BB539">
        <f>AM539/(AO539+AM539/AT539)</f>
        <v>0</v>
      </c>
      <c r="BC539" t="s">
        <v>303</v>
      </c>
      <c r="BD539">
        <v>0</v>
      </c>
      <c r="BE539">
        <f>IF(BD539&lt;&gt;0, BD539, BB539)</f>
        <v>0</v>
      </c>
      <c r="BF539">
        <f>1-BE539/AT539</f>
        <v>0</v>
      </c>
      <c r="BG539">
        <f>(AT539-AS539)/(AT539-BE539)</f>
        <v>0</v>
      </c>
      <c r="BH539">
        <f>(AN539-AT539)/(AN539-BE539)</f>
        <v>0</v>
      </c>
      <c r="BI539">
        <f>(AT539-AS539)/(AT539-AM539)</f>
        <v>0</v>
      </c>
      <c r="BJ539">
        <f>(AN539-AT539)/(AN539-AM539)</f>
        <v>0</v>
      </c>
      <c r="BK539">
        <f>(BG539*BE539/AS539)</f>
        <v>0</v>
      </c>
      <c r="BL539">
        <f>(1-BK539)</f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f>$B$11*CS539+$C$11*CT539+$F$11*CU539*(1-CX539)</f>
        <v>0</v>
      </c>
      <c r="BV539">
        <f>BU539*BW539</f>
        <v>0</v>
      </c>
      <c r="BW539">
        <f>($B$11*$D$9+$C$11*$D$9+$F$11*((DH539+CZ539)/MAX(DH539+CZ539+DI539, 0.1)*$I$9+DI539/MAX(DH539+CZ539+DI539, 0.1)*$J$9))/($B$11+$C$11+$F$11)</f>
        <v>0</v>
      </c>
      <c r="BX539">
        <f>($B$11*$K$9+$C$11*$K$9+$F$11*((DH539+CZ539)/MAX(DH539+CZ539+DI539, 0.1)*$P$9+DI539/MAX(DH539+CZ539+DI539, 0.1)*$Q$9))/($B$11+$C$11+$F$11)</f>
        <v>0</v>
      </c>
      <c r="BY539">
        <v>6</v>
      </c>
      <c r="BZ539">
        <v>0.5</v>
      </c>
      <c r="CA539" t="s">
        <v>304</v>
      </c>
      <c r="CB539">
        <v>2</v>
      </c>
      <c r="CC539">
        <v>1625678259.5</v>
      </c>
      <c r="CD539">
        <v>405.609333333333</v>
      </c>
      <c r="CE539">
        <v>419.940666666667</v>
      </c>
      <c r="CF539">
        <v>13.8265</v>
      </c>
      <c r="CG539">
        <v>11.1367666666667</v>
      </c>
      <c r="CH539">
        <v>419.951</v>
      </c>
      <c r="CI539">
        <v>15.4117333333333</v>
      </c>
      <c r="CJ539">
        <v>500.028666666667</v>
      </c>
      <c r="CK539">
        <v>100.412666666667</v>
      </c>
      <c r="CL539">
        <v>0.100243666666667</v>
      </c>
      <c r="CM539">
        <v>29.0819333333333</v>
      </c>
      <c r="CN539">
        <v>28.5375333333333</v>
      </c>
      <c r="CO539">
        <v>999.9</v>
      </c>
      <c r="CP539">
        <v>0</v>
      </c>
      <c r="CQ539">
        <v>0</v>
      </c>
      <c r="CR539">
        <v>9975</v>
      </c>
      <c r="CS539">
        <v>0</v>
      </c>
      <c r="CT539">
        <v>4.29917</v>
      </c>
      <c r="CU539">
        <v>1046.01333333333</v>
      </c>
      <c r="CV539">
        <v>0.962005666666667</v>
      </c>
      <c r="CW539">
        <v>0.0379944</v>
      </c>
      <c r="CX539">
        <v>0</v>
      </c>
      <c r="CY539">
        <v>1188.28666666667</v>
      </c>
      <c r="CZ539">
        <v>4.99912</v>
      </c>
      <c r="DA539">
        <v>12351.9333333333</v>
      </c>
      <c r="DB539">
        <v>6712.9</v>
      </c>
      <c r="DC539">
        <v>38.583</v>
      </c>
      <c r="DD539">
        <v>41.312</v>
      </c>
      <c r="DE539">
        <v>40.0206666666667</v>
      </c>
      <c r="DF539">
        <v>40.8953333333333</v>
      </c>
      <c r="DG539">
        <v>40.7496666666667</v>
      </c>
      <c r="DH539">
        <v>1001.46</v>
      </c>
      <c r="DI539">
        <v>39.5533333333333</v>
      </c>
      <c r="DJ539">
        <v>0</v>
      </c>
      <c r="DK539">
        <v>1625678261.6</v>
      </c>
      <c r="DL539">
        <v>0</v>
      </c>
      <c r="DM539">
        <v>1190.21576923077</v>
      </c>
      <c r="DN539">
        <v>-18.2034188039001</v>
      </c>
      <c r="DO539">
        <v>-332.488889043619</v>
      </c>
      <c r="DP539">
        <v>12377.5653846154</v>
      </c>
      <c r="DQ539">
        <v>15</v>
      </c>
      <c r="DR539">
        <v>1625677134.6</v>
      </c>
      <c r="DS539" t="s">
        <v>305</v>
      </c>
      <c r="DT539">
        <v>1625677128.6</v>
      </c>
      <c r="DU539">
        <v>1625677134.6</v>
      </c>
      <c r="DV539">
        <v>2</v>
      </c>
      <c r="DW539">
        <v>0.041</v>
      </c>
      <c r="DX539">
        <v>0.026</v>
      </c>
      <c r="DY539">
        <v>-14.347</v>
      </c>
      <c r="DZ539">
        <v>-1.389</v>
      </c>
      <c r="EA539">
        <v>420</v>
      </c>
      <c r="EB539">
        <v>5</v>
      </c>
      <c r="EC539">
        <v>0.14</v>
      </c>
      <c r="ED539">
        <v>0.08</v>
      </c>
      <c r="EE539">
        <v>-14.3562512195122</v>
      </c>
      <c r="EF539">
        <v>0.00626341463413389</v>
      </c>
      <c r="EG539">
        <v>0.0214690943150361</v>
      </c>
      <c r="EH539">
        <v>1</v>
      </c>
      <c r="EI539">
        <v>1191.04909090909</v>
      </c>
      <c r="EJ539">
        <v>-18.1051128200767</v>
      </c>
      <c r="EK539">
        <v>1.73719272606499</v>
      </c>
      <c r="EL539">
        <v>0</v>
      </c>
      <c r="EM539">
        <v>2.65737878048781</v>
      </c>
      <c r="EN539">
        <v>0.139276306620206</v>
      </c>
      <c r="EO539">
        <v>0.0174200483316965</v>
      </c>
      <c r="EP539">
        <v>0</v>
      </c>
      <c r="EQ539">
        <v>1</v>
      </c>
      <c r="ER539">
        <v>3</v>
      </c>
      <c r="ES539" t="s">
        <v>427</v>
      </c>
      <c r="ET539">
        <v>100</v>
      </c>
      <c r="EU539">
        <v>100</v>
      </c>
      <c r="EV539">
        <v>-14.342</v>
      </c>
      <c r="EW539">
        <v>-1.5855</v>
      </c>
      <c r="EX539">
        <v>-14.3476998515065</v>
      </c>
      <c r="EY539">
        <v>0.000485247639819423</v>
      </c>
      <c r="EZ539">
        <v>-1.36446825205216e-06</v>
      </c>
      <c r="FA539">
        <v>5.78542989185787e-10</v>
      </c>
      <c r="FB539">
        <v>-1.1099058739466</v>
      </c>
      <c r="FC539">
        <v>-0.0508365997127688</v>
      </c>
      <c r="FD539">
        <v>0.00161886503163497</v>
      </c>
      <c r="FE539">
        <v>-2.08621555845513e-05</v>
      </c>
      <c r="FF539">
        <v>0</v>
      </c>
      <c r="FG539">
        <v>2096</v>
      </c>
      <c r="FH539">
        <v>2</v>
      </c>
      <c r="FI539">
        <v>28</v>
      </c>
      <c r="FJ539">
        <v>18.9</v>
      </c>
      <c r="FK539">
        <v>18.8</v>
      </c>
      <c r="FL539">
        <v>18</v>
      </c>
      <c r="FM539">
        <v>492.8</v>
      </c>
      <c r="FN539">
        <v>513.665</v>
      </c>
      <c r="FO539">
        <v>32.2058</v>
      </c>
      <c r="FP539">
        <v>26.5732</v>
      </c>
      <c r="FQ539">
        <v>30.0003</v>
      </c>
      <c r="FR539">
        <v>26.6354</v>
      </c>
      <c r="FS539">
        <v>26.6151</v>
      </c>
      <c r="FT539">
        <v>21.5615</v>
      </c>
      <c r="FU539">
        <v>30.8611</v>
      </c>
      <c r="FV539">
        <v>0</v>
      </c>
      <c r="FW539">
        <v>32.3</v>
      </c>
      <c r="FX539">
        <v>420</v>
      </c>
      <c r="FY539">
        <v>11.2627</v>
      </c>
      <c r="FZ539">
        <v>101.668</v>
      </c>
      <c r="GA539">
        <v>96.1905</v>
      </c>
    </row>
    <row r="540" spans="1:183">
      <c r="A540">
        <v>524</v>
      </c>
      <c r="B540">
        <v>1625678262.5</v>
      </c>
      <c r="C540">
        <v>1046.40000009537</v>
      </c>
      <c r="D540" t="s">
        <v>1354</v>
      </c>
      <c r="E540" t="s">
        <v>1355</v>
      </c>
      <c r="F540">
        <v>1</v>
      </c>
      <c r="G540" t="s">
        <v>302</v>
      </c>
      <c r="H540">
        <v>1625678261.5</v>
      </c>
      <c r="I540">
        <f>(J540)/1000</f>
        <v>0</v>
      </c>
      <c r="J540">
        <f>1000*CJ540*AH540*(CF540-CG540)/(100*BY540*(1000-AH540*CF540))</f>
        <v>0</v>
      </c>
      <c r="K540">
        <f>CJ540*AH540*(CE540-CD540*(1000-AH540*CG540)/(1000-AH540*CF540))/(100*BY540)</f>
        <v>0</v>
      </c>
      <c r="L540">
        <f>CD540 - IF(AH540&gt;1, K540*BY540*100.0/(AJ540*CR540), 0)</f>
        <v>0</v>
      </c>
      <c r="M540">
        <f>((S540-I540/2)*L540-K540)/(S540+I540/2)</f>
        <v>0</v>
      </c>
      <c r="N540">
        <f>M540*(CK540+CL540)/1000.0</f>
        <v>0</v>
      </c>
      <c r="O540">
        <f>(CD540 - IF(AH540&gt;1, K540*BY540*100.0/(AJ540*CR540), 0))*(CK540+CL540)/1000.0</f>
        <v>0</v>
      </c>
      <c r="P540">
        <f>2.0/((1/R540-1/Q540)+SIGN(R540)*SQRT((1/R540-1/Q540)*(1/R540-1/Q540) + 4*BZ540/((BZ540+1)*(BZ540+1))*(2*1/R540*1/Q540-1/Q540*1/Q540)))</f>
        <v>0</v>
      </c>
      <c r="Q540">
        <f>IF(LEFT(CA540,1)&lt;&gt;"0",IF(LEFT(CA540,1)="1",3.0,CB540),$D$5+$E$5*(CR540*CK540/($K$5*1000))+$F$5*(CR540*CK540/($K$5*1000))*MAX(MIN(BY540,$J$5),$I$5)*MAX(MIN(BY540,$J$5),$I$5)+$G$5*MAX(MIN(BY540,$J$5),$I$5)*(CR540*CK540/($K$5*1000))+$H$5*(CR540*CK540/($K$5*1000))*(CR540*CK540/($K$5*1000)))</f>
        <v>0</v>
      </c>
      <c r="R540">
        <f>I540*(1000-(1000*0.61365*exp(17.502*V540/(240.97+V540))/(CK540+CL540)+CF540)/2)/(1000*0.61365*exp(17.502*V540/(240.97+V540))/(CK540+CL540)-CF540)</f>
        <v>0</v>
      </c>
      <c r="S540">
        <f>1/((BZ540+1)/(P540/1.6)+1/(Q540/1.37)) + BZ540/((BZ540+1)/(P540/1.6) + BZ540/(Q540/1.37))</f>
        <v>0</v>
      </c>
      <c r="T540">
        <f>(BU540*BX540)</f>
        <v>0</v>
      </c>
      <c r="U540">
        <f>(CM540+(T540+2*0.95*5.67E-8*(((CM540+$B$7)+273)^4-(CM540+273)^4)-44100*I540)/(1.84*29.3*Q540+8*0.95*5.67E-8*(CM540+273)^3))</f>
        <v>0</v>
      </c>
      <c r="V540">
        <f>($C$7*CN540+$D$7*CO540+$E$7*U540)</f>
        <v>0</v>
      </c>
      <c r="W540">
        <f>0.61365*exp(17.502*V540/(240.97+V540))</f>
        <v>0</v>
      </c>
      <c r="X540">
        <f>(Y540/Z540*100)</f>
        <v>0</v>
      </c>
      <c r="Y540">
        <f>CF540*(CK540+CL540)/1000</f>
        <v>0</v>
      </c>
      <c r="Z540">
        <f>0.61365*exp(17.502*CM540/(240.97+CM540))</f>
        <v>0</v>
      </c>
      <c r="AA540">
        <f>(W540-CF540*(CK540+CL540)/1000)</f>
        <v>0</v>
      </c>
      <c r="AB540">
        <f>(-I540*44100)</f>
        <v>0</v>
      </c>
      <c r="AC540">
        <f>2*29.3*Q540*0.92*(CM540-V540)</f>
        <v>0</v>
      </c>
      <c r="AD540">
        <f>2*0.95*5.67E-8*(((CM540+$B$7)+273)^4-(V540+273)^4)</f>
        <v>0</v>
      </c>
      <c r="AE540">
        <f>T540+AD540+AB540+AC540</f>
        <v>0</v>
      </c>
      <c r="AF540">
        <v>0</v>
      </c>
      <c r="AG540">
        <v>0</v>
      </c>
      <c r="AH540">
        <f>IF(AF540*$H$13&gt;=AJ540,1.0,(AJ540/(AJ540-AF540*$H$13)))</f>
        <v>0</v>
      </c>
      <c r="AI540">
        <f>(AH540-1)*100</f>
        <v>0</v>
      </c>
      <c r="AJ540">
        <f>MAX(0,($B$13+$C$13*CR540)/(1+$D$13*CR540)*CK540/(CM540+273)*$E$13)</f>
        <v>0</v>
      </c>
      <c r="AK540" t="s">
        <v>303</v>
      </c>
      <c r="AL540" t="s">
        <v>303</v>
      </c>
      <c r="AM540">
        <v>0</v>
      </c>
      <c r="AN540">
        <v>0</v>
      </c>
      <c r="AO540">
        <f>1-AM540/AN540</f>
        <v>0</v>
      </c>
      <c r="AP540">
        <v>0</v>
      </c>
      <c r="AQ540" t="s">
        <v>303</v>
      </c>
      <c r="AR540" t="s">
        <v>303</v>
      </c>
      <c r="AS540">
        <v>0</v>
      </c>
      <c r="AT540">
        <v>0</v>
      </c>
      <c r="AU540">
        <f>1-AS540/AT540</f>
        <v>0</v>
      </c>
      <c r="AV540">
        <v>0.5</v>
      </c>
      <c r="AW540">
        <f>BV540</f>
        <v>0</v>
      </c>
      <c r="AX540">
        <f>K540</f>
        <v>0</v>
      </c>
      <c r="AY540">
        <f>AU540*AV540*AW540</f>
        <v>0</v>
      </c>
      <c r="AZ540">
        <f>(AX540-AP540)/AW540</f>
        <v>0</v>
      </c>
      <c r="BA540">
        <f>(AN540-AT540)/AT540</f>
        <v>0</v>
      </c>
      <c r="BB540">
        <f>AM540/(AO540+AM540/AT540)</f>
        <v>0</v>
      </c>
      <c r="BC540" t="s">
        <v>303</v>
      </c>
      <c r="BD540">
        <v>0</v>
      </c>
      <c r="BE540">
        <f>IF(BD540&lt;&gt;0, BD540, BB540)</f>
        <v>0</v>
      </c>
      <c r="BF540">
        <f>1-BE540/AT540</f>
        <v>0</v>
      </c>
      <c r="BG540">
        <f>(AT540-AS540)/(AT540-BE540)</f>
        <v>0</v>
      </c>
      <c r="BH540">
        <f>(AN540-AT540)/(AN540-BE540)</f>
        <v>0</v>
      </c>
      <c r="BI540">
        <f>(AT540-AS540)/(AT540-AM540)</f>
        <v>0</v>
      </c>
      <c r="BJ540">
        <f>(AN540-AT540)/(AN540-AM540)</f>
        <v>0</v>
      </c>
      <c r="BK540">
        <f>(BG540*BE540/AS540)</f>
        <v>0</v>
      </c>
      <c r="BL540">
        <f>(1-BK540)</f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f>$B$11*CS540+$C$11*CT540+$F$11*CU540*(1-CX540)</f>
        <v>0</v>
      </c>
      <c r="BV540">
        <f>BU540*BW540</f>
        <v>0</v>
      </c>
      <c r="BW540">
        <f>($B$11*$D$9+$C$11*$D$9+$F$11*((DH540+CZ540)/MAX(DH540+CZ540+DI540, 0.1)*$I$9+DI540/MAX(DH540+CZ540+DI540, 0.1)*$J$9))/($B$11+$C$11+$F$11)</f>
        <v>0</v>
      </c>
      <c r="BX540">
        <f>($B$11*$K$9+$C$11*$K$9+$F$11*((DH540+CZ540)/MAX(DH540+CZ540+DI540, 0.1)*$P$9+DI540/MAX(DH540+CZ540+DI540, 0.1)*$Q$9))/($B$11+$C$11+$F$11)</f>
        <v>0</v>
      </c>
      <c r="BY540">
        <v>6</v>
      </c>
      <c r="BZ540">
        <v>0.5</v>
      </c>
      <c r="CA540" t="s">
        <v>304</v>
      </c>
      <c r="CB540">
        <v>2</v>
      </c>
      <c r="CC540">
        <v>1625678261.5</v>
      </c>
      <c r="CD540">
        <v>405.616</v>
      </c>
      <c r="CE540">
        <v>419.969666666667</v>
      </c>
      <c r="CF540">
        <v>13.8494333333333</v>
      </c>
      <c r="CG540">
        <v>11.1682333333333</v>
      </c>
      <c r="CH540">
        <v>419.957666666667</v>
      </c>
      <c r="CI540">
        <v>15.4350666666667</v>
      </c>
      <c r="CJ540">
        <v>500.038333333333</v>
      </c>
      <c r="CK540">
        <v>100.411</v>
      </c>
      <c r="CL540">
        <v>0.0998759666666667</v>
      </c>
      <c r="CM540">
        <v>29.1125</v>
      </c>
      <c r="CN540">
        <v>28.5725666666667</v>
      </c>
      <c r="CO540">
        <v>999.9</v>
      </c>
      <c r="CP540">
        <v>0</v>
      </c>
      <c r="CQ540">
        <v>0</v>
      </c>
      <c r="CR540">
        <v>10000</v>
      </c>
      <c r="CS540">
        <v>0</v>
      </c>
      <c r="CT540">
        <v>4.28722</v>
      </c>
      <c r="CU540">
        <v>1045.91</v>
      </c>
      <c r="CV540">
        <v>0.962005666666667</v>
      </c>
      <c r="CW540">
        <v>0.0379944</v>
      </c>
      <c r="CX540">
        <v>0</v>
      </c>
      <c r="CY540">
        <v>1187.72333333333</v>
      </c>
      <c r="CZ540">
        <v>4.99912</v>
      </c>
      <c r="DA540">
        <v>12346.0666666667</v>
      </c>
      <c r="DB540">
        <v>6712.23666666667</v>
      </c>
      <c r="DC540">
        <v>38.5203333333333</v>
      </c>
      <c r="DD540">
        <v>41.2706666666667</v>
      </c>
      <c r="DE540">
        <v>40.083</v>
      </c>
      <c r="DF540">
        <v>40.9786666666667</v>
      </c>
      <c r="DG540">
        <v>40.729</v>
      </c>
      <c r="DH540">
        <v>1001.36</v>
      </c>
      <c r="DI540">
        <v>39.55</v>
      </c>
      <c r="DJ540">
        <v>0</v>
      </c>
      <c r="DK540">
        <v>1625678263.4</v>
      </c>
      <c r="DL540">
        <v>0</v>
      </c>
      <c r="DM540">
        <v>1189.5972</v>
      </c>
      <c r="DN540">
        <v>-18.536923053029</v>
      </c>
      <c r="DO540">
        <v>-260.784615108298</v>
      </c>
      <c r="DP540">
        <v>12366.936</v>
      </c>
      <c r="DQ540">
        <v>15</v>
      </c>
      <c r="DR540">
        <v>1625677134.6</v>
      </c>
      <c r="DS540" t="s">
        <v>305</v>
      </c>
      <c r="DT540">
        <v>1625677128.6</v>
      </c>
      <c r="DU540">
        <v>1625677134.6</v>
      </c>
      <c r="DV540">
        <v>2</v>
      </c>
      <c r="DW540">
        <v>0.041</v>
      </c>
      <c r="DX540">
        <v>0.026</v>
      </c>
      <c r="DY540">
        <v>-14.347</v>
      </c>
      <c r="DZ540">
        <v>-1.389</v>
      </c>
      <c r="EA540">
        <v>420</v>
      </c>
      <c r="EB540">
        <v>5</v>
      </c>
      <c r="EC540">
        <v>0.14</v>
      </c>
      <c r="ED540">
        <v>0.08</v>
      </c>
      <c r="EE540">
        <v>-14.3534853658537</v>
      </c>
      <c r="EF540">
        <v>-0.00441951219511839</v>
      </c>
      <c r="EG540">
        <v>0.0225830560373947</v>
      </c>
      <c r="EH540">
        <v>1</v>
      </c>
      <c r="EI540">
        <v>1190.48484848485</v>
      </c>
      <c r="EJ540">
        <v>-17.9550324083188</v>
      </c>
      <c r="EK540">
        <v>1.72750147342327</v>
      </c>
      <c r="EL540">
        <v>0</v>
      </c>
      <c r="EM540">
        <v>2.66186463414634</v>
      </c>
      <c r="EN540">
        <v>0.137197212543547</v>
      </c>
      <c r="EO540">
        <v>0.0172754488272584</v>
      </c>
      <c r="EP540">
        <v>0</v>
      </c>
      <c r="EQ540">
        <v>1</v>
      </c>
      <c r="ER540">
        <v>3</v>
      </c>
      <c r="ES540" t="s">
        <v>427</v>
      </c>
      <c r="ET540">
        <v>100</v>
      </c>
      <c r="EU540">
        <v>100</v>
      </c>
      <c r="EV540">
        <v>-14.342</v>
      </c>
      <c r="EW540">
        <v>-1.5858</v>
      </c>
      <c r="EX540">
        <v>-14.3476998515065</v>
      </c>
      <c r="EY540">
        <v>0.000485247639819423</v>
      </c>
      <c r="EZ540">
        <v>-1.36446825205216e-06</v>
      </c>
      <c r="FA540">
        <v>5.78542989185787e-10</v>
      </c>
      <c r="FB540">
        <v>-1.1099058739466</v>
      </c>
      <c r="FC540">
        <v>-0.0508365997127688</v>
      </c>
      <c r="FD540">
        <v>0.00161886503163497</v>
      </c>
      <c r="FE540">
        <v>-2.08621555845513e-05</v>
      </c>
      <c r="FF540">
        <v>0</v>
      </c>
      <c r="FG540">
        <v>2096</v>
      </c>
      <c r="FH540">
        <v>2</v>
      </c>
      <c r="FI540">
        <v>28</v>
      </c>
      <c r="FJ540">
        <v>18.9</v>
      </c>
      <c r="FK540">
        <v>18.8</v>
      </c>
      <c r="FL540">
        <v>18</v>
      </c>
      <c r="FM540">
        <v>492.892</v>
      </c>
      <c r="FN540">
        <v>513.603</v>
      </c>
      <c r="FO540">
        <v>32.248</v>
      </c>
      <c r="FP540">
        <v>26.5755</v>
      </c>
      <c r="FQ540">
        <v>30.0003</v>
      </c>
      <c r="FR540">
        <v>26.636</v>
      </c>
      <c r="FS540">
        <v>26.6162</v>
      </c>
      <c r="FT540">
        <v>21.5594</v>
      </c>
      <c r="FU540">
        <v>30.8611</v>
      </c>
      <c r="FV540">
        <v>0</v>
      </c>
      <c r="FW540">
        <v>32.3</v>
      </c>
      <c r="FX540">
        <v>420</v>
      </c>
      <c r="FY540">
        <v>11.2589</v>
      </c>
      <c r="FZ540">
        <v>101.668</v>
      </c>
      <c r="GA540">
        <v>96.1898</v>
      </c>
    </row>
    <row r="541" spans="1:183">
      <c r="A541">
        <v>525</v>
      </c>
      <c r="B541">
        <v>1625678264.5</v>
      </c>
      <c r="C541">
        <v>1048.40000009537</v>
      </c>
      <c r="D541" t="s">
        <v>1356</v>
      </c>
      <c r="E541" t="s">
        <v>1357</v>
      </c>
      <c r="F541">
        <v>1</v>
      </c>
      <c r="G541" t="s">
        <v>302</v>
      </c>
      <c r="H541">
        <v>1625678263.5</v>
      </c>
      <c r="I541">
        <f>(J541)/1000</f>
        <v>0</v>
      </c>
      <c r="J541">
        <f>1000*CJ541*AH541*(CF541-CG541)/(100*BY541*(1000-AH541*CF541))</f>
        <v>0</v>
      </c>
      <c r="K541">
        <f>CJ541*AH541*(CE541-CD541*(1000-AH541*CG541)/(1000-AH541*CF541))/(100*BY541)</f>
        <v>0</v>
      </c>
      <c r="L541">
        <f>CD541 - IF(AH541&gt;1, K541*BY541*100.0/(AJ541*CR541), 0)</f>
        <v>0</v>
      </c>
      <c r="M541">
        <f>((S541-I541/2)*L541-K541)/(S541+I541/2)</f>
        <v>0</v>
      </c>
      <c r="N541">
        <f>M541*(CK541+CL541)/1000.0</f>
        <v>0</v>
      </c>
      <c r="O541">
        <f>(CD541 - IF(AH541&gt;1, K541*BY541*100.0/(AJ541*CR541), 0))*(CK541+CL541)/1000.0</f>
        <v>0</v>
      </c>
      <c r="P541">
        <f>2.0/((1/R541-1/Q541)+SIGN(R541)*SQRT((1/R541-1/Q541)*(1/R541-1/Q541) + 4*BZ541/((BZ541+1)*(BZ541+1))*(2*1/R541*1/Q541-1/Q541*1/Q541)))</f>
        <v>0</v>
      </c>
      <c r="Q541">
        <f>IF(LEFT(CA541,1)&lt;&gt;"0",IF(LEFT(CA541,1)="1",3.0,CB541),$D$5+$E$5*(CR541*CK541/($K$5*1000))+$F$5*(CR541*CK541/($K$5*1000))*MAX(MIN(BY541,$J$5),$I$5)*MAX(MIN(BY541,$J$5),$I$5)+$G$5*MAX(MIN(BY541,$J$5),$I$5)*(CR541*CK541/($K$5*1000))+$H$5*(CR541*CK541/($K$5*1000))*(CR541*CK541/($K$5*1000)))</f>
        <v>0</v>
      </c>
      <c r="R541">
        <f>I541*(1000-(1000*0.61365*exp(17.502*V541/(240.97+V541))/(CK541+CL541)+CF541)/2)/(1000*0.61365*exp(17.502*V541/(240.97+V541))/(CK541+CL541)-CF541)</f>
        <v>0</v>
      </c>
      <c r="S541">
        <f>1/((BZ541+1)/(P541/1.6)+1/(Q541/1.37)) + BZ541/((BZ541+1)/(P541/1.6) + BZ541/(Q541/1.37))</f>
        <v>0</v>
      </c>
      <c r="T541">
        <f>(BU541*BX541)</f>
        <v>0</v>
      </c>
      <c r="U541">
        <f>(CM541+(T541+2*0.95*5.67E-8*(((CM541+$B$7)+273)^4-(CM541+273)^4)-44100*I541)/(1.84*29.3*Q541+8*0.95*5.67E-8*(CM541+273)^3))</f>
        <v>0</v>
      </c>
      <c r="V541">
        <f>($C$7*CN541+$D$7*CO541+$E$7*U541)</f>
        <v>0</v>
      </c>
      <c r="W541">
        <f>0.61365*exp(17.502*V541/(240.97+V541))</f>
        <v>0</v>
      </c>
      <c r="X541">
        <f>(Y541/Z541*100)</f>
        <v>0</v>
      </c>
      <c r="Y541">
        <f>CF541*(CK541+CL541)/1000</f>
        <v>0</v>
      </c>
      <c r="Z541">
        <f>0.61365*exp(17.502*CM541/(240.97+CM541))</f>
        <v>0</v>
      </c>
      <c r="AA541">
        <f>(W541-CF541*(CK541+CL541)/1000)</f>
        <v>0</v>
      </c>
      <c r="AB541">
        <f>(-I541*44100)</f>
        <v>0</v>
      </c>
      <c r="AC541">
        <f>2*29.3*Q541*0.92*(CM541-V541)</f>
        <v>0</v>
      </c>
      <c r="AD541">
        <f>2*0.95*5.67E-8*(((CM541+$B$7)+273)^4-(V541+273)^4)</f>
        <v>0</v>
      </c>
      <c r="AE541">
        <f>T541+AD541+AB541+AC541</f>
        <v>0</v>
      </c>
      <c r="AF541">
        <v>0</v>
      </c>
      <c r="AG541">
        <v>0</v>
      </c>
      <c r="AH541">
        <f>IF(AF541*$H$13&gt;=AJ541,1.0,(AJ541/(AJ541-AF541*$H$13)))</f>
        <v>0</v>
      </c>
      <c r="AI541">
        <f>(AH541-1)*100</f>
        <v>0</v>
      </c>
      <c r="AJ541">
        <f>MAX(0,($B$13+$C$13*CR541)/(1+$D$13*CR541)*CK541/(CM541+273)*$E$13)</f>
        <v>0</v>
      </c>
      <c r="AK541" t="s">
        <v>303</v>
      </c>
      <c r="AL541" t="s">
        <v>303</v>
      </c>
      <c r="AM541">
        <v>0</v>
      </c>
      <c r="AN541">
        <v>0</v>
      </c>
      <c r="AO541">
        <f>1-AM541/AN541</f>
        <v>0</v>
      </c>
      <c r="AP541">
        <v>0</v>
      </c>
      <c r="AQ541" t="s">
        <v>303</v>
      </c>
      <c r="AR541" t="s">
        <v>303</v>
      </c>
      <c r="AS541">
        <v>0</v>
      </c>
      <c r="AT541">
        <v>0</v>
      </c>
      <c r="AU541">
        <f>1-AS541/AT541</f>
        <v>0</v>
      </c>
      <c r="AV541">
        <v>0.5</v>
      </c>
      <c r="AW541">
        <f>BV541</f>
        <v>0</v>
      </c>
      <c r="AX541">
        <f>K541</f>
        <v>0</v>
      </c>
      <c r="AY541">
        <f>AU541*AV541*AW541</f>
        <v>0</v>
      </c>
      <c r="AZ541">
        <f>(AX541-AP541)/AW541</f>
        <v>0</v>
      </c>
      <c r="BA541">
        <f>(AN541-AT541)/AT541</f>
        <v>0</v>
      </c>
      <c r="BB541">
        <f>AM541/(AO541+AM541/AT541)</f>
        <v>0</v>
      </c>
      <c r="BC541" t="s">
        <v>303</v>
      </c>
      <c r="BD541">
        <v>0</v>
      </c>
      <c r="BE541">
        <f>IF(BD541&lt;&gt;0, BD541, BB541)</f>
        <v>0</v>
      </c>
      <c r="BF541">
        <f>1-BE541/AT541</f>
        <v>0</v>
      </c>
      <c r="BG541">
        <f>(AT541-AS541)/(AT541-BE541)</f>
        <v>0</v>
      </c>
      <c r="BH541">
        <f>(AN541-AT541)/(AN541-BE541)</f>
        <v>0</v>
      </c>
      <c r="BI541">
        <f>(AT541-AS541)/(AT541-AM541)</f>
        <v>0</v>
      </c>
      <c r="BJ541">
        <f>(AN541-AT541)/(AN541-AM541)</f>
        <v>0</v>
      </c>
      <c r="BK541">
        <f>(BG541*BE541/AS541)</f>
        <v>0</v>
      </c>
      <c r="BL541">
        <f>(1-BK541)</f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f>$B$11*CS541+$C$11*CT541+$F$11*CU541*(1-CX541)</f>
        <v>0</v>
      </c>
      <c r="BV541">
        <f>BU541*BW541</f>
        <v>0</v>
      </c>
      <c r="BW541">
        <f>($B$11*$D$9+$C$11*$D$9+$F$11*((DH541+CZ541)/MAX(DH541+CZ541+DI541, 0.1)*$I$9+DI541/MAX(DH541+CZ541+DI541, 0.1)*$J$9))/($B$11+$C$11+$F$11)</f>
        <v>0</v>
      </c>
      <c r="BX541">
        <f>($B$11*$K$9+$C$11*$K$9+$F$11*((DH541+CZ541)/MAX(DH541+CZ541+DI541, 0.1)*$P$9+DI541/MAX(DH541+CZ541+DI541, 0.1)*$Q$9))/($B$11+$C$11+$F$11)</f>
        <v>0</v>
      </c>
      <c r="BY541">
        <v>6</v>
      </c>
      <c r="BZ541">
        <v>0.5</v>
      </c>
      <c r="CA541" t="s">
        <v>304</v>
      </c>
      <c r="CB541">
        <v>2</v>
      </c>
      <c r="CC541">
        <v>1625678263.5</v>
      </c>
      <c r="CD541">
        <v>405.579666666667</v>
      </c>
      <c r="CE541">
        <v>420.001</v>
      </c>
      <c r="CF541">
        <v>13.8755333333333</v>
      </c>
      <c r="CG541">
        <v>11.1859333333333</v>
      </c>
      <c r="CH541">
        <v>419.921</v>
      </c>
      <c r="CI541">
        <v>15.4615666666667</v>
      </c>
      <c r="CJ541">
        <v>500.029</v>
      </c>
      <c r="CK541">
        <v>100.411333333333</v>
      </c>
      <c r="CL541">
        <v>0.100061466666667</v>
      </c>
      <c r="CM541">
        <v>29.1427</v>
      </c>
      <c r="CN541">
        <v>28.6036666666667</v>
      </c>
      <c r="CO541">
        <v>999.9</v>
      </c>
      <c r="CP541">
        <v>0</v>
      </c>
      <c r="CQ541">
        <v>0</v>
      </c>
      <c r="CR541">
        <v>9998.73333333333</v>
      </c>
      <c r="CS541">
        <v>0</v>
      </c>
      <c r="CT541">
        <v>4.28032666666667</v>
      </c>
      <c r="CU541">
        <v>1046.00666666667</v>
      </c>
      <c r="CV541">
        <v>0.962009333333333</v>
      </c>
      <c r="CW541">
        <v>0.0379907</v>
      </c>
      <c r="CX541">
        <v>0</v>
      </c>
      <c r="CY541">
        <v>1187.22666666667</v>
      </c>
      <c r="CZ541">
        <v>4.99912</v>
      </c>
      <c r="DA541">
        <v>12355.8333333333</v>
      </c>
      <c r="DB541">
        <v>6712.86333333333</v>
      </c>
      <c r="DC541">
        <v>38.4786666666667</v>
      </c>
      <c r="DD541">
        <v>41.2706666666667</v>
      </c>
      <c r="DE541">
        <v>40.062</v>
      </c>
      <c r="DF541">
        <v>40.958</v>
      </c>
      <c r="DG541">
        <v>40.687</v>
      </c>
      <c r="DH541">
        <v>1001.45666666667</v>
      </c>
      <c r="DI541">
        <v>39.55</v>
      </c>
      <c r="DJ541">
        <v>0</v>
      </c>
      <c r="DK541">
        <v>1625678265.2</v>
      </c>
      <c r="DL541">
        <v>0</v>
      </c>
      <c r="DM541">
        <v>1189.15884615385</v>
      </c>
      <c r="DN541">
        <v>-18.0051282248573</v>
      </c>
      <c r="DO541">
        <v>-158.314529912717</v>
      </c>
      <c r="DP541">
        <v>12361.6884615385</v>
      </c>
      <c r="DQ541">
        <v>15</v>
      </c>
      <c r="DR541">
        <v>1625677134.6</v>
      </c>
      <c r="DS541" t="s">
        <v>305</v>
      </c>
      <c r="DT541">
        <v>1625677128.6</v>
      </c>
      <c r="DU541">
        <v>1625677134.6</v>
      </c>
      <c r="DV541">
        <v>2</v>
      </c>
      <c r="DW541">
        <v>0.041</v>
      </c>
      <c r="DX541">
        <v>0.026</v>
      </c>
      <c r="DY541">
        <v>-14.347</v>
      </c>
      <c r="DZ541">
        <v>-1.389</v>
      </c>
      <c r="EA541">
        <v>420</v>
      </c>
      <c r="EB541">
        <v>5</v>
      </c>
      <c r="EC541">
        <v>0.14</v>
      </c>
      <c r="ED541">
        <v>0.08</v>
      </c>
      <c r="EE541">
        <v>-14.3581268292683</v>
      </c>
      <c r="EF541">
        <v>-0.120204878048776</v>
      </c>
      <c r="EG541">
        <v>0.0295083950385538</v>
      </c>
      <c r="EH541">
        <v>1</v>
      </c>
      <c r="EI541">
        <v>1189.95142857143</v>
      </c>
      <c r="EJ541">
        <v>-17.7752641878676</v>
      </c>
      <c r="EK541">
        <v>1.80523546997085</v>
      </c>
      <c r="EL541">
        <v>0</v>
      </c>
      <c r="EM541">
        <v>2.66633926829268</v>
      </c>
      <c r="EN541">
        <v>0.139427038327525</v>
      </c>
      <c r="EO541">
        <v>0.0174821780177726</v>
      </c>
      <c r="EP541">
        <v>0</v>
      </c>
      <c r="EQ541">
        <v>1</v>
      </c>
      <c r="ER541">
        <v>3</v>
      </c>
      <c r="ES541" t="s">
        <v>427</v>
      </c>
      <c r="ET541">
        <v>100</v>
      </c>
      <c r="EU541">
        <v>100</v>
      </c>
      <c r="EV541">
        <v>-14.342</v>
      </c>
      <c r="EW541">
        <v>-1.5862</v>
      </c>
      <c r="EX541">
        <v>-14.3476998515065</v>
      </c>
      <c r="EY541">
        <v>0.000485247639819423</v>
      </c>
      <c r="EZ541">
        <v>-1.36446825205216e-06</v>
      </c>
      <c r="FA541">
        <v>5.78542989185787e-10</v>
      </c>
      <c r="FB541">
        <v>-1.1099058739466</v>
      </c>
      <c r="FC541">
        <v>-0.0508365997127688</v>
      </c>
      <c r="FD541">
        <v>0.00161886503163497</v>
      </c>
      <c r="FE541">
        <v>-2.08621555845513e-05</v>
      </c>
      <c r="FF541">
        <v>0</v>
      </c>
      <c r="FG541">
        <v>2096</v>
      </c>
      <c r="FH541">
        <v>2</v>
      </c>
      <c r="FI541">
        <v>28</v>
      </c>
      <c r="FJ541">
        <v>18.9</v>
      </c>
      <c r="FK541">
        <v>18.8</v>
      </c>
      <c r="FL541">
        <v>18</v>
      </c>
      <c r="FM541">
        <v>492.64</v>
      </c>
      <c r="FN541">
        <v>513.663</v>
      </c>
      <c r="FO541">
        <v>32.2985</v>
      </c>
      <c r="FP541">
        <v>26.5777</v>
      </c>
      <c r="FQ541">
        <v>30.0004</v>
      </c>
      <c r="FR541">
        <v>26.6371</v>
      </c>
      <c r="FS541">
        <v>26.6168</v>
      </c>
      <c r="FT541">
        <v>21.5595</v>
      </c>
      <c r="FU541">
        <v>30.4519</v>
      </c>
      <c r="FV541">
        <v>0</v>
      </c>
      <c r="FW541">
        <v>32.37</v>
      </c>
      <c r="FX541">
        <v>420</v>
      </c>
      <c r="FY541">
        <v>11.3323</v>
      </c>
      <c r="FZ541">
        <v>101.666</v>
      </c>
      <c r="GA541">
        <v>96.1908</v>
      </c>
    </row>
    <row r="542" spans="1:183">
      <c r="A542">
        <v>526</v>
      </c>
      <c r="B542">
        <v>1625678266.5</v>
      </c>
      <c r="C542">
        <v>1050.40000009537</v>
      </c>
      <c r="D542" t="s">
        <v>1358</v>
      </c>
      <c r="E542" t="s">
        <v>1359</v>
      </c>
      <c r="F542">
        <v>1</v>
      </c>
      <c r="G542" t="s">
        <v>302</v>
      </c>
      <c r="H542">
        <v>1625678265.5</v>
      </c>
      <c r="I542">
        <f>(J542)/1000</f>
        <v>0</v>
      </c>
      <c r="J542">
        <f>1000*CJ542*AH542*(CF542-CG542)/(100*BY542*(1000-AH542*CF542))</f>
        <v>0</v>
      </c>
      <c r="K542">
        <f>CJ542*AH542*(CE542-CD542*(1000-AH542*CG542)/(1000-AH542*CF542))/(100*BY542)</f>
        <v>0</v>
      </c>
      <c r="L542">
        <f>CD542 - IF(AH542&gt;1, K542*BY542*100.0/(AJ542*CR542), 0)</f>
        <v>0</v>
      </c>
      <c r="M542">
        <f>((S542-I542/2)*L542-K542)/(S542+I542/2)</f>
        <v>0</v>
      </c>
      <c r="N542">
        <f>M542*(CK542+CL542)/1000.0</f>
        <v>0</v>
      </c>
      <c r="O542">
        <f>(CD542 - IF(AH542&gt;1, K542*BY542*100.0/(AJ542*CR542), 0))*(CK542+CL542)/1000.0</f>
        <v>0</v>
      </c>
      <c r="P542">
        <f>2.0/((1/R542-1/Q542)+SIGN(R542)*SQRT((1/R542-1/Q542)*(1/R542-1/Q542) + 4*BZ542/((BZ542+1)*(BZ542+1))*(2*1/R542*1/Q542-1/Q542*1/Q542)))</f>
        <v>0</v>
      </c>
      <c r="Q542">
        <f>IF(LEFT(CA542,1)&lt;&gt;"0",IF(LEFT(CA542,1)="1",3.0,CB542),$D$5+$E$5*(CR542*CK542/($K$5*1000))+$F$5*(CR542*CK542/($K$5*1000))*MAX(MIN(BY542,$J$5),$I$5)*MAX(MIN(BY542,$J$5),$I$5)+$G$5*MAX(MIN(BY542,$J$5),$I$5)*(CR542*CK542/($K$5*1000))+$H$5*(CR542*CK542/($K$5*1000))*(CR542*CK542/($K$5*1000)))</f>
        <v>0</v>
      </c>
      <c r="R542">
        <f>I542*(1000-(1000*0.61365*exp(17.502*V542/(240.97+V542))/(CK542+CL542)+CF542)/2)/(1000*0.61365*exp(17.502*V542/(240.97+V542))/(CK542+CL542)-CF542)</f>
        <v>0</v>
      </c>
      <c r="S542">
        <f>1/((BZ542+1)/(P542/1.6)+1/(Q542/1.37)) + BZ542/((BZ542+1)/(P542/1.6) + BZ542/(Q542/1.37))</f>
        <v>0</v>
      </c>
      <c r="T542">
        <f>(BU542*BX542)</f>
        <v>0</v>
      </c>
      <c r="U542">
        <f>(CM542+(T542+2*0.95*5.67E-8*(((CM542+$B$7)+273)^4-(CM542+273)^4)-44100*I542)/(1.84*29.3*Q542+8*0.95*5.67E-8*(CM542+273)^3))</f>
        <v>0</v>
      </c>
      <c r="V542">
        <f>($C$7*CN542+$D$7*CO542+$E$7*U542)</f>
        <v>0</v>
      </c>
      <c r="W542">
        <f>0.61365*exp(17.502*V542/(240.97+V542))</f>
        <v>0</v>
      </c>
      <c r="X542">
        <f>(Y542/Z542*100)</f>
        <v>0</v>
      </c>
      <c r="Y542">
        <f>CF542*(CK542+CL542)/1000</f>
        <v>0</v>
      </c>
      <c r="Z542">
        <f>0.61365*exp(17.502*CM542/(240.97+CM542))</f>
        <v>0</v>
      </c>
      <c r="AA542">
        <f>(W542-CF542*(CK542+CL542)/1000)</f>
        <v>0</v>
      </c>
      <c r="AB542">
        <f>(-I542*44100)</f>
        <v>0</v>
      </c>
      <c r="AC542">
        <f>2*29.3*Q542*0.92*(CM542-V542)</f>
        <v>0</v>
      </c>
      <c r="AD542">
        <f>2*0.95*5.67E-8*(((CM542+$B$7)+273)^4-(V542+273)^4)</f>
        <v>0</v>
      </c>
      <c r="AE542">
        <f>T542+AD542+AB542+AC542</f>
        <v>0</v>
      </c>
      <c r="AF542">
        <v>0</v>
      </c>
      <c r="AG542">
        <v>0</v>
      </c>
      <c r="AH542">
        <f>IF(AF542*$H$13&gt;=AJ542,1.0,(AJ542/(AJ542-AF542*$H$13)))</f>
        <v>0</v>
      </c>
      <c r="AI542">
        <f>(AH542-1)*100</f>
        <v>0</v>
      </c>
      <c r="AJ542">
        <f>MAX(0,($B$13+$C$13*CR542)/(1+$D$13*CR542)*CK542/(CM542+273)*$E$13)</f>
        <v>0</v>
      </c>
      <c r="AK542" t="s">
        <v>303</v>
      </c>
      <c r="AL542" t="s">
        <v>303</v>
      </c>
      <c r="AM542">
        <v>0</v>
      </c>
      <c r="AN542">
        <v>0</v>
      </c>
      <c r="AO542">
        <f>1-AM542/AN542</f>
        <v>0</v>
      </c>
      <c r="AP542">
        <v>0</v>
      </c>
      <c r="AQ542" t="s">
        <v>303</v>
      </c>
      <c r="AR542" t="s">
        <v>303</v>
      </c>
      <c r="AS542">
        <v>0</v>
      </c>
      <c r="AT542">
        <v>0</v>
      </c>
      <c r="AU542">
        <f>1-AS542/AT542</f>
        <v>0</v>
      </c>
      <c r="AV542">
        <v>0.5</v>
      </c>
      <c r="AW542">
        <f>BV542</f>
        <v>0</v>
      </c>
      <c r="AX542">
        <f>K542</f>
        <v>0</v>
      </c>
      <c r="AY542">
        <f>AU542*AV542*AW542</f>
        <v>0</v>
      </c>
      <c r="AZ542">
        <f>(AX542-AP542)/AW542</f>
        <v>0</v>
      </c>
      <c r="BA542">
        <f>(AN542-AT542)/AT542</f>
        <v>0</v>
      </c>
      <c r="BB542">
        <f>AM542/(AO542+AM542/AT542)</f>
        <v>0</v>
      </c>
      <c r="BC542" t="s">
        <v>303</v>
      </c>
      <c r="BD542">
        <v>0</v>
      </c>
      <c r="BE542">
        <f>IF(BD542&lt;&gt;0, BD542, BB542)</f>
        <v>0</v>
      </c>
      <c r="BF542">
        <f>1-BE542/AT542</f>
        <v>0</v>
      </c>
      <c r="BG542">
        <f>(AT542-AS542)/(AT542-BE542)</f>
        <v>0</v>
      </c>
      <c r="BH542">
        <f>(AN542-AT542)/(AN542-BE542)</f>
        <v>0</v>
      </c>
      <c r="BI542">
        <f>(AT542-AS542)/(AT542-AM542)</f>
        <v>0</v>
      </c>
      <c r="BJ542">
        <f>(AN542-AT542)/(AN542-AM542)</f>
        <v>0</v>
      </c>
      <c r="BK542">
        <f>(BG542*BE542/AS542)</f>
        <v>0</v>
      </c>
      <c r="BL542">
        <f>(1-BK542)</f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f>$B$11*CS542+$C$11*CT542+$F$11*CU542*(1-CX542)</f>
        <v>0</v>
      </c>
      <c r="BV542">
        <f>BU542*BW542</f>
        <v>0</v>
      </c>
      <c r="BW542">
        <f>($B$11*$D$9+$C$11*$D$9+$F$11*((DH542+CZ542)/MAX(DH542+CZ542+DI542, 0.1)*$I$9+DI542/MAX(DH542+CZ542+DI542, 0.1)*$J$9))/($B$11+$C$11+$F$11)</f>
        <v>0</v>
      </c>
      <c r="BX542">
        <f>($B$11*$K$9+$C$11*$K$9+$F$11*((DH542+CZ542)/MAX(DH542+CZ542+DI542, 0.1)*$P$9+DI542/MAX(DH542+CZ542+DI542, 0.1)*$Q$9))/($B$11+$C$11+$F$11)</f>
        <v>0</v>
      </c>
      <c r="BY542">
        <v>6</v>
      </c>
      <c r="BZ542">
        <v>0.5</v>
      </c>
      <c r="CA542" t="s">
        <v>304</v>
      </c>
      <c r="CB542">
        <v>2</v>
      </c>
      <c r="CC542">
        <v>1625678265.5</v>
      </c>
      <c r="CD542">
        <v>405.574333333333</v>
      </c>
      <c r="CE542">
        <v>420.018666666667</v>
      </c>
      <c r="CF542">
        <v>13.9017333333333</v>
      </c>
      <c r="CG542">
        <v>11.1909</v>
      </c>
      <c r="CH542">
        <v>419.916</v>
      </c>
      <c r="CI542">
        <v>15.4882333333333</v>
      </c>
      <c r="CJ542">
        <v>500.015</v>
      </c>
      <c r="CK542">
        <v>100.413</v>
      </c>
      <c r="CL542">
        <v>0.0998418666666667</v>
      </c>
      <c r="CM542">
        <v>29.1739</v>
      </c>
      <c r="CN542">
        <v>28.6319333333333</v>
      </c>
      <c r="CO542">
        <v>999.9</v>
      </c>
      <c r="CP542">
        <v>0</v>
      </c>
      <c r="CQ542">
        <v>0</v>
      </c>
      <c r="CR542">
        <v>10004.1666666667</v>
      </c>
      <c r="CS542">
        <v>0</v>
      </c>
      <c r="CT542">
        <v>4.32214333333333</v>
      </c>
      <c r="CU542">
        <v>1046.01</v>
      </c>
      <c r="CV542">
        <v>0.962009333333333</v>
      </c>
      <c r="CW542">
        <v>0.0379907</v>
      </c>
      <c r="CX542">
        <v>0</v>
      </c>
      <c r="CY542">
        <v>1186.68333333333</v>
      </c>
      <c r="CZ542">
        <v>4.99912</v>
      </c>
      <c r="DA542">
        <v>12345.6333333333</v>
      </c>
      <c r="DB542">
        <v>6712.88</v>
      </c>
      <c r="DC542">
        <v>38.5203333333333</v>
      </c>
      <c r="DD542">
        <v>41.2706666666667</v>
      </c>
      <c r="DE542">
        <v>40.062</v>
      </c>
      <c r="DF542">
        <v>40.8333333333333</v>
      </c>
      <c r="DG542">
        <v>40.6666666666667</v>
      </c>
      <c r="DH542">
        <v>1001.46</v>
      </c>
      <c r="DI542">
        <v>39.55</v>
      </c>
      <c r="DJ542">
        <v>0</v>
      </c>
      <c r="DK542">
        <v>1625678267.6</v>
      </c>
      <c r="DL542">
        <v>0</v>
      </c>
      <c r="DM542">
        <v>1188.45461538462</v>
      </c>
      <c r="DN542">
        <v>-17.5070085562506</v>
      </c>
      <c r="DO542">
        <v>-96.1572650257085</v>
      </c>
      <c r="DP542">
        <v>12353.9538461538</v>
      </c>
      <c r="DQ542">
        <v>15</v>
      </c>
      <c r="DR542">
        <v>1625677134.6</v>
      </c>
      <c r="DS542" t="s">
        <v>305</v>
      </c>
      <c r="DT542">
        <v>1625677128.6</v>
      </c>
      <c r="DU542">
        <v>1625677134.6</v>
      </c>
      <c r="DV542">
        <v>2</v>
      </c>
      <c r="DW542">
        <v>0.041</v>
      </c>
      <c r="DX542">
        <v>0.026</v>
      </c>
      <c r="DY542">
        <v>-14.347</v>
      </c>
      <c r="DZ542">
        <v>-1.389</v>
      </c>
      <c r="EA542">
        <v>420</v>
      </c>
      <c r="EB542">
        <v>5</v>
      </c>
      <c r="EC542">
        <v>0.14</v>
      </c>
      <c r="ED542">
        <v>0.08</v>
      </c>
      <c r="EE542">
        <v>-14.3702243902439</v>
      </c>
      <c r="EF542">
        <v>-0.202547038327532</v>
      </c>
      <c r="EG542">
        <v>0.0386286686188166</v>
      </c>
      <c r="EH542">
        <v>1</v>
      </c>
      <c r="EI542">
        <v>1189.25636363636</v>
      </c>
      <c r="EJ542">
        <v>-17.6850164793383</v>
      </c>
      <c r="EK542">
        <v>1.70008701770486</v>
      </c>
      <c r="EL542">
        <v>0</v>
      </c>
      <c r="EM542">
        <v>2.67223658536585</v>
      </c>
      <c r="EN542">
        <v>0.169217560975607</v>
      </c>
      <c r="EO542">
        <v>0.020239005037937</v>
      </c>
      <c r="EP542">
        <v>0</v>
      </c>
      <c r="EQ542">
        <v>1</v>
      </c>
      <c r="ER542">
        <v>3</v>
      </c>
      <c r="ES542" t="s">
        <v>427</v>
      </c>
      <c r="ET542">
        <v>100</v>
      </c>
      <c r="EU542">
        <v>100</v>
      </c>
      <c r="EV542">
        <v>-14.342</v>
      </c>
      <c r="EW542">
        <v>-1.5866</v>
      </c>
      <c r="EX542">
        <v>-14.3476998515065</v>
      </c>
      <c r="EY542">
        <v>0.000485247639819423</v>
      </c>
      <c r="EZ542">
        <v>-1.36446825205216e-06</v>
      </c>
      <c r="FA542">
        <v>5.78542989185787e-10</v>
      </c>
      <c r="FB542">
        <v>-1.1099058739466</v>
      </c>
      <c r="FC542">
        <v>-0.0508365997127688</v>
      </c>
      <c r="FD542">
        <v>0.00161886503163497</v>
      </c>
      <c r="FE542">
        <v>-2.08621555845513e-05</v>
      </c>
      <c r="FF542">
        <v>0</v>
      </c>
      <c r="FG542">
        <v>2096</v>
      </c>
      <c r="FH542">
        <v>2</v>
      </c>
      <c r="FI542">
        <v>28</v>
      </c>
      <c r="FJ542">
        <v>19</v>
      </c>
      <c r="FK542">
        <v>18.9</v>
      </c>
      <c r="FL542">
        <v>18</v>
      </c>
      <c r="FM542">
        <v>492.722</v>
      </c>
      <c r="FN542">
        <v>513.793</v>
      </c>
      <c r="FO542">
        <v>32.344</v>
      </c>
      <c r="FP542">
        <v>26.5799</v>
      </c>
      <c r="FQ542">
        <v>30.0005</v>
      </c>
      <c r="FR542">
        <v>26.6383</v>
      </c>
      <c r="FS542">
        <v>26.6173</v>
      </c>
      <c r="FT542">
        <v>21.5624</v>
      </c>
      <c r="FU542">
        <v>30.4519</v>
      </c>
      <c r="FV542">
        <v>0</v>
      </c>
      <c r="FW542">
        <v>32.43</v>
      </c>
      <c r="FX542">
        <v>420</v>
      </c>
      <c r="FY542">
        <v>11.3409</v>
      </c>
      <c r="FZ542">
        <v>101.666</v>
      </c>
      <c r="GA542">
        <v>96.1907</v>
      </c>
    </row>
    <row r="543" spans="1:183">
      <c r="A543">
        <v>527</v>
      </c>
      <c r="B543">
        <v>1625678268.5</v>
      </c>
      <c r="C543">
        <v>1052.40000009537</v>
      </c>
      <c r="D543" t="s">
        <v>1360</v>
      </c>
      <c r="E543" t="s">
        <v>1361</v>
      </c>
      <c r="F543">
        <v>1</v>
      </c>
      <c r="G543" t="s">
        <v>302</v>
      </c>
      <c r="H543">
        <v>1625678267.5</v>
      </c>
      <c r="I543">
        <f>(J543)/1000</f>
        <v>0</v>
      </c>
      <c r="J543">
        <f>1000*CJ543*AH543*(CF543-CG543)/(100*BY543*(1000-AH543*CF543))</f>
        <v>0</v>
      </c>
      <c r="K543">
        <f>CJ543*AH543*(CE543-CD543*(1000-AH543*CG543)/(1000-AH543*CF543))/(100*BY543)</f>
        <v>0</v>
      </c>
      <c r="L543">
        <f>CD543 - IF(AH543&gt;1, K543*BY543*100.0/(AJ543*CR543), 0)</f>
        <v>0</v>
      </c>
      <c r="M543">
        <f>((S543-I543/2)*L543-K543)/(S543+I543/2)</f>
        <v>0</v>
      </c>
      <c r="N543">
        <f>M543*(CK543+CL543)/1000.0</f>
        <v>0</v>
      </c>
      <c r="O543">
        <f>(CD543 - IF(AH543&gt;1, K543*BY543*100.0/(AJ543*CR543), 0))*(CK543+CL543)/1000.0</f>
        <v>0</v>
      </c>
      <c r="P543">
        <f>2.0/((1/R543-1/Q543)+SIGN(R543)*SQRT((1/R543-1/Q543)*(1/R543-1/Q543) + 4*BZ543/((BZ543+1)*(BZ543+1))*(2*1/R543*1/Q543-1/Q543*1/Q543)))</f>
        <v>0</v>
      </c>
      <c r="Q543">
        <f>IF(LEFT(CA543,1)&lt;&gt;"0",IF(LEFT(CA543,1)="1",3.0,CB543),$D$5+$E$5*(CR543*CK543/($K$5*1000))+$F$5*(CR543*CK543/($K$5*1000))*MAX(MIN(BY543,$J$5),$I$5)*MAX(MIN(BY543,$J$5),$I$5)+$G$5*MAX(MIN(BY543,$J$5),$I$5)*(CR543*CK543/($K$5*1000))+$H$5*(CR543*CK543/($K$5*1000))*(CR543*CK543/($K$5*1000)))</f>
        <v>0</v>
      </c>
      <c r="R543">
        <f>I543*(1000-(1000*0.61365*exp(17.502*V543/(240.97+V543))/(CK543+CL543)+CF543)/2)/(1000*0.61365*exp(17.502*V543/(240.97+V543))/(CK543+CL543)-CF543)</f>
        <v>0</v>
      </c>
      <c r="S543">
        <f>1/((BZ543+1)/(P543/1.6)+1/(Q543/1.37)) + BZ543/((BZ543+1)/(P543/1.6) + BZ543/(Q543/1.37))</f>
        <v>0</v>
      </c>
      <c r="T543">
        <f>(BU543*BX543)</f>
        <v>0</v>
      </c>
      <c r="U543">
        <f>(CM543+(T543+2*0.95*5.67E-8*(((CM543+$B$7)+273)^4-(CM543+273)^4)-44100*I543)/(1.84*29.3*Q543+8*0.95*5.67E-8*(CM543+273)^3))</f>
        <v>0</v>
      </c>
      <c r="V543">
        <f>($C$7*CN543+$D$7*CO543+$E$7*U543)</f>
        <v>0</v>
      </c>
      <c r="W543">
        <f>0.61365*exp(17.502*V543/(240.97+V543))</f>
        <v>0</v>
      </c>
      <c r="X543">
        <f>(Y543/Z543*100)</f>
        <v>0</v>
      </c>
      <c r="Y543">
        <f>CF543*(CK543+CL543)/1000</f>
        <v>0</v>
      </c>
      <c r="Z543">
        <f>0.61365*exp(17.502*CM543/(240.97+CM543))</f>
        <v>0</v>
      </c>
      <c r="AA543">
        <f>(W543-CF543*(CK543+CL543)/1000)</f>
        <v>0</v>
      </c>
      <c r="AB543">
        <f>(-I543*44100)</f>
        <v>0</v>
      </c>
      <c r="AC543">
        <f>2*29.3*Q543*0.92*(CM543-V543)</f>
        <v>0</v>
      </c>
      <c r="AD543">
        <f>2*0.95*5.67E-8*(((CM543+$B$7)+273)^4-(V543+273)^4)</f>
        <v>0</v>
      </c>
      <c r="AE543">
        <f>T543+AD543+AB543+AC543</f>
        <v>0</v>
      </c>
      <c r="AF543">
        <v>0</v>
      </c>
      <c r="AG543">
        <v>0</v>
      </c>
      <c r="AH543">
        <f>IF(AF543*$H$13&gt;=AJ543,1.0,(AJ543/(AJ543-AF543*$H$13)))</f>
        <v>0</v>
      </c>
      <c r="AI543">
        <f>(AH543-1)*100</f>
        <v>0</v>
      </c>
      <c r="AJ543">
        <f>MAX(0,($B$13+$C$13*CR543)/(1+$D$13*CR543)*CK543/(CM543+273)*$E$13)</f>
        <v>0</v>
      </c>
      <c r="AK543" t="s">
        <v>303</v>
      </c>
      <c r="AL543" t="s">
        <v>303</v>
      </c>
      <c r="AM543">
        <v>0</v>
      </c>
      <c r="AN543">
        <v>0</v>
      </c>
      <c r="AO543">
        <f>1-AM543/AN543</f>
        <v>0</v>
      </c>
      <c r="AP543">
        <v>0</v>
      </c>
      <c r="AQ543" t="s">
        <v>303</v>
      </c>
      <c r="AR543" t="s">
        <v>303</v>
      </c>
      <c r="AS543">
        <v>0</v>
      </c>
      <c r="AT543">
        <v>0</v>
      </c>
      <c r="AU543">
        <f>1-AS543/AT543</f>
        <v>0</v>
      </c>
      <c r="AV543">
        <v>0.5</v>
      </c>
      <c r="AW543">
        <f>BV543</f>
        <v>0</v>
      </c>
      <c r="AX543">
        <f>K543</f>
        <v>0</v>
      </c>
      <c r="AY543">
        <f>AU543*AV543*AW543</f>
        <v>0</v>
      </c>
      <c r="AZ543">
        <f>(AX543-AP543)/AW543</f>
        <v>0</v>
      </c>
      <c r="BA543">
        <f>(AN543-AT543)/AT543</f>
        <v>0</v>
      </c>
      <c r="BB543">
        <f>AM543/(AO543+AM543/AT543)</f>
        <v>0</v>
      </c>
      <c r="BC543" t="s">
        <v>303</v>
      </c>
      <c r="BD543">
        <v>0</v>
      </c>
      <c r="BE543">
        <f>IF(BD543&lt;&gt;0, BD543, BB543)</f>
        <v>0</v>
      </c>
      <c r="BF543">
        <f>1-BE543/AT543</f>
        <v>0</v>
      </c>
      <c r="BG543">
        <f>(AT543-AS543)/(AT543-BE543)</f>
        <v>0</v>
      </c>
      <c r="BH543">
        <f>(AN543-AT543)/(AN543-BE543)</f>
        <v>0</v>
      </c>
      <c r="BI543">
        <f>(AT543-AS543)/(AT543-AM543)</f>
        <v>0</v>
      </c>
      <c r="BJ543">
        <f>(AN543-AT543)/(AN543-AM543)</f>
        <v>0</v>
      </c>
      <c r="BK543">
        <f>(BG543*BE543/AS543)</f>
        <v>0</v>
      </c>
      <c r="BL543">
        <f>(1-BK543)</f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f>$B$11*CS543+$C$11*CT543+$F$11*CU543*(1-CX543)</f>
        <v>0</v>
      </c>
      <c r="BV543">
        <f>BU543*BW543</f>
        <v>0</v>
      </c>
      <c r="BW543">
        <f>($B$11*$D$9+$C$11*$D$9+$F$11*((DH543+CZ543)/MAX(DH543+CZ543+DI543, 0.1)*$I$9+DI543/MAX(DH543+CZ543+DI543, 0.1)*$J$9))/($B$11+$C$11+$F$11)</f>
        <v>0</v>
      </c>
      <c r="BX543">
        <f>($B$11*$K$9+$C$11*$K$9+$F$11*((DH543+CZ543)/MAX(DH543+CZ543+DI543, 0.1)*$P$9+DI543/MAX(DH543+CZ543+DI543, 0.1)*$Q$9))/($B$11+$C$11+$F$11)</f>
        <v>0</v>
      </c>
      <c r="BY543">
        <v>6</v>
      </c>
      <c r="BZ543">
        <v>0.5</v>
      </c>
      <c r="CA543" t="s">
        <v>304</v>
      </c>
      <c r="CB543">
        <v>2</v>
      </c>
      <c r="CC543">
        <v>1625678267.5</v>
      </c>
      <c r="CD543">
        <v>405.575666666667</v>
      </c>
      <c r="CE543">
        <v>419.95</v>
      </c>
      <c r="CF543">
        <v>13.925</v>
      </c>
      <c r="CG543">
        <v>11.2044</v>
      </c>
      <c r="CH543">
        <v>419.917</v>
      </c>
      <c r="CI543">
        <v>15.5118</v>
      </c>
      <c r="CJ543">
        <v>499.983666666667</v>
      </c>
      <c r="CK543">
        <v>100.413333333333</v>
      </c>
      <c r="CL543">
        <v>0.0998059333333333</v>
      </c>
      <c r="CM543">
        <v>29.2049333333333</v>
      </c>
      <c r="CN543">
        <v>28.6573333333333</v>
      </c>
      <c r="CO543">
        <v>999.9</v>
      </c>
      <c r="CP543">
        <v>0</v>
      </c>
      <c r="CQ543">
        <v>0</v>
      </c>
      <c r="CR543">
        <v>9979.37333333333</v>
      </c>
      <c r="CS543">
        <v>0</v>
      </c>
      <c r="CT543">
        <v>4.34787333333333</v>
      </c>
      <c r="CU543">
        <v>1046.09666666667</v>
      </c>
      <c r="CV543">
        <v>0.962013</v>
      </c>
      <c r="CW543">
        <v>0.037987</v>
      </c>
      <c r="CX543">
        <v>0</v>
      </c>
      <c r="CY543">
        <v>1185.93333333333</v>
      </c>
      <c r="CZ543">
        <v>4.99912</v>
      </c>
      <c r="DA543">
        <v>12328.2666666667</v>
      </c>
      <c r="DB543">
        <v>6713.44666666667</v>
      </c>
      <c r="DC543">
        <v>38.5416666666667</v>
      </c>
      <c r="DD543">
        <v>41.312</v>
      </c>
      <c r="DE543">
        <v>40.0416666666667</v>
      </c>
      <c r="DF543">
        <v>40.8746666666667</v>
      </c>
      <c r="DG543">
        <v>40.7703333333333</v>
      </c>
      <c r="DH543">
        <v>1001.54666666667</v>
      </c>
      <c r="DI543">
        <v>39.55</v>
      </c>
      <c r="DJ543">
        <v>0</v>
      </c>
      <c r="DK543">
        <v>1625678269.4</v>
      </c>
      <c r="DL543">
        <v>0</v>
      </c>
      <c r="DM543">
        <v>1187.8212</v>
      </c>
      <c r="DN543">
        <v>-18.0084615277311</v>
      </c>
      <c r="DO543">
        <v>-120.807692322324</v>
      </c>
      <c r="DP543">
        <v>12348.628</v>
      </c>
      <c r="DQ543">
        <v>15</v>
      </c>
      <c r="DR543">
        <v>1625677134.6</v>
      </c>
      <c r="DS543" t="s">
        <v>305</v>
      </c>
      <c r="DT543">
        <v>1625677128.6</v>
      </c>
      <c r="DU543">
        <v>1625677134.6</v>
      </c>
      <c r="DV543">
        <v>2</v>
      </c>
      <c r="DW543">
        <v>0.041</v>
      </c>
      <c r="DX543">
        <v>0.026</v>
      </c>
      <c r="DY543">
        <v>-14.347</v>
      </c>
      <c r="DZ543">
        <v>-1.389</v>
      </c>
      <c r="EA543">
        <v>420</v>
      </c>
      <c r="EB543">
        <v>5</v>
      </c>
      <c r="EC543">
        <v>0.14</v>
      </c>
      <c r="ED543">
        <v>0.08</v>
      </c>
      <c r="EE543">
        <v>-14.3748146341463</v>
      </c>
      <c r="EF543">
        <v>-0.150740069686435</v>
      </c>
      <c r="EG543">
        <v>0.0368377759516135</v>
      </c>
      <c r="EH543">
        <v>1</v>
      </c>
      <c r="EI543">
        <v>1188.7303030303</v>
      </c>
      <c r="EJ543">
        <v>-17.8372765790265</v>
      </c>
      <c r="EK543">
        <v>1.7174461040434</v>
      </c>
      <c r="EL543">
        <v>0</v>
      </c>
      <c r="EM543">
        <v>2.67815634146341</v>
      </c>
      <c r="EN543">
        <v>0.21980111498258</v>
      </c>
      <c r="EO543">
        <v>0.0241808448435288</v>
      </c>
      <c r="EP543">
        <v>0</v>
      </c>
      <c r="EQ543">
        <v>1</v>
      </c>
      <c r="ER543">
        <v>3</v>
      </c>
      <c r="ES543" t="s">
        <v>427</v>
      </c>
      <c r="ET543">
        <v>100</v>
      </c>
      <c r="EU543">
        <v>100</v>
      </c>
      <c r="EV543">
        <v>-14.342</v>
      </c>
      <c r="EW543">
        <v>-1.587</v>
      </c>
      <c r="EX543">
        <v>-14.3476998515065</v>
      </c>
      <c r="EY543">
        <v>0.000485247639819423</v>
      </c>
      <c r="EZ543">
        <v>-1.36446825205216e-06</v>
      </c>
      <c r="FA543">
        <v>5.78542989185787e-10</v>
      </c>
      <c r="FB543">
        <v>-1.1099058739466</v>
      </c>
      <c r="FC543">
        <v>-0.0508365997127688</v>
      </c>
      <c r="FD543">
        <v>0.00161886503163497</v>
      </c>
      <c r="FE543">
        <v>-2.08621555845513e-05</v>
      </c>
      <c r="FF543">
        <v>0</v>
      </c>
      <c r="FG543">
        <v>2096</v>
      </c>
      <c r="FH543">
        <v>2</v>
      </c>
      <c r="FI543">
        <v>28</v>
      </c>
      <c r="FJ543">
        <v>19</v>
      </c>
      <c r="FK543">
        <v>18.9</v>
      </c>
      <c r="FL543">
        <v>18</v>
      </c>
      <c r="FM543">
        <v>492.92</v>
      </c>
      <c r="FN543">
        <v>513.966</v>
      </c>
      <c r="FO543">
        <v>32.3878</v>
      </c>
      <c r="FP543">
        <v>26.5816</v>
      </c>
      <c r="FQ543">
        <v>30.0005</v>
      </c>
      <c r="FR543">
        <v>26.6394</v>
      </c>
      <c r="FS543">
        <v>26.6184</v>
      </c>
      <c r="FT543">
        <v>21.5624</v>
      </c>
      <c r="FU543">
        <v>30.4519</v>
      </c>
      <c r="FV543">
        <v>0</v>
      </c>
      <c r="FW543">
        <v>32.43</v>
      </c>
      <c r="FX543">
        <v>420</v>
      </c>
      <c r="FY543">
        <v>11.3461</v>
      </c>
      <c r="FZ543">
        <v>101.668</v>
      </c>
      <c r="GA543">
        <v>96.1897</v>
      </c>
    </row>
    <row r="544" spans="1:183">
      <c r="A544">
        <v>528</v>
      </c>
      <c r="B544">
        <v>1625678270.5</v>
      </c>
      <c r="C544">
        <v>1054.40000009537</v>
      </c>
      <c r="D544" t="s">
        <v>1362</v>
      </c>
      <c r="E544" t="s">
        <v>1363</v>
      </c>
      <c r="F544">
        <v>1</v>
      </c>
      <c r="G544" t="s">
        <v>302</v>
      </c>
      <c r="H544">
        <v>1625678269.5</v>
      </c>
      <c r="I544">
        <f>(J544)/1000</f>
        <v>0</v>
      </c>
      <c r="J544">
        <f>1000*CJ544*AH544*(CF544-CG544)/(100*BY544*(1000-AH544*CF544))</f>
        <v>0</v>
      </c>
      <c r="K544">
        <f>CJ544*AH544*(CE544-CD544*(1000-AH544*CG544)/(1000-AH544*CF544))/(100*BY544)</f>
        <v>0</v>
      </c>
      <c r="L544">
        <f>CD544 - IF(AH544&gt;1, K544*BY544*100.0/(AJ544*CR544), 0)</f>
        <v>0</v>
      </c>
      <c r="M544">
        <f>((S544-I544/2)*L544-K544)/(S544+I544/2)</f>
        <v>0</v>
      </c>
      <c r="N544">
        <f>M544*(CK544+CL544)/1000.0</f>
        <v>0</v>
      </c>
      <c r="O544">
        <f>(CD544 - IF(AH544&gt;1, K544*BY544*100.0/(AJ544*CR544), 0))*(CK544+CL544)/1000.0</f>
        <v>0</v>
      </c>
      <c r="P544">
        <f>2.0/((1/R544-1/Q544)+SIGN(R544)*SQRT((1/R544-1/Q544)*(1/R544-1/Q544) + 4*BZ544/((BZ544+1)*(BZ544+1))*(2*1/R544*1/Q544-1/Q544*1/Q544)))</f>
        <v>0</v>
      </c>
      <c r="Q544">
        <f>IF(LEFT(CA544,1)&lt;&gt;"0",IF(LEFT(CA544,1)="1",3.0,CB544),$D$5+$E$5*(CR544*CK544/($K$5*1000))+$F$5*(CR544*CK544/($K$5*1000))*MAX(MIN(BY544,$J$5),$I$5)*MAX(MIN(BY544,$J$5),$I$5)+$G$5*MAX(MIN(BY544,$J$5),$I$5)*(CR544*CK544/($K$5*1000))+$H$5*(CR544*CK544/($K$5*1000))*(CR544*CK544/($K$5*1000)))</f>
        <v>0</v>
      </c>
      <c r="R544">
        <f>I544*(1000-(1000*0.61365*exp(17.502*V544/(240.97+V544))/(CK544+CL544)+CF544)/2)/(1000*0.61365*exp(17.502*V544/(240.97+V544))/(CK544+CL544)-CF544)</f>
        <v>0</v>
      </c>
      <c r="S544">
        <f>1/((BZ544+1)/(P544/1.6)+1/(Q544/1.37)) + BZ544/((BZ544+1)/(P544/1.6) + BZ544/(Q544/1.37))</f>
        <v>0</v>
      </c>
      <c r="T544">
        <f>(BU544*BX544)</f>
        <v>0</v>
      </c>
      <c r="U544">
        <f>(CM544+(T544+2*0.95*5.67E-8*(((CM544+$B$7)+273)^4-(CM544+273)^4)-44100*I544)/(1.84*29.3*Q544+8*0.95*5.67E-8*(CM544+273)^3))</f>
        <v>0</v>
      </c>
      <c r="V544">
        <f>($C$7*CN544+$D$7*CO544+$E$7*U544)</f>
        <v>0</v>
      </c>
      <c r="W544">
        <f>0.61365*exp(17.502*V544/(240.97+V544))</f>
        <v>0</v>
      </c>
      <c r="X544">
        <f>(Y544/Z544*100)</f>
        <v>0</v>
      </c>
      <c r="Y544">
        <f>CF544*(CK544+CL544)/1000</f>
        <v>0</v>
      </c>
      <c r="Z544">
        <f>0.61365*exp(17.502*CM544/(240.97+CM544))</f>
        <v>0</v>
      </c>
      <c r="AA544">
        <f>(W544-CF544*(CK544+CL544)/1000)</f>
        <v>0</v>
      </c>
      <c r="AB544">
        <f>(-I544*44100)</f>
        <v>0</v>
      </c>
      <c r="AC544">
        <f>2*29.3*Q544*0.92*(CM544-V544)</f>
        <v>0</v>
      </c>
      <c r="AD544">
        <f>2*0.95*5.67E-8*(((CM544+$B$7)+273)^4-(V544+273)^4)</f>
        <v>0</v>
      </c>
      <c r="AE544">
        <f>T544+AD544+AB544+AC544</f>
        <v>0</v>
      </c>
      <c r="AF544">
        <v>0</v>
      </c>
      <c r="AG544">
        <v>0</v>
      </c>
      <c r="AH544">
        <f>IF(AF544*$H$13&gt;=AJ544,1.0,(AJ544/(AJ544-AF544*$H$13)))</f>
        <v>0</v>
      </c>
      <c r="AI544">
        <f>(AH544-1)*100</f>
        <v>0</v>
      </c>
      <c r="AJ544">
        <f>MAX(0,($B$13+$C$13*CR544)/(1+$D$13*CR544)*CK544/(CM544+273)*$E$13)</f>
        <v>0</v>
      </c>
      <c r="AK544" t="s">
        <v>303</v>
      </c>
      <c r="AL544" t="s">
        <v>303</v>
      </c>
      <c r="AM544">
        <v>0</v>
      </c>
      <c r="AN544">
        <v>0</v>
      </c>
      <c r="AO544">
        <f>1-AM544/AN544</f>
        <v>0</v>
      </c>
      <c r="AP544">
        <v>0</v>
      </c>
      <c r="AQ544" t="s">
        <v>303</v>
      </c>
      <c r="AR544" t="s">
        <v>303</v>
      </c>
      <c r="AS544">
        <v>0</v>
      </c>
      <c r="AT544">
        <v>0</v>
      </c>
      <c r="AU544">
        <f>1-AS544/AT544</f>
        <v>0</v>
      </c>
      <c r="AV544">
        <v>0.5</v>
      </c>
      <c r="AW544">
        <f>BV544</f>
        <v>0</v>
      </c>
      <c r="AX544">
        <f>K544</f>
        <v>0</v>
      </c>
      <c r="AY544">
        <f>AU544*AV544*AW544</f>
        <v>0</v>
      </c>
      <c r="AZ544">
        <f>(AX544-AP544)/AW544</f>
        <v>0</v>
      </c>
      <c r="BA544">
        <f>(AN544-AT544)/AT544</f>
        <v>0</v>
      </c>
      <c r="BB544">
        <f>AM544/(AO544+AM544/AT544)</f>
        <v>0</v>
      </c>
      <c r="BC544" t="s">
        <v>303</v>
      </c>
      <c r="BD544">
        <v>0</v>
      </c>
      <c r="BE544">
        <f>IF(BD544&lt;&gt;0, BD544, BB544)</f>
        <v>0</v>
      </c>
      <c r="BF544">
        <f>1-BE544/AT544</f>
        <v>0</v>
      </c>
      <c r="BG544">
        <f>(AT544-AS544)/(AT544-BE544)</f>
        <v>0</v>
      </c>
      <c r="BH544">
        <f>(AN544-AT544)/(AN544-BE544)</f>
        <v>0</v>
      </c>
      <c r="BI544">
        <f>(AT544-AS544)/(AT544-AM544)</f>
        <v>0</v>
      </c>
      <c r="BJ544">
        <f>(AN544-AT544)/(AN544-AM544)</f>
        <v>0</v>
      </c>
      <c r="BK544">
        <f>(BG544*BE544/AS544)</f>
        <v>0</v>
      </c>
      <c r="BL544">
        <f>(1-BK544)</f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f>$B$11*CS544+$C$11*CT544+$F$11*CU544*(1-CX544)</f>
        <v>0</v>
      </c>
      <c r="BV544">
        <f>BU544*BW544</f>
        <v>0</v>
      </c>
      <c r="BW544">
        <f>($B$11*$D$9+$C$11*$D$9+$F$11*((DH544+CZ544)/MAX(DH544+CZ544+DI544, 0.1)*$I$9+DI544/MAX(DH544+CZ544+DI544, 0.1)*$J$9))/($B$11+$C$11+$F$11)</f>
        <v>0</v>
      </c>
      <c r="BX544">
        <f>($B$11*$K$9+$C$11*$K$9+$F$11*((DH544+CZ544)/MAX(DH544+CZ544+DI544, 0.1)*$P$9+DI544/MAX(DH544+CZ544+DI544, 0.1)*$Q$9))/($B$11+$C$11+$F$11)</f>
        <v>0</v>
      </c>
      <c r="BY544">
        <v>6</v>
      </c>
      <c r="BZ544">
        <v>0.5</v>
      </c>
      <c r="CA544" t="s">
        <v>304</v>
      </c>
      <c r="CB544">
        <v>2</v>
      </c>
      <c r="CC544">
        <v>1625678269.5</v>
      </c>
      <c r="CD544">
        <v>405.550666666667</v>
      </c>
      <c r="CE544">
        <v>419.928</v>
      </c>
      <c r="CF544">
        <v>13.9474333333333</v>
      </c>
      <c r="CG544">
        <v>11.2354666666667</v>
      </c>
      <c r="CH544">
        <v>419.892333333333</v>
      </c>
      <c r="CI544">
        <v>15.5346333333333</v>
      </c>
      <c r="CJ544">
        <v>500.060333333333</v>
      </c>
      <c r="CK544">
        <v>100.411666666667</v>
      </c>
      <c r="CL544">
        <v>0.100416</v>
      </c>
      <c r="CM544">
        <v>29.2340666666667</v>
      </c>
      <c r="CN544">
        <v>28.6858333333333</v>
      </c>
      <c r="CO544">
        <v>999.9</v>
      </c>
      <c r="CP544">
        <v>0</v>
      </c>
      <c r="CQ544">
        <v>0</v>
      </c>
      <c r="CR544">
        <v>9975.62333333333</v>
      </c>
      <c r="CS544">
        <v>0</v>
      </c>
      <c r="CT544">
        <v>4.3249</v>
      </c>
      <c r="CU544">
        <v>1046.10666666667</v>
      </c>
      <c r="CV544">
        <v>0.962013</v>
      </c>
      <c r="CW544">
        <v>0.037987</v>
      </c>
      <c r="CX544">
        <v>0</v>
      </c>
      <c r="CY544">
        <v>1185.22</v>
      </c>
      <c r="CZ544">
        <v>4.99912</v>
      </c>
      <c r="DA544">
        <v>12343.0333333333</v>
      </c>
      <c r="DB544">
        <v>6713.51333333333</v>
      </c>
      <c r="DC544">
        <v>38.4373333333333</v>
      </c>
      <c r="DD544">
        <v>41.312</v>
      </c>
      <c r="DE544">
        <v>40.1456666666667</v>
      </c>
      <c r="DF544">
        <v>40.9373333333333</v>
      </c>
      <c r="DG544">
        <v>40.729</v>
      </c>
      <c r="DH544">
        <v>1001.55666666667</v>
      </c>
      <c r="DI544">
        <v>39.55</v>
      </c>
      <c r="DJ544">
        <v>0</v>
      </c>
      <c r="DK544">
        <v>1625678271.2</v>
      </c>
      <c r="DL544">
        <v>0</v>
      </c>
      <c r="DM544">
        <v>1187.33615384615</v>
      </c>
      <c r="DN544">
        <v>-17.5781196794769</v>
      </c>
      <c r="DO544">
        <v>-93.4153849518144</v>
      </c>
      <c r="DP544">
        <v>12346.9615384615</v>
      </c>
      <c r="DQ544">
        <v>15</v>
      </c>
      <c r="DR544">
        <v>1625677134.6</v>
      </c>
      <c r="DS544" t="s">
        <v>305</v>
      </c>
      <c r="DT544">
        <v>1625677128.6</v>
      </c>
      <c r="DU544">
        <v>1625677134.6</v>
      </c>
      <c r="DV544">
        <v>2</v>
      </c>
      <c r="DW544">
        <v>0.041</v>
      </c>
      <c r="DX544">
        <v>0.026</v>
      </c>
      <c r="DY544">
        <v>-14.347</v>
      </c>
      <c r="DZ544">
        <v>-1.389</v>
      </c>
      <c r="EA544">
        <v>420</v>
      </c>
      <c r="EB544">
        <v>5</v>
      </c>
      <c r="EC544">
        <v>0.14</v>
      </c>
      <c r="ED544">
        <v>0.08</v>
      </c>
      <c r="EE544">
        <v>-14.3769</v>
      </c>
      <c r="EF544">
        <v>-0.101644599303159</v>
      </c>
      <c r="EG544">
        <v>0.0362794842246931</v>
      </c>
      <c r="EH544">
        <v>1</v>
      </c>
      <c r="EI544">
        <v>1188.17971428571</v>
      </c>
      <c r="EJ544">
        <v>-18.2414090019582</v>
      </c>
      <c r="EK544">
        <v>1.85075040489647</v>
      </c>
      <c r="EL544">
        <v>0</v>
      </c>
      <c r="EM544">
        <v>2.6832243902439</v>
      </c>
      <c r="EN544">
        <v>0.242344599303133</v>
      </c>
      <c r="EO544">
        <v>0.0255354603800934</v>
      </c>
      <c r="EP544">
        <v>0</v>
      </c>
      <c r="EQ544">
        <v>1</v>
      </c>
      <c r="ER544">
        <v>3</v>
      </c>
      <c r="ES544" t="s">
        <v>427</v>
      </c>
      <c r="ET544">
        <v>100</v>
      </c>
      <c r="EU544">
        <v>100</v>
      </c>
      <c r="EV544">
        <v>-14.342</v>
      </c>
      <c r="EW544">
        <v>-1.5874</v>
      </c>
      <c r="EX544">
        <v>-14.3476998515065</v>
      </c>
      <c r="EY544">
        <v>0.000485247639819423</v>
      </c>
      <c r="EZ544">
        <v>-1.36446825205216e-06</v>
      </c>
      <c r="FA544">
        <v>5.78542989185787e-10</v>
      </c>
      <c r="FB544">
        <v>-1.1099058739466</v>
      </c>
      <c r="FC544">
        <v>-0.0508365997127688</v>
      </c>
      <c r="FD544">
        <v>0.00161886503163497</v>
      </c>
      <c r="FE544">
        <v>-2.08621555845513e-05</v>
      </c>
      <c r="FF544">
        <v>0</v>
      </c>
      <c r="FG544">
        <v>2096</v>
      </c>
      <c r="FH544">
        <v>2</v>
      </c>
      <c r="FI544">
        <v>28</v>
      </c>
      <c r="FJ544">
        <v>19</v>
      </c>
      <c r="FK544">
        <v>18.9</v>
      </c>
      <c r="FL544">
        <v>18</v>
      </c>
      <c r="FM544">
        <v>492.765</v>
      </c>
      <c r="FN544">
        <v>513.94</v>
      </c>
      <c r="FO544">
        <v>32.4348</v>
      </c>
      <c r="FP544">
        <v>26.5833</v>
      </c>
      <c r="FQ544">
        <v>30.0003</v>
      </c>
      <c r="FR544">
        <v>26.6399</v>
      </c>
      <c r="FS544">
        <v>26.6195</v>
      </c>
      <c r="FT544">
        <v>21.5631</v>
      </c>
      <c r="FU544">
        <v>30.4519</v>
      </c>
      <c r="FV544">
        <v>0</v>
      </c>
      <c r="FW544">
        <v>32.5</v>
      </c>
      <c r="FX544">
        <v>420</v>
      </c>
      <c r="FY544">
        <v>11.342</v>
      </c>
      <c r="FZ544">
        <v>101.668</v>
      </c>
      <c r="GA544">
        <v>96.1902</v>
      </c>
    </row>
    <row r="545" spans="1:183">
      <c r="A545">
        <v>529</v>
      </c>
      <c r="B545">
        <v>1625678272.5</v>
      </c>
      <c r="C545">
        <v>1056.40000009537</v>
      </c>
      <c r="D545" t="s">
        <v>1364</v>
      </c>
      <c r="E545" t="s">
        <v>1365</v>
      </c>
      <c r="F545">
        <v>1</v>
      </c>
      <c r="G545" t="s">
        <v>302</v>
      </c>
      <c r="H545">
        <v>1625678271.5</v>
      </c>
      <c r="I545">
        <f>(J545)/1000</f>
        <v>0</v>
      </c>
      <c r="J545">
        <f>1000*CJ545*AH545*(CF545-CG545)/(100*BY545*(1000-AH545*CF545))</f>
        <v>0</v>
      </c>
      <c r="K545">
        <f>CJ545*AH545*(CE545-CD545*(1000-AH545*CG545)/(1000-AH545*CF545))/(100*BY545)</f>
        <v>0</v>
      </c>
      <c r="L545">
        <f>CD545 - IF(AH545&gt;1, K545*BY545*100.0/(AJ545*CR545), 0)</f>
        <v>0</v>
      </c>
      <c r="M545">
        <f>((S545-I545/2)*L545-K545)/(S545+I545/2)</f>
        <v>0</v>
      </c>
      <c r="N545">
        <f>M545*(CK545+CL545)/1000.0</f>
        <v>0</v>
      </c>
      <c r="O545">
        <f>(CD545 - IF(AH545&gt;1, K545*BY545*100.0/(AJ545*CR545), 0))*(CK545+CL545)/1000.0</f>
        <v>0</v>
      </c>
      <c r="P545">
        <f>2.0/((1/R545-1/Q545)+SIGN(R545)*SQRT((1/R545-1/Q545)*(1/R545-1/Q545) + 4*BZ545/((BZ545+1)*(BZ545+1))*(2*1/R545*1/Q545-1/Q545*1/Q545)))</f>
        <v>0</v>
      </c>
      <c r="Q545">
        <f>IF(LEFT(CA545,1)&lt;&gt;"0",IF(LEFT(CA545,1)="1",3.0,CB545),$D$5+$E$5*(CR545*CK545/($K$5*1000))+$F$5*(CR545*CK545/($K$5*1000))*MAX(MIN(BY545,$J$5),$I$5)*MAX(MIN(BY545,$J$5),$I$5)+$G$5*MAX(MIN(BY545,$J$5),$I$5)*(CR545*CK545/($K$5*1000))+$H$5*(CR545*CK545/($K$5*1000))*(CR545*CK545/($K$5*1000)))</f>
        <v>0</v>
      </c>
      <c r="R545">
        <f>I545*(1000-(1000*0.61365*exp(17.502*V545/(240.97+V545))/(CK545+CL545)+CF545)/2)/(1000*0.61365*exp(17.502*V545/(240.97+V545))/(CK545+CL545)-CF545)</f>
        <v>0</v>
      </c>
      <c r="S545">
        <f>1/((BZ545+1)/(P545/1.6)+1/(Q545/1.37)) + BZ545/((BZ545+1)/(P545/1.6) + BZ545/(Q545/1.37))</f>
        <v>0</v>
      </c>
      <c r="T545">
        <f>(BU545*BX545)</f>
        <v>0</v>
      </c>
      <c r="U545">
        <f>(CM545+(T545+2*0.95*5.67E-8*(((CM545+$B$7)+273)^4-(CM545+273)^4)-44100*I545)/(1.84*29.3*Q545+8*0.95*5.67E-8*(CM545+273)^3))</f>
        <v>0</v>
      </c>
      <c r="V545">
        <f>($C$7*CN545+$D$7*CO545+$E$7*U545)</f>
        <v>0</v>
      </c>
      <c r="W545">
        <f>0.61365*exp(17.502*V545/(240.97+V545))</f>
        <v>0</v>
      </c>
      <c r="X545">
        <f>(Y545/Z545*100)</f>
        <v>0</v>
      </c>
      <c r="Y545">
        <f>CF545*(CK545+CL545)/1000</f>
        <v>0</v>
      </c>
      <c r="Z545">
        <f>0.61365*exp(17.502*CM545/(240.97+CM545))</f>
        <v>0</v>
      </c>
      <c r="AA545">
        <f>(W545-CF545*(CK545+CL545)/1000)</f>
        <v>0</v>
      </c>
      <c r="AB545">
        <f>(-I545*44100)</f>
        <v>0</v>
      </c>
      <c r="AC545">
        <f>2*29.3*Q545*0.92*(CM545-V545)</f>
        <v>0</v>
      </c>
      <c r="AD545">
        <f>2*0.95*5.67E-8*(((CM545+$B$7)+273)^4-(V545+273)^4)</f>
        <v>0</v>
      </c>
      <c r="AE545">
        <f>T545+AD545+AB545+AC545</f>
        <v>0</v>
      </c>
      <c r="AF545">
        <v>0</v>
      </c>
      <c r="AG545">
        <v>0</v>
      </c>
      <c r="AH545">
        <f>IF(AF545*$H$13&gt;=AJ545,1.0,(AJ545/(AJ545-AF545*$H$13)))</f>
        <v>0</v>
      </c>
      <c r="AI545">
        <f>(AH545-1)*100</f>
        <v>0</v>
      </c>
      <c r="AJ545">
        <f>MAX(0,($B$13+$C$13*CR545)/(1+$D$13*CR545)*CK545/(CM545+273)*$E$13)</f>
        <v>0</v>
      </c>
      <c r="AK545" t="s">
        <v>303</v>
      </c>
      <c r="AL545" t="s">
        <v>303</v>
      </c>
      <c r="AM545">
        <v>0</v>
      </c>
      <c r="AN545">
        <v>0</v>
      </c>
      <c r="AO545">
        <f>1-AM545/AN545</f>
        <v>0</v>
      </c>
      <c r="AP545">
        <v>0</v>
      </c>
      <c r="AQ545" t="s">
        <v>303</v>
      </c>
      <c r="AR545" t="s">
        <v>303</v>
      </c>
      <c r="AS545">
        <v>0</v>
      </c>
      <c r="AT545">
        <v>0</v>
      </c>
      <c r="AU545">
        <f>1-AS545/AT545</f>
        <v>0</v>
      </c>
      <c r="AV545">
        <v>0.5</v>
      </c>
      <c r="AW545">
        <f>BV545</f>
        <v>0</v>
      </c>
      <c r="AX545">
        <f>K545</f>
        <v>0</v>
      </c>
      <c r="AY545">
        <f>AU545*AV545*AW545</f>
        <v>0</v>
      </c>
      <c r="AZ545">
        <f>(AX545-AP545)/AW545</f>
        <v>0</v>
      </c>
      <c r="BA545">
        <f>(AN545-AT545)/AT545</f>
        <v>0</v>
      </c>
      <c r="BB545">
        <f>AM545/(AO545+AM545/AT545)</f>
        <v>0</v>
      </c>
      <c r="BC545" t="s">
        <v>303</v>
      </c>
      <c r="BD545">
        <v>0</v>
      </c>
      <c r="BE545">
        <f>IF(BD545&lt;&gt;0, BD545, BB545)</f>
        <v>0</v>
      </c>
      <c r="BF545">
        <f>1-BE545/AT545</f>
        <v>0</v>
      </c>
      <c r="BG545">
        <f>(AT545-AS545)/(AT545-BE545)</f>
        <v>0</v>
      </c>
      <c r="BH545">
        <f>(AN545-AT545)/(AN545-BE545)</f>
        <v>0</v>
      </c>
      <c r="BI545">
        <f>(AT545-AS545)/(AT545-AM545)</f>
        <v>0</v>
      </c>
      <c r="BJ545">
        <f>(AN545-AT545)/(AN545-AM545)</f>
        <v>0</v>
      </c>
      <c r="BK545">
        <f>(BG545*BE545/AS545)</f>
        <v>0</v>
      </c>
      <c r="BL545">
        <f>(1-BK545)</f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f>$B$11*CS545+$C$11*CT545+$F$11*CU545*(1-CX545)</f>
        <v>0</v>
      </c>
      <c r="BV545">
        <f>BU545*BW545</f>
        <v>0</v>
      </c>
      <c r="BW545">
        <f>($B$11*$D$9+$C$11*$D$9+$F$11*((DH545+CZ545)/MAX(DH545+CZ545+DI545, 0.1)*$I$9+DI545/MAX(DH545+CZ545+DI545, 0.1)*$J$9))/($B$11+$C$11+$F$11)</f>
        <v>0</v>
      </c>
      <c r="BX545">
        <f>($B$11*$K$9+$C$11*$K$9+$F$11*((DH545+CZ545)/MAX(DH545+CZ545+DI545, 0.1)*$P$9+DI545/MAX(DH545+CZ545+DI545, 0.1)*$Q$9))/($B$11+$C$11+$F$11)</f>
        <v>0</v>
      </c>
      <c r="BY545">
        <v>6</v>
      </c>
      <c r="BZ545">
        <v>0.5</v>
      </c>
      <c r="CA545" t="s">
        <v>304</v>
      </c>
      <c r="CB545">
        <v>2</v>
      </c>
      <c r="CC545">
        <v>1625678271.5</v>
      </c>
      <c r="CD545">
        <v>405.522</v>
      </c>
      <c r="CE545">
        <v>419.960666666667</v>
      </c>
      <c r="CF545">
        <v>13.9737</v>
      </c>
      <c r="CG545">
        <v>11.2597</v>
      </c>
      <c r="CH545">
        <v>419.863666666667</v>
      </c>
      <c r="CI545">
        <v>15.5613</v>
      </c>
      <c r="CJ545">
        <v>500.018666666667</v>
      </c>
      <c r="CK545">
        <v>100.410666666667</v>
      </c>
      <c r="CL545">
        <v>0.0998543666666667</v>
      </c>
      <c r="CM545">
        <v>29.2641333333333</v>
      </c>
      <c r="CN545">
        <v>28.716</v>
      </c>
      <c r="CO545">
        <v>999.9</v>
      </c>
      <c r="CP545">
        <v>0</v>
      </c>
      <c r="CQ545">
        <v>0</v>
      </c>
      <c r="CR545">
        <v>10023.7333333333</v>
      </c>
      <c r="CS545">
        <v>0</v>
      </c>
      <c r="CT545">
        <v>4.35661</v>
      </c>
      <c r="CU545">
        <v>1046.00333333333</v>
      </c>
      <c r="CV545">
        <v>0.962009333333333</v>
      </c>
      <c r="CW545">
        <v>0.0379907</v>
      </c>
      <c r="CX545">
        <v>0</v>
      </c>
      <c r="CY545">
        <v>1184.61</v>
      </c>
      <c r="CZ545">
        <v>4.99912</v>
      </c>
      <c r="DA545">
        <v>12345.2666666667</v>
      </c>
      <c r="DB545">
        <v>6712.82666666667</v>
      </c>
      <c r="DC545">
        <v>38.5206666666667</v>
      </c>
      <c r="DD545">
        <v>41.312</v>
      </c>
      <c r="DE545">
        <v>40.0413333333333</v>
      </c>
      <c r="DF545">
        <v>40.9583333333333</v>
      </c>
      <c r="DG545">
        <v>40.6666666666667</v>
      </c>
      <c r="DH545">
        <v>1001.45333333333</v>
      </c>
      <c r="DI545">
        <v>39.55</v>
      </c>
      <c r="DJ545">
        <v>0</v>
      </c>
      <c r="DK545">
        <v>1625678273.6</v>
      </c>
      <c r="DL545">
        <v>0</v>
      </c>
      <c r="DM545">
        <v>1186.61076923077</v>
      </c>
      <c r="DN545">
        <v>-18.3617094080056</v>
      </c>
      <c r="DO545">
        <v>-66.7350430375047</v>
      </c>
      <c r="DP545">
        <v>12345.3230769231</v>
      </c>
      <c r="DQ545">
        <v>15</v>
      </c>
      <c r="DR545">
        <v>1625677134.6</v>
      </c>
      <c r="DS545" t="s">
        <v>305</v>
      </c>
      <c r="DT545">
        <v>1625677128.6</v>
      </c>
      <c r="DU545">
        <v>1625677134.6</v>
      </c>
      <c r="DV545">
        <v>2</v>
      </c>
      <c r="DW545">
        <v>0.041</v>
      </c>
      <c r="DX545">
        <v>0.026</v>
      </c>
      <c r="DY545">
        <v>-14.347</v>
      </c>
      <c r="DZ545">
        <v>-1.389</v>
      </c>
      <c r="EA545">
        <v>420</v>
      </c>
      <c r="EB545">
        <v>5</v>
      </c>
      <c r="EC545">
        <v>0.14</v>
      </c>
      <c r="ED545">
        <v>0.08</v>
      </c>
      <c r="EE545">
        <v>-14.3826414634146</v>
      </c>
      <c r="EF545">
        <v>-0.186740069686395</v>
      </c>
      <c r="EG545">
        <v>0.0394982430952886</v>
      </c>
      <c r="EH545">
        <v>1</v>
      </c>
      <c r="EI545">
        <v>1187.44484848485</v>
      </c>
      <c r="EJ545">
        <v>-18.4028310656643</v>
      </c>
      <c r="EK545">
        <v>1.76588396820526</v>
      </c>
      <c r="EL545">
        <v>0</v>
      </c>
      <c r="EM545">
        <v>2.68942</v>
      </c>
      <c r="EN545">
        <v>0.224505574912891</v>
      </c>
      <c r="EO545">
        <v>0.0241996985468021</v>
      </c>
      <c r="EP545">
        <v>0</v>
      </c>
      <c r="EQ545">
        <v>1</v>
      </c>
      <c r="ER545">
        <v>3</v>
      </c>
      <c r="ES545" t="s">
        <v>427</v>
      </c>
      <c r="ET545">
        <v>100</v>
      </c>
      <c r="EU545">
        <v>100</v>
      </c>
      <c r="EV545">
        <v>-14.342</v>
      </c>
      <c r="EW545">
        <v>-1.5878</v>
      </c>
      <c r="EX545">
        <v>-14.3476998515065</v>
      </c>
      <c r="EY545">
        <v>0.000485247639819423</v>
      </c>
      <c r="EZ545">
        <v>-1.36446825205216e-06</v>
      </c>
      <c r="FA545">
        <v>5.78542989185787e-10</v>
      </c>
      <c r="FB545">
        <v>-1.1099058739466</v>
      </c>
      <c r="FC545">
        <v>-0.0508365997127688</v>
      </c>
      <c r="FD545">
        <v>0.00161886503163497</v>
      </c>
      <c r="FE545">
        <v>-2.08621555845513e-05</v>
      </c>
      <c r="FF545">
        <v>0</v>
      </c>
      <c r="FG545">
        <v>2096</v>
      </c>
      <c r="FH545">
        <v>2</v>
      </c>
      <c r="FI545">
        <v>28</v>
      </c>
      <c r="FJ545">
        <v>19.1</v>
      </c>
      <c r="FK545">
        <v>19</v>
      </c>
      <c r="FL545">
        <v>18</v>
      </c>
      <c r="FM545">
        <v>492.788</v>
      </c>
      <c r="FN545">
        <v>513.86</v>
      </c>
      <c r="FO545">
        <v>32.4713</v>
      </c>
      <c r="FP545">
        <v>26.5854</v>
      </c>
      <c r="FQ545">
        <v>30.0003</v>
      </c>
      <c r="FR545">
        <v>26.641</v>
      </c>
      <c r="FS545">
        <v>26.6205</v>
      </c>
      <c r="FT545">
        <v>21.564</v>
      </c>
      <c r="FU545">
        <v>30.1804</v>
      </c>
      <c r="FV545">
        <v>0</v>
      </c>
      <c r="FW545">
        <v>32.57</v>
      </c>
      <c r="FX545">
        <v>420</v>
      </c>
      <c r="FY545">
        <v>11.3357</v>
      </c>
      <c r="FZ545">
        <v>101.668</v>
      </c>
      <c r="GA545">
        <v>96.1919</v>
      </c>
    </row>
    <row r="546" spans="1:183">
      <c r="A546">
        <v>530</v>
      </c>
      <c r="B546">
        <v>1625678274.5</v>
      </c>
      <c r="C546">
        <v>1058.40000009537</v>
      </c>
      <c r="D546" t="s">
        <v>1366</v>
      </c>
      <c r="E546" t="s">
        <v>1367</v>
      </c>
      <c r="F546">
        <v>1</v>
      </c>
      <c r="G546" t="s">
        <v>302</v>
      </c>
      <c r="H546">
        <v>1625678273.5</v>
      </c>
      <c r="I546">
        <f>(J546)/1000</f>
        <v>0</v>
      </c>
      <c r="J546">
        <f>1000*CJ546*AH546*(CF546-CG546)/(100*BY546*(1000-AH546*CF546))</f>
        <v>0</v>
      </c>
      <c r="K546">
        <f>CJ546*AH546*(CE546-CD546*(1000-AH546*CG546)/(1000-AH546*CF546))/(100*BY546)</f>
        <v>0</v>
      </c>
      <c r="L546">
        <f>CD546 - IF(AH546&gt;1, K546*BY546*100.0/(AJ546*CR546), 0)</f>
        <v>0</v>
      </c>
      <c r="M546">
        <f>((S546-I546/2)*L546-K546)/(S546+I546/2)</f>
        <v>0</v>
      </c>
      <c r="N546">
        <f>M546*(CK546+CL546)/1000.0</f>
        <v>0</v>
      </c>
      <c r="O546">
        <f>(CD546 - IF(AH546&gt;1, K546*BY546*100.0/(AJ546*CR546), 0))*(CK546+CL546)/1000.0</f>
        <v>0</v>
      </c>
      <c r="P546">
        <f>2.0/((1/R546-1/Q546)+SIGN(R546)*SQRT((1/R546-1/Q546)*(1/R546-1/Q546) + 4*BZ546/((BZ546+1)*(BZ546+1))*(2*1/R546*1/Q546-1/Q546*1/Q546)))</f>
        <v>0</v>
      </c>
      <c r="Q546">
        <f>IF(LEFT(CA546,1)&lt;&gt;"0",IF(LEFT(CA546,1)="1",3.0,CB546),$D$5+$E$5*(CR546*CK546/($K$5*1000))+$F$5*(CR546*CK546/($K$5*1000))*MAX(MIN(BY546,$J$5),$I$5)*MAX(MIN(BY546,$J$5),$I$5)+$G$5*MAX(MIN(BY546,$J$5),$I$5)*(CR546*CK546/($K$5*1000))+$H$5*(CR546*CK546/($K$5*1000))*(CR546*CK546/($K$5*1000)))</f>
        <v>0</v>
      </c>
      <c r="R546">
        <f>I546*(1000-(1000*0.61365*exp(17.502*V546/(240.97+V546))/(CK546+CL546)+CF546)/2)/(1000*0.61365*exp(17.502*V546/(240.97+V546))/(CK546+CL546)-CF546)</f>
        <v>0</v>
      </c>
      <c r="S546">
        <f>1/((BZ546+1)/(P546/1.6)+1/(Q546/1.37)) + BZ546/((BZ546+1)/(P546/1.6) + BZ546/(Q546/1.37))</f>
        <v>0</v>
      </c>
      <c r="T546">
        <f>(BU546*BX546)</f>
        <v>0</v>
      </c>
      <c r="U546">
        <f>(CM546+(T546+2*0.95*5.67E-8*(((CM546+$B$7)+273)^4-(CM546+273)^4)-44100*I546)/(1.84*29.3*Q546+8*0.95*5.67E-8*(CM546+273)^3))</f>
        <v>0</v>
      </c>
      <c r="V546">
        <f>($C$7*CN546+$D$7*CO546+$E$7*U546)</f>
        <v>0</v>
      </c>
      <c r="W546">
        <f>0.61365*exp(17.502*V546/(240.97+V546))</f>
        <v>0</v>
      </c>
      <c r="X546">
        <f>(Y546/Z546*100)</f>
        <v>0</v>
      </c>
      <c r="Y546">
        <f>CF546*(CK546+CL546)/1000</f>
        <v>0</v>
      </c>
      <c r="Z546">
        <f>0.61365*exp(17.502*CM546/(240.97+CM546))</f>
        <v>0</v>
      </c>
      <c r="AA546">
        <f>(W546-CF546*(CK546+CL546)/1000)</f>
        <v>0</v>
      </c>
      <c r="AB546">
        <f>(-I546*44100)</f>
        <v>0</v>
      </c>
      <c r="AC546">
        <f>2*29.3*Q546*0.92*(CM546-V546)</f>
        <v>0</v>
      </c>
      <c r="AD546">
        <f>2*0.95*5.67E-8*(((CM546+$B$7)+273)^4-(V546+273)^4)</f>
        <v>0</v>
      </c>
      <c r="AE546">
        <f>T546+AD546+AB546+AC546</f>
        <v>0</v>
      </c>
      <c r="AF546">
        <v>0</v>
      </c>
      <c r="AG546">
        <v>0</v>
      </c>
      <c r="AH546">
        <f>IF(AF546*$H$13&gt;=AJ546,1.0,(AJ546/(AJ546-AF546*$H$13)))</f>
        <v>0</v>
      </c>
      <c r="AI546">
        <f>(AH546-1)*100</f>
        <v>0</v>
      </c>
      <c r="AJ546">
        <f>MAX(0,($B$13+$C$13*CR546)/(1+$D$13*CR546)*CK546/(CM546+273)*$E$13)</f>
        <v>0</v>
      </c>
      <c r="AK546" t="s">
        <v>303</v>
      </c>
      <c r="AL546" t="s">
        <v>303</v>
      </c>
      <c r="AM546">
        <v>0</v>
      </c>
      <c r="AN546">
        <v>0</v>
      </c>
      <c r="AO546">
        <f>1-AM546/AN546</f>
        <v>0</v>
      </c>
      <c r="AP546">
        <v>0</v>
      </c>
      <c r="AQ546" t="s">
        <v>303</v>
      </c>
      <c r="AR546" t="s">
        <v>303</v>
      </c>
      <c r="AS546">
        <v>0</v>
      </c>
      <c r="AT546">
        <v>0</v>
      </c>
      <c r="AU546">
        <f>1-AS546/AT546</f>
        <v>0</v>
      </c>
      <c r="AV546">
        <v>0.5</v>
      </c>
      <c r="AW546">
        <f>BV546</f>
        <v>0</v>
      </c>
      <c r="AX546">
        <f>K546</f>
        <v>0</v>
      </c>
      <c r="AY546">
        <f>AU546*AV546*AW546</f>
        <v>0</v>
      </c>
      <c r="AZ546">
        <f>(AX546-AP546)/AW546</f>
        <v>0</v>
      </c>
      <c r="BA546">
        <f>(AN546-AT546)/AT546</f>
        <v>0</v>
      </c>
      <c r="BB546">
        <f>AM546/(AO546+AM546/AT546)</f>
        <v>0</v>
      </c>
      <c r="BC546" t="s">
        <v>303</v>
      </c>
      <c r="BD546">
        <v>0</v>
      </c>
      <c r="BE546">
        <f>IF(BD546&lt;&gt;0, BD546, BB546)</f>
        <v>0</v>
      </c>
      <c r="BF546">
        <f>1-BE546/AT546</f>
        <v>0</v>
      </c>
      <c r="BG546">
        <f>(AT546-AS546)/(AT546-BE546)</f>
        <v>0</v>
      </c>
      <c r="BH546">
        <f>(AN546-AT546)/(AN546-BE546)</f>
        <v>0</v>
      </c>
      <c r="BI546">
        <f>(AT546-AS546)/(AT546-AM546)</f>
        <v>0</v>
      </c>
      <c r="BJ546">
        <f>(AN546-AT546)/(AN546-AM546)</f>
        <v>0</v>
      </c>
      <c r="BK546">
        <f>(BG546*BE546/AS546)</f>
        <v>0</v>
      </c>
      <c r="BL546">
        <f>(1-BK546)</f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f>$B$11*CS546+$C$11*CT546+$F$11*CU546*(1-CX546)</f>
        <v>0</v>
      </c>
      <c r="BV546">
        <f>BU546*BW546</f>
        <v>0</v>
      </c>
      <c r="BW546">
        <f>($B$11*$D$9+$C$11*$D$9+$F$11*((DH546+CZ546)/MAX(DH546+CZ546+DI546, 0.1)*$I$9+DI546/MAX(DH546+CZ546+DI546, 0.1)*$J$9))/($B$11+$C$11+$F$11)</f>
        <v>0</v>
      </c>
      <c r="BX546">
        <f>($B$11*$K$9+$C$11*$K$9+$F$11*((DH546+CZ546)/MAX(DH546+CZ546+DI546, 0.1)*$P$9+DI546/MAX(DH546+CZ546+DI546, 0.1)*$Q$9))/($B$11+$C$11+$F$11)</f>
        <v>0</v>
      </c>
      <c r="BY546">
        <v>6</v>
      </c>
      <c r="BZ546">
        <v>0.5</v>
      </c>
      <c r="CA546" t="s">
        <v>304</v>
      </c>
      <c r="CB546">
        <v>2</v>
      </c>
      <c r="CC546">
        <v>1625678273.5</v>
      </c>
      <c r="CD546">
        <v>405.509</v>
      </c>
      <c r="CE546">
        <v>419.950333333333</v>
      </c>
      <c r="CF546">
        <v>14.0013333333333</v>
      </c>
      <c r="CG546">
        <v>11.2686666666667</v>
      </c>
      <c r="CH546">
        <v>419.850666666667</v>
      </c>
      <c r="CI546">
        <v>15.5893333333333</v>
      </c>
      <c r="CJ546">
        <v>499.978666666667</v>
      </c>
      <c r="CK546">
        <v>100.410666666667</v>
      </c>
      <c r="CL546">
        <v>0.0997107</v>
      </c>
      <c r="CM546">
        <v>29.2946666666667</v>
      </c>
      <c r="CN546">
        <v>28.7454333333333</v>
      </c>
      <c r="CO546">
        <v>999.9</v>
      </c>
      <c r="CP546">
        <v>0</v>
      </c>
      <c r="CQ546">
        <v>0</v>
      </c>
      <c r="CR546">
        <v>9994.6</v>
      </c>
      <c r="CS546">
        <v>0</v>
      </c>
      <c r="CT546">
        <v>4.40485666666667</v>
      </c>
      <c r="CU546">
        <v>1045.9</v>
      </c>
      <c r="CV546">
        <v>0.962005666666667</v>
      </c>
      <c r="CW546">
        <v>0.0379944</v>
      </c>
      <c r="CX546">
        <v>0</v>
      </c>
      <c r="CY546">
        <v>1184.03666666667</v>
      </c>
      <c r="CZ546">
        <v>4.99912</v>
      </c>
      <c r="DA546">
        <v>12337.4</v>
      </c>
      <c r="DB546">
        <v>6712.18</v>
      </c>
      <c r="DC546">
        <v>38.4996666666667</v>
      </c>
      <c r="DD546">
        <v>41.312</v>
      </c>
      <c r="DE546">
        <v>40.0623333333333</v>
      </c>
      <c r="DF546">
        <v>40.8953333333333</v>
      </c>
      <c r="DG546">
        <v>40.75</v>
      </c>
      <c r="DH546">
        <v>1001.35</v>
      </c>
      <c r="DI546">
        <v>39.55</v>
      </c>
      <c r="DJ546">
        <v>0</v>
      </c>
      <c r="DK546">
        <v>1625678275.4</v>
      </c>
      <c r="DL546">
        <v>0</v>
      </c>
      <c r="DM546">
        <v>1185.9688</v>
      </c>
      <c r="DN546">
        <v>-18.1723076712996</v>
      </c>
      <c r="DO546">
        <v>-54.2230771320702</v>
      </c>
      <c r="DP546">
        <v>12343.056</v>
      </c>
      <c r="DQ546">
        <v>15</v>
      </c>
      <c r="DR546">
        <v>1625677134.6</v>
      </c>
      <c r="DS546" t="s">
        <v>305</v>
      </c>
      <c r="DT546">
        <v>1625677128.6</v>
      </c>
      <c r="DU546">
        <v>1625677134.6</v>
      </c>
      <c r="DV546">
        <v>2</v>
      </c>
      <c r="DW546">
        <v>0.041</v>
      </c>
      <c r="DX546">
        <v>0.026</v>
      </c>
      <c r="DY546">
        <v>-14.347</v>
      </c>
      <c r="DZ546">
        <v>-1.389</v>
      </c>
      <c r="EA546">
        <v>420</v>
      </c>
      <c r="EB546">
        <v>5</v>
      </c>
      <c r="EC546">
        <v>0.14</v>
      </c>
      <c r="ED546">
        <v>0.08</v>
      </c>
      <c r="EE546">
        <v>-14.388787804878</v>
      </c>
      <c r="EF546">
        <v>-0.268120557491284</v>
      </c>
      <c r="EG546">
        <v>0.0429944136763902</v>
      </c>
      <c r="EH546">
        <v>1</v>
      </c>
      <c r="EI546">
        <v>1186.88484848485</v>
      </c>
      <c r="EJ546">
        <v>-18.3247650046295</v>
      </c>
      <c r="EK546">
        <v>1.76239183413994</v>
      </c>
      <c r="EL546">
        <v>0</v>
      </c>
      <c r="EM546">
        <v>2.6980143902439</v>
      </c>
      <c r="EN546">
        <v>0.199521742160287</v>
      </c>
      <c r="EO546">
        <v>0.0214580644967171</v>
      </c>
      <c r="EP546">
        <v>0</v>
      </c>
      <c r="EQ546">
        <v>1</v>
      </c>
      <c r="ER546">
        <v>3</v>
      </c>
      <c r="ES546" t="s">
        <v>427</v>
      </c>
      <c r="ET546">
        <v>100</v>
      </c>
      <c r="EU546">
        <v>100</v>
      </c>
      <c r="EV546">
        <v>-14.342</v>
      </c>
      <c r="EW546">
        <v>-1.5883</v>
      </c>
      <c r="EX546">
        <v>-14.3476998515065</v>
      </c>
      <c r="EY546">
        <v>0.000485247639819423</v>
      </c>
      <c r="EZ546">
        <v>-1.36446825205216e-06</v>
      </c>
      <c r="FA546">
        <v>5.78542989185787e-10</v>
      </c>
      <c r="FB546">
        <v>-1.1099058739466</v>
      </c>
      <c r="FC546">
        <v>-0.0508365997127688</v>
      </c>
      <c r="FD546">
        <v>0.00161886503163497</v>
      </c>
      <c r="FE546">
        <v>-2.08621555845513e-05</v>
      </c>
      <c r="FF546">
        <v>0</v>
      </c>
      <c r="FG546">
        <v>2096</v>
      </c>
      <c r="FH546">
        <v>2</v>
      </c>
      <c r="FI546">
        <v>28</v>
      </c>
      <c r="FJ546">
        <v>19.1</v>
      </c>
      <c r="FK546">
        <v>19</v>
      </c>
      <c r="FL546">
        <v>18</v>
      </c>
      <c r="FM546">
        <v>492.755</v>
      </c>
      <c r="FN546">
        <v>514.029</v>
      </c>
      <c r="FO546">
        <v>32.5182</v>
      </c>
      <c r="FP546">
        <v>26.5878</v>
      </c>
      <c r="FQ546">
        <v>30.0006</v>
      </c>
      <c r="FR546">
        <v>26.6422</v>
      </c>
      <c r="FS546">
        <v>26.6213</v>
      </c>
      <c r="FT546">
        <v>21.5649</v>
      </c>
      <c r="FU546">
        <v>30.1804</v>
      </c>
      <c r="FV546">
        <v>0</v>
      </c>
      <c r="FW546">
        <v>32.57</v>
      </c>
      <c r="FX546">
        <v>420</v>
      </c>
      <c r="FY546">
        <v>11.4153</v>
      </c>
      <c r="FZ546">
        <v>101.668</v>
      </c>
      <c r="GA546">
        <v>96.192</v>
      </c>
    </row>
    <row r="547" spans="1:183">
      <c r="A547">
        <v>531</v>
      </c>
      <c r="B547">
        <v>1625678276.5</v>
      </c>
      <c r="C547">
        <v>1060.40000009537</v>
      </c>
      <c r="D547" t="s">
        <v>1368</v>
      </c>
      <c r="E547" t="s">
        <v>1369</v>
      </c>
      <c r="F547">
        <v>1</v>
      </c>
      <c r="G547" t="s">
        <v>302</v>
      </c>
      <c r="H547">
        <v>1625678275.5</v>
      </c>
      <c r="I547">
        <f>(J547)/1000</f>
        <v>0</v>
      </c>
      <c r="J547">
        <f>1000*CJ547*AH547*(CF547-CG547)/(100*BY547*(1000-AH547*CF547))</f>
        <v>0</v>
      </c>
      <c r="K547">
        <f>CJ547*AH547*(CE547-CD547*(1000-AH547*CG547)/(1000-AH547*CF547))/(100*BY547)</f>
        <v>0</v>
      </c>
      <c r="L547">
        <f>CD547 - IF(AH547&gt;1, K547*BY547*100.0/(AJ547*CR547), 0)</f>
        <v>0</v>
      </c>
      <c r="M547">
        <f>((S547-I547/2)*L547-K547)/(S547+I547/2)</f>
        <v>0</v>
      </c>
      <c r="N547">
        <f>M547*(CK547+CL547)/1000.0</f>
        <v>0</v>
      </c>
      <c r="O547">
        <f>(CD547 - IF(AH547&gt;1, K547*BY547*100.0/(AJ547*CR547), 0))*(CK547+CL547)/1000.0</f>
        <v>0</v>
      </c>
      <c r="P547">
        <f>2.0/((1/R547-1/Q547)+SIGN(R547)*SQRT((1/R547-1/Q547)*(1/R547-1/Q547) + 4*BZ547/((BZ547+1)*(BZ547+1))*(2*1/R547*1/Q547-1/Q547*1/Q547)))</f>
        <v>0</v>
      </c>
      <c r="Q547">
        <f>IF(LEFT(CA547,1)&lt;&gt;"0",IF(LEFT(CA547,1)="1",3.0,CB547),$D$5+$E$5*(CR547*CK547/($K$5*1000))+$F$5*(CR547*CK547/($K$5*1000))*MAX(MIN(BY547,$J$5),$I$5)*MAX(MIN(BY547,$J$5),$I$5)+$G$5*MAX(MIN(BY547,$J$5),$I$5)*(CR547*CK547/($K$5*1000))+$H$5*(CR547*CK547/($K$5*1000))*(CR547*CK547/($K$5*1000)))</f>
        <v>0</v>
      </c>
      <c r="R547">
        <f>I547*(1000-(1000*0.61365*exp(17.502*V547/(240.97+V547))/(CK547+CL547)+CF547)/2)/(1000*0.61365*exp(17.502*V547/(240.97+V547))/(CK547+CL547)-CF547)</f>
        <v>0</v>
      </c>
      <c r="S547">
        <f>1/((BZ547+1)/(P547/1.6)+1/(Q547/1.37)) + BZ547/((BZ547+1)/(P547/1.6) + BZ547/(Q547/1.37))</f>
        <v>0</v>
      </c>
      <c r="T547">
        <f>(BU547*BX547)</f>
        <v>0</v>
      </c>
      <c r="U547">
        <f>(CM547+(T547+2*0.95*5.67E-8*(((CM547+$B$7)+273)^4-(CM547+273)^4)-44100*I547)/(1.84*29.3*Q547+8*0.95*5.67E-8*(CM547+273)^3))</f>
        <v>0</v>
      </c>
      <c r="V547">
        <f>($C$7*CN547+$D$7*CO547+$E$7*U547)</f>
        <v>0</v>
      </c>
      <c r="W547">
        <f>0.61365*exp(17.502*V547/(240.97+V547))</f>
        <v>0</v>
      </c>
      <c r="X547">
        <f>(Y547/Z547*100)</f>
        <v>0</v>
      </c>
      <c r="Y547">
        <f>CF547*(CK547+CL547)/1000</f>
        <v>0</v>
      </c>
      <c r="Z547">
        <f>0.61365*exp(17.502*CM547/(240.97+CM547))</f>
        <v>0</v>
      </c>
      <c r="AA547">
        <f>(W547-CF547*(CK547+CL547)/1000)</f>
        <v>0</v>
      </c>
      <c r="AB547">
        <f>(-I547*44100)</f>
        <v>0</v>
      </c>
      <c r="AC547">
        <f>2*29.3*Q547*0.92*(CM547-V547)</f>
        <v>0</v>
      </c>
      <c r="AD547">
        <f>2*0.95*5.67E-8*(((CM547+$B$7)+273)^4-(V547+273)^4)</f>
        <v>0</v>
      </c>
      <c r="AE547">
        <f>T547+AD547+AB547+AC547</f>
        <v>0</v>
      </c>
      <c r="AF547">
        <v>0</v>
      </c>
      <c r="AG547">
        <v>0</v>
      </c>
      <c r="AH547">
        <f>IF(AF547*$H$13&gt;=AJ547,1.0,(AJ547/(AJ547-AF547*$H$13)))</f>
        <v>0</v>
      </c>
      <c r="AI547">
        <f>(AH547-1)*100</f>
        <v>0</v>
      </c>
      <c r="AJ547">
        <f>MAX(0,($B$13+$C$13*CR547)/(1+$D$13*CR547)*CK547/(CM547+273)*$E$13)</f>
        <v>0</v>
      </c>
      <c r="AK547" t="s">
        <v>303</v>
      </c>
      <c r="AL547" t="s">
        <v>303</v>
      </c>
      <c r="AM547">
        <v>0</v>
      </c>
      <c r="AN547">
        <v>0</v>
      </c>
      <c r="AO547">
        <f>1-AM547/AN547</f>
        <v>0</v>
      </c>
      <c r="AP547">
        <v>0</v>
      </c>
      <c r="AQ547" t="s">
        <v>303</v>
      </c>
      <c r="AR547" t="s">
        <v>303</v>
      </c>
      <c r="AS547">
        <v>0</v>
      </c>
      <c r="AT547">
        <v>0</v>
      </c>
      <c r="AU547">
        <f>1-AS547/AT547</f>
        <v>0</v>
      </c>
      <c r="AV547">
        <v>0.5</v>
      </c>
      <c r="AW547">
        <f>BV547</f>
        <v>0</v>
      </c>
      <c r="AX547">
        <f>K547</f>
        <v>0</v>
      </c>
      <c r="AY547">
        <f>AU547*AV547*AW547</f>
        <v>0</v>
      </c>
      <c r="AZ547">
        <f>(AX547-AP547)/AW547</f>
        <v>0</v>
      </c>
      <c r="BA547">
        <f>(AN547-AT547)/AT547</f>
        <v>0</v>
      </c>
      <c r="BB547">
        <f>AM547/(AO547+AM547/AT547)</f>
        <v>0</v>
      </c>
      <c r="BC547" t="s">
        <v>303</v>
      </c>
      <c r="BD547">
        <v>0</v>
      </c>
      <c r="BE547">
        <f>IF(BD547&lt;&gt;0, BD547, BB547)</f>
        <v>0</v>
      </c>
      <c r="BF547">
        <f>1-BE547/AT547</f>
        <v>0</v>
      </c>
      <c r="BG547">
        <f>(AT547-AS547)/(AT547-BE547)</f>
        <v>0</v>
      </c>
      <c r="BH547">
        <f>(AN547-AT547)/(AN547-BE547)</f>
        <v>0</v>
      </c>
      <c r="BI547">
        <f>(AT547-AS547)/(AT547-AM547)</f>
        <v>0</v>
      </c>
      <c r="BJ547">
        <f>(AN547-AT547)/(AN547-AM547)</f>
        <v>0</v>
      </c>
      <c r="BK547">
        <f>(BG547*BE547/AS547)</f>
        <v>0</v>
      </c>
      <c r="BL547">
        <f>(1-BK547)</f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f>$B$11*CS547+$C$11*CT547+$F$11*CU547*(1-CX547)</f>
        <v>0</v>
      </c>
      <c r="BV547">
        <f>BU547*BW547</f>
        <v>0</v>
      </c>
      <c r="BW547">
        <f>($B$11*$D$9+$C$11*$D$9+$F$11*((DH547+CZ547)/MAX(DH547+CZ547+DI547, 0.1)*$I$9+DI547/MAX(DH547+CZ547+DI547, 0.1)*$J$9))/($B$11+$C$11+$F$11)</f>
        <v>0</v>
      </c>
      <c r="BX547">
        <f>($B$11*$K$9+$C$11*$K$9+$F$11*((DH547+CZ547)/MAX(DH547+CZ547+DI547, 0.1)*$P$9+DI547/MAX(DH547+CZ547+DI547, 0.1)*$Q$9))/($B$11+$C$11+$F$11)</f>
        <v>0</v>
      </c>
      <c r="BY547">
        <v>6</v>
      </c>
      <c r="BZ547">
        <v>0.5</v>
      </c>
      <c r="CA547" t="s">
        <v>304</v>
      </c>
      <c r="CB547">
        <v>2</v>
      </c>
      <c r="CC547">
        <v>1625678275.5</v>
      </c>
      <c r="CD547">
        <v>405.495</v>
      </c>
      <c r="CE547">
        <v>419.967333333333</v>
      </c>
      <c r="CF547">
        <v>14.0264333333333</v>
      </c>
      <c r="CG547">
        <v>11.2956666666667</v>
      </c>
      <c r="CH547">
        <v>419.837</v>
      </c>
      <c r="CI547">
        <v>15.6149</v>
      </c>
      <c r="CJ547">
        <v>499.934</v>
      </c>
      <c r="CK547">
        <v>100.410666666667</v>
      </c>
      <c r="CL547">
        <v>0.0997471666666667</v>
      </c>
      <c r="CM547">
        <v>29.3228333333333</v>
      </c>
      <c r="CN547">
        <v>28.7727666666667</v>
      </c>
      <c r="CO547">
        <v>999.9</v>
      </c>
      <c r="CP547">
        <v>0</v>
      </c>
      <c r="CQ547">
        <v>0</v>
      </c>
      <c r="CR547">
        <v>9971.25</v>
      </c>
      <c r="CS547">
        <v>0</v>
      </c>
      <c r="CT547">
        <v>4.41129</v>
      </c>
      <c r="CU547">
        <v>1046</v>
      </c>
      <c r="CV547">
        <v>0.962009333333333</v>
      </c>
      <c r="CW547">
        <v>0.0379907</v>
      </c>
      <c r="CX547">
        <v>0</v>
      </c>
      <c r="CY547">
        <v>1183.35</v>
      </c>
      <c r="CZ547">
        <v>4.99912</v>
      </c>
      <c r="DA547">
        <v>12335.8666666667</v>
      </c>
      <c r="DB547">
        <v>6712.83333333333</v>
      </c>
      <c r="DC547">
        <v>38.5623333333333</v>
      </c>
      <c r="DD547">
        <v>41.312</v>
      </c>
      <c r="DE547">
        <v>40.104</v>
      </c>
      <c r="DF547">
        <v>40.9373333333333</v>
      </c>
      <c r="DG547">
        <v>40.8956666666667</v>
      </c>
      <c r="DH547">
        <v>1001.45</v>
      </c>
      <c r="DI547">
        <v>39.55</v>
      </c>
      <c r="DJ547">
        <v>0</v>
      </c>
      <c r="DK547">
        <v>1625678277.2</v>
      </c>
      <c r="DL547">
        <v>0</v>
      </c>
      <c r="DM547">
        <v>1185.52884615385</v>
      </c>
      <c r="DN547">
        <v>-18.9104273717662</v>
      </c>
      <c r="DO547">
        <v>-49.2888891312492</v>
      </c>
      <c r="DP547">
        <v>12341.5807692308</v>
      </c>
      <c r="DQ547">
        <v>15</v>
      </c>
      <c r="DR547">
        <v>1625677134.6</v>
      </c>
      <c r="DS547" t="s">
        <v>305</v>
      </c>
      <c r="DT547">
        <v>1625677128.6</v>
      </c>
      <c r="DU547">
        <v>1625677134.6</v>
      </c>
      <c r="DV547">
        <v>2</v>
      </c>
      <c r="DW547">
        <v>0.041</v>
      </c>
      <c r="DX547">
        <v>0.026</v>
      </c>
      <c r="DY547">
        <v>-14.347</v>
      </c>
      <c r="DZ547">
        <v>-1.389</v>
      </c>
      <c r="EA547">
        <v>420</v>
      </c>
      <c r="EB547">
        <v>5</v>
      </c>
      <c r="EC547">
        <v>0.14</v>
      </c>
      <c r="ED547">
        <v>0.08</v>
      </c>
      <c r="EE547">
        <v>-14.3984512195122</v>
      </c>
      <c r="EF547">
        <v>-0.34636097560973</v>
      </c>
      <c r="EG547">
        <v>0.0478442295725497</v>
      </c>
      <c r="EH547">
        <v>1</v>
      </c>
      <c r="EI547">
        <v>1186.326</v>
      </c>
      <c r="EJ547">
        <v>-18.3109197651668</v>
      </c>
      <c r="EK547">
        <v>1.854814892574</v>
      </c>
      <c r="EL547">
        <v>0</v>
      </c>
      <c r="EM547">
        <v>2.70530365853659</v>
      </c>
      <c r="EN547">
        <v>0.173863066202094</v>
      </c>
      <c r="EO547">
        <v>0.0187426444441934</v>
      </c>
      <c r="EP547">
        <v>0</v>
      </c>
      <c r="EQ547">
        <v>1</v>
      </c>
      <c r="ER547">
        <v>3</v>
      </c>
      <c r="ES547" t="s">
        <v>427</v>
      </c>
      <c r="ET547">
        <v>100</v>
      </c>
      <c r="EU547">
        <v>100</v>
      </c>
      <c r="EV547">
        <v>-14.341</v>
      </c>
      <c r="EW547">
        <v>-1.5886</v>
      </c>
      <c r="EX547">
        <v>-14.3476998515065</v>
      </c>
      <c r="EY547">
        <v>0.000485247639819423</v>
      </c>
      <c r="EZ547">
        <v>-1.36446825205216e-06</v>
      </c>
      <c r="FA547">
        <v>5.78542989185787e-10</v>
      </c>
      <c r="FB547">
        <v>-1.1099058739466</v>
      </c>
      <c r="FC547">
        <v>-0.0508365997127688</v>
      </c>
      <c r="FD547">
        <v>0.00161886503163497</v>
      </c>
      <c r="FE547">
        <v>-2.08621555845513e-05</v>
      </c>
      <c r="FF547">
        <v>0</v>
      </c>
      <c r="FG547">
        <v>2096</v>
      </c>
      <c r="FH547">
        <v>2</v>
      </c>
      <c r="FI547">
        <v>28</v>
      </c>
      <c r="FJ547">
        <v>19.1</v>
      </c>
      <c r="FK547">
        <v>19</v>
      </c>
      <c r="FL547">
        <v>18</v>
      </c>
      <c r="FM547">
        <v>492.677</v>
      </c>
      <c r="FN547">
        <v>514.003</v>
      </c>
      <c r="FO547">
        <v>32.5687</v>
      </c>
      <c r="FP547">
        <v>26.5901</v>
      </c>
      <c r="FQ547">
        <v>30.0006</v>
      </c>
      <c r="FR547">
        <v>26.6433</v>
      </c>
      <c r="FS547">
        <v>26.6223</v>
      </c>
      <c r="FT547">
        <v>21.5642</v>
      </c>
      <c r="FU547">
        <v>30.1804</v>
      </c>
      <c r="FV547">
        <v>0</v>
      </c>
      <c r="FW547">
        <v>32.64</v>
      </c>
      <c r="FX547">
        <v>420</v>
      </c>
      <c r="FY547">
        <v>11.4148</v>
      </c>
      <c r="FZ547">
        <v>101.669</v>
      </c>
      <c r="GA547">
        <v>96.1901</v>
      </c>
    </row>
    <row r="548" spans="1:183">
      <c r="A548">
        <v>532</v>
      </c>
      <c r="B548">
        <v>1625678278.5</v>
      </c>
      <c r="C548">
        <v>1062.40000009537</v>
      </c>
      <c r="D548" t="s">
        <v>1370</v>
      </c>
      <c r="E548" t="s">
        <v>1371</v>
      </c>
      <c r="F548">
        <v>1</v>
      </c>
      <c r="G548" t="s">
        <v>302</v>
      </c>
      <c r="H548">
        <v>1625678277.5</v>
      </c>
      <c r="I548">
        <f>(J548)/1000</f>
        <v>0</v>
      </c>
      <c r="J548">
        <f>1000*CJ548*AH548*(CF548-CG548)/(100*BY548*(1000-AH548*CF548))</f>
        <v>0</v>
      </c>
      <c r="K548">
        <f>CJ548*AH548*(CE548-CD548*(1000-AH548*CG548)/(1000-AH548*CF548))/(100*BY548)</f>
        <v>0</v>
      </c>
      <c r="L548">
        <f>CD548 - IF(AH548&gt;1, K548*BY548*100.0/(AJ548*CR548), 0)</f>
        <v>0</v>
      </c>
      <c r="M548">
        <f>((S548-I548/2)*L548-K548)/(S548+I548/2)</f>
        <v>0</v>
      </c>
      <c r="N548">
        <f>M548*(CK548+CL548)/1000.0</f>
        <v>0</v>
      </c>
      <c r="O548">
        <f>(CD548 - IF(AH548&gt;1, K548*BY548*100.0/(AJ548*CR548), 0))*(CK548+CL548)/1000.0</f>
        <v>0</v>
      </c>
      <c r="P548">
        <f>2.0/((1/R548-1/Q548)+SIGN(R548)*SQRT((1/R548-1/Q548)*(1/R548-1/Q548) + 4*BZ548/((BZ548+1)*(BZ548+1))*(2*1/R548*1/Q548-1/Q548*1/Q548)))</f>
        <v>0</v>
      </c>
      <c r="Q548">
        <f>IF(LEFT(CA548,1)&lt;&gt;"0",IF(LEFT(CA548,1)="1",3.0,CB548),$D$5+$E$5*(CR548*CK548/($K$5*1000))+$F$5*(CR548*CK548/($K$5*1000))*MAX(MIN(BY548,$J$5),$I$5)*MAX(MIN(BY548,$J$5),$I$5)+$G$5*MAX(MIN(BY548,$J$5),$I$5)*(CR548*CK548/($K$5*1000))+$H$5*(CR548*CK548/($K$5*1000))*(CR548*CK548/($K$5*1000)))</f>
        <v>0</v>
      </c>
      <c r="R548">
        <f>I548*(1000-(1000*0.61365*exp(17.502*V548/(240.97+V548))/(CK548+CL548)+CF548)/2)/(1000*0.61365*exp(17.502*V548/(240.97+V548))/(CK548+CL548)-CF548)</f>
        <v>0</v>
      </c>
      <c r="S548">
        <f>1/((BZ548+1)/(P548/1.6)+1/(Q548/1.37)) + BZ548/((BZ548+1)/(P548/1.6) + BZ548/(Q548/1.37))</f>
        <v>0</v>
      </c>
      <c r="T548">
        <f>(BU548*BX548)</f>
        <v>0</v>
      </c>
      <c r="U548">
        <f>(CM548+(T548+2*0.95*5.67E-8*(((CM548+$B$7)+273)^4-(CM548+273)^4)-44100*I548)/(1.84*29.3*Q548+8*0.95*5.67E-8*(CM548+273)^3))</f>
        <v>0</v>
      </c>
      <c r="V548">
        <f>($C$7*CN548+$D$7*CO548+$E$7*U548)</f>
        <v>0</v>
      </c>
      <c r="W548">
        <f>0.61365*exp(17.502*V548/(240.97+V548))</f>
        <v>0</v>
      </c>
      <c r="X548">
        <f>(Y548/Z548*100)</f>
        <v>0</v>
      </c>
      <c r="Y548">
        <f>CF548*(CK548+CL548)/1000</f>
        <v>0</v>
      </c>
      <c r="Z548">
        <f>0.61365*exp(17.502*CM548/(240.97+CM548))</f>
        <v>0</v>
      </c>
      <c r="AA548">
        <f>(W548-CF548*(CK548+CL548)/1000)</f>
        <v>0</v>
      </c>
      <c r="AB548">
        <f>(-I548*44100)</f>
        <v>0</v>
      </c>
      <c r="AC548">
        <f>2*29.3*Q548*0.92*(CM548-V548)</f>
        <v>0</v>
      </c>
      <c r="AD548">
        <f>2*0.95*5.67E-8*(((CM548+$B$7)+273)^4-(V548+273)^4)</f>
        <v>0</v>
      </c>
      <c r="AE548">
        <f>T548+AD548+AB548+AC548</f>
        <v>0</v>
      </c>
      <c r="AF548">
        <v>0</v>
      </c>
      <c r="AG548">
        <v>0</v>
      </c>
      <c r="AH548">
        <f>IF(AF548*$H$13&gt;=AJ548,1.0,(AJ548/(AJ548-AF548*$H$13)))</f>
        <v>0</v>
      </c>
      <c r="AI548">
        <f>(AH548-1)*100</f>
        <v>0</v>
      </c>
      <c r="AJ548">
        <f>MAX(0,($B$13+$C$13*CR548)/(1+$D$13*CR548)*CK548/(CM548+273)*$E$13)</f>
        <v>0</v>
      </c>
      <c r="AK548" t="s">
        <v>303</v>
      </c>
      <c r="AL548" t="s">
        <v>303</v>
      </c>
      <c r="AM548">
        <v>0</v>
      </c>
      <c r="AN548">
        <v>0</v>
      </c>
      <c r="AO548">
        <f>1-AM548/AN548</f>
        <v>0</v>
      </c>
      <c r="AP548">
        <v>0</v>
      </c>
      <c r="AQ548" t="s">
        <v>303</v>
      </c>
      <c r="AR548" t="s">
        <v>303</v>
      </c>
      <c r="AS548">
        <v>0</v>
      </c>
      <c r="AT548">
        <v>0</v>
      </c>
      <c r="AU548">
        <f>1-AS548/AT548</f>
        <v>0</v>
      </c>
      <c r="AV548">
        <v>0.5</v>
      </c>
      <c r="AW548">
        <f>BV548</f>
        <v>0</v>
      </c>
      <c r="AX548">
        <f>K548</f>
        <v>0</v>
      </c>
      <c r="AY548">
        <f>AU548*AV548*AW548</f>
        <v>0</v>
      </c>
      <c r="AZ548">
        <f>(AX548-AP548)/AW548</f>
        <v>0</v>
      </c>
      <c r="BA548">
        <f>(AN548-AT548)/AT548</f>
        <v>0</v>
      </c>
      <c r="BB548">
        <f>AM548/(AO548+AM548/AT548)</f>
        <v>0</v>
      </c>
      <c r="BC548" t="s">
        <v>303</v>
      </c>
      <c r="BD548">
        <v>0</v>
      </c>
      <c r="BE548">
        <f>IF(BD548&lt;&gt;0, BD548, BB548)</f>
        <v>0</v>
      </c>
      <c r="BF548">
        <f>1-BE548/AT548</f>
        <v>0</v>
      </c>
      <c r="BG548">
        <f>(AT548-AS548)/(AT548-BE548)</f>
        <v>0</v>
      </c>
      <c r="BH548">
        <f>(AN548-AT548)/(AN548-BE548)</f>
        <v>0</v>
      </c>
      <c r="BI548">
        <f>(AT548-AS548)/(AT548-AM548)</f>
        <v>0</v>
      </c>
      <c r="BJ548">
        <f>(AN548-AT548)/(AN548-AM548)</f>
        <v>0</v>
      </c>
      <c r="BK548">
        <f>(BG548*BE548/AS548)</f>
        <v>0</v>
      </c>
      <c r="BL548">
        <f>(1-BK548)</f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f>$B$11*CS548+$C$11*CT548+$F$11*CU548*(1-CX548)</f>
        <v>0</v>
      </c>
      <c r="BV548">
        <f>BU548*BW548</f>
        <v>0</v>
      </c>
      <c r="BW548">
        <f>($B$11*$D$9+$C$11*$D$9+$F$11*((DH548+CZ548)/MAX(DH548+CZ548+DI548, 0.1)*$I$9+DI548/MAX(DH548+CZ548+DI548, 0.1)*$J$9))/($B$11+$C$11+$F$11)</f>
        <v>0</v>
      </c>
      <c r="BX548">
        <f>($B$11*$K$9+$C$11*$K$9+$F$11*((DH548+CZ548)/MAX(DH548+CZ548+DI548, 0.1)*$P$9+DI548/MAX(DH548+CZ548+DI548, 0.1)*$Q$9))/($B$11+$C$11+$F$11)</f>
        <v>0</v>
      </c>
      <c r="BY548">
        <v>6</v>
      </c>
      <c r="BZ548">
        <v>0.5</v>
      </c>
      <c r="CA548" t="s">
        <v>304</v>
      </c>
      <c r="CB548">
        <v>2</v>
      </c>
      <c r="CC548">
        <v>1625678277.5</v>
      </c>
      <c r="CD548">
        <v>405.489333333333</v>
      </c>
      <c r="CE548">
        <v>419.994</v>
      </c>
      <c r="CF548">
        <v>14.0529333333333</v>
      </c>
      <c r="CG548">
        <v>11.3288666666667</v>
      </c>
      <c r="CH548">
        <v>419.830666666667</v>
      </c>
      <c r="CI548">
        <v>15.6417666666667</v>
      </c>
      <c r="CJ548">
        <v>500.028</v>
      </c>
      <c r="CK548">
        <v>100.410333333333</v>
      </c>
      <c r="CL548">
        <v>0.100065</v>
      </c>
      <c r="CM548">
        <v>29.3529333333333</v>
      </c>
      <c r="CN548">
        <v>28.8035</v>
      </c>
      <c r="CO548">
        <v>999.9</v>
      </c>
      <c r="CP548">
        <v>0</v>
      </c>
      <c r="CQ548">
        <v>0</v>
      </c>
      <c r="CR548">
        <v>10002.4666666667</v>
      </c>
      <c r="CS548">
        <v>0</v>
      </c>
      <c r="CT548">
        <v>4.41129</v>
      </c>
      <c r="CU548">
        <v>1046.00333333333</v>
      </c>
      <c r="CV548">
        <v>0.962009333333333</v>
      </c>
      <c r="CW548">
        <v>0.0379907</v>
      </c>
      <c r="CX548">
        <v>0</v>
      </c>
      <c r="CY548">
        <v>1182.98</v>
      </c>
      <c r="CZ548">
        <v>4.99912</v>
      </c>
      <c r="DA548">
        <v>12329.1333333333</v>
      </c>
      <c r="DB548">
        <v>6712.84666666667</v>
      </c>
      <c r="DC548">
        <v>38.5833333333333</v>
      </c>
      <c r="DD548">
        <v>41.312</v>
      </c>
      <c r="DE548">
        <v>40.0206666666667</v>
      </c>
      <c r="DF548">
        <v>40.9786666666667</v>
      </c>
      <c r="DG548">
        <v>40.729</v>
      </c>
      <c r="DH548">
        <v>1001.45333333333</v>
      </c>
      <c r="DI548">
        <v>39.55</v>
      </c>
      <c r="DJ548">
        <v>0</v>
      </c>
      <c r="DK548">
        <v>1625678279.6</v>
      </c>
      <c r="DL548">
        <v>0</v>
      </c>
      <c r="DM548">
        <v>1184.81038461538</v>
      </c>
      <c r="DN548">
        <v>-18.6786324809105</v>
      </c>
      <c r="DO548">
        <v>-64.8341882054798</v>
      </c>
      <c r="DP548">
        <v>12338.7384615385</v>
      </c>
      <c r="DQ548">
        <v>15</v>
      </c>
      <c r="DR548">
        <v>1625677134.6</v>
      </c>
      <c r="DS548" t="s">
        <v>305</v>
      </c>
      <c r="DT548">
        <v>1625677128.6</v>
      </c>
      <c r="DU548">
        <v>1625677134.6</v>
      </c>
      <c r="DV548">
        <v>2</v>
      </c>
      <c r="DW548">
        <v>0.041</v>
      </c>
      <c r="DX548">
        <v>0.026</v>
      </c>
      <c r="DY548">
        <v>-14.347</v>
      </c>
      <c r="DZ548">
        <v>-1.389</v>
      </c>
      <c r="EA548">
        <v>420</v>
      </c>
      <c r="EB548">
        <v>5</v>
      </c>
      <c r="EC548">
        <v>0.14</v>
      </c>
      <c r="ED548">
        <v>0.08</v>
      </c>
      <c r="EE548">
        <v>-14.4119951219512</v>
      </c>
      <c r="EF548">
        <v>-0.44814146341459</v>
      </c>
      <c r="EG548">
        <v>0.0555195327140819</v>
      </c>
      <c r="EH548">
        <v>1</v>
      </c>
      <c r="EI548">
        <v>1185.61</v>
      </c>
      <c r="EJ548">
        <v>-18.1506972027355</v>
      </c>
      <c r="EK548">
        <v>1.7401149387325</v>
      </c>
      <c r="EL548">
        <v>0</v>
      </c>
      <c r="EM548">
        <v>2.70970268292683</v>
      </c>
      <c r="EN548">
        <v>0.155431777003487</v>
      </c>
      <c r="EO548">
        <v>0.0173957138012662</v>
      </c>
      <c r="EP548">
        <v>0</v>
      </c>
      <c r="EQ548">
        <v>1</v>
      </c>
      <c r="ER548">
        <v>3</v>
      </c>
      <c r="ES548" t="s">
        <v>427</v>
      </c>
      <c r="ET548">
        <v>100</v>
      </c>
      <c r="EU548">
        <v>100</v>
      </c>
      <c r="EV548">
        <v>-14.341</v>
      </c>
      <c r="EW548">
        <v>-1.5891</v>
      </c>
      <c r="EX548">
        <v>-14.3476998515065</v>
      </c>
      <c r="EY548">
        <v>0.000485247639819423</v>
      </c>
      <c r="EZ548">
        <v>-1.36446825205216e-06</v>
      </c>
      <c r="FA548">
        <v>5.78542989185787e-10</v>
      </c>
      <c r="FB548">
        <v>-1.1099058739466</v>
      </c>
      <c r="FC548">
        <v>-0.0508365997127688</v>
      </c>
      <c r="FD548">
        <v>0.00161886503163497</v>
      </c>
      <c r="FE548">
        <v>-2.08621555845513e-05</v>
      </c>
      <c r="FF548">
        <v>0</v>
      </c>
      <c r="FG548">
        <v>2096</v>
      </c>
      <c r="FH548">
        <v>2</v>
      </c>
      <c r="FI548">
        <v>28</v>
      </c>
      <c r="FJ548">
        <v>19.2</v>
      </c>
      <c r="FK548">
        <v>19.1</v>
      </c>
      <c r="FL548">
        <v>18</v>
      </c>
      <c r="FM548">
        <v>492.976</v>
      </c>
      <c r="FN548">
        <v>513.671</v>
      </c>
      <c r="FO548">
        <v>32.6153</v>
      </c>
      <c r="FP548">
        <v>26.5922</v>
      </c>
      <c r="FQ548">
        <v>30.0005</v>
      </c>
      <c r="FR548">
        <v>26.6444</v>
      </c>
      <c r="FS548">
        <v>26.6234</v>
      </c>
      <c r="FT548">
        <v>21.5632</v>
      </c>
      <c r="FU548">
        <v>30.1804</v>
      </c>
      <c r="FV548">
        <v>0</v>
      </c>
      <c r="FW548">
        <v>32.7</v>
      </c>
      <c r="FX548">
        <v>420</v>
      </c>
      <c r="FY548">
        <v>11.4128</v>
      </c>
      <c r="FZ548">
        <v>101.668</v>
      </c>
      <c r="GA548">
        <v>96.1898</v>
      </c>
    </row>
    <row r="549" spans="1:183">
      <c r="A549">
        <v>533</v>
      </c>
      <c r="B549">
        <v>1625678280.5</v>
      </c>
      <c r="C549">
        <v>1064.40000009537</v>
      </c>
      <c r="D549" t="s">
        <v>1372</v>
      </c>
      <c r="E549" t="s">
        <v>1373</v>
      </c>
      <c r="F549">
        <v>1</v>
      </c>
      <c r="G549" t="s">
        <v>302</v>
      </c>
      <c r="H549">
        <v>1625678279.5</v>
      </c>
      <c r="I549">
        <f>(J549)/1000</f>
        <v>0</v>
      </c>
      <c r="J549">
        <f>1000*CJ549*AH549*(CF549-CG549)/(100*BY549*(1000-AH549*CF549))</f>
        <v>0</v>
      </c>
      <c r="K549">
        <f>CJ549*AH549*(CE549-CD549*(1000-AH549*CG549)/(1000-AH549*CF549))/(100*BY549)</f>
        <v>0</v>
      </c>
      <c r="L549">
        <f>CD549 - IF(AH549&gt;1, K549*BY549*100.0/(AJ549*CR549), 0)</f>
        <v>0</v>
      </c>
      <c r="M549">
        <f>((S549-I549/2)*L549-K549)/(S549+I549/2)</f>
        <v>0</v>
      </c>
      <c r="N549">
        <f>M549*(CK549+CL549)/1000.0</f>
        <v>0</v>
      </c>
      <c r="O549">
        <f>(CD549 - IF(AH549&gt;1, K549*BY549*100.0/(AJ549*CR549), 0))*(CK549+CL549)/1000.0</f>
        <v>0</v>
      </c>
      <c r="P549">
        <f>2.0/((1/R549-1/Q549)+SIGN(R549)*SQRT((1/R549-1/Q549)*(1/R549-1/Q549) + 4*BZ549/((BZ549+1)*(BZ549+1))*(2*1/R549*1/Q549-1/Q549*1/Q549)))</f>
        <v>0</v>
      </c>
      <c r="Q549">
        <f>IF(LEFT(CA549,1)&lt;&gt;"0",IF(LEFT(CA549,1)="1",3.0,CB549),$D$5+$E$5*(CR549*CK549/($K$5*1000))+$F$5*(CR549*CK549/($K$5*1000))*MAX(MIN(BY549,$J$5),$I$5)*MAX(MIN(BY549,$J$5),$I$5)+$G$5*MAX(MIN(BY549,$J$5),$I$5)*(CR549*CK549/($K$5*1000))+$H$5*(CR549*CK549/($K$5*1000))*(CR549*CK549/($K$5*1000)))</f>
        <v>0</v>
      </c>
      <c r="R549">
        <f>I549*(1000-(1000*0.61365*exp(17.502*V549/(240.97+V549))/(CK549+CL549)+CF549)/2)/(1000*0.61365*exp(17.502*V549/(240.97+V549))/(CK549+CL549)-CF549)</f>
        <v>0</v>
      </c>
      <c r="S549">
        <f>1/((BZ549+1)/(P549/1.6)+1/(Q549/1.37)) + BZ549/((BZ549+1)/(P549/1.6) + BZ549/(Q549/1.37))</f>
        <v>0</v>
      </c>
      <c r="T549">
        <f>(BU549*BX549)</f>
        <v>0</v>
      </c>
      <c r="U549">
        <f>(CM549+(T549+2*0.95*5.67E-8*(((CM549+$B$7)+273)^4-(CM549+273)^4)-44100*I549)/(1.84*29.3*Q549+8*0.95*5.67E-8*(CM549+273)^3))</f>
        <v>0</v>
      </c>
      <c r="V549">
        <f>($C$7*CN549+$D$7*CO549+$E$7*U549)</f>
        <v>0</v>
      </c>
      <c r="W549">
        <f>0.61365*exp(17.502*V549/(240.97+V549))</f>
        <v>0</v>
      </c>
      <c r="X549">
        <f>(Y549/Z549*100)</f>
        <v>0</v>
      </c>
      <c r="Y549">
        <f>CF549*(CK549+CL549)/1000</f>
        <v>0</v>
      </c>
      <c r="Z549">
        <f>0.61365*exp(17.502*CM549/(240.97+CM549))</f>
        <v>0</v>
      </c>
      <c r="AA549">
        <f>(W549-CF549*(CK549+CL549)/1000)</f>
        <v>0</v>
      </c>
      <c r="AB549">
        <f>(-I549*44100)</f>
        <v>0</v>
      </c>
      <c r="AC549">
        <f>2*29.3*Q549*0.92*(CM549-V549)</f>
        <v>0</v>
      </c>
      <c r="AD549">
        <f>2*0.95*5.67E-8*(((CM549+$B$7)+273)^4-(V549+273)^4)</f>
        <v>0</v>
      </c>
      <c r="AE549">
        <f>T549+AD549+AB549+AC549</f>
        <v>0</v>
      </c>
      <c r="AF549">
        <v>0</v>
      </c>
      <c r="AG549">
        <v>0</v>
      </c>
      <c r="AH549">
        <f>IF(AF549*$H$13&gt;=AJ549,1.0,(AJ549/(AJ549-AF549*$H$13)))</f>
        <v>0</v>
      </c>
      <c r="AI549">
        <f>(AH549-1)*100</f>
        <v>0</v>
      </c>
      <c r="AJ549">
        <f>MAX(0,($B$13+$C$13*CR549)/(1+$D$13*CR549)*CK549/(CM549+273)*$E$13)</f>
        <v>0</v>
      </c>
      <c r="AK549" t="s">
        <v>303</v>
      </c>
      <c r="AL549" t="s">
        <v>303</v>
      </c>
      <c r="AM549">
        <v>0</v>
      </c>
      <c r="AN549">
        <v>0</v>
      </c>
      <c r="AO549">
        <f>1-AM549/AN549</f>
        <v>0</v>
      </c>
      <c r="AP549">
        <v>0</v>
      </c>
      <c r="AQ549" t="s">
        <v>303</v>
      </c>
      <c r="AR549" t="s">
        <v>303</v>
      </c>
      <c r="AS549">
        <v>0</v>
      </c>
      <c r="AT549">
        <v>0</v>
      </c>
      <c r="AU549">
        <f>1-AS549/AT549</f>
        <v>0</v>
      </c>
      <c r="AV549">
        <v>0.5</v>
      </c>
      <c r="AW549">
        <f>BV549</f>
        <v>0</v>
      </c>
      <c r="AX549">
        <f>K549</f>
        <v>0</v>
      </c>
      <c r="AY549">
        <f>AU549*AV549*AW549</f>
        <v>0</v>
      </c>
      <c r="AZ549">
        <f>(AX549-AP549)/AW549</f>
        <v>0</v>
      </c>
      <c r="BA549">
        <f>(AN549-AT549)/AT549</f>
        <v>0</v>
      </c>
      <c r="BB549">
        <f>AM549/(AO549+AM549/AT549)</f>
        <v>0</v>
      </c>
      <c r="BC549" t="s">
        <v>303</v>
      </c>
      <c r="BD549">
        <v>0</v>
      </c>
      <c r="BE549">
        <f>IF(BD549&lt;&gt;0, BD549, BB549)</f>
        <v>0</v>
      </c>
      <c r="BF549">
        <f>1-BE549/AT549</f>
        <v>0</v>
      </c>
      <c r="BG549">
        <f>(AT549-AS549)/(AT549-BE549)</f>
        <v>0</v>
      </c>
      <c r="BH549">
        <f>(AN549-AT549)/(AN549-BE549)</f>
        <v>0</v>
      </c>
      <c r="BI549">
        <f>(AT549-AS549)/(AT549-AM549)</f>
        <v>0</v>
      </c>
      <c r="BJ549">
        <f>(AN549-AT549)/(AN549-AM549)</f>
        <v>0</v>
      </c>
      <c r="BK549">
        <f>(BG549*BE549/AS549)</f>
        <v>0</v>
      </c>
      <c r="BL549">
        <f>(1-BK549)</f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f>$B$11*CS549+$C$11*CT549+$F$11*CU549*(1-CX549)</f>
        <v>0</v>
      </c>
      <c r="BV549">
        <f>BU549*BW549</f>
        <v>0</v>
      </c>
      <c r="BW549">
        <f>($B$11*$D$9+$C$11*$D$9+$F$11*((DH549+CZ549)/MAX(DH549+CZ549+DI549, 0.1)*$I$9+DI549/MAX(DH549+CZ549+DI549, 0.1)*$J$9))/($B$11+$C$11+$F$11)</f>
        <v>0</v>
      </c>
      <c r="BX549">
        <f>($B$11*$K$9+$C$11*$K$9+$F$11*((DH549+CZ549)/MAX(DH549+CZ549+DI549, 0.1)*$P$9+DI549/MAX(DH549+CZ549+DI549, 0.1)*$Q$9))/($B$11+$C$11+$F$11)</f>
        <v>0</v>
      </c>
      <c r="BY549">
        <v>6</v>
      </c>
      <c r="BZ549">
        <v>0.5</v>
      </c>
      <c r="CA549" t="s">
        <v>304</v>
      </c>
      <c r="CB549">
        <v>2</v>
      </c>
      <c r="CC549">
        <v>1625678279.5</v>
      </c>
      <c r="CD549">
        <v>405.491666666667</v>
      </c>
      <c r="CE549">
        <v>420.012333333333</v>
      </c>
      <c r="CF549">
        <v>14.0817666666667</v>
      </c>
      <c r="CG549">
        <v>11.3421</v>
      </c>
      <c r="CH549">
        <v>419.833</v>
      </c>
      <c r="CI549">
        <v>15.6710666666667</v>
      </c>
      <c r="CJ549">
        <v>500.078</v>
      </c>
      <c r="CK549">
        <v>100.410333333333</v>
      </c>
      <c r="CL549">
        <v>0.1000114</v>
      </c>
      <c r="CM549">
        <v>29.3833</v>
      </c>
      <c r="CN549">
        <v>28.8271666666667</v>
      </c>
      <c r="CO549">
        <v>999.9</v>
      </c>
      <c r="CP549">
        <v>0</v>
      </c>
      <c r="CQ549">
        <v>0</v>
      </c>
      <c r="CR549">
        <v>10033.7333333333</v>
      </c>
      <c r="CS549">
        <v>0</v>
      </c>
      <c r="CT549">
        <v>4.41129</v>
      </c>
      <c r="CU549">
        <v>1046.10333333333</v>
      </c>
      <c r="CV549">
        <v>0.962013</v>
      </c>
      <c r="CW549">
        <v>0.037987</v>
      </c>
      <c r="CX549">
        <v>0</v>
      </c>
      <c r="CY549">
        <v>1182.25666666667</v>
      </c>
      <c r="CZ549">
        <v>4.99912</v>
      </c>
      <c r="DA549">
        <v>12327.9333333333</v>
      </c>
      <c r="DB549">
        <v>6713.48333333333</v>
      </c>
      <c r="DC549">
        <v>38.5203333333333</v>
      </c>
      <c r="DD549">
        <v>41.312</v>
      </c>
      <c r="DE549">
        <v>40.0623333333333</v>
      </c>
      <c r="DF549">
        <v>40.9583333333333</v>
      </c>
      <c r="DG549">
        <v>40.7496666666667</v>
      </c>
      <c r="DH549">
        <v>1001.55333333333</v>
      </c>
      <c r="DI549">
        <v>39.55</v>
      </c>
      <c r="DJ549">
        <v>0</v>
      </c>
      <c r="DK549">
        <v>1625678281.4</v>
      </c>
      <c r="DL549">
        <v>0</v>
      </c>
      <c r="DM549">
        <v>1184.1748</v>
      </c>
      <c r="DN549">
        <v>-18.2207691970185</v>
      </c>
      <c r="DO549">
        <v>-25.4538463352225</v>
      </c>
      <c r="DP549">
        <v>12334.312</v>
      </c>
      <c r="DQ549">
        <v>15</v>
      </c>
      <c r="DR549">
        <v>1625677134.6</v>
      </c>
      <c r="DS549" t="s">
        <v>305</v>
      </c>
      <c r="DT549">
        <v>1625677128.6</v>
      </c>
      <c r="DU549">
        <v>1625677134.6</v>
      </c>
      <c r="DV549">
        <v>2</v>
      </c>
      <c r="DW549">
        <v>0.041</v>
      </c>
      <c r="DX549">
        <v>0.026</v>
      </c>
      <c r="DY549">
        <v>-14.347</v>
      </c>
      <c r="DZ549">
        <v>-1.389</v>
      </c>
      <c r="EA549">
        <v>420</v>
      </c>
      <c r="EB549">
        <v>5</v>
      </c>
      <c r="EC549">
        <v>0.14</v>
      </c>
      <c r="ED549">
        <v>0.08</v>
      </c>
      <c r="EE549">
        <v>-14.4295609756098</v>
      </c>
      <c r="EF549">
        <v>-0.487768641114942</v>
      </c>
      <c r="EG549">
        <v>0.0590268185350123</v>
      </c>
      <c r="EH549">
        <v>1</v>
      </c>
      <c r="EI549">
        <v>1185.06787878788</v>
      </c>
      <c r="EJ549">
        <v>-18.2244675776551</v>
      </c>
      <c r="EK549">
        <v>1.74996061873569</v>
      </c>
      <c r="EL549">
        <v>0</v>
      </c>
      <c r="EM549">
        <v>2.71413780487805</v>
      </c>
      <c r="EN549">
        <v>0.163840139372827</v>
      </c>
      <c r="EO549">
        <v>0.0180664333019722</v>
      </c>
      <c r="EP549">
        <v>0</v>
      </c>
      <c r="EQ549">
        <v>1</v>
      </c>
      <c r="ER549">
        <v>3</v>
      </c>
      <c r="ES549" t="s">
        <v>427</v>
      </c>
      <c r="ET549">
        <v>100</v>
      </c>
      <c r="EU549">
        <v>100</v>
      </c>
      <c r="EV549">
        <v>-14.342</v>
      </c>
      <c r="EW549">
        <v>-1.5895</v>
      </c>
      <c r="EX549">
        <v>-14.3476998515065</v>
      </c>
      <c r="EY549">
        <v>0.000485247639819423</v>
      </c>
      <c r="EZ549">
        <v>-1.36446825205216e-06</v>
      </c>
      <c r="FA549">
        <v>5.78542989185787e-10</v>
      </c>
      <c r="FB549">
        <v>-1.1099058739466</v>
      </c>
      <c r="FC549">
        <v>-0.0508365997127688</v>
      </c>
      <c r="FD549">
        <v>0.00161886503163497</v>
      </c>
      <c r="FE549">
        <v>-2.08621555845513e-05</v>
      </c>
      <c r="FF549">
        <v>0</v>
      </c>
      <c r="FG549">
        <v>2096</v>
      </c>
      <c r="FH549">
        <v>2</v>
      </c>
      <c r="FI549">
        <v>28</v>
      </c>
      <c r="FJ549">
        <v>19.2</v>
      </c>
      <c r="FK549">
        <v>19.1</v>
      </c>
      <c r="FL549">
        <v>18</v>
      </c>
      <c r="FM549">
        <v>492.943</v>
      </c>
      <c r="FN549">
        <v>513.605</v>
      </c>
      <c r="FO549">
        <v>32.6636</v>
      </c>
      <c r="FP549">
        <v>26.5946</v>
      </c>
      <c r="FQ549">
        <v>30.0005</v>
      </c>
      <c r="FR549">
        <v>26.6455</v>
      </c>
      <c r="FS549">
        <v>26.624</v>
      </c>
      <c r="FT549">
        <v>21.5621</v>
      </c>
      <c r="FU549">
        <v>30.1804</v>
      </c>
      <c r="FV549">
        <v>0</v>
      </c>
      <c r="FW549">
        <v>32.7</v>
      </c>
      <c r="FX549">
        <v>420</v>
      </c>
      <c r="FY549">
        <v>11.4066</v>
      </c>
      <c r="FZ549">
        <v>101.668</v>
      </c>
      <c r="GA549">
        <v>96.1905</v>
      </c>
    </row>
    <row r="550" spans="1:183">
      <c r="A550">
        <v>534</v>
      </c>
      <c r="B550">
        <v>1625678282.5</v>
      </c>
      <c r="C550">
        <v>1066.40000009537</v>
      </c>
      <c r="D550" t="s">
        <v>1374</v>
      </c>
      <c r="E550" t="s">
        <v>1375</v>
      </c>
      <c r="F550">
        <v>1</v>
      </c>
      <c r="G550" t="s">
        <v>302</v>
      </c>
      <c r="H550">
        <v>1625678281.5</v>
      </c>
      <c r="I550">
        <f>(J550)/1000</f>
        <v>0</v>
      </c>
      <c r="J550">
        <f>1000*CJ550*AH550*(CF550-CG550)/(100*BY550*(1000-AH550*CF550))</f>
        <v>0</v>
      </c>
      <c r="K550">
        <f>CJ550*AH550*(CE550-CD550*(1000-AH550*CG550)/(1000-AH550*CF550))/(100*BY550)</f>
        <v>0</v>
      </c>
      <c r="L550">
        <f>CD550 - IF(AH550&gt;1, K550*BY550*100.0/(AJ550*CR550), 0)</f>
        <v>0</v>
      </c>
      <c r="M550">
        <f>((S550-I550/2)*L550-K550)/(S550+I550/2)</f>
        <v>0</v>
      </c>
      <c r="N550">
        <f>M550*(CK550+CL550)/1000.0</f>
        <v>0</v>
      </c>
      <c r="O550">
        <f>(CD550 - IF(AH550&gt;1, K550*BY550*100.0/(AJ550*CR550), 0))*(CK550+CL550)/1000.0</f>
        <v>0</v>
      </c>
      <c r="P550">
        <f>2.0/((1/R550-1/Q550)+SIGN(R550)*SQRT((1/R550-1/Q550)*(1/R550-1/Q550) + 4*BZ550/((BZ550+1)*(BZ550+1))*(2*1/R550*1/Q550-1/Q550*1/Q550)))</f>
        <v>0</v>
      </c>
      <c r="Q550">
        <f>IF(LEFT(CA550,1)&lt;&gt;"0",IF(LEFT(CA550,1)="1",3.0,CB550),$D$5+$E$5*(CR550*CK550/($K$5*1000))+$F$5*(CR550*CK550/($K$5*1000))*MAX(MIN(BY550,$J$5),$I$5)*MAX(MIN(BY550,$J$5),$I$5)+$G$5*MAX(MIN(BY550,$J$5),$I$5)*(CR550*CK550/($K$5*1000))+$H$5*(CR550*CK550/($K$5*1000))*(CR550*CK550/($K$5*1000)))</f>
        <v>0</v>
      </c>
      <c r="R550">
        <f>I550*(1000-(1000*0.61365*exp(17.502*V550/(240.97+V550))/(CK550+CL550)+CF550)/2)/(1000*0.61365*exp(17.502*V550/(240.97+V550))/(CK550+CL550)-CF550)</f>
        <v>0</v>
      </c>
      <c r="S550">
        <f>1/((BZ550+1)/(P550/1.6)+1/(Q550/1.37)) + BZ550/((BZ550+1)/(P550/1.6) + BZ550/(Q550/1.37))</f>
        <v>0</v>
      </c>
      <c r="T550">
        <f>(BU550*BX550)</f>
        <v>0</v>
      </c>
      <c r="U550">
        <f>(CM550+(T550+2*0.95*5.67E-8*(((CM550+$B$7)+273)^4-(CM550+273)^4)-44100*I550)/(1.84*29.3*Q550+8*0.95*5.67E-8*(CM550+273)^3))</f>
        <v>0</v>
      </c>
      <c r="V550">
        <f>($C$7*CN550+$D$7*CO550+$E$7*U550)</f>
        <v>0</v>
      </c>
      <c r="W550">
        <f>0.61365*exp(17.502*V550/(240.97+V550))</f>
        <v>0</v>
      </c>
      <c r="X550">
        <f>(Y550/Z550*100)</f>
        <v>0</v>
      </c>
      <c r="Y550">
        <f>CF550*(CK550+CL550)/1000</f>
        <v>0</v>
      </c>
      <c r="Z550">
        <f>0.61365*exp(17.502*CM550/(240.97+CM550))</f>
        <v>0</v>
      </c>
      <c r="AA550">
        <f>(W550-CF550*(CK550+CL550)/1000)</f>
        <v>0</v>
      </c>
      <c r="AB550">
        <f>(-I550*44100)</f>
        <v>0</v>
      </c>
      <c r="AC550">
        <f>2*29.3*Q550*0.92*(CM550-V550)</f>
        <v>0</v>
      </c>
      <c r="AD550">
        <f>2*0.95*5.67E-8*(((CM550+$B$7)+273)^4-(V550+273)^4)</f>
        <v>0</v>
      </c>
      <c r="AE550">
        <f>T550+AD550+AB550+AC550</f>
        <v>0</v>
      </c>
      <c r="AF550">
        <v>0</v>
      </c>
      <c r="AG550">
        <v>0</v>
      </c>
      <c r="AH550">
        <f>IF(AF550*$H$13&gt;=AJ550,1.0,(AJ550/(AJ550-AF550*$H$13)))</f>
        <v>0</v>
      </c>
      <c r="AI550">
        <f>(AH550-1)*100</f>
        <v>0</v>
      </c>
      <c r="AJ550">
        <f>MAX(0,($B$13+$C$13*CR550)/(1+$D$13*CR550)*CK550/(CM550+273)*$E$13)</f>
        <v>0</v>
      </c>
      <c r="AK550" t="s">
        <v>303</v>
      </c>
      <c r="AL550" t="s">
        <v>303</v>
      </c>
      <c r="AM550">
        <v>0</v>
      </c>
      <c r="AN550">
        <v>0</v>
      </c>
      <c r="AO550">
        <f>1-AM550/AN550</f>
        <v>0</v>
      </c>
      <c r="AP550">
        <v>0</v>
      </c>
      <c r="AQ550" t="s">
        <v>303</v>
      </c>
      <c r="AR550" t="s">
        <v>303</v>
      </c>
      <c r="AS550">
        <v>0</v>
      </c>
      <c r="AT550">
        <v>0</v>
      </c>
      <c r="AU550">
        <f>1-AS550/AT550</f>
        <v>0</v>
      </c>
      <c r="AV550">
        <v>0.5</v>
      </c>
      <c r="AW550">
        <f>BV550</f>
        <v>0</v>
      </c>
      <c r="AX550">
        <f>K550</f>
        <v>0</v>
      </c>
      <c r="AY550">
        <f>AU550*AV550*AW550</f>
        <v>0</v>
      </c>
      <c r="AZ550">
        <f>(AX550-AP550)/AW550</f>
        <v>0</v>
      </c>
      <c r="BA550">
        <f>(AN550-AT550)/AT550</f>
        <v>0</v>
      </c>
      <c r="BB550">
        <f>AM550/(AO550+AM550/AT550)</f>
        <v>0</v>
      </c>
      <c r="BC550" t="s">
        <v>303</v>
      </c>
      <c r="BD550">
        <v>0</v>
      </c>
      <c r="BE550">
        <f>IF(BD550&lt;&gt;0, BD550, BB550)</f>
        <v>0</v>
      </c>
      <c r="BF550">
        <f>1-BE550/AT550</f>
        <v>0</v>
      </c>
      <c r="BG550">
        <f>(AT550-AS550)/(AT550-BE550)</f>
        <v>0</v>
      </c>
      <c r="BH550">
        <f>(AN550-AT550)/(AN550-BE550)</f>
        <v>0</v>
      </c>
      <c r="BI550">
        <f>(AT550-AS550)/(AT550-AM550)</f>
        <v>0</v>
      </c>
      <c r="BJ550">
        <f>(AN550-AT550)/(AN550-AM550)</f>
        <v>0</v>
      </c>
      <c r="BK550">
        <f>(BG550*BE550/AS550)</f>
        <v>0</v>
      </c>
      <c r="BL550">
        <f>(1-BK550)</f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f>$B$11*CS550+$C$11*CT550+$F$11*CU550*(1-CX550)</f>
        <v>0</v>
      </c>
      <c r="BV550">
        <f>BU550*BW550</f>
        <v>0</v>
      </c>
      <c r="BW550">
        <f>($B$11*$D$9+$C$11*$D$9+$F$11*((DH550+CZ550)/MAX(DH550+CZ550+DI550, 0.1)*$I$9+DI550/MAX(DH550+CZ550+DI550, 0.1)*$J$9))/($B$11+$C$11+$F$11)</f>
        <v>0</v>
      </c>
      <c r="BX550">
        <f>($B$11*$K$9+$C$11*$K$9+$F$11*((DH550+CZ550)/MAX(DH550+CZ550+DI550, 0.1)*$P$9+DI550/MAX(DH550+CZ550+DI550, 0.1)*$Q$9))/($B$11+$C$11+$F$11)</f>
        <v>0</v>
      </c>
      <c r="BY550">
        <v>6</v>
      </c>
      <c r="BZ550">
        <v>0.5</v>
      </c>
      <c r="CA550" t="s">
        <v>304</v>
      </c>
      <c r="CB550">
        <v>2</v>
      </c>
      <c r="CC550">
        <v>1625678281.5</v>
      </c>
      <c r="CD550">
        <v>405.486666666667</v>
      </c>
      <c r="CE550">
        <v>420.032333333333</v>
      </c>
      <c r="CF550">
        <v>14.1091333333333</v>
      </c>
      <c r="CG550">
        <v>11.3460333333333</v>
      </c>
      <c r="CH550">
        <v>419.828666666667</v>
      </c>
      <c r="CI550">
        <v>15.6988333333333</v>
      </c>
      <c r="CJ550">
        <v>500.027333333333</v>
      </c>
      <c r="CK550">
        <v>100.409</v>
      </c>
      <c r="CL550">
        <v>0.1001024</v>
      </c>
      <c r="CM550">
        <v>29.4141</v>
      </c>
      <c r="CN550">
        <v>28.8529333333333</v>
      </c>
      <c r="CO550">
        <v>999.9</v>
      </c>
      <c r="CP550">
        <v>0</v>
      </c>
      <c r="CQ550">
        <v>0</v>
      </c>
      <c r="CR550">
        <v>10013.7333333333</v>
      </c>
      <c r="CS550">
        <v>0</v>
      </c>
      <c r="CT550">
        <v>4.40071666666667</v>
      </c>
      <c r="CU550">
        <v>1046.09666666667</v>
      </c>
      <c r="CV550">
        <v>0.962013</v>
      </c>
      <c r="CW550">
        <v>0.037987</v>
      </c>
      <c r="CX550">
        <v>0</v>
      </c>
      <c r="CY550">
        <v>1181.88666666667</v>
      </c>
      <c r="CZ550">
        <v>4.99912</v>
      </c>
      <c r="DA550">
        <v>12321.5</v>
      </c>
      <c r="DB550">
        <v>6713.45666666667</v>
      </c>
      <c r="DC550">
        <v>38.5623333333333</v>
      </c>
      <c r="DD550">
        <v>41.312</v>
      </c>
      <c r="DE550">
        <v>40.2286666666667</v>
      </c>
      <c r="DF550">
        <v>40.9786666666667</v>
      </c>
      <c r="DG550">
        <v>40.8956666666667</v>
      </c>
      <c r="DH550">
        <v>1001.54666666667</v>
      </c>
      <c r="DI550">
        <v>39.55</v>
      </c>
      <c r="DJ550">
        <v>0</v>
      </c>
      <c r="DK550">
        <v>1625678283.2</v>
      </c>
      <c r="DL550">
        <v>0</v>
      </c>
      <c r="DM550">
        <v>1183.72269230769</v>
      </c>
      <c r="DN550">
        <v>-16.9097435951779</v>
      </c>
      <c r="DO550">
        <v>-64.7145302436728</v>
      </c>
      <c r="DP550">
        <v>12333.2884615385</v>
      </c>
      <c r="DQ550">
        <v>15</v>
      </c>
      <c r="DR550">
        <v>1625677134.6</v>
      </c>
      <c r="DS550" t="s">
        <v>305</v>
      </c>
      <c r="DT550">
        <v>1625677128.6</v>
      </c>
      <c r="DU550">
        <v>1625677134.6</v>
      </c>
      <c r="DV550">
        <v>2</v>
      </c>
      <c r="DW550">
        <v>0.041</v>
      </c>
      <c r="DX550">
        <v>0.026</v>
      </c>
      <c r="DY550">
        <v>-14.347</v>
      </c>
      <c r="DZ550">
        <v>-1.389</v>
      </c>
      <c r="EA550">
        <v>420</v>
      </c>
      <c r="EB550">
        <v>5</v>
      </c>
      <c r="EC550">
        <v>0.14</v>
      </c>
      <c r="ED550">
        <v>0.08</v>
      </c>
      <c r="EE550">
        <v>-14.4508341463415</v>
      </c>
      <c r="EF550">
        <v>-0.465564459930306</v>
      </c>
      <c r="EG550">
        <v>0.05657834029136</v>
      </c>
      <c r="EH550">
        <v>1</v>
      </c>
      <c r="EI550">
        <v>1184.57057142857</v>
      </c>
      <c r="EJ550">
        <v>-18.0577690802313</v>
      </c>
      <c r="EK550">
        <v>1.82961032987455</v>
      </c>
      <c r="EL550">
        <v>0</v>
      </c>
      <c r="EM550">
        <v>2.72155390243902</v>
      </c>
      <c r="EN550">
        <v>0.178916864111501</v>
      </c>
      <c r="EO550">
        <v>0.0197959522689459</v>
      </c>
      <c r="EP550">
        <v>0</v>
      </c>
      <c r="EQ550">
        <v>1</v>
      </c>
      <c r="ER550">
        <v>3</v>
      </c>
      <c r="ES550" t="s">
        <v>427</v>
      </c>
      <c r="ET550">
        <v>100</v>
      </c>
      <c r="EU550">
        <v>100</v>
      </c>
      <c r="EV550">
        <v>-14.341</v>
      </c>
      <c r="EW550">
        <v>-1.5899</v>
      </c>
      <c r="EX550">
        <v>-14.3476998515065</v>
      </c>
      <c r="EY550">
        <v>0.000485247639819423</v>
      </c>
      <c r="EZ550">
        <v>-1.36446825205216e-06</v>
      </c>
      <c r="FA550">
        <v>5.78542989185787e-10</v>
      </c>
      <c r="FB550">
        <v>-1.1099058739466</v>
      </c>
      <c r="FC550">
        <v>-0.0508365997127688</v>
      </c>
      <c r="FD550">
        <v>0.00161886503163497</v>
      </c>
      <c r="FE550">
        <v>-2.08621555845513e-05</v>
      </c>
      <c r="FF550">
        <v>0</v>
      </c>
      <c r="FG550">
        <v>2096</v>
      </c>
      <c r="FH550">
        <v>2</v>
      </c>
      <c r="FI550">
        <v>28</v>
      </c>
      <c r="FJ550">
        <v>19.2</v>
      </c>
      <c r="FK550">
        <v>19.1</v>
      </c>
      <c r="FL550">
        <v>18</v>
      </c>
      <c r="FM550">
        <v>492.574</v>
      </c>
      <c r="FN550">
        <v>513.813</v>
      </c>
      <c r="FO550">
        <v>32.707</v>
      </c>
      <c r="FP550">
        <v>26.5968</v>
      </c>
      <c r="FQ550">
        <v>30.0005</v>
      </c>
      <c r="FR550">
        <v>26.6467</v>
      </c>
      <c r="FS550">
        <v>26.6251</v>
      </c>
      <c r="FT550">
        <v>21.5619</v>
      </c>
      <c r="FU550">
        <v>29.7694</v>
      </c>
      <c r="FV550">
        <v>0</v>
      </c>
      <c r="FW550">
        <v>32.77</v>
      </c>
      <c r="FX550">
        <v>420</v>
      </c>
      <c r="FY550">
        <v>11.4815</v>
      </c>
      <c r="FZ550">
        <v>101.67</v>
      </c>
      <c r="GA550">
        <v>96.1905</v>
      </c>
    </row>
    <row r="551" spans="1:183">
      <c r="A551">
        <v>535</v>
      </c>
      <c r="B551">
        <v>1625678284.5</v>
      </c>
      <c r="C551">
        <v>1068.40000009537</v>
      </c>
      <c r="D551" t="s">
        <v>1376</v>
      </c>
      <c r="E551" t="s">
        <v>1377</v>
      </c>
      <c r="F551">
        <v>1</v>
      </c>
      <c r="G551" t="s">
        <v>302</v>
      </c>
      <c r="H551">
        <v>1625678283.5</v>
      </c>
      <c r="I551">
        <f>(J551)/1000</f>
        <v>0</v>
      </c>
      <c r="J551">
        <f>1000*CJ551*AH551*(CF551-CG551)/(100*BY551*(1000-AH551*CF551))</f>
        <v>0</v>
      </c>
      <c r="K551">
        <f>CJ551*AH551*(CE551-CD551*(1000-AH551*CG551)/(1000-AH551*CF551))/(100*BY551)</f>
        <v>0</v>
      </c>
      <c r="L551">
        <f>CD551 - IF(AH551&gt;1, K551*BY551*100.0/(AJ551*CR551), 0)</f>
        <v>0</v>
      </c>
      <c r="M551">
        <f>((S551-I551/2)*L551-K551)/(S551+I551/2)</f>
        <v>0</v>
      </c>
      <c r="N551">
        <f>M551*(CK551+CL551)/1000.0</f>
        <v>0</v>
      </c>
      <c r="O551">
        <f>(CD551 - IF(AH551&gt;1, K551*BY551*100.0/(AJ551*CR551), 0))*(CK551+CL551)/1000.0</f>
        <v>0</v>
      </c>
      <c r="P551">
        <f>2.0/((1/R551-1/Q551)+SIGN(R551)*SQRT((1/R551-1/Q551)*(1/R551-1/Q551) + 4*BZ551/((BZ551+1)*(BZ551+1))*(2*1/R551*1/Q551-1/Q551*1/Q551)))</f>
        <v>0</v>
      </c>
      <c r="Q551">
        <f>IF(LEFT(CA551,1)&lt;&gt;"0",IF(LEFT(CA551,1)="1",3.0,CB551),$D$5+$E$5*(CR551*CK551/($K$5*1000))+$F$5*(CR551*CK551/($K$5*1000))*MAX(MIN(BY551,$J$5),$I$5)*MAX(MIN(BY551,$J$5),$I$5)+$G$5*MAX(MIN(BY551,$J$5),$I$5)*(CR551*CK551/($K$5*1000))+$H$5*(CR551*CK551/($K$5*1000))*(CR551*CK551/($K$5*1000)))</f>
        <v>0</v>
      </c>
      <c r="R551">
        <f>I551*(1000-(1000*0.61365*exp(17.502*V551/(240.97+V551))/(CK551+CL551)+CF551)/2)/(1000*0.61365*exp(17.502*V551/(240.97+V551))/(CK551+CL551)-CF551)</f>
        <v>0</v>
      </c>
      <c r="S551">
        <f>1/((BZ551+1)/(P551/1.6)+1/(Q551/1.37)) + BZ551/((BZ551+1)/(P551/1.6) + BZ551/(Q551/1.37))</f>
        <v>0</v>
      </c>
      <c r="T551">
        <f>(BU551*BX551)</f>
        <v>0</v>
      </c>
      <c r="U551">
        <f>(CM551+(T551+2*0.95*5.67E-8*(((CM551+$B$7)+273)^4-(CM551+273)^4)-44100*I551)/(1.84*29.3*Q551+8*0.95*5.67E-8*(CM551+273)^3))</f>
        <v>0</v>
      </c>
      <c r="V551">
        <f>($C$7*CN551+$D$7*CO551+$E$7*U551)</f>
        <v>0</v>
      </c>
      <c r="W551">
        <f>0.61365*exp(17.502*V551/(240.97+V551))</f>
        <v>0</v>
      </c>
      <c r="X551">
        <f>(Y551/Z551*100)</f>
        <v>0</v>
      </c>
      <c r="Y551">
        <f>CF551*(CK551+CL551)/1000</f>
        <v>0</v>
      </c>
      <c r="Z551">
        <f>0.61365*exp(17.502*CM551/(240.97+CM551))</f>
        <v>0</v>
      </c>
      <c r="AA551">
        <f>(W551-CF551*(CK551+CL551)/1000)</f>
        <v>0</v>
      </c>
      <c r="AB551">
        <f>(-I551*44100)</f>
        <v>0</v>
      </c>
      <c r="AC551">
        <f>2*29.3*Q551*0.92*(CM551-V551)</f>
        <v>0</v>
      </c>
      <c r="AD551">
        <f>2*0.95*5.67E-8*(((CM551+$B$7)+273)^4-(V551+273)^4)</f>
        <v>0</v>
      </c>
      <c r="AE551">
        <f>T551+AD551+AB551+AC551</f>
        <v>0</v>
      </c>
      <c r="AF551">
        <v>0</v>
      </c>
      <c r="AG551">
        <v>0</v>
      </c>
      <c r="AH551">
        <f>IF(AF551*$H$13&gt;=AJ551,1.0,(AJ551/(AJ551-AF551*$H$13)))</f>
        <v>0</v>
      </c>
      <c r="AI551">
        <f>(AH551-1)*100</f>
        <v>0</v>
      </c>
      <c r="AJ551">
        <f>MAX(0,($B$13+$C$13*CR551)/(1+$D$13*CR551)*CK551/(CM551+273)*$E$13)</f>
        <v>0</v>
      </c>
      <c r="AK551" t="s">
        <v>303</v>
      </c>
      <c r="AL551" t="s">
        <v>303</v>
      </c>
      <c r="AM551">
        <v>0</v>
      </c>
      <c r="AN551">
        <v>0</v>
      </c>
      <c r="AO551">
        <f>1-AM551/AN551</f>
        <v>0</v>
      </c>
      <c r="AP551">
        <v>0</v>
      </c>
      <c r="AQ551" t="s">
        <v>303</v>
      </c>
      <c r="AR551" t="s">
        <v>303</v>
      </c>
      <c r="AS551">
        <v>0</v>
      </c>
      <c r="AT551">
        <v>0</v>
      </c>
      <c r="AU551">
        <f>1-AS551/AT551</f>
        <v>0</v>
      </c>
      <c r="AV551">
        <v>0.5</v>
      </c>
      <c r="AW551">
        <f>BV551</f>
        <v>0</v>
      </c>
      <c r="AX551">
        <f>K551</f>
        <v>0</v>
      </c>
      <c r="AY551">
        <f>AU551*AV551*AW551</f>
        <v>0</v>
      </c>
      <c r="AZ551">
        <f>(AX551-AP551)/AW551</f>
        <v>0</v>
      </c>
      <c r="BA551">
        <f>(AN551-AT551)/AT551</f>
        <v>0</v>
      </c>
      <c r="BB551">
        <f>AM551/(AO551+AM551/AT551)</f>
        <v>0</v>
      </c>
      <c r="BC551" t="s">
        <v>303</v>
      </c>
      <c r="BD551">
        <v>0</v>
      </c>
      <c r="BE551">
        <f>IF(BD551&lt;&gt;0, BD551, BB551)</f>
        <v>0</v>
      </c>
      <c r="BF551">
        <f>1-BE551/AT551</f>
        <v>0</v>
      </c>
      <c r="BG551">
        <f>(AT551-AS551)/(AT551-BE551)</f>
        <v>0</v>
      </c>
      <c r="BH551">
        <f>(AN551-AT551)/(AN551-BE551)</f>
        <v>0</v>
      </c>
      <c r="BI551">
        <f>(AT551-AS551)/(AT551-AM551)</f>
        <v>0</v>
      </c>
      <c r="BJ551">
        <f>(AN551-AT551)/(AN551-AM551)</f>
        <v>0</v>
      </c>
      <c r="BK551">
        <f>(BG551*BE551/AS551)</f>
        <v>0</v>
      </c>
      <c r="BL551">
        <f>(1-BK551)</f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f>$B$11*CS551+$C$11*CT551+$F$11*CU551*(1-CX551)</f>
        <v>0</v>
      </c>
      <c r="BV551">
        <f>BU551*BW551</f>
        <v>0</v>
      </c>
      <c r="BW551">
        <f>($B$11*$D$9+$C$11*$D$9+$F$11*((DH551+CZ551)/MAX(DH551+CZ551+DI551, 0.1)*$I$9+DI551/MAX(DH551+CZ551+DI551, 0.1)*$J$9))/($B$11+$C$11+$F$11)</f>
        <v>0</v>
      </c>
      <c r="BX551">
        <f>($B$11*$K$9+$C$11*$K$9+$F$11*((DH551+CZ551)/MAX(DH551+CZ551+DI551, 0.1)*$P$9+DI551/MAX(DH551+CZ551+DI551, 0.1)*$Q$9))/($B$11+$C$11+$F$11)</f>
        <v>0</v>
      </c>
      <c r="BY551">
        <v>6</v>
      </c>
      <c r="BZ551">
        <v>0.5</v>
      </c>
      <c r="CA551" t="s">
        <v>304</v>
      </c>
      <c r="CB551">
        <v>2</v>
      </c>
      <c r="CC551">
        <v>1625678283.5</v>
      </c>
      <c r="CD551">
        <v>405.506</v>
      </c>
      <c r="CE551">
        <v>420.038333333333</v>
      </c>
      <c r="CF551">
        <v>14.1331666666667</v>
      </c>
      <c r="CG551">
        <v>11.3480666666667</v>
      </c>
      <c r="CH551">
        <v>419.847666666667</v>
      </c>
      <c r="CI551">
        <v>15.7233</v>
      </c>
      <c r="CJ551">
        <v>499.991</v>
      </c>
      <c r="CK551">
        <v>100.408333333333</v>
      </c>
      <c r="CL551">
        <v>0.100137333333333</v>
      </c>
      <c r="CM551">
        <v>29.4445</v>
      </c>
      <c r="CN551">
        <v>28.8923333333333</v>
      </c>
      <c r="CO551">
        <v>999.9</v>
      </c>
      <c r="CP551">
        <v>0</v>
      </c>
      <c r="CQ551">
        <v>0</v>
      </c>
      <c r="CR551">
        <v>9986.25</v>
      </c>
      <c r="CS551">
        <v>0</v>
      </c>
      <c r="CT551">
        <v>4.38509666666667</v>
      </c>
      <c r="CU551">
        <v>1045.99</v>
      </c>
      <c r="CV551">
        <v>0.962009333333333</v>
      </c>
      <c r="CW551">
        <v>0.0379907</v>
      </c>
      <c r="CX551">
        <v>0</v>
      </c>
      <c r="CY551">
        <v>1180.97333333333</v>
      </c>
      <c r="CZ551">
        <v>4.99912</v>
      </c>
      <c r="DA551">
        <v>12311.5</v>
      </c>
      <c r="DB551">
        <v>6712.76666666667</v>
      </c>
      <c r="DC551">
        <v>38.5413333333333</v>
      </c>
      <c r="DD551">
        <v>41.2706666666667</v>
      </c>
      <c r="DE551">
        <v>40.104</v>
      </c>
      <c r="DF551">
        <v>40.9583333333333</v>
      </c>
      <c r="DG551">
        <v>40.75</v>
      </c>
      <c r="DH551">
        <v>1001.44</v>
      </c>
      <c r="DI551">
        <v>39.55</v>
      </c>
      <c r="DJ551">
        <v>0</v>
      </c>
      <c r="DK551">
        <v>1625678285.6</v>
      </c>
      <c r="DL551">
        <v>0</v>
      </c>
      <c r="DM551">
        <v>1182.99423076923</v>
      </c>
      <c r="DN551">
        <v>-17.3569230697085</v>
      </c>
      <c r="DO551">
        <v>-158.981196584297</v>
      </c>
      <c r="DP551">
        <v>12330.9153846154</v>
      </c>
      <c r="DQ551">
        <v>15</v>
      </c>
      <c r="DR551">
        <v>1625677134.6</v>
      </c>
      <c r="DS551" t="s">
        <v>305</v>
      </c>
      <c r="DT551">
        <v>1625677128.6</v>
      </c>
      <c r="DU551">
        <v>1625677134.6</v>
      </c>
      <c r="DV551">
        <v>2</v>
      </c>
      <c r="DW551">
        <v>0.041</v>
      </c>
      <c r="DX551">
        <v>0.026</v>
      </c>
      <c r="DY551">
        <v>-14.347</v>
      </c>
      <c r="DZ551">
        <v>-1.389</v>
      </c>
      <c r="EA551">
        <v>420</v>
      </c>
      <c r="EB551">
        <v>5</v>
      </c>
      <c r="EC551">
        <v>0.14</v>
      </c>
      <c r="ED551">
        <v>0.08</v>
      </c>
      <c r="EE551">
        <v>-14.4642707317073</v>
      </c>
      <c r="EF551">
        <v>-0.488059233449487</v>
      </c>
      <c r="EG551">
        <v>0.057996855439998</v>
      </c>
      <c r="EH551">
        <v>1</v>
      </c>
      <c r="EI551">
        <v>1183.8203030303</v>
      </c>
      <c r="EJ551">
        <v>-17.9702104284618</v>
      </c>
      <c r="EK551">
        <v>1.72287020008893</v>
      </c>
      <c r="EL551">
        <v>0</v>
      </c>
      <c r="EM551">
        <v>2.73117487804878</v>
      </c>
      <c r="EN551">
        <v>0.202501045296171</v>
      </c>
      <c r="EO551">
        <v>0.022916290097099</v>
      </c>
      <c r="EP551">
        <v>0</v>
      </c>
      <c r="EQ551">
        <v>1</v>
      </c>
      <c r="ER551">
        <v>3</v>
      </c>
      <c r="ES551" t="s">
        <v>427</v>
      </c>
      <c r="ET551">
        <v>100</v>
      </c>
      <c r="EU551">
        <v>100</v>
      </c>
      <c r="EV551">
        <v>-14.341</v>
      </c>
      <c r="EW551">
        <v>-1.5903</v>
      </c>
      <c r="EX551">
        <v>-14.3476998515065</v>
      </c>
      <c r="EY551">
        <v>0.000485247639819423</v>
      </c>
      <c r="EZ551">
        <v>-1.36446825205216e-06</v>
      </c>
      <c r="FA551">
        <v>5.78542989185787e-10</v>
      </c>
      <c r="FB551">
        <v>-1.1099058739466</v>
      </c>
      <c r="FC551">
        <v>-0.0508365997127688</v>
      </c>
      <c r="FD551">
        <v>0.00161886503163497</v>
      </c>
      <c r="FE551">
        <v>-2.08621555845513e-05</v>
      </c>
      <c r="FF551">
        <v>0</v>
      </c>
      <c r="FG551">
        <v>2096</v>
      </c>
      <c r="FH551">
        <v>2</v>
      </c>
      <c r="FI551">
        <v>28</v>
      </c>
      <c r="FJ551">
        <v>19.3</v>
      </c>
      <c r="FK551">
        <v>19.2</v>
      </c>
      <c r="FL551">
        <v>18</v>
      </c>
      <c r="FM551">
        <v>492.714</v>
      </c>
      <c r="FN551">
        <v>513.802</v>
      </c>
      <c r="FO551">
        <v>32.7488</v>
      </c>
      <c r="FP551">
        <v>26.5991</v>
      </c>
      <c r="FQ551">
        <v>30.0005</v>
      </c>
      <c r="FR551">
        <v>26.6478</v>
      </c>
      <c r="FS551">
        <v>26.6258</v>
      </c>
      <c r="FT551">
        <v>21.5617</v>
      </c>
      <c r="FU551">
        <v>29.7694</v>
      </c>
      <c r="FV551">
        <v>0</v>
      </c>
      <c r="FW551">
        <v>32.84</v>
      </c>
      <c r="FX551">
        <v>420</v>
      </c>
      <c r="FY551">
        <v>11.4919</v>
      </c>
      <c r="FZ551">
        <v>101.67</v>
      </c>
      <c r="GA551">
        <v>96.1903</v>
      </c>
    </row>
    <row r="552" spans="1:183">
      <c r="A552">
        <v>536</v>
      </c>
      <c r="B552">
        <v>1625678286.5</v>
      </c>
      <c r="C552">
        <v>1070.40000009537</v>
      </c>
      <c r="D552" t="s">
        <v>1378</v>
      </c>
      <c r="E552" t="s">
        <v>1379</v>
      </c>
      <c r="F552">
        <v>1</v>
      </c>
      <c r="G552" t="s">
        <v>302</v>
      </c>
      <c r="H552">
        <v>1625678285.5</v>
      </c>
      <c r="I552">
        <f>(J552)/1000</f>
        <v>0</v>
      </c>
      <c r="J552">
        <f>1000*CJ552*AH552*(CF552-CG552)/(100*BY552*(1000-AH552*CF552))</f>
        <v>0</v>
      </c>
      <c r="K552">
        <f>CJ552*AH552*(CE552-CD552*(1000-AH552*CG552)/(1000-AH552*CF552))/(100*BY552)</f>
        <v>0</v>
      </c>
      <c r="L552">
        <f>CD552 - IF(AH552&gt;1, K552*BY552*100.0/(AJ552*CR552), 0)</f>
        <v>0</v>
      </c>
      <c r="M552">
        <f>((S552-I552/2)*L552-K552)/(S552+I552/2)</f>
        <v>0</v>
      </c>
      <c r="N552">
        <f>M552*(CK552+CL552)/1000.0</f>
        <v>0</v>
      </c>
      <c r="O552">
        <f>(CD552 - IF(AH552&gt;1, K552*BY552*100.0/(AJ552*CR552), 0))*(CK552+CL552)/1000.0</f>
        <v>0</v>
      </c>
      <c r="P552">
        <f>2.0/((1/R552-1/Q552)+SIGN(R552)*SQRT((1/R552-1/Q552)*(1/R552-1/Q552) + 4*BZ552/((BZ552+1)*(BZ552+1))*(2*1/R552*1/Q552-1/Q552*1/Q552)))</f>
        <v>0</v>
      </c>
      <c r="Q552">
        <f>IF(LEFT(CA552,1)&lt;&gt;"0",IF(LEFT(CA552,1)="1",3.0,CB552),$D$5+$E$5*(CR552*CK552/($K$5*1000))+$F$5*(CR552*CK552/($K$5*1000))*MAX(MIN(BY552,$J$5),$I$5)*MAX(MIN(BY552,$J$5),$I$5)+$G$5*MAX(MIN(BY552,$J$5),$I$5)*(CR552*CK552/($K$5*1000))+$H$5*(CR552*CK552/($K$5*1000))*(CR552*CK552/($K$5*1000)))</f>
        <v>0</v>
      </c>
      <c r="R552">
        <f>I552*(1000-(1000*0.61365*exp(17.502*V552/(240.97+V552))/(CK552+CL552)+CF552)/2)/(1000*0.61365*exp(17.502*V552/(240.97+V552))/(CK552+CL552)-CF552)</f>
        <v>0</v>
      </c>
      <c r="S552">
        <f>1/((BZ552+1)/(P552/1.6)+1/(Q552/1.37)) + BZ552/((BZ552+1)/(P552/1.6) + BZ552/(Q552/1.37))</f>
        <v>0</v>
      </c>
      <c r="T552">
        <f>(BU552*BX552)</f>
        <v>0</v>
      </c>
      <c r="U552">
        <f>(CM552+(T552+2*0.95*5.67E-8*(((CM552+$B$7)+273)^4-(CM552+273)^4)-44100*I552)/(1.84*29.3*Q552+8*0.95*5.67E-8*(CM552+273)^3))</f>
        <v>0</v>
      </c>
      <c r="V552">
        <f>($C$7*CN552+$D$7*CO552+$E$7*U552)</f>
        <v>0</v>
      </c>
      <c r="W552">
        <f>0.61365*exp(17.502*V552/(240.97+V552))</f>
        <v>0</v>
      </c>
      <c r="X552">
        <f>(Y552/Z552*100)</f>
        <v>0</v>
      </c>
      <c r="Y552">
        <f>CF552*(CK552+CL552)/1000</f>
        <v>0</v>
      </c>
      <c r="Z552">
        <f>0.61365*exp(17.502*CM552/(240.97+CM552))</f>
        <v>0</v>
      </c>
      <c r="AA552">
        <f>(W552-CF552*(CK552+CL552)/1000)</f>
        <v>0</v>
      </c>
      <c r="AB552">
        <f>(-I552*44100)</f>
        <v>0</v>
      </c>
      <c r="AC552">
        <f>2*29.3*Q552*0.92*(CM552-V552)</f>
        <v>0</v>
      </c>
      <c r="AD552">
        <f>2*0.95*5.67E-8*(((CM552+$B$7)+273)^4-(V552+273)^4)</f>
        <v>0</v>
      </c>
      <c r="AE552">
        <f>T552+AD552+AB552+AC552</f>
        <v>0</v>
      </c>
      <c r="AF552">
        <v>0</v>
      </c>
      <c r="AG552">
        <v>0</v>
      </c>
      <c r="AH552">
        <f>IF(AF552*$H$13&gt;=AJ552,1.0,(AJ552/(AJ552-AF552*$H$13)))</f>
        <v>0</v>
      </c>
      <c r="AI552">
        <f>(AH552-1)*100</f>
        <v>0</v>
      </c>
      <c r="AJ552">
        <f>MAX(0,($B$13+$C$13*CR552)/(1+$D$13*CR552)*CK552/(CM552+273)*$E$13)</f>
        <v>0</v>
      </c>
      <c r="AK552" t="s">
        <v>303</v>
      </c>
      <c r="AL552" t="s">
        <v>303</v>
      </c>
      <c r="AM552">
        <v>0</v>
      </c>
      <c r="AN552">
        <v>0</v>
      </c>
      <c r="AO552">
        <f>1-AM552/AN552</f>
        <v>0</v>
      </c>
      <c r="AP552">
        <v>0</v>
      </c>
      <c r="AQ552" t="s">
        <v>303</v>
      </c>
      <c r="AR552" t="s">
        <v>303</v>
      </c>
      <c r="AS552">
        <v>0</v>
      </c>
      <c r="AT552">
        <v>0</v>
      </c>
      <c r="AU552">
        <f>1-AS552/AT552</f>
        <v>0</v>
      </c>
      <c r="AV552">
        <v>0.5</v>
      </c>
      <c r="AW552">
        <f>BV552</f>
        <v>0</v>
      </c>
      <c r="AX552">
        <f>K552</f>
        <v>0</v>
      </c>
      <c r="AY552">
        <f>AU552*AV552*AW552</f>
        <v>0</v>
      </c>
      <c r="AZ552">
        <f>(AX552-AP552)/AW552</f>
        <v>0</v>
      </c>
      <c r="BA552">
        <f>(AN552-AT552)/AT552</f>
        <v>0</v>
      </c>
      <c r="BB552">
        <f>AM552/(AO552+AM552/AT552)</f>
        <v>0</v>
      </c>
      <c r="BC552" t="s">
        <v>303</v>
      </c>
      <c r="BD552">
        <v>0</v>
      </c>
      <c r="BE552">
        <f>IF(BD552&lt;&gt;0, BD552, BB552)</f>
        <v>0</v>
      </c>
      <c r="BF552">
        <f>1-BE552/AT552</f>
        <v>0</v>
      </c>
      <c r="BG552">
        <f>(AT552-AS552)/(AT552-BE552)</f>
        <v>0</v>
      </c>
      <c r="BH552">
        <f>(AN552-AT552)/(AN552-BE552)</f>
        <v>0</v>
      </c>
      <c r="BI552">
        <f>(AT552-AS552)/(AT552-AM552)</f>
        <v>0</v>
      </c>
      <c r="BJ552">
        <f>(AN552-AT552)/(AN552-AM552)</f>
        <v>0</v>
      </c>
      <c r="BK552">
        <f>(BG552*BE552/AS552)</f>
        <v>0</v>
      </c>
      <c r="BL552">
        <f>(1-BK552)</f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f>$B$11*CS552+$C$11*CT552+$F$11*CU552*(1-CX552)</f>
        <v>0</v>
      </c>
      <c r="BV552">
        <f>BU552*BW552</f>
        <v>0</v>
      </c>
      <c r="BW552">
        <f>($B$11*$D$9+$C$11*$D$9+$F$11*((DH552+CZ552)/MAX(DH552+CZ552+DI552, 0.1)*$I$9+DI552/MAX(DH552+CZ552+DI552, 0.1)*$J$9))/($B$11+$C$11+$F$11)</f>
        <v>0</v>
      </c>
      <c r="BX552">
        <f>($B$11*$K$9+$C$11*$K$9+$F$11*((DH552+CZ552)/MAX(DH552+CZ552+DI552, 0.1)*$P$9+DI552/MAX(DH552+CZ552+DI552, 0.1)*$Q$9))/($B$11+$C$11+$F$11)</f>
        <v>0</v>
      </c>
      <c r="BY552">
        <v>6</v>
      </c>
      <c r="BZ552">
        <v>0.5</v>
      </c>
      <c r="CA552" t="s">
        <v>304</v>
      </c>
      <c r="CB552">
        <v>2</v>
      </c>
      <c r="CC552">
        <v>1625678285.5</v>
      </c>
      <c r="CD552">
        <v>405.503</v>
      </c>
      <c r="CE552">
        <v>420.017</v>
      </c>
      <c r="CF552">
        <v>14.1540666666667</v>
      </c>
      <c r="CG552">
        <v>11.3605333333333</v>
      </c>
      <c r="CH552">
        <v>419.845</v>
      </c>
      <c r="CI552">
        <v>15.7445</v>
      </c>
      <c r="CJ552">
        <v>499.996666666667</v>
      </c>
      <c r="CK552">
        <v>100.409</v>
      </c>
      <c r="CL552">
        <v>0.0996957333333333</v>
      </c>
      <c r="CM552">
        <v>29.4749</v>
      </c>
      <c r="CN552">
        <v>28.9311</v>
      </c>
      <c r="CO552">
        <v>999.9</v>
      </c>
      <c r="CP552">
        <v>0</v>
      </c>
      <c r="CQ552">
        <v>0</v>
      </c>
      <c r="CR552">
        <v>10005</v>
      </c>
      <c r="CS552">
        <v>0</v>
      </c>
      <c r="CT552">
        <v>4.36809333333333</v>
      </c>
      <c r="CU552">
        <v>1045.89</v>
      </c>
      <c r="CV552">
        <v>0.962005666666667</v>
      </c>
      <c r="CW552">
        <v>0.0379944</v>
      </c>
      <c r="CX552">
        <v>0</v>
      </c>
      <c r="CY552">
        <v>1180.50666666667</v>
      </c>
      <c r="CZ552">
        <v>4.99912</v>
      </c>
      <c r="DA552">
        <v>12304.5666666667</v>
      </c>
      <c r="DB552">
        <v>6712.09333333333</v>
      </c>
      <c r="DC552">
        <v>38.5203333333333</v>
      </c>
      <c r="DD552">
        <v>41.312</v>
      </c>
      <c r="DE552">
        <v>40.1036666666667</v>
      </c>
      <c r="DF552">
        <v>40.8953333333333</v>
      </c>
      <c r="DG552">
        <v>40.8123333333333</v>
      </c>
      <c r="DH552">
        <v>1001.34</v>
      </c>
      <c r="DI552">
        <v>39.55</v>
      </c>
      <c r="DJ552">
        <v>0</v>
      </c>
      <c r="DK552">
        <v>1625678287.4</v>
      </c>
      <c r="DL552">
        <v>0</v>
      </c>
      <c r="DM552">
        <v>1182.3932</v>
      </c>
      <c r="DN552">
        <v>-17.7669230399148</v>
      </c>
      <c r="DO552">
        <v>-166.146153662284</v>
      </c>
      <c r="DP552">
        <v>12324.948</v>
      </c>
      <c r="DQ552">
        <v>15</v>
      </c>
      <c r="DR552">
        <v>1625677134.6</v>
      </c>
      <c r="DS552" t="s">
        <v>305</v>
      </c>
      <c r="DT552">
        <v>1625677128.6</v>
      </c>
      <c r="DU552">
        <v>1625677134.6</v>
      </c>
      <c r="DV552">
        <v>2</v>
      </c>
      <c r="DW552">
        <v>0.041</v>
      </c>
      <c r="DX552">
        <v>0.026</v>
      </c>
      <c r="DY552">
        <v>-14.347</v>
      </c>
      <c r="DZ552">
        <v>-1.389</v>
      </c>
      <c r="EA552">
        <v>420</v>
      </c>
      <c r="EB552">
        <v>5</v>
      </c>
      <c r="EC552">
        <v>0.14</v>
      </c>
      <c r="ED552">
        <v>0.08</v>
      </c>
      <c r="EE552">
        <v>-14.4702414634146</v>
      </c>
      <c r="EF552">
        <v>-0.553921254355447</v>
      </c>
      <c r="EG552">
        <v>0.0600260023965621</v>
      </c>
      <c r="EH552">
        <v>0</v>
      </c>
      <c r="EI552">
        <v>1183.26484848485</v>
      </c>
      <c r="EJ552">
        <v>-17.6739134094641</v>
      </c>
      <c r="EK552">
        <v>1.69465849104933</v>
      </c>
      <c r="EL552">
        <v>0</v>
      </c>
      <c r="EM552">
        <v>2.74002219512195</v>
      </c>
      <c r="EN552">
        <v>0.24513303135889</v>
      </c>
      <c r="EO552">
        <v>0.027294953836516</v>
      </c>
      <c r="EP552">
        <v>0</v>
      </c>
      <c r="EQ552">
        <v>0</v>
      </c>
      <c r="ER552">
        <v>3</v>
      </c>
      <c r="ES552" t="s">
        <v>424</v>
      </c>
      <c r="ET552">
        <v>100</v>
      </c>
      <c r="EU552">
        <v>100</v>
      </c>
      <c r="EV552">
        <v>-14.342</v>
      </c>
      <c r="EW552">
        <v>-1.5905</v>
      </c>
      <c r="EX552">
        <v>-14.3476998515065</v>
      </c>
      <c r="EY552">
        <v>0.000485247639819423</v>
      </c>
      <c r="EZ552">
        <v>-1.36446825205216e-06</v>
      </c>
      <c r="FA552">
        <v>5.78542989185787e-10</v>
      </c>
      <c r="FB552">
        <v>-1.1099058739466</v>
      </c>
      <c r="FC552">
        <v>-0.0508365997127688</v>
      </c>
      <c r="FD552">
        <v>0.00161886503163497</v>
      </c>
      <c r="FE552">
        <v>-2.08621555845513e-05</v>
      </c>
      <c r="FF552">
        <v>0</v>
      </c>
      <c r="FG552">
        <v>2096</v>
      </c>
      <c r="FH552">
        <v>2</v>
      </c>
      <c r="FI552">
        <v>28</v>
      </c>
      <c r="FJ552">
        <v>19.3</v>
      </c>
      <c r="FK552">
        <v>19.2</v>
      </c>
      <c r="FL552">
        <v>18</v>
      </c>
      <c r="FM552">
        <v>492.826</v>
      </c>
      <c r="FN552">
        <v>513.739</v>
      </c>
      <c r="FO552">
        <v>32.7929</v>
      </c>
      <c r="FP552">
        <v>26.6013</v>
      </c>
      <c r="FQ552">
        <v>30.0004</v>
      </c>
      <c r="FR552">
        <v>26.6489</v>
      </c>
      <c r="FS552">
        <v>26.6268</v>
      </c>
      <c r="FT552">
        <v>21.5638</v>
      </c>
      <c r="FU552">
        <v>29.7694</v>
      </c>
      <c r="FV552">
        <v>0</v>
      </c>
      <c r="FW552">
        <v>32.84</v>
      </c>
      <c r="FX552">
        <v>420</v>
      </c>
      <c r="FY552">
        <v>11.4969</v>
      </c>
      <c r="FZ552">
        <v>101.669</v>
      </c>
      <c r="GA552">
        <v>96.1909</v>
      </c>
    </row>
    <row r="553" spans="1:183">
      <c r="A553">
        <v>537</v>
      </c>
      <c r="B553">
        <v>1625678288.5</v>
      </c>
      <c r="C553">
        <v>1072.40000009537</v>
      </c>
      <c r="D553" t="s">
        <v>1380</v>
      </c>
      <c r="E553" t="s">
        <v>1381</v>
      </c>
      <c r="F553">
        <v>1</v>
      </c>
      <c r="G553" t="s">
        <v>302</v>
      </c>
      <c r="H553">
        <v>1625678287.5</v>
      </c>
      <c r="I553">
        <f>(J553)/1000</f>
        <v>0</v>
      </c>
      <c r="J553">
        <f>1000*CJ553*AH553*(CF553-CG553)/(100*BY553*(1000-AH553*CF553))</f>
        <v>0</v>
      </c>
      <c r="K553">
        <f>CJ553*AH553*(CE553-CD553*(1000-AH553*CG553)/(1000-AH553*CF553))/(100*BY553)</f>
        <v>0</v>
      </c>
      <c r="L553">
        <f>CD553 - IF(AH553&gt;1, K553*BY553*100.0/(AJ553*CR553), 0)</f>
        <v>0</v>
      </c>
      <c r="M553">
        <f>((S553-I553/2)*L553-K553)/(S553+I553/2)</f>
        <v>0</v>
      </c>
      <c r="N553">
        <f>M553*(CK553+CL553)/1000.0</f>
        <v>0</v>
      </c>
      <c r="O553">
        <f>(CD553 - IF(AH553&gt;1, K553*BY553*100.0/(AJ553*CR553), 0))*(CK553+CL553)/1000.0</f>
        <v>0</v>
      </c>
      <c r="P553">
        <f>2.0/((1/R553-1/Q553)+SIGN(R553)*SQRT((1/R553-1/Q553)*(1/R553-1/Q553) + 4*BZ553/((BZ553+1)*(BZ553+1))*(2*1/R553*1/Q553-1/Q553*1/Q553)))</f>
        <v>0</v>
      </c>
      <c r="Q553">
        <f>IF(LEFT(CA553,1)&lt;&gt;"0",IF(LEFT(CA553,1)="1",3.0,CB553),$D$5+$E$5*(CR553*CK553/($K$5*1000))+$F$5*(CR553*CK553/($K$5*1000))*MAX(MIN(BY553,$J$5),$I$5)*MAX(MIN(BY553,$J$5),$I$5)+$G$5*MAX(MIN(BY553,$J$5),$I$5)*(CR553*CK553/($K$5*1000))+$H$5*(CR553*CK553/($K$5*1000))*(CR553*CK553/($K$5*1000)))</f>
        <v>0</v>
      </c>
      <c r="R553">
        <f>I553*(1000-(1000*0.61365*exp(17.502*V553/(240.97+V553))/(CK553+CL553)+CF553)/2)/(1000*0.61365*exp(17.502*V553/(240.97+V553))/(CK553+CL553)-CF553)</f>
        <v>0</v>
      </c>
      <c r="S553">
        <f>1/((BZ553+1)/(P553/1.6)+1/(Q553/1.37)) + BZ553/((BZ553+1)/(P553/1.6) + BZ553/(Q553/1.37))</f>
        <v>0</v>
      </c>
      <c r="T553">
        <f>(BU553*BX553)</f>
        <v>0</v>
      </c>
      <c r="U553">
        <f>(CM553+(T553+2*0.95*5.67E-8*(((CM553+$B$7)+273)^4-(CM553+273)^4)-44100*I553)/(1.84*29.3*Q553+8*0.95*5.67E-8*(CM553+273)^3))</f>
        <v>0</v>
      </c>
      <c r="V553">
        <f>($C$7*CN553+$D$7*CO553+$E$7*U553)</f>
        <v>0</v>
      </c>
      <c r="W553">
        <f>0.61365*exp(17.502*V553/(240.97+V553))</f>
        <v>0</v>
      </c>
      <c r="X553">
        <f>(Y553/Z553*100)</f>
        <v>0</v>
      </c>
      <c r="Y553">
        <f>CF553*(CK553+CL553)/1000</f>
        <v>0</v>
      </c>
      <c r="Z553">
        <f>0.61365*exp(17.502*CM553/(240.97+CM553))</f>
        <v>0</v>
      </c>
      <c r="AA553">
        <f>(W553-CF553*(CK553+CL553)/1000)</f>
        <v>0</v>
      </c>
      <c r="AB553">
        <f>(-I553*44100)</f>
        <v>0</v>
      </c>
      <c r="AC553">
        <f>2*29.3*Q553*0.92*(CM553-V553)</f>
        <v>0</v>
      </c>
      <c r="AD553">
        <f>2*0.95*5.67E-8*(((CM553+$B$7)+273)^4-(V553+273)^4)</f>
        <v>0</v>
      </c>
      <c r="AE553">
        <f>T553+AD553+AB553+AC553</f>
        <v>0</v>
      </c>
      <c r="AF553">
        <v>0</v>
      </c>
      <c r="AG553">
        <v>0</v>
      </c>
      <c r="AH553">
        <f>IF(AF553*$H$13&gt;=AJ553,1.0,(AJ553/(AJ553-AF553*$H$13)))</f>
        <v>0</v>
      </c>
      <c r="AI553">
        <f>(AH553-1)*100</f>
        <v>0</v>
      </c>
      <c r="AJ553">
        <f>MAX(0,($B$13+$C$13*CR553)/(1+$D$13*CR553)*CK553/(CM553+273)*$E$13)</f>
        <v>0</v>
      </c>
      <c r="AK553" t="s">
        <v>303</v>
      </c>
      <c r="AL553" t="s">
        <v>303</v>
      </c>
      <c r="AM553">
        <v>0</v>
      </c>
      <c r="AN553">
        <v>0</v>
      </c>
      <c r="AO553">
        <f>1-AM553/AN553</f>
        <v>0</v>
      </c>
      <c r="AP553">
        <v>0</v>
      </c>
      <c r="AQ553" t="s">
        <v>303</v>
      </c>
      <c r="AR553" t="s">
        <v>303</v>
      </c>
      <c r="AS553">
        <v>0</v>
      </c>
      <c r="AT553">
        <v>0</v>
      </c>
      <c r="AU553">
        <f>1-AS553/AT553</f>
        <v>0</v>
      </c>
      <c r="AV553">
        <v>0.5</v>
      </c>
      <c r="AW553">
        <f>BV553</f>
        <v>0</v>
      </c>
      <c r="AX553">
        <f>K553</f>
        <v>0</v>
      </c>
      <c r="AY553">
        <f>AU553*AV553*AW553</f>
        <v>0</v>
      </c>
      <c r="AZ553">
        <f>(AX553-AP553)/AW553</f>
        <v>0</v>
      </c>
      <c r="BA553">
        <f>(AN553-AT553)/AT553</f>
        <v>0</v>
      </c>
      <c r="BB553">
        <f>AM553/(AO553+AM553/AT553)</f>
        <v>0</v>
      </c>
      <c r="BC553" t="s">
        <v>303</v>
      </c>
      <c r="BD553">
        <v>0</v>
      </c>
      <c r="BE553">
        <f>IF(BD553&lt;&gt;0, BD553, BB553)</f>
        <v>0</v>
      </c>
      <c r="BF553">
        <f>1-BE553/AT553</f>
        <v>0</v>
      </c>
      <c r="BG553">
        <f>(AT553-AS553)/(AT553-BE553)</f>
        <v>0</v>
      </c>
      <c r="BH553">
        <f>(AN553-AT553)/(AN553-BE553)</f>
        <v>0</v>
      </c>
      <c r="BI553">
        <f>(AT553-AS553)/(AT553-AM553)</f>
        <v>0</v>
      </c>
      <c r="BJ553">
        <f>(AN553-AT553)/(AN553-AM553)</f>
        <v>0</v>
      </c>
      <c r="BK553">
        <f>(BG553*BE553/AS553)</f>
        <v>0</v>
      </c>
      <c r="BL553">
        <f>(1-BK553)</f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f>$B$11*CS553+$C$11*CT553+$F$11*CU553*(1-CX553)</f>
        <v>0</v>
      </c>
      <c r="BV553">
        <f>BU553*BW553</f>
        <v>0</v>
      </c>
      <c r="BW553">
        <f>($B$11*$D$9+$C$11*$D$9+$F$11*((DH553+CZ553)/MAX(DH553+CZ553+DI553, 0.1)*$I$9+DI553/MAX(DH553+CZ553+DI553, 0.1)*$J$9))/($B$11+$C$11+$F$11)</f>
        <v>0</v>
      </c>
      <c r="BX553">
        <f>($B$11*$K$9+$C$11*$K$9+$F$11*((DH553+CZ553)/MAX(DH553+CZ553+DI553, 0.1)*$P$9+DI553/MAX(DH553+CZ553+DI553, 0.1)*$Q$9))/($B$11+$C$11+$F$11)</f>
        <v>0</v>
      </c>
      <c r="BY553">
        <v>6</v>
      </c>
      <c r="BZ553">
        <v>0.5</v>
      </c>
      <c r="CA553" t="s">
        <v>304</v>
      </c>
      <c r="CB553">
        <v>2</v>
      </c>
      <c r="CC553">
        <v>1625678287.5</v>
      </c>
      <c r="CD553">
        <v>405.473333333333</v>
      </c>
      <c r="CE553">
        <v>419.960333333333</v>
      </c>
      <c r="CF553">
        <v>14.1748666666667</v>
      </c>
      <c r="CG553">
        <v>11.3902333333333</v>
      </c>
      <c r="CH553">
        <v>419.814666666667</v>
      </c>
      <c r="CI553">
        <v>15.7656333333333</v>
      </c>
      <c r="CJ553">
        <v>500.086333333333</v>
      </c>
      <c r="CK553">
        <v>100.411333333333</v>
      </c>
      <c r="CL553">
        <v>0.100250666666667</v>
      </c>
      <c r="CM553">
        <v>29.5059</v>
      </c>
      <c r="CN553">
        <v>28.959</v>
      </c>
      <c r="CO553">
        <v>999.9</v>
      </c>
      <c r="CP553">
        <v>0</v>
      </c>
      <c r="CQ553">
        <v>0</v>
      </c>
      <c r="CR553">
        <v>10006.2666666667</v>
      </c>
      <c r="CS553">
        <v>0</v>
      </c>
      <c r="CT553">
        <v>4.35615</v>
      </c>
      <c r="CU553">
        <v>1045.98333333333</v>
      </c>
      <c r="CV553">
        <v>0.962009333333333</v>
      </c>
      <c r="CW553">
        <v>0.0379907</v>
      </c>
      <c r="CX553">
        <v>0</v>
      </c>
      <c r="CY553">
        <v>1180.14666666667</v>
      </c>
      <c r="CZ553">
        <v>4.99912</v>
      </c>
      <c r="DA553">
        <v>12299.3</v>
      </c>
      <c r="DB553">
        <v>6712.72333333333</v>
      </c>
      <c r="DC553">
        <v>38.4786666666667</v>
      </c>
      <c r="DD553">
        <v>41.312</v>
      </c>
      <c r="DE553">
        <v>40.187</v>
      </c>
      <c r="DF553">
        <v>40.9996666666667</v>
      </c>
      <c r="DG553">
        <v>40.7703333333333</v>
      </c>
      <c r="DH553">
        <v>1001.43333333333</v>
      </c>
      <c r="DI553">
        <v>39.55</v>
      </c>
      <c r="DJ553">
        <v>0</v>
      </c>
      <c r="DK553">
        <v>1625678289.2</v>
      </c>
      <c r="DL553">
        <v>0</v>
      </c>
      <c r="DM553">
        <v>1181.97269230769</v>
      </c>
      <c r="DN553">
        <v>-17.0923076964121</v>
      </c>
      <c r="DO553">
        <v>-173.323077067639</v>
      </c>
      <c r="DP553">
        <v>12320.5807692308</v>
      </c>
      <c r="DQ553">
        <v>15</v>
      </c>
      <c r="DR553">
        <v>1625677134.6</v>
      </c>
      <c r="DS553" t="s">
        <v>305</v>
      </c>
      <c r="DT553">
        <v>1625677128.6</v>
      </c>
      <c r="DU553">
        <v>1625677134.6</v>
      </c>
      <c r="DV553">
        <v>2</v>
      </c>
      <c r="DW553">
        <v>0.041</v>
      </c>
      <c r="DX553">
        <v>0.026</v>
      </c>
      <c r="DY553">
        <v>-14.347</v>
      </c>
      <c r="DZ553">
        <v>-1.389</v>
      </c>
      <c r="EA553">
        <v>420</v>
      </c>
      <c r="EB553">
        <v>5</v>
      </c>
      <c r="EC553">
        <v>0.14</v>
      </c>
      <c r="ED553">
        <v>0.08</v>
      </c>
      <c r="EE553">
        <v>-14.4791951219512</v>
      </c>
      <c r="EF553">
        <v>-0.43801254355402</v>
      </c>
      <c r="EG553">
        <v>0.0543029485397163</v>
      </c>
      <c r="EH553">
        <v>1</v>
      </c>
      <c r="EI553">
        <v>1182.74885714286</v>
      </c>
      <c r="EJ553">
        <v>-17.2553424657522</v>
      </c>
      <c r="EK553">
        <v>1.74697088278716</v>
      </c>
      <c r="EL553">
        <v>0</v>
      </c>
      <c r="EM553">
        <v>2.74649048780488</v>
      </c>
      <c r="EN553">
        <v>0.277179930313586</v>
      </c>
      <c r="EO553">
        <v>0.0294601524138938</v>
      </c>
      <c r="EP553">
        <v>0</v>
      </c>
      <c r="EQ553">
        <v>1</v>
      </c>
      <c r="ER553">
        <v>3</v>
      </c>
      <c r="ES553" t="s">
        <v>427</v>
      </c>
      <c r="ET553">
        <v>100</v>
      </c>
      <c r="EU553">
        <v>100</v>
      </c>
      <c r="EV553">
        <v>-14.342</v>
      </c>
      <c r="EW553">
        <v>-1.5909</v>
      </c>
      <c r="EX553">
        <v>-14.3476998515065</v>
      </c>
      <c r="EY553">
        <v>0.000485247639819423</v>
      </c>
      <c r="EZ553">
        <v>-1.36446825205216e-06</v>
      </c>
      <c r="FA553">
        <v>5.78542989185787e-10</v>
      </c>
      <c r="FB553">
        <v>-1.1099058739466</v>
      </c>
      <c r="FC553">
        <v>-0.0508365997127688</v>
      </c>
      <c r="FD553">
        <v>0.00161886503163497</v>
      </c>
      <c r="FE553">
        <v>-2.08621555845513e-05</v>
      </c>
      <c r="FF553">
        <v>0</v>
      </c>
      <c r="FG553">
        <v>2096</v>
      </c>
      <c r="FH553">
        <v>2</v>
      </c>
      <c r="FI553">
        <v>28</v>
      </c>
      <c r="FJ553">
        <v>19.3</v>
      </c>
      <c r="FK553">
        <v>19.2</v>
      </c>
      <c r="FL553">
        <v>18</v>
      </c>
      <c r="FM553">
        <v>492.888</v>
      </c>
      <c r="FN553">
        <v>513.641</v>
      </c>
      <c r="FO553">
        <v>32.8384</v>
      </c>
      <c r="FP553">
        <v>26.603</v>
      </c>
      <c r="FQ553">
        <v>30.0004</v>
      </c>
      <c r="FR553">
        <v>26.6495</v>
      </c>
      <c r="FS553">
        <v>26.6279</v>
      </c>
      <c r="FT553">
        <v>21.5642</v>
      </c>
      <c r="FU553">
        <v>29.7694</v>
      </c>
      <c r="FV553">
        <v>0</v>
      </c>
      <c r="FW553">
        <v>32.91</v>
      </c>
      <c r="FX553">
        <v>420</v>
      </c>
      <c r="FY553">
        <v>11.4957</v>
      </c>
      <c r="FZ553">
        <v>101.668</v>
      </c>
      <c r="GA553">
        <v>96.1911</v>
      </c>
    </row>
    <row r="554" spans="1:183">
      <c r="A554">
        <v>538</v>
      </c>
      <c r="B554">
        <v>1625678290.5</v>
      </c>
      <c r="C554">
        <v>1074.40000009537</v>
      </c>
      <c r="D554" t="s">
        <v>1382</v>
      </c>
      <c r="E554" t="s">
        <v>1383</v>
      </c>
      <c r="F554">
        <v>1</v>
      </c>
      <c r="G554" t="s">
        <v>302</v>
      </c>
      <c r="H554">
        <v>1625678289.5</v>
      </c>
      <c r="I554">
        <f>(J554)/1000</f>
        <v>0</v>
      </c>
      <c r="J554">
        <f>1000*CJ554*AH554*(CF554-CG554)/(100*BY554*(1000-AH554*CF554))</f>
        <v>0</v>
      </c>
      <c r="K554">
        <f>CJ554*AH554*(CE554-CD554*(1000-AH554*CG554)/(1000-AH554*CF554))/(100*BY554)</f>
        <v>0</v>
      </c>
      <c r="L554">
        <f>CD554 - IF(AH554&gt;1, K554*BY554*100.0/(AJ554*CR554), 0)</f>
        <v>0</v>
      </c>
      <c r="M554">
        <f>((S554-I554/2)*L554-K554)/(S554+I554/2)</f>
        <v>0</v>
      </c>
      <c r="N554">
        <f>M554*(CK554+CL554)/1000.0</f>
        <v>0</v>
      </c>
      <c r="O554">
        <f>(CD554 - IF(AH554&gt;1, K554*BY554*100.0/(AJ554*CR554), 0))*(CK554+CL554)/1000.0</f>
        <v>0</v>
      </c>
      <c r="P554">
        <f>2.0/((1/R554-1/Q554)+SIGN(R554)*SQRT((1/R554-1/Q554)*(1/R554-1/Q554) + 4*BZ554/((BZ554+1)*(BZ554+1))*(2*1/R554*1/Q554-1/Q554*1/Q554)))</f>
        <v>0</v>
      </c>
      <c r="Q554">
        <f>IF(LEFT(CA554,1)&lt;&gt;"0",IF(LEFT(CA554,1)="1",3.0,CB554),$D$5+$E$5*(CR554*CK554/($K$5*1000))+$F$5*(CR554*CK554/($K$5*1000))*MAX(MIN(BY554,$J$5),$I$5)*MAX(MIN(BY554,$J$5),$I$5)+$G$5*MAX(MIN(BY554,$J$5),$I$5)*(CR554*CK554/($K$5*1000))+$H$5*(CR554*CK554/($K$5*1000))*(CR554*CK554/($K$5*1000)))</f>
        <v>0</v>
      </c>
      <c r="R554">
        <f>I554*(1000-(1000*0.61365*exp(17.502*V554/(240.97+V554))/(CK554+CL554)+CF554)/2)/(1000*0.61365*exp(17.502*V554/(240.97+V554))/(CK554+CL554)-CF554)</f>
        <v>0</v>
      </c>
      <c r="S554">
        <f>1/((BZ554+1)/(P554/1.6)+1/(Q554/1.37)) + BZ554/((BZ554+1)/(P554/1.6) + BZ554/(Q554/1.37))</f>
        <v>0</v>
      </c>
      <c r="T554">
        <f>(BU554*BX554)</f>
        <v>0</v>
      </c>
      <c r="U554">
        <f>(CM554+(T554+2*0.95*5.67E-8*(((CM554+$B$7)+273)^4-(CM554+273)^4)-44100*I554)/(1.84*29.3*Q554+8*0.95*5.67E-8*(CM554+273)^3))</f>
        <v>0</v>
      </c>
      <c r="V554">
        <f>($C$7*CN554+$D$7*CO554+$E$7*U554)</f>
        <v>0</v>
      </c>
      <c r="W554">
        <f>0.61365*exp(17.502*V554/(240.97+V554))</f>
        <v>0</v>
      </c>
      <c r="X554">
        <f>(Y554/Z554*100)</f>
        <v>0</v>
      </c>
      <c r="Y554">
        <f>CF554*(CK554+CL554)/1000</f>
        <v>0</v>
      </c>
      <c r="Z554">
        <f>0.61365*exp(17.502*CM554/(240.97+CM554))</f>
        <v>0</v>
      </c>
      <c r="AA554">
        <f>(W554-CF554*(CK554+CL554)/1000)</f>
        <v>0</v>
      </c>
      <c r="AB554">
        <f>(-I554*44100)</f>
        <v>0</v>
      </c>
      <c r="AC554">
        <f>2*29.3*Q554*0.92*(CM554-V554)</f>
        <v>0</v>
      </c>
      <c r="AD554">
        <f>2*0.95*5.67E-8*(((CM554+$B$7)+273)^4-(V554+273)^4)</f>
        <v>0</v>
      </c>
      <c r="AE554">
        <f>T554+AD554+AB554+AC554</f>
        <v>0</v>
      </c>
      <c r="AF554">
        <v>0</v>
      </c>
      <c r="AG554">
        <v>0</v>
      </c>
      <c r="AH554">
        <f>IF(AF554*$H$13&gt;=AJ554,1.0,(AJ554/(AJ554-AF554*$H$13)))</f>
        <v>0</v>
      </c>
      <c r="AI554">
        <f>(AH554-1)*100</f>
        <v>0</v>
      </c>
      <c r="AJ554">
        <f>MAX(0,($B$13+$C$13*CR554)/(1+$D$13*CR554)*CK554/(CM554+273)*$E$13)</f>
        <v>0</v>
      </c>
      <c r="AK554" t="s">
        <v>303</v>
      </c>
      <c r="AL554" t="s">
        <v>303</v>
      </c>
      <c r="AM554">
        <v>0</v>
      </c>
      <c r="AN554">
        <v>0</v>
      </c>
      <c r="AO554">
        <f>1-AM554/AN554</f>
        <v>0</v>
      </c>
      <c r="AP554">
        <v>0</v>
      </c>
      <c r="AQ554" t="s">
        <v>303</v>
      </c>
      <c r="AR554" t="s">
        <v>303</v>
      </c>
      <c r="AS554">
        <v>0</v>
      </c>
      <c r="AT554">
        <v>0</v>
      </c>
      <c r="AU554">
        <f>1-AS554/AT554</f>
        <v>0</v>
      </c>
      <c r="AV554">
        <v>0.5</v>
      </c>
      <c r="AW554">
        <f>BV554</f>
        <v>0</v>
      </c>
      <c r="AX554">
        <f>K554</f>
        <v>0</v>
      </c>
      <c r="AY554">
        <f>AU554*AV554*AW554</f>
        <v>0</v>
      </c>
      <c r="AZ554">
        <f>(AX554-AP554)/AW554</f>
        <v>0</v>
      </c>
      <c r="BA554">
        <f>(AN554-AT554)/AT554</f>
        <v>0</v>
      </c>
      <c r="BB554">
        <f>AM554/(AO554+AM554/AT554)</f>
        <v>0</v>
      </c>
      <c r="BC554" t="s">
        <v>303</v>
      </c>
      <c r="BD554">
        <v>0</v>
      </c>
      <c r="BE554">
        <f>IF(BD554&lt;&gt;0, BD554, BB554)</f>
        <v>0</v>
      </c>
      <c r="BF554">
        <f>1-BE554/AT554</f>
        <v>0</v>
      </c>
      <c r="BG554">
        <f>(AT554-AS554)/(AT554-BE554)</f>
        <v>0</v>
      </c>
      <c r="BH554">
        <f>(AN554-AT554)/(AN554-BE554)</f>
        <v>0</v>
      </c>
      <c r="BI554">
        <f>(AT554-AS554)/(AT554-AM554)</f>
        <v>0</v>
      </c>
      <c r="BJ554">
        <f>(AN554-AT554)/(AN554-AM554)</f>
        <v>0</v>
      </c>
      <c r="BK554">
        <f>(BG554*BE554/AS554)</f>
        <v>0</v>
      </c>
      <c r="BL554">
        <f>(1-BK554)</f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f>$B$11*CS554+$C$11*CT554+$F$11*CU554*(1-CX554)</f>
        <v>0</v>
      </c>
      <c r="BV554">
        <f>BU554*BW554</f>
        <v>0</v>
      </c>
      <c r="BW554">
        <f>($B$11*$D$9+$C$11*$D$9+$F$11*((DH554+CZ554)/MAX(DH554+CZ554+DI554, 0.1)*$I$9+DI554/MAX(DH554+CZ554+DI554, 0.1)*$J$9))/($B$11+$C$11+$F$11)</f>
        <v>0</v>
      </c>
      <c r="BX554">
        <f>($B$11*$K$9+$C$11*$K$9+$F$11*((DH554+CZ554)/MAX(DH554+CZ554+DI554, 0.1)*$P$9+DI554/MAX(DH554+CZ554+DI554, 0.1)*$Q$9))/($B$11+$C$11+$F$11)</f>
        <v>0</v>
      </c>
      <c r="BY554">
        <v>6</v>
      </c>
      <c r="BZ554">
        <v>0.5</v>
      </c>
      <c r="CA554" t="s">
        <v>304</v>
      </c>
      <c r="CB554">
        <v>2</v>
      </c>
      <c r="CC554">
        <v>1625678289.5</v>
      </c>
      <c r="CD554">
        <v>405.448</v>
      </c>
      <c r="CE554">
        <v>419.933</v>
      </c>
      <c r="CF554">
        <v>14.1985</v>
      </c>
      <c r="CG554">
        <v>11.4131333333333</v>
      </c>
      <c r="CH554">
        <v>419.789666666667</v>
      </c>
      <c r="CI554">
        <v>15.7896</v>
      </c>
      <c r="CJ554">
        <v>500.043666666667</v>
      </c>
      <c r="CK554">
        <v>100.412666666667</v>
      </c>
      <c r="CL554">
        <v>0.1000257</v>
      </c>
      <c r="CM554">
        <v>29.5364333333333</v>
      </c>
      <c r="CN554">
        <v>28.9763</v>
      </c>
      <c r="CO554">
        <v>999.9</v>
      </c>
      <c r="CP554">
        <v>0</v>
      </c>
      <c r="CQ554">
        <v>0</v>
      </c>
      <c r="CR554">
        <v>10010</v>
      </c>
      <c r="CS554">
        <v>0</v>
      </c>
      <c r="CT554">
        <v>4.35615</v>
      </c>
      <c r="CU554">
        <v>1046.07</v>
      </c>
      <c r="CV554">
        <v>0.962013</v>
      </c>
      <c r="CW554">
        <v>0.037987</v>
      </c>
      <c r="CX554">
        <v>0</v>
      </c>
      <c r="CY554">
        <v>1179.43333333333</v>
      </c>
      <c r="CZ554">
        <v>4.99912</v>
      </c>
      <c r="DA554">
        <v>12295.2333333333</v>
      </c>
      <c r="DB554">
        <v>6713.3</v>
      </c>
      <c r="DC554">
        <v>38.5416666666667</v>
      </c>
      <c r="DD554">
        <v>41.312</v>
      </c>
      <c r="DE554">
        <v>40.0416666666667</v>
      </c>
      <c r="DF554">
        <v>40.9373333333333</v>
      </c>
      <c r="DG554">
        <v>40.7913333333333</v>
      </c>
      <c r="DH554">
        <v>1001.52</v>
      </c>
      <c r="DI554">
        <v>39.55</v>
      </c>
      <c r="DJ554">
        <v>0</v>
      </c>
      <c r="DK554">
        <v>1625678291.6</v>
      </c>
      <c r="DL554">
        <v>0</v>
      </c>
      <c r="DM554">
        <v>1181.28269230769</v>
      </c>
      <c r="DN554">
        <v>-17.0704273456716</v>
      </c>
      <c r="DO554">
        <v>-184.0478632008</v>
      </c>
      <c r="DP554">
        <v>12313.6846153846</v>
      </c>
      <c r="DQ554">
        <v>15</v>
      </c>
      <c r="DR554">
        <v>1625677134.6</v>
      </c>
      <c r="DS554" t="s">
        <v>305</v>
      </c>
      <c r="DT554">
        <v>1625677128.6</v>
      </c>
      <c r="DU554">
        <v>1625677134.6</v>
      </c>
      <c r="DV554">
        <v>2</v>
      </c>
      <c r="DW554">
        <v>0.041</v>
      </c>
      <c r="DX554">
        <v>0.026</v>
      </c>
      <c r="DY554">
        <v>-14.347</v>
      </c>
      <c r="DZ554">
        <v>-1.389</v>
      </c>
      <c r="EA554">
        <v>420</v>
      </c>
      <c r="EB554">
        <v>5</v>
      </c>
      <c r="EC554">
        <v>0.14</v>
      </c>
      <c r="ED554">
        <v>0.08</v>
      </c>
      <c r="EE554">
        <v>-14.4905</v>
      </c>
      <c r="EF554">
        <v>-0.227268292682963</v>
      </c>
      <c r="EG554">
        <v>0.0394633266000405</v>
      </c>
      <c r="EH554">
        <v>1</v>
      </c>
      <c r="EI554">
        <v>1182.04848484848</v>
      </c>
      <c r="EJ554">
        <v>-17.1333136144684</v>
      </c>
      <c r="EK554">
        <v>1.64257027193823</v>
      </c>
      <c r="EL554">
        <v>0</v>
      </c>
      <c r="EM554">
        <v>2.75318463414634</v>
      </c>
      <c r="EN554">
        <v>0.277975818815326</v>
      </c>
      <c r="EO554">
        <v>0.0294833710136675</v>
      </c>
      <c r="EP554">
        <v>0</v>
      </c>
      <c r="EQ554">
        <v>1</v>
      </c>
      <c r="ER554">
        <v>3</v>
      </c>
      <c r="ES554" t="s">
        <v>427</v>
      </c>
      <c r="ET554">
        <v>100</v>
      </c>
      <c r="EU554">
        <v>100</v>
      </c>
      <c r="EV554">
        <v>-14.342</v>
      </c>
      <c r="EW554">
        <v>-1.5913</v>
      </c>
      <c r="EX554">
        <v>-14.3476998515065</v>
      </c>
      <c r="EY554">
        <v>0.000485247639819423</v>
      </c>
      <c r="EZ554">
        <v>-1.36446825205216e-06</v>
      </c>
      <c r="FA554">
        <v>5.78542989185787e-10</v>
      </c>
      <c r="FB554">
        <v>-1.1099058739466</v>
      </c>
      <c r="FC554">
        <v>-0.0508365997127688</v>
      </c>
      <c r="FD554">
        <v>0.00161886503163497</v>
      </c>
      <c r="FE554">
        <v>-2.08621555845513e-05</v>
      </c>
      <c r="FF554">
        <v>0</v>
      </c>
      <c r="FG554">
        <v>2096</v>
      </c>
      <c r="FH554">
        <v>2</v>
      </c>
      <c r="FI554">
        <v>28</v>
      </c>
      <c r="FJ554">
        <v>19.4</v>
      </c>
      <c r="FK554">
        <v>19.3</v>
      </c>
      <c r="FL554">
        <v>18</v>
      </c>
      <c r="FM554">
        <v>492.985</v>
      </c>
      <c r="FN554">
        <v>513.669</v>
      </c>
      <c r="FO554">
        <v>32.8806</v>
      </c>
      <c r="FP554">
        <v>26.6047</v>
      </c>
      <c r="FQ554">
        <v>30.0003</v>
      </c>
      <c r="FR554">
        <v>26.6506</v>
      </c>
      <c r="FS554">
        <v>26.629</v>
      </c>
      <c r="FT554">
        <v>21.5636</v>
      </c>
      <c r="FU554">
        <v>29.4983</v>
      </c>
      <c r="FV554">
        <v>0</v>
      </c>
      <c r="FW554">
        <v>32.91</v>
      </c>
      <c r="FX554">
        <v>420</v>
      </c>
      <c r="FY554">
        <v>11.4908</v>
      </c>
      <c r="FZ554">
        <v>101.668</v>
      </c>
      <c r="GA554">
        <v>96.1912</v>
      </c>
    </row>
    <row r="555" spans="1:183">
      <c r="A555">
        <v>539</v>
      </c>
      <c r="B555">
        <v>1625678292.5</v>
      </c>
      <c r="C555">
        <v>1076.40000009537</v>
      </c>
      <c r="D555" t="s">
        <v>1384</v>
      </c>
      <c r="E555" t="s">
        <v>1385</v>
      </c>
      <c r="F555">
        <v>1</v>
      </c>
      <c r="G555" t="s">
        <v>302</v>
      </c>
      <c r="H555">
        <v>1625678291.5</v>
      </c>
      <c r="I555">
        <f>(J555)/1000</f>
        <v>0</v>
      </c>
      <c r="J555">
        <f>1000*CJ555*AH555*(CF555-CG555)/(100*BY555*(1000-AH555*CF555))</f>
        <v>0</v>
      </c>
      <c r="K555">
        <f>CJ555*AH555*(CE555-CD555*(1000-AH555*CG555)/(1000-AH555*CF555))/(100*BY555)</f>
        <v>0</v>
      </c>
      <c r="L555">
        <f>CD555 - IF(AH555&gt;1, K555*BY555*100.0/(AJ555*CR555), 0)</f>
        <v>0</v>
      </c>
      <c r="M555">
        <f>((S555-I555/2)*L555-K555)/(S555+I555/2)</f>
        <v>0</v>
      </c>
      <c r="N555">
        <f>M555*(CK555+CL555)/1000.0</f>
        <v>0</v>
      </c>
      <c r="O555">
        <f>(CD555 - IF(AH555&gt;1, K555*BY555*100.0/(AJ555*CR555), 0))*(CK555+CL555)/1000.0</f>
        <v>0</v>
      </c>
      <c r="P555">
        <f>2.0/((1/R555-1/Q555)+SIGN(R555)*SQRT((1/R555-1/Q555)*(1/R555-1/Q555) + 4*BZ555/((BZ555+1)*(BZ555+1))*(2*1/R555*1/Q555-1/Q555*1/Q555)))</f>
        <v>0</v>
      </c>
      <c r="Q555">
        <f>IF(LEFT(CA555,1)&lt;&gt;"0",IF(LEFT(CA555,1)="1",3.0,CB555),$D$5+$E$5*(CR555*CK555/($K$5*1000))+$F$5*(CR555*CK555/($K$5*1000))*MAX(MIN(BY555,$J$5),$I$5)*MAX(MIN(BY555,$J$5),$I$5)+$G$5*MAX(MIN(BY555,$J$5),$I$5)*(CR555*CK555/($K$5*1000))+$H$5*(CR555*CK555/($K$5*1000))*(CR555*CK555/($K$5*1000)))</f>
        <v>0</v>
      </c>
      <c r="R555">
        <f>I555*(1000-(1000*0.61365*exp(17.502*V555/(240.97+V555))/(CK555+CL555)+CF555)/2)/(1000*0.61365*exp(17.502*V555/(240.97+V555))/(CK555+CL555)-CF555)</f>
        <v>0</v>
      </c>
      <c r="S555">
        <f>1/((BZ555+1)/(P555/1.6)+1/(Q555/1.37)) + BZ555/((BZ555+1)/(P555/1.6) + BZ555/(Q555/1.37))</f>
        <v>0</v>
      </c>
      <c r="T555">
        <f>(BU555*BX555)</f>
        <v>0</v>
      </c>
      <c r="U555">
        <f>(CM555+(T555+2*0.95*5.67E-8*(((CM555+$B$7)+273)^4-(CM555+273)^4)-44100*I555)/(1.84*29.3*Q555+8*0.95*5.67E-8*(CM555+273)^3))</f>
        <v>0</v>
      </c>
      <c r="V555">
        <f>($C$7*CN555+$D$7*CO555+$E$7*U555)</f>
        <v>0</v>
      </c>
      <c r="W555">
        <f>0.61365*exp(17.502*V555/(240.97+V555))</f>
        <v>0</v>
      </c>
      <c r="X555">
        <f>(Y555/Z555*100)</f>
        <v>0</v>
      </c>
      <c r="Y555">
        <f>CF555*(CK555+CL555)/1000</f>
        <v>0</v>
      </c>
      <c r="Z555">
        <f>0.61365*exp(17.502*CM555/(240.97+CM555))</f>
        <v>0</v>
      </c>
      <c r="AA555">
        <f>(W555-CF555*(CK555+CL555)/1000)</f>
        <v>0</v>
      </c>
      <c r="AB555">
        <f>(-I555*44100)</f>
        <v>0</v>
      </c>
      <c r="AC555">
        <f>2*29.3*Q555*0.92*(CM555-V555)</f>
        <v>0</v>
      </c>
      <c r="AD555">
        <f>2*0.95*5.67E-8*(((CM555+$B$7)+273)^4-(V555+273)^4)</f>
        <v>0</v>
      </c>
      <c r="AE555">
        <f>T555+AD555+AB555+AC555</f>
        <v>0</v>
      </c>
      <c r="AF555">
        <v>0</v>
      </c>
      <c r="AG555">
        <v>0</v>
      </c>
      <c r="AH555">
        <f>IF(AF555*$H$13&gt;=AJ555,1.0,(AJ555/(AJ555-AF555*$H$13)))</f>
        <v>0</v>
      </c>
      <c r="AI555">
        <f>(AH555-1)*100</f>
        <v>0</v>
      </c>
      <c r="AJ555">
        <f>MAX(0,($B$13+$C$13*CR555)/(1+$D$13*CR555)*CK555/(CM555+273)*$E$13)</f>
        <v>0</v>
      </c>
      <c r="AK555" t="s">
        <v>303</v>
      </c>
      <c r="AL555" t="s">
        <v>303</v>
      </c>
      <c r="AM555">
        <v>0</v>
      </c>
      <c r="AN555">
        <v>0</v>
      </c>
      <c r="AO555">
        <f>1-AM555/AN555</f>
        <v>0</v>
      </c>
      <c r="AP555">
        <v>0</v>
      </c>
      <c r="AQ555" t="s">
        <v>303</v>
      </c>
      <c r="AR555" t="s">
        <v>303</v>
      </c>
      <c r="AS555">
        <v>0</v>
      </c>
      <c r="AT555">
        <v>0</v>
      </c>
      <c r="AU555">
        <f>1-AS555/AT555</f>
        <v>0</v>
      </c>
      <c r="AV555">
        <v>0.5</v>
      </c>
      <c r="AW555">
        <f>BV555</f>
        <v>0</v>
      </c>
      <c r="AX555">
        <f>K555</f>
        <v>0</v>
      </c>
      <c r="AY555">
        <f>AU555*AV555*AW555</f>
        <v>0</v>
      </c>
      <c r="AZ555">
        <f>(AX555-AP555)/AW555</f>
        <v>0</v>
      </c>
      <c r="BA555">
        <f>(AN555-AT555)/AT555</f>
        <v>0</v>
      </c>
      <c r="BB555">
        <f>AM555/(AO555+AM555/AT555)</f>
        <v>0</v>
      </c>
      <c r="BC555" t="s">
        <v>303</v>
      </c>
      <c r="BD555">
        <v>0</v>
      </c>
      <c r="BE555">
        <f>IF(BD555&lt;&gt;0, BD555, BB555)</f>
        <v>0</v>
      </c>
      <c r="BF555">
        <f>1-BE555/AT555</f>
        <v>0</v>
      </c>
      <c r="BG555">
        <f>(AT555-AS555)/(AT555-BE555)</f>
        <v>0</v>
      </c>
      <c r="BH555">
        <f>(AN555-AT555)/(AN555-BE555)</f>
        <v>0</v>
      </c>
      <c r="BI555">
        <f>(AT555-AS555)/(AT555-AM555)</f>
        <v>0</v>
      </c>
      <c r="BJ555">
        <f>(AN555-AT555)/(AN555-AM555)</f>
        <v>0</v>
      </c>
      <c r="BK555">
        <f>(BG555*BE555/AS555)</f>
        <v>0</v>
      </c>
      <c r="BL555">
        <f>(1-BK555)</f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f>$B$11*CS555+$C$11*CT555+$F$11*CU555*(1-CX555)</f>
        <v>0</v>
      </c>
      <c r="BV555">
        <f>BU555*BW555</f>
        <v>0</v>
      </c>
      <c r="BW555">
        <f>($B$11*$D$9+$C$11*$D$9+$F$11*((DH555+CZ555)/MAX(DH555+CZ555+DI555, 0.1)*$I$9+DI555/MAX(DH555+CZ555+DI555, 0.1)*$J$9))/($B$11+$C$11+$F$11)</f>
        <v>0</v>
      </c>
      <c r="BX555">
        <f>($B$11*$K$9+$C$11*$K$9+$F$11*((DH555+CZ555)/MAX(DH555+CZ555+DI555, 0.1)*$P$9+DI555/MAX(DH555+CZ555+DI555, 0.1)*$Q$9))/($B$11+$C$11+$F$11)</f>
        <v>0</v>
      </c>
      <c r="BY555">
        <v>6</v>
      </c>
      <c r="BZ555">
        <v>0.5</v>
      </c>
      <c r="CA555" t="s">
        <v>304</v>
      </c>
      <c r="CB555">
        <v>2</v>
      </c>
      <c r="CC555">
        <v>1625678291.5</v>
      </c>
      <c r="CD555">
        <v>405.431333333333</v>
      </c>
      <c r="CE555">
        <v>419.986333333333</v>
      </c>
      <c r="CF555">
        <v>14.2232</v>
      </c>
      <c r="CG555">
        <v>11.4193333333333</v>
      </c>
      <c r="CH555">
        <v>419.773</v>
      </c>
      <c r="CI555">
        <v>15.8147</v>
      </c>
      <c r="CJ555">
        <v>500.018666666667</v>
      </c>
      <c r="CK555">
        <v>100.411666666667</v>
      </c>
      <c r="CL555">
        <v>0.0997701</v>
      </c>
      <c r="CM555">
        <v>29.5654</v>
      </c>
      <c r="CN555">
        <v>29.0032666666667</v>
      </c>
      <c r="CO555">
        <v>999.9</v>
      </c>
      <c r="CP555">
        <v>0</v>
      </c>
      <c r="CQ555">
        <v>0</v>
      </c>
      <c r="CR555">
        <v>10016.2333333333</v>
      </c>
      <c r="CS555">
        <v>0</v>
      </c>
      <c r="CT555">
        <v>4.35615</v>
      </c>
      <c r="CU555">
        <v>1046.08333333333</v>
      </c>
      <c r="CV555">
        <v>0.962009333333333</v>
      </c>
      <c r="CW555">
        <v>0.0379907</v>
      </c>
      <c r="CX555">
        <v>0</v>
      </c>
      <c r="CY555">
        <v>1178.79</v>
      </c>
      <c r="CZ555">
        <v>4.99912</v>
      </c>
      <c r="DA555">
        <v>12289.0666666667</v>
      </c>
      <c r="DB555">
        <v>6713.36333333333</v>
      </c>
      <c r="DC555">
        <v>38.6456666666667</v>
      </c>
      <c r="DD555">
        <v>41.354</v>
      </c>
      <c r="DE555">
        <v>40.0833333333333</v>
      </c>
      <c r="DF555">
        <v>40.937</v>
      </c>
      <c r="DG555">
        <v>40.833</v>
      </c>
      <c r="DH555">
        <v>1001.53</v>
      </c>
      <c r="DI555">
        <v>39.5533333333333</v>
      </c>
      <c r="DJ555">
        <v>0</v>
      </c>
      <c r="DK555">
        <v>1625678293.4</v>
      </c>
      <c r="DL555">
        <v>0</v>
      </c>
      <c r="DM555">
        <v>1180.6828</v>
      </c>
      <c r="DN555">
        <v>-17.0092307413238</v>
      </c>
      <c r="DO555">
        <v>-185.907691997988</v>
      </c>
      <c r="DP555">
        <v>12307.524</v>
      </c>
      <c r="DQ555">
        <v>15</v>
      </c>
      <c r="DR555">
        <v>1625677134.6</v>
      </c>
      <c r="DS555" t="s">
        <v>305</v>
      </c>
      <c r="DT555">
        <v>1625677128.6</v>
      </c>
      <c r="DU555">
        <v>1625677134.6</v>
      </c>
      <c r="DV555">
        <v>2</v>
      </c>
      <c r="DW555">
        <v>0.041</v>
      </c>
      <c r="DX555">
        <v>0.026</v>
      </c>
      <c r="DY555">
        <v>-14.347</v>
      </c>
      <c r="DZ555">
        <v>-1.389</v>
      </c>
      <c r="EA555">
        <v>420</v>
      </c>
      <c r="EB555">
        <v>5</v>
      </c>
      <c r="EC555">
        <v>0.14</v>
      </c>
      <c r="ED555">
        <v>0.08</v>
      </c>
      <c r="EE555">
        <v>-14.5025341463415</v>
      </c>
      <c r="EF555">
        <v>-0.192901045296163</v>
      </c>
      <c r="EG555">
        <v>0.0362385767350687</v>
      </c>
      <c r="EH555">
        <v>1</v>
      </c>
      <c r="EI555">
        <v>1181.63264705882</v>
      </c>
      <c r="EJ555">
        <v>-17.3672535476557</v>
      </c>
      <c r="EK555">
        <v>1.70980444155864</v>
      </c>
      <c r="EL555">
        <v>0</v>
      </c>
      <c r="EM555">
        <v>2.76204756097561</v>
      </c>
      <c r="EN555">
        <v>0.272524599303141</v>
      </c>
      <c r="EO555">
        <v>0.0290142197921764</v>
      </c>
      <c r="EP555">
        <v>0</v>
      </c>
      <c r="EQ555">
        <v>1</v>
      </c>
      <c r="ER555">
        <v>3</v>
      </c>
      <c r="ES555" t="s">
        <v>427</v>
      </c>
      <c r="ET555">
        <v>100</v>
      </c>
      <c r="EU555">
        <v>100</v>
      </c>
      <c r="EV555">
        <v>-14.342</v>
      </c>
      <c r="EW555">
        <v>-1.5917</v>
      </c>
      <c r="EX555">
        <v>-14.3476998515065</v>
      </c>
      <c r="EY555">
        <v>0.000485247639819423</v>
      </c>
      <c r="EZ555">
        <v>-1.36446825205216e-06</v>
      </c>
      <c r="FA555">
        <v>5.78542989185787e-10</v>
      </c>
      <c r="FB555">
        <v>-1.1099058739466</v>
      </c>
      <c r="FC555">
        <v>-0.0508365997127688</v>
      </c>
      <c r="FD555">
        <v>0.00161886503163497</v>
      </c>
      <c r="FE555">
        <v>-2.08621555845513e-05</v>
      </c>
      <c r="FF555">
        <v>0</v>
      </c>
      <c r="FG555">
        <v>2096</v>
      </c>
      <c r="FH555">
        <v>2</v>
      </c>
      <c r="FI555">
        <v>28</v>
      </c>
      <c r="FJ555">
        <v>19.4</v>
      </c>
      <c r="FK555">
        <v>19.3</v>
      </c>
      <c r="FL555">
        <v>18</v>
      </c>
      <c r="FM555">
        <v>492.718</v>
      </c>
      <c r="FN555">
        <v>513.95</v>
      </c>
      <c r="FO555">
        <v>32.9199</v>
      </c>
      <c r="FP555">
        <v>26.607</v>
      </c>
      <c r="FQ555">
        <v>30.0004</v>
      </c>
      <c r="FR555">
        <v>26.6517</v>
      </c>
      <c r="FS555">
        <v>26.6301</v>
      </c>
      <c r="FT555">
        <v>21.5644</v>
      </c>
      <c r="FU555">
        <v>29.4983</v>
      </c>
      <c r="FV555">
        <v>0</v>
      </c>
      <c r="FW555">
        <v>32.98</v>
      </c>
      <c r="FX555">
        <v>420</v>
      </c>
      <c r="FY555">
        <v>11.5721</v>
      </c>
      <c r="FZ555">
        <v>101.668</v>
      </c>
      <c r="GA555">
        <v>96.192</v>
      </c>
    </row>
    <row r="556" spans="1:183">
      <c r="A556">
        <v>540</v>
      </c>
      <c r="B556">
        <v>1625678294.5</v>
      </c>
      <c r="C556">
        <v>1078.40000009537</v>
      </c>
      <c r="D556" t="s">
        <v>1386</v>
      </c>
      <c r="E556" t="s">
        <v>1387</v>
      </c>
      <c r="F556">
        <v>1</v>
      </c>
      <c r="G556" t="s">
        <v>302</v>
      </c>
      <c r="H556">
        <v>1625678293.5</v>
      </c>
      <c r="I556">
        <f>(J556)/1000</f>
        <v>0</v>
      </c>
      <c r="J556">
        <f>1000*CJ556*AH556*(CF556-CG556)/(100*BY556*(1000-AH556*CF556))</f>
        <v>0</v>
      </c>
      <c r="K556">
        <f>CJ556*AH556*(CE556-CD556*(1000-AH556*CG556)/(1000-AH556*CF556))/(100*BY556)</f>
        <v>0</v>
      </c>
      <c r="L556">
        <f>CD556 - IF(AH556&gt;1, K556*BY556*100.0/(AJ556*CR556), 0)</f>
        <v>0</v>
      </c>
      <c r="M556">
        <f>((S556-I556/2)*L556-K556)/(S556+I556/2)</f>
        <v>0</v>
      </c>
      <c r="N556">
        <f>M556*(CK556+CL556)/1000.0</f>
        <v>0</v>
      </c>
      <c r="O556">
        <f>(CD556 - IF(AH556&gt;1, K556*BY556*100.0/(AJ556*CR556), 0))*(CK556+CL556)/1000.0</f>
        <v>0</v>
      </c>
      <c r="P556">
        <f>2.0/((1/R556-1/Q556)+SIGN(R556)*SQRT((1/R556-1/Q556)*(1/R556-1/Q556) + 4*BZ556/((BZ556+1)*(BZ556+1))*(2*1/R556*1/Q556-1/Q556*1/Q556)))</f>
        <v>0</v>
      </c>
      <c r="Q556">
        <f>IF(LEFT(CA556,1)&lt;&gt;"0",IF(LEFT(CA556,1)="1",3.0,CB556),$D$5+$E$5*(CR556*CK556/($K$5*1000))+$F$5*(CR556*CK556/($K$5*1000))*MAX(MIN(BY556,$J$5),$I$5)*MAX(MIN(BY556,$J$5),$I$5)+$G$5*MAX(MIN(BY556,$J$5),$I$5)*(CR556*CK556/($K$5*1000))+$H$5*(CR556*CK556/($K$5*1000))*(CR556*CK556/($K$5*1000)))</f>
        <v>0</v>
      </c>
      <c r="R556">
        <f>I556*(1000-(1000*0.61365*exp(17.502*V556/(240.97+V556))/(CK556+CL556)+CF556)/2)/(1000*0.61365*exp(17.502*V556/(240.97+V556))/(CK556+CL556)-CF556)</f>
        <v>0</v>
      </c>
      <c r="S556">
        <f>1/((BZ556+1)/(P556/1.6)+1/(Q556/1.37)) + BZ556/((BZ556+1)/(P556/1.6) + BZ556/(Q556/1.37))</f>
        <v>0</v>
      </c>
      <c r="T556">
        <f>(BU556*BX556)</f>
        <v>0</v>
      </c>
      <c r="U556">
        <f>(CM556+(T556+2*0.95*5.67E-8*(((CM556+$B$7)+273)^4-(CM556+273)^4)-44100*I556)/(1.84*29.3*Q556+8*0.95*5.67E-8*(CM556+273)^3))</f>
        <v>0</v>
      </c>
      <c r="V556">
        <f>($C$7*CN556+$D$7*CO556+$E$7*U556)</f>
        <v>0</v>
      </c>
      <c r="W556">
        <f>0.61365*exp(17.502*V556/(240.97+V556))</f>
        <v>0</v>
      </c>
      <c r="X556">
        <f>(Y556/Z556*100)</f>
        <v>0</v>
      </c>
      <c r="Y556">
        <f>CF556*(CK556+CL556)/1000</f>
        <v>0</v>
      </c>
      <c r="Z556">
        <f>0.61365*exp(17.502*CM556/(240.97+CM556))</f>
        <v>0</v>
      </c>
      <c r="AA556">
        <f>(W556-CF556*(CK556+CL556)/1000)</f>
        <v>0</v>
      </c>
      <c r="AB556">
        <f>(-I556*44100)</f>
        <v>0</v>
      </c>
      <c r="AC556">
        <f>2*29.3*Q556*0.92*(CM556-V556)</f>
        <v>0</v>
      </c>
      <c r="AD556">
        <f>2*0.95*5.67E-8*(((CM556+$B$7)+273)^4-(V556+273)^4)</f>
        <v>0</v>
      </c>
      <c r="AE556">
        <f>T556+AD556+AB556+AC556</f>
        <v>0</v>
      </c>
      <c r="AF556">
        <v>0</v>
      </c>
      <c r="AG556">
        <v>0</v>
      </c>
      <c r="AH556">
        <f>IF(AF556*$H$13&gt;=AJ556,1.0,(AJ556/(AJ556-AF556*$H$13)))</f>
        <v>0</v>
      </c>
      <c r="AI556">
        <f>(AH556-1)*100</f>
        <v>0</v>
      </c>
      <c r="AJ556">
        <f>MAX(0,($B$13+$C$13*CR556)/(1+$D$13*CR556)*CK556/(CM556+273)*$E$13)</f>
        <v>0</v>
      </c>
      <c r="AK556" t="s">
        <v>303</v>
      </c>
      <c r="AL556" t="s">
        <v>303</v>
      </c>
      <c r="AM556">
        <v>0</v>
      </c>
      <c r="AN556">
        <v>0</v>
      </c>
      <c r="AO556">
        <f>1-AM556/AN556</f>
        <v>0</v>
      </c>
      <c r="AP556">
        <v>0</v>
      </c>
      <c r="AQ556" t="s">
        <v>303</v>
      </c>
      <c r="AR556" t="s">
        <v>303</v>
      </c>
      <c r="AS556">
        <v>0</v>
      </c>
      <c r="AT556">
        <v>0</v>
      </c>
      <c r="AU556">
        <f>1-AS556/AT556</f>
        <v>0</v>
      </c>
      <c r="AV556">
        <v>0.5</v>
      </c>
      <c r="AW556">
        <f>BV556</f>
        <v>0</v>
      </c>
      <c r="AX556">
        <f>K556</f>
        <v>0</v>
      </c>
      <c r="AY556">
        <f>AU556*AV556*AW556</f>
        <v>0</v>
      </c>
      <c r="AZ556">
        <f>(AX556-AP556)/AW556</f>
        <v>0</v>
      </c>
      <c r="BA556">
        <f>(AN556-AT556)/AT556</f>
        <v>0</v>
      </c>
      <c r="BB556">
        <f>AM556/(AO556+AM556/AT556)</f>
        <v>0</v>
      </c>
      <c r="BC556" t="s">
        <v>303</v>
      </c>
      <c r="BD556">
        <v>0</v>
      </c>
      <c r="BE556">
        <f>IF(BD556&lt;&gt;0, BD556, BB556)</f>
        <v>0</v>
      </c>
      <c r="BF556">
        <f>1-BE556/AT556</f>
        <v>0</v>
      </c>
      <c r="BG556">
        <f>(AT556-AS556)/(AT556-BE556)</f>
        <v>0</v>
      </c>
      <c r="BH556">
        <f>(AN556-AT556)/(AN556-BE556)</f>
        <v>0</v>
      </c>
      <c r="BI556">
        <f>(AT556-AS556)/(AT556-AM556)</f>
        <v>0</v>
      </c>
      <c r="BJ556">
        <f>(AN556-AT556)/(AN556-AM556)</f>
        <v>0</v>
      </c>
      <c r="BK556">
        <f>(BG556*BE556/AS556)</f>
        <v>0</v>
      </c>
      <c r="BL556">
        <f>(1-BK556)</f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f>$B$11*CS556+$C$11*CT556+$F$11*CU556*(1-CX556)</f>
        <v>0</v>
      </c>
      <c r="BV556">
        <f>BU556*BW556</f>
        <v>0</v>
      </c>
      <c r="BW556">
        <f>($B$11*$D$9+$C$11*$D$9+$F$11*((DH556+CZ556)/MAX(DH556+CZ556+DI556, 0.1)*$I$9+DI556/MAX(DH556+CZ556+DI556, 0.1)*$J$9))/($B$11+$C$11+$F$11)</f>
        <v>0</v>
      </c>
      <c r="BX556">
        <f>($B$11*$K$9+$C$11*$K$9+$F$11*((DH556+CZ556)/MAX(DH556+CZ556+DI556, 0.1)*$P$9+DI556/MAX(DH556+CZ556+DI556, 0.1)*$Q$9))/($B$11+$C$11+$F$11)</f>
        <v>0</v>
      </c>
      <c r="BY556">
        <v>6</v>
      </c>
      <c r="BZ556">
        <v>0.5</v>
      </c>
      <c r="CA556" t="s">
        <v>304</v>
      </c>
      <c r="CB556">
        <v>2</v>
      </c>
      <c r="CC556">
        <v>1625678293.5</v>
      </c>
      <c r="CD556">
        <v>405.397333333333</v>
      </c>
      <c r="CE556">
        <v>419.989333333333</v>
      </c>
      <c r="CF556">
        <v>14.2466333333333</v>
      </c>
      <c r="CG556">
        <v>11.4294666666667</v>
      </c>
      <c r="CH556">
        <v>419.739333333333</v>
      </c>
      <c r="CI556">
        <v>15.8385</v>
      </c>
      <c r="CJ556">
        <v>500.015666666667</v>
      </c>
      <c r="CK556">
        <v>100.411</v>
      </c>
      <c r="CL556">
        <v>0.100016166666667</v>
      </c>
      <c r="CM556">
        <v>29.5969333333333</v>
      </c>
      <c r="CN556">
        <v>29.0378333333333</v>
      </c>
      <c r="CO556">
        <v>999.9</v>
      </c>
      <c r="CP556">
        <v>0</v>
      </c>
      <c r="CQ556">
        <v>0</v>
      </c>
      <c r="CR556">
        <v>9975</v>
      </c>
      <c r="CS556">
        <v>0</v>
      </c>
      <c r="CT556">
        <v>4.35431</v>
      </c>
      <c r="CU556">
        <v>1045.86333333333</v>
      </c>
      <c r="CV556">
        <v>0.962005666666667</v>
      </c>
      <c r="CW556">
        <v>0.0379944</v>
      </c>
      <c r="CX556">
        <v>0</v>
      </c>
      <c r="CY556">
        <v>1178.31</v>
      </c>
      <c r="CZ556">
        <v>4.99912</v>
      </c>
      <c r="DA556">
        <v>12267.9</v>
      </c>
      <c r="DB556">
        <v>6711.95333333333</v>
      </c>
      <c r="DC556">
        <v>38.6246666666667</v>
      </c>
      <c r="DD556">
        <v>41.312</v>
      </c>
      <c r="DE556">
        <v>40.2286666666667</v>
      </c>
      <c r="DF556">
        <v>40.9163333333333</v>
      </c>
      <c r="DG556">
        <v>40.875</v>
      </c>
      <c r="DH556">
        <v>1001.31333333333</v>
      </c>
      <c r="DI556">
        <v>39.55</v>
      </c>
      <c r="DJ556">
        <v>0</v>
      </c>
      <c r="DK556">
        <v>1625678295.2</v>
      </c>
      <c r="DL556">
        <v>0</v>
      </c>
      <c r="DM556">
        <v>1180.26</v>
      </c>
      <c r="DN556">
        <v>-17.0393162488806</v>
      </c>
      <c r="DO556">
        <v>-223.747008598358</v>
      </c>
      <c r="DP556">
        <v>12301.5153846154</v>
      </c>
      <c r="DQ556">
        <v>15</v>
      </c>
      <c r="DR556">
        <v>1625677134.6</v>
      </c>
      <c r="DS556" t="s">
        <v>305</v>
      </c>
      <c r="DT556">
        <v>1625677128.6</v>
      </c>
      <c r="DU556">
        <v>1625677134.6</v>
      </c>
      <c r="DV556">
        <v>2</v>
      </c>
      <c r="DW556">
        <v>0.041</v>
      </c>
      <c r="DX556">
        <v>0.026</v>
      </c>
      <c r="DY556">
        <v>-14.347</v>
      </c>
      <c r="DZ556">
        <v>-1.389</v>
      </c>
      <c r="EA556">
        <v>420</v>
      </c>
      <c r="EB556">
        <v>5</v>
      </c>
      <c r="EC556">
        <v>0.14</v>
      </c>
      <c r="ED556">
        <v>0.08</v>
      </c>
      <c r="EE556">
        <v>-14.5171268292683</v>
      </c>
      <c r="EF556">
        <v>-0.211576306620244</v>
      </c>
      <c r="EG556">
        <v>0.0384173488781371</v>
      </c>
      <c r="EH556">
        <v>1</v>
      </c>
      <c r="EI556">
        <v>1181.03485714286</v>
      </c>
      <c r="EJ556">
        <v>-17.2524335636028</v>
      </c>
      <c r="EK556">
        <v>1.74180919313973</v>
      </c>
      <c r="EL556">
        <v>0</v>
      </c>
      <c r="EM556">
        <v>2.77081707317073</v>
      </c>
      <c r="EN556">
        <v>0.288177073170735</v>
      </c>
      <c r="EO556">
        <v>0.0303458662145558</v>
      </c>
      <c r="EP556">
        <v>0</v>
      </c>
      <c r="EQ556">
        <v>1</v>
      </c>
      <c r="ER556">
        <v>3</v>
      </c>
      <c r="ES556" t="s">
        <v>427</v>
      </c>
      <c r="ET556">
        <v>100</v>
      </c>
      <c r="EU556">
        <v>100</v>
      </c>
      <c r="EV556">
        <v>-14.341</v>
      </c>
      <c r="EW556">
        <v>-1.592</v>
      </c>
      <c r="EX556">
        <v>-14.3476998515065</v>
      </c>
      <c r="EY556">
        <v>0.000485247639819423</v>
      </c>
      <c r="EZ556">
        <v>-1.36446825205216e-06</v>
      </c>
      <c r="FA556">
        <v>5.78542989185787e-10</v>
      </c>
      <c r="FB556">
        <v>-1.1099058739466</v>
      </c>
      <c r="FC556">
        <v>-0.0508365997127688</v>
      </c>
      <c r="FD556">
        <v>0.00161886503163497</v>
      </c>
      <c r="FE556">
        <v>-2.08621555845513e-05</v>
      </c>
      <c r="FF556">
        <v>0</v>
      </c>
      <c r="FG556">
        <v>2096</v>
      </c>
      <c r="FH556">
        <v>2</v>
      </c>
      <c r="FI556">
        <v>28</v>
      </c>
      <c r="FJ556">
        <v>19.4</v>
      </c>
      <c r="FK556">
        <v>19.3</v>
      </c>
      <c r="FL556">
        <v>18</v>
      </c>
      <c r="FM556">
        <v>492.641</v>
      </c>
      <c r="FN556">
        <v>514.027</v>
      </c>
      <c r="FO556">
        <v>32.9567</v>
      </c>
      <c r="FP556">
        <v>26.6092</v>
      </c>
      <c r="FQ556">
        <v>30.0005</v>
      </c>
      <c r="FR556">
        <v>26.6529</v>
      </c>
      <c r="FS556">
        <v>26.6307</v>
      </c>
      <c r="FT556">
        <v>21.5659</v>
      </c>
      <c r="FU556">
        <v>29.2037</v>
      </c>
      <c r="FV556">
        <v>0</v>
      </c>
      <c r="FW556">
        <v>33.04</v>
      </c>
      <c r="FX556">
        <v>420</v>
      </c>
      <c r="FY556">
        <v>11.5784</v>
      </c>
      <c r="FZ556">
        <v>101.668</v>
      </c>
      <c r="GA556">
        <v>96.1908</v>
      </c>
    </row>
    <row r="557" spans="1:183">
      <c r="A557">
        <v>541</v>
      </c>
      <c r="B557">
        <v>1625678296.5</v>
      </c>
      <c r="C557">
        <v>1080.40000009537</v>
      </c>
      <c r="D557" t="s">
        <v>1388</v>
      </c>
      <c r="E557" t="s">
        <v>1389</v>
      </c>
      <c r="F557">
        <v>1</v>
      </c>
      <c r="G557" t="s">
        <v>302</v>
      </c>
      <c r="H557">
        <v>1625678295.5</v>
      </c>
      <c r="I557">
        <f>(J557)/1000</f>
        <v>0</v>
      </c>
      <c r="J557">
        <f>1000*CJ557*AH557*(CF557-CG557)/(100*BY557*(1000-AH557*CF557))</f>
        <v>0</v>
      </c>
      <c r="K557">
        <f>CJ557*AH557*(CE557-CD557*(1000-AH557*CG557)/(1000-AH557*CF557))/(100*BY557)</f>
        <v>0</v>
      </c>
      <c r="L557">
        <f>CD557 - IF(AH557&gt;1, K557*BY557*100.0/(AJ557*CR557), 0)</f>
        <v>0</v>
      </c>
      <c r="M557">
        <f>((S557-I557/2)*L557-K557)/(S557+I557/2)</f>
        <v>0</v>
      </c>
      <c r="N557">
        <f>M557*(CK557+CL557)/1000.0</f>
        <v>0</v>
      </c>
      <c r="O557">
        <f>(CD557 - IF(AH557&gt;1, K557*BY557*100.0/(AJ557*CR557), 0))*(CK557+CL557)/1000.0</f>
        <v>0</v>
      </c>
      <c r="P557">
        <f>2.0/((1/R557-1/Q557)+SIGN(R557)*SQRT((1/R557-1/Q557)*(1/R557-1/Q557) + 4*BZ557/((BZ557+1)*(BZ557+1))*(2*1/R557*1/Q557-1/Q557*1/Q557)))</f>
        <v>0</v>
      </c>
      <c r="Q557">
        <f>IF(LEFT(CA557,1)&lt;&gt;"0",IF(LEFT(CA557,1)="1",3.0,CB557),$D$5+$E$5*(CR557*CK557/($K$5*1000))+$F$5*(CR557*CK557/($K$5*1000))*MAX(MIN(BY557,$J$5),$I$5)*MAX(MIN(BY557,$J$5),$I$5)+$G$5*MAX(MIN(BY557,$J$5),$I$5)*(CR557*CK557/($K$5*1000))+$H$5*(CR557*CK557/($K$5*1000))*(CR557*CK557/($K$5*1000)))</f>
        <v>0</v>
      </c>
      <c r="R557">
        <f>I557*(1000-(1000*0.61365*exp(17.502*V557/(240.97+V557))/(CK557+CL557)+CF557)/2)/(1000*0.61365*exp(17.502*V557/(240.97+V557))/(CK557+CL557)-CF557)</f>
        <v>0</v>
      </c>
      <c r="S557">
        <f>1/((BZ557+1)/(P557/1.6)+1/(Q557/1.37)) + BZ557/((BZ557+1)/(P557/1.6) + BZ557/(Q557/1.37))</f>
        <v>0</v>
      </c>
      <c r="T557">
        <f>(BU557*BX557)</f>
        <v>0</v>
      </c>
      <c r="U557">
        <f>(CM557+(T557+2*0.95*5.67E-8*(((CM557+$B$7)+273)^4-(CM557+273)^4)-44100*I557)/(1.84*29.3*Q557+8*0.95*5.67E-8*(CM557+273)^3))</f>
        <v>0</v>
      </c>
      <c r="V557">
        <f>($C$7*CN557+$D$7*CO557+$E$7*U557)</f>
        <v>0</v>
      </c>
      <c r="W557">
        <f>0.61365*exp(17.502*V557/(240.97+V557))</f>
        <v>0</v>
      </c>
      <c r="X557">
        <f>(Y557/Z557*100)</f>
        <v>0</v>
      </c>
      <c r="Y557">
        <f>CF557*(CK557+CL557)/1000</f>
        <v>0</v>
      </c>
      <c r="Z557">
        <f>0.61365*exp(17.502*CM557/(240.97+CM557))</f>
        <v>0</v>
      </c>
      <c r="AA557">
        <f>(W557-CF557*(CK557+CL557)/1000)</f>
        <v>0</v>
      </c>
      <c r="AB557">
        <f>(-I557*44100)</f>
        <v>0</v>
      </c>
      <c r="AC557">
        <f>2*29.3*Q557*0.92*(CM557-V557)</f>
        <v>0</v>
      </c>
      <c r="AD557">
        <f>2*0.95*5.67E-8*(((CM557+$B$7)+273)^4-(V557+273)^4)</f>
        <v>0</v>
      </c>
      <c r="AE557">
        <f>T557+AD557+AB557+AC557</f>
        <v>0</v>
      </c>
      <c r="AF557">
        <v>0</v>
      </c>
      <c r="AG557">
        <v>0</v>
      </c>
      <c r="AH557">
        <f>IF(AF557*$H$13&gt;=AJ557,1.0,(AJ557/(AJ557-AF557*$H$13)))</f>
        <v>0</v>
      </c>
      <c r="AI557">
        <f>(AH557-1)*100</f>
        <v>0</v>
      </c>
      <c r="AJ557">
        <f>MAX(0,($B$13+$C$13*CR557)/(1+$D$13*CR557)*CK557/(CM557+273)*$E$13)</f>
        <v>0</v>
      </c>
      <c r="AK557" t="s">
        <v>303</v>
      </c>
      <c r="AL557" t="s">
        <v>303</v>
      </c>
      <c r="AM557">
        <v>0</v>
      </c>
      <c r="AN557">
        <v>0</v>
      </c>
      <c r="AO557">
        <f>1-AM557/AN557</f>
        <v>0</v>
      </c>
      <c r="AP557">
        <v>0</v>
      </c>
      <c r="AQ557" t="s">
        <v>303</v>
      </c>
      <c r="AR557" t="s">
        <v>303</v>
      </c>
      <c r="AS557">
        <v>0</v>
      </c>
      <c r="AT557">
        <v>0</v>
      </c>
      <c r="AU557">
        <f>1-AS557/AT557</f>
        <v>0</v>
      </c>
      <c r="AV557">
        <v>0.5</v>
      </c>
      <c r="AW557">
        <f>BV557</f>
        <v>0</v>
      </c>
      <c r="AX557">
        <f>K557</f>
        <v>0</v>
      </c>
      <c r="AY557">
        <f>AU557*AV557*AW557</f>
        <v>0</v>
      </c>
      <c r="AZ557">
        <f>(AX557-AP557)/AW557</f>
        <v>0</v>
      </c>
      <c r="BA557">
        <f>(AN557-AT557)/AT557</f>
        <v>0</v>
      </c>
      <c r="BB557">
        <f>AM557/(AO557+AM557/AT557)</f>
        <v>0</v>
      </c>
      <c r="BC557" t="s">
        <v>303</v>
      </c>
      <c r="BD557">
        <v>0</v>
      </c>
      <c r="BE557">
        <f>IF(BD557&lt;&gt;0, BD557, BB557)</f>
        <v>0</v>
      </c>
      <c r="BF557">
        <f>1-BE557/AT557</f>
        <v>0</v>
      </c>
      <c r="BG557">
        <f>(AT557-AS557)/(AT557-BE557)</f>
        <v>0</v>
      </c>
      <c r="BH557">
        <f>(AN557-AT557)/(AN557-BE557)</f>
        <v>0</v>
      </c>
      <c r="BI557">
        <f>(AT557-AS557)/(AT557-AM557)</f>
        <v>0</v>
      </c>
      <c r="BJ557">
        <f>(AN557-AT557)/(AN557-AM557)</f>
        <v>0</v>
      </c>
      <c r="BK557">
        <f>(BG557*BE557/AS557)</f>
        <v>0</v>
      </c>
      <c r="BL557">
        <f>(1-BK557)</f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f>$B$11*CS557+$C$11*CT557+$F$11*CU557*(1-CX557)</f>
        <v>0</v>
      </c>
      <c r="BV557">
        <f>BU557*BW557</f>
        <v>0</v>
      </c>
      <c r="BW557">
        <f>($B$11*$D$9+$C$11*$D$9+$F$11*((DH557+CZ557)/MAX(DH557+CZ557+DI557, 0.1)*$I$9+DI557/MAX(DH557+CZ557+DI557, 0.1)*$J$9))/($B$11+$C$11+$F$11)</f>
        <v>0</v>
      </c>
      <c r="BX557">
        <f>($B$11*$K$9+$C$11*$K$9+$F$11*((DH557+CZ557)/MAX(DH557+CZ557+DI557, 0.1)*$P$9+DI557/MAX(DH557+CZ557+DI557, 0.1)*$Q$9))/($B$11+$C$11+$F$11)</f>
        <v>0</v>
      </c>
      <c r="BY557">
        <v>6</v>
      </c>
      <c r="BZ557">
        <v>0.5</v>
      </c>
      <c r="CA557" t="s">
        <v>304</v>
      </c>
      <c r="CB557">
        <v>2</v>
      </c>
      <c r="CC557">
        <v>1625678295.5</v>
      </c>
      <c r="CD557">
        <v>405.387</v>
      </c>
      <c r="CE557">
        <v>419.930666666667</v>
      </c>
      <c r="CF557">
        <v>14.2684</v>
      </c>
      <c r="CG557">
        <v>11.4513333333333</v>
      </c>
      <c r="CH557">
        <v>419.729</v>
      </c>
      <c r="CI557">
        <v>15.8606</v>
      </c>
      <c r="CJ557">
        <v>499.954666666667</v>
      </c>
      <c r="CK557">
        <v>100.412</v>
      </c>
      <c r="CL557">
        <v>0.0999938</v>
      </c>
      <c r="CM557">
        <v>29.6268</v>
      </c>
      <c r="CN557">
        <v>29.0669666666667</v>
      </c>
      <c r="CO557">
        <v>999.9</v>
      </c>
      <c r="CP557">
        <v>0</v>
      </c>
      <c r="CQ557">
        <v>0</v>
      </c>
      <c r="CR557">
        <v>9981.25</v>
      </c>
      <c r="CS557">
        <v>0</v>
      </c>
      <c r="CT557">
        <v>4.32995666666667</v>
      </c>
      <c r="CU557">
        <v>1046.06666666667</v>
      </c>
      <c r="CV557">
        <v>0.962013</v>
      </c>
      <c r="CW557">
        <v>0.037987</v>
      </c>
      <c r="CX557">
        <v>0</v>
      </c>
      <c r="CY557">
        <v>1177.77333333333</v>
      </c>
      <c r="CZ557">
        <v>4.99912</v>
      </c>
      <c r="DA557">
        <v>12262.3666666667</v>
      </c>
      <c r="DB557">
        <v>6713.27333333333</v>
      </c>
      <c r="DC557">
        <v>38.5833333333333</v>
      </c>
      <c r="DD557">
        <v>41.312</v>
      </c>
      <c r="DE557">
        <v>40.0623333333333</v>
      </c>
      <c r="DF557">
        <v>41</v>
      </c>
      <c r="DG557">
        <v>40.8333333333333</v>
      </c>
      <c r="DH557">
        <v>1001.51666666667</v>
      </c>
      <c r="DI557">
        <v>39.55</v>
      </c>
      <c r="DJ557">
        <v>0</v>
      </c>
      <c r="DK557">
        <v>1625678297.6</v>
      </c>
      <c r="DL557">
        <v>0</v>
      </c>
      <c r="DM557">
        <v>1179.57</v>
      </c>
      <c r="DN557">
        <v>-16.8321367562691</v>
      </c>
      <c r="DO557">
        <v>-248.14700834935</v>
      </c>
      <c r="DP557">
        <v>12291.5884615385</v>
      </c>
      <c r="DQ557">
        <v>15</v>
      </c>
      <c r="DR557">
        <v>1625677134.6</v>
      </c>
      <c r="DS557" t="s">
        <v>305</v>
      </c>
      <c r="DT557">
        <v>1625677128.6</v>
      </c>
      <c r="DU557">
        <v>1625677134.6</v>
      </c>
      <c r="DV557">
        <v>2</v>
      </c>
      <c r="DW557">
        <v>0.041</v>
      </c>
      <c r="DX557">
        <v>0.026</v>
      </c>
      <c r="DY557">
        <v>-14.347</v>
      </c>
      <c r="DZ557">
        <v>-1.389</v>
      </c>
      <c r="EA557">
        <v>420</v>
      </c>
      <c r="EB557">
        <v>5</v>
      </c>
      <c r="EC557">
        <v>0.14</v>
      </c>
      <c r="ED557">
        <v>0.08</v>
      </c>
      <c r="EE557">
        <v>-14.5267024390244</v>
      </c>
      <c r="EF557">
        <v>-0.140115679442497</v>
      </c>
      <c r="EG557">
        <v>0.0331599485701216</v>
      </c>
      <c r="EH557">
        <v>1</v>
      </c>
      <c r="EI557">
        <v>1180.3503030303</v>
      </c>
      <c r="EJ557">
        <v>-17.234026470376</v>
      </c>
      <c r="EK557">
        <v>1.64651603687537</v>
      </c>
      <c r="EL557">
        <v>0</v>
      </c>
      <c r="EM557">
        <v>2.77906292682927</v>
      </c>
      <c r="EN557">
        <v>0.290711916376308</v>
      </c>
      <c r="EO557">
        <v>0.0305634968185111</v>
      </c>
      <c r="EP557">
        <v>0</v>
      </c>
      <c r="EQ557">
        <v>1</v>
      </c>
      <c r="ER557">
        <v>3</v>
      </c>
      <c r="ES557" t="s">
        <v>427</v>
      </c>
      <c r="ET557">
        <v>100</v>
      </c>
      <c r="EU557">
        <v>100</v>
      </c>
      <c r="EV557">
        <v>-14.341</v>
      </c>
      <c r="EW557">
        <v>-1.5924</v>
      </c>
      <c r="EX557">
        <v>-14.3476998515065</v>
      </c>
      <c r="EY557">
        <v>0.000485247639819423</v>
      </c>
      <c r="EZ557">
        <v>-1.36446825205216e-06</v>
      </c>
      <c r="FA557">
        <v>5.78542989185787e-10</v>
      </c>
      <c r="FB557">
        <v>-1.1099058739466</v>
      </c>
      <c r="FC557">
        <v>-0.0508365997127688</v>
      </c>
      <c r="FD557">
        <v>0.00161886503163497</v>
      </c>
      <c r="FE557">
        <v>-2.08621555845513e-05</v>
      </c>
      <c r="FF557">
        <v>0</v>
      </c>
      <c r="FG557">
        <v>2096</v>
      </c>
      <c r="FH557">
        <v>2</v>
      </c>
      <c r="FI557">
        <v>28</v>
      </c>
      <c r="FJ557">
        <v>19.5</v>
      </c>
      <c r="FK557">
        <v>19.4</v>
      </c>
      <c r="FL557">
        <v>18</v>
      </c>
      <c r="FM557">
        <v>492.984</v>
      </c>
      <c r="FN557">
        <v>513.749</v>
      </c>
      <c r="FO557">
        <v>33</v>
      </c>
      <c r="FP557">
        <v>26.6114</v>
      </c>
      <c r="FQ557">
        <v>30.0005</v>
      </c>
      <c r="FR557">
        <v>26.654</v>
      </c>
      <c r="FS557">
        <v>26.6318</v>
      </c>
      <c r="FT557">
        <v>21.5673</v>
      </c>
      <c r="FU557">
        <v>29.2037</v>
      </c>
      <c r="FV557">
        <v>0</v>
      </c>
      <c r="FW557">
        <v>33.04</v>
      </c>
      <c r="FX557">
        <v>420</v>
      </c>
      <c r="FY557">
        <v>11.5803</v>
      </c>
      <c r="FZ557">
        <v>101.669</v>
      </c>
      <c r="GA557">
        <v>96.1896</v>
      </c>
    </row>
    <row r="558" spans="1:183">
      <c r="A558">
        <v>542</v>
      </c>
      <c r="B558">
        <v>1625678298.5</v>
      </c>
      <c r="C558">
        <v>1082.40000009537</v>
      </c>
      <c r="D558" t="s">
        <v>1390</v>
      </c>
      <c r="E558" t="s">
        <v>1391</v>
      </c>
      <c r="F558">
        <v>1</v>
      </c>
      <c r="G558" t="s">
        <v>302</v>
      </c>
      <c r="H558">
        <v>1625678297.5</v>
      </c>
      <c r="I558">
        <f>(J558)/1000</f>
        <v>0</v>
      </c>
      <c r="J558">
        <f>1000*CJ558*AH558*(CF558-CG558)/(100*BY558*(1000-AH558*CF558))</f>
        <v>0</v>
      </c>
      <c r="K558">
        <f>CJ558*AH558*(CE558-CD558*(1000-AH558*CG558)/(1000-AH558*CF558))/(100*BY558)</f>
        <v>0</v>
      </c>
      <c r="L558">
        <f>CD558 - IF(AH558&gt;1, K558*BY558*100.0/(AJ558*CR558), 0)</f>
        <v>0</v>
      </c>
      <c r="M558">
        <f>((S558-I558/2)*L558-K558)/(S558+I558/2)</f>
        <v>0</v>
      </c>
      <c r="N558">
        <f>M558*(CK558+CL558)/1000.0</f>
        <v>0</v>
      </c>
      <c r="O558">
        <f>(CD558 - IF(AH558&gt;1, K558*BY558*100.0/(AJ558*CR558), 0))*(CK558+CL558)/1000.0</f>
        <v>0</v>
      </c>
      <c r="P558">
        <f>2.0/((1/R558-1/Q558)+SIGN(R558)*SQRT((1/R558-1/Q558)*(1/R558-1/Q558) + 4*BZ558/((BZ558+1)*(BZ558+1))*(2*1/R558*1/Q558-1/Q558*1/Q558)))</f>
        <v>0</v>
      </c>
      <c r="Q558">
        <f>IF(LEFT(CA558,1)&lt;&gt;"0",IF(LEFT(CA558,1)="1",3.0,CB558),$D$5+$E$5*(CR558*CK558/($K$5*1000))+$F$5*(CR558*CK558/($K$5*1000))*MAX(MIN(BY558,$J$5),$I$5)*MAX(MIN(BY558,$J$5),$I$5)+$G$5*MAX(MIN(BY558,$J$5),$I$5)*(CR558*CK558/($K$5*1000))+$H$5*(CR558*CK558/($K$5*1000))*(CR558*CK558/($K$5*1000)))</f>
        <v>0</v>
      </c>
      <c r="R558">
        <f>I558*(1000-(1000*0.61365*exp(17.502*V558/(240.97+V558))/(CK558+CL558)+CF558)/2)/(1000*0.61365*exp(17.502*V558/(240.97+V558))/(CK558+CL558)-CF558)</f>
        <v>0</v>
      </c>
      <c r="S558">
        <f>1/((BZ558+1)/(P558/1.6)+1/(Q558/1.37)) + BZ558/((BZ558+1)/(P558/1.6) + BZ558/(Q558/1.37))</f>
        <v>0</v>
      </c>
      <c r="T558">
        <f>(BU558*BX558)</f>
        <v>0</v>
      </c>
      <c r="U558">
        <f>(CM558+(T558+2*0.95*5.67E-8*(((CM558+$B$7)+273)^4-(CM558+273)^4)-44100*I558)/(1.84*29.3*Q558+8*0.95*5.67E-8*(CM558+273)^3))</f>
        <v>0</v>
      </c>
      <c r="V558">
        <f>($C$7*CN558+$D$7*CO558+$E$7*U558)</f>
        <v>0</v>
      </c>
      <c r="W558">
        <f>0.61365*exp(17.502*V558/(240.97+V558))</f>
        <v>0</v>
      </c>
      <c r="X558">
        <f>(Y558/Z558*100)</f>
        <v>0</v>
      </c>
      <c r="Y558">
        <f>CF558*(CK558+CL558)/1000</f>
        <v>0</v>
      </c>
      <c r="Z558">
        <f>0.61365*exp(17.502*CM558/(240.97+CM558))</f>
        <v>0</v>
      </c>
      <c r="AA558">
        <f>(W558-CF558*(CK558+CL558)/1000)</f>
        <v>0</v>
      </c>
      <c r="AB558">
        <f>(-I558*44100)</f>
        <v>0</v>
      </c>
      <c r="AC558">
        <f>2*29.3*Q558*0.92*(CM558-V558)</f>
        <v>0</v>
      </c>
      <c r="AD558">
        <f>2*0.95*5.67E-8*(((CM558+$B$7)+273)^4-(V558+273)^4)</f>
        <v>0</v>
      </c>
      <c r="AE558">
        <f>T558+AD558+AB558+AC558</f>
        <v>0</v>
      </c>
      <c r="AF558">
        <v>0</v>
      </c>
      <c r="AG558">
        <v>0</v>
      </c>
      <c r="AH558">
        <f>IF(AF558*$H$13&gt;=AJ558,1.0,(AJ558/(AJ558-AF558*$H$13)))</f>
        <v>0</v>
      </c>
      <c r="AI558">
        <f>(AH558-1)*100</f>
        <v>0</v>
      </c>
      <c r="AJ558">
        <f>MAX(0,($B$13+$C$13*CR558)/(1+$D$13*CR558)*CK558/(CM558+273)*$E$13)</f>
        <v>0</v>
      </c>
      <c r="AK558" t="s">
        <v>303</v>
      </c>
      <c r="AL558" t="s">
        <v>303</v>
      </c>
      <c r="AM558">
        <v>0</v>
      </c>
      <c r="AN558">
        <v>0</v>
      </c>
      <c r="AO558">
        <f>1-AM558/AN558</f>
        <v>0</v>
      </c>
      <c r="AP558">
        <v>0</v>
      </c>
      <c r="AQ558" t="s">
        <v>303</v>
      </c>
      <c r="AR558" t="s">
        <v>303</v>
      </c>
      <c r="AS558">
        <v>0</v>
      </c>
      <c r="AT558">
        <v>0</v>
      </c>
      <c r="AU558">
        <f>1-AS558/AT558</f>
        <v>0</v>
      </c>
      <c r="AV558">
        <v>0.5</v>
      </c>
      <c r="AW558">
        <f>BV558</f>
        <v>0</v>
      </c>
      <c r="AX558">
        <f>K558</f>
        <v>0</v>
      </c>
      <c r="AY558">
        <f>AU558*AV558*AW558</f>
        <v>0</v>
      </c>
      <c r="AZ558">
        <f>(AX558-AP558)/AW558</f>
        <v>0</v>
      </c>
      <c r="BA558">
        <f>(AN558-AT558)/AT558</f>
        <v>0</v>
      </c>
      <c r="BB558">
        <f>AM558/(AO558+AM558/AT558)</f>
        <v>0</v>
      </c>
      <c r="BC558" t="s">
        <v>303</v>
      </c>
      <c r="BD558">
        <v>0</v>
      </c>
      <c r="BE558">
        <f>IF(BD558&lt;&gt;0, BD558, BB558)</f>
        <v>0</v>
      </c>
      <c r="BF558">
        <f>1-BE558/AT558</f>
        <v>0</v>
      </c>
      <c r="BG558">
        <f>(AT558-AS558)/(AT558-BE558)</f>
        <v>0</v>
      </c>
      <c r="BH558">
        <f>(AN558-AT558)/(AN558-BE558)</f>
        <v>0</v>
      </c>
      <c r="BI558">
        <f>(AT558-AS558)/(AT558-AM558)</f>
        <v>0</v>
      </c>
      <c r="BJ558">
        <f>(AN558-AT558)/(AN558-AM558)</f>
        <v>0</v>
      </c>
      <c r="BK558">
        <f>(BG558*BE558/AS558)</f>
        <v>0</v>
      </c>
      <c r="BL558">
        <f>(1-BK558)</f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f>$B$11*CS558+$C$11*CT558+$F$11*CU558*(1-CX558)</f>
        <v>0</v>
      </c>
      <c r="BV558">
        <f>BU558*BW558</f>
        <v>0</v>
      </c>
      <c r="BW558">
        <f>($B$11*$D$9+$C$11*$D$9+$F$11*((DH558+CZ558)/MAX(DH558+CZ558+DI558, 0.1)*$I$9+DI558/MAX(DH558+CZ558+DI558, 0.1)*$J$9))/($B$11+$C$11+$F$11)</f>
        <v>0</v>
      </c>
      <c r="BX558">
        <f>($B$11*$K$9+$C$11*$K$9+$F$11*((DH558+CZ558)/MAX(DH558+CZ558+DI558, 0.1)*$P$9+DI558/MAX(DH558+CZ558+DI558, 0.1)*$Q$9))/($B$11+$C$11+$F$11)</f>
        <v>0</v>
      </c>
      <c r="BY558">
        <v>6</v>
      </c>
      <c r="BZ558">
        <v>0.5</v>
      </c>
      <c r="CA558" t="s">
        <v>304</v>
      </c>
      <c r="CB558">
        <v>2</v>
      </c>
      <c r="CC558">
        <v>1625678297.5</v>
      </c>
      <c r="CD558">
        <v>405.396</v>
      </c>
      <c r="CE558">
        <v>419.937666666667</v>
      </c>
      <c r="CF558">
        <v>14.2918666666667</v>
      </c>
      <c r="CG558">
        <v>11.4866</v>
      </c>
      <c r="CH558">
        <v>419.737666666667</v>
      </c>
      <c r="CI558">
        <v>15.8844666666667</v>
      </c>
      <c r="CJ558">
        <v>500.049</v>
      </c>
      <c r="CK558">
        <v>100.413333333333</v>
      </c>
      <c r="CL558">
        <v>0.100184</v>
      </c>
      <c r="CM558">
        <v>29.6563333333333</v>
      </c>
      <c r="CN558">
        <v>29.1018666666667</v>
      </c>
      <c r="CO558">
        <v>999.9</v>
      </c>
      <c r="CP558">
        <v>0</v>
      </c>
      <c r="CQ558">
        <v>0</v>
      </c>
      <c r="CR558">
        <v>10012.1</v>
      </c>
      <c r="CS558">
        <v>0</v>
      </c>
      <c r="CT558">
        <v>4.29457</v>
      </c>
      <c r="CU558">
        <v>1045.97</v>
      </c>
      <c r="CV558">
        <v>0.962009333333333</v>
      </c>
      <c r="CW558">
        <v>0.0379907</v>
      </c>
      <c r="CX558">
        <v>0</v>
      </c>
      <c r="CY558">
        <v>1177.13</v>
      </c>
      <c r="CZ558">
        <v>4.99912</v>
      </c>
      <c r="DA558">
        <v>12252.5666666667</v>
      </c>
      <c r="DB558">
        <v>6712.62333333333</v>
      </c>
      <c r="DC558">
        <v>38.5833333333333</v>
      </c>
      <c r="DD558">
        <v>41.354</v>
      </c>
      <c r="DE558">
        <v>40.208</v>
      </c>
      <c r="DF558">
        <v>41.0203333333333</v>
      </c>
      <c r="DG558">
        <v>40.8123333333333</v>
      </c>
      <c r="DH558">
        <v>1001.42</v>
      </c>
      <c r="DI558">
        <v>39.55</v>
      </c>
      <c r="DJ558">
        <v>0</v>
      </c>
      <c r="DK558">
        <v>1625678299.4</v>
      </c>
      <c r="DL558">
        <v>0</v>
      </c>
      <c r="DM558">
        <v>1178.9924</v>
      </c>
      <c r="DN558">
        <v>-17.1069230509775</v>
      </c>
      <c r="DO558">
        <v>-270.353845535923</v>
      </c>
      <c r="DP558">
        <v>12282.968</v>
      </c>
      <c r="DQ558">
        <v>15</v>
      </c>
      <c r="DR558">
        <v>1625677134.6</v>
      </c>
      <c r="DS558" t="s">
        <v>305</v>
      </c>
      <c r="DT558">
        <v>1625677128.6</v>
      </c>
      <c r="DU558">
        <v>1625677134.6</v>
      </c>
      <c r="DV558">
        <v>2</v>
      </c>
      <c r="DW558">
        <v>0.041</v>
      </c>
      <c r="DX558">
        <v>0.026</v>
      </c>
      <c r="DY558">
        <v>-14.347</v>
      </c>
      <c r="DZ558">
        <v>-1.389</v>
      </c>
      <c r="EA558">
        <v>420</v>
      </c>
      <c r="EB558">
        <v>5</v>
      </c>
      <c r="EC558">
        <v>0.14</v>
      </c>
      <c r="ED558">
        <v>0.08</v>
      </c>
      <c r="EE558">
        <v>-14.5305317073171</v>
      </c>
      <c r="EF558">
        <v>-0.108342857142867</v>
      </c>
      <c r="EG558">
        <v>0.0321447825226199</v>
      </c>
      <c r="EH558">
        <v>1</v>
      </c>
      <c r="EI558">
        <v>1179.91852941176</v>
      </c>
      <c r="EJ558">
        <v>-17.0872824176435</v>
      </c>
      <c r="EK558">
        <v>1.67844138546124</v>
      </c>
      <c r="EL558">
        <v>0</v>
      </c>
      <c r="EM558">
        <v>2.78694512195122</v>
      </c>
      <c r="EN558">
        <v>0.233103135888506</v>
      </c>
      <c r="EO558">
        <v>0.0258808541271532</v>
      </c>
      <c r="EP558">
        <v>0</v>
      </c>
      <c r="EQ558">
        <v>1</v>
      </c>
      <c r="ER558">
        <v>3</v>
      </c>
      <c r="ES558" t="s">
        <v>427</v>
      </c>
      <c r="ET558">
        <v>100</v>
      </c>
      <c r="EU558">
        <v>100</v>
      </c>
      <c r="EV558">
        <v>-14.342</v>
      </c>
      <c r="EW558">
        <v>-1.5928</v>
      </c>
      <c r="EX558">
        <v>-14.3476998515065</v>
      </c>
      <c r="EY558">
        <v>0.000485247639819423</v>
      </c>
      <c r="EZ558">
        <v>-1.36446825205216e-06</v>
      </c>
      <c r="FA558">
        <v>5.78542989185787e-10</v>
      </c>
      <c r="FB558">
        <v>-1.1099058739466</v>
      </c>
      <c r="FC558">
        <v>-0.0508365997127688</v>
      </c>
      <c r="FD558">
        <v>0.00161886503163497</v>
      </c>
      <c r="FE558">
        <v>-2.08621555845513e-05</v>
      </c>
      <c r="FF558">
        <v>0</v>
      </c>
      <c r="FG558">
        <v>2096</v>
      </c>
      <c r="FH558">
        <v>2</v>
      </c>
      <c r="FI558">
        <v>28</v>
      </c>
      <c r="FJ558">
        <v>19.5</v>
      </c>
      <c r="FK558">
        <v>19.4</v>
      </c>
      <c r="FL558">
        <v>18</v>
      </c>
      <c r="FM558">
        <v>493.081</v>
      </c>
      <c r="FN558">
        <v>513.778</v>
      </c>
      <c r="FO558">
        <v>33.0496</v>
      </c>
      <c r="FP558">
        <v>26.6137</v>
      </c>
      <c r="FQ558">
        <v>30.0004</v>
      </c>
      <c r="FR558">
        <v>26.6551</v>
      </c>
      <c r="FS558">
        <v>26.6329</v>
      </c>
      <c r="FT558">
        <v>21.5659</v>
      </c>
      <c r="FU558">
        <v>29.2037</v>
      </c>
      <c r="FV558">
        <v>0</v>
      </c>
      <c r="FW558">
        <v>33.11</v>
      </c>
      <c r="FX558">
        <v>420</v>
      </c>
      <c r="FY558">
        <v>11.5776</v>
      </c>
      <c r="FZ558">
        <v>101.669</v>
      </c>
      <c r="GA558">
        <v>96.1892</v>
      </c>
    </row>
    <row r="559" spans="1:183">
      <c r="A559">
        <v>543</v>
      </c>
      <c r="B559">
        <v>1625678300.5</v>
      </c>
      <c r="C559">
        <v>1084.40000009537</v>
      </c>
      <c r="D559" t="s">
        <v>1392</v>
      </c>
      <c r="E559" t="s">
        <v>1393</v>
      </c>
      <c r="F559">
        <v>1</v>
      </c>
      <c r="G559" t="s">
        <v>302</v>
      </c>
      <c r="H559">
        <v>1625678299.5</v>
      </c>
      <c r="I559">
        <f>(J559)/1000</f>
        <v>0</v>
      </c>
      <c r="J559">
        <f>1000*CJ559*AH559*(CF559-CG559)/(100*BY559*(1000-AH559*CF559))</f>
        <v>0</v>
      </c>
      <c r="K559">
        <f>CJ559*AH559*(CE559-CD559*(1000-AH559*CG559)/(1000-AH559*CF559))/(100*BY559)</f>
        <v>0</v>
      </c>
      <c r="L559">
        <f>CD559 - IF(AH559&gt;1, K559*BY559*100.0/(AJ559*CR559), 0)</f>
        <v>0</v>
      </c>
      <c r="M559">
        <f>((S559-I559/2)*L559-K559)/(S559+I559/2)</f>
        <v>0</v>
      </c>
      <c r="N559">
        <f>M559*(CK559+CL559)/1000.0</f>
        <v>0</v>
      </c>
      <c r="O559">
        <f>(CD559 - IF(AH559&gt;1, K559*BY559*100.0/(AJ559*CR559), 0))*(CK559+CL559)/1000.0</f>
        <v>0</v>
      </c>
      <c r="P559">
        <f>2.0/((1/R559-1/Q559)+SIGN(R559)*SQRT((1/R559-1/Q559)*(1/R559-1/Q559) + 4*BZ559/((BZ559+1)*(BZ559+1))*(2*1/R559*1/Q559-1/Q559*1/Q559)))</f>
        <v>0</v>
      </c>
      <c r="Q559">
        <f>IF(LEFT(CA559,1)&lt;&gt;"0",IF(LEFT(CA559,1)="1",3.0,CB559),$D$5+$E$5*(CR559*CK559/($K$5*1000))+$F$5*(CR559*CK559/($K$5*1000))*MAX(MIN(BY559,$J$5),$I$5)*MAX(MIN(BY559,$J$5),$I$5)+$G$5*MAX(MIN(BY559,$J$5),$I$5)*(CR559*CK559/($K$5*1000))+$H$5*(CR559*CK559/($K$5*1000))*(CR559*CK559/($K$5*1000)))</f>
        <v>0</v>
      </c>
      <c r="R559">
        <f>I559*(1000-(1000*0.61365*exp(17.502*V559/(240.97+V559))/(CK559+CL559)+CF559)/2)/(1000*0.61365*exp(17.502*V559/(240.97+V559))/(CK559+CL559)-CF559)</f>
        <v>0</v>
      </c>
      <c r="S559">
        <f>1/((BZ559+1)/(P559/1.6)+1/(Q559/1.37)) + BZ559/((BZ559+1)/(P559/1.6) + BZ559/(Q559/1.37))</f>
        <v>0</v>
      </c>
      <c r="T559">
        <f>(BU559*BX559)</f>
        <v>0</v>
      </c>
      <c r="U559">
        <f>(CM559+(T559+2*0.95*5.67E-8*(((CM559+$B$7)+273)^4-(CM559+273)^4)-44100*I559)/(1.84*29.3*Q559+8*0.95*5.67E-8*(CM559+273)^3))</f>
        <v>0</v>
      </c>
      <c r="V559">
        <f>($C$7*CN559+$D$7*CO559+$E$7*U559)</f>
        <v>0</v>
      </c>
      <c r="W559">
        <f>0.61365*exp(17.502*V559/(240.97+V559))</f>
        <v>0</v>
      </c>
      <c r="X559">
        <f>(Y559/Z559*100)</f>
        <v>0</v>
      </c>
      <c r="Y559">
        <f>CF559*(CK559+CL559)/1000</f>
        <v>0</v>
      </c>
      <c r="Z559">
        <f>0.61365*exp(17.502*CM559/(240.97+CM559))</f>
        <v>0</v>
      </c>
      <c r="AA559">
        <f>(W559-CF559*(CK559+CL559)/1000)</f>
        <v>0</v>
      </c>
      <c r="AB559">
        <f>(-I559*44100)</f>
        <v>0</v>
      </c>
      <c r="AC559">
        <f>2*29.3*Q559*0.92*(CM559-V559)</f>
        <v>0</v>
      </c>
      <c r="AD559">
        <f>2*0.95*5.67E-8*(((CM559+$B$7)+273)^4-(V559+273)^4)</f>
        <v>0</v>
      </c>
      <c r="AE559">
        <f>T559+AD559+AB559+AC559</f>
        <v>0</v>
      </c>
      <c r="AF559">
        <v>0</v>
      </c>
      <c r="AG559">
        <v>0</v>
      </c>
      <c r="AH559">
        <f>IF(AF559*$H$13&gt;=AJ559,1.0,(AJ559/(AJ559-AF559*$H$13)))</f>
        <v>0</v>
      </c>
      <c r="AI559">
        <f>(AH559-1)*100</f>
        <v>0</v>
      </c>
      <c r="AJ559">
        <f>MAX(0,($B$13+$C$13*CR559)/(1+$D$13*CR559)*CK559/(CM559+273)*$E$13)</f>
        <v>0</v>
      </c>
      <c r="AK559" t="s">
        <v>303</v>
      </c>
      <c r="AL559" t="s">
        <v>303</v>
      </c>
      <c r="AM559">
        <v>0</v>
      </c>
      <c r="AN559">
        <v>0</v>
      </c>
      <c r="AO559">
        <f>1-AM559/AN559</f>
        <v>0</v>
      </c>
      <c r="AP559">
        <v>0</v>
      </c>
      <c r="AQ559" t="s">
        <v>303</v>
      </c>
      <c r="AR559" t="s">
        <v>303</v>
      </c>
      <c r="AS559">
        <v>0</v>
      </c>
      <c r="AT559">
        <v>0</v>
      </c>
      <c r="AU559">
        <f>1-AS559/AT559</f>
        <v>0</v>
      </c>
      <c r="AV559">
        <v>0.5</v>
      </c>
      <c r="AW559">
        <f>BV559</f>
        <v>0</v>
      </c>
      <c r="AX559">
        <f>K559</f>
        <v>0</v>
      </c>
      <c r="AY559">
        <f>AU559*AV559*AW559</f>
        <v>0</v>
      </c>
      <c r="AZ559">
        <f>(AX559-AP559)/AW559</f>
        <v>0</v>
      </c>
      <c r="BA559">
        <f>(AN559-AT559)/AT559</f>
        <v>0</v>
      </c>
      <c r="BB559">
        <f>AM559/(AO559+AM559/AT559)</f>
        <v>0</v>
      </c>
      <c r="BC559" t="s">
        <v>303</v>
      </c>
      <c r="BD559">
        <v>0</v>
      </c>
      <c r="BE559">
        <f>IF(BD559&lt;&gt;0, BD559, BB559)</f>
        <v>0</v>
      </c>
      <c r="BF559">
        <f>1-BE559/AT559</f>
        <v>0</v>
      </c>
      <c r="BG559">
        <f>(AT559-AS559)/(AT559-BE559)</f>
        <v>0</v>
      </c>
      <c r="BH559">
        <f>(AN559-AT559)/(AN559-BE559)</f>
        <v>0</v>
      </c>
      <c r="BI559">
        <f>(AT559-AS559)/(AT559-AM559)</f>
        <v>0</v>
      </c>
      <c r="BJ559">
        <f>(AN559-AT559)/(AN559-AM559)</f>
        <v>0</v>
      </c>
      <c r="BK559">
        <f>(BG559*BE559/AS559)</f>
        <v>0</v>
      </c>
      <c r="BL559">
        <f>(1-BK559)</f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f>$B$11*CS559+$C$11*CT559+$F$11*CU559*(1-CX559)</f>
        <v>0</v>
      </c>
      <c r="BV559">
        <f>BU559*BW559</f>
        <v>0</v>
      </c>
      <c r="BW559">
        <f>($B$11*$D$9+$C$11*$D$9+$F$11*((DH559+CZ559)/MAX(DH559+CZ559+DI559, 0.1)*$I$9+DI559/MAX(DH559+CZ559+DI559, 0.1)*$J$9))/($B$11+$C$11+$F$11)</f>
        <v>0</v>
      </c>
      <c r="BX559">
        <f>($B$11*$K$9+$C$11*$K$9+$F$11*((DH559+CZ559)/MAX(DH559+CZ559+DI559, 0.1)*$P$9+DI559/MAX(DH559+CZ559+DI559, 0.1)*$Q$9))/($B$11+$C$11+$F$11)</f>
        <v>0</v>
      </c>
      <c r="BY559">
        <v>6</v>
      </c>
      <c r="BZ559">
        <v>0.5</v>
      </c>
      <c r="CA559" t="s">
        <v>304</v>
      </c>
      <c r="CB559">
        <v>2</v>
      </c>
      <c r="CC559">
        <v>1625678299.5</v>
      </c>
      <c r="CD559">
        <v>405.387666666667</v>
      </c>
      <c r="CE559">
        <v>420.006</v>
      </c>
      <c r="CF559">
        <v>14.3193</v>
      </c>
      <c r="CG559">
        <v>11.5147</v>
      </c>
      <c r="CH559">
        <v>419.729666666667</v>
      </c>
      <c r="CI559">
        <v>15.9122666666667</v>
      </c>
      <c r="CJ559">
        <v>500.096333333333</v>
      </c>
      <c r="CK559">
        <v>100.413</v>
      </c>
      <c r="CL559">
        <v>0.100171</v>
      </c>
      <c r="CM559">
        <v>29.6871666666667</v>
      </c>
      <c r="CN559">
        <v>29.1324</v>
      </c>
      <c r="CO559">
        <v>999.9</v>
      </c>
      <c r="CP559">
        <v>0</v>
      </c>
      <c r="CQ559">
        <v>0</v>
      </c>
      <c r="CR559">
        <v>10006.86</v>
      </c>
      <c r="CS559">
        <v>0</v>
      </c>
      <c r="CT559">
        <v>4.28722</v>
      </c>
      <c r="CU559">
        <v>1046.06666666667</v>
      </c>
      <c r="CV559">
        <v>0.962013</v>
      </c>
      <c r="CW559">
        <v>0.037987</v>
      </c>
      <c r="CX559">
        <v>0</v>
      </c>
      <c r="CY559">
        <v>1176.65666666667</v>
      </c>
      <c r="CZ559">
        <v>4.99912</v>
      </c>
      <c r="DA559">
        <v>12251.0666666667</v>
      </c>
      <c r="DB559">
        <v>6713.27</v>
      </c>
      <c r="DC559">
        <v>38.5623333333333</v>
      </c>
      <c r="DD559">
        <v>41.312</v>
      </c>
      <c r="DE559">
        <v>40.2496666666667</v>
      </c>
      <c r="DF559">
        <v>40.9373333333333</v>
      </c>
      <c r="DG559">
        <v>40.7703333333333</v>
      </c>
      <c r="DH559">
        <v>1001.51666666667</v>
      </c>
      <c r="DI559">
        <v>39.55</v>
      </c>
      <c r="DJ559">
        <v>0</v>
      </c>
      <c r="DK559">
        <v>1625678301.2</v>
      </c>
      <c r="DL559">
        <v>0</v>
      </c>
      <c r="DM559">
        <v>1178.57076923077</v>
      </c>
      <c r="DN559">
        <v>-16.9182906075304</v>
      </c>
      <c r="DO559">
        <v>-262.847863326495</v>
      </c>
      <c r="DP559">
        <v>12277.1576923077</v>
      </c>
      <c r="DQ559">
        <v>15</v>
      </c>
      <c r="DR559">
        <v>1625677134.6</v>
      </c>
      <c r="DS559" t="s">
        <v>305</v>
      </c>
      <c r="DT559">
        <v>1625677128.6</v>
      </c>
      <c r="DU559">
        <v>1625677134.6</v>
      </c>
      <c r="DV559">
        <v>2</v>
      </c>
      <c r="DW559">
        <v>0.041</v>
      </c>
      <c r="DX559">
        <v>0.026</v>
      </c>
      <c r="DY559">
        <v>-14.347</v>
      </c>
      <c r="DZ559">
        <v>-1.389</v>
      </c>
      <c r="EA559">
        <v>420</v>
      </c>
      <c r="EB559">
        <v>5</v>
      </c>
      <c r="EC559">
        <v>0.14</v>
      </c>
      <c r="ED559">
        <v>0.08</v>
      </c>
      <c r="EE559">
        <v>-14.5394</v>
      </c>
      <c r="EF559">
        <v>-0.207915679442539</v>
      </c>
      <c r="EG559">
        <v>0.0397040208076295</v>
      </c>
      <c r="EH559">
        <v>1</v>
      </c>
      <c r="EI559">
        <v>1179.33114285714</v>
      </c>
      <c r="EJ559">
        <v>-17.0761982018514</v>
      </c>
      <c r="EK559">
        <v>1.7232357792886</v>
      </c>
      <c r="EL559">
        <v>0</v>
      </c>
      <c r="EM559">
        <v>2.79396951219512</v>
      </c>
      <c r="EN559">
        <v>0.154881114982578</v>
      </c>
      <c r="EO559">
        <v>0.0186603560407331</v>
      </c>
      <c r="EP559">
        <v>0</v>
      </c>
      <c r="EQ559">
        <v>1</v>
      </c>
      <c r="ER559">
        <v>3</v>
      </c>
      <c r="ES559" t="s">
        <v>427</v>
      </c>
      <c r="ET559">
        <v>100</v>
      </c>
      <c r="EU559">
        <v>100</v>
      </c>
      <c r="EV559">
        <v>-14.342</v>
      </c>
      <c r="EW559">
        <v>-1.5932</v>
      </c>
      <c r="EX559">
        <v>-14.3476998515065</v>
      </c>
      <c r="EY559">
        <v>0.000485247639819423</v>
      </c>
      <c r="EZ559">
        <v>-1.36446825205216e-06</v>
      </c>
      <c r="FA559">
        <v>5.78542989185787e-10</v>
      </c>
      <c r="FB559">
        <v>-1.1099058739466</v>
      </c>
      <c r="FC559">
        <v>-0.0508365997127688</v>
      </c>
      <c r="FD559">
        <v>0.00161886503163497</v>
      </c>
      <c r="FE559">
        <v>-2.08621555845513e-05</v>
      </c>
      <c r="FF559">
        <v>0</v>
      </c>
      <c r="FG559">
        <v>2096</v>
      </c>
      <c r="FH559">
        <v>2</v>
      </c>
      <c r="FI559">
        <v>28</v>
      </c>
      <c r="FJ559">
        <v>19.5</v>
      </c>
      <c r="FK559">
        <v>19.4</v>
      </c>
      <c r="FL559">
        <v>18</v>
      </c>
      <c r="FM559">
        <v>492.944</v>
      </c>
      <c r="FN559">
        <v>513.824</v>
      </c>
      <c r="FO559">
        <v>33.0918</v>
      </c>
      <c r="FP559">
        <v>26.6159</v>
      </c>
      <c r="FQ559">
        <v>30.0003</v>
      </c>
      <c r="FR559">
        <v>26.6562</v>
      </c>
      <c r="FS559">
        <v>26.634</v>
      </c>
      <c r="FT559">
        <v>21.5647</v>
      </c>
      <c r="FU559">
        <v>28.9243</v>
      </c>
      <c r="FV559">
        <v>0</v>
      </c>
      <c r="FW559">
        <v>33.18</v>
      </c>
      <c r="FX559">
        <v>420</v>
      </c>
      <c r="FY559">
        <v>11.6514</v>
      </c>
      <c r="FZ559">
        <v>101.669</v>
      </c>
      <c r="GA559">
        <v>96.1895</v>
      </c>
    </row>
    <row r="560" spans="1:183">
      <c r="A560">
        <v>544</v>
      </c>
      <c r="B560">
        <v>1625678302.5</v>
      </c>
      <c r="C560">
        <v>1086.40000009537</v>
      </c>
      <c r="D560" t="s">
        <v>1394</v>
      </c>
      <c r="E560" t="s">
        <v>1395</v>
      </c>
      <c r="F560">
        <v>1</v>
      </c>
      <c r="G560" t="s">
        <v>302</v>
      </c>
      <c r="H560">
        <v>1625678301.5</v>
      </c>
      <c r="I560">
        <f>(J560)/1000</f>
        <v>0</v>
      </c>
      <c r="J560">
        <f>1000*CJ560*AH560*(CF560-CG560)/(100*BY560*(1000-AH560*CF560))</f>
        <v>0</v>
      </c>
      <c r="K560">
        <f>CJ560*AH560*(CE560-CD560*(1000-AH560*CG560)/(1000-AH560*CF560))/(100*BY560)</f>
        <v>0</v>
      </c>
      <c r="L560">
        <f>CD560 - IF(AH560&gt;1, K560*BY560*100.0/(AJ560*CR560), 0)</f>
        <v>0</v>
      </c>
      <c r="M560">
        <f>((S560-I560/2)*L560-K560)/(S560+I560/2)</f>
        <v>0</v>
      </c>
      <c r="N560">
        <f>M560*(CK560+CL560)/1000.0</f>
        <v>0</v>
      </c>
      <c r="O560">
        <f>(CD560 - IF(AH560&gt;1, K560*BY560*100.0/(AJ560*CR560), 0))*(CK560+CL560)/1000.0</f>
        <v>0</v>
      </c>
      <c r="P560">
        <f>2.0/((1/R560-1/Q560)+SIGN(R560)*SQRT((1/R560-1/Q560)*(1/R560-1/Q560) + 4*BZ560/((BZ560+1)*(BZ560+1))*(2*1/R560*1/Q560-1/Q560*1/Q560)))</f>
        <v>0</v>
      </c>
      <c r="Q560">
        <f>IF(LEFT(CA560,1)&lt;&gt;"0",IF(LEFT(CA560,1)="1",3.0,CB560),$D$5+$E$5*(CR560*CK560/($K$5*1000))+$F$5*(CR560*CK560/($K$5*1000))*MAX(MIN(BY560,$J$5),$I$5)*MAX(MIN(BY560,$J$5),$I$5)+$G$5*MAX(MIN(BY560,$J$5),$I$5)*(CR560*CK560/($K$5*1000))+$H$5*(CR560*CK560/($K$5*1000))*(CR560*CK560/($K$5*1000)))</f>
        <v>0</v>
      </c>
      <c r="R560">
        <f>I560*(1000-(1000*0.61365*exp(17.502*V560/(240.97+V560))/(CK560+CL560)+CF560)/2)/(1000*0.61365*exp(17.502*V560/(240.97+V560))/(CK560+CL560)-CF560)</f>
        <v>0</v>
      </c>
      <c r="S560">
        <f>1/((BZ560+1)/(P560/1.6)+1/(Q560/1.37)) + BZ560/((BZ560+1)/(P560/1.6) + BZ560/(Q560/1.37))</f>
        <v>0</v>
      </c>
      <c r="T560">
        <f>(BU560*BX560)</f>
        <v>0</v>
      </c>
      <c r="U560">
        <f>(CM560+(T560+2*0.95*5.67E-8*(((CM560+$B$7)+273)^4-(CM560+273)^4)-44100*I560)/(1.84*29.3*Q560+8*0.95*5.67E-8*(CM560+273)^3))</f>
        <v>0</v>
      </c>
      <c r="V560">
        <f>($C$7*CN560+$D$7*CO560+$E$7*U560)</f>
        <v>0</v>
      </c>
      <c r="W560">
        <f>0.61365*exp(17.502*V560/(240.97+V560))</f>
        <v>0</v>
      </c>
      <c r="X560">
        <f>(Y560/Z560*100)</f>
        <v>0</v>
      </c>
      <c r="Y560">
        <f>CF560*(CK560+CL560)/1000</f>
        <v>0</v>
      </c>
      <c r="Z560">
        <f>0.61365*exp(17.502*CM560/(240.97+CM560))</f>
        <v>0</v>
      </c>
      <c r="AA560">
        <f>(W560-CF560*(CK560+CL560)/1000)</f>
        <v>0</v>
      </c>
      <c r="AB560">
        <f>(-I560*44100)</f>
        <v>0</v>
      </c>
      <c r="AC560">
        <f>2*29.3*Q560*0.92*(CM560-V560)</f>
        <v>0</v>
      </c>
      <c r="AD560">
        <f>2*0.95*5.67E-8*(((CM560+$B$7)+273)^4-(V560+273)^4)</f>
        <v>0</v>
      </c>
      <c r="AE560">
        <f>T560+AD560+AB560+AC560</f>
        <v>0</v>
      </c>
      <c r="AF560">
        <v>0</v>
      </c>
      <c r="AG560">
        <v>0</v>
      </c>
      <c r="AH560">
        <f>IF(AF560*$H$13&gt;=AJ560,1.0,(AJ560/(AJ560-AF560*$H$13)))</f>
        <v>0</v>
      </c>
      <c r="AI560">
        <f>(AH560-1)*100</f>
        <v>0</v>
      </c>
      <c r="AJ560">
        <f>MAX(0,($B$13+$C$13*CR560)/(1+$D$13*CR560)*CK560/(CM560+273)*$E$13)</f>
        <v>0</v>
      </c>
      <c r="AK560" t="s">
        <v>303</v>
      </c>
      <c r="AL560" t="s">
        <v>303</v>
      </c>
      <c r="AM560">
        <v>0</v>
      </c>
      <c r="AN560">
        <v>0</v>
      </c>
      <c r="AO560">
        <f>1-AM560/AN560</f>
        <v>0</v>
      </c>
      <c r="AP560">
        <v>0</v>
      </c>
      <c r="AQ560" t="s">
        <v>303</v>
      </c>
      <c r="AR560" t="s">
        <v>303</v>
      </c>
      <c r="AS560">
        <v>0</v>
      </c>
      <c r="AT560">
        <v>0</v>
      </c>
      <c r="AU560">
        <f>1-AS560/AT560</f>
        <v>0</v>
      </c>
      <c r="AV560">
        <v>0.5</v>
      </c>
      <c r="AW560">
        <f>BV560</f>
        <v>0</v>
      </c>
      <c r="AX560">
        <f>K560</f>
        <v>0</v>
      </c>
      <c r="AY560">
        <f>AU560*AV560*AW560</f>
        <v>0</v>
      </c>
      <c r="AZ560">
        <f>(AX560-AP560)/AW560</f>
        <v>0</v>
      </c>
      <c r="BA560">
        <f>(AN560-AT560)/AT560</f>
        <v>0</v>
      </c>
      <c r="BB560">
        <f>AM560/(AO560+AM560/AT560)</f>
        <v>0</v>
      </c>
      <c r="BC560" t="s">
        <v>303</v>
      </c>
      <c r="BD560">
        <v>0</v>
      </c>
      <c r="BE560">
        <f>IF(BD560&lt;&gt;0, BD560, BB560)</f>
        <v>0</v>
      </c>
      <c r="BF560">
        <f>1-BE560/AT560</f>
        <v>0</v>
      </c>
      <c r="BG560">
        <f>(AT560-AS560)/(AT560-BE560)</f>
        <v>0</v>
      </c>
      <c r="BH560">
        <f>(AN560-AT560)/(AN560-BE560)</f>
        <v>0</v>
      </c>
      <c r="BI560">
        <f>(AT560-AS560)/(AT560-AM560)</f>
        <v>0</v>
      </c>
      <c r="BJ560">
        <f>(AN560-AT560)/(AN560-AM560)</f>
        <v>0</v>
      </c>
      <c r="BK560">
        <f>(BG560*BE560/AS560)</f>
        <v>0</v>
      </c>
      <c r="BL560">
        <f>(1-BK560)</f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f>$B$11*CS560+$C$11*CT560+$F$11*CU560*(1-CX560)</f>
        <v>0</v>
      </c>
      <c r="BV560">
        <f>BU560*BW560</f>
        <v>0</v>
      </c>
      <c r="BW560">
        <f>($B$11*$D$9+$C$11*$D$9+$F$11*((DH560+CZ560)/MAX(DH560+CZ560+DI560, 0.1)*$I$9+DI560/MAX(DH560+CZ560+DI560, 0.1)*$J$9))/($B$11+$C$11+$F$11)</f>
        <v>0</v>
      </c>
      <c r="BX560">
        <f>($B$11*$K$9+$C$11*$K$9+$F$11*((DH560+CZ560)/MAX(DH560+CZ560+DI560, 0.1)*$P$9+DI560/MAX(DH560+CZ560+DI560, 0.1)*$Q$9))/($B$11+$C$11+$F$11)</f>
        <v>0</v>
      </c>
      <c r="BY560">
        <v>6</v>
      </c>
      <c r="BZ560">
        <v>0.5</v>
      </c>
      <c r="CA560" t="s">
        <v>304</v>
      </c>
      <c r="CB560">
        <v>2</v>
      </c>
      <c r="CC560">
        <v>1625678301.5</v>
      </c>
      <c r="CD560">
        <v>405.391666666667</v>
      </c>
      <c r="CE560">
        <v>420.045333333333</v>
      </c>
      <c r="CF560">
        <v>14.3479666666667</v>
      </c>
      <c r="CG560">
        <v>11.5233333333333</v>
      </c>
      <c r="CH560">
        <v>419.733333333333</v>
      </c>
      <c r="CI560">
        <v>15.9413666666667</v>
      </c>
      <c r="CJ560">
        <v>499.967</v>
      </c>
      <c r="CK560">
        <v>100.413</v>
      </c>
      <c r="CL560">
        <v>0.0999357666666667</v>
      </c>
      <c r="CM560">
        <v>29.7188666666667</v>
      </c>
      <c r="CN560">
        <v>29.1592666666667</v>
      </c>
      <c r="CO560">
        <v>999.9</v>
      </c>
      <c r="CP560">
        <v>0</v>
      </c>
      <c r="CQ560">
        <v>0</v>
      </c>
      <c r="CR560">
        <v>9979.79</v>
      </c>
      <c r="CS560">
        <v>0</v>
      </c>
      <c r="CT560">
        <v>4.31019666666667</v>
      </c>
      <c r="CU560">
        <v>1045.86333333333</v>
      </c>
      <c r="CV560">
        <v>0.962005666666667</v>
      </c>
      <c r="CW560">
        <v>0.0379944</v>
      </c>
      <c r="CX560">
        <v>0</v>
      </c>
      <c r="CY560">
        <v>1176.12333333333</v>
      </c>
      <c r="CZ560">
        <v>4.99912</v>
      </c>
      <c r="DA560">
        <v>12258</v>
      </c>
      <c r="DB560">
        <v>6711.92666666667</v>
      </c>
      <c r="DC560">
        <v>38.583</v>
      </c>
      <c r="DD560">
        <v>41.333</v>
      </c>
      <c r="DE560">
        <v>40.1456666666667</v>
      </c>
      <c r="DF560">
        <v>40.8746666666667</v>
      </c>
      <c r="DG560">
        <v>40.854</v>
      </c>
      <c r="DH560">
        <v>1001.31333333333</v>
      </c>
      <c r="DI560">
        <v>39.55</v>
      </c>
      <c r="DJ560">
        <v>0</v>
      </c>
      <c r="DK560">
        <v>1625678303.6</v>
      </c>
      <c r="DL560">
        <v>0</v>
      </c>
      <c r="DM560">
        <v>1177.89538461538</v>
      </c>
      <c r="DN560">
        <v>-16.8423931552169</v>
      </c>
      <c r="DO560">
        <v>-220.075213530996</v>
      </c>
      <c r="DP560">
        <v>12269.6230769231</v>
      </c>
      <c r="DQ560">
        <v>15</v>
      </c>
      <c r="DR560">
        <v>1625677134.6</v>
      </c>
      <c r="DS560" t="s">
        <v>305</v>
      </c>
      <c r="DT560">
        <v>1625677128.6</v>
      </c>
      <c r="DU560">
        <v>1625677134.6</v>
      </c>
      <c r="DV560">
        <v>2</v>
      </c>
      <c r="DW560">
        <v>0.041</v>
      </c>
      <c r="DX560">
        <v>0.026</v>
      </c>
      <c r="DY560">
        <v>-14.347</v>
      </c>
      <c r="DZ560">
        <v>-1.389</v>
      </c>
      <c r="EA560">
        <v>420</v>
      </c>
      <c r="EB560">
        <v>5</v>
      </c>
      <c r="EC560">
        <v>0.14</v>
      </c>
      <c r="ED560">
        <v>0.08</v>
      </c>
      <c r="EE560">
        <v>-14.5509951219512</v>
      </c>
      <c r="EF560">
        <v>-0.371540069686428</v>
      </c>
      <c r="EG560">
        <v>0.0517565735248567</v>
      </c>
      <c r="EH560">
        <v>1</v>
      </c>
      <c r="EI560">
        <v>1178.63272727273</v>
      </c>
      <c r="EJ560">
        <v>-16.5484544541431</v>
      </c>
      <c r="EK560">
        <v>1.58248610071404</v>
      </c>
      <c r="EL560">
        <v>0</v>
      </c>
      <c r="EM560">
        <v>2.80056585365854</v>
      </c>
      <c r="EN560">
        <v>0.122840487804885</v>
      </c>
      <c r="EO560">
        <v>0.0149928394251177</v>
      </c>
      <c r="EP560">
        <v>0</v>
      </c>
      <c r="EQ560">
        <v>1</v>
      </c>
      <c r="ER560">
        <v>3</v>
      </c>
      <c r="ES560" t="s">
        <v>427</v>
      </c>
      <c r="ET560">
        <v>100</v>
      </c>
      <c r="EU560">
        <v>100</v>
      </c>
      <c r="EV560">
        <v>-14.341</v>
      </c>
      <c r="EW560">
        <v>-1.5937</v>
      </c>
      <c r="EX560">
        <v>-14.3476998515065</v>
      </c>
      <c r="EY560">
        <v>0.000485247639819423</v>
      </c>
      <c r="EZ560">
        <v>-1.36446825205216e-06</v>
      </c>
      <c r="FA560">
        <v>5.78542989185787e-10</v>
      </c>
      <c r="FB560">
        <v>-1.1099058739466</v>
      </c>
      <c r="FC560">
        <v>-0.0508365997127688</v>
      </c>
      <c r="FD560">
        <v>0.00161886503163497</v>
      </c>
      <c r="FE560">
        <v>-2.08621555845513e-05</v>
      </c>
      <c r="FF560">
        <v>0</v>
      </c>
      <c r="FG560">
        <v>2096</v>
      </c>
      <c r="FH560">
        <v>2</v>
      </c>
      <c r="FI560">
        <v>28</v>
      </c>
      <c r="FJ560">
        <v>19.6</v>
      </c>
      <c r="FK560">
        <v>19.5</v>
      </c>
      <c r="FL560">
        <v>18</v>
      </c>
      <c r="FM560">
        <v>492.925</v>
      </c>
      <c r="FN560">
        <v>513.795</v>
      </c>
      <c r="FO560">
        <v>33.1382</v>
      </c>
      <c r="FP560">
        <v>26.6182</v>
      </c>
      <c r="FQ560">
        <v>30.0005</v>
      </c>
      <c r="FR560">
        <v>26.6573</v>
      </c>
      <c r="FS560">
        <v>26.6347</v>
      </c>
      <c r="FT560">
        <v>21.5665</v>
      </c>
      <c r="FU560">
        <v>28.9243</v>
      </c>
      <c r="FV560">
        <v>0</v>
      </c>
      <c r="FW560">
        <v>33.18</v>
      </c>
      <c r="FX560">
        <v>420</v>
      </c>
      <c r="FY560">
        <v>11.6581</v>
      </c>
      <c r="FZ560">
        <v>101.669</v>
      </c>
      <c r="GA560">
        <v>96.1898</v>
      </c>
    </row>
    <row r="561" spans="1:183">
      <c r="A561">
        <v>545</v>
      </c>
      <c r="B561">
        <v>1625678304.5</v>
      </c>
      <c r="C561">
        <v>1088.40000009537</v>
      </c>
      <c r="D561" t="s">
        <v>1396</v>
      </c>
      <c r="E561" t="s">
        <v>1397</v>
      </c>
      <c r="F561">
        <v>1</v>
      </c>
      <c r="G561" t="s">
        <v>302</v>
      </c>
      <c r="H561">
        <v>1625678303.5</v>
      </c>
      <c r="I561">
        <f>(J561)/1000</f>
        <v>0</v>
      </c>
      <c r="J561">
        <f>1000*CJ561*AH561*(CF561-CG561)/(100*BY561*(1000-AH561*CF561))</f>
        <v>0</v>
      </c>
      <c r="K561">
        <f>CJ561*AH561*(CE561-CD561*(1000-AH561*CG561)/(1000-AH561*CF561))/(100*BY561)</f>
        <v>0</v>
      </c>
      <c r="L561">
        <f>CD561 - IF(AH561&gt;1, K561*BY561*100.0/(AJ561*CR561), 0)</f>
        <v>0</v>
      </c>
      <c r="M561">
        <f>((S561-I561/2)*L561-K561)/(S561+I561/2)</f>
        <v>0</v>
      </c>
      <c r="N561">
        <f>M561*(CK561+CL561)/1000.0</f>
        <v>0</v>
      </c>
      <c r="O561">
        <f>(CD561 - IF(AH561&gt;1, K561*BY561*100.0/(AJ561*CR561), 0))*(CK561+CL561)/1000.0</f>
        <v>0</v>
      </c>
      <c r="P561">
        <f>2.0/((1/R561-1/Q561)+SIGN(R561)*SQRT((1/R561-1/Q561)*(1/R561-1/Q561) + 4*BZ561/((BZ561+1)*(BZ561+1))*(2*1/R561*1/Q561-1/Q561*1/Q561)))</f>
        <v>0</v>
      </c>
      <c r="Q561">
        <f>IF(LEFT(CA561,1)&lt;&gt;"0",IF(LEFT(CA561,1)="1",3.0,CB561),$D$5+$E$5*(CR561*CK561/($K$5*1000))+$F$5*(CR561*CK561/($K$5*1000))*MAX(MIN(BY561,$J$5),$I$5)*MAX(MIN(BY561,$J$5),$I$5)+$G$5*MAX(MIN(BY561,$J$5),$I$5)*(CR561*CK561/($K$5*1000))+$H$5*(CR561*CK561/($K$5*1000))*(CR561*CK561/($K$5*1000)))</f>
        <v>0</v>
      </c>
      <c r="R561">
        <f>I561*(1000-(1000*0.61365*exp(17.502*V561/(240.97+V561))/(CK561+CL561)+CF561)/2)/(1000*0.61365*exp(17.502*V561/(240.97+V561))/(CK561+CL561)-CF561)</f>
        <v>0</v>
      </c>
      <c r="S561">
        <f>1/((BZ561+1)/(P561/1.6)+1/(Q561/1.37)) + BZ561/((BZ561+1)/(P561/1.6) + BZ561/(Q561/1.37))</f>
        <v>0</v>
      </c>
      <c r="T561">
        <f>(BU561*BX561)</f>
        <v>0</v>
      </c>
      <c r="U561">
        <f>(CM561+(T561+2*0.95*5.67E-8*(((CM561+$B$7)+273)^4-(CM561+273)^4)-44100*I561)/(1.84*29.3*Q561+8*0.95*5.67E-8*(CM561+273)^3))</f>
        <v>0</v>
      </c>
      <c r="V561">
        <f>($C$7*CN561+$D$7*CO561+$E$7*U561)</f>
        <v>0</v>
      </c>
      <c r="W561">
        <f>0.61365*exp(17.502*V561/(240.97+V561))</f>
        <v>0</v>
      </c>
      <c r="X561">
        <f>(Y561/Z561*100)</f>
        <v>0</v>
      </c>
      <c r="Y561">
        <f>CF561*(CK561+CL561)/1000</f>
        <v>0</v>
      </c>
      <c r="Z561">
        <f>0.61365*exp(17.502*CM561/(240.97+CM561))</f>
        <v>0</v>
      </c>
      <c r="AA561">
        <f>(W561-CF561*(CK561+CL561)/1000)</f>
        <v>0</v>
      </c>
      <c r="AB561">
        <f>(-I561*44100)</f>
        <v>0</v>
      </c>
      <c r="AC561">
        <f>2*29.3*Q561*0.92*(CM561-V561)</f>
        <v>0</v>
      </c>
      <c r="AD561">
        <f>2*0.95*5.67E-8*(((CM561+$B$7)+273)^4-(V561+273)^4)</f>
        <v>0</v>
      </c>
      <c r="AE561">
        <f>T561+AD561+AB561+AC561</f>
        <v>0</v>
      </c>
      <c r="AF561">
        <v>0</v>
      </c>
      <c r="AG561">
        <v>0</v>
      </c>
      <c r="AH561">
        <f>IF(AF561*$H$13&gt;=AJ561,1.0,(AJ561/(AJ561-AF561*$H$13)))</f>
        <v>0</v>
      </c>
      <c r="AI561">
        <f>(AH561-1)*100</f>
        <v>0</v>
      </c>
      <c r="AJ561">
        <f>MAX(0,($B$13+$C$13*CR561)/(1+$D$13*CR561)*CK561/(CM561+273)*$E$13)</f>
        <v>0</v>
      </c>
      <c r="AK561" t="s">
        <v>303</v>
      </c>
      <c r="AL561" t="s">
        <v>303</v>
      </c>
      <c r="AM561">
        <v>0</v>
      </c>
      <c r="AN561">
        <v>0</v>
      </c>
      <c r="AO561">
        <f>1-AM561/AN561</f>
        <v>0</v>
      </c>
      <c r="AP561">
        <v>0</v>
      </c>
      <c r="AQ561" t="s">
        <v>303</v>
      </c>
      <c r="AR561" t="s">
        <v>303</v>
      </c>
      <c r="AS561">
        <v>0</v>
      </c>
      <c r="AT561">
        <v>0</v>
      </c>
      <c r="AU561">
        <f>1-AS561/AT561</f>
        <v>0</v>
      </c>
      <c r="AV561">
        <v>0.5</v>
      </c>
      <c r="AW561">
        <f>BV561</f>
        <v>0</v>
      </c>
      <c r="AX561">
        <f>K561</f>
        <v>0</v>
      </c>
      <c r="AY561">
        <f>AU561*AV561*AW561</f>
        <v>0</v>
      </c>
      <c r="AZ561">
        <f>(AX561-AP561)/AW561</f>
        <v>0</v>
      </c>
      <c r="BA561">
        <f>(AN561-AT561)/AT561</f>
        <v>0</v>
      </c>
      <c r="BB561">
        <f>AM561/(AO561+AM561/AT561)</f>
        <v>0</v>
      </c>
      <c r="BC561" t="s">
        <v>303</v>
      </c>
      <c r="BD561">
        <v>0</v>
      </c>
      <c r="BE561">
        <f>IF(BD561&lt;&gt;0, BD561, BB561)</f>
        <v>0</v>
      </c>
      <c r="BF561">
        <f>1-BE561/AT561</f>
        <v>0</v>
      </c>
      <c r="BG561">
        <f>(AT561-AS561)/(AT561-BE561)</f>
        <v>0</v>
      </c>
      <c r="BH561">
        <f>(AN561-AT561)/(AN561-BE561)</f>
        <v>0</v>
      </c>
      <c r="BI561">
        <f>(AT561-AS561)/(AT561-AM561)</f>
        <v>0</v>
      </c>
      <c r="BJ561">
        <f>(AN561-AT561)/(AN561-AM561)</f>
        <v>0</v>
      </c>
      <c r="BK561">
        <f>(BG561*BE561/AS561)</f>
        <v>0</v>
      </c>
      <c r="BL561">
        <f>(1-BK561)</f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f>$B$11*CS561+$C$11*CT561+$F$11*CU561*(1-CX561)</f>
        <v>0</v>
      </c>
      <c r="BV561">
        <f>BU561*BW561</f>
        <v>0</v>
      </c>
      <c r="BW561">
        <f>($B$11*$D$9+$C$11*$D$9+$F$11*((DH561+CZ561)/MAX(DH561+CZ561+DI561, 0.1)*$I$9+DI561/MAX(DH561+CZ561+DI561, 0.1)*$J$9))/($B$11+$C$11+$F$11)</f>
        <v>0</v>
      </c>
      <c r="BX561">
        <f>($B$11*$K$9+$C$11*$K$9+$F$11*((DH561+CZ561)/MAX(DH561+CZ561+DI561, 0.1)*$P$9+DI561/MAX(DH561+CZ561+DI561, 0.1)*$Q$9))/($B$11+$C$11+$F$11)</f>
        <v>0</v>
      </c>
      <c r="BY561">
        <v>6</v>
      </c>
      <c r="BZ561">
        <v>0.5</v>
      </c>
      <c r="CA561" t="s">
        <v>304</v>
      </c>
      <c r="CB561">
        <v>2</v>
      </c>
      <c r="CC561">
        <v>1625678303.5</v>
      </c>
      <c r="CD561">
        <v>405.392666666667</v>
      </c>
      <c r="CE561">
        <v>419.997666666667</v>
      </c>
      <c r="CF561">
        <v>14.3740333333333</v>
      </c>
      <c r="CG561">
        <v>11.5320666666667</v>
      </c>
      <c r="CH561">
        <v>419.734333333333</v>
      </c>
      <c r="CI561">
        <v>15.9679</v>
      </c>
      <c r="CJ561">
        <v>500.003</v>
      </c>
      <c r="CK561">
        <v>100.413333333333</v>
      </c>
      <c r="CL561">
        <v>0.0999718333333333</v>
      </c>
      <c r="CM561">
        <v>29.7478666666667</v>
      </c>
      <c r="CN561">
        <v>29.1853</v>
      </c>
      <c r="CO561">
        <v>999.9</v>
      </c>
      <c r="CP561">
        <v>0</v>
      </c>
      <c r="CQ561">
        <v>0</v>
      </c>
      <c r="CR561">
        <v>9994.57666666667</v>
      </c>
      <c r="CS561">
        <v>0</v>
      </c>
      <c r="CT561">
        <v>4.33225333333333</v>
      </c>
      <c r="CU561">
        <v>1046.06</v>
      </c>
      <c r="CV561">
        <v>0.962013</v>
      </c>
      <c r="CW561">
        <v>0.037987</v>
      </c>
      <c r="CX561">
        <v>0</v>
      </c>
      <c r="CY561">
        <v>1175.70333333333</v>
      </c>
      <c r="CZ561">
        <v>4.99912</v>
      </c>
      <c r="DA561">
        <v>12251.6666666667</v>
      </c>
      <c r="DB561">
        <v>6713.22333333333</v>
      </c>
      <c r="DC561">
        <v>38.6456666666667</v>
      </c>
      <c r="DD561">
        <v>41.354</v>
      </c>
      <c r="DE561">
        <v>40.354</v>
      </c>
      <c r="DF561">
        <v>41.0416666666667</v>
      </c>
      <c r="DG561">
        <v>40.8746666666667</v>
      </c>
      <c r="DH561">
        <v>1001.51</v>
      </c>
      <c r="DI561">
        <v>39.55</v>
      </c>
      <c r="DJ561">
        <v>0</v>
      </c>
      <c r="DK561">
        <v>1625678305.4</v>
      </c>
      <c r="DL561">
        <v>0</v>
      </c>
      <c r="DM561">
        <v>1177.2908</v>
      </c>
      <c r="DN561">
        <v>-16.5584615096083</v>
      </c>
      <c r="DO561">
        <v>-173.053845726341</v>
      </c>
      <c r="DP561">
        <v>12263</v>
      </c>
      <c r="DQ561">
        <v>15</v>
      </c>
      <c r="DR561">
        <v>1625677134.6</v>
      </c>
      <c r="DS561" t="s">
        <v>305</v>
      </c>
      <c r="DT561">
        <v>1625677128.6</v>
      </c>
      <c r="DU561">
        <v>1625677134.6</v>
      </c>
      <c r="DV561">
        <v>2</v>
      </c>
      <c r="DW561">
        <v>0.041</v>
      </c>
      <c r="DX561">
        <v>0.026</v>
      </c>
      <c r="DY561">
        <v>-14.347</v>
      </c>
      <c r="DZ561">
        <v>-1.389</v>
      </c>
      <c r="EA561">
        <v>420</v>
      </c>
      <c r="EB561">
        <v>5</v>
      </c>
      <c r="EC561">
        <v>0.14</v>
      </c>
      <c r="ED561">
        <v>0.08</v>
      </c>
      <c r="EE561">
        <v>-14.5578097560976</v>
      </c>
      <c r="EF561">
        <v>-0.441365853658518</v>
      </c>
      <c r="EG561">
        <v>0.0544617153733145</v>
      </c>
      <c r="EH561">
        <v>1</v>
      </c>
      <c r="EI561">
        <v>1178.24764705882</v>
      </c>
      <c r="EJ561">
        <v>-16.7826889699399</v>
      </c>
      <c r="EK561">
        <v>1.64907114465641</v>
      </c>
      <c r="EL561">
        <v>0</v>
      </c>
      <c r="EM561">
        <v>2.80673195121951</v>
      </c>
      <c r="EN561">
        <v>0.140250104529622</v>
      </c>
      <c r="EO561">
        <v>0.0169040882945751</v>
      </c>
      <c r="EP561">
        <v>0</v>
      </c>
      <c r="EQ561">
        <v>1</v>
      </c>
      <c r="ER561">
        <v>3</v>
      </c>
      <c r="ES561" t="s">
        <v>427</v>
      </c>
      <c r="ET561">
        <v>100</v>
      </c>
      <c r="EU561">
        <v>100</v>
      </c>
      <c r="EV561">
        <v>-14.341</v>
      </c>
      <c r="EW561">
        <v>-1.594</v>
      </c>
      <c r="EX561">
        <v>-14.3476998515065</v>
      </c>
      <c r="EY561">
        <v>0.000485247639819423</v>
      </c>
      <c r="EZ561">
        <v>-1.36446825205216e-06</v>
      </c>
      <c r="FA561">
        <v>5.78542989185787e-10</v>
      </c>
      <c r="FB561">
        <v>-1.1099058739466</v>
      </c>
      <c r="FC561">
        <v>-0.0508365997127688</v>
      </c>
      <c r="FD561">
        <v>0.00161886503163497</v>
      </c>
      <c r="FE561">
        <v>-2.08621555845513e-05</v>
      </c>
      <c r="FF561">
        <v>0</v>
      </c>
      <c r="FG561">
        <v>2096</v>
      </c>
      <c r="FH561">
        <v>2</v>
      </c>
      <c r="FI561">
        <v>28</v>
      </c>
      <c r="FJ561">
        <v>19.6</v>
      </c>
      <c r="FK561">
        <v>19.5</v>
      </c>
      <c r="FL561">
        <v>18</v>
      </c>
      <c r="FM561">
        <v>492.818</v>
      </c>
      <c r="FN561">
        <v>513.804</v>
      </c>
      <c r="FO561">
        <v>33.1874</v>
      </c>
      <c r="FP561">
        <v>26.6204</v>
      </c>
      <c r="FQ561">
        <v>30.0005</v>
      </c>
      <c r="FR561">
        <v>26.6585</v>
      </c>
      <c r="FS561">
        <v>26.6357</v>
      </c>
      <c r="FT561">
        <v>21.567</v>
      </c>
      <c r="FU561">
        <v>28.9243</v>
      </c>
      <c r="FV561">
        <v>0</v>
      </c>
      <c r="FW561">
        <v>33.25</v>
      </c>
      <c r="FX561">
        <v>420</v>
      </c>
      <c r="FY561">
        <v>11.6608</v>
      </c>
      <c r="FZ561">
        <v>101.668</v>
      </c>
      <c r="GA561">
        <v>96.1889</v>
      </c>
    </row>
    <row r="562" spans="1:183">
      <c r="A562">
        <v>546</v>
      </c>
      <c r="B562">
        <v>1625678306.5</v>
      </c>
      <c r="C562">
        <v>1090.40000009537</v>
      </c>
      <c r="D562" t="s">
        <v>1398</v>
      </c>
      <c r="E562" t="s">
        <v>1399</v>
      </c>
      <c r="F562">
        <v>1</v>
      </c>
      <c r="G562" t="s">
        <v>302</v>
      </c>
      <c r="H562">
        <v>1625678305.5</v>
      </c>
      <c r="I562">
        <f>(J562)/1000</f>
        <v>0</v>
      </c>
      <c r="J562">
        <f>1000*CJ562*AH562*(CF562-CG562)/(100*BY562*(1000-AH562*CF562))</f>
        <v>0</v>
      </c>
      <c r="K562">
        <f>CJ562*AH562*(CE562-CD562*(1000-AH562*CG562)/(1000-AH562*CF562))/(100*BY562)</f>
        <v>0</v>
      </c>
      <c r="L562">
        <f>CD562 - IF(AH562&gt;1, K562*BY562*100.0/(AJ562*CR562), 0)</f>
        <v>0</v>
      </c>
      <c r="M562">
        <f>((S562-I562/2)*L562-K562)/(S562+I562/2)</f>
        <v>0</v>
      </c>
      <c r="N562">
        <f>M562*(CK562+CL562)/1000.0</f>
        <v>0</v>
      </c>
      <c r="O562">
        <f>(CD562 - IF(AH562&gt;1, K562*BY562*100.0/(AJ562*CR562), 0))*(CK562+CL562)/1000.0</f>
        <v>0</v>
      </c>
      <c r="P562">
        <f>2.0/((1/R562-1/Q562)+SIGN(R562)*SQRT((1/R562-1/Q562)*(1/R562-1/Q562) + 4*BZ562/((BZ562+1)*(BZ562+1))*(2*1/R562*1/Q562-1/Q562*1/Q562)))</f>
        <v>0</v>
      </c>
      <c r="Q562">
        <f>IF(LEFT(CA562,1)&lt;&gt;"0",IF(LEFT(CA562,1)="1",3.0,CB562),$D$5+$E$5*(CR562*CK562/($K$5*1000))+$F$5*(CR562*CK562/($K$5*1000))*MAX(MIN(BY562,$J$5),$I$5)*MAX(MIN(BY562,$J$5),$I$5)+$G$5*MAX(MIN(BY562,$J$5),$I$5)*(CR562*CK562/($K$5*1000))+$H$5*(CR562*CK562/($K$5*1000))*(CR562*CK562/($K$5*1000)))</f>
        <v>0</v>
      </c>
      <c r="R562">
        <f>I562*(1000-(1000*0.61365*exp(17.502*V562/(240.97+V562))/(CK562+CL562)+CF562)/2)/(1000*0.61365*exp(17.502*V562/(240.97+V562))/(CK562+CL562)-CF562)</f>
        <v>0</v>
      </c>
      <c r="S562">
        <f>1/((BZ562+1)/(P562/1.6)+1/(Q562/1.37)) + BZ562/((BZ562+1)/(P562/1.6) + BZ562/(Q562/1.37))</f>
        <v>0</v>
      </c>
      <c r="T562">
        <f>(BU562*BX562)</f>
        <v>0</v>
      </c>
      <c r="U562">
        <f>(CM562+(T562+2*0.95*5.67E-8*(((CM562+$B$7)+273)^4-(CM562+273)^4)-44100*I562)/(1.84*29.3*Q562+8*0.95*5.67E-8*(CM562+273)^3))</f>
        <v>0</v>
      </c>
      <c r="V562">
        <f>($C$7*CN562+$D$7*CO562+$E$7*U562)</f>
        <v>0</v>
      </c>
      <c r="W562">
        <f>0.61365*exp(17.502*V562/(240.97+V562))</f>
        <v>0</v>
      </c>
      <c r="X562">
        <f>(Y562/Z562*100)</f>
        <v>0</v>
      </c>
      <c r="Y562">
        <f>CF562*(CK562+CL562)/1000</f>
        <v>0</v>
      </c>
      <c r="Z562">
        <f>0.61365*exp(17.502*CM562/(240.97+CM562))</f>
        <v>0</v>
      </c>
      <c r="AA562">
        <f>(W562-CF562*(CK562+CL562)/1000)</f>
        <v>0</v>
      </c>
      <c r="AB562">
        <f>(-I562*44100)</f>
        <v>0</v>
      </c>
      <c r="AC562">
        <f>2*29.3*Q562*0.92*(CM562-V562)</f>
        <v>0</v>
      </c>
      <c r="AD562">
        <f>2*0.95*5.67E-8*(((CM562+$B$7)+273)^4-(V562+273)^4)</f>
        <v>0</v>
      </c>
      <c r="AE562">
        <f>T562+AD562+AB562+AC562</f>
        <v>0</v>
      </c>
      <c r="AF562">
        <v>0</v>
      </c>
      <c r="AG562">
        <v>0</v>
      </c>
      <c r="AH562">
        <f>IF(AF562*$H$13&gt;=AJ562,1.0,(AJ562/(AJ562-AF562*$H$13)))</f>
        <v>0</v>
      </c>
      <c r="AI562">
        <f>(AH562-1)*100</f>
        <v>0</v>
      </c>
      <c r="AJ562">
        <f>MAX(0,($B$13+$C$13*CR562)/(1+$D$13*CR562)*CK562/(CM562+273)*$E$13)</f>
        <v>0</v>
      </c>
      <c r="AK562" t="s">
        <v>303</v>
      </c>
      <c r="AL562" t="s">
        <v>303</v>
      </c>
      <c r="AM562">
        <v>0</v>
      </c>
      <c r="AN562">
        <v>0</v>
      </c>
      <c r="AO562">
        <f>1-AM562/AN562</f>
        <v>0</v>
      </c>
      <c r="AP562">
        <v>0</v>
      </c>
      <c r="AQ562" t="s">
        <v>303</v>
      </c>
      <c r="AR562" t="s">
        <v>303</v>
      </c>
      <c r="AS562">
        <v>0</v>
      </c>
      <c r="AT562">
        <v>0</v>
      </c>
      <c r="AU562">
        <f>1-AS562/AT562</f>
        <v>0</v>
      </c>
      <c r="AV562">
        <v>0.5</v>
      </c>
      <c r="AW562">
        <f>BV562</f>
        <v>0</v>
      </c>
      <c r="AX562">
        <f>K562</f>
        <v>0</v>
      </c>
      <c r="AY562">
        <f>AU562*AV562*AW562</f>
        <v>0</v>
      </c>
      <c r="AZ562">
        <f>(AX562-AP562)/AW562</f>
        <v>0</v>
      </c>
      <c r="BA562">
        <f>(AN562-AT562)/AT562</f>
        <v>0</v>
      </c>
      <c r="BB562">
        <f>AM562/(AO562+AM562/AT562)</f>
        <v>0</v>
      </c>
      <c r="BC562" t="s">
        <v>303</v>
      </c>
      <c r="BD562">
        <v>0</v>
      </c>
      <c r="BE562">
        <f>IF(BD562&lt;&gt;0, BD562, BB562)</f>
        <v>0</v>
      </c>
      <c r="BF562">
        <f>1-BE562/AT562</f>
        <v>0</v>
      </c>
      <c r="BG562">
        <f>(AT562-AS562)/(AT562-BE562)</f>
        <v>0</v>
      </c>
      <c r="BH562">
        <f>(AN562-AT562)/(AN562-BE562)</f>
        <v>0</v>
      </c>
      <c r="BI562">
        <f>(AT562-AS562)/(AT562-AM562)</f>
        <v>0</v>
      </c>
      <c r="BJ562">
        <f>(AN562-AT562)/(AN562-AM562)</f>
        <v>0</v>
      </c>
      <c r="BK562">
        <f>(BG562*BE562/AS562)</f>
        <v>0</v>
      </c>
      <c r="BL562">
        <f>(1-BK562)</f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f>$B$11*CS562+$C$11*CT562+$F$11*CU562*(1-CX562)</f>
        <v>0</v>
      </c>
      <c r="BV562">
        <f>BU562*BW562</f>
        <v>0</v>
      </c>
      <c r="BW562">
        <f>($B$11*$D$9+$C$11*$D$9+$F$11*((DH562+CZ562)/MAX(DH562+CZ562+DI562, 0.1)*$I$9+DI562/MAX(DH562+CZ562+DI562, 0.1)*$J$9))/($B$11+$C$11+$F$11)</f>
        <v>0</v>
      </c>
      <c r="BX562">
        <f>($B$11*$K$9+$C$11*$K$9+$F$11*((DH562+CZ562)/MAX(DH562+CZ562+DI562, 0.1)*$P$9+DI562/MAX(DH562+CZ562+DI562, 0.1)*$Q$9))/($B$11+$C$11+$F$11)</f>
        <v>0</v>
      </c>
      <c r="BY562">
        <v>6</v>
      </c>
      <c r="BZ562">
        <v>0.5</v>
      </c>
      <c r="CA562" t="s">
        <v>304</v>
      </c>
      <c r="CB562">
        <v>2</v>
      </c>
      <c r="CC562">
        <v>1625678305.5</v>
      </c>
      <c r="CD562">
        <v>405.374333333333</v>
      </c>
      <c r="CE562">
        <v>419.957333333333</v>
      </c>
      <c r="CF562">
        <v>14.3978</v>
      </c>
      <c r="CG562">
        <v>11.5486333333333</v>
      </c>
      <c r="CH562">
        <v>419.716333333333</v>
      </c>
      <c r="CI562">
        <v>15.9919666666667</v>
      </c>
      <c r="CJ562">
        <v>500.079</v>
      </c>
      <c r="CK562">
        <v>100.415666666667</v>
      </c>
      <c r="CL562">
        <v>0.0999747333333333</v>
      </c>
      <c r="CM562">
        <v>29.778</v>
      </c>
      <c r="CN562">
        <v>29.2104333333333</v>
      </c>
      <c r="CO562">
        <v>999.9</v>
      </c>
      <c r="CP562">
        <v>0</v>
      </c>
      <c r="CQ562">
        <v>0</v>
      </c>
      <c r="CR562">
        <v>10033.7333333333</v>
      </c>
      <c r="CS562">
        <v>0</v>
      </c>
      <c r="CT562">
        <v>4.35752666666667</v>
      </c>
      <c r="CU562">
        <v>1045.96666666667</v>
      </c>
      <c r="CV562">
        <v>0.962005666666667</v>
      </c>
      <c r="CW562">
        <v>0.0379944</v>
      </c>
      <c r="CX562">
        <v>0</v>
      </c>
      <c r="CY562">
        <v>1174.91666666667</v>
      </c>
      <c r="CZ562">
        <v>4.99912</v>
      </c>
      <c r="DA562">
        <v>12251.4</v>
      </c>
      <c r="DB562">
        <v>6712.57666666667</v>
      </c>
      <c r="DC562">
        <v>38.5623333333333</v>
      </c>
      <c r="DD562">
        <v>41.333</v>
      </c>
      <c r="DE562">
        <v>40.125</v>
      </c>
      <c r="DF562">
        <v>40.9583333333333</v>
      </c>
      <c r="DG562">
        <v>40.7706666666667</v>
      </c>
      <c r="DH562">
        <v>1001.41333333333</v>
      </c>
      <c r="DI562">
        <v>39.5533333333333</v>
      </c>
      <c r="DJ562">
        <v>0</v>
      </c>
      <c r="DK562">
        <v>1625678307.2</v>
      </c>
      <c r="DL562">
        <v>0</v>
      </c>
      <c r="DM562">
        <v>1176.87730769231</v>
      </c>
      <c r="DN562">
        <v>-16.8926495763484</v>
      </c>
      <c r="DO562">
        <v>-126.905982811687</v>
      </c>
      <c r="DP562">
        <v>12259.5230769231</v>
      </c>
      <c r="DQ562">
        <v>15</v>
      </c>
      <c r="DR562">
        <v>1625677134.6</v>
      </c>
      <c r="DS562" t="s">
        <v>305</v>
      </c>
      <c r="DT562">
        <v>1625677128.6</v>
      </c>
      <c r="DU562">
        <v>1625677134.6</v>
      </c>
      <c r="DV562">
        <v>2</v>
      </c>
      <c r="DW562">
        <v>0.041</v>
      </c>
      <c r="DX562">
        <v>0.026</v>
      </c>
      <c r="DY562">
        <v>-14.347</v>
      </c>
      <c r="DZ562">
        <v>-1.389</v>
      </c>
      <c r="EA562">
        <v>420</v>
      </c>
      <c r="EB562">
        <v>5</v>
      </c>
      <c r="EC562">
        <v>0.14</v>
      </c>
      <c r="ED562">
        <v>0.08</v>
      </c>
      <c r="EE562">
        <v>-14.5632731707317</v>
      </c>
      <c r="EF562">
        <v>-0.424020209059241</v>
      </c>
      <c r="EG562">
        <v>0.0540336255939253</v>
      </c>
      <c r="EH562">
        <v>1</v>
      </c>
      <c r="EI562">
        <v>1177.64457142857</v>
      </c>
      <c r="EJ562">
        <v>-17.0903417066265</v>
      </c>
      <c r="EK562">
        <v>1.72680604065448</v>
      </c>
      <c r="EL562">
        <v>0</v>
      </c>
      <c r="EM562">
        <v>2.81212609756098</v>
      </c>
      <c r="EN562">
        <v>0.179096864111501</v>
      </c>
      <c r="EO562">
        <v>0.0201953951377776</v>
      </c>
      <c r="EP562">
        <v>0</v>
      </c>
      <c r="EQ562">
        <v>1</v>
      </c>
      <c r="ER562">
        <v>3</v>
      </c>
      <c r="ES562" t="s">
        <v>427</v>
      </c>
      <c r="ET562">
        <v>100</v>
      </c>
      <c r="EU562">
        <v>100</v>
      </c>
      <c r="EV562">
        <v>-14.342</v>
      </c>
      <c r="EW562">
        <v>-1.5944</v>
      </c>
      <c r="EX562">
        <v>-14.3476998515065</v>
      </c>
      <c r="EY562">
        <v>0.000485247639819423</v>
      </c>
      <c r="EZ562">
        <v>-1.36446825205216e-06</v>
      </c>
      <c r="FA562">
        <v>5.78542989185787e-10</v>
      </c>
      <c r="FB562">
        <v>-1.1099058739466</v>
      </c>
      <c r="FC562">
        <v>-0.0508365997127688</v>
      </c>
      <c r="FD562">
        <v>0.00161886503163497</v>
      </c>
      <c r="FE562">
        <v>-2.08621555845513e-05</v>
      </c>
      <c r="FF562">
        <v>0</v>
      </c>
      <c r="FG562">
        <v>2096</v>
      </c>
      <c r="FH562">
        <v>2</v>
      </c>
      <c r="FI562">
        <v>28</v>
      </c>
      <c r="FJ562">
        <v>19.6</v>
      </c>
      <c r="FK562">
        <v>19.5</v>
      </c>
      <c r="FL562">
        <v>18</v>
      </c>
      <c r="FM562">
        <v>492.668</v>
      </c>
      <c r="FN562">
        <v>513.58</v>
      </c>
      <c r="FO562">
        <v>33.2308</v>
      </c>
      <c r="FP562">
        <v>26.6227</v>
      </c>
      <c r="FQ562">
        <v>30.0004</v>
      </c>
      <c r="FR562">
        <v>26.6596</v>
      </c>
      <c r="FS562">
        <v>26.6368</v>
      </c>
      <c r="FT562">
        <v>21.5666</v>
      </c>
      <c r="FU562">
        <v>28.6457</v>
      </c>
      <c r="FV562">
        <v>0</v>
      </c>
      <c r="FW562">
        <v>33.31</v>
      </c>
      <c r="FX562">
        <v>420</v>
      </c>
      <c r="FY562">
        <v>11.6599</v>
      </c>
      <c r="FZ562">
        <v>101.666</v>
      </c>
      <c r="GA562">
        <v>96.1885</v>
      </c>
    </row>
    <row r="563" spans="1:183">
      <c r="A563">
        <v>547</v>
      </c>
      <c r="B563">
        <v>1625678308.5</v>
      </c>
      <c r="C563">
        <v>1092.40000009537</v>
      </c>
      <c r="D563" t="s">
        <v>1400</v>
      </c>
      <c r="E563" t="s">
        <v>1401</v>
      </c>
      <c r="F563">
        <v>1</v>
      </c>
      <c r="G563" t="s">
        <v>302</v>
      </c>
      <c r="H563">
        <v>1625678307.5</v>
      </c>
      <c r="I563">
        <f>(J563)/1000</f>
        <v>0</v>
      </c>
      <c r="J563">
        <f>1000*CJ563*AH563*(CF563-CG563)/(100*BY563*(1000-AH563*CF563))</f>
        <v>0</v>
      </c>
      <c r="K563">
        <f>CJ563*AH563*(CE563-CD563*(1000-AH563*CG563)/(1000-AH563*CF563))/(100*BY563)</f>
        <v>0</v>
      </c>
      <c r="L563">
        <f>CD563 - IF(AH563&gt;1, K563*BY563*100.0/(AJ563*CR563), 0)</f>
        <v>0</v>
      </c>
      <c r="M563">
        <f>((S563-I563/2)*L563-K563)/(S563+I563/2)</f>
        <v>0</v>
      </c>
      <c r="N563">
        <f>M563*(CK563+CL563)/1000.0</f>
        <v>0</v>
      </c>
      <c r="O563">
        <f>(CD563 - IF(AH563&gt;1, K563*BY563*100.0/(AJ563*CR563), 0))*(CK563+CL563)/1000.0</f>
        <v>0</v>
      </c>
      <c r="P563">
        <f>2.0/((1/R563-1/Q563)+SIGN(R563)*SQRT((1/R563-1/Q563)*(1/R563-1/Q563) + 4*BZ563/((BZ563+1)*(BZ563+1))*(2*1/R563*1/Q563-1/Q563*1/Q563)))</f>
        <v>0</v>
      </c>
      <c r="Q563">
        <f>IF(LEFT(CA563,1)&lt;&gt;"0",IF(LEFT(CA563,1)="1",3.0,CB563),$D$5+$E$5*(CR563*CK563/($K$5*1000))+$F$5*(CR563*CK563/($K$5*1000))*MAX(MIN(BY563,$J$5),$I$5)*MAX(MIN(BY563,$J$5),$I$5)+$G$5*MAX(MIN(BY563,$J$5),$I$5)*(CR563*CK563/($K$5*1000))+$H$5*(CR563*CK563/($K$5*1000))*(CR563*CK563/($K$5*1000)))</f>
        <v>0</v>
      </c>
      <c r="R563">
        <f>I563*(1000-(1000*0.61365*exp(17.502*V563/(240.97+V563))/(CK563+CL563)+CF563)/2)/(1000*0.61365*exp(17.502*V563/(240.97+V563))/(CK563+CL563)-CF563)</f>
        <v>0</v>
      </c>
      <c r="S563">
        <f>1/((BZ563+1)/(P563/1.6)+1/(Q563/1.37)) + BZ563/((BZ563+1)/(P563/1.6) + BZ563/(Q563/1.37))</f>
        <v>0</v>
      </c>
      <c r="T563">
        <f>(BU563*BX563)</f>
        <v>0</v>
      </c>
      <c r="U563">
        <f>(CM563+(T563+2*0.95*5.67E-8*(((CM563+$B$7)+273)^4-(CM563+273)^4)-44100*I563)/(1.84*29.3*Q563+8*0.95*5.67E-8*(CM563+273)^3))</f>
        <v>0</v>
      </c>
      <c r="V563">
        <f>($C$7*CN563+$D$7*CO563+$E$7*U563)</f>
        <v>0</v>
      </c>
      <c r="W563">
        <f>0.61365*exp(17.502*V563/(240.97+V563))</f>
        <v>0</v>
      </c>
      <c r="X563">
        <f>(Y563/Z563*100)</f>
        <v>0</v>
      </c>
      <c r="Y563">
        <f>CF563*(CK563+CL563)/1000</f>
        <v>0</v>
      </c>
      <c r="Z563">
        <f>0.61365*exp(17.502*CM563/(240.97+CM563))</f>
        <v>0</v>
      </c>
      <c r="AA563">
        <f>(W563-CF563*(CK563+CL563)/1000)</f>
        <v>0</v>
      </c>
      <c r="AB563">
        <f>(-I563*44100)</f>
        <v>0</v>
      </c>
      <c r="AC563">
        <f>2*29.3*Q563*0.92*(CM563-V563)</f>
        <v>0</v>
      </c>
      <c r="AD563">
        <f>2*0.95*5.67E-8*(((CM563+$B$7)+273)^4-(V563+273)^4)</f>
        <v>0</v>
      </c>
      <c r="AE563">
        <f>T563+AD563+AB563+AC563</f>
        <v>0</v>
      </c>
      <c r="AF563">
        <v>0</v>
      </c>
      <c r="AG563">
        <v>0</v>
      </c>
      <c r="AH563">
        <f>IF(AF563*$H$13&gt;=AJ563,1.0,(AJ563/(AJ563-AF563*$H$13)))</f>
        <v>0</v>
      </c>
      <c r="AI563">
        <f>(AH563-1)*100</f>
        <v>0</v>
      </c>
      <c r="AJ563">
        <f>MAX(0,($B$13+$C$13*CR563)/(1+$D$13*CR563)*CK563/(CM563+273)*$E$13)</f>
        <v>0</v>
      </c>
      <c r="AK563" t="s">
        <v>303</v>
      </c>
      <c r="AL563" t="s">
        <v>303</v>
      </c>
      <c r="AM563">
        <v>0</v>
      </c>
      <c r="AN563">
        <v>0</v>
      </c>
      <c r="AO563">
        <f>1-AM563/AN563</f>
        <v>0</v>
      </c>
      <c r="AP563">
        <v>0</v>
      </c>
      <c r="AQ563" t="s">
        <v>303</v>
      </c>
      <c r="AR563" t="s">
        <v>303</v>
      </c>
      <c r="AS563">
        <v>0</v>
      </c>
      <c r="AT563">
        <v>0</v>
      </c>
      <c r="AU563">
        <f>1-AS563/AT563</f>
        <v>0</v>
      </c>
      <c r="AV563">
        <v>0.5</v>
      </c>
      <c r="AW563">
        <f>BV563</f>
        <v>0</v>
      </c>
      <c r="AX563">
        <f>K563</f>
        <v>0</v>
      </c>
      <c r="AY563">
        <f>AU563*AV563*AW563</f>
        <v>0</v>
      </c>
      <c r="AZ563">
        <f>(AX563-AP563)/AW563</f>
        <v>0</v>
      </c>
      <c r="BA563">
        <f>(AN563-AT563)/AT563</f>
        <v>0</v>
      </c>
      <c r="BB563">
        <f>AM563/(AO563+AM563/AT563)</f>
        <v>0</v>
      </c>
      <c r="BC563" t="s">
        <v>303</v>
      </c>
      <c r="BD563">
        <v>0</v>
      </c>
      <c r="BE563">
        <f>IF(BD563&lt;&gt;0, BD563, BB563)</f>
        <v>0</v>
      </c>
      <c r="BF563">
        <f>1-BE563/AT563</f>
        <v>0</v>
      </c>
      <c r="BG563">
        <f>(AT563-AS563)/(AT563-BE563)</f>
        <v>0</v>
      </c>
      <c r="BH563">
        <f>(AN563-AT563)/(AN563-BE563)</f>
        <v>0</v>
      </c>
      <c r="BI563">
        <f>(AT563-AS563)/(AT563-AM563)</f>
        <v>0</v>
      </c>
      <c r="BJ563">
        <f>(AN563-AT563)/(AN563-AM563)</f>
        <v>0</v>
      </c>
      <c r="BK563">
        <f>(BG563*BE563/AS563)</f>
        <v>0</v>
      </c>
      <c r="BL563">
        <f>(1-BK563)</f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f>$B$11*CS563+$C$11*CT563+$F$11*CU563*(1-CX563)</f>
        <v>0</v>
      </c>
      <c r="BV563">
        <f>BU563*BW563</f>
        <v>0</v>
      </c>
      <c r="BW563">
        <f>($B$11*$D$9+$C$11*$D$9+$F$11*((DH563+CZ563)/MAX(DH563+CZ563+DI563, 0.1)*$I$9+DI563/MAX(DH563+CZ563+DI563, 0.1)*$J$9))/($B$11+$C$11+$F$11)</f>
        <v>0</v>
      </c>
      <c r="BX563">
        <f>($B$11*$K$9+$C$11*$K$9+$F$11*((DH563+CZ563)/MAX(DH563+CZ563+DI563, 0.1)*$P$9+DI563/MAX(DH563+CZ563+DI563, 0.1)*$Q$9))/($B$11+$C$11+$F$11)</f>
        <v>0</v>
      </c>
      <c r="BY563">
        <v>6</v>
      </c>
      <c r="BZ563">
        <v>0.5</v>
      </c>
      <c r="CA563" t="s">
        <v>304</v>
      </c>
      <c r="CB563">
        <v>2</v>
      </c>
      <c r="CC563">
        <v>1625678307.5</v>
      </c>
      <c r="CD563">
        <v>405.351666666667</v>
      </c>
      <c r="CE563">
        <v>419.963333333333</v>
      </c>
      <c r="CF563">
        <v>14.4218666666667</v>
      </c>
      <c r="CG563">
        <v>11.5634666666667</v>
      </c>
      <c r="CH563">
        <v>419.693</v>
      </c>
      <c r="CI563">
        <v>16.0164</v>
      </c>
      <c r="CJ563">
        <v>499.954666666667</v>
      </c>
      <c r="CK563">
        <v>100.421</v>
      </c>
      <c r="CL563">
        <v>0.0996863666666667</v>
      </c>
      <c r="CM563">
        <v>29.8092333333333</v>
      </c>
      <c r="CN563">
        <v>29.24</v>
      </c>
      <c r="CO563">
        <v>999.9</v>
      </c>
      <c r="CP563">
        <v>0</v>
      </c>
      <c r="CQ563">
        <v>0</v>
      </c>
      <c r="CR563">
        <v>10004.6</v>
      </c>
      <c r="CS563">
        <v>0</v>
      </c>
      <c r="CT563">
        <v>4.40347333333333</v>
      </c>
      <c r="CU563">
        <v>1045.97</v>
      </c>
      <c r="CV563">
        <v>0.962009333333333</v>
      </c>
      <c r="CW563">
        <v>0.0379907</v>
      </c>
      <c r="CX563">
        <v>0</v>
      </c>
      <c r="CY563">
        <v>1174.33333333333</v>
      </c>
      <c r="CZ563">
        <v>4.99912</v>
      </c>
      <c r="DA563">
        <v>12251.2333333333</v>
      </c>
      <c r="DB563">
        <v>6712.61666666667</v>
      </c>
      <c r="DC563">
        <v>38.5833333333333</v>
      </c>
      <c r="DD563">
        <v>41.333</v>
      </c>
      <c r="DE563">
        <v>40.1663333333333</v>
      </c>
      <c r="DF563">
        <v>40.958</v>
      </c>
      <c r="DG563">
        <v>40.854</v>
      </c>
      <c r="DH563">
        <v>1001.42</v>
      </c>
      <c r="DI563">
        <v>39.55</v>
      </c>
      <c r="DJ563">
        <v>0</v>
      </c>
      <c r="DK563">
        <v>1625678309.6</v>
      </c>
      <c r="DL563">
        <v>0</v>
      </c>
      <c r="DM563">
        <v>1176.17730769231</v>
      </c>
      <c r="DN563">
        <v>-17.1552136644896</v>
      </c>
      <c r="DO563">
        <v>-53.0188033919189</v>
      </c>
      <c r="DP563">
        <v>12254.1769230769</v>
      </c>
      <c r="DQ563">
        <v>15</v>
      </c>
      <c r="DR563">
        <v>1625677134.6</v>
      </c>
      <c r="DS563" t="s">
        <v>305</v>
      </c>
      <c r="DT563">
        <v>1625677128.6</v>
      </c>
      <c r="DU563">
        <v>1625677134.6</v>
      </c>
      <c r="DV563">
        <v>2</v>
      </c>
      <c r="DW563">
        <v>0.041</v>
      </c>
      <c r="DX563">
        <v>0.026</v>
      </c>
      <c r="DY563">
        <v>-14.347</v>
      </c>
      <c r="DZ563">
        <v>-1.389</v>
      </c>
      <c r="EA563">
        <v>420</v>
      </c>
      <c r="EB563">
        <v>5</v>
      </c>
      <c r="EC563">
        <v>0.14</v>
      </c>
      <c r="ED563">
        <v>0.08</v>
      </c>
      <c r="EE563">
        <v>-14.5752</v>
      </c>
      <c r="EF563">
        <v>-0.362989547038377</v>
      </c>
      <c r="EG563">
        <v>0.0499481096592912</v>
      </c>
      <c r="EH563">
        <v>1</v>
      </c>
      <c r="EI563">
        <v>1176.95090909091</v>
      </c>
      <c r="EJ563">
        <v>-16.9891766492288</v>
      </c>
      <c r="EK563">
        <v>1.62946796231787</v>
      </c>
      <c r="EL563">
        <v>0</v>
      </c>
      <c r="EM563">
        <v>2.81883097560976</v>
      </c>
      <c r="EN563">
        <v>0.20422243902439</v>
      </c>
      <c r="EO563">
        <v>0.0224520387259292</v>
      </c>
      <c r="EP563">
        <v>0</v>
      </c>
      <c r="EQ563">
        <v>1</v>
      </c>
      <c r="ER563">
        <v>3</v>
      </c>
      <c r="ES563" t="s">
        <v>427</v>
      </c>
      <c r="ET563">
        <v>100</v>
      </c>
      <c r="EU563">
        <v>100</v>
      </c>
      <c r="EV563">
        <v>-14.342</v>
      </c>
      <c r="EW563">
        <v>-1.5947</v>
      </c>
      <c r="EX563">
        <v>-14.3476998515065</v>
      </c>
      <c r="EY563">
        <v>0.000485247639819423</v>
      </c>
      <c r="EZ563">
        <v>-1.36446825205216e-06</v>
      </c>
      <c r="FA563">
        <v>5.78542989185787e-10</v>
      </c>
      <c r="FB563">
        <v>-1.1099058739466</v>
      </c>
      <c r="FC563">
        <v>-0.0508365997127688</v>
      </c>
      <c r="FD563">
        <v>0.00161886503163497</v>
      </c>
      <c r="FE563">
        <v>-2.08621555845513e-05</v>
      </c>
      <c r="FF563">
        <v>0</v>
      </c>
      <c r="FG563">
        <v>2096</v>
      </c>
      <c r="FH563">
        <v>2</v>
      </c>
      <c r="FI563">
        <v>28</v>
      </c>
      <c r="FJ563">
        <v>19.7</v>
      </c>
      <c r="FK563">
        <v>19.6</v>
      </c>
      <c r="FL563">
        <v>18</v>
      </c>
      <c r="FM563">
        <v>492.794</v>
      </c>
      <c r="FN563">
        <v>513.663</v>
      </c>
      <c r="FO563">
        <v>33.2765</v>
      </c>
      <c r="FP563">
        <v>26.6249</v>
      </c>
      <c r="FQ563">
        <v>30.0004</v>
      </c>
      <c r="FR563">
        <v>26.6607</v>
      </c>
      <c r="FS563">
        <v>26.638</v>
      </c>
      <c r="FT563">
        <v>21.5713</v>
      </c>
      <c r="FU563">
        <v>28.6457</v>
      </c>
      <c r="FV563">
        <v>0</v>
      </c>
      <c r="FW563">
        <v>33.31</v>
      </c>
      <c r="FX563">
        <v>420</v>
      </c>
      <c r="FY563">
        <v>11.6609</v>
      </c>
      <c r="FZ563">
        <v>101.665</v>
      </c>
      <c r="GA563">
        <v>96.1883</v>
      </c>
    </row>
    <row r="564" spans="1:183">
      <c r="A564">
        <v>548</v>
      </c>
      <c r="B564">
        <v>1625678310.5</v>
      </c>
      <c r="C564">
        <v>1094.40000009537</v>
      </c>
      <c r="D564" t="s">
        <v>1402</v>
      </c>
      <c r="E564" t="s">
        <v>1403</v>
      </c>
      <c r="F564">
        <v>1</v>
      </c>
      <c r="G564" t="s">
        <v>302</v>
      </c>
      <c r="H564">
        <v>1625678309.5</v>
      </c>
      <c r="I564">
        <f>(J564)/1000</f>
        <v>0</v>
      </c>
      <c r="J564">
        <f>1000*CJ564*AH564*(CF564-CG564)/(100*BY564*(1000-AH564*CF564))</f>
        <v>0</v>
      </c>
      <c r="K564">
        <f>CJ564*AH564*(CE564-CD564*(1000-AH564*CG564)/(1000-AH564*CF564))/(100*BY564)</f>
        <v>0</v>
      </c>
      <c r="L564">
        <f>CD564 - IF(AH564&gt;1, K564*BY564*100.0/(AJ564*CR564), 0)</f>
        <v>0</v>
      </c>
      <c r="M564">
        <f>((S564-I564/2)*L564-K564)/(S564+I564/2)</f>
        <v>0</v>
      </c>
      <c r="N564">
        <f>M564*(CK564+CL564)/1000.0</f>
        <v>0</v>
      </c>
      <c r="O564">
        <f>(CD564 - IF(AH564&gt;1, K564*BY564*100.0/(AJ564*CR564), 0))*(CK564+CL564)/1000.0</f>
        <v>0</v>
      </c>
      <c r="P564">
        <f>2.0/((1/R564-1/Q564)+SIGN(R564)*SQRT((1/R564-1/Q564)*(1/R564-1/Q564) + 4*BZ564/((BZ564+1)*(BZ564+1))*(2*1/R564*1/Q564-1/Q564*1/Q564)))</f>
        <v>0</v>
      </c>
      <c r="Q564">
        <f>IF(LEFT(CA564,1)&lt;&gt;"0",IF(LEFT(CA564,1)="1",3.0,CB564),$D$5+$E$5*(CR564*CK564/($K$5*1000))+$F$5*(CR564*CK564/($K$5*1000))*MAX(MIN(BY564,$J$5),$I$5)*MAX(MIN(BY564,$J$5),$I$5)+$G$5*MAX(MIN(BY564,$J$5),$I$5)*(CR564*CK564/($K$5*1000))+$H$5*(CR564*CK564/($K$5*1000))*(CR564*CK564/($K$5*1000)))</f>
        <v>0</v>
      </c>
      <c r="R564">
        <f>I564*(1000-(1000*0.61365*exp(17.502*V564/(240.97+V564))/(CK564+CL564)+CF564)/2)/(1000*0.61365*exp(17.502*V564/(240.97+V564))/(CK564+CL564)-CF564)</f>
        <v>0</v>
      </c>
      <c r="S564">
        <f>1/((BZ564+1)/(P564/1.6)+1/(Q564/1.37)) + BZ564/((BZ564+1)/(P564/1.6) + BZ564/(Q564/1.37))</f>
        <v>0</v>
      </c>
      <c r="T564">
        <f>(BU564*BX564)</f>
        <v>0</v>
      </c>
      <c r="U564">
        <f>(CM564+(T564+2*0.95*5.67E-8*(((CM564+$B$7)+273)^4-(CM564+273)^4)-44100*I564)/(1.84*29.3*Q564+8*0.95*5.67E-8*(CM564+273)^3))</f>
        <v>0</v>
      </c>
      <c r="V564">
        <f>($C$7*CN564+$D$7*CO564+$E$7*U564)</f>
        <v>0</v>
      </c>
      <c r="W564">
        <f>0.61365*exp(17.502*V564/(240.97+V564))</f>
        <v>0</v>
      </c>
      <c r="X564">
        <f>(Y564/Z564*100)</f>
        <v>0</v>
      </c>
      <c r="Y564">
        <f>CF564*(CK564+CL564)/1000</f>
        <v>0</v>
      </c>
      <c r="Z564">
        <f>0.61365*exp(17.502*CM564/(240.97+CM564))</f>
        <v>0</v>
      </c>
      <c r="AA564">
        <f>(W564-CF564*(CK564+CL564)/1000)</f>
        <v>0</v>
      </c>
      <c r="AB564">
        <f>(-I564*44100)</f>
        <v>0</v>
      </c>
      <c r="AC564">
        <f>2*29.3*Q564*0.92*(CM564-V564)</f>
        <v>0</v>
      </c>
      <c r="AD564">
        <f>2*0.95*5.67E-8*(((CM564+$B$7)+273)^4-(V564+273)^4)</f>
        <v>0</v>
      </c>
      <c r="AE564">
        <f>T564+AD564+AB564+AC564</f>
        <v>0</v>
      </c>
      <c r="AF564">
        <v>0</v>
      </c>
      <c r="AG564">
        <v>0</v>
      </c>
      <c r="AH564">
        <f>IF(AF564*$H$13&gt;=AJ564,1.0,(AJ564/(AJ564-AF564*$H$13)))</f>
        <v>0</v>
      </c>
      <c r="AI564">
        <f>(AH564-1)*100</f>
        <v>0</v>
      </c>
      <c r="AJ564">
        <f>MAX(0,($B$13+$C$13*CR564)/(1+$D$13*CR564)*CK564/(CM564+273)*$E$13)</f>
        <v>0</v>
      </c>
      <c r="AK564" t="s">
        <v>303</v>
      </c>
      <c r="AL564" t="s">
        <v>303</v>
      </c>
      <c r="AM564">
        <v>0</v>
      </c>
      <c r="AN564">
        <v>0</v>
      </c>
      <c r="AO564">
        <f>1-AM564/AN564</f>
        <v>0</v>
      </c>
      <c r="AP564">
        <v>0</v>
      </c>
      <c r="AQ564" t="s">
        <v>303</v>
      </c>
      <c r="AR564" t="s">
        <v>303</v>
      </c>
      <c r="AS564">
        <v>0</v>
      </c>
      <c r="AT564">
        <v>0</v>
      </c>
      <c r="AU564">
        <f>1-AS564/AT564</f>
        <v>0</v>
      </c>
      <c r="AV564">
        <v>0.5</v>
      </c>
      <c r="AW564">
        <f>BV564</f>
        <v>0</v>
      </c>
      <c r="AX564">
        <f>K564</f>
        <v>0</v>
      </c>
      <c r="AY564">
        <f>AU564*AV564*AW564</f>
        <v>0</v>
      </c>
      <c r="AZ564">
        <f>(AX564-AP564)/AW564</f>
        <v>0</v>
      </c>
      <c r="BA564">
        <f>(AN564-AT564)/AT564</f>
        <v>0</v>
      </c>
      <c r="BB564">
        <f>AM564/(AO564+AM564/AT564)</f>
        <v>0</v>
      </c>
      <c r="BC564" t="s">
        <v>303</v>
      </c>
      <c r="BD564">
        <v>0</v>
      </c>
      <c r="BE564">
        <f>IF(BD564&lt;&gt;0, BD564, BB564)</f>
        <v>0</v>
      </c>
      <c r="BF564">
        <f>1-BE564/AT564</f>
        <v>0</v>
      </c>
      <c r="BG564">
        <f>(AT564-AS564)/(AT564-BE564)</f>
        <v>0</v>
      </c>
      <c r="BH564">
        <f>(AN564-AT564)/(AN564-BE564)</f>
        <v>0</v>
      </c>
      <c r="BI564">
        <f>(AT564-AS564)/(AT564-AM564)</f>
        <v>0</v>
      </c>
      <c r="BJ564">
        <f>(AN564-AT564)/(AN564-AM564)</f>
        <v>0</v>
      </c>
      <c r="BK564">
        <f>(BG564*BE564/AS564)</f>
        <v>0</v>
      </c>
      <c r="BL564">
        <f>(1-BK564)</f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f>$B$11*CS564+$C$11*CT564+$F$11*CU564*(1-CX564)</f>
        <v>0</v>
      </c>
      <c r="BV564">
        <f>BU564*BW564</f>
        <v>0</v>
      </c>
      <c r="BW564">
        <f>($B$11*$D$9+$C$11*$D$9+$F$11*((DH564+CZ564)/MAX(DH564+CZ564+DI564, 0.1)*$I$9+DI564/MAX(DH564+CZ564+DI564, 0.1)*$J$9))/($B$11+$C$11+$F$11)</f>
        <v>0</v>
      </c>
      <c r="BX564">
        <f>($B$11*$K$9+$C$11*$K$9+$F$11*((DH564+CZ564)/MAX(DH564+CZ564+DI564, 0.1)*$P$9+DI564/MAX(DH564+CZ564+DI564, 0.1)*$Q$9))/($B$11+$C$11+$F$11)</f>
        <v>0</v>
      </c>
      <c r="BY564">
        <v>6</v>
      </c>
      <c r="BZ564">
        <v>0.5</v>
      </c>
      <c r="CA564" t="s">
        <v>304</v>
      </c>
      <c r="CB564">
        <v>2</v>
      </c>
      <c r="CC564">
        <v>1625678309.5</v>
      </c>
      <c r="CD564">
        <v>405.337666666667</v>
      </c>
      <c r="CE564">
        <v>419.892333333333</v>
      </c>
      <c r="CF564">
        <v>14.4441666666667</v>
      </c>
      <c r="CG564">
        <v>11.5879666666667</v>
      </c>
      <c r="CH564">
        <v>419.679666666667</v>
      </c>
      <c r="CI564">
        <v>16.0390666666667</v>
      </c>
      <c r="CJ564">
        <v>499.973</v>
      </c>
      <c r="CK564">
        <v>100.426</v>
      </c>
      <c r="CL564">
        <v>0.0998334</v>
      </c>
      <c r="CM564">
        <v>29.8384</v>
      </c>
      <c r="CN564">
        <v>29.2704666666667</v>
      </c>
      <c r="CO564">
        <v>999.9</v>
      </c>
      <c r="CP564">
        <v>0</v>
      </c>
      <c r="CQ564">
        <v>0</v>
      </c>
      <c r="CR564">
        <v>9986.26666666667</v>
      </c>
      <c r="CS564">
        <v>0</v>
      </c>
      <c r="CT564">
        <v>4.44713</v>
      </c>
      <c r="CU564">
        <v>1046.06333333333</v>
      </c>
      <c r="CV564">
        <v>0.962013</v>
      </c>
      <c r="CW564">
        <v>0.037987</v>
      </c>
      <c r="CX564">
        <v>0</v>
      </c>
      <c r="CY564">
        <v>1173.74</v>
      </c>
      <c r="CZ564">
        <v>4.99912</v>
      </c>
      <c r="DA564">
        <v>12246.7333333333</v>
      </c>
      <c r="DB564">
        <v>6713.24666666667</v>
      </c>
      <c r="DC564">
        <v>38.6456666666667</v>
      </c>
      <c r="DD564">
        <v>41.354</v>
      </c>
      <c r="DE564">
        <v>40.3956666666667</v>
      </c>
      <c r="DF564">
        <v>41.083</v>
      </c>
      <c r="DG564">
        <v>40.8536666666667</v>
      </c>
      <c r="DH564">
        <v>1001.51333333333</v>
      </c>
      <c r="DI564">
        <v>39.55</v>
      </c>
      <c r="DJ564">
        <v>0</v>
      </c>
      <c r="DK564">
        <v>1625678311.4</v>
      </c>
      <c r="DL564">
        <v>0</v>
      </c>
      <c r="DM564">
        <v>1175.5884</v>
      </c>
      <c r="DN564">
        <v>-17.2099999576613</v>
      </c>
      <c r="DO564">
        <v>-33.1999999455301</v>
      </c>
      <c r="DP564">
        <v>12251.564</v>
      </c>
      <c r="DQ564">
        <v>15</v>
      </c>
      <c r="DR564">
        <v>1625677134.6</v>
      </c>
      <c r="DS564" t="s">
        <v>305</v>
      </c>
      <c r="DT564">
        <v>1625677128.6</v>
      </c>
      <c r="DU564">
        <v>1625677134.6</v>
      </c>
      <c r="DV564">
        <v>2</v>
      </c>
      <c r="DW564">
        <v>0.041</v>
      </c>
      <c r="DX564">
        <v>0.026</v>
      </c>
      <c r="DY564">
        <v>-14.347</v>
      </c>
      <c r="DZ564">
        <v>-1.389</v>
      </c>
      <c r="EA564">
        <v>420</v>
      </c>
      <c r="EB564">
        <v>5</v>
      </c>
      <c r="EC564">
        <v>0.14</v>
      </c>
      <c r="ED564">
        <v>0.08</v>
      </c>
      <c r="EE564">
        <v>-14.5830902439024</v>
      </c>
      <c r="EF564">
        <v>-0.14605714285715</v>
      </c>
      <c r="EG564">
        <v>0.0387345425023626</v>
      </c>
      <c r="EH564">
        <v>1</v>
      </c>
      <c r="EI564">
        <v>1176.51441176471</v>
      </c>
      <c r="EJ564">
        <v>-16.9860018361088</v>
      </c>
      <c r="EK564">
        <v>1.67643387472699</v>
      </c>
      <c r="EL564">
        <v>0</v>
      </c>
      <c r="EM564">
        <v>2.82609926829268</v>
      </c>
      <c r="EN564">
        <v>0.194518954703829</v>
      </c>
      <c r="EO564">
        <v>0.0215444779173898</v>
      </c>
      <c r="EP564">
        <v>0</v>
      </c>
      <c r="EQ564">
        <v>1</v>
      </c>
      <c r="ER564">
        <v>3</v>
      </c>
      <c r="ES564" t="s">
        <v>427</v>
      </c>
      <c r="ET564">
        <v>100</v>
      </c>
      <c r="EU564">
        <v>100</v>
      </c>
      <c r="EV564">
        <v>-14.342</v>
      </c>
      <c r="EW564">
        <v>-1.5951</v>
      </c>
      <c r="EX564">
        <v>-14.3476998515065</v>
      </c>
      <c r="EY564">
        <v>0.000485247639819423</v>
      </c>
      <c r="EZ564">
        <v>-1.36446825205216e-06</v>
      </c>
      <c r="FA564">
        <v>5.78542989185787e-10</v>
      </c>
      <c r="FB564">
        <v>-1.1099058739466</v>
      </c>
      <c r="FC564">
        <v>-0.0508365997127688</v>
      </c>
      <c r="FD564">
        <v>0.00161886503163497</v>
      </c>
      <c r="FE564">
        <v>-2.08621555845513e-05</v>
      </c>
      <c r="FF564">
        <v>0</v>
      </c>
      <c r="FG564">
        <v>2096</v>
      </c>
      <c r="FH564">
        <v>2</v>
      </c>
      <c r="FI564">
        <v>28</v>
      </c>
      <c r="FJ564">
        <v>19.7</v>
      </c>
      <c r="FK564">
        <v>19.6</v>
      </c>
      <c r="FL564">
        <v>18</v>
      </c>
      <c r="FM564">
        <v>492.803</v>
      </c>
      <c r="FN564">
        <v>513.925</v>
      </c>
      <c r="FO564">
        <v>33.3222</v>
      </c>
      <c r="FP564">
        <v>26.6272</v>
      </c>
      <c r="FQ564">
        <v>30.0004</v>
      </c>
      <c r="FR564">
        <v>26.6619</v>
      </c>
      <c r="FS564">
        <v>26.6391</v>
      </c>
      <c r="FT564">
        <v>21.571</v>
      </c>
      <c r="FU564">
        <v>28.6457</v>
      </c>
      <c r="FV564">
        <v>0</v>
      </c>
      <c r="FW564">
        <v>33.38</v>
      </c>
      <c r="FX564">
        <v>420</v>
      </c>
      <c r="FY564">
        <v>11.7437</v>
      </c>
      <c r="FZ564">
        <v>101.666</v>
      </c>
      <c r="GA564">
        <v>96.1868</v>
      </c>
    </row>
    <row r="565" spans="1:183">
      <c r="A565">
        <v>549</v>
      </c>
      <c r="B565">
        <v>1625678312.5</v>
      </c>
      <c r="C565">
        <v>1096.40000009537</v>
      </c>
      <c r="D565" t="s">
        <v>1404</v>
      </c>
      <c r="E565" t="s">
        <v>1405</v>
      </c>
      <c r="F565">
        <v>1</v>
      </c>
      <c r="G565" t="s">
        <v>302</v>
      </c>
      <c r="H565">
        <v>1625678311.5</v>
      </c>
      <c r="I565">
        <f>(J565)/1000</f>
        <v>0</v>
      </c>
      <c r="J565">
        <f>1000*CJ565*AH565*(CF565-CG565)/(100*BY565*(1000-AH565*CF565))</f>
        <v>0</v>
      </c>
      <c r="K565">
        <f>CJ565*AH565*(CE565-CD565*(1000-AH565*CG565)/(1000-AH565*CF565))/(100*BY565)</f>
        <v>0</v>
      </c>
      <c r="L565">
        <f>CD565 - IF(AH565&gt;1, K565*BY565*100.0/(AJ565*CR565), 0)</f>
        <v>0</v>
      </c>
      <c r="M565">
        <f>((S565-I565/2)*L565-K565)/(S565+I565/2)</f>
        <v>0</v>
      </c>
      <c r="N565">
        <f>M565*(CK565+CL565)/1000.0</f>
        <v>0</v>
      </c>
      <c r="O565">
        <f>(CD565 - IF(AH565&gt;1, K565*BY565*100.0/(AJ565*CR565), 0))*(CK565+CL565)/1000.0</f>
        <v>0</v>
      </c>
      <c r="P565">
        <f>2.0/((1/R565-1/Q565)+SIGN(R565)*SQRT((1/R565-1/Q565)*(1/R565-1/Q565) + 4*BZ565/((BZ565+1)*(BZ565+1))*(2*1/R565*1/Q565-1/Q565*1/Q565)))</f>
        <v>0</v>
      </c>
      <c r="Q565">
        <f>IF(LEFT(CA565,1)&lt;&gt;"0",IF(LEFT(CA565,1)="1",3.0,CB565),$D$5+$E$5*(CR565*CK565/($K$5*1000))+$F$5*(CR565*CK565/($K$5*1000))*MAX(MIN(BY565,$J$5),$I$5)*MAX(MIN(BY565,$J$5),$I$5)+$G$5*MAX(MIN(BY565,$J$5),$I$5)*(CR565*CK565/($K$5*1000))+$H$5*(CR565*CK565/($K$5*1000))*(CR565*CK565/($K$5*1000)))</f>
        <v>0</v>
      </c>
      <c r="R565">
        <f>I565*(1000-(1000*0.61365*exp(17.502*V565/(240.97+V565))/(CK565+CL565)+CF565)/2)/(1000*0.61365*exp(17.502*V565/(240.97+V565))/(CK565+CL565)-CF565)</f>
        <v>0</v>
      </c>
      <c r="S565">
        <f>1/((BZ565+1)/(P565/1.6)+1/(Q565/1.37)) + BZ565/((BZ565+1)/(P565/1.6) + BZ565/(Q565/1.37))</f>
        <v>0</v>
      </c>
      <c r="T565">
        <f>(BU565*BX565)</f>
        <v>0</v>
      </c>
      <c r="U565">
        <f>(CM565+(T565+2*0.95*5.67E-8*(((CM565+$B$7)+273)^4-(CM565+273)^4)-44100*I565)/(1.84*29.3*Q565+8*0.95*5.67E-8*(CM565+273)^3))</f>
        <v>0</v>
      </c>
      <c r="V565">
        <f>($C$7*CN565+$D$7*CO565+$E$7*U565)</f>
        <v>0</v>
      </c>
      <c r="W565">
        <f>0.61365*exp(17.502*V565/(240.97+V565))</f>
        <v>0</v>
      </c>
      <c r="X565">
        <f>(Y565/Z565*100)</f>
        <v>0</v>
      </c>
      <c r="Y565">
        <f>CF565*(CK565+CL565)/1000</f>
        <v>0</v>
      </c>
      <c r="Z565">
        <f>0.61365*exp(17.502*CM565/(240.97+CM565))</f>
        <v>0</v>
      </c>
      <c r="AA565">
        <f>(W565-CF565*(CK565+CL565)/1000)</f>
        <v>0</v>
      </c>
      <c r="AB565">
        <f>(-I565*44100)</f>
        <v>0</v>
      </c>
      <c r="AC565">
        <f>2*29.3*Q565*0.92*(CM565-V565)</f>
        <v>0</v>
      </c>
      <c r="AD565">
        <f>2*0.95*5.67E-8*(((CM565+$B$7)+273)^4-(V565+273)^4)</f>
        <v>0</v>
      </c>
      <c r="AE565">
        <f>T565+AD565+AB565+AC565</f>
        <v>0</v>
      </c>
      <c r="AF565">
        <v>0</v>
      </c>
      <c r="AG565">
        <v>0</v>
      </c>
      <c r="AH565">
        <f>IF(AF565*$H$13&gt;=AJ565,1.0,(AJ565/(AJ565-AF565*$H$13)))</f>
        <v>0</v>
      </c>
      <c r="AI565">
        <f>(AH565-1)*100</f>
        <v>0</v>
      </c>
      <c r="AJ565">
        <f>MAX(0,($B$13+$C$13*CR565)/(1+$D$13*CR565)*CK565/(CM565+273)*$E$13)</f>
        <v>0</v>
      </c>
      <c r="AK565" t="s">
        <v>303</v>
      </c>
      <c r="AL565" t="s">
        <v>303</v>
      </c>
      <c r="AM565">
        <v>0</v>
      </c>
      <c r="AN565">
        <v>0</v>
      </c>
      <c r="AO565">
        <f>1-AM565/AN565</f>
        <v>0</v>
      </c>
      <c r="AP565">
        <v>0</v>
      </c>
      <c r="AQ565" t="s">
        <v>303</v>
      </c>
      <c r="AR565" t="s">
        <v>303</v>
      </c>
      <c r="AS565">
        <v>0</v>
      </c>
      <c r="AT565">
        <v>0</v>
      </c>
      <c r="AU565">
        <f>1-AS565/AT565</f>
        <v>0</v>
      </c>
      <c r="AV565">
        <v>0.5</v>
      </c>
      <c r="AW565">
        <f>BV565</f>
        <v>0</v>
      </c>
      <c r="AX565">
        <f>K565</f>
        <v>0</v>
      </c>
      <c r="AY565">
        <f>AU565*AV565*AW565</f>
        <v>0</v>
      </c>
      <c r="AZ565">
        <f>(AX565-AP565)/AW565</f>
        <v>0</v>
      </c>
      <c r="BA565">
        <f>(AN565-AT565)/AT565</f>
        <v>0</v>
      </c>
      <c r="BB565">
        <f>AM565/(AO565+AM565/AT565)</f>
        <v>0</v>
      </c>
      <c r="BC565" t="s">
        <v>303</v>
      </c>
      <c r="BD565">
        <v>0</v>
      </c>
      <c r="BE565">
        <f>IF(BD565&lt;&gt;0, BD565, BB565)</f>
        <v>0</v>
      </c>
      <c r="BF565">
        <f>1-BE565/AT565</f>
        <v>0</v>
      </c>
      <c r="BG565">
        <f>(AT565-AS565)/(AT565-BE565)</f>
        <v>0</v>
      </c>
      <c r="BH565">
        <f>(AN565-AT565)/(AN565-BE565)</f>
        <v>0</v>
      </c>
      <c r="BI565">
        <f>(AT565-AS565)/(AT565-AM565)</f>
        <v>0</v>
      </c>
      <c r="BJ565">
        <f>(AN565-AT565)/(AN565-AM565)</f>
        <v>0</v>
      </c>
      <c r="BK565">
        <f>(BG565*BE565/AS565)</f>
        <v>0</v>
      </c>
      <c r="BL565">
        <f>(1-BK565)</f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f>$B$11*CS565+$C$11*CT565+$F$11*CU565*(1-CX565)</f>
        <v>0</v>
      </c>
      <c r="BV565">
        <f>BU565*BW565</f>
        <v>0</v>
      </c>
      <c r="BW565">
        <f>($B$11*$D$9+$C$11*$D$9+$F$11*((DH565+CZ565)/MAX(DH565+CZ565+DI565, 0.1)*$I$9+DI565/MAX(DH565+CZ565+DI565, 0.1)*$J$9))/($B$11+$C$11+$F$11)</f>
        <v>0</v>
      </c>
      <c r="BX565">
        <f>($B$11*$K$9+$C$11*$K$9+$F$11*((DH565+CZ565)/MAX(DH565+CZ565+DI565, 0.1)*$P$9+DI565/MAX(DH565+CZ565+DI565, 0.1)*$Q$9))/($B$11+$C$11+$F$11)</f>
        <v>0</v>
      </c>
      <c r="BY565">
        <v>6</v>
      </c>
      <c r="BZ565">
        <v>0.5</v>
      </c>
      <c r="CA565" t="s">
        <v>304</v>
      </c>
      <c r="CB565">
        <v>2</v>
      </c>
      <c r="CC565">
        <v>1625678311.5</v>
      </c>
      <c r="CD565">
        <v>405.312333333333</v>
      </c>
      <c r="CE565">
        <v>419.901666666667</v>
      </c>
      <c r="CF565">
        <v>14.4674666666667</v>
      </c>
      <c r="CG565">
        <v>11.6158666666667</v>
      </c>
      <c r="CH565">
        <v>419.654333333333</v>
      </c>
      <c r="CI565">
        <v>16.0627666666667</v>
      </c>
      <c r="CJ565">
        <v>500.056333333333</v>
      </c>
      <c r="CK565">
        <v>100.427666666667</v>
      </c>
      <c r="CL565">
        <v>0.0999713666666667</v>
      </c>
      <c r="CM565">
        <v>29.8680333333333</v>
      </c>
      <c r="CN565">
        <v>29.3008</v>
      </c>
      <c r="CO565">
        <v>999.9</v>
      </c>
      <c r="CP565">
        <v>0</v>
      </c>
      <c r="CQ565">
        <v>0</v>
      </c>
      <c r="CR565">
        <v>10032.9333333333</v>
      </c>
      <c r="CS565">
        <v>0</v>
      </c>
      <c r="CT565">
        <v>4.46643</v>
      </c>
      <c r="CU565">
        <v>1046.05</v>
      </c>
      <c r="CV565">
        <v>0.962013</v>
      </c>
      <c r="CW565">
        <v>0.037987</v>
      </c>
      <c r="CX565">
        <v>0</v>
      </c>
      <c r="CY565">
        <v>1173.29666666667</v>
      </c>
      <c r="CZ565">
        <v>4.99912</v>
      </c>
      <c r="DA565">
        <v>12241.1</v>
      </c>
      <c r="DB565">
        <v>6713.15</v>
      </c>
      <c r="DC565">
        <v>38.5416666666667</v>
      </c>
      <c r="DD565">
        <v>41.333</v>
      </c>
      <c r="DE565">
        <v>40.062</v>
      </c>
      <c r="DF565">
        <v>40.9786666666667</v>
      </c>
      <c r="DG565">
        <v>40.8333333333333</v>
      </c>
      <c r="DH565">
        <v>1001.5</v>
      </c>
      <c r="DI565">
        <v>39.55</v>
      </c>
      <c r="DJ565">
        <v>0</v>
      </c>
      <c r="DK565">
        <v>1625678313.2</v>
      </c>
      <c r="DL565">
        <v>0</v>
      </c>
      <c r="DM565">
        <v>1175.17576923077</v>
      </c>
      <c r="DN565">
        <v>-17.0300854659192</v>
      </c>
      <c r="DO565">
        <v>-42.9504273397239</v>
      </c>
      <c r="DP565">
        <v>12249.8961538462</v>
      </c>
      <c r="DQ565">
        <v>15</v>
      </c>
      <c r="DR565">
        <v>1625677134.6</v>
      </c>
      <c r="DS565" t="s">
        <v>305</v>
      </c>
      <c r="DT565">
        <v>1625677128.6</v>
      </c>
      <c r="DU565">
        <v>1625677134.6</v>
      </c>
      <c r="DV565">
        <v>2</v>
      </c>
      <c r="DW565">
        <v>0.041</v>
      </c>
      <c r="DX565">
        <v>0.026</v>
      </c>
      <c r="DY565">
        <v>-14.347</v>
      </c>
      <c r="DZ565">
        <v>-1.389</v>
      </c>
      <c r="EA565">
        <v>420</v>
      </c>
      <c r="EB565">
        <v>5</v>
      </c>
      <c r="EC565">
        <v>0.14</v>
      </c>
      <c r="ED565">
        <v>0.08</v>
      </c>
      <c r="EE565">
        <v>-14.5880487804878</v>
      </c>
      <c r="EF565">
        <v>-0.0411909407665675</v>
      </c>
      <c r="EG565">
        <v>0.0349684814316369</v>
      </c>
      <c r="EH565">
        <v>1</v>
      </c>
      <c r="EI565">
        <v>1175.85588235294</v>
      </c>
      <c r="EJ565">
        <v>-17.1030445465202</v>
      </c>
      <c r="EK565">
        <v>1.68141592581101</v>
      </c>
      <c r="EL565">
        <v>0</v>
      </c>
      <c r="EM565">
        <v>2.8314856097561</v>
      </c>
      <c r="EN565">
        <v>0.17792508710802</v>
      </c>
      <c r="EO565">
        <v>0.0202648375089055</v>
      </c>
      <c r="EP565">
        <v>0</v>
      </c>
      <c r="EQ565">
        <v>1</v>
      </c>
      <c r="ER565">
        <v>3</v>
      </c>
      <c r="ES565" t="s">
        <v>427</v>
      </c>
      <c r="ET565">
        <v>100</v>
      </c>
      <c r="EU565">
        <v>100</v>
      </c>
      <c r="EV565">
        <v>-14.342</v>
      </c>
      <c r="EW565">
        <v>-1.5955</v>
      </c>
      <c r="EX565">
        <v>-14.3476998515065</v>
      </c>
      <c r="EY565">
        <v>0.000485247639819423</v>
      </c>
      <c r="EZ565">
        <v>-1.36446825205216e-06</v>
      </c>
      <c r="FA565">
        <v>5.78542989185787e-10</v>
      </c>
      <c r="FB565">
        <v>-1.1099058739466</v>
      </c>
      <c r="FC565">
        <v>-0.0508365997127688</v>
      </c>
      <c r="FD565">
        <v>0.00161886503163497</v>
      </c>
      <c r="FE565">
        <v>-2.08621555845513e-05</v>
      </c>
      <c r="FF565">
        <v>0</v>
      </c>
      <c r="FG565">
        <v>2096</v>
      </c>
      <c r="FH565">
        <v>2</v>
      </c>
      <c r="FI565">
        <v>28</v>
      </c>
      <c r="FJ565">
        <v>19.7</v>
      </c>
      <c r="FK565">
        <v>19.6</v>
      </c>
      <c r="FL565">
        <v>18</v>
      </c>
      <c r="FM565">
        <v>492.827</v>
      </c>
      <c r="FN565">
        <v>513.882</v>
      </c>
      <c r="FO565">
        <v>33.3588</v>
      </c>
      <c r="FP565">
        <v>26.6294</v>
      </c>
      <c r="FQ565">
        <v>30.0003</v>
      </c>
      <c r="FR565">
        <v>26.663</v>
      </c>
      <c r="FS565">
        <v>26.6402</v>
      </c>
      <c r="FT565">
        <v>21.5702</v>
      </c>
      <c r="FU565">
        <v>28.3345</v>
      </c>
      <c r="FV565">
        <v>0</v>
      </c>
      <c r="FW565">
        <v>33.45</v>
      </c>
      <c r="FX565">
        <v>420</v>
      </c>
      <c r="FY565">
        <v>11.7466</v>
      </c>
      <c r="FZ565">
        <v>101.666</v>
      </c>
      <c r="GA565">
        <v>96.1855</v>
      </c>
    </row>
    <row r="566" spans="1:183">
      <c r="A566">
        <v>550</v>
      </c>
      <c r="B566">
        <v>1625678314.5</v>
      </c>
      <c r="C566">
        <v>1098.40000009537</v>
      </c>
      <c r="D566" t="s">
        <v>1406</v>
      </c>
      <c r="E566" t="s">
        <v>1407</v>
      </c>
      <c r="F566">
        <v>1</v>
      </c>
      <c r="G566" t="s">
        <v>302</v>
      </c>
      <c r="H566">
        <v>1625678313.5</v>
      </c>
      <c r="I566">
        <f>(J566)/1000</f>
        <v>0</v>
      </c>
      <c r="J566">
        <f>1000*CJ566*AH566*(CF566-CG566)/(100*BY566*(1000-AH566*CF566))</f>
        <v>0</v>
      </c>
      <c r="K566">
        <f>CJ566*AH566*(CE566-CD566*(1000-AH566*CG566)/(1000-AH566*CF566))/(100*BY566)</f>
        <v>0</v>
      </c>
      <c r="L566">
        <f>CD566 - IF(AH566&gt;1, K566*BY566*100.0/(AJ566*CR566), 0)</f>
        <v>0</v>
      </c>
      <c r="M566">
        <f>((S566-I566/2)*L566-K566)/(S566+I566/2)</f>
        <v>0</v>
      </c>
      <c r="N566">
        <f>M566*(CK566+CL566)/1000.0</f>
        <v>0</v>
      </c>
      <c r="O566">
        <f>(CD566 - IF(AH566&gt;1, K566*BY566*100.0/(AJ566*CR566), 0))*(CK566+CL566)/1000.0</f>
        <v>0</v>
      </c>
      <c r="P566">
        <f>2.0/((1/R566-1/Q566)+SIGN(R566)*SQRT((1/R566-1/Q566)*(1/R566-1/Q566) + 4*BZ566/((BZ566+1)*(BZ566+1))*(2*1/R566*1/Q566-1/Q566*1/Q566)))</f>
        <v>0</v>
      </c>
      <c r="Q566">
        <f>IF(LEFT(CA566,1)&lt;&gt;"0",IF(LEFT(CA566,1)="1",3.0,CB566),$D$5+$E$5*(CR566*CK566/($K$5*1000))+$F$5*(CR566*CK566/($K$5*1000))*MAX(MIN(BY566,$J$5),$I$5)*MAX(MIN(BY566,$J$5),$I$5)+$G$5*MAX(MIN(BY566,$J$5),$I$5)*(CR566*CK566/($K$5*1000))+$H$5*(CR566*CK566/($K$5*1000))*(CR566*CK566/($K$5*1000)))</f>
        <v>0</v>
      </c>
      <c r="R566">
        <f>I566*(1000-(1000*0.61365*exp(17.502*V566/(240.97+V566))/(CK566+CL566)+CF566)/2)/(1000*0.61365*exp(17.502*V566/(240.97+V566))/(CK566+CL566)-CF566)</f>
        <v>0</v>
      </c>
      <c r="S566">
        <f>1/((BZ566+1)/(P566/1.6)+1/(Q566/1.37)) + BZ566/((BZ566+1)/(P566/1.6) + BZ566/(Q566/1.37))</f>
        <v>0</v>
      </c>
      <c r="T566">
        <f>(BU566*BX566)</f>
        <v>0</v>
      </c>
      <c r="U566">
        <f>(CM566+(T566+2*0.95*5.67E-8*(((CM566+$B$7)+273)^4-(CM566+273)^4)-44100*I566)/(1.84*29.3*Q566+8*0.95*5.67E-8*(CM566+273)^3))</f>
        <v>0</v>
      </c>
      <c r="V566">
        <f>($C$7*CN566+$D$7*CO566+$E$7*U566)</f>
        <v>0</v>
      </c>
      <c r="W566">
        <f>0.61365*exp(17.502*V566/(240.97+V566))</f>
        <v>0</v>
      </c>
      <c r="X566">
        <f>(Y566/Z566*100)</f>
        <v>0</v>
      </c>
      <c r="Y566">
        <f>CF566*(CK566+CL566)/1000</f>
        <v>0</v>
      </c>
      <c r="Z566">
        <f>0.61365*exp(17.502*CM566/(240.97+CM566))</f>
        <v>0</v>
      </c>
      <c r="AA566">
        <f>(W566-CF566*(CK566+CL566)/1000)</f>
        <v>0</v>
      </c>
      <c r="AB566">
        <f>(-I566*44100)</f>
        <v>0</v>
      </c>
      <c r="AC566">
        <f>2*29.3*Q566*0.92*(CM566-V566)</f>
        <v>0</v>
      </c>
      <c r="AD566">
        <f>2*0.95*5.67E-8*(((CM566+$B$7)+273)^4-(V566+273)^4)</f>
        <v>0</v>
      </c>
      <c r="AE566">
        <f>T566+AD566+AB566+AC566</f>
        <v>0</v>
      </c>
      <c r="AF566">
        <v>0</v>
      </c>
      <c r="AG566">
        <v>0</v>
      </c>
      <c r="AH566">
        <f>IF(AF566*$H$13&gt;=AJ566,1.0,(AJ566/(AJ566-AF566*$H$13)))</f>
        <v>0</v>
      </c>
      <c r="AI566">
        <f>(AH566-1)*100</f>
        <v>0</v>
      </c>
      <c r="AJ566">
        <f>MAX(0,($B$13+$C$13*CR566)/(1+$D$13*CR566)*CK566/(CM566+273)*$E$13)</f>
        <v>0</v>
      </c>
      <c r="AK566" t="s">
        <v>303</v>
      </c>
      <c r="AL566" t="s">
        <v>303</v>
      </c>
      <c r="AM566">
        <v>0</v>
      </c>
      <c r="AN566">
        <v>0</v>
      </c>
      <c r="AO566">
        <f>1-AM566/AN566</f>
        <v>0</v>
      </c>
      <c r="AP566">
        <v>0</v>
      </c>
      <c r="AQ566" t="s">
        <v>303</v>
      </c>
      <c r="AR566" t="s">
        <v>303</v>
      </c>
      <c r="AS566">
        <v>0</v>
      </c>
      <c r="AT566">
        <v>0</v>
      </c>
      <c r="AU566">
        <f>1-AS566/AT566</f>
        <v>0</v>
      </c>
      <c r="AV566">
        <v>0.5</v>
      </c>
      <c r="AW566">
        <f>BV566</f>
        <v>0</v>
      </c>
      <c r="AX566">
        <f>K566</f>
        <v>0</v>
      </c>
      <c r="AY566">
        <f>AU566*AV566*AW566</f>
        <v>0</v>
      </c>
      <c r="AZ566">
        <f>(AX566-AP566)/AW566</f>
        <v>0</v>
      </c>
      <c r="BA566">
        <f>(AN566-AT566)/AT566</f>
        <v>0</v>
      </c>
      <c r="BB566">
        <f>AM566/(AO566+AM566/AT566)</f>
        <v>0</v>
      </c>
      <c r="BC566" t="s">
        <v>303</v>
      </c>
      <c r="BD566">
        <v>0</v>
      </c>
      <c r="BE566">
        <f>IF(BD566&lt;&gt;0, BD566, BB566)</f>
        <v>0</v>
      </c>
      <c r="BF566">
        <f>1-BE566/AT566</f>
        <v>0</v>
      </c>
      <c r="BG566">
        <f>(AT566-AS566)/(AT566-BE566)</f>
        <v>0</v>
      </c>
      <c r="BH566">
        <f>(AN566-AT566)/(AN566-BE566)</f>
        <v>0</v>
      </c>
      <c r="BI566">
        <f>(AT566-AS566)/(AT566-AM566)</f>
        <v>0</v>
      </c>
      <c r="BJ566">
        <f>(AN566-AT566)/(AN566-AM566)</f>
        <v>0</v>
      </c>
      <c r="BK566">
        <f>(BG566*BE566/AS566)</f>
        <v>0</v>
      </c>
      <c r="BL566">
        <f>(1-BK566)</f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f>$B$11*CS566+$C$11*CT566+$F$11*CU566*(1-CX566)</f>
        <v>0</v>
      </c>
      <c r="BV566">
        <f>BU566*BW566</f>
        <v>0</v>
      </c>
      <c r="BW566">
        <f>($B$11*$D$9+$C$11*$D$9+$F$11*((DH566+CZ566)/MAX(DH566+CZ566+DI566, 0.1)*$I$9+DI566/MAX(DH566+CZ566+DI566, 0.1)*$J$9))/($B$11+$C$11+$F$11)</f>
        <v>0</v>
      </c>
      <c r="BX566">
        <f>($B$11*$K$9+$C$11*$K$9+$F$11*((DH566+CZ566)/MAX(DH566+CZ566+DI566, 0.1)*$P$9+DI566/MAX(DH566+CZ566+DI566, 0.1)*$Q$9))/($B$11+$C$11+$F$11)</f>
        <v>0</v>
      </c>
      <c r="BY566">
        <v>6</v>
      </c>
      <c r="BZ566">
        <v>0.5</v>
      </c>
      <c r="CA566" t="s">
        <v>304</v>
      </c>
      <c r="CB566">
        <v>2</v>
      </c>
      <c r="CC566">
        <v>1625678313.5</v>
      </c>
      <c r="CD566">
        <v>405.287666666667</v>
      </c>
      <c r="CE566">
        <v>419.989666666667</v>
      </c>
      <c r="CF566">
        <v>14.4948666666667</v>
      </c>
      <c r="CG566">
        <v>11.6300333333333</v>
      </c>
      <c r="CH566">
        <v>419.629</v>
      </c>
      <c r="CI566">
        <v>16.0905333333333</v>
      </c>
      <c r="CJ566">
        <v>500.091</v>
      </c>
      <c r="CK566">
        <v>100.428666666667</v>
      </c>
      <c r="CL566">
        <v>0.100340533333333</v>
      </c>
      <c r="CM566">
        <v>29.8980333333333</v>
      </c>
      <c r="CN566">
        <v>29.3273666666667</v>
      </c>
      <c r="CO566">
        <v>999.9</v>
      </c>
      <c r="CP566">
        <v>0</v>
      </c>
      <c r="CQ566">
        <v>0</v>
      </c>
      <c r="CR566">
        <v>10007.5166666667</v>
      </c>
      <c r="CS566">
        <v>0</v>
      </c>
      <c r="CT566">
        <v>4.46643</v>
      </c>
      <c r="CU566">
        <v>1045.85</v>
      </c>
      <c r="CV566">
        <v>0.962005666666667</v>
      </c>
      <c r="CW566">
        <v>0.0379944</v>
      </c>
      <c r="CX566">
        <v>0</v>
      </c>
      <c r="CY566">
        <v>1172.73</v>
      </c>
      <c r="CZ566">
        <v>4.99912</v>
      </c>
      <c r="DA566">
        <v>12233.0333333333</v>
      </c>
      <c r="DB566">
        <v>6711.84333333333</v>
      </c>
      <c r="DC566">
        <v>38.5833333333333</v>
      </c>
      <c r="DD566">
        <v>41.333</v>
      </c>
      <c r="DE566">
        <v>40.1873333333333</v>
      </c>
      <c r="DF566">
        <v>41</v>
      </c>
      <c r="DG566">
        <v>40.7703333333333</v>
      </c>
      <c r="DH566">
        <v>1001.3</v>
      </c>
      <c r="DI566">
        <v>39.55</v>
      </c>
      <c r="DJ566">
        <v>0</v>
      </c>
      <c r="DK566">
        <v>1625678315.6</v>
      </c>
      <c r="DL566">
        <v>0</v>
      </c>
      <c r="DM566">
        <v>1174.50269230769</v>
      </c>
      <c r="DN566">
        <v>-16.887179474058</v>
      </c>
      <c r="DO566">
        <v>-85.1897434714958</v>
      </c>
      <c r="DP566">
        <v>12246.9307692308</v>
      </c>
      <c r="DQ566">
        <v>15</v>
      </c>
      <c r="DR566">
        <v>1625677134.6</v>
      </c>
      <c r="DS566" t="s">
        <v>305</v>
      </c>
      <c r="DT566">
        <v>1625677128.6</v>
      </c>
      <c r="DU566">
        <v>1625677134.6</v>
      </c>
      <c r="DV566">
        <v>2</v>
      </c>
      <c r="DW566">
        <v>0.041</v>
      </c>
      <c r="DX566">
        <v>0.026</v>
      </c>
      <c r="DY566">
        <v>-14.347</v>
      </c>
      <c r="DZ566">
        <v>-1.389</v>
      </c>
      <c r="EA566">
        <v>420</v>
      </c>
      <c r="EB566">
        <v>5</v>
      </c>
      <c r="EC566">
        <v>0.14</v>
      </c>
      <c r="ED566">
        <v>0.08</v>
      </c>
      <c r="EE566">
        <v>-14.5985341463415</v>
      </c>
      <c r="EF566">
        <v>-0.20672404181191</v>
      </c>
      <c r="EG566">
        <v>0.0473576820963564</v>
      </c>
      <c r="EH566">
        <v>1</v>
      </c>
      <c r="EI566">
        <v>1175.2603030303</v>
      </c>
      <c r="EJ566">
        <v>-16.950911084865</v>
      </c>
      <c r="EK566">
        <v>1.62393178847733</v>
      </c>
      <c r="EL566">
        <v>0</v>
      </c>
      <c r="EM566">
        <v>2.83631195121951</v>
      </c>
      <c r="EN566">
        <v>0.192779790940767</v>
      </c>
      <c r="EO566">
        <v>0.0212825935082321</v>
      </c>
      <c r="EP566">
        <v>0</v>
      </c>
      <c r="EQ566">
        <v>1</v>
      </c>
      <c r="ER566">
        <v>3</v>
      </c>
      <c r="ES566" t="s">
        <v>427</v>
      </c>
      <c r="ET566">
        <v>100</v>
      </c>
      <c r="EU566">
        <v>100</v>
      </c>
      <c r="EV566">
        <v>-14.342</v>
      </c>
      <c r="EW566">
        <v>-1.5959</v>
      </c>
      <c r="EX566">
        <v>-14.3476998515065</v>
      </c>
      <c r="EY566">
        <v>0.000485247639819423</v>
      </c>
      <c r="EZ566">
        <v>-1.36446825205216e-06</v>
      </c>
      <c r="FA566">
        <v>5.78542989185787e-10</v>
      </c>
      <c r="FB566">
        <v>-1.1099058739466</v>
      </c>
      <c r="FC566">
        <v>-0.0508365997127688</v>
      </c>
      <c r="FD566">
        <v>0.00161886503163497</v>
      </c>
      <c r="FE566">
        <v>-2.08621555845513e-05</v>
      </c>
      <c r="FF566">
        <v>0</v>
      </c>
      <c r="FG566">
        <v>2096</v>
      </c>
      <c r="FH566">
        <v>2</v>
      </c>
      <c r="FI566">
        <v>28</v>
      </c>
      <c r="FJ566">
        <v>19.8</v>
      </c>
      <c r="FK566">
        <v>19.7</v>
      </c>
      <c r="FL566">
        <v>18</v>
      </c>
      <c r="FM566">
        <v>493.054</v>
      </c>
      <c r="FN566">
        <v>513.784</v>
      </c>
      <c r="FO566">
        <v>33.4024</v>
      </c>
      <c r="FP566">
        <v>26.6317</v>
      </c>
      <c r="FQ566">
        <v>30.0004</v>
      </c>
      <c r="FR566">
        <v>26.6641</v>
      </c>
      <c r="FS566">
        <v>26.6413</v>
      </c>
      <c r="FT566">
        <v>21.5701</v>
      </c>
      <c r="FU566">
        <v>28.3345</v>
      </c>
      <c r="FV566">
        <v>0</v>
      </c>
      <c r="FW566">
        <v>33.45</v>
      </c>
      <c r="FX566">
        <v>420</v>
      </c>
      <c r="FY566">
        <v>11.7459</v>
      </c>
      <c r="FZ566">
        <v>101.666</v>
      </c>
      <c r="GA566">
        <v>96.1846</v>
      </c>
    </row>
    <row r="567" spans="1:183">
      <c r="A567">
        <v>551</v>
      </c>
      <c r="B567">
        <v>1625678316.5</v>
      </c>
      <c r="C567">
        <v>1100.40000009537</v>
      </c>
      <c r="D567" t="s">
        <v>1408</v>
      </c>
      <c r="E567" t="s">
        <v>1409</v>
      </c>
      <c r="F567">
        <v>1</v>
      </c>
      <c r="G567" t="s">
        <v>302</v>
      </c>
      <c r="H567">
        <v>1625678315.5</v>
      </c>
      <c r="I567">
        <f>(J567)/1000</f>
        <v>0</v>
      </c>
      <c r="J567">
        <f>1000*CJ567*AH567*(CF567-CG567)/(100*BY567*(1000-AH567*CF567))</f>
        <v>0</v>
      </c>
      <c r="K567">
        <f>CJ567*AH567*(CE567-CD567*(1000-AH567*CG567)/(1000-AH567*CF567))/(100*BY567)</f>
        <v>0</v>
      </c>
      <c r="L567">
        <f>CD567 - IF(AH567&gt;1, K567*BY567*100.0/(AJ567*CR567), 0)</f>
        <v>0</v>
      </c>
      <c r="M567">
        <f>((S567-I567/2)*L567-K567)/(S567+I567/2)</f>
        <v>0</v>
      </c>
      <c r="N567">
        <f>M567*(CK567+CL567)/1000.0</f>
        <v>0</v>
      </c>
      <c r="O567">
        <f>(CD567 - IF(AH567&gt;1, K567*BY567*100.0/(AJ567*CR567), 0))*(CK567+CL567)/1000.0</f>
        <v>0</v>
      </c>
      <c r="P567">
        <f>2.0/((1/R567-1/Q567)+SIGN(R567)*SQRT((1/R567-1/Q567)*(1/R567-1/Q567) + 4*BZ567/((BZ567+1)*(BZ567+1))*(2*1/R567*1/Q567-1/Q567*1/Q567)))</f>
        <v>0</v>
      </c>
      <c r="Q567">
        <f>IF(LEFT(CA567,1)&lt;&gt;"0",IF(LEFT(CA567,1)="1",3.0,CB567),$D$5+$E$5*(CR567*CK567/($K$5*1000))+$F$5*(CR567*CK567/($K$5*1000))*MAX(MIN(BY567,$J$5),$I$5)*MAX(MIN(BY567,$J$5),$I$5)+$G$5*MAX(MIN(BY567,$J$5),$I$5)*(CR567*CK567/($K$5*1000))+$H$5*(CR567*CK567/($K$5*1000))*(CR567*CK567/($K$5*1000)))</f>
        <v>0</v>
      </c>
      <c r="R567">
        <f>I567*(1000-(1000*0.61365*exp(17.502*V567/(240.97+V567))/(CK567+CL567)+CF567)/2)/(1000*0.61365*exp(17.502*V567/(240.97+V567))/(CK567+CL567)-CF567)</f>
        <v>0</v>
      </c>
      <c r="S567">
        <f>1/((BZ567+1)/(P567/1.6)+1/(Q567/1.37)) + BZ567/((BZ567+1)/(P567/1.6) + BZ567/(Q567/1.37))</f>
        <v>0</v>
      </c>
      <c r="T567">
        <f>(BU567*BX567)</f>
        <v>0</v>
      </c>
      <c r="U567">
        <f>(CM567+(T567+2*0.95*5.67E-8*(((CM567+$B$7)+273)^4-(CM567+273)^4)-44100*I567)/(1.84*29.3*Q567+8*0.95*5.67E-8*(CM567+273)^3))</f>
        <v>0</v>
      </c>
      <c r="V567">
        <f>($C$7*CN567+$D$7*CO567+$E$7*U567)</f>
        <v>0</v>
      </c>
      <c r="W567">
        <f>0.61365*exp(17.502*V567/(240.97+V567))</f>
        <v>0</v>
      </c>
      <c r="X567">
        <f>(Y567/Z567*100)</f>
        <v>0</v>
      </c>
      <c r="Y567">
        <f>CF567*(CK567+CL567)/1000</f>
        <v>0</v>
      </c>
      <c r="Z567">
        <f>0.61365*exp(17.502*CM567/(240.97+CM567))</f>
        <v>0</v>
      </c>
      <c r="AA567">
        <f>(W567-CF567*(CK567+CL567)/1000)</f>
        <v>0</v>
      </c>
      <c r="AB567">
        <f>(-I567*44100)</f>
        <v>0</v>
      </c>
      <c r="AC567">
        <f>2*29.3*Q567*0.92*(CM567-V567)</f>
        <v>0</v>
      </c>
      <c r="AD567">
        <f>2*0.95*5.67E-8*(((CM567+$B$7)+273)^4-(V567+273)^4)</f>
        <v>0</v>
      </c>
      <c r="AE567">
        <f>T567+AD567+AB567+AC567</f>
        <v>0</v>
      </c>
      <c r="AF567">
        <v>0</v>
      </c>
      <c r="AG567">
        <v>0</v>
      </c>
      <c r="AH567">
        <f>IF(AF567*$H$13&gt;=AJ567,1.0,(AJ567/(AJ567-AF567*$H$13)))</f>
        <v>0</v>
      </c>
      <c r="AI567">
        <f>(AH567-1)*100</f>
        <v>0</v>
      </c>
      <c r="AJ567">
        <f>MAX(0,($B$13+$C$13*CR567)/(1+$D$13*CR567)*CK567/(CM567+273)*$E$13)</f>
        <v>0</v>
      </c>
      <c r="AK567" t="s">
        <v>303</v>
      </c>
      <c r="AL567" t="s">
        <v>303</v>
      </c>
      <c r="AM567">
        <v>0</v>
      </c>
      <c r="AN567">
        <v>0</v>
      </c>
      <c r="AO567">
        <f>1-AM567/AN567</f>
        <v>0</v>
      </c>
      <c r="AP567">
        <v>0</v>
      </c>
      <c r="AQ567" t="s">
        <v>303</v>
      </c>
      <c r="AR567" t="s">
        <v>303</v>
      </c>
      <c r="AS567">
        <v>0</v>
      </c>
      <c r="AT567">
        <v>0</v>
      </c>
      <c r="AU567">
        <f>1-AS567/AT567</f>
        <v>0</v>
      </c>
      <c r="AV567">
        <v>0.5</v>
      </c>
      <c r="AW567">
        <f>BV567</f>
        <v>0</v>
      </c>
      <c r="AX567">
        <f>K567</f>
        <v>0</v>
      </c>
      <c r="AY567">
        <f>AU567*AV567*AW567</f>
        <v>0</v>
      </c>
      <c r="AZ567">
        <f>(AX567-AP567)/AW567</f>
        <v>0</v>
      </c>
      <c r="BA567">
        <f>(AN567-AT567)/AT567</f>
        <v>0</v>
      </c>
      <c r="BB567">
        <f>AM567/(AO567+AM567/AT567)</f>
        <v>0</v>
      </c>
      <c r="BC567" t="s">
        <v>303</v>
      </c>
      <c r="BD567">
        <v>0</v>
      </c>
      <c r="BE567">
        <f>IF(BD567&lt;&gt;0, BD567, BB567)</f>
        <v>0</v>
      </c>
      <c r="BF567">
        <f>1-BE567/AT567</f>
        <v>0</v>
      </c>
      <c r="BG567">
        <f>(AT567-AS567)/(AT567-BE567)</f>
        <v>0</v>
      </c>
      <c r="BH567">
        <f>(AN567-AT567)/(AN567-BE567)</f>
        <v>0</v>
      </c>
      <c r="BI567">
        <f>(AT567-AS567)/(AT567-AM567)</f>
        <v>0</v>
      </c>
      <c r="BJ567">
        <f>(AN567-AT567)/(AN567-AM567)</f>
        <v>0</v>
      </c>
      <c r="BK567">
        <f>(BG567*BE567/AS567)</f>
        <v>0</v>
      </c>
      <c r="BL567">
        <f>(1-BK567)</f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f>$B$11*CS567+$C$11*CT567+$F$11*CU567*(1-CX567)</f>
        <v>0</v>
      </c>
      <c r="BV567">
        <f>BU567*BW567</f>
        <v>0</v>
      </c>
      <c r="BW567">
        <f>($B$11*$D$9+$C$11*$D$9+$F$11*((DH567+CZ567)/MAX(DH567+CZ567+DI567, 0.1)*$I$9+DI567/MAX(DH567+CZ567+DI567, 0.1)*$J$9))/($B$11+$C$11+$F$11)</f>
        <v>0</v>
      </c>
      <c r="BX567">
        <f>($B$11*$K$9+$C$11*$K$9+$F$11*((DH567+CZ567)/MAX(DH567+CZ567+DI567, 0.1)*$P$9+DI567/MAX(DH567+CZ567+DI567, 0.1)*$Q$9))/($B$11+$C$11+$F$11)</f>
        <v>0</v>
      </c>
      <c r="BY567">
        <v>6</v>
      </c>
      <c r="BZ567">
        <v>0.5</v>
      </c>
      <c r="CA567" t="s">
        <v>304</v>
      </c>
      <c r="CB567">
        <v>2</v>
      </c>
      <c r="CC567">
        <v>1625678315.5</v>
      </c>
      <c r="CD567">
        <v>405.289</v>
      </c>
      <c r="CE567">
        <v>420.003666666667</v>
      </c>
      <c r="CF567">
        <v>14.5217333333333</v>
      </c>
      <c r="CG567">
        <v>11.6487666666667</v>
      </c>
      <c r="CH567">
        <v>419.630333333333</v>
      </c>
      <c r="CI567">
        <v>16.1178333333333</v>
      </c>
      <c r="CJ567">
        <v>500.104666666667</v>
      </c>
      <c r="CK567">
        <v>100.428666666667</v>
      </c>
      <c r="CL567">
        <v>0.100789666666667</v>
      </c>
      <c r="CM567">
        <v>29.9263</v>
      </c>
      <c r="CN567">
        <v>29.3528</v>
      </c>
      <c r="CO567">
        <v>999.9</v>
      </c>
      <c r="CP567">
        <v>0</v>
      </c>
      <c r="CQ567">
        <v>0</v>
      </c>
      <c r="CR567">
        <v>9971.25</v>
      </c>
      <c r="CS567">
        <v>0</v>
      </c>
      <c r="CT567">
        <v>4.46643</v>
      </c>
      <c r="CU567">
        <v>1046.03666666667</v>
      </c>
      <c r="CV567">
        <v>0.962013</v>
      </c>
      <c r="CW567">
        <v>0.037987</v>
      </c>
      <c r="CX567">
        <v>0</v>
      </c>
      <c r="CY567">
        <v>1172.33</v>
      </c>
      <c r="CZ567">
        <v>4.99912</v>
      </c>
      <c r="DA567">
        <v>12229.1666666667</v>
      </c>
      <c r="DB567">
        <v>6713.07666666667</v>
      </c>
      <c r="DC567">
        <v>38.5833333333333</v>
      </c>
      <c r="DD567">
        <v>41.375</v>
      </c>
      <c r="DE567">
        <v>40.2286666666667</v>
      </c>
      <c r="DF567">
        <v>41.0416666666667</v>
      </c>
      <c r="DG567">
        <v>40.8333333333333</v>
      </c>
      <c r="DH567">
        <v>1001.49</v>
      </c>
      <c r="DI567">
        <v>39.55</v>
      </c>
      <c r="DJ567">
        <v>0</v>
      </c>
      <c r="DK567">
        <v>1625678317.4</v>
      </c>
      <c r="DL567">
        <v>0</v>
      </c>
      <c r="DM567">
        <v>1173.9116</v>
      </c>
      <c r="DN567">
        <v>-16.5723076656795</v>
      </c>
      <c r="DO567">
        <v>-110.153845922884</v>
      </c>
      <c r="DP567">
        <v>12243.528</v>
      </c>
      <c r="DQ567">
        <v>15</v>
      </c>
      <c r="DR567">
        <v>1625677134.6</v>
      </c>
      <c r="DS567" t="s">
        <v>305</v>
      </c>
      <c r="DT567">
        <v>1625677128.6</v>
      </c>
      <c r="DU567">
        <v>1625677134.6</v>
      </c>
      <c r="DV567">
        <v>2</v>
      </c>
      <c r="DW567">
        <v>0.041</v>
      </c>
      <c r="DX567">
        <v>0.026</v>
      </c>
      <c r="DY567">
        <v>-14.347</v>
      </c>
      <c r="DZ567">
        <v>-1.389</v>
      </c>
      <c r="EA567">
        <v>420</v>
      </c>
      <c r="EB567">
        <v>5</v>
      </c>
      <c r="EC567">
        <v>0.14</v>
      </c>
      <c r="ED567">
        <v>0.08</v>
      </c>
      <c r="EE567">
        <v>-14.6129975609756</v>
      </c>
      <c r="EF567">
        <v>-0.321466202090601</v>
      </c>
      <c r="EG567">
        <v>0.0563727121662422</v>
      </c>
      <c r="EH567">
        <v>1</v>
      </c>
      <c r="EI567">
        <v>1174.85235294118</v>
      </c>
      <c r="EJ567">
        <v>-16.677242835107</v>
      </c>
      <c r="EK567">
        <v>1.64465633603736</v>
      </c>
      <c r="EL567">
        <v>0</v>
      </c>
      <c r="EM567">
        <v>2.84149195121951</v>
      </c>
      <c r="EN567">
        <v>0.216984668989545</v>
      </c>
      <c r="EO567">
        <v>0.0229261426259399</v>
      </c>
      <c r="EP567">
        <v>0</v>
      </c>
      <c r="EQ567">
        <v>1</v>
      </c>
      <c r="ER567">
        <v>3</v>
      </c>
      <c r="ES567" t="s">
        <v>427</v>
      </c>
      <c r="ET567">
        <v>100</v>
      </c>
      <c r="EU567">
        <v>100</v>
      </c>
      <c r="EV567">
        <v>-14.342</v>
      </c>
      <c r="EW567">
        <v>-1.5963</v>
      </c>
      <c r="EX567">
        <v>-14.3476998515065</v>
      </c>
      <c r="EY567">
        <v>0.000485247639819423</v>
      </c>
      <c r="EZ567">
        <v>-1.36446825205216e-06</v>
      </c>
      <c r="FA567">
        <v>5.78542989185787e-10</v>
      </c>
      <c r="FB567">
        <v>-1.1099058739466</v>
      </c>
      <c r="FC567">
        <v>-0.0508365997127688</v>
      </c>
      <c r="FD567">
        <v>0.00161886503163497</v>
      </c>
      <c r="FE567">
        <v>-2.08621555845513e-05</v>
      </c>
      <c r="FF567">
        <v>0</v>
      </c>
      <c r="FG567">
        <v>2096</v>
      </c>
      <c r="FH567">
        <v>2</v>
      </c>
      <c r="FI567">
        <v>28</v>
      </c>
      <c r="FJ567">
        <v>19.8</v>
      </c>
      <c r="FK567">
        <v>19.7</v>
      </c>
      <c r="FL567">
        <v>18</v>
      </c>
      <c r="FM567">
        <v>493.238</v>
      </c>
      <c r="FN567">
        <v>514.029</v>
      </c>
      <c r="FO567">
        <v>33.4552</v>
      </c>
      <c r="FP567">
        <v>26.6339</v>
      </c>
      <c r="FQ567">
        <v>30.0004</v>
      </c>
      <c r="FR567">
        <v>26.6653</v>
      </c>
      <c r="FS567">
        <v>26.6424</v>
      </c>
      <c r="FT567">
        <v>21.5717</v>
      </c>
      <c r="FU567">
        <v>28.3345</v>
      </c>
      <c r="FV567">
        <v>0</v>
      </c>
      <c r="FW567">
        <v>33.52</v>
      </c>
      <c r="FX567">
        <v>420</v>
      </c>
      <c r="FY567">
        <v>11.7422</v>
      </c>
      <c r="FZ567">
        <v>101.667</v>
      </c>
      <c r="GA567">
        <v>96.1852</v>
      </c>
    </row>
    <row r="568" spans="1:183">
      <c r="A568">
        <v>552</v>
      </c>
      <c r="B568">
        <v>1625678318.5</v>
      </c>
      <c r="C568">
        <v>1102.40000009537</v>
      </c>
      <c r="D568" t="s">
        <v>1410</v>
      </c>
      <c r="E568" t="s">
        <v>1411</v>
      </c>
      <c r="F568">
        <v>1</v>
      </c>
      <c r="G568" t="s">
        <v>302</v>
      </c>
      <c r="H568">
        <v>1625678317.5</v>
      </c>
      <c r="I568">
        <f>(J568)/1000</f>
        <v>0</v>
      </c>
      <c r="J568">
        <f>1000*CJ568*AH568*(CF568-CG568)/(100*BY568*(1000-AH568*CF568))</f>
        <v>0</v>
      </c>
      <c r="K568">
        <f>CJ568*AH568*(CE568-CD568*(1000-AH568*CG568)/(1000-AH568*CF568))/(100*BY568)</f>
        <v>0</v>
      </c>
      <c r="L568">
        <f>CD568 - IF(AH568&gt;1, K568*BY568*100.0/(AJ568*CR568), 0)</f>
        <v>0</v>
      </c>
      <c r="M568">
        <f>((S568-I568/2)*L568-K568)/(S568+I568/2)</f>
        <v>0</v>
      </c>
      <c r="N568">
        <f>M568*(CK568+CL568)/1000.0</f>
        <v>0</v>
      </c>
      <c r="O568">
        <f>(CD568 - IF(AH568&gt;1, K568*BY568*100.0/(AJ568*CR568), 0))*(CK568+CL568)/1000.0</f>
        <v>0</v>
      </c>
      <c r="P568">
        <f>2.0/((1/R568-1/Q568)+SIGN(R568)*SQRT((1/R568-1/Q568)*(1/R568-1/Q568) + 4*BZ568/((BZ568+1)*(BZ568+1))*(2*1/R568*1/Q568-1/Q568*1/Q568)))</f>
        <v>0</v>
      </c>
      <c r="Q568">
        <f>IF(LEFT(CA568,1)&lt;&gt;"0",IF(LEFT(CA568,1)="1",3.0,CB568),$D$5+$E$5*(CR568*CK568/($K$5*1000))+$F$5*(CR568*CK568/($K$5*1000))*MAX(MIN(BY568,$J$5),$I$5)*MAX(MIN(BY568,$J$5),$I$5)+$G$5*MAX(MIN(BY568,$J$5),$I$5)*(CR568*CK568/($K$5*1000))+$H$5*(CR568*CK568/($K$5*1000))*(CR568*CK568/($K$5*1000)))</f>
        <v>0</v>
      </c>
      <c r="R568">
        <f>I568*(1000-(1000*0.61365*exp(17.502*V568/(240.97+V568))/(CK568+CL568)+CF568)/2)/(1000*0.61365*exp(17.502*V568/(240.97+V568))/(CK568+CL568)-CF568)</f>
        <v>0</v>
      </c>
      <c r="S568">
        <f>1/((BZ568+1)/(P568/1.6)+1/(Q568/1.37)) + BZ568/((BZ568+1)/(P568/1.6) + BZ568/(Q568/1.37))</f>
        <v>0</v>
      </c>
      <c r="T568">
        <f>(BU568*BX568)</f>
        <v>0</v>
      </c>
      <c r="U568">
        <f>(CM568+(T568+2*0.95*5.67E-8*(((CM568+$B$7)+273)^4-(CM568+273)^4)-44100*I568)/(1.84*29.3*Q568+8*0.95*5.67E-8*(CM568+273)^3))</f>
        <v>0</v>
      </c>
      <c r="V568">
        <f>($C$7*CN568+$D$7*CO568+$E$7*U568)</f>
        <v>0</v>
      </c>
      <c r="W568">
        <f>0.61365*exp(17.502*V568/(240.97+V568))</f>
        <v>0</v>
      </c>
      <c r="X568">
        <f>(Y568/Z568*100)</f>
        <v>0</v>
      </c>
      <c r="Y568">
        <f>CF568*(CK568+CL568)/1000</f>
        <v>0</v>
      </c>
      <c r="Z568">
        <f>0.61365*exp(17.502*CM568/(240.97+CM568))</f>
        <v>0</v>
      </c>
      <c r="AA568">
        <f>(W568-CF568*(CK568+CL568)/1000)</f>
        <v>0</v>
      </c>
      <c r="AB568">
        <f>(-I568*44100)</f>
        <v>0</v>
      </c>
      <c r="AC568">
        <f>2*29.3*Q568*0.92*(CM568-V568)</f>
        <v>0</v>
      </c>
      <c r="AD568">
        <f>2*0.95*5.67E-8*(((CM568+$B$7)+273)^4-(V568+273)^4)</f>
        <v>0</v>
      </c>
      <c r="AE568">
        <f>T568+AD568+AB568+AC568</f>
        <v>0</v>
      </c>
      <c r="AF568">
        <v>0</v>
      </c>
      <c r="AG568">
        <v>0</v>
      </c>
      <c r="AH568">
        <f>IF(AF568*$H$13&gt;=AJ568,1.0,(AJ568/(AJ568-AF568*$H$13)))</f>
        <v>0</v>
      </c>
      <c r="AI568">
        <f>(AH568-1)*100</f>
        <v>0</v>
      </c>
      <c r="AJ568">
        <f>MAX(0,($B$13+$C$13*CR568)/(1+$D$13*CR568)*CK568/(CM568+273)*$E$13)</f>
        <v>0</v>
      </c>
      <c r="AK568" t="s">
        <v>303</v>
      </c>
      <c r="AL568" t="s">
        <v>303</v>
      </c>
      <c r="AM568">
        <v>0</v>
      </c>
      <c r="AN568">
        <v>0</v>
      </c>
      <c r="AO568">
        <f>1-AM568/AN568</f>
        <v>0</v>
      </c>
      <c r="AP568">
        <v>0</v>
      </c>
      <c r="AQ568" t="s">
        <v>303</v>
      </c>
      <c r="AR568" t="s">
        <v>303</v>
      </c>
      <c r="AS568">
        <v>0</v>
      </c>
      <c r="AT568">
        <v>0</v>
      </c>
      <c r="AU568">
        <f>1-AS568/AT568</f>
        <v>0</v>
      </c>
      <c r="AV568">
        <v>0.5</v>
      </c>
      <c r="AW568">
        <f>BV568</f>
        <v>0</v>
      </c>
      <c r="AX568">
        <f>K568</f>
        <v>0</v>
      </c>
      <c r="AY568">
        <f>AU568*AV568*AW568</f>
        <v>0</v>
      </c>
      <c r="AZ568">
        <f>(AX568-AP568)/AW568</f>
        <v>0</v>
      </c>
      <c r="BA568">
        <f>(AN568-AT568)/AT568</f>
        <v>0</v>
      </c>
      <c r="BB568">
        <f>AM568/(AO568+AM568/AT568)</f>
        <v>0</v>
      </c>
      <c r="BC568" t="s">
        <v>303</v>
      </c>
      <c r="BD568">
        <v>0</v>
      </c>
      <c r="BE568">
        <f>IF(BD568&lt;&gt;0, BD568, BB568)</f>
        <v>0</v>
      </c>
      <c r="BF568">
        <f>1-BE568/AT568</f>
        <v>0</v>
      </c>
      <c r="BG568">
        <f>(AT568-AS568)/(AT568-BE568)</f>
        <v>0</v>
      </c>
      <c r="BH568">
        <f>(AN568-AT568)/(AN568-BE568)</f>
        <v>0</v>
      </c>
      <c r="BI568">
        <f>(AT568-AS568)/(AT568-AM568)</f>
        <v>0</v>
      </c>
      <c r="BJ568">
        <f>(AN568-AT568)/(AN568-AM568)</f>
        <v>0</v>
      </c>
      <c r="BK568">
        <f>(BG568*BE568/AS568)</f>
        <v>0</v>
      </c>
      <c r="BL568">
        <f>(1-BK568)</f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f>$B$11*CS568+$C$11*CT568+$F$11*CU568*(1-CX568)</f>
        <v>0</v>
      </c>
      <c r="BV568">
        <f>BU568*BW568</f>
        <v>0</v>
      </c>
      <c r="BW568">
        <f>($B$11*$D$9+$C$11*$D$9+$F$11*((DH568+CZ568)/MAX(DH568+CZ568+DI568, 0.1)*$I$9+DI568/MAX(DH568+CZ568+DI568, 0.1)*$J$9))/($B$11+$C$11+$F$11)</f>
        <v>0</v>
      </c>
      <c r="BX568">
        <f>($B$11*$K$9+$C$11*$K$9+$F$11*((DH568+CZ568)/MAX(DH568+CZ568+DI568, 0.1)*$P$9+DI568/MAX(DH568+CZ568+DI568, 0.1)*$Q$9))/($B$11+$C$11+$F$11)</f>
        <v>0</v>
      </c>
      <c r="BY568">
        <v>6</v>
      </c>
      <c r="BZ568">
        <v>0.5</v>
      </c>
      <c r="CA568" t="s">
        <v>304</v>
      </c>
      <c r="CB568">
        <v>2</v>
      </c>
      <c r="CC568">
        <v>1625678317.5</v>
      </c>
      <c r="CD568">
        <v>405.297333333333</v>
      </c>
      <c r="CE568">
        <v>419.996</v>
      </c>
      <c r="CF568">
        <v>14.5472</v>
      </c>
      <c r="CG568">
        <v>11.6642</v>
      </c>
      <c r="CH568">
        <v>419.639333333333</v>
      </c>
      <c r="CI568">
        <v>16.1437</v>
      </c>
      <c r="CJ568">
        <v>500.075666666667</v>
      </c>
      <c r="CK568">
        <v>100.423666666667</v>
      </c>
      <c r="CL568">
        <v>0.100189</v>
      </c>
      <c r="CM568">
        <v>29.9578666666667</v>
      </c>
      <c r="CN568">
        <v>29.3850333333333</v>
      </c>
      <c r="CO568">
        <v>999.9</v>
      </c>
      <c r="CP568">
        <v>0</v>
      </c>
      <c r="CQ568">
        <v>0</v>
      </c>
      <c r="CR568">
        <v>9998.75</v>
      </c>
      <c r="CS568">
        <v>0</v>
      </c>
      <c r="CT568">
        <v>4.45402333333333</v>
      </c>
      <c r="CU568">
        <v>1045.85</v>
      </c>
      <c r="CV568">
        <v>0.962005666666667</v>
      </c>
      <c r="CW568">
        <v>0.0379944</v>
      </c>
      <c r="CX568">
        <v>0</v>
      </c>
      <c r="CY568">
        <v>1171.61</v>
      </c>
      <c r="CZ568">
        <v>4.99912</v>
      </c>
      <c r="DA568">
        <v>12220.4666666667</v>
      </c>
      <c r="DB568">
        <v>6711.84666666667</v>
      </c>
      <c r="DC568">
        <v>38.604</v>
      </c>
      <c r="DD568">
        <v>41.375</v>
      </c>
      <c r="DE568">
        <v>40.083</v>
      </c>
      <c r="DF568">
        <v>41.0413333333333</v>
      </c>
      <c r="DG568">
        <v>40.7913333333333</v>
      </c>
      <c r="DH568">
        <v>1001.3</v>
      </c>
      <c r="DI568">
        <v>39.55</v>
      </c>
      <c r="DJ568">
        <v>0</v>
      </c>
      <c r="DK568">
        <v>1625678319.8</v>
      </c>
      <c r="DL568">
        <v>0</v>
      </c>
      <c r="DM568">
        <v>1173.2168</v>
      </c>
      <c r="DN568">
        <v>-16.2430769456418</v>
      </c>
      <c r="DO568">
        <v>-153.207692511906</v>
      </c>
      <c r="DP568">
        <v>12238.584</v>
      </c>
      <c r="DQ568">
        <v>15</v>
      </c>
      <c r="DR568">
        <v>1625677134.6</v>
      </c>
      <c r="DS568" t="s">
        <v>305</v>
      </c>
      <c r="DT568">
        <v>1625677128.6</v>
      </c>
      <c r="DU568">
        <v>1625677134.6</v>
      </c>
      <c r="DV568">
        <v>2</v>
      </c>
      <c r="DW568">
        <v>0.041</v>
      </c>
      <c r="DX568">
        <v>0.026</v>
      </c>
      <c r="DY568">
        <v>-14.347</v>
      </c>
      <c r="DZ568">
        <v>-1.389</v>
      </c>
      <c r="EA568">
        <v>420</v>
      </c>
      <c r="EB568">
        <v>5</v>
      </c>
      <c r="EC568">
        <v>0.14</v>
      </c>
      <c r="ED568">
        <v>0.08</v>
      </c>
      <c r="EE568">
        <v>-14.6291804878049</v>
      </c>
      <c r="EF568">
        <v>-0.301062020905929</v>
      </c>
      <c r="EG568">
        <v>0.0547039046161227</v>
      </c>
      <c r="EH568">
        <v>1</v>
      </c>
      <c r="EI568">
        <v>1174.17735294118</v>
      </c>
      <c r="EJ568">
        <v>-16.839611152652</v>
      </c>
      <c r="EK568">
        <v>1.65694671152825</v>
      </c>
      <c r="EL568">
        <v>0</v>
      </c>
      <c r="EM568">
        <v>2.84852804878049</v>
      </c>
      <c r="EN568">
        <v>0.218474634146347</v>
      </c>
      <c r="EO568">
        <v>0.0230140129337474</v>
      </c>
      <c r="EP568">
        <v>0</v>
      </c>
      <c r="EQ568">
        <v>1</v>
      </c>
      <c r="ER568">
        <v>3</v>
      </c>
      <c r="ES568" t="s">
        <v>427</v>
      </c>
      <c r="ET568">
        <v>100</v>
      </c>
      <c r="EU568">
        <v>100</v>
      </c>
      <c r="EV568">
        <v>-14.342</v>
      </c>
      <c r="EW568">
        <v>-1.5967</v>
      </c>
      <c r="EX568">
        <v>-14.3476998515065</v>
      </c>
      <c r="EY568">
        <v>0.000485247639819423</v>
      </c>
      <c r="EZ568">
        <v>-1.36446825205216e-06</v>
      </c>
      <c r="FA568">
        <v>5.78542989185787e-10</v>
      </c>
      <c r="FB568">
        <v>-1.1099058739466</v>
      </c>
      <c r="FC568">
        <v>-0.0508365997127688</v>
      </c>
      <c r="FD568">
        <v>0.00161886503163497</v>
      </c>
      <c r="FE568">
        <v>-2.08621555845513e-05</v>
      </c>
      <c r="FF568">
        <v>0</v>
      </c>
      <c r="FG568">
        <v>2096</v>
      </c>
      <c r="FH568">
        <v>2</v>
      </c>
      <c r="FI568">
        <v>28</v>
      </c>
      <c r="FJ568">
        <v>19.8</v>
      </c>
      <c r="FK568">
        <v>19.7</v>
      </c>
      <c r="FL568">
        <v>18</v>
      </c>
      <c r="FM568">
        <v>493.131</v>
      </c>
      <c r="FN568">
        <v>514.273</v>
      </c>
      <c r="FO568">
        <v>33.4995</v>
      </c>
      <c r="FP568">
        <v>26.6361</v>
      </c>
      <c r="FQ568">
        <v>30.0003</v>
      </c>
      <c r="FR568">
        <v>26.6663</v>
      </c>
      <c r="FS568">
        <v>26.6435</v>
      </c>
      <c r="FT568">
        <v>21.5678</v>
      </c>
      <c r="FU568">
        <v>27.9081</v>
      </c>
      <c r="FV568">
        <v>0</v>
      </c>
      <c r="FW568">
        <v>33.58</v>
      </c>
      <c r="FX568">
        <v>420</v>
      </c>
      <c r="FY568">
        <v>11.8227</v>
      </c>
      <c r="FZ568">
        <v>101.667</v>
      </c>
      <c r="GA568">
        <v>96.1864</v>
      </c>
    </row>
    <row r="569" spans="1:183">
      <c r="A569">
        <v>553</v>
      </c>
      <c r="B569">
        <v>1625678320.5</v>
      </c>
      <c r="C569">
        <v>1104.40000009537</v>
      </c>
      <c r="D569" t="s">
        <v>1412</v>
      </c>
      <c r="E569" t="s">
        <v>1413</v>
      </c>
      <c r="F569">
        <v>1</v>
      </c>
      <c r="G569" t="s">
        <v>302</v>
      </c>
      <c r="H569">
        <v>1625678319.5</v>
      </c>
      <c r="I569">
        <f>(J569)/1000</f>
        <v>0</v>
      </c>
      <c r="J569">
        <f>1000*CJ569*AH569*(CF569-CG569)/(100*BY569*(1000-AH569*CF569))</f>
        <v>0</v>
      </c>
      <c r="K569">
        <f>CJ569*AH569*(CE569-CD569*(1000-AH569*CG569)/(1000-AH569*CF569))/(100*BY569)</f>
        <v>0</v>
      </c>
      <c r="L569">
        <f>CD569 - IF(AH569&gt;1, K569*BY569*100.0/(AJ569*CR569), 0)</f>
        <v>0</v>
      </c>
      <c r="M569">
        <f>((S569-I569/2)*L569-K569)/(S569+I569/2)</f>
        <v>0</v>
      </c>
      <c r="N569">
        <f>M569*(CK569+CL569)/1000.0</f>
        <v>0</v>
      </c>
      <c r="O569">
        <f>(CD569 - IF(AH569&gt;1, K569*BY569*100.0/(AJ569*CR569), 0))*(CK569+CL569)/1000.0</f>
        <v>0</v>
      </c>
      <c r="P569">
        <f>2.0/((1/R569-1/Q569)+SIGN(R569)*SQRT((1/R569-1/Q569)*(1/R569-1/Q569) + 4*BZ569/((BZ569+1)*(BZ569+1))*(2*1/R569*1/Q569-1/Q569*1/Q569)))</f>
        <v>0</v>
      </c>
      <c r="Q569">
        <f>IF(LEFT(CA569,1)&lt;&gt;"0",IF(LEFT(CA569,1)="1",3.0,CB569),$D$5+$E$5*(CR569*CK569/($K$5*1000))+$F$5*(CR569*CK569/($K$5*1000))*MAX(MIN(BY569,$J$5),$I$5)*MAX(MIN(BY569,$J$5),$I$5)+$G$5*MAX(MIN(BY569,$J$5),$I$5)*(CR569*CK569/($K$5*1000))+$H$5*(CR569*CK569/($K$5*1000))*(CR569*CK569/($K$5*1000)))</f>
        <v>0</v>
      </c>
      <c r="R569">
        <f>I569*(1000-(1000*0.61365*exp(17.502*V569/(240.97+V569))/(CK569+CL569)+CF569)/2)/(1000*0.61365*exp(17.502*V569/(240.97+V569))/(CK569+CL569)-CF569)</f>
        <v>0</v>
      </c>
      <c r="S569">
        <f>1/((BZ569+1)/(P569/1.6)+1/(Q569/1.37)) + BZ569/((BZ569+1)/(P569/1.6) + BZ569/(Q569/1.37))</f>
        <v>0</v>
      </c>
      <c r="T569">
        <f>(BU569*BX569)</f>
        <v>0</v>
      </c>
      <c r="U569">
        <f>(CM569+(T569+2*0.95*5.67E-8*(((CM569+$B$7)+273)^4-(CM569+273)^4)-44100*I569)/(1.84*29.3*Q569+8*0.95*5.67E-8*(CM569+273)^3))</f>
        <v>0</v>
      </c>
      <c r="V569">
        <f>($C$7*CN569+$D$7*CO569+$E$7*U569)</f>
        <v>0</v>
      </c>
      <c r="W569">
        <f>0.61365*exp(17.502*V569/(240.97+V569))</f>
        <v>0</v>
      </c>
      <c r="X569">
        <f>(Y569/Z569*100)</f>
        <v>0</v>
      </c>
      <c r="Y569">
        <f>CF569*(CK569+CL569)/1000</f>
        <v>0</v>
      </c>
      <c r="Z569">
        <f>0.61365*exp(17.502*CM569/(240.97+CM569))</f>
        <v>0</v>
      </c>
      <c r="AA569">
        <f>(W569-CF569*(CK569+CL569)/1000)</f>
        <v>0</v>
      </c>
      <c r="AB569">
        <f>(-I569*44100)</f>
        <v>0</v>
      </c>
      <c r="AC569">
        <f>2*29.3*Q569*0.92*(CM569-V569)</f>
        <v>0</v>
      </c>
      <c r="AD569">
        <f>2*0.95*5.67E-8*(((CM569+$B$7)+273)^4-(V569+273)^4)</f>
        <v>0</v>
      </c>
      <c r="AE569">
        <f>T569+AD569+AB569+AC569</f>
        <v>0</v>
      </c>
      <c r="AF569">
        <v>0</v>
      </c>
      <c r="AG569">
        <v>0</v>
      </c>
      <c r="AH569">
        <f>IF(AF569*$H$13&gt;=AJ569,1.0,(AJ569/(AJ569-AF569*$H$13)))</f>
        <v>0</v>
      </c>
      <c r="AI569">
        <f>(AH569-1)*100</f>
        <v>0</v>
      </c>
      <c r="AJ569">
        <f>MAX(0,($B$13+$C$13*CR569)/(1+$D$13*CR569)*CK569/(CM569+273)*$E$13)</f>
        <v>0</v>
      </c>
      <c r="AK569" t="s">
        <v>303</v>
      </c>
      <c r="AL569" t="s">
        <v>303</v>
      </c>
      <c r="AM569">
        <v>0</v>
      </c>
      <c r="AN569">
        <v>0</v>
      </c>
      <c r="AO569">
        <f>1-AM569/AN569</f>
        <v>0</v>
      </c>
      <c r="AP569">
        <v>0</v>
      </c>
      <c r="AQ569" t="s">
        <v>303</v>
      </c>
      <c r="AR569" t="s">
        <v>303</v>
      </c>
      <c r="AS569">
        <v>0</v>
      </c>
      <c r="AT569">
        <v>0</v>
      </c>
      <c r="AU569">
        <f>1-AS569/AT569</f>
        <v>0</v>
      </c>
      <c r="AV569">
        <v>0.5</v>
      </c>
      <c r="AW569">
        <f>BV569</f>
        <v>0</v>
      </c>
      <c r="AX569">
        <f>K569</f>
        <v>0</v>
      </c>
      <c r="AY569">
        <f>AU569*AV569*AW569</f>
        <v>0</v>
      </c>
      <c r="AZ569">
        <f>(AX569-AP569)/AW569</f>
        <v>0</v>
      </c>
      <c r="BA569">
        <f>(AN569-AT569)/AT569</f>
        <v>0</v>
      </c>
      <c r="BB569">
        <f>AM569/(AO569+AM569/AT569)</f>
        <v>0</v>
      </c>
      <c r="BC569" t="s">
        <v>303</v>
      </c>
      <c r="BD569">
        <v>0</v>
      </c>
      <c r="BE569">
        <f>IF(BD569&lt;&gt;0, BD569, BB569)</f>
        <v>0</v>
      </c>
      <c r="BF569">
        <f>1-BE569/AT569</f>
        <v>0</v>
      </c>
      <c r="BG569">
        <f>(AT569-AS569)/(AT569-BE569)</f>
        <v>0</v>
      </c>
      <c r="BH569">
        <f>(AN569-AT569)/(AN569-BE569)</f>
        <v>0</v>
      </c>
      <c r="BI569">
        <f>(AT569-AS569)/(AT569-AM569)</f>
        <v>0</v>
      </c>
      <c r="BJ569">
        <f>(AN569-AT569)/(AN569-AM569)</f>
        <v>0</v>
      </c>
      <c r="BK569">
        <f>(BG569*BE569/AS569)</f>
        <v>0</v>
      </c>
      <c r="BL569">
        <f>(1-BK569)</f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f>$B$11*CS569+$C$11*CT569+$F$11*CU569*(1-CX569)</f>
        <v>0</v>
      </c>
      <c r="BV569">
        <f>BU569*BW569</f>
        <v>0</v>
      </c>
      <c r="BW569">
        <f>($B$11*$D$9+$C$11*$D$9+$F$11*((DH569+CZ569)/MAX(DH569+CZ569+DI569, 0.1)*$I$9+DI569/MAX(DH569+CZ569+DI569, 0.1)*$J$9))/($B$11+$C$11+$F$11)</f>
        <v>0</v>
      </c>
      <c r="BX569">
        <f>($B$11*$K$9+$C$11*$K$9+$F$11*((DH569+CZ569)/MAX(DH569+CZ569+DI569, 0.1)*$P$9+DI569/MAX(DH569+CZ569+DI569, 0.1)*$Q$9))/($B$11+$C$11+$F$11)</f>
        <v>0</v>
      </c>
      <c r="BY569">
        <v>6</v>
      </c>
      <c r="BZ569">
        <v>0.5</v>
      </c>
      <c r="CA569" t="s">
        <v>304</v>
      </c>
      <c r="CB569">
        <v>2</v>
      </c>
      <c r="CC569">
        <v>1625678319.5</v>
      </c>
      <c r="CD569">
        <v>405.286666666667</v>
      </c>
      <c r="CE569">
        <v>420.050666666667</v>
      </c>
      <c r="CF569">
        <v>14.5714</v>
      </c>
      <c r="CG569">
        <v>11.6685666666667</v>
      </c>
      <c r="CH569">
        <v>419.628666666667</v>
      </c>
      <c r="CI569">
        <v>16.1682666666667</v>
      </c>
      <c r="CJ569">
        <v>499.945666666667</v>
      </c>
      <c r="CK569">
        <v>100.419333333333</v>
      </c>
      <c r="CL569">
        <v>0.0995118666666667</v>
      </c>
      <c r="CM569">
        <v>29.9892333333333</v>
      </c>
      <c r="CN569">
        <v>29.4149333333333</v>
      </c>
      <c r="CO569">
        <v>999.9</v>
      </c>
      <c r="CP569">
        <v>0</v>
      </c>
      <c r="CQ569">
        <v>0</v>
      </c>
      <c r="CR569">
        <v>10014.8</v>
      </c>
      <c r="CS569">
        <v>0</v>
      </c>
      <c r="CT569">
        <v>4.42645</v>
      </c>
      <c r="CU569">
        <v>1046.04333333333</v>
      </c>
      <c r="CV569">
        <v>0.962013</v>
      </c>
      <c r="CW569">
        <v>0.037987</v>
      </c>
      <c r="CX569">
        <v>0</v>
      </c>
      <c r="CY569">
        <v>1171.09</v>
      </c>
      <c r="CZ569">
        <v>4.99912</v>
      </c>
      <c r="DA569">
        <v>12216.9</v>
      </c>
      <c r="DB569">
        <v>6713.12</v>
      </c>
      <c r="DC569">
        <v>38.5833333333333</v>
      </c>
      <c r="DD569">
        <v>41.375</v>
      </c>
      <c r="DE569">
        <v>40.1456666666667</v>
      </c>
      <c r="DF569">
        <v>40.9786666666667</v>
      </c>
      <c r="DG569">
        <v>40.8953333333333</v>
      </c>
      <c r="DH569">
        <v>1001.49333333333</v>
      </c>
      <c r="DI569">
        <v>39.55</v>
      </c>
      <c r="DJ569">
        <v>0</v>
      </c>
      <c r="DK569">
        <v>1625678321.6</v>
      </c>
      <c r="DL569">
        <v>0</v>
      </c>
      <c r="DM569">
        <v>1172.82384615385</v>
      </c>
      <c r="DN569">
        <v>-15.9822222160442</v>
      </c>
      <c r="DO569">
        <v>-173.811965722095</v>
      </c>
      <c r="DP569">
        <v>12235.1692307692</v>
      </c>
      <c r="DQ569">
        <v>15</v>
      </c>
      <c r="DR569">
        <v>1625677134.6</v>
      </c>
      <c r="DS569" t="s">
        <v>305</v>
      </c>
      <c r="DT569">
        <v>1625677128.6</v>
      </c>
      <c r="DU569">
        <v>1625677134.6</v>
      </c>
      <c r="DV569">
        <v>2</v>
      </c>
      <c r="DW569">
        <v>0.041</v>
      </c>
      <c r="DX569">
        <v>0.026</v>
      </c>
      <c r="DY569">
        <v>-14.347</v>
      </c>
      <c r="DZ569">
        <v>-1.389</v>
      </c>
      <c r="EA569">
        <v>420</v>
      </c>
      <c r="EB569">
        <v>5</v>
      </c>
      <c r="EC569">
        <v>0.14</v>
      </c>
      <c r="ED569">
        <v>0.08</v>
      </c>
      <c r="EE569">
        <v>-14.6458268292683</v>
      </c>
      <c r="EF569">
        <v>-0.424544947735186</v>
      </c>
      <c r="EG569">
        <v>0.0645775919166343</v>
      </c>
      <c r="EH569">
        <v>1</v>
      </c>
      <c r="EI569">
        <v>1173.67970588235</v>
      </c>
      <c r="EJ569">
        <v>-16.8523236792816</v>
      </c>
      <c r="EK569">
        <v>1.66163718927716</v>
      </c>
      <c r="EL569">
        <v>0</v>
      </c>
      <c r="EM569">
        <v>2.85805853658537</v>
      </c>
      <c r="EN569">
        <v>0.212030174216036</v>
      </c>
      <c r="EO569">
        <v>0.0222338488994328</v>
      </c>
      <c r="EP569">
        <v>0</v>
      </c>
      <c r="EQ569">
        <v>1</v>
      </c>
      <c r="ER569">
        <v>3</v>
      </c>
      <c r="ES569" t="s">
        <v>427</v>
      </c>
      <c r="ET569">
        <v>100</v>
      </c>
      <c r="EU569">
        <v>100</v>
      </c>
      <c r="EV569">
        <v>-14.342</v>
      </c>
      <c r="EW569">
        <v>-1.597</v>
      </c>
      <c r="EX569">
        <v>-14.3476998515065</v>
      </c>
      <c r="EY569">
        <v>0.000485247639819423</v>
      </c>
      <c r="EZ569">
        <v>-1.36446825205216e-06</v>
      </c>
      <c r="FA569">
        <v>5.78542989185787e-10</v>
      </c>
      <c r="FB569">
        <v>-1.1099058739466</v>
      </c>
      <c r="FC569">
        <v>-0.0508365997127688</v>
      </c>
      <c r="FD569">
        <v>0.00161886503163497</v>
      </c>
      <c r="FE569">
        <v>-2.08621555845513e-05</v>
      </c>
      <c r="FF569">
        <v>0</v>
      </c>
      <c r="FG569">
        <v>2096</v>
      </c>
      <c r="FH569">
        <v>2</v>
      </c>
      <c r="FI569">
        <v>28</v>
      </c>
      <c r="FJ569">
        <v>19.9</v>
      </c>
      <c r="FK569">
        <v>19.8</v>
      </c>
      <c r="FL569">
        <v>18</v>
      </c>
      <c r="FM569">
        <v>492.937</v>
      </c>
      <c r="FN569">
        <v>514.243</v>
      </c>
      <c r="FO569">
        <v>33.5466</v>
      </c>
      <c r="FP569">
        <v>26.6384</v>
      </c>
      <c r="FQ569">
        <v>30.0006</v>
      </c>
      <c r="FR569">
        <v>26.6675</v>
      </c>
      <c r="FS569">
        <v>26.6441</v>
      </c>
      <c r="FT569">
        <v>21.5683</v>
      </c>
      <c r="FU569">
        <v>27.9081</v>
      </c>
      <c r="FV569">
        <v>0</v>
      </c>
      <c r="FW569">
        <v>33.58</v>
      </c>
      <c r="FX569">
        <v>420</v>
      </c>
      <c r="FY569">
        <v>11.8342</v>
      </c>
      <c r="FZ569">
        <v>101.666</v>
      </c>
      <c r="GA569">
        <v>96.1863</v>
      </c>
    </row>
    <row r="570" spans="1:183">
      <c r="A570">
        <v>554</v>
      </c>
      <c r="B570">
        <v>1625678322.5</v>
      </c>
      <c r="C570">
        <v>1106.40000009537</v>
      </c>
      <c r="D570" t="s">
        <v>1414</v>
      </c>
      <c r="E570" t="s">
        <v>1415</v>
      </c>
      <c r="F570">
        <v>1</v>
      </c>
      <c r="G570" t="s">
        <v>302</v>
      </c>
      <c r="H570">
        <v>1625678321.5</v>
      </c>
      <c r="I570">
        <f>(J570)/1000</f>
        <v>0</v>
      </c>
      <c r="J570">
        <f>1000*CJ570*AH570*(CF570-CG570)/(100*BY570*(1000-AH570*CF570))</f>
        <v>0</v>
      </c>
      <c r="K570">
        <f>CJ570*AH570*(CE570-CD570*(1000-AH570*CG570)/(1000-AH570*CF570))/(100*BY570)</f>
        <v>0</v>
      </c>
      <c r="L570">
        <f>CD570 - IF(AH570&gt;1, K570*BY570*100.0/(AJ570*CR570), 0)</f>
        <v>0</v>
      </c>
      <c r="M570">
        <f>((S570-I570/2)*L570-K570)/(S570+I570/2)</f>
        <v>0</v>
      </c>
      <c r="N570">
        <f>M570*(CK570+CL570)/1000.0</f>
        <v>0</v>
      </c>
      <c r="O570">
        <f>(CD570 - IF(AH570&gt;1, K570*BY570*100.0/(AJ570*CR570), 0))*(CK570+CL570)/1000.0</f>
        <v>0</v>
      </c>
      <c r="P570">
        <f>2.0/((1/R570-1/Q570)+SIGN(R570)*SQRT((1/R570-1/Q570)*(1/R570-1/Q570) + 4*BZ570/((BZ570+1)*(BZ570+1))*(2*1/R570*1/Q570-1/Q570*1/Q570)))</f>
        <v>0</v>
      </c>
      <c r="Q570">
        <f>IF(LEFT(CA570,1)&lt;&gt;"0",IF(LEFT(CA570,1)="1",3.0,CB570),$D$5+$E$5*(CR570*CK570/($K$5*1000))+$F$5*(CR570*CK570/($K$5*1000))*MAX(MIN(BY570,$J$5),$I$5)*MAX(MIN(BY570,$J$5),$I$5)+$G$5*MAX(MIN(BY570,$J$5),$I$5)*(CR570*CK570/($K$5*1000))+$H$5*(CR570*CK570/($K$5*1000))*(CR570*CK570/($K$5*1000)))</f>
        <v>0</v>
      </c>
      <c r="R570">
        <f>I570*(1000-(1000*0.61365*exp(17.502*V570/(240.97+V570))/(CK570+CL570)+CF570)/2)/(1000*0.61365*exp(17.502*V570/(240.97+V570))/(CK570+CL570)-CF570)</f>
        <v>0</v>
      </c>
      <c r="S570">
        <f>1/((BZ570+1)/(P570/1.6)+1/(Q570/1.37)) + BZ570/((BZ570+1)/(P570/1.6) + BZ570/(Q570/1.37))</f>
        <v>0</v>
      </c>
      <c r="T570">
        <f>(BU570*BX570)</f>
        <v>0</v>
      </c>
      <c r="U570">
        <f>(CM570+(T570+2*0.95*5.67E-8*(((CM570+$B$7)+273)^4-(CM570+273)^4)-44100*I570)/(1.84*29.3*Q570+8*0.95*5.67E-8*(CM570+273)^3))</f>
        <v>0</v>
      </c>
      <c r="V570">
        <f>($C$7*CN570+$D$7*CO570+$E$7*U570)</f>
        <v>0</v>
      </c>
      <c r="W570">
        <f>0.61365*exp(17.502*V570/(240.97+V570))</f>
        <v>0</v>
      </c>
      <c r="X570">
        <f>(Y570/Z570*100)</f>
        <v>0</v>
      </c>
      <c r="Y570">
        <f>CF570*(CK570+CL570)/1000</f>
        <v>0</v>
      </c>
      <c r="Z570">
        <f>0.61365*exp(17.502*CM570/(240.97+CM570))</f>
        <v>0</v>
      </c>
      <c r="AA570">
        <f>(W570-CF570*(CK570+CL570)/1000)</f>
        <v>0</v>
      </c>
      <c r="AB570">
        <f>(-I570*44100)</f>
        <v>0</v>
      </c>
      <c r="AC570">
        <f>2*29.3*Q570*0.92*(CM570-V570)</f>
        <v>0</v>
      </c>
      <c r="AD570">
        <f>2*0.95*5.67E-8*(((CM570+$B$7)+273)^4-(V570+273)^4)</f>
        <v>0</v>
      </c>
      <c r="AE570">
        <f>T570+AD570+AB570+AC570</f>
        <v>0</v>
      </c>
      <c r="AF570">
        <v>0</v>
      </c>
      <c r="AG570">
        <v>0</v>
      </c>
      <c r="AH570">
        <f>IF(AF570*$H$13&gt;=AJ570,1.0,(AJ570/(AJ570-AF570*$H$13)))</f>
        <v>0</v>
      </c>
      <c r="AI570">
        <f>(AH570-1)*100</f>
        <v>0</v>
      </c>
      <c r="AJ570">
        <f>MAX(0,($B$13+$C$13*CR570)/(1+$D$13*CR570)*CK570/(CM570+273)*$E$13)</f>
        <v>0</v>
      </c>
      <c r="AK570" t="s">
        <v>303</v>
      </c>
      <c r="AL570" t="s">
        <v>303</v>
      </c>
      <c r="AM570">
        <v>0</v>
      </c>
      <c r="AN570">
        <v>0</v>
      </c>
      <c r="AO570">
        <f>1-AM570/AN570</f>
        <v>0</v>
      </c>
      <c r="AP570">
        <v>0</v>
      </c>
      <c r="AQ570" t="s">
        <v>303</v>
      </c>
      <c r="AR570" t="s">
        <v>303</v>
      </c>
      <c r="AS570">
        <v>0</v>
      </c>
      <c r="AT570">
        <v>0</v>
      </c>
      <c r="AU570">
        <f>1-AS570/AT570</f>
        <v>0</v>
      </c>
      <c r="AV570">
        <v>0.5</v>
      </c>
      <c r="AW570">
        <f>BV570</f>
        <v>0</v>
      </c>
      <c r="AX570">
        <f>K570</f>
        <v>0</v>
      </c>
      <c r="AY570">
        <f>AU570*AV570*AW570</f>
        <v>0</v>
      </c>
      <c r="AZ570">
        <f>(AX570-AP570)/AW570</f>
        <v>0</v>
      </c>
      <c r="BA570">
        <f>(AN570-AT570)/AT570</f>
        <v>0</v>
      </c>
      <c r="BB570">
        <f>AM570/(AO570+AM570/AT570)</f>
        <v>0</v>
      </c>
      <c r="BC570" t="s">
        <v>303</v>
      </c>
      <c r="BD570">
        <v>0</v>
      </c>
      <c r="BE570">
        <f>IF(BD570&lt;&gt;0, BD570, BB570)</f>
        <v>0</v>
      </c>
      <c r="BF570">
        <f>1-BE570/AT570</f>
        <v>0</v>
      </c>
      <c r="BG570">
        <f>(AT570-AS570)/(AT570-BE570)</f>
        <v>0</v>
      </c>
      <c r="BH570">
        <f>(AN570-AT570)/(AN570-BE570)</f>
        <v>0</v>
      </c>
      <c r="BI570">
        <f>(AT570-AS570)/(AT570-AM570)</f>
        <v>0</v>
      </c>
      <c r="BJ570">
        <f>(AN570-AT570)/(AN570-AM570)</f>
        <v>0</v>
      </c>
      <c r="BK570">
        <f>(BG570*BE570/AS570)</f>
        <v>0</v>
      </c>
      <c r="BL570">
        <f>(1-BK570)</f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f>$B$11*CS570+$C$11*CT570+$F$11*CU570*(1-CX570)</f>
        <v>0</v>
      </c>
      <c r="BV570">
        <f>BU570*BW570</f>
        <v>0</v>
      </c>
      <c r="BW570">
        <f>($B$11*$D$9+$C$11*$D$9+$F$11*((DH570+CZ570)/MAX(DH570+CZ570+DI570, 0.1)*$I$9+DI570/MAX(DH570+CZ570+DI570, 0.1)*$J$9))/($B$11+$C$11+$F$11)</f>
        <v>0</v>
      </c>
      <c r="BX570">
        <f>($B$11*$K$9+$C$11*$K$9+$F$11*((DH570+CZ570)/MAX(DH570+CZ570+DI570, 0.1)*$P$9+DI570/MAX(DH570+CZ570+DI570, 0.1)*$Q$9))/($B$11+$C$11+$F$11)</f>
        <v>0</v>
      </c>
      <c r="BY570">
        <v>6</v>
      </c>
      <c r="BZ570">
        <v>0.5</v>
      </c>
      <c r="CA570" t="s">
        <v>304</v>
      </c>
      <c r="CB570">
        <v>2</v>
      </c>
      <c r="CC570">
        <v>1625678321.5</v>
      </c>
      <c r="CD570">
        <v>405.321666666667</v>
      </c>
      <c r="CE570">
        <v>420.057333333333</v>
      </c>
      <c r="CF570">
        <v>14.5939333333333</v>
      </c>
      <c r="CG570">
        <v>11.6792</v>
      </c>
      <c r="CH570">
        <v>419.663</v>
      </c>
      <c r="CI570">
        <v>16.1910666666667</v>
      </c>
      <c r="CJ570">
        <v>500.039666666667</v>
      </c>
      <c r="CK570">
        <v>100.417333333333</v>
      </c>
      <c r="CL570">
        <v>0.100136366666667</v>
      </c>
      <c r="CM570">
        <v>30.0184333333333</v>
      </c>
      <c r="CN570">
        <v>29.4389666666667</v>
      </c>
      <c r="CO570">
        <v>999.9</v>
      </c>
      <c r="CP570">
        <v>0</v>
      </c>
      <c r="CQ570">
        <v>0</v>
      </c>
      <c r="CR570">
        <v>9980.62666666667</v>
      </c>
      <c r="CS570">
        <v>0</v>
      </c>
      <c r="CT570">
        <v>4.39888</v>
      </c>
      <c r="CU570">
        <v>1046.05</v>
      </c>
      <c r="CV570">
        <v>0.962013</v>
      </c>
      <c r="CW570">
        <v>0.037987</v>
      </c>
      <c r="CX570">
        <v>0</v>
      </c>
      <c r="CY570">
        <v>1170.46333333333</v>
      </c>
      <c r="CZ570">
        <v>4.99912</v>
      </c>
      <c r="DA570">
        <v>12211.1666666667</v>
      </c>
      <c r="DB570">
        <v>6713.14333333333</v>
      </c>
      <c r="DC570">
        <v>38.6246666666667</v>
      </c>
      <c r="DD570">
        <v>41.375</v>
      </c>
      <c r="DE570">
        <v>40.187</v>
      </c>
      <c r="DF570">
        <v>40.958</v>
      </c>
      <c r="DG570">
        <v>40.8536666666667</v>
      </c>
      <c r="DH570">
        <v>1001.5</v>
      </c>
      <c r="DI570">
        <v>39.55</v>
      </c>
      <c r="DJ570">
        <v>0</v>
      </c>
      <c r="DK570">
        <v>1625678323.4</v>
      </c>
      <c r="DL570">
        <v>0</v>
      </c>
      <c r="DM570">
        <v>1172.2584</v>
      </c>
      <c r="DN570">
        <v>-16.6846153570852</v>
      </c>
      <c r="DO570">
        <v>-174.83846123017</v>
      </c>
      <c r="DP570">
        <v>12229.068</v>
      </c>
      <c r="DQ570">
        <v>15</v>
      </c>
      <c r="DR570">
        <v>1625677134.6</v>
      </c>
      <c r="DS570" t="s">
        <v>305</v>
      </c>
      <c r="DT570">
        <v>1625677128.6</v>
      </c>
      <c r="DU570">
        <v>1625677134.6</v>
      </c>
      <c r="DV570">
        <v>2</v>
      </c>
      <c r="DW570">
        <v>0.041</v>
      </c>
      <c r="DX570">
        <v>0.026</v>
      </c>
      <c r="DY570">
        <v>-14.347</v>
      </c>
      <c r="DZ570">
        <v>-1.389</v>
      </c>
      <c r="EA570">
        <v>420</v>
      </c>
      <c r="EB570">
        <v>5</v>
      </c>
      <c r="EC570">
        <v>0.14</v>
      </c>
      <c r="ED570">
        <v>0.08</v>
      </c>
      <c r="EE570">
        <v>-14.6550024390244</v>
      </c>
      <c r="EF570">
        <v>-0.578880836236979</v>
      </c>
      <c r="EG570">
        <v>0.0711766729662112</v>
      </c>
      <c r="EH570">
        <v>0</v>
      </c>
      <c r="EI570">
        <v>1173.08151515152</v>
      </c>
      <c r="EJ570">
        <v>-16.6028182047563</v>
      </c>
      <c r="EK570">
        <v>1.5938368442642</v>
      </c>
      <c r="EL570">
        <v>0</v>
      </c>
      <c r="EM570">
        <v>2.86762365853659</v>
      </c>
      <c r="EN570">
        <v>0.219440696864119</v>
      </c>
      <c r="EO570">
        <v>0.0231299749302425</v>
      </c>
      <c r="EP570">
        <v>0</v>
      </c>
      <c r="EQ570">
        <v>0</v>
      </c>
      <c r="ER570">
        <v>3</v>
      </c>
      <c r="ES570" t="s">
        <v>424</v>
      </c>
      <c r="ET570">
        <v>100</v>
      </c>
      <c r="EU570">
        <v>100</v>
      </c>
      <c r="EV570">
        <v>-14.342</v>
      </c>
      <c r="EW570">
        <v>-1.5973</v>
      </c>
      <c r="EX570">
        <v>-14.3476998515065</v>
      </c>
      <c r="EY570">
        <v>0.000485247639819423</v>
      </c>
      <c r="EZ570">
        <v>-1.36446825205216e-06</v>
      </c>
      <c r="FA570">
        <v>5.78542989185787e-10</v>
      </c>
      <c r="FB570">
        <v>-1.1099058739466</v>
      </c>
      <c r="FC570">
        <v>-0.0508365997127688</v>
      </c>
      <c r="FD570">
        <v>0.00161886503163497</v>
      </c>
      <c r="FE570">
        <v>-2.08621555845513e-05</v>
      </c>
      <c r="FF570">
        <v>0</v>
      </c>
      <c r="FG570">
        <v>2096</v>
      </c>
      <c r="FH570">
        <v>2</v>
      </c>
      <c r="FI570">
        <v>28</v>
      </c>
      <c r="FJ570">
        <v>19.9</v>
      </c>
      <c r="FK570">
        <v>19.8</v>
      </c>
      <c r="FL570">
        <v>18</v>
      </c>
      <c r="FM570">
        <v>492.99</v>
      </c>
      <c r="FN570">
        <v>514.272</v>
      </c>
      <c r="FO570">
        <v>33.5916</v>
      </c>
      <c r="FP570">
        <v>26.6407</v>
      </c>
      <c r="FQ570">
        <v>30.0005</v>
      </c>
      <c r="FR570">
        <v>26.6686</v>
      </c>
      <c r="FS570">
        <v>26.6452</v>
      </c>
      <c r="FT570">
        <v>21.5687</v>
      </c>
      <c r="FU570">
        <v>27.6322</v>
      </c>
      <c r="FV570">
        <v>0</v>
      </c>
      <c r="FW570">
        <v>33.65</v>
      </c>
      <c r="FX570">
        <v>420</v>
      </c>
      <c r="FY570">
        <v>11.8412</v>
      </c>
      <c r="FZ570">
        <v>101.665</v>
      </c>
      <c r="GA570">
        <v>96.1868</v>
      </c>
    </row>
    <row r="571" spans="1:183">
      <c r="A571">
        <v>555</v>
      </c>
      <c r="B571">
        <v>1625678324.5</v>
      </c>
      <c r="C571">
        <v>1108.40000009537</v>
      </c>
      <c r="D571" t="s">
        <v>1416</v>
      </c>
      <c r="E571" t="s">
        <v>1417</v>
      </c>
      <c r="F571">
        <v>1</v>
      </c>
      <c r="G571" t="s">
        <v>302</v>
      </c>
      <c r="H571">
        <v>1625678323.5</v>
      </c>
      <c r="I571">
        <f>(J571)/1000</f>
        <v>0</v>
      </c>
      <c r="J571">
        <f>1000*CJ571*AH571*(CF571-CG571)/(100*BY571*(1000-AH571*CF571))</f>
        <v>0</v>
      </c>
      <c r="K571">
        <f>CJ571*AH571*(CE571-CD571*(1000-AH571*CG571)/(1000-AH571*CF571))/(100*BY571)</f>
        <v>0</v>
      </c>
      <c r="L571">
        <f>CD571 - IF(AH571&gt;1, K571*BY571*100.0/(AJ571*CR571), 0)</f>
        <v>0</v>
      </c>
      <c r="M571">
        <f>((S571-I571/2)*L571-K571)/(S571+I571/2)</f>
        <v>0</v>
      </c>
      <c r="N571">
        <f>M571*(CK571+CL571)/1000.0</f>
        <v>0</v>
      </c>
      <c r="O571">
        <f>(CD571 - IF(AH571&gt;1, K571*BY571*100.0/(AJ571*CR571), 0))*(CK571+CL571)/1000.0</f>
        <v>0</v>
      </c>
      <c r="P571">
        <f>2.0/((1/R571-1/Q571)+SIGN(R571)*SQRT((1/R571-1/Q571)*(1/R571-1/Q571) + 4*BZ571/((BZ571+1)*(BZ571+1))*(2*1/R571*1/Q571-1/Q571*1/Q571)))</f>
        <v>0</v>
      </c>
      <c r="Q571">
        <f>IF(LEFT(CA571,1)&lt;&gt;"0",IF(LEFT(CA571,1)="1",3.0,CB571),$D$5+$E$5*(CR571*CK571/($K$5*1000))+$F$5*(CR571*CK571/($K$5*1000))*MAX(MIN(BY571,$J$5),$I$5)*MAX(MIN(BY571,$J$5),$I$5)+$G$5*MAX(MIN(BY571,$J$5),$I$5)*(CR571*CK571/($K$5*1000))+$H$5*(CR571*CK571/($K$5*1000))*(CR571*CK571/($K$5*1000)))</f>
        <v>0</v>
      </c>
      <c r="R571">
        <f>I571*(1000-(1000*0.61365*exp(17.502*V571/(240.97+V571))/(CK571+CL571)+CF571)/2)/(1000*0.61365*exp(17.502*V571/(240.97+V571))/(CK571+CL571)-CF571)</f>
        <v>0</v>
      </c>
      <c r="S571">
        <f>1/((BZ571+1)/(P571/1.6)+1/(Q571/1.37)) + BZ571/((BZ571+1)/(P571/1.6) + BZ571/(Q571/1.37))</f>
        <v>0</v>
      </c>
      <c r="T571">
        <f>(BU571*BX571)</f>
        <v>0</v>
      </c>
      <c r="U571">
        <f>(CM571+(T571+2*0.95*5.67E-8*(((CM571+$B$7)+273)^4-(CM571+273)^4)-44100*I571)/(1.84*29.3*Q571+8*0.95*5.67E-8*(CM571+273)^3))</f>
        <v>0</v>
      </c>
      <c r="V571">
        <f>($C$7*CN571+$D$7*CO571+$E$7*U571)</f>
        <v>0</v>
      </c>
      <c r="W571">
        <f>0.61365*exp(17.502*V571/(240.97+V571))</f>
        <v>0</v>
      </c>
      <c r="X571">
        <f>(Y571/Z571*100)</f>
        <v>0</v>
      </c>
      <c r="Y571">
        <f>CF571*(CK571+CL571)/1000</f>
        <v>0</v>
      </c>
      <c r="Z571">
        <f>0.61365*exp(17.502*CM571/(240.97+CM571))</f>
        <v>0</v>
      </c>
      <c r="AA571">
        <f>(W571-CF571*(CK571+CL571)/1000)</f>
        <v>0</v>
      </c>
      <c r="AB571">
        <f>(-I571*44100)</f>
        <v>0</v>
      </c>
      <c r="AC571">
        <f>2*29.3*Q571*0.92*(CM571-V571)</f>
        <v>0</v>
      </c>
      <c r="AD571">
        <f>2*0.95*5.67E-8*(((CM571+$B$7)+273)^4-(V571+273)^4)</f>
        <v>0</v>
      </c>
      <c r="AE571">
        <f>T571+AD571+AB571+AC571</f>
        <v>0</v>
      </c>
      <c r="AF571">
        <v>0</v>
      </c>
      <c r="AG571">
        <v>0</v>
      </c>
      <c r="AH571">
        <f>IF(AF571*$H$13&gt;=AJ571,1.0,(AJ571/(AJ571-AF571*$H$13)))</f>
        <v>0</v>
      </c>
      <c r="AI571">
        <f>(AH571-1)*100</f>
        <v>0</v>
      </c>
      <c r="AJ571">
        <f>MAX(0,($B$13+$C$13*CR571)/(1+$D$13*CR571)*CK571/(CM571+273)*$E$13)</f>
        <v>0</v>
      </c>
      <c r="AK571" t="s">
        <v>303</v>
      </c>
      <c r="AL571" t="s">
        <v>303</v>
      </c>
      <c r="AM571">
        <v>0</v>
      </c>
      <c r="AN571">
        <v>0</v>
      </c>
      <c r="AO571">
        <f>1-AM571/AN571</f>
        <v>0</v>
      </c>
      <c r="AP571">
        <v>0</v>
      </c>
      <c r="AQ571" t="s">
        <v>303</v>
      </c>
      <c r="AR571" t="s">
        <v>303</v>
      </c>
      <c r="AS571">
        <v>0</v>
      </c>
      <c r="AT571">
        <v>0</v>
      </c>
      <c r="AU571">
        <f>1-AS571/AT571</f>
        <v>0</v>
      </c>
      <c r="AV571">
        <v>0.5</v>
      </c>
      <c r="AW571">
        <f>BV571</f>
        <v>0</v>
      </c>
      <c r="AX571">
        <f>K571</f>
        <v>0</v>
      </c>
      <c r="AY571">
        <f>AU571*AV571*AW571</f>
        <v>0</v>
      </c>
      <c r="AZ571">
        <f>(AX571-AP571)/AW571</f>
        <v>0</v>
      </c>
      <c r="BA571">
        <f>(AN571-AT571)/AT571</f>
        <v>0</v>
      </c>
      <c r="BB571">
        <f>AM571/(AO571+AM571/AT571)</f>
        <v>0</v>
      </c>
      <c r="BC571" t="s">
        <v>303</v>
      </c>
      <c r="BD571">
        <v>0</v>
      </c>
      <c r="BE571">
        <f>IF(BD571&lt;&gt;0, BD571, BB571)</f>
        <v>0</v>
      </c>
      <c r="BF571">
        <f>1-BE571/AT571</f>
        <v>0</v>
      </c>
      <c r="BG571">
        <f>(AT571-AS571)/(AT571-BE571)</f>
        <v>0</v>
      </c>
      <c r="BH571">
        <f>(AN571-AT571)/(AN571-BE571)</f>
        <v>0</v>
      </c>
      <c r="BI571">
        <f>(AT571-AS571)/(AT571-AM571)</f>
        <v>0</v>
      </c>
      <c r="BJ571">
        <f>(AN571-AT571)/(AN571-AM571)</f>
        <v>0</v>
      </c>
      <c r="BK571">
        <f>(BG571*BE571/AS571)</f>
        <v>0</v>
      </c>
      <c r="BL571">
        <f>(1-BK571)</f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f>$B$11*CS571+$C$11*CT571+$F$11*CU571*(1-CX571)</f>
        <v>0</v>
      </c>
      <c r="BV571">
        <f>BU571*BW571</f>
        <v>0</v>
      </c>
      <c r="BW571">
        <f>($B$11*$D$9+$C$11*$D$9+$F$11*((DH571+CZ571)/MAX(DH571+CZ571+DI571, 0.1)*$I$9+DI571/MAX(DH571+CZ571+DI571, 0.1)*$J$9))/($B$11+$C$11+$F$11)</f>
        <v>0</v>
      </c>
      <c r="BX571">
        <f>($B$11*$K$9+$C$11*$K$9+$F$11*((DH571+CZ571)/MAX(DH571+CZ571+DI571, 0.1)*$P$9+DI571/MAX(DH571+CZ571+DI571, 0.1)*$Q$9))/($B$11+$C$11+$F$11)</f>
        <v>0</v>
      </c>
      <c r="BY571">
        <v>6</v>
      </c>
      <c r="BZ571">
        <v>0.5</v>
      </c>
      <c r="CA571" t="s">
        <v>304</v>
      </c>
      <c r="CB571">
        <v>2</v>
      </c>
      <c r="CC571">
        <v>1625678323.5</v>
      </c>
      <c r="CD571">
        <v>405.346333333333</v>
      </c>
      <c r="CE571">
        <v>419.978</v>
      </c>
      <c r="CF571">
        <v>14.6157</v>
      </c>
      <c r="CG571">
        <v>11.7106666666667</v>
      </c>
      <c r="CH571">
        <v>419.687666666667</v>
      </c>
      <c r="CI571">
        <v>16.2132</v>
      </c>
      <c r="CJ571">
        <v>500.044333333333</v>
      </c>
      <c r="CK571">
        <v>100.416</v>
      </c>
      <c r="CL571">
        <v>0.100372</v>
      </c>
      <c r="CM571">
        <v>30.0477</v>
      </c>
      <c r="CN571">
        <v>29.4688666666667</v>
      </c>
      <c r="CO571">
        <v>999.9</v>
      </c>
      <c r="CP571">
        <v>0</v>
      </c>
      <c r="CQ571">
        <v>0</v>
      </c>
      <c r="CR571">
        <v>9977.08333333333</v>
      </c>
      <c r="CS571">
        <v>0</v>
      </c>
      <c r="CT571">
        <v>4.37131</v>
      </c>
      <c r="CU571">
        <v>1045.94</v>
      </c>
      <c r="CV571">
        <v>0.962009333333333</v>
      </c>
      <c r="CW571">
        <v>0.0379907</v>
      </c>
      <c r="CX571">
        <v>0</v>
      </c>
      <c r="CY571">
        <v>1169.70666666667</v>
      </c>
      <c r="CZ571">
        <v>4.99912</v>
      </c>
      <c r="DA571">
        <v>12203.1333333333</v>
      </c>
      <c r="DB571">
        <v>6712.43</v>
      </c>
      <c r="DC571">
        <v>38.6246666666667</v>
      </c>
      <c r="DD571">
        <v>41.375</v>
      </c>
      <c r="DE571">
        <v>40.2083333333333</v>
      </c>
      <c r="DF571">
        <v>40.958</v>
      </c>
      <c r="DG571">
        <v>40.854</v>
      </c>
      <c r="DH571">
        <v>1001.39</v>
      </c>
      <c r="DI571">
        <v>39.55</v>
      </c>
      <c r="DJ571">
        <v>0</v>
      </c>
      <c r="DK571">
        <v>1625678325.2</v>
      </c>
      <c r="DL571">
        <v>0</v>
      </c>
      <c r="DM571">
        <v>1171.81961538462</v>
      </c>
      <c r="DN571">
        <v>-17.2461538555061</v>
      </c>
      <c r="DO571">
        <v>-184.266666748378</v>
      </c>
      <c r="DP571">
        <v>12224.7692307692</v>
      </c>
      <c r="DQ571">
        <v>15</v>
      </c>
      <c r="DR571">
        <v>1625677134.6</v>
      </c>
      <c r="DS571" t="s">
        <v>305</v>
      </c>
      <c r="DT571">
        <v>1625677128.6</v>
      </c>
      <c r="DU571">
        <v>1625677134.6</v>
      </c>
      <c r="DV571">
        <v>2</v>
      </c>
      <c r="DW571">
        <v>0.041</v>
      </c>
      <c r="DX571">
        <v>0.026</v>
      </c>
      <c r="DY571">
        <v>-14.347</v>
      </c>
      <c r="DZ571">
        <v>-1.389</v>
      </c>
      <c r="EA571">
        <v>420</v>
      </c>
      <c r="EB571">
        <v>5</v>
      </c>
      <c r="EC571">
        <v>0.14</v>
      </c>
      <c r="ED571">
        <v>0.08</v>
      </c>
      <c r="EE571">
        <v>-14.6565707317073</v>
      </c>
      <c r="EF571">
        <v>-0.501744250871076</v>
      </c>
      <c r="EG571">
        <v>0.0707920563405812</v>
      </c>
      <c r="EH571">
        <v>0</v>
      </c>
      <c r="EI571">
        <v>1172.46470588235</v>
      </c>
      <c r="EJ571">
        <v>-16.6552583910519</v>
      </c>
      <c r="EK571">
        <v>1.64109940784707</v>
      </c>
      <c r="EL571">
        <v>0</v>
      </c>
      <c r="EM571">
        <v>2.87443365853659</v>
      </c>
      <c r="EN571">
        <v>0.221364459930315</v>
      </c>
      <c r="EO571">
        <v>0.023368954468623</v>
      </c>
      <c r="EP571">
        <v>0</v>
      </c>
      <c r="EQ571">
        <v>0</v>
      </c>
      <c r="ER571">
        <v>3</v>
      </c>
      <c r="ES571" t="s">
        <v>424</v>
      </c>
      <c r="ET571">
        <v>100</v>
      </c>
      <c r="EU571">
        <v>100</v>
      </c>
      <c r="EV571">
        <v>-14.342</v>
      </c>
      <c r="EW571">
        <v>-1.5977</v>
      </c>
      <c r="EX571">
        <v>-14.3476998515065</v>
      </c>
      <c r="EY571">
        <v>0.000485247639819423</v>
      </c>
      <c r="EZ571">
        <v>-1.36446825205216e-06</v>
      </c>
      <c r="FA571">
        <v>5.78542989185787e-10</v>
      </c>
      <c r="FB571">
        <v>-1.1099058739466</v>
      </c>
      <c r="FC571">
        <v>-0.0508365997127688</v>
      </c>
      <c r="FD571">
        <v>0.00161886503163497</v>
      </c>
      <c r="FE571">
        <v>-2.08621555845513e-05</v>
      </c>
      <c r="FF571">
        <v>0</v>
      </c>
      <c r="FG571">
        <v>2096</v>
      </c>
      <c r="FH571">
        <v>2</v>
      </c>
      <c r="FI571">
        <v>28</v>
      </c>
      <c r="FJ571">
        <v>19.9</v>
      </c>
      <c r="FK571">
        <v>19.8</v>
      </c>
      <c r="FL571">
        <v>18</v>
      </c>
      <c r="FM571">
        <v>493.058</v>
      </c>
      <c r="FN571">
        <v>514.3</v>
      </c>
      <c r="FO571">
        <v>33.6288</v>
      </c>
      <c r="FP571">
        <v>26.6429</v>
      </c>
      <c r="FQ571">
        <v>30.0003</v>
      </c>
      <c r="FR571">
        <v>26.6698</v>
      </c>
      <c r="FS571">
        <v>26.6463</v>
      </c>
      <c r="FT571">
        <v>21.5716</v>
      </c>
      <c r="FU571">
        <v>27.6322</v>
      </c>
      <c r="FV571">
        <v>0</v>
      </c>
      <c r="FW571">
        <v>33.72</v>
      </c>
      <c r="FX571">
        <v>420</v>
      </c>
      <c r="FY571">
        <v>11.8397</v>
      </c>
      <c r="FZ571">
        <v>101.663</v>
      </c>
      <c r="GA571">
        <v>96.1861</v>
      </c>
    </row>
    <row r="572" spans="1:183">
      <c r="A572">
        <v>556</v>
      </c>
      <c r="B572">
        <v>1625678326.5</v>
      </c>
      <c r="C572">
        <v>1110.40000009537</v>
      </c>
      <c r="D572" t="s">
        <v>1418</v>
      </c>
      <c r="E572" t="s">
        <v>1419</v>
      </c>
      <c r="F572">
        <v>1</v>
      </c>
      <c r="G572" t="s">
        <v>302</v>
      </c>
      <c r="H572">
        <v>1625678325.5</v>
      </c>
      <c r="I572">
        <f>(J572)/1000</f>
        <v>0</v>
      </c>
      <c r="J572">
        <f>1000*CJ572*AH572*(CF572-CG572)/(100*BY572*(1000-AH572*CF572))</f>
        <v>0</v>
      </c>
      <c r="K572">
        <f>CJ572*AH572*(CE572-CD572*(1000-AH572*CG572)/(1000-AH572*CF572))/(100*BY572)</f>
        <v>0</v>
      </c>
      <c r="L572">
        <f>CD572 - IF(AH572&gt;1, K572*BY572*100.0/(AJ572*CR572), 0)</f>
        <v>0</v>
      </c>
      <c r="M572">
        <f>((S572-I572/2)*L572-K572)/(S572+I572/2)</f>
        <v>0</v>
      </c>
      <c r="N572">
        <f>M572*(CK572+CL572)/1000.0</f>
        <v>0</v>
      </c>
      <c r="O572">
        <f>(CD572 - IF(AH572&gt;1, K572*BY572*100.0/(AJ572*CR572), 0))*(CK572+CL572)/1000.0</f>
        <v>0</v>
      </c>
      <c r="P572">
        <f>2.0/((1/R572-1/Q572)+SIGN(R572)*SQRT((1/R572-1/Q572)*(1/R572-1/Q572) + 4*BZ572/((BZ572+1)*(BZ572+1))*(2*1/R572*1/Q572-1/Q572*1/Q572)))</f>
        <v>0</v>
      </c>
      <c r="Q572">
        <f>IF(LEFT(CA572,1)&lt;&gt;"0",IF(LEFT(CA572,1)="1",3.0,CB572),$D$5+$E$5*(CR572*CK572/($K$5*1000))+$F$5*(CR572*CK572/($K$5*1000))*MAX(MIN(BY572,$J$5),$I$5)*MAX(MIN(BY572,$J$5),$I$5)+$G$5*MAX(MIN(BY572,$J$5),$I$5)*(CR572*CK572/($K$5*1000))+$H$5*(CR572*CK572/($K$5*1000))*(CR572*CK572/($K$5*1000)))</f>
        <v>0</v>
      </c>
      <c r="R572">
        <f>I572*(1000-(1000*0.61365*exp(17.502*V572/(240.97+V572))/(CK572+CL572)+CF572)/2)/(1000*0.61365*exp(17.502*V572/(240.97+V572))/(CK572+CL572)-CF572)</f>
        <v>0</v>
      </c>
      <c r="S572">
        <f>1/((BZ572+1)/(P572/1.6)+1/(Q572/1.37)) + BZ572/((BZ572+1)/(P572/1.6) + BZ572/(Q572/1.37))</f>
        <v>0</v>
      </c>
      <c r="T572">
        <f>(BU572*BX572)</f>
        <v>0</v>
      </c>
      <c r="U572">
        <f>(CM572+(T572+2*0.95*5.67E-8*(((CM572+$B$7)+273)^4-(CM572+273)^4)-44100*I572)/(1.84*29.3*Q572+8*0.95*5.67E-8*(CM572+273)^3))</f>
        <v>0</v>
      </c>
      <c r="V572">
        <f>($C$7*CN572+$D$7*CO572+$E$7*U572)</f>
        <v>0</v>
      </c>
      <c r="W572">
        <f>0.61365*exp(17.502*V572/(240.97+V572))</f>
        <v>0</v>
      </c>
      <c r="X572">
        <f>(Y572/Z572*100)</f>
        <v>0</v>
      </c>
      <c r="Y572">
        <f>CF572*(CK572+CL572)/1000</f>
        <v>0</v>
      </c>
      <c r="Z572">
        <f>0.61365*exp(17.502*CM572/(240.97+CM572))</f>
        <v>0</v>
      </c>
      <c r="AA572">
        <f>(W572-CF572*(CK572+CL572)/1000)</f>
        <v>0</v>
      </c>
      <c r="AB572">
        <f>(-I572*44100)</f>
        <v>0</v>
      </c>
      <c r="AC572">
        <f>2*29.3*Q572*0.92*(CM572-V572)</f>
        <v>0</v>
      </c>
      <c r="AD572">
        <f>2*0.95*5.67E-8*(((CM572+$B$7)+273)^4-(V572+273)^4)</f>
        <v>0</v>
      </c>
      <c r="AE572">
        <f>T572+AD572+AB572+AC572</f>
        <v>0</v>
      </c>
      <c r="AF572">
        <v>0</v>
      </c>
      <c r="AG572">
        <v>0</v>
      </c>
      <c r="AH572">
        <f>IF(AF572*$H$13&gt;=AJ572,1.0,(AJ572/(AJ572-AF572*$H$13)))</f>
        <v>0</v>
      </c>
      <c r="AI572">
        <f>(AH572-1)*100</f>
        <v>0</v>
      </c>
      <c r="AJ572">
        <f>MAX(0,($B$13+$C$13*CR572)/(1+$D$13*CR572)*CK572/(CM572+273)*$E$13)</f>
        <v>0</v>
      </c>
      <c r="AK572" t="s">
        <v>303</v>
      </c>
      <c r="AL572" t="s">
        <v>303</v>
      </c>
      <c r="AM572">
        <v>0</v>
      </c>
      <c r="AN572">
        <v>0</v>
      </c>
      <c r="AO572">
        <f>1-AM572/AN572</f>
        <v>0</v>
      </c>
      <c r="AP572">
        <v>0</v>
      </c>
      <c r="AQ572" t="s">
        <v>303</v>
      </c>
      <c r="AR572" t="s">
        <v>303</v>
      </c>
      <c r="AS572">
        <v>0</v>
      </c>
      <c r="AT572">
        <v>0</v>
      </c>
      <c r="AU572">
        <f>1-AS572/AT572</f>
        <v>0</v>
      </c>
      <c r="AV572">
        <v>0.5</v>
      </c>
      <c r="AW572">
        <f>BV572</f>
        <v>0</v>
      </c>
      <c r="AX572">
        <f>K572</f>
        <v>0</v>
      </c>
      <c r="AY572">
        <f>AU572*AV572*AW572</f>
        <v>0</v>
      </c>
      <c r="AZ572">
        <f>(AX572-AP572)/AW572</f>
        <v>0</v>
      </c>
      <c r="BA572">
        <f>(AN572-AT572)/AT572</f>
        <v>0</v>
      </c>
      <c r="BB572">
        <f>AM572/(AO572+AM572/AT572)</f>
        <v>0</v>
      </c>
      <c r="BC572" t="s">
        <v>303</v>
      </c>
      <c r="BD572">
        <v>0</v>
      </c>
      <c r="BE572">
        <f>IF(BD572&lt;&gt;0, BD572, BB572)</f>
        <v>0</v>
      </c>
      <c r="BF572">
        <f>1-BE572/AT572</f>
        <v>0</v>
      </c>
      <c r="BG572">
        <f>(AT572-AS572)/(AT572-BE572)</f>
        <v>0</v>
      </c>
      <c r="BH572">
        <f>(AN572-AT572)/(AN572-BE572)</f>
        <v>0</v>
      </c>
      <c r="BI572">
        <f>(AT572-AS572)/(AT572-AM572)</f>
        <v>0</v>
      </c>
      <c r="BJ572">
        <f>(AN572-AT572)/(AN572-AM572)</f>
        <v>0</v>
      </c>
      <c r="BK572">
        <f>(BG572*BE572/AS572)</f>
        <v>0</v>
      </c>
      <c r="BL572">
        <f>(1-BK572)</f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f>$B$11*CS572+$C$11*CT572+$F$11*CU572*(1-CX572)</f>
        <v>0</v>
      </c>
      <c r="BV572">
        <f>BU572*BW572</f>
        <v>0</v>
      </c>
      <c r="BW572">
        <f>($B$11*$D$9+$C$11*$D$9+$F$11*((DH572+CZ572)/MAX(DH572+CZ572+DI572, 0.1)*$I$9+DI572/MAX(DH572+CZ572+DI572, 0.1)*$J$9))/($B$11+$C$11+$F$11)</f>
        <v>0</v>
      </c>
      <c r="BX572">
        <f>($B$11*$K$9+$C$11*$K$9+$F$11*((DH572+CZ572)/MAX(DH572+CZ572+DI572, 0.1)*$P$9+DI572/MAX(DH572+CZ572+DI572, 0.1)*$Q$9))/($B$11+$C$11+$F$11)</f>
        <v>0</v>
      </c>
      <c r="BY572">
        <v>6</v>
      </c>
      <c r="BZ572">
        <v>0.5</v>
      </c>
      <c r="CA572" t="s">
        <v>304</v>
      </c>
      <c r="CB572">
        <v>2</v>
      </c>
      <c r="CC572">
        <v>1625678325.5</v>
      </c>
      <c r="CD572">
        <v>405.329333333333</v>
      </c>
      <c r="CE572">
        <v>419.932333333333</v>
      </c>
      <c r="CF572">
        <v>14.6407333333333</v>
      </c>
      <c r="CG572">
        <v>11.7579</v>
      </c>
      <c r="CH572">
        <v>419.670666666667</v>
      </c>
      <c r="CI572">
        <v>16.2386</v>
      </c>
      <c r="CJ572">
        <v>499.966333333333</v>
      </c>
      <c r="CK572">
        <v>100.417</v>
      </c>
      <c r="CL572">
        <v>0.0996391</v>
      </c>
      <c r="CM572">
        <v>30.0776</v>
      </c>
      <c r="CN572">
        <v>29.5011</v>
      </c>
      <c r="CO572">
        <v>999.9</v>
      </c>
      <c r="CP572">
        <v>0</v>
      </c>
      <c r="CQ572">
        <v>0</v>
      </c>
      <c r="CR572">
        <v>10017.5</v>
      </c>
      <c r="CS572">
        <v>0</v>
      </c>
      <c r="CT572">
        <v>4.35431</v>
      </c>
      <c r="CU572">
        <v>1046.03</v>
      </c>
      <c r="CV572">
        <v>0.962013</v>
      </c>
      <c r="CW572">
        <v>0.037987</v>
      </c>
      <c r="CX572">
        <v>0</v>
      </c>
      <c r="CY572">
        <v>1169.51</v>
      </c>
      <c r="CZ572">
        <v>4.99912</v>
      </c>
      <c r="DA572">
        <v>12199.4333333333</v>
      </c>
      <c r="DB572">
        <v>6713.01</v>
      </c>
      <c r="DC572">
        <v>38.5623333333333</v>
      </c>
      <c r="DD572">
        <v>41.375</v>
      </c>
      <c r="DE572">
        <v>40.1456666666667</v>
      </c>
      <c r="DF572">
        <v>41.0203333333333</v>
      </c>
      <c r="DG572">
        <v>40.8953333333333</v>
      </c>
      <c r="DH572">
        <v>1001.49</v>
      </c>
      <c r="DI572">
        <v>39.55</v>
      </c>
      <c r="DJ572">
        <v>0</v>
      </c>
      <c r="DK572">
        <v>1625678327.6</v>
      </c>
      <c r="DL572">
        <v>0</v>
      </c>
      <c r="DM572">
        <v>1171.15961538462</v>
      </c>
      <c r="DN572">
        <v>-17.0109401693706</v>
      </c>
      <c r="DO572">
        <v>-177.719658095685</v>
      </c>
      <c r="DP572">
        <v>12217.5576923077</v>
      </c>
      <c r="DQ572">
        <v>15</v>
      </c>
      <c r="DR572">
        <v>1625677134.6</v>
      </c>
      <c r="DS572" t="s">
        <v>305</v>
      </c>
      <c r="DT572">
        <v>1625677128.6</v>
      </c>
      <c r="DU572">
        <v>1625677134.6</v>
      </c>
      <c r="DV572">
        <v>2</v>
      </c>
      <c r="DW572">
        <v>0.041</v>
      </c>
      <c r="DX572">
        <v>0.026</v>
      </c>
      <c r="DY572">
        <v>-14.347</v>
      </c>
      <c r="DZ572">
        <v>-1.389</v>
      </c>
      <c r="EA572">
        <v>420</v>
      </c>
      <c r="EB572">
        <v>5</v>
      </c>
      <c r="EC572">
        <v>0.14</v>
      </c>
      <c r="ED572">
        <v>0.08</v>
      </c>
      <c r="EE572">
        <v>-14.6584146341463</v>
      </c>
      <c r="EF572">
        <v>-0.275866202090631</v>
      </c>
      <c r="EG572">
        <v>0.0690130018184118</v>
      </c>
      <c r="EH572">
        <v>1</v>
      </c>
      <c r="EI572">
        <v>1171.9</v>
      </c>
      <c r="EJ572">
        <v>-16.5349793892452</v>
      </c>
      <c r="EK572">
        <v>1.58762639678157</v>
      </c>
      <c r="EL572">
        <v>0</v>
      </c>
      <c r="EM572">
        <v>2.87817414634146</v>
      </c>
      <c r="EN572">
        <v>0.185876445993029</v>
      </c>
      <c r="EO572">
        <v>0.021728526599236</v>
      </c>
      <c r="EP572">
        <v>0</v>
      </c>
      <c r="EQ572">
        <v>1</v>
      </c>
      <c r="ER572">
        <v>3</v>
      </c>
      <c r="ES572" t="s">
        <v>427</v>
      </c>
      <c r="ET572">
        <v>100</v>
      </c>
      <c r="EU572">
        <v>100</v>
      </c>
      <c r="EV572">
        <v>-14.341</v>
      </c>
      <c r="EW572">
        <v>-1.5981</v>
      </c>
      <c r="EX572">
        <v>-14.3476998515065</v>
      </c>
      <c r="EY572">
        <v>0.000485247639819423</v>
      </c>
      <c r="EZ572">
        <v>-1.36446825205216e-06</v>
      </c>
      <c r="FA572">
        <v>5.78542989185787e-10</v>
      </c>
      <c r="FB572">
        <v>-1.1099058739466</v>
      </c>
      <c r="FC572">
        <v>-0.0508365997127688</v>
      </c>
      <c r="FD572">
        <v>0.00161886503163497</v>
      </c>
      <c r="FE572">
        <v>-2.08621555845513e-05</v>
      </c>
      <c r="FF572">
        <v>0</v>
      </c>
      <c r="FG572">
        <v>2096</v>
      </c>
      <c r="FH572">
        <v>2</v>
      </c>
      <c r="FI572">
        <v>28</v>
      </c>
      <c r="FJ572">
        <v>20</v>
      </c>
      <c r="FK572">
        <v>19.9</v>
      </c>
      <c r="FL572">
        <v>18</v>
      </c>
      <c r="FM572">
        <v>493.067</v>
      </c>
      <c r="FN572">
        <v>514.004</v>
      </c>
      <c r="FO572">
        <v>33.6693</v>
      </c>
      <c r="FP572">
        <v>26.6452</v>
      </c>
      <c r="FQ572">
        <v>30.0005</v>
      </c>
      <c r="FR572">
        <v>26.6709</v>
      </c>
      <c r="FS572">
        <v>26.6475</v>
      </c>
      <c r="FT572">
        <v>21.5723</v>
      </c>
      <c r="FU572">
        <v>27.6322</v>
      </c>
      <c r="FV572">
        <v>0</v>
      </c>
      <c r="FW572">
        <v>33.72</v>
      </c>
      <c r="FX572">
        <v>420</v>
      </c>
      <c r="FY572">
        <v>11.8273</v>
      </c>
      <c r="FZ572">
        <v>101.663</v>
      </c>
      <c r="GA572">
        <v>96.1839</v>
      </c>
    </row>
    <row r="573" spans="1:183">
      <c r="A573">
        <v>557</v>
      </c>
      <c r="B573">
        <v>1625678328.5</v>
      </c>
      <c r="C573">
        <v>1112.40000009537</v>
      </c>
      <c r="D573" t="s">
        <v>1420</v>
      </c>
      <c r="E573" t="s">
        <v>1421</v>
      </c>
      <c r="F573">
        <v>1</v>
      </c>
      <c r="G573" t="s">
        <v>302</v>
      </c>
      <c r="H573">
        <v>1625678327.5</v>
      </c>
      <c r="I573">
        <f>(J573)/1000</f>
        <v>0</v>
      </c>
      <c r="J573">
        <f>1000*CJ573*AH573*(CF573-CG573)/(100*BY573*(1000-AH573*CF573))</f>
        <v>0</v>
      </c>
      <c r="K573">
        <f>CJ573*AH573*(CE573-CD573*(1000-AH573*CG573)/(1000-AH573*CF573))/(100*BY573)</f>
        <v>0</v>
      </c>
      <c r="L573">
        <f>CD573 - IF(AH573&gt;1, K573*BY573*100.0/(AJ573*CR573), 0)</f>
        <v>0</v>
      </c>
      <c r="M573">
        <f>((S573-I573/2)*L573-K573)/(S573+I573/2)</f>
        <v>0</v>
      </c>
      <c r="N573">
        <f>M573*(CK573+CL573)/1000.0</f>
        <v>0</v>
      </c>
      <c r="O573">
        <f>(CD573 - IF(AH573&gt;1, K573*BY573*100.0/(AJ573*CR573), 0))*(CK573+CL573)/1000.0</f>
        <v>0</v>
      </c>
      <c r="P573">
        <f>2.0/((1/R573-1/Q573)+SIGN(R573)*SQRT((1/R573-1/Q573)*(1/R573-1/Q573) + 4*BZ573/((BZ573+1)*(BZ573+1))*(2*1/R573*1/Q573-1/Q573*1/Q573)))</f>
        <v>0</v>
      </c>
      <c r="Q573">
        <f>IF(LEFT(CA573,1)&lt;&gt;"0",IF(LEFT(CA573,1)="1",3.0,CB573),$D$5+$E$5*(CR573*CK573/($K$5*1000))+$F$5*(CR573*CK573/($K$5*1000))*MAX(MIN(BY573,$J$5),$I$5)*MAX(MIN(BY573,$J$5),$I$5)+$G$5*MAX(MIN(BY573,$J$5),$I$5)*(CR573*CK573/($K$5*1000))+$H$5*(CR573*CK573/($K$5*1000))*(CR573*CK573/($K$5*1000)))</f>
        <v>0</v>
      </c>
      <c r="R573">
        <f>I573*(1000-(1000*0.61365*exp(17.502*V573/(240.97+V573))/(CK573+CL573)+CF573)/2)/(1000*0.61365*exp(17.502*V573/(240.97+V573))/(CK573+CL573)-CF573)</f>
        <v>0</v>
      </c>
      <c r="S573">
        <f>1/((BZ573+1)/(P573/1.6)+1/(Q573/1.37)) + BZ573/((BZ573+1)/(P573/1.6) + BZ573/(Q573/1.37))</f>
        <v>0</v>
      </c>
      <c r="T573">
        <f>(BU573*BX573)</f>
        <v>0</v>
      </c>
      <c r="U573">
        <f>(CM573+(T573+2*0.95*5.67E-8*(((CM573+$B$7)+273)^4-(CM573+273)^4)-44100*I573)/(1.84*29.3*Q573+8*0.95*5.67E-8*(CM573+273)^3))</f>
        <v>0</v>
      </c>
      <c r="V573">
        <f>($C$7*CN573+$D$7*CO573+$E$7*U573)</f>
        <v>0</v>
      </c>
      <c r="W573">
        <f>0.61365*exp(17.502*V573/(240.97+V573))</f>
        <v>0</v>
      </c>
      <c r="X573">
        <f>(Y573/Z573*100)</f>
        <v>0</v>
      </c>
      <c r="Y573">
        <f>CF573*(CK573+CL573)/1000</f>
        <v>0</v>
      </c>
      <c r="Z573">
        <f>0.61365*exp(17.502*CM573/(240.97+CM573))</f>
        <v>0</v>
      </c>
      <c r="AA573">
        <f>(W573-CF573*(CK573+CL573)/1000)</f>
        <v>0</v>
      </c>
      <c r="AB573">
        <f>(-I573*44100)</f>
        <v>0</v>
      </c>
      <c r="AC573">
        <f>2*29.3*Q573*0.92*(CM573-V573)</f>
        <v>0</v>
      </c>
      <c r="AD573">
        <f>2*0.95*5.67E-8*(((CM573+$B$7)+273)^4-(V573+273)^4)</f>
        <v>0</v>
      </c>
      <c r="AE573">
        <f>T573+AD573+AB573+AC573</f>
        <v>0</v>
      </c>
      <c r="AF573">
        <v>0</v>
      </c>
      <c r="AG573">
        <v>0</v>
      </c>
      <c r="AH573">
        <f>IF(AF573*$H$13&gt;=AJ573,1.0,(AJ573/(AJ573-AF573*$H$13)))</f>
        <v>0</v>
      </c>
      <c r="AI573">
        <f>(AH573-1)*100</f>
        <v>0</v>
      </c>
      <c r="AJ573">
        <f>MAX(0,($B$13+$C$13*CR573)/(1+$D$13*CR573)*CK573/(CM573+273)*$E$13)</f>
        <v>0</v>
      </c>
      <c r="AK573" t="s">
        <v>303</v>
      </c>
      <c r="AL573" t="s">
        <v>303</v>
      </c>
      <c r="AM573">
        <v>0</v>
      </c>
      <c r="AN573">
        <v>0</v>
      </c>
      <c r="AO573">
        <f>1-AM573/AN573</f>
        <v>0</v>
      </c>
      <c r="AP573">
        <v>0</v>
      </c>
      <c r="AQ573" t="s">
        <v>303</v>
      </c>
      <c r="AR573" t="s">
        <v>303</v>
      </c>
      <c r="AS573">
        <v>0</v>
      </c>
      <c r="AT573">
        <v>0</v>
      </c>
      <c r="AU573">
        <f>1-AS573/AT573</f>
        <v>0</v>
      </c>
      <c r="AV573">
        <v>0.5</v>
      </c>
      <c r="AW573">
        <f>BV573</f>
        <v>0</v>
      </c>
      <c r="AX573">
        <f>K573</f>
        <v>0</v>
      </c>
      <c r="AY573">
        <f>AU573*AV573*AW573</f>
        <v>0</v>
      </c>
      <c r="AZ573">
        <f>(AX573-AP573)/AW573</f>
        <v>0</v>
      </c>
      <c r="BA573">
        <f>(AN573-AT573)/AT573</f>
        <v>0</v>
      </c>
      <c r="BB573">
        <f>AM573/(AO573+AM573/AT573)</f>
        <v>0</v>
      </c>
      <c r="BC573" t="s">
        <v>303</v>
      </c>
      <c r="BD573">
        <v>0</v>
      </c>
      <c r="BE573">
        <f>IF(BD573&lt;&gt;0, BD573, BB573)</f>
        <v>0</v>
      </c>
      <c r="BF573">
        <f>1-BE573/AT573</f>
        <v>0</v>
      </c>
      <c r="BG573">
        <f>(AT573-AS573)/(AT573-BE573)</f>
        <v>0</v>
      </c>
      <c r="BH573">
        <f>(AN573-AT573)/(AN573-BE573)</f>
        <v>0</v>
      </c>
      <c r="BI573">
        <f>(AT573-AS573)/(AT573-AM573)</f>
        <v>0</v>
      </c>
      <c r="BJ573">
        <f>(AN573-AT573)/(AN573-AM573)</f>
        <v>0</v>
      </c>
      <c r="BK573">
        <f>(BG573*BE573/AS573)</f>
        <v>0</v>
      </c>
      <c r="BL573">
        <f>(1-BK573)</f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f>$B$11*CS573+$C$11*CT573+$F$11*CU573*(1-CX573)</f>
        <v>0</v>
      </c>
      <c r="BV573">
        <f>BU573*BW573</f>
        <v>0</v>
      </c>
      <c r="BW573">
        <f>($B$11*$D$9+$C$11*$D$9+$F$11*((DH573+CZ573)/MAX(DH573+CZ573+DI573, 0.1)*$I$9+DI573/MAX(DH573+CZ573+DI573, 0.1)*$J$9))/($B$11+$C$11+$F$11)</f>
        <v>0</v>
      </c>
      <c r="BX573">
        <f>($B$11*$K$9+$C$11*$K$9+$F$11*((DH573+CZ573)/MAX(DH573+CZ573+DI573, 0.1)*$P$9+DI573/MAX(DH573+CZ573+DI573, 0.1)*$Q$9))/($B$11+$C$11+$F$11)</f>
        <v>0</v>
      </c>
      <c r="BY573">
        <v>6</v>
      </c>
      <c r="BZ573">
        <v>0.5</v>
      </c>
      <c r="CA573" t="s">
        <v>304</v>
      </c>
      <c r="CB573">
        <v>2</v>
      </c>
      <c r="CC573">
        <v>1625678327.5</v>
      </c>
      <c r="CD573">
        <v>405.299333333333</v>
      </c>
      <c r="CE573">
        <v>419.906</v>
      </c>
      <c r="CF573">
        <v>14.6729</v>
      </c>
      <c r="CG573">
        <v>11.7933333333333</v>
      </c>
      <c r="CH573">
        <v>419.641</v>
      </c>
      <c r="CI573">
        <v>16.2712666666667</v>
      </c>
      <c r="CJ573">
        <v>500.037666666667</v>
      </c>
      <c r="CK573">
        <v>100.416666666667</v>
      </c>
      <c r="CL573">
        <v>0.0999724333333333</v>
      </c>
      <c r="CM573">
        <v>30.1063666666667</v>
      </c>
      <c r="CN573">
        <v>29.5298333333333</v>
      </c>
      <c r="CO573">
        <v>999.9</v>
      </c>
      <c r="CP573">
        <v>0</v>
      </c>
      <c r="CQ573">
        <v>0</v>
      </c>
      <c r="CR573">
        <v>10020.8333333333</v>
      </c>
      <c r="CS573">
        <v>0</v>
      </c>
      <c r="CT573">
        <v>4.33087333333333</v>
      </c>
      <c r="CU573">
        <v>1046.03</v>
      </c>
      <c r="CV573">
        <v>0.962013</v>
      </c>
      <c r="CW573">
        <v>0.037987</v>
      </c>
      <c r="CX573">
        <v>0</v>
      </c>
      <c r="CY573">
        <v>1169.17</v>
      </c>
      <c r="CZ573">
        <v>4.99912</v>
      </c>
      <c r="DA573">
        <v>12193.2</v>
      </c>
      <c r="DB573">
        <v>6713.00666666667</v>
      </c>
      <c r="DC573">
        <v>38.6453333333333</v>
      </c>
      <c r="DD573">
        <v>41.4163333333333</v>
      </c>
      <c r="DE573">
        <v>40.2496666666667</v>
      </c>
      <c r="DF573">
        <v>41.0203333333333</v>
      </c>
      <c r="DG573">
        <v>40.9163333333333</v>
      </c>
      <c r="DH573">
        <v>1001.49</v>
      </c>
      <c r="DI573">
        <v>39.55</v>
      </c>
      <c r="DJ573">
        <v>0</v>
      </c>
      <c r="DK573">
        <v>1625678329.4</v>
      </c>
      <c r="DL573">
        <v>0</v>
      </c>
      <c r="DM573">
        <v>1170.61</v>
      </c>
      <c r="DN573">
        <v>-16.4853845893215</v>
      </c>
      <c r="DO573">
        <v>-178.530768897218</v>
      </c>
      <c r="DP573">
        <v>12211.56</v>
      </c>
      <c r="DQ573">
        <v>15</v>
      </c>
      <c r="DR573">
        <v>1625677134.6</v>
      </c>
      <c r="DS573" t="s">
        <v>305</v>
      </c>
      <c r="DT573">
        <v>1625677128.6</v>
      </c>
      <c r="DU573">
        <v>1625677134.6</v>
      </c>
      <c r="DV573">
        <v>2</v>
      </c>
      <c r="DW573">
        <v>0.041</v>
      </c>
      <c r="DX573">
        <v>0.026</v>
      </c>
      <c r="DY573">
        <v>-14.347</v>
      </c>
      <c r="DZ573">
        <v>-1.389</v>
      </c>
      <c r="EA573">
        <v>420</v>
      </c>
      <c r="EB573">
        <v>5</v>
      </c>
      <c r="EC573">
        <v>0.14</v>
      </c>
      <c r="ED573">
        <v>0.08</v>
      </c>
      <c r="EE573">
        <v>-14.6579707317073</v>
      </c>
      <c r="EF573">
        <v>-0.10078954703832</v>
      </c>
      <c r="EG573">
        <v>0.0694237684886951</v>
      </c>
      <c r="EH573">
        <v>1</v>
      </c>
      <c r="EI573">
        <v>1171.51558823529</v>
      </c>
      <c r="EJ573">
        <v>-16.4174074466322</v>
      </c>
      <c r="EK573">
        <v>1.62314362957028</v>
      </c>
      <c r="EL573">
        <v>0</v>
      </c>
      <c r="EM573">
        <v>2.88059853658537</v>
      </c>
      <c r="EN573">
        <v>0.143416306620209</v>
      </c>
      <c r="EO573">
        <v>0.020286001729052</v>
      </c>
      <c r="EP573">
        <v>0</v>
      </c>
      <c r="EQ573">
        <v>1</v>
      </c>
      <c r="ER573">
        <v>3</v>
      </c>
      <c r="ES573" t="s">
        <v>427</v>
      </c>
      <c r="ET573">
        <v>100</v>
      </c>
      <c r="EU573">
        <v>100</v>
      </c>
      <c r="EV573">
        <v>-14.341</v>
      </c>
      <c r="EW573">
        <v>-1.5986</v>
      </c>
      <c r="EX573">
        <v>-14.3476998515065</v>
      </c>
      <c r="EY573">
        <v>0.000485247639819423</v>
      </c>
      <c r="EZ573">
        <v>-1.36446825205216e-06</v>
      </c>
      <c r="FA573">
        <v>5.78542989185787e-10</v>
      </c>
      <c r="FB573">
        <v>-1.1099058739466</v>
      </c>
      <c r="FC573">
        <v>-0.0508365997127688</v>
      </c>
      <c r="FD573">
        <v>0.00161886503163497</v>
      </c>
      <c r="FE573">
        <v>-2.08621555845513e-05</v>
      </c>
      <c r="FF573">
        <v>0</v>
      </c>
      <c r="FG573">
        <v>2096</v>
      </c>
      <c r="FH573">
        <v>2</v>
      </c>
      <c r="FI573">
        <v>28</v>
      </c>
      <c r="FJ573">
        <v>20</v>
      </c>
      <c r="FK573">
        <v>19.9</v>
      </c>
      <c r="FL573">
        <v>18</v>
      </c>
      <c r="FM573">
        <v>493.037</v>
      </c>
      <c r="FN573">
        <v>514.11</v>
      </c>
      <c r="FO573">
        <v>33.7187</v>
      </c>
      <c r="FP573">
        <v>26.6474</v>
      </c>
      <c r="FQ573">
        <v>30.0006</v>
      </c>
      <c r="FR573">
        <v>26.6726</v>
      </c>
      <c r="FS573">
        <v>26.6492</v>
      </c>
      <c r="FT573">
        <v>21.5742</v>
      </c>
      <c r="FU573">
        <v>27.6322</v>
      </c>
      <c r="FV573">
        <v>0</v>
      </c>
      <c r="FW573">
        <v>33.79</v>
      </c>
      <c r="FX573">
        <v>420</v>
      </c>
      <c r="FY573">
        <v>11.9075</v>
      </c>
      <c r="FZ573">
        <v>101.663</v>
      </c>
      <c r="GA573">
        <v>96.1829</v>
      </c>
    </row>
    <row r="574" spans="1:183">
      <c r="A574">
        <v>558</v>
      </c>
      <c r="B574">
        <v>1625678330.5</v>
      </c>
      <c r="C574">
        <v>1114.40000009537</v>
      </c>
      <c r="D574" t="s">
        <v>1422</v>
      </c>
      <c r="E574" t="s">
        <v>1423</v>
      </c>
      <c r="F574">
        <v>1</v>
      </c>
      <c r="G574" t="s">
        <v>302</v>
      </c>
      <c r="H574">
        <v>1625678329.5</v>
      </c>
      <c r="I574">
        <f>(J574)/1000</f>
        <v>0</v>
      </c>
      <c r="J574">
        <f>1000*CJ574*AH574*(CF574-CG574)/(100*BY574*(1000-AH574*CF574))</f>
        <v>0</v>
      </c>
      <c r="K574">
        <f>CJ574*AH574*(CE574-CD574*(1000-AH574*CG574)/(1000-AH574*CF574))/(100*BY574)</f>
        <v>0</v>
      </c>
      <c r="L574">
        <f>CD574 - IF(AH574&gt;1, K574*BY574*100.0/(AJ574*CR574), 0)</f>
        <v>0</v>
      </c>
      <c r="M574">
        <f>((S574-I574/2)*L574-K574)/(S574+I574/2)</f>
        <v>0</v>
      </c>
      <c r="N574">
        <f>M574*(CK574+CL574)/1000.0</f>
        <v>0</v>
      </c>
      <c r="O574">
        <f>(CD574 - IF(AH574&gt;1, K574*BY574*100.0/(AJ574*CR574), 0))*(CK574+CL574)/1000.0</f>
        <v>0</v>
      </c>
      <c r="P574">
        <f>2.0/((1/R574-1/Q574)+SIGN(R574)*SQRT((1/R574-1/Q574)*(1/R574-1/Q574) + 4*BZ574/((BZ574+1)*(BZ574+1))*(2*1/R574*1/Q574-1/Q574*1/Q574)))</f>
        <v>0</v>
      </c>
      <c r="Q574">
        <f>IF(LEFT(CA574,1)&lt;&gt;"0",IF(LEFT(CA574,1)="1",3.0,CB574),$D$5+$E$5*(CR574*CK574/($K$5*1000))+$F$5*(CR574*CK574/($K$5*1000))*MAX(MIN(BY574,$J$5),$I$5)*MAX(MIN(BY574,$J$5),$I$5)+$G$5*MAX(MIN(BY574,$J$5),$I$5)*(CR574*CK574/($K$5*1000))+$H$5*(CR574*CK574/($K$5*1000))*(CR574*CK574/($K$5*1000)))</f>
        <v>0</v>
      </c>
      <c r="R574">
        <f>I574*(1000-(1000*0.61365*exp(17.502*V574/(240.97+V574))/(CK574+CL574)+CF574)/2)/(1000*0.61365*exp(17.502*V574/(240.97+V574))/(CK574+CL574)-CF574)</f>
        <v>0</v>
      </c>
      <c r="S574">
        <f>1/((BZ574+1)/(P574/1.6)+1/(Q574/1.37)) + BZ574/((BZ574+1)/(P574/1.6) + BZ574/(Q574/1.37))</f>
        <v>0</v>
      </c>
      <c r="T574">
        <f>(BU574*BX574)</f>
        <v>0</v>
      </c>
      <c r="U574">
        <f>(CM574+(T574+2*0.95*5.67E-8*(((CM574+$B$7)+273)^4-(CM574+273)^4)-44100*I574)/(1.84*29.3*Q574+8*0.95*5.67E-8*(CM574+273)^3))</f>
        <v>0</v>
      </c>
      <c r="V574">
        <f>($C$7*CN574+$D$7*CO574+$E$7*U574)</f>
        <v>0</v>
      </c>
      <c r="W574">
        <f>0.61365*exp(17.502*V574/(240.97+V574))</f>
        <v>0</v>
      </c>
      <c r="X574">
        <f>(Y574/Z574*100)</f>
        <v>0</v>
      </c>
      <c r="Y574">
        <f>CF574*(CK574+CL574)/1000</f>
        <v>0</v>
      </c>
      <c r="Z574">
        <f>0.61365*exp(17.502*CM574/(240.97+CM574))</f>
        <v>0</v>
      </c>
      <c r="AA574">
        <f>(W574-CF574*(CK574+CL574)/1000)</f>
        <v>0</v>
      </c>
      <c r="AB574">
        <f>(-I574*44100)</f>
        <v>0</v>
      </c>
      <c r="AC574">
        <f>2*29.3*Q574*0.92*(CM574-V574)</f>
        <v>0</v>
      </c>
      <c r="AD574">
        <f>2*0.95*5.67E-8*(((CM574+$B$7)+273)^4-(V574+273)^4)</f>
        <v>0</v>
      </c>
      <c r="AE574">
        <f>T574+AD574+AB574+AC574</f>
        <v>0</v>
      </c>
      <c r="AF574">
        <v>0</v>
      </c>
      <c r="AG574">
        <v>0</v>
      </c>
      <c r="AH574">
        <f>IF(AF574*$H$13&gt;=AJ574,1.0,(AJ574/(AJ574-AF574*$H$13)))</f>
        <v>0</v>
      </c>
      <c r="AI574">
        <f>(AH574-1)*100</f>
        <v>0</v>
      </c>
      <c r="AJ574">
        <f>MAX(0,($B$13+$C$13*CR574)/(1+$D$13*CR574)*CK574/(CM574+273)*$E$13)</f>
        <v>0</v>
      </c>
      <c r="AK574" t="s">
        <v>303</v>
      </c>
      <c r="AL574" t="s">
        <v>303</v>
      </c>
      <c r="AM574">
        <v>0</v>
      </c>
      <c r="AN574">
        <v>0</v>
      </c>
      <c r="AO574">
        <f>1-AM574/AN574</f>
        <v>0</v>
      </c>
      <c r="AP574">
        <v>0</v>
      </c>
      <c r="AQ574" t="s">
        <v>303</v>
      </c>
      <c r="AR574" t="s">
        <v>303</v>
      </c>
      <c r="AS574">
        <v>0</v>
      </c>
      <c r="AT574">
        <v>0</v>
      </c>
      <c r="AU574">
        <f>1-AS574/AT574</f>
        <v>0</v>
      </c>
      <c r="AV574">
        <v>0.5</v>
      </c>
      <c r="AW574">
        <f>BV574</f>
        <v>0</v>
      </c>
      <c r="AX574">
        <f>K574</f>
        <v>0</v>
      </c>
      <c r="AY574">
        <f>AU574*AV574*AW574</f>
        <v>0</v>
      </c>
      <c r="AZ574">
        <f>(AX574-AP574)/AW574</f>
        <v>0</v>
      </c>
      <c r="BA574">
        <f>(AN574-AT574)/AT574</f>
        <v>0</v>
      </c>
      <c r="BB574">
        <f>AM574/(AO574+AM574/AT574)</f>
        <v>0</v>
      </c>
      <c r="BC574" t="s">
        <v>303</v>
      </c>
      <c r="BD574">
        <v>0</v>
      </c>
      <c r="BE574">
        <f>IF(BD574&lt;&gt;0, BD574, BB574)</f>
        <v>0</v>
      </c>
      <c r="BF574">
        <f>1-BE574/AT574</f>
        <v>0</v>
      </c>
      <c r="BG574">
        <f>(AT574-AS574)/(AT574-BE574)</f>
        <v>0</v>
      </c>
      <c r="BH574">
        <f>(AN574-AT574)/(AN574-BE574)</f>
        <v>0</v>
      </c>
      <c r="BI574">
        <f>(AT574-AS574)/(AT574-AM574)</f>
        <v>0</v>
      </c>
      <c r="BJ574">
        <f>(AN574-AT574)/(AN574-AM574)</f>
        <v>0</v>
      </c>
      <c r="BK574">
        <f>(BG574*BE574/AS574)</f>
        <v>0</v>
      </c>
      <c r="BL574">
        <f>(1-BK574)</f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f>$B$11*CS574+$C$11*CT574+$F$11*CU574*(1-CX574)</f>
        <v>0</v>
      </c>
      <c r="BV574">
        <f>BU574*BW574</f>
        <v>0</v>
      </c>
      <c r="BW574">
        <f>($B$11*$D$9+$C$11*$D$9+$F$11*((DH574+CZ574)/MAX(DH574+CZ574+DI574, 0.1)*$I$9+DI574/MAX(DH574+CZ574+DI574, 0.1)*$J$9))/($B$11+$C$11+$F$11)</f>
        <v>0</v>
      </c>
      <c r="BX574">
        <f>($B$11*$K$9+$C$11*$K$9+$F$11*((DH574+CZ574)/MAX(DH574+CZ574+DI574, 0.1)*$P$9+DI574/MAX(DH574+CZ574+DI574, 0.1)*$Q$9))/($B$11+$C$11+$F$11)</f>
        <v>0</v>
      </c>
      <c r="BY574">
        <v>6</v>
      </c>
      <c r="BZ574">
        <v>0.5</v>
      </c>
      <c r="CA574" t="s">
        <v>304</v>
      </c>
      <c r="CB574">
        <v>2</v>
      </c>
      <c r="CC574">
        <v>1625678329.5</v>
      </c>
      <c r="CD574">
        <v>405.256666666667</v>
      </c>
      <c r="CE574">
        <v>419.953333333333</v>
      </c>
      <c r="CF574">
        <v>14.7059333333333</v>
      </c>
      <c r="CG574">
        <v>11.8077666666667</v>
      </c>
      <c r="CH574">
        <v>419.598333333333</v>
      </c>
      <c r="CI574">
        <v>16.3047666666667</v>
      </c>
      <c r="CJ574">
        <v>500.023</v>
      </c>
      <c r="CK574">
        <v>100.415</v>
      </c>
      <c r="CL574">
        <v>0.0997485</v>
      </c>
      <c r="CM574">
        <v>30.1368</v>
      </c>
      <c r="CN574">
        <v>29.5566333333333</v>
      </c>
      <c r="CO574">
        <v>999.9</v>
      </c>
      <c r="CP574">
        <v>0</v>
      </c>
      <c r="CQ574">
        <v>0</v>
      </c>
      <c r="CR574">
        <v>10026.2666666667</v>
      </c>
      <c r="CS574">
        <v>0</v>
      </c>
      <c r="CT574">
        <v>4.30422333333333</v>
      </c>
      <c r="CU574">
        <v>1046.03</v>
      </c>
      <c r="CV574">
        <v>0.962013</v>
      </c>
      <c r="CW574">
        <v>0.037987</v>
      </c>
      <c r="CX574">
        <v>0</v>
      </c>
      <c r="CY574">
        <v>1168.13</v>
      </c>
      <c r="CZ574">
        <v>4.99912</v>
      </c>
      <c r="DA574">
        <v>12187.7333333333</v>
      </c>
      <c r="DB574">
        <v>6713.02333333333</v>
      </c>
      <c r="DC574">
        <v>38.6873333333333</v>
      </c>
      <c r="DD574">
        <v>41.375</v>
      </c>
      <c r="DE574">
        <v>40.1666666666667</v>
      </c>
      <c r="DF574">
        <v>41.0203333333333</v>
      </c>
      <c r="DG574">
        <v>40.8536666666667</v>
      </c>
      <c r="DH574">
        <v>1001.49</v>
      </c>
      <c r="DI574">
        <v>39.55</v>
      </c>
      <c r="DJ574">
        <v>0</v>
      </c>
      <c r="DK574">
        <v>1625678331.2</v>
      </c>
      <c r="DL574">
        <v>0</v>
      </c>
      <c r="DM574">
        <v>1170.17115384615</v>
      </c>
      <c r="DN574">
        <v>-16.710769239243</v>
      </c>
      <c r="DO574">
        <v>-173.740170996063</v>
      </c>
      <c r="DP574">
        <v>12207.15</v>
      </c>
      <c r="DQ574">
        <v>15</v>
      </c>
      <c r="DR574">
        <v>1625677134.6</v>
      </c>
      <c r="DS574" t="s">
        <v>305</v>
      </c>
      <c r="DT574">
        <v>1625677128.6</v>
      </c>
      <c r="DU574">
        <v>1625677134.6</v>
      </c>
      <c r="DV574">
        <v>2</v>
      </c>
      <c r="DW574">
        <v>0.041</v>
      </c>
      <c r="DX574">
        <v>0.026</v>
      </c>
      <c r="DY574">
        <v>-14.347</v>
      </c>
      <c r="DZ574">
        <v>-1.389</v>
      </c>
      <c r="EA574">
        <v>420</v>
      </c>
      <c r="EB574">
        <v>5</v>
      </c>
      <c r="EC574">
        <v>0.14</v>
      </c>
      <c r="ED574">
        <v>0.08</v>
      </c>
      <c r="EE574">
        <v>-14.6689975609756</v>
      </c>
      <c r="EF574">
        <v>0.0252334494773688</v>
      </c>
      <c r="EG574">
        <v>0.0632781528507076</v>
      </c>
      <c r="EH574">
        <v>1</v>
      </c>
      <c r="EI574">
        <v>1170.84147058824</v>
      </c>
      <c r="EJ574">
        <v>-16.7689291422525</v>
      </c>
      <c r="EK574">
        <v>1.65192068666065</v>
      </c>
      <c r="EL574">
        <v>0</v>
      </c>
      <c r="EM574">
        <v>2.88419</v>
      </c>
      <c r="EN574">
        <v>0.124814006968644</v>
      </c>
      <c r="EO574">
        <v>0.0193702087073385</v>
      </c>
      <c r="EP574">
        <v>0</v>
      </c>
      <c r="EQ574">
        <v>1</v>
      </c>
      <c r="ER574">
        <v>3</v>
      </c>
      <c r="ES574" t="s">
        <v>427</v>
      </c>
      <c r="ET574">
        <v>100</v>
      </c>
      <c r="EU574">
        <v>100</v>
      </c>
      <c r="EV574">
        <v>-14.341</v>
      </c>
      <c r="EW574">
        <v>-1.5991</v>
      </c>
      <c r="EX574">
        <v>-14.3476998515065</v>
      </c>
      <c r="EY574">
        <v>0.000485247639819423</v>
      </c>
      <c r="EZ574">
        <v>-1.36446825205216e-06</v>
      </c>
      <c r="FA574">
        <v>5.78542989185787e-10</v>
      </c>
      <c r="FB574">
        <v>-1.1099058739466</v>
      </c>
      <c r="FC574">
        <v>-0.0508365997127688</v>
      </c>
      <c r="FD574">
        <v>0.00161886503163497</v>
      </c>
      <c r="FE574">
        <v>-2.08621555845513e-05</v>
      </c>
      <c r="FF574">
        <v>0</v>
      </c>
      <c r="FG574">
        <v>2096</v>
      </c>
      <c r="FH574">
        <v>2</v>
      </c>
      <c r="FI574">
        <v>28</v>
      </c>
      <c r="FJ574">
        <v>20</v>
      </c>
      <c r="FK574">
        <v>19.9</v>
      </c>
      <c r="FL574">
        <v>18</v>
      </c>
      <c r="FM574">
        <v>493.061</v>
      </c>
      <c r="FN574">
        <v>514.085</v>
      </c>
      <c r="FO574">
        <v>33.7632</v>
      </c>
      <c r="FP574">
        <v>26.6497</v>
      </c>
      <c r="FQ574">
        <v>30.0004</v>
      </c>
      <c r="FR574">
        <v>26.6737</v>
      </c>
      <c r="FS574">
        <v>26.6503</v>
      </c>
      <c r="FT574">
        <v>21.5715</v>
      </c>
      <c r="FU574">
        <v>27.6322</v>
      </c>
      <c r="FV574">
        <v>0</v>
      </c>
      <c r="FW574">
        <v>33.85</v>
      </c>
      <c r="FX574">
        <v>420</v>
      </c>
      <c r="FY574">
        <v>11.9068</v>
      </c>
      <c r="FZ574">
        <v>101.664</v>
      </c>
      <c r="GA574">
        <v>96.183</v>
      </c>
    </row>
    <row r="575" spans="1:183">
      <c r="A575">
        <v>559</v>
      </c>
      <c r="B575">
        <v>1625678332.5</v>
      </c>
      <c r="C575">
        <v>1116.40000009537</v>
      </c>
      <c r="D575" t="s">
        <v>1424</v>
      </c>
      <c r="E575" t="s">
        <v>1425</v>
      </c>
      <c r="F575">
        <v>1</v>
      </c>
      <c r="G575" t="s">
        <v>302</v>
      </c>
      <c r="H575">
        <v>1625678331.5</v>
      </c>
      <c r="I575">
        <f>(J575)/1000</f>
        <v>0</v>
      </c>
      <c r="J575">
        <f>1000*CJ575*AH575*(CF575-CG575)/(100*BY575*(1000-AH575*CF575))</f>
        <v>0</v>
      </c>
      <c r="K575">
        <f>CJ575*AH575*(CE575-CD575*(1000-AH575*CG575)/(1000-AH575*CF575))/(100*BY575)</f>
        <v>0</v>
      </c>
      <c r="L575">
        <f>CD575 - IF(AH575&gt;1, K575*BY575*100.0/(AJ575*CR575), 0)</f>
        <v>0</v>
      </c>
      <c r="M575">
        <f>((S575-I575/2)*L575-K575)/(S575+I575/2)</f>
        <v>0</v>
      </c>
      <c r="N575">
        <f>M575*(CK575+CL575)/1000.0</f>
        <v>0</v>
      </c>
      <c r="O575">
        <f>(CD575 - IF(AH575&gt;1, K575*BY575*100.0/(AJ575*CR575), 0))*(CK575+CL575)/1000.0</f>
        <v>0</v>
      </c>
      <c r="P575">
        <f>2.0/((1/R575-1/Q575)+SIGN(R575)*SQRT((1/R575-1/Q575)*(1/R575-1/Q575) + 4*BZ575/((BZ575+1)*(BZ575+1))*(2*1/R575*1/Q575-1/Q575*1/Q575)))</f>
        <v>0</v>
      </c>
      <c r="Q575">
        <f>IF(LEFT(CA575,1)&lt;&gt;"0",IF(LEFT(CA575,1)="1",3.0,CB575),$D$5+$E$5*(CR575*CK575/($K$5*1000))+$F$5*(CR575*CK575/($K$5*1000))*MAX(MIN(BY575,$J$5),$I$5)*MAX(MIN(BY575,$J$5),$I$5)+$G$5*MAX(MIN(BY575,$J$5),$I$5)*(CR575*CK575/($K$5*1000))+$H$5*(CR575*CK575/($K$5*1000))*(CR575*CK575/($K$5*1000)))</f>
        <v>0</v>
      </c>
      <c r="R575">
        <f>I575*(1000-(1000*0.61365*exp(17.502*V575/(240.97+V575))/(CK575+CL575)+CF575)/2)/(1000*0.61365*exp(17.502*V575/(240.97+V575))/(CK575+CL575)-CF575)</f>
        <v>0</v>
      </c>
      <c r="S575">
        <f>1/((BZ575+1)/(P575/1.6)+1/(Q575/1.37)) + BZ575/((BZ575+1)/(P575/1.6) + BZ575/(Q575/1.37))</f>
        <v>0</v>
      </c>
      <c r="T575">
        <f>(BU575*BX575)</f>
        <v>0</v>
      </c>
      <c r="U575">
        <f>(CM575+(T575+2*0.95*5.67E-8*(((CM575+$B$7)+273)^4-(CM575+273)^4)-44100*I575)/(1.84*29.3*Q575+8*0.95*5.67E-8*(CM575+273)^3))</f>
        <v>0</v>
      </c>
      <c r="V575">
        <f>($C$7*CN575+$D$7*CO575+$E$7*U575)</f>
        <v>0</v>
      </c>
      <c r="W575">
        <f>0.61365*exp(17.502*V575/(240.97+V575))</f>
        <v>0</v>
      </c>
      <c r="X575">
        <f>(Y575/Z575*100)</f>
        <v>0</v>
      </c>
      <c r="Y575">
        <f>CF575*(CK575+CL575)/1000</f>
        <v>0</v>
      </c>
      <c r="Z575">
        <f>0.61365*exp(17.502*CM575/(240.97+CM575))</f>
        <v>0</v>
      </c>
      <c r="AA575">
        <f>(W575-CF575*(CK575+CL575)/1000)</f>
        <v>0</v>
      </c>
      <c r="AB575">
        <f>(-I575*44100)</f>
        <v>0</v>
      </c>
      <c r="AC575">
        <f>2*29.3*Q575*0.92*(CM575-V575)</f>
        <v>0</v>
      </c>
      <c r="AD575">
        <f>2*0.95*5.67E-8*(((CM575+$B$7)+273)^4-(V575+273)^4)</f>
        <v>0</v>
      </c>
      <c r="AE575">
        <f>T575+AD575+AB575+AC575</f>
        <v>0</v>
      </c>
      <c r="AF575">
        <v>0</v>
      </c>
      <c r="AG575">
        <v>0</v>
      </c>
      <c r="AH575">
        <f>IF(AF575*$H$13&gt;=AJ575,1.0,(AJ575/(AJ575-AF575*$H$13)))</f>
        <v>0</v>
      </c>
      <c r="AI575">
        <f>(AH575-1)*100</f>
        <v>0</v>
      </c>
      <c r="AJ575">
        <f>MAX(0,($B$13+$C$13*CR575)/(1+$D$13*CR575)*CK575/(CM575+273)*$E$13)</f>
        <v>0</v>
      </c>
      <c r="AK575" t="s">
        <v>303</v>
      </c>
      <c r="AL575" t="s">
        <v>303</v>
      </c>
      <c r="AM575">
        <v>0</v>
      </c>
      <c r="AN575">
        <v>0</v>
      </c>
      <c r="AO575">
        <f>1-AM575/AN575</f>
        <v>0</v>
      </c>
      <c r="AP575">
        <v>0</v>
      </c>
      <c r="AQ575" t="s">
        <v>303</v>
      </c>
      <c r="AR575" t="s">
        <v>303</v>
      </c>
      <c r="AS575">
        <v>0</v>
      </c>
      <c r="AT575">
        <v>0</v>
      </c>
      <c r="AU575">
        <f>1-AS575/AT575</f>
        <v>0</v>
      </c>
      <c r="AV575">
        <v>0.5</v>
      </c>
      <c r="AW575">
        <f>BV575</f>
        <v>0</v>
      </c>
      <c r="AX575">
        <f>K575</f>
        <v>0</v>
      </c>
      <c r="AY575">
        <f>AU575*AV575*AW575</f>
        <v>0</v>
      </c>
      <c r="AZ575">
        <f>(AX575-AP575)/AW575</f>
        <v>0</v>
      </c>
      <c r="BA575">
        <f>(AN575-AT575)/AT575</f>
        <v>0</v>
      </c>
      <c r="BB575">
        <f>AM575/(AO575+AM575/AT575)</f>
        <v>0</v>
      </c>
      <c r="BC575" t="s">
        <v>303</v>
      </c>
      <c r="BD575">
        <v>0</v>
      </c>
      <c r="BE575">
        <f>IF(BD575&lt;&gt;0, BD575, BB575)</f>
        <v>0</v>
      </c>
      <c r="BF575">
        <f>1-BE575/AT575</f>
        <v>0</v>
      </c>
      <c r="BG575">
        <f>(AT575-AS575)/(AT575-BE575)</f>
        <v>0</v>
      </c>
      <c r="BH575">
        <f>(AN575-AT575)/(AN575-BE575)</f>
        <v>0</v>
      </c>
      <c r="BI575">
        <f>(AT575-AS575)/(AT575-AM575)</f>
        <v>0</v>
      </c>
      <c r="BJ575">
        <f>(AN575-AT575)/(AN575-AM575)</f>
        <v>0</v>
      </c>
      <c r="BK575">
        <f>(BG575*BE575/AS575)</f>
        <v>0</v>
      </c>
      <c r="BL575">
        <f>(1-BK575)</f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f>$B$11*CS575+$C$11*CT575+$F$11*CU575*(1-CX575)</f>
        <v>0</v>
      </c>
      <c r="BV575">
        <f>BU575*BW575</f>
        <v>0</v>
      </c>
      <c r="BW575">
        <f>($B$11*$D$9+$C$11*$D$9+$F$11*((DH575+CZ575)/MAX(DH575+CZ575+DI575, 0.1)*$I$9+DI575/MAX(DH575+CZ575+DI575, 0.1)*$J$9))/($B$11+$C$11+$F$11)</f>
        <v>0</v>
      </c>
      <c r="BX575">
        <f>($B$11*$K$9+$C$11*$K$9+$F$11*((DH575+CZ575)/MAX(DH575+CZ575+DI575, 0.1)*$P$9+DI575/MAX(DH575+CZ575+DI575, 0.1)*$Q$9))/($B$11+$C$11+$F$11)</f>
        <v>0</v>
      </c>
      <c r="BY575">
        <v>6</v>
      </c>
      <c r="BZ575">
        <v>0.5</v>
      </c>
      <c r="CA575" t="s">
        <v>304</v>
      </c>
      <c r="CB575">
        <v>2</v>
      </c>
      <c r="CC575">
        <v>1625678331.5</v>
      </c>
      <c r="CD575">
        <v>405.257666666667</v>
      </c>
      <c r="CE575">
        <v>420.026333333333</v>
      </c>
      <c r="CF575">
        <v>14.7352333333333</v>
      </c>
      <c r="CG575">
        <v>11.8122</v>
      </c>
      <c r="CH575">
        <v>419.599333333333</v>
      </c>
      <c r="CI575">
        <v>16.3345</v>
      </c>
      <c r="CJ575">
        <v>499.956333333333</v>
      </c>
      <c r="CK575">
        <v>100.414</v>
      </c>
      <c r="CL575">
        <v>0.0996669666666667</v>
      </c>
      <c r="CM575">
        <v>30.1669666666667</v>
      </c>
      <c r="CN575">
        <v>29.5791666666667</v>
      </c>
      <c r="CO575">
        <v>999.9</v>
      </c>
      <c r="CP575">
        <v>0</v>
      </c>
      <c r="CQ575">
        <v>0</v>
      </c>
      <c r="CR575">
        <v>10016.2333333333</v>
      </c>
      <c r="CS575">
        <v>0</v>
      </c>
      <c r="CT575">
        <v>4.29917</v>
      </c>
      <c r="CU575">
        <v>1045.93333333333</v>
      </c>
      <c r="CV575">
        <v>0.962009333333333</v>
      </c>
      <c r="CW575">
        <v>0.0379907</v>
      </c>
      <c r="CX575">
        <v>0</v>
      </c>
      <c r="CY575">
        <v>1167.91666666667</v>
      </c>
      <c r="CZ575">
        <v>4.99912</v>
      </c>
      <c r="DA575">
        <v>12181.0666666667</v>
      </c>
      <c r="DB575">
        <v>6712.39</v>
      </c>
      <c r="DC575">
        <v>38.5623333333333</v>
      </c>
      <c r="DD575">
        <v>41.375</v>
      </c>
      <c r="DE575">
        <v>40.187</v>
      </c>
      <c r="DF575">
        <v>40.9996666666667</v>
      </c>
      <c r="DG575">
        <v>40.9583333333333</v>
      </c>
      <c r="DH575">
        <v>1001.38666666667</v>
      </c>
      <c r="DI575">
        <v>39.55</v>
      </c>
      <c r="DJ575">
        <v>0</v>
      </c>
      <c r="DK575">
        <v>1625678333.6</v>
      </c>
      <c r="DL575">
        <v>0</v>
      </c>
      <c r="DM575">
        <v>1169.52538461538</v>
      </c>
      <c r="DN575">
        <v>-15.7005128174121</v>
      </c>
      <c r="DO575">
        <v>-169.001709335108</v>
      </c>
      <c r="DP575">
        <v>12199.8807692308</v>
      </c>
      <c r="DQ575">
        <v>15</v>
      </c>
      <c r="DR575">
        <v>1625677134.6</v>
      </c>
      <c r="DS575" t="s">
        <v>305</v>
      </c>
      <c r="DT575">
        <v>1625677128.6</v>
      </c>
      <c r="DU575">
        <v>1625677134.6</v>
      </c>
      <c r="DV575">
        <v>2</v>
      </c>
      <c r="DW575">
        <v>0.041</v>
      </c>
      <c r="DX575">
        <v>0.026</v>
      </c>
      <c r="DY575">
        <v>-14.347</v>
      </c>
      <c r="DZ575">
        <v>-1.389</v>
      </c>
      <c r="EA575">
        <v>420</v>
      </c>
      <c r="EB575">
        <v>5</v>
      </c>
      <c r="EC575">
        <v>0.14</v>
      </c>
      <c r="ED575">
        <v>0.08</v>
      </c>
      <c r="EE575">
        <v>-14.6883414634146</v>
      </c>
      <c r="EF575">
        <v>0.0750313588849945</v>
      </c>
      <c r="EG575">
        <v>0.0586761345743747</v>
      </c>
      <c r="EH575">
        <v>1</v>
      </c>
      <c r="EI575">
        <v>1170.26878787879</v>
      </c>
      <c r="EJ575">
        <v>-16.4000841255204</v>
      </c>
      <c r="EK575">
        <v>1.57598792022707</v>
      </c>
      <c r="EL575">
        <v>0</v>
      </c>
      <c r="EM575">
        <v>2.89081170731707</v>
      </c>
      <c r="EN575">
        <v>0.120030313588845</v>
      </c>
      <c r="EO575">
        <v>0.0189269954198138</v>
      </c>
      <c r="EP575">
        <v>0</v>
      </c>
      <c r="EQ575">
        <v>1</v>
      </c>
      <c r="ER575">
        <v>3</v>
      </c>
      <c r="ES575" t="s">
        <v>427</v>
      </c>
      <c r="ET575">
        <v>100</v>
      </c>
      <c r="EU575">
        <v>100</v>
      </c>
      <c r="EV575">
        <v>-14.342</v>
      </c>
      <c r="EW575">
        <v>-1.5994</v>
      </c>
      <c r="EX575">
        <v>-14.3476998515065</v>
      </c>
      <c r="EY575">
        <v>0.000485247639819423</v>
      </c>
      <c r="EZ575">
        <v>-1.36446825205216e-06</v>
      </c>
      <c r="FA575">
        <v>5.78542989185787e-10</v>
      </c>
      <c r="FB575">
        <v>-1.1099058739466</v>
      </c>
      <c r="FC575">
        <v>-0.0508365997127688</v>
      </c>
      <c r="FD575">
        <v>0.00161886503163497</v>
      </c>
      <c r="FE575">
        <v>-2.08621555845513e-05</v>
      </c>
      <c r="FF575">
        <v>0</v>
      </c>
      <c r="FG575">
        <v>2096</v>
      </c>
      <c r="FH575">
        <v>2</v>
      </c>
      <c r="FI575">
        <v>28</v>
      </c>
      <c r="FJ575">
        <v>20.1</v>
      </c>
      <c r="FK575">
        <v>20</v>
      </c>
      <c r="FL575">
        <v>18</v>
      </c>
      <c r="FM575">
        <v>492.969</v>
      </c>
      <c r="FN575">
        <v>513.856</v>
      </c>
      <c r="FO575">
        <v>33.8071</v>
      </c>
      <c r="FP575">
        <v>26.6519</v>
      </c>
      <c r="FQ575">
        <v>30.0004</v>
      </c>
      <c r="FR575">
        <v>26.6748</v>
      </c>
      <c r="FS575">
        <v>26.6508</v>
      </c>
      <c r="FT575">
        <v>21.5715</v>
      </c>
      <c r="FU575">
        <v>27.3541</v>
      </c>
      <c r="FV575">
        <v>0</v>
      </c>
      <c r="FW575">
        <v>33.85</v>
      </c>
      <c r="FX575">
        <v>420</v>
      </c>
      <c r="FY575">
        <v>11.9081</v>
      </c>
      <c r="FZ575">
        <v>101.665</v>
      </c>
      <c r="GA575">
        <v>96.1832</v>
      </c>
    </row>
    <row r="576" spans="1:183">
      <c r="A576">
        <v>560</v>
      </c>
      <c r="B576">
        <v>1625678334.5</v>
      </c>
      <c r="C576">
        <v>1118.40000009537</v>
      </c>
      <c r="D576" t="s">
        <v>1426</v>
      </c>
      <c r="E576" t="s">
        <v>1427</v>
      </c>
      <c r="F576">
        <v>1</v>
      </c>
      <c r="G576" t="s">
        <v>302</v>
      </c>
      <c r="H576">
        <v>1625678333.5</v>
      </c>
      <c r="I576">
        <f>(J576)/1000</f>
        <v>0</v>
      </c>
      <c r="J576">
        <f>1000*CJ576*AH576*(CF576-CG576)/(100*BY576*(1000-AH576*CF576))</f>
        <v>0</v>
      </c>
      <c r="K576">
        <f>CJ576*AH576*(CE576-CD576*(1000-AH576*CG576)/(1000-AH576*CF576))/(100*BY576)</f>
        <v>0</v>
      </c>
      <c r="L576">
        <f>CD576 - IF(AH576&gt;1, K576*BY576*100.0/(AJ576*CR576), 0)</f>
        <v>0</v>
      </c>
      <c r="M576">
        <f>((S576-I576/2)*L576-K576)/(S576+I576/2)</f>
        <v>0</v>
      </c>
      <c r="N576">
        <f>M576*(CK576+CL576)/1000.0</f>
        <v>0</v>
      </c>
      <c r="O576">
        <f>(CD576 - IF(AH576&gt;1, K576*BY576*100.0/(AJ576*CR576), 0))*(CK576+CL576)/1000.0</f>
        <v>0</v>
      </c>
      <c r="P576">
        <f>2.0/((1/R576-1/Q576)+SIGN(R576)*SQRT((1/R576-1/Q576)*(1/R576-1/Q576) + 4*BZ576/((BZ576+1)*(BZ576+1))*(2*1/R576*1/Q576-1/Q576*1/Q576)))</f>
        <v>0</v>
      </c>
      <c r="Q576">
        <f>IF(LEFT(CA576,1)&lt;&gt;"0",IF(LEFT(CA576,1)="1",3.0,CB576),$D$5+$E$5*(CR576*CK576/($K$5*1000))+$F$5*(CR576*CK576/($K$5*1000))*MAX(MIN(BY576,$J$5),$I$5)*MAX(MIN(BY576,$J$5),$I$5)+$G$5*MAX(MIN(BY576,$J$5),$I$5)*(CR576*CK576/($K$5*1000))+$H$5*(CR576*CK576/($K$5*1000))*(CR576*CK576/($K$5*1000)))</f>
        <v>0</v>
      </c>
      <c r="R576">
        <f>I576*(1000-(1000*0.61365*exp(17.502*V576/(240.97+V576))/(CK576+CL576)+CF576)/2)/(1000*0.61365*exp(17.502*V576/(240.97+V576))/(CK576+CL576)-CF576)</f>
        <v>0</v>
      </c>
      <c r="S576">
        <f>1/((BZ576+1)/(P576/1.6)+1/(Q576/1.37)) + BZ576/((BZ576+1)/(P576/1.6) + BZ576/(Q576/1.37))</f>
        <v>0</v>
      </c>
      <c r="T576">
        <f>(BU576*BX576)</f>
        <v>0</v>
      </c>
      <c r="U576">
        <f>(CM576+(T576+2*0.95*5.67E-8*(((CM576+$B$7)+273)^4-(CM576+273)^4)-44100*I576)/(1.84*29.3*Q576+8*0.95*5.67E-8*(CM576+273)^3))</f>
        <v>0</v>
      </c>
      <c r="V576">
        <f>($C$7*CN576+$D$7*CO576+$E$7*U576)</f>
        <v>0</v>
      </c>
      <c r="W576">
        <f>0.61365*exp(17.502*V576/(240.97+V576))</f>
        <v>0</v>
      </c>
      <c r="X576">
        <f>(Y576/Z576*100)</f>
        <v>0</v>
      </c>
      <c r="Y576">
        <f>CF576*(CK576+CL576)/1000</f>
        <v>0</v>
      </c>
      <c r="Z576">
        <f>0.61365*exp(17.502*CM576/(240.97+CM576))</f>
        <v>0</v>
      </c>
      <c r="AA576">
        <f>(W576-CF576*(CK576+CL576)/1000)</f>
        <v>0</v>
      </c>
      <c r="AB576">
        <f>(-I576*44100)</f>
        <v>0</v>
      </c>
      <c r="AC576">
        <f>2*29.3*Q576*0.92*(CM576-V576)</f>
        <v>0</v>
      </c>
      <c r="AD576">
        <f>2*0.95*5.67E-8*(((CM576+$B$7)+273)^4-(V576+273)^4)</f>
        <v>0</v>
      </c>
      <c r="AE576">
        <f>T576+AD576+AB576+AC576</f>
        <v>0</v>
      </c>
      <c r="AF576">
        <v>0</v>
      </c>
      <c r="AG576">
        <v>0</v>
      </c>
      <c r="AH576">
        <f>IF(AF576*$H$13&gt;=AJ576,1.0,(AJ576/(AJ576-AF576*$H$13)))</f>
        <v>0</v>
      </c>
      <c r="AI576">
        <f>(AH576-1)*100</f>
        <v>0</v>
      </c>
      <c r="AJ576">
        <f>MAX(0,($B$13+$C$13*CR576)/(1+$D$13*CR576)*CK576/(CM576+273)*$E$13)</f>
        <v>0</v>
      </c>
      <c r="AK576" t="s">
        <v>303</v>
      </c>
      <c r="AL576" t="s">
        <v>303</v>
      </c>
      <c r="AM576">
        <v>0</v>
      </c>
      <c r="AN576">
        <v>0</v>
      </c>
      <c r="AO576">
        <f>1-AM576/AN576</f>
        <v>0</v>
      </c>
      <c r="AP576">
        <v>0</v>
      </c>
      <c r="AQ576" t="s">
        <v>303</v>
      </c>
      <c r="AR576" t="s">
        <v>303</v>
      </c>
      <c r="AS576">
        <v>0</v>
      </c>
      <c r="AT576">
        <v>0</v>
      </c>
      <c r="AU576">
        <f>1-AS576/AT576</f>
        <v>0</v>
      </c>
      <c r="AV576">
        <v>0.5</v>
      </c>
      <c r="AW576">
        <f>BV576</f>
        <v>0</v>
      </c>
      <c r="AX576">
        <f>K576</f>
        <v>0</v>
      </c>
      <c r="AY576">
        <f>AU576*AV576*AW576</f>
        <v>0</v>
      </c>
      <c r="AZ576">
        <f>(AX576-AP576)/AW576</f>
        <v>0</v>
      </c>
      <c r="BA576">
        <f>(AN576-AT576)/AT576</f>
        <v>0</v>
      </c>
      <c r="BB576">
        <f>AM576/(AO576+AM576/AT576)</f>
        <v>0</v>
      </c>
      <c r="BC576" t="s">
        <v>303</v>
      </c>
      <c r="BD576">
        <v>0</v>
      </c>
      <c r="BE576">
        <f>IF(BD576&lt;&gt;0, BD576, BB576)</f>
        <v>0</v>
      </c>
      <c r="BF576">
        <f>1-BE576/AT576</f>
        <v>0</v>
      </c>
      <c r="BG576">
        <f>(AT576-AS576)/(AT576-BE576)</f>
        <v>0</v>
      </c>
      <c r="BH576">
        <f>(AN576-AT576)/(AN576-BE576)</f>
        <v>0</v>
      </c>
      <c r="BI576">
        <f>(AT576-AS576)/(AT576-AM576)</f>
        <v>0</v>
      </c>
      <c r="BJ576">
        <f>(AN576-AT576)/(AN576-AM576)</f>
        <v>0</v>
      </c>
      <c r="BK576">
        <f>(BG576*BE576/AS576)</f>
        <v>0</v>
      </c>
      <c r="BL576">
        <f>(1-BK576)</f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f>$B$11*CS576+$C$11*CT576+$F$11*CU576*(1-CX576)</f>
        <v>0</v>
      </c>
      <c r="BV576">
        <f>BU576*BW576</f>
        <v>0</v>
      </c>
      <c r="BW576">
        <f>($B$11*$D$9+$C$11*$D$9+$F$11*((DH576+CZ576)/MAX(DH576+CZ576+DI576, 0.1)*$I$9+DI576/MAX(DH576+CZ576+DI576, 0.1)*$J$9))/($B$11+$C$11+$F$11)</f>
        <v>0</v>
      </c>
      <c r="BX576">
        <f>($B$11*$K$9+$C$11*$K$9+$F$11*((DH576+CZ576)/MAX(DH576+CZ576+DI576, 0.1)*$P$9+DI576/MAX(DH576+CZ576+DI576, 0.1)*$Q$9))/($B$11+$C$11+$F$11)</f>
        <v>0</v>
      </c>
      <c r="BY576">
        <v>6</v>
      </c>
      <c r="BZ576">
        <v>0.5</v>
      </c>
      <c r="CA576" t="s">
        <v>304</v>
      </c>
      <c r="CB576">
        <v>2</v>
      </c>
      <c r="CC576">
        <v>1625678333.5</v>
      </c>
      <c r="CD576">
        <v>405.272666666667</v>
      </c>
      <c r="CE576">
        <v>420.008</v>
      </c>
      <c r="CF576">
        <v>14.7613</v>
      </c>
      <c r="CG576">
        <v>11.8167666666667</v>
      </c>
      <c r="CH576">
        <v>419.614333333333</v>
      </c>
      <c r="CI576">
        <v>16.3609666666667</v>
      </c>
      <c r="CJ576">
        <v>500.056666666667</v>
      </c>
      <c r="CK576">
        <v>100.413666666667</v>
      </c>
      <c r="CL576">
        <v>0.100336333333333</v>
      </c>
      <c r="CM576">
        <v>30.197</v>
      </c>
      <c r="CN576">
        <v>29.6047</v>
      </c>
      <c r="CO576">
        <v>999.9</v>
      </c>
      <c r="CP576">
        <v>0</v>
      </c>
      <c r="CQ576">
        <v>0</v>
      </c>
      <c r="CR576">
        <v>9996.25</v>
      </c>
      <c r="CS576">
        <v>0</v>
      </c>
      <c r="CT576">
        <v>4.27527333333333</v>
      </c>
      <c r="CU576">
        <v>1046.02666666667</v>
      </c>
      <c r="CV576">
        <v>0.962013</v>
      </c>
      <c r="CW576">
        <v>0.037987</v>
      </c>
      <c r="CX576">
        <v>0</v>
      </c>
      <c r="CY576">
        <v>1166.94333333333</v>
      </c>
      <c r="CZ576">
        <v>4.99912</v>
      </c>
      <c r="DA576">
        <v>12176.3</v>
      </c>
      <c r="DB576">
        <v>6713.00333333333</v>
      </c>
      <c r="DC576">
        <v>38.6663333333333</v>
      </c>
      <c r="DD576">
        <v>41.437</v>
      </c>
      <c r="DE576">
        <v>40.229</v>
      </c>
      <c r="DF576">
        <v>41.0623333333333</v>
      </c>
      <c r="DG576">
        <v>40.9996666666667</v>
      </c>
      <c r="DH576">
        <v>1001.48666666667</v>
      </c>
      <c r="DI576">
        <v>39.55</v>
      </c>
      <c r="DJ576">
        <v>0</v>
      </c>
      <c r="DK576">
        <v>1625678335.4</v>
      </c>
      <c r="DL576">
        <v>0</v>
      </c>
      <c r="DM576">
        <v>1168.9504</v>
      </c>
      <c r="DN576">
        <v>-16.0253845849247</v>
      </c>
      <c r="DO576">
        <v>-170.961538132141</v>
      </c>
      <c r="DP576">
        <v>12194.096</v>
      </c>
      <c r="DQ576">
        <v>15</v>
      </c>
      <c r="DR576">
        <v>1625677134.6</v>
      </c>
      <c r="DS576" t="s">
        <v>305</v>
      </c>
      <c r="DT576">
        <v>1625677128.6</v>
      </c>
      <c r="DU576">
        <v>1625677134.6</v>
      </c>
      <c r="DV576">
        <v>2</v>
      </c>
      <c r="DW576">
        <v>0.041</v>
      </c>
      <c r="DX576">
        <v>0.026</v>
      </c>
      <c r="DY576">
        <v>-14.347</v>
      </c>
      <c r="DZ576">
        <v>-1.389</v>
      </c>
      <c r="EA576">
        <v>420</v>
      </c>
      <c r="EB576">
        <v>5</v>
      </c>
      <c r="EC576">
        <v>0.14</v>
      </c>
      <c r="ED576">
        <v>0.08</v>
      </c>
      <c r="EE576">
        <v>-14.6953902439024</v>
      </c>
      <c r="EF576">
        <v>0.0151630662020442</v>
      </c>
      <c r="EG576">
        <v>0.060409322511364</v>
      </c>
      <c r="EH576">
        <v>1</v>
      </c>
      <c r="EI576">
        <v>1169.85911764706</v>
      </c>
      <c r="EJ576">
        <v>-16.5628166873287</v>
      </c>
      <c r="EK576">
        <v>1.64001321308715</v>
      </c>
      <c r="EL576">
        <v>0</v>
      </c>
      <c r="EM576">
        <v>2.89892170731707</v>
      </c>
      <c r="EN576">
        <v>0.140150592334496</v>
      </c>
      <c r="EO576">
        <v>0.0212960447378219</v>
      </c>
      <c r="EP576">
        <v>0</v>
      </c>
      <c r="EQ576">
        <v>1</v>
      </c>
      <c r="ER576">
        <v>3</v>
      </c>
      <c r="ES576" t="s">
        <v>427</v>
      </c>
      <c r="ET576">
        <v>100</v>
      </c>
      <c r="EU576">
        <v>100</v>
      </c>
      <c r="EV576">
        <v>-14.342</v>
      </c>
      <c r="EW576">
        <v>-1.5998</v>
      </c>
      <c r="EX576">
        <v>-14.3476998515065</v>
      </c>
      <c r="EY576">
        <v>0.000485247639819423</v>
      </c>
      <c r="EZ576">
        <v>-1.36446825205216e-06</v>
      </c>
      <c r="FA576">
        <v>5.78542989185787e-10</v>
      </c>
      <c r="FB576">
        <v>-1.1099058739466</v>
      </c>
      <c r="FC576">
        <v>-0.0508365997127688</v>
      </c>
      <c r="FD576">
        <v>0.00161886503163497</v>
      </c>
      <c r="FE576">
        <v>-2.08621555845513e-05</v>
      </c>
      <c r="FF576">
        <v>0</v>
      </c>
      <c r="FG576">
        <v>2096</v>
      </c>
      <c r="FH576">
        <v>2</v>
      </c>
      <c r="FI576">
        <v>28</v>
      </c>
      <c r="FJ576">
        <v>20.1</v>
      </c>
      <c r="FK576">
        <v>20</v>
      </c>
      <c r="FL576">
        <v>18</v>
      </c>
      <c r="FM576">
        <v>492.954</v>
      </c>
      <c r="FN576">
        <v>513.956</v>
      </c>
      <c r="FO576">
        <v>33.8552</v>
      </c>
      <c r="FP576">
        <v>26.6542</v>
      </c>
      <c r="FQ576">
        <v>30.0004</v>
      </c>
      <c r="FR576">
        <v>26.6765</v>
      </c>
      <c r="FS576">
        <v>26.6519</v>
      </c>
      <c r="FT576">
        <v>21.5734</v>
      </c>
      <c r="FU576">
        <v>27.3541</v>
      </c>
      <c r="FV576">
        <v>0</v>
      </c>
      <c r="FW576">
        <v>33.92</v>
      </c>
      <c r="FX576">
        <v>420</v>
      </c>
      <c r="FY576">
        <v>11.907</v>
      </c>
      <c r="FZ576">
        <v>101.664</v>
      </c>
      <c r="GA576">
        <v>96.1829</v>
      </c>
    </row>
    <row r="577" spans="1:183">
      <c r="A577">
        <v>561</v>
      </c>
      <c r="B577">
        <v>1625678336.5</v>
      </c>
      <c r="C577">
        <v>1120.40000009537</v>
      </c>
      <c r="D577" t="s">
        <v>1428</v>
      </c>
      <c r="E577" t="s">
        <v>1429</v>
      </c>
      <c r="F577">
        <v>1</v>
      </c>
      <c r="G577" t="s">
        <v>302</v>
      </c>
      <c r="H577">
        <v>1625678335.5</v>
      </c>
      <c r="I577">
        <f>(J577)/1000</f>
        <v>0</v>
      </c>
      <c r="J577">
        <f>1000*CJ577*AH577*(CF577-CG577)/(100*BY577*(1000-AH577*CF577))</f>
        <v>0</v>
      </c>
      <c r="K577">
        <f>CJ577*AH577*(CE577-CD577*(1000-AH577*CG577)/(1000-AH577*CF577))/(100*BY577)</f>
        <v>0</v>
      </c>
      <c r="L577">
        <f>CD577 - IF(AH577&gt;1, K577*BY577*100.0/(AJ577*CR577), 0)</f>
        <v>0</v>
      </c>
      <c r="M577">
        <f>((S577-I577/2)*L577-K577)/(S577+I577/2)</f>
        <v>0</v>
      </c>
      <c r="N577">
        <f>M577*(CK577+CL577)/1000.0</f>
        <v>0</v>
      </c>
      <c r="O577">
        <f>(CD577 - IF(AH577&gt;1, K577*BY577*100.0/(AJ577*CR577), 0))*(CK577+CL577)/1000.0</f>
        <v>0</v>
      </c>
      <c r="P577">
        <f>2.0/((1/R577-1/Q577)+SIGN(R577)*SQRT((1/R577-1/Q577)*(1/R577-1/Q577) + 4*BZ577/((BZ577+1)*(BZ577+1))*(2*1/R577*1/Q577-1/Q577*1/Q577)))</f>
        <v>0</v>
      </c>
      <c r="Q577">
        <f>IF(LEFT(CA577,1)&lt;&gt;"0",IF(LEFT(CA577,1)="1",3.0,CB577),$D$5+$E$5*(CR577*CK577/($K$5*1000))+$F$5*(CR577*CK577/($K$5*1000))*MAX(MIN(BY577,$J$5),$I$5)*MAX(MIN(BY577,$J$5),$I$5)+$G$5*MAX(MIN(BY577,$J$5),$I$5)*(CR577*CK577/($K$5*1000))+$H$5*(CR577*CK577/($K$5*1000))*(CR577*CK577/($K$5*1000)))</f>
        <v>0</v>
      </c>
      <c r="R577">
        <f>I577*(1000-(1000*0.61365*exp(17.502*V577/(240.97+V577))/(CK577+CL577)+CF577)/2)/(1000*0.61365*exp(17.502*V577/(240.97+V577))/(CK577+CL577)-CF577)</f>
        <v>0</v>
      </c>
      <c r="S577">
        <f>1/((BZ577+1)/(P577/1.6)+1/(Q577/1.37)) + BZ577/((BZ577+1)/(P577/1.6) + BZ577/(Q577/1.37))</f>
        <v>0</v>
      </c>
      <c r="T577">
        <f>(BU577*BX577)</f>
        <v>0</v>
      </c>
      <c r="U577">
        <f>(CM577+(T577+2*0.95*5.67E-8*(((CM577+$B$7)+273)^4-(CM577+273)^4)-44100*I577)/(1.84*29.3*Q577+8*0.95*5.67E-8*(CM577+273)^3))</f>
        <v>0</v>
      </c>
      <c r="V577">
        <f>($C$7*CN577+$D$7*CO577+$E$7*U577)</f>
        <v>0</v>
      </c>
      <c r="W577">
        <f>0.61365*exp(17.502*V577/(240.97+V577))</f>
        <v>0</v>
      </c>
      <c r="X577">
        <f>(Y577/Z577*100)</f>
        <v>0</v>
      </c>
      <c r="Y577">
        <f>CF577*(CK577+CL577)/1000</f>
        <v>0</v>
      </c>
      <c r="Z577">
        <f>0.61365*exp(17.502*CM577/(240.97+CM577))</f>
        <v>0</v>
      </c>
      <c r="AA577">
        <f>(W577-CF577*(CK577+CL577)/1000)</f>
        <v>0</v>
      </c>
      <c r="AB577">
        <f>(-I577*44100)</f>
        <v>0</v>
      </c>
      <c r="AC577">
        <f>2*29.3*Q577*0.92*(CM577-V577)</f>
        <v>0</v>
      </c>
      <c r="AD577">
        <f>2*0.95*5.67E-8*(((CM577+$B$7)+273)^4-(V577+273)^4)</f>
        <v>0</v>
      </c>
      <c r="AE577">
        <f>T577+AD577+AB577+AC577</f>
        <v>0</v>
      </c>
      <c r="AF577">
        <v>0</v>
      </c>
      <c r="AG577">
        <v>0</v>
      </c>
      <c r="AH577">
        <f>IF(AF577*$H$13&gt;=AJ577,1.0,(AJ577/(AJ577-AF577*$H$13)))</f>
        <v>0</v>
      </c>
      <c r="AI577">
        <f>(AH577-1)*100</f>
        <v>0</v>
      </c>
      <c r="AJ577">
        <f>MAX(0,($B$13+$C$13*CR577)/(1+$D$13*CR577)*CK577/(CM577+273)*$E$13)</f>
        <v>0</v>
      </c>
      <c r="AK577" t="s">
        <v>303</v>
      </c>
      <c r="AL577" t="s">
        <v>303</v>
      </c>
      <c r="AM577">
        <v>0</v>
      </c>
      <c r="AN577">
        <v>0</v>
      </c>
      <c r="AO577">
        <f>1-AM577/AN577</f>
        <v>0</v>
      </c>
      <c r="AP577">
        <v>0</v>
      </c>
      <c r="AQ577" t="s">
        <v>303</v>
      </c>
      <c r="AR577" t="s">
        <v>303</v>
      </c>
      <c r="AS577">
        <v>0</v>
      </c>
      <c r="AT577">
        <v>0</v>
      </c>
      <c r="AU577">
        <f>1-AS577/AT577</f>
        <v>0</v>
      </c>
      <c r="AV577">
        <v>0.5</v>
      </c>
      <c r="AW577">
        <f>BV577</f>
        <v>0</v>
      </c>
      <c r="AX577">
        <f>K577</f>
        <v>0</v>
      </c>
      <c r="AY577">
        <f>AU577*AV577*AW577</f>
        <v>0</v>
      </c>
      <c r="AZ577">
        <f>(AX577-AP577)/AW577</f>
        <v>0</v>
      </c>
      <c r="BA577">
        <f>(AN577-AT577)/AT577</f>
        <v>0</v>
      </c>
      <c r="BB577">
        <f>AM577/(AO577+AM577/AT577)</f>
        <v>0</v>
      </c>
      <c r="BC577" t="s">
        <v>303</v>
      </c>
      <c r="BD577">
        <v>0</v>
      </c>
      <c r="BE577">
        <f>IF(BD577&lt;&gt;0, BD577, BB577)</f>
        <v>0</v>
      </c>
      <c r="BF577">
        <f>1-BE577/AT577</f>
        <v>0</v>
      </c>
      <c r="BG577">
        <f>(AT577-AS577)/(AT577-BE577)</f>
        <v>0</v>
      </c>
      <c r="BH577">
        <f>(AN577-AT577)/(AN577-BE577)</f>
        <v>0</v>
      </c>
      <c r="BI577">
        <f>(AT577-AS577)/(AT577-AM577)</f>
        <v>0</v>
      </c>
      <c r="BJ577">
        <f>(AN577-AT577)/(AN577-AM577)</f>
        <v>0</v>
      </c>
      <c r="BK577">
        <f>(BG577*BE577/AS577)</f>
        <v>0</v>
      </c>
      <c r="BL577">
        <f>(1-BK577)</f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f>$B$11*CS577+$C$11*CT577+$F$11*CU577*(1-CX577)</f>
        <v>0</v>
      </c>
      <c r="BV577">
        <f>BU577*BW577</f>
        <v>0</v>
      </c>
      <c r="BW577">
        <f>($B$11*$D$9+$C$11*$D$9+$F$11*((DH577+CZ577)/MAX(DH577+CZ577+DI577, 0.1)*$I$9+DI577/MAX(DH577+CZ577+DI577, 0.1)*$J$9))/($B$11+$C$11+$F$11)</f>
        <v>0</v>
      </c>
      <c r="BX577">
        <f>($B$11*$K$9+$C$11*$K$9+$F$11*((DH577+CZ577)/MAX(DH577+CZ577+DI577, 0.1)*$P$9+DI577/MAX(DH577+CZ577+DI577, 0.1)*$Q$9))/($B$11+$C$11+$F$11)</f>
        <v>0</v>
      </c>
      <c r="BY577">
        <v>6</v>
      </c>
      <c r="BZ577">
        <v>0.5</v>
      </c>
      <c r="CA577" t="s">
        <v>304</v>
      </c>
      <c r="CB577">
        <v>2</v>
      </c>
      <c r="CC577">
        <v>1625678335.5</v>
      </c>
      <c r="CD577">
        <v>405.248</v>
      </c>
      <c r="CE577">
        <v>419.954666666667</v>
      </c>
      <c r="CF577">
        <v>14.7842333333333</v>
      </c>
      <c r="CG577">
        <v>11.8315666666667</v>
      </c>
      <c r="CH577">
        <v>419.589</v>
      </c>
      <c r="CI577">
        <v>16.3842333333333</v>
      </c>
      <c r="CJ577">
        <v>500.067666666667</v>
      </c>
      <c r="CK577">
        <v>100.414333333333</v>
      </c>
      <c r="CL577">
        <v>0.100401333333333</v>
      </c>
      <c r="CM577">
        <v>30.2276</v>
      </c>
      <c r="CN577">
        <v>29.6314333333333</v>
      </c>
      <c r="CO577">
        <v>999.9</v>
      </c>
      <c r="CP577">
        <v>0</v>
      </c>
      <c r="CQ577">
        <v>0</v>
      </c>
      <c r="CR577">
        <v>9977.5</v>
      </c>
      <c r="CS577">
        <v>0</v>
      </c>
      <c r="CT577">
        <v>4.24908</v>
      </c>
      <c r="CU577">
        <v>1046.02333333333</v>
      </c>
      <c r="CV577">
        <v>0.962013</v>
      </c>
      <c r="CW577">
        <v>0.037987</v>
      </c>
      <c r="CX577">
        <v>0</v>
      </c>
      <c r="CY577">
        <v>1166.57333333333</v>
      </c>
      <c r="CZ577">
        <v>4.99912</v>
      </c>
      <c r="DA577">
        <v>12170.3666666667</v>
      </c>
      <c r="DB577">
        <v>6712.98333333333</v>
      </c>
      <c r="DC577">
        <v>38.6246666666667</v>
      </c>
      <c r="DD577">
        <v>41.4163333333333</v>
      </c>
      <c r="DE577">
        <v>40.187</v>
      </c>
      <c r="DF577">
        <v>40.979</v>
      </c>
      <c r="DG577">
        <v>40.958</v>
      </c>
      <c r="DH577">
        <v>1001.48333333333</v>
      </c>
      <c r="DI577">
        <v>39.55</v>
      </c>
      <c r="DJ577">
        <v>0</v>
      </c>
      <c r="DK577">
        <v>1625678337.8</v>
      </c>
      <c r="DL577">
        <v>0</v>
      </c>
      <c r="DM577">
        <v>1168.2656</v>
      </c>
      <c r="DN577">
        <v>-16.5746154000623</v>
      </c>
      <c r="DO577">
        <v>-167.646154026005</v>
      </c>
      <c r="DP577">
        <v>12187.208</v>
      </c>
      <c r="DQ577">
        <v>15</v>
      </c>
      <c r="DR577">
        <v>1625677134.6</v>
      </c>
      <c r="DS577" t="s">
        <v>305</v>
      </c>
      <c r="DT577">
        <v>1625677128.6</v>
      </c>
      <c r="DU577">
        <v>1625677134.6</v>
      </c>
      <c r="DV577">
        <v>2</v>
      </c>
      <c r="DW577">
        <v>0.041</v>
      </c>
      <c r="DX577">
        <v>0.026</v>
      </c>
      <c r="DY577">
        <v>-14.347</v>
      </c>
      <c r="DZ577">
        <v>-1.389</v>
      </c>
      <c r="EA577">
        <v>420</v>
      </c>
      <c r="EB577">
        <v>5</v>
      </c>
      <c r="EC577">
        <v>0.14</v>
      </c>
      <c r="ED577">
        <v>0.08</v>
      </c>
      <c r="EE577">
        <v>-14.6954048780488</v>
      </c>
      <c r="EF577">
        <v>-0.0249574912891844</v>
      </c>
      <c r="EG577">
        <v>0.0604704320055377</v>
      </c>
      <c r="EH577">
        <v>1</v>
      </c>
      <c r="EI577">
        <v>1169.18294117647</v>
      </c>
      <c r="EJ577">
        <v>-16.2916142781028</v>
      </c>
      <c r="EK577">
        <v>1.60883686412369</v>
      </c>
      <c r="EL577">
        <v>0</v>
      </c>
      <c r="EM577">
        <v>2.90680609756098</v>
      </c>
      <c r="EN577">
        <v>0.169754216027875</v>
      </c>
      <c r="EO577">
        <v>0.0242824024284624</v>
      </c>
      <c r="EP577">
        <v>0</v>
      </c>
      <c r="EQ577">
        <v>1</v>
      </c>
      <c r="ER577">
        <v>3</v>
      </c>
      <c r="ES577" t="s">
        <v>427</v>
      </c>
      <c r="ET577">
        <v>100</v>
      </c>
      <c r="EU577">
        <v>100</v>
      </c>
      <c r="EV577">
        <v>-14.341</v>
      </c>
      <c r="EW577">
        <v>-1.6001</v>
      </c>
      <c r="EX577">
        <v>-14.3476998515065</v>
      </c>
      <c r="EY577">
        <v>0.000485247639819423</v>
      </c>
      <c r="EZ577">
        <v>-1.36446825205216e-06</v>
      </c>
      <c r="FA577">
        <v>5.78542989185787e-10</v>
      </c>
      <c r="FB577">
        <v>-1.1099058739466</v>
      </c>
      <c r="FC577">
        <v>-0.0508365997127688</v>
      </c>
      <c r="FD577">
        <v>0.00161886503163497</v>
      </c>
      <c r="FE577">
        <v>-2.08621555845513e-05</v>
      </c>
      <c r="FF577">
        <v>0</v>
      </c>
      <c r="FG577">
        <v>2096</v>
      </c>
      <c r="FH577">
        <v>2</v>
      </c>
      <c r="FI577">
        <v>28</v>
      </c>
      <c r="FJ577">
        <v>20.1</v>
      </c>
      <c r="FK577">
        <v>20</v>
      </c>
      <c r="FL577">
        <v>18</v>
      </c>
      <c r="FM577">
        <v>493.051</v>
      </c>
      <c r="FN577">
        <v>513.858</v>
      </c>
      <c r="FO577">
        <v>33.9002</v>
      </c>
      <c r="FP577">
        <v>26.6565</v>
      </c>
      <c r="FQ577">
        <v>30.0005</v>
      </c>
      <c r="FR577">
        <v>26.6776</v>
      </c>
      <c r="FS577">
        <v>26.653</v>
      </c>
      <c r="FT577">
        <v>21.5729</v>
      </c>
      <c r="FU577">
        <v>27.072</v>
      </c>
      <c r="FV577">
        <v>0</v>
      </c>
      <c r="FW577">
        <v>33.99</v>
      </c>
      <c r="FX577">
        <v>420</v>
      </c>
      <c r="FY577">
        <v>11.9868</v>
      </c>
      <c r="FZ577">
        <v>101.663</v>
      </c>
      <c r="GA577">
        <v>96.1827</v>
      </c>
    </row>
    <row r="578" spans="1:183">
      <c r="A578">
        <v>562</v>
      </c>
      <c r="B578">
        <v>1625678338.5</v>
      </c>
      <c r="C578">
        <v>1122.40000009537</v>
      </c>
      <c r="D578" t="s">
        <v>1430</v>
      </c>
      <c r="E578" t="s">
        <v>1431</v>
      </c>
      <c r="F578">
        <v>1</v>
      </c>
      <c r="G578" t="s">
        <v>302</v>
      </c>
      <c r="H578">
        <v>1625678337.5</v>
      </c>
      <c r="I578">
        <f>(J578)/1000</f>
        <v>0</v>
      </c>
      <c r="J578">
        <f>1000*CJ578*AH578*(CF578-CG578)/(100*BY578*(1000-AH578*CF578))</f>
        <v>0</v>
      </c>
      <c r="K578">
        <f>CJ578*AH578*(CE578-CD578*(1000-AH578*CG578)/(1000-AH578*CF578))/(100*BY578)</f>
        <v>0</v>
      </c>
      <c r="L578">
        <f>CD578 - IF(AH578&gt;1, K578*BY578*100.0/(AJ578*CR578), 0)</f>
        <v>0</v>
      </c>
      <c r="M578">
        <f>((S578-I578/2)*L578-K578)/(S578+I578/2)</f>
        <v>0</v>
      </c>
      <c r="N578">
        <f>M578*(CK578+CL578)/1000.0</f>
        <v>0</v>
      </c>
      <c r="O578">
        <f>(CD578 - IF(AH578&gt;1, K578*BY578*100.0/(AJ578*CR578), 0))*(CK578+CL578)/1000.0</f>
        <v>0</v>
      </c>
      <c r="P578">
        <f>2.0/((1/R578-1/Q578)+SIGN(R578)*SQRT((1/R578-1/Q578)*(1/R578-1/Q578) + 4*BZ578/((BZ578+1)*(BZ578+1))*(2*1/R578*1/Q578-1/Q578*1/Q578)))</f>
        <v>0</v>
      </c>
      <c r="Q578">
        <f>IF(LEFT(CA578,1)&lt;&gt;"0",IF(LEFT(CA578,1)="1",3.0,CB578),$D$5+$E$5*(CR578*CK578/($K$5*1000))+$F$5*(CR578*CK578/($K$5*1000))*MAX(MIN(BY578,$J$5),$I$5)*MAX(MIN(BY578,$J$5),$I$5)+$G$5*MAX(MIN(BY578,$J$5),$I$5)*(CR578*CK578/($K$5*1000))+$H$5*(CR578*CK578/($K$5*1000))*(CR578*CK578/($K$5*1000)))</f>
        <v>0</v>
      </c>
      <c r="R578">
        <f>I578*(1000-(1000*0.61365*exp(17.502*V578/(240.97+V578))/(CK578+CL578)+CF578)/2)/(1000*0.61365*exp(17.502*V578/(240.97+V578))/(CK578+CL578)-CF578)</f>
        <v>0</v>
      </c>
      <c r="S578">
        <f>1/((BZ578+1)/(P578/1.6)+1/(Q578/1.37)) + BZ578/((BZ578+1)/(P578/1.6) + BZ578/(Q578/1.37))</f>
        <v>0</v>
      </c>
      <c r="T578">
        <f>(BU578*BX578)</f>
        <v>0</v>
      </c>
      <c r="U578">
        <f>(CM578+(T578+2*0.95*5.67E-8*(((CM578+$B$7)+273)^4-(CM578+273)^4)-44100*I578)/(1.84*29.3*Q578+8*0.95*5.67E-8*(CM578+273)^3))</f>
        <v>0</v>
      </c>
      <c r="V578">
        <f>($C$7*CN578+$D$7*CO578+$E$7*U578)</f>
        <v>0</v>
      </c>
      <c r="W578">
        <f>0.61365*exp(17.502*V578/(240.97+V578))</f>
        <v>0</v>
      </c>
      <c r="X578">
        <f>(Y578/Z578*100)</f>
        <v>0</v>
      </c>
      <c r="Y578">
        <f>CF578*(CK578+CL578)/1000</f>
        <v>0</v>
      </c>
      <c r="Z578">
        <f>0.61365*exp(17.502*CM578/(240.97+CM578))</f>
        <v>0</v>
      </c>
      <c r="AA578">
        <f>(W578-CF578*(CK578+CL578)/1000)</f>
        <v>0</v>
      </c>
      <c r="AB578">
        <f>(-I578*44100)</f>
        <v>0</v>
      </c>
      <c r="AC578">
        <f>2*29.3*Q578*0.92*(CM578-V578)</f>
        <v>0</v>
      </c>
      <c r="AD578">
        <f>2*0.95*5.67E-8*(((CM578+$B$7)+273)^4-(V578+273)^4)</f>
        <v>0</v>
      </c>
      <c r="AE578">
        <f>T578+AD578+AB578+AC578</f>
        <v>0</v>
      </c>
      <c r="AF578">
        <v>0</v>
      </c>
      <c r="AG578">
        <v>0</v>
      </c>
      <c r="AH578">
        <f>IF(AF578*$H$13&gt;=AJ578,1.0,(AJ578/(AJ578-AF578*$H$13)))</f>
        <v>0</v>
      </c>
      <c r="AI578">
        <f>(AH578-1)*100</f>
        <v>0</v>
      </c>
      <c r="AJ578">
        <f>MAX(0,($B$13+$C$13*CR578)/(1+$D$13*CR578)*CK578/(CM578+273)*$E$13)</f>
        <v>0</v>
      </c>
      <c r="AK578" t="s">
        <v>303</v>
      </c>
      <c r="AL578" t="s">
        <v>303</v>
      </c>
      <c r="AM578">
        <v>0</v>
      </c>
      <c r="AN578">
        <v>0</v>
      </c>
      <c r="AO578">
        <f>1-AM578/AN578</f>
        <v>0</v>
      </c>
      <c r="AP578">
        <v>0</v>
      </c>
      <c r="AQ578" t="s">
        <v>303</v>
      </c>
      <c r="AR578" t="s">
        <v>303</v>
      </c>
      <c r="AS578">
        <v>0</v>
      </c>
      <c r="AT578">
        <v>0</v>
      </c>
      <c r="AU578">
        <f>1-AS578/AT578</f>
        <v>0</v>
      </c>
      <c r="AV578">
        <v>0.5</v>
      </c>
      <c r="AW578">
        <f>BV578</f>
        <v>0</v>
      </c>
      <c r="AX578">
        <f>K578</f>
        <v>0</v>
      </c>
      <c r="AY578">
        <f>AU578*AV578*AW578</f>
        <v>0</v>
      </c>
      <c r="AZ578">
        <f>(AX578-AP578)/AW578</f>
        <v>0</v>
      </c>
      <c r="BA578">
        <f>(AN578-AT578)/AT578</f>
        <v>0</v>
      </c>
      <c r="BB578">
        <f>AM578/(AO578+AM578/AT578)</f>
        <v>0</v>
      </c>
      <c r="BC578" t="s">
        <v>303</v>
      </c>
      <c r="BD578">
        <v>0</v>
      </c>
      <c r="BE578">
        <f>IF(BD578&lt;&gt;0, BD578, BB578)</f>
        <v>0</v>
      </c>
      <c r="BF578">
        <f>1-BE578/AT578</f>
        <v>0</v>
      </c>
      <c r="BG578">
        <f>(AT578-AS578)/(AT578-BE578)</f>
        <v>0</v>
      </c>
      <c r="BH578">
        <f>(AN578-AT578)/(AN578-BE578)</f>
        <v>0</v>
      </c>
      <c r="BI578">
        <f>(AT578-AS578)/(AT578-AM578)</f>
        <v>0</v>
      </c>
      <c r="BJ578">
        <f>(AN578-AT578)/(AN578-AM578)</f>
        <v>0</v>
      </c>
      <c r="BK578">
        <f>(BG578*BE578/AS578)</f>
        <v>0</v>
      </c>
      <c r="BL578">
        <f>(1-BK578)</f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f>$B$11*CS578+$C$11*CT578+$F$11*CU578*(1-CX578)</f>
        <v>0</v>
      </c>
      <c r="BV578">
        <f>BU578*BW578</f>
        <v>0</v>
      </c>
      <c r="BW578">
        <f>($B$11*$D$9+$C$11*$D$9+$F$11*((DH578+CZ578)/MAX(DH578+CZ578+DI578, 0.1)*$I$9+DI578/MAX(DH578+CZ578+DI578, 0.1)*$J$9))/($B$11+$C$11+$F$11)</f>
        <v>0</v>
      </c>
      <c r="BX578">
        <f>($B$11*$K$9+$C$11*$K$9+$F$11*((DH578+CZ578)/MAX(DH578+CZ578+DI578, 0.1)*$P$9+DI578/MAX(DH578+CZ578+DI578, 0.1)*$Q$9))/($B$11+$C$11+$F$11)</f>
        <v>0</v>
      </c>
      <c r="BY578">
        <v>6</v>
      </c>
      <c r="BZ578">
        <v>0.5</v>
      </c>
      <c r="CA578" t="s">
        <v>304</v>
      </c>
      <c r="CB578">
        <v>2</v>
      </c>
      <c r="CC578">
        <v>1625678337.5</v>
      </c>
      <c r="CD578">
        <v>405.235666666667</v>
      </c>
      <c r="CE578">
        <v>419.968666666667</v>
      </c>
      <c r="CF578">
        <v>14.8072666666667</v>
      </c>
      <c r="CG578">
        <v>11.8450666666667</v>
      </c>
      <c r="CH578">
        <v>419.577333333333</v>
      </c>
      <c r="CI578">
        <v>16.4075666666667</v>
      </c>
      <c r="CJ578">
        <v>499.947333333333</v>
      </c>
      <c r="CK578">
        <v>100.414</v>
      </c>
      <c r="CL578">
        <v>0.0999841</v>
      </c>
      <c r="CM578">
        <v>30.2578666666667</v>
      </c>
      <c r="CN578">
        <v>29.6608666666667</v>
      </c>
      <c r="CO578">
        <v>999.9</v>
      </c>
      <c r="CP578">
        <v>0</v>
      </c>
      <c r="CQ578">
        <v>0</v>
      </c>
      <c r="CR578">
        <v>9970</v>
      </c>
      <c r="CS578">
        <v>0</v>
      </c>
      <c r="CT578">
        <v>4.24586</v>
      </c>
      <c r="CU578">
        <v>1046.02333333333</v>
      </c>
      <c r="CV578">
        <v>0.962013</v>
      </c>
      <c r="CW578">
        <v>0.037987</v>
      </c>
      <c r="CX578">
        <v>0</v>
      </c>
      <c r="CY578">
        <v>1165.83</v>
      </c>
      <c r="CZ578">
        <v>4.99912</v>
      </c>
      <c r="DA578">
        <v>12165.2333333333</v>
      </c>
      <c r="DB578">
        <v>6712.96333333333</v>
      </c>
      <c r="DC578">
        <v>38.6246666666667</v>
      </c>
      <c r="DD578">
        <v>41.3956666666667</v>
      </c>
      <c r="DE578">
        <v>40.208</v>
      </c>
      <c r="DF578">
        <v>40.9996666666667</v>
      </c>
      <c r="DG578">
        <v>40.9996666666667</v>
      </c>
      <c r="DH578">
        <v>1001.48333333333</v>
      </c>
      <c r="DI578">
        <v>39.55</v>
      </c>
      <c r="DJ578">
        <v>0</v>
      </c>
      <c r="DK578">
        <v>1625678339.6</v>
      </c>
      <c r="DL578">
        <v>0</v>
      </c>
      <c r="DM578">
        <v>1167.85923076923</v>
      </c>
      <c r="DN578">
        <v>-16.8170940152591</v>
      </c>
      <c r="DO578">
        <v>-167.388034125655</v>
      </c>
      <c r="DP578">
        <v>12182.9423076923</v>
      </c>
      <c r="DQ578">
        <v>15</v>
      </c>
      <c r="DR578">
        <v>1625677134.6</v>
      </c>
      <c r="DS578" t="s">
        <v>305</v>
      </c>
      <c r="DT578">
        <v>1625677128.6</v>
      </c>
      <c r="DU578">
        <v>1625677134.6</v>
      </c>
      <c r="DV578">
        <v>2</v>
      </c>
      <c r="DW578">
        <v>0.041</v>
      </c>
      <c r="DX578">
        <v>0.026</v>
      </c>
      <c r="DY578">
        <v>-14.347</v>
      </c>
      <c r="DZ578">
        <v>-1.389</v>
      </c>
      <c r="EA578">
        <v>420</v>
      </c>
      <c r="EB578">
        <v>5</v>
      </c>
      <c r="EC578">
        <v>0.14</v>
      </c>
      <c r="ED578">
        <v>0.08</v>
      </c>
      <c r="EE578">
        <v>-14.6985707317073</v>
      </c>
      <c r="EF578">
        <v>-0.0900836236934306</v>
      </c>
      <c r="EG578">
        <v>0.0613480802327595</v>
      </c>
      <c r="EH578">
        <v>1</v>
      </c>
      <c r="EI578">
        <v>1168.65794117647</v>
      </c>
      <c r="EJ578">
        <v>-16.6314264101893</v>
      </c>
      <c r="EK578">
        <v>1.64557477784542</v>
      </c>
      <c r="EL578">
        <v>0</v>
      </c>
      <c r="EM578">
        <v>2.91487146341463</v>
      </c>
      <c r="EN578">
        <v>0.199386062717771</v>
      </c>
      <c r="EO578">
        <v>0.0270007424975572</v>
      </c>
      <c r="EP578">
        <v>0</v>
      </c>
      <c r="EQ578">
        <v>1</v>
      </c>
      <c r="ER578">
        <v>3</v>
      </c>
      <c r="ES578" t="s">
        <v>427</v>
      </c>
      <c r="ET578">
        <v>100</v>
      </c>
      <c r="EU578">
        <v>100</v>
      </c>
      <c r="EV578">
        <v>-14.342</v>
      </c>
      <c r="EW578">
        <v>-1.6005</v>
      </c>
      <c r="EX578">
        <v>-14.3476998515065</v>
      </c>
      <c r="EY578">
        <v>0.000485247639819423</v>
      </c>
      <c r="EZ578">
        <v>-1.36446825205216e-06</v>
      </c>
      <c r="FA578">
        <v>5.78542989185787e-10</v>
      </c>
      <c r="FB578">
        <v>-1.1099058739466</v>
      </c>
      <c r="FC578">
        <v>-0.0508365997127688</v>
      </c>
      <c r="FD578">
        <v>0.00161886503163497</v>
      </c>
      <c r="FE578">
        <v>-2.08621555845513e-05</v>
      </c>
      <c r="FF578">
        <v>0</v>
      </c>
      <c r="FG578">
        <v>2096</v>
      </c>
      <c r="FH578">
        <v>2</v>
      </c>
      <c r="FI578">
        <v>28</v>
      </c>
      <c r="FJ578">
        <v>20.2</v>
      </c>
      <c r="FK578">
        <v>20.1</v>
      </c>
      <c r="FL578">
        <v>18</v>
      </c>
      <c r="FM578">
        <v>493.045</v>
      </c>
      <c r="FN578">
        <v>513.887</v>
      </c>
      <c r="FO578">
        <v>33.9432</v>
      </c>
      <c r="FP578">
        <v>26.6587</v>
      </c>
      <c r="FQ578">
        <v>30.0006</v>
      </c>
      <c r="FR578">
        <v>26.6787</v>
      </c>
      <c r="FS578">
        <v>26.6542</v>
      </c>
      <c r="FT578">
        <v>21.5751</v>
      </c>
      <c r="FU578">
        <v>27.072</v>
      </c>
      <c r="FV578">
        <v>0</v>
      </c>
      <c r="FW578">
        <v>33.99</v>
      </c>
      <c r="FX578">
        <v>420</v>
      </c>
      <c r="FY578">
        <v>11.9958</v>
      </c>
      <c r="FZ578">
        <v>101.663</v>
      </c>
      <c r="GA578">
        <v>96.1827</v>
      </c>
    </row>
    <row r="579" spans="1:183">
      <c r="A579">
        <v>563</v>
      </c>
      <c r="B579">
        <v>1625678340.5</v>
      </c>
      <c r="C579">
        <v>1124.40000009537</v>
      </c>
      <c r="D579" t="s">
        <v>1432</v>
      </c>
      <c r="E579" t="s">
        <v>1433</v>
      </c>
      <c r="F579">
        <v>1</v>
      </c>
      <c r="G579" t="s">
        <v>302</v>
      </c>
      <c r="H579">
        <v>1625678339.5</v>
      </c>
      <c r="I579">
        <f>(J579)/1000</f>
        <v>0</v>
      </c>
      <c r="J579">
        <f>1000*CJ579*AH579*(CF579-CG579)/(100*BY579*(1000-AH579*CF579))</f>
        <v>0</v>
      </c>
      <c r="K579">
        <f>CJ579*AH579*(CE579-CD579*(1000-AH579*CG579)/(1000-AH579*CF579))/(100*BY579)</f>
        <v>0</v>
      </c>
      <c r="L579">
        <f>CD579 - IF(AH579&gt;1, K579*BY579*100.0/(AJ579*CR579), 0)</f>
        <v>0</v>
      </c>
      <c r="M579">
        <f>((S579-I579/2)*L579-K579)/(S579+I579/2)</f>
        <v>0</v>
      </c>
      <c r="N579">
        <f>M579*(CK579+CL579)/1000.0</f>
        <v>0</v>
      </c>
      <c r="O579">
        <f>(CD579 - IF(AH579&gt;1, K579*BY579*100.0/(AJ579*CR579), 0))*(CK579+CL579)/1000.0</f>
        <v>0</v>
      </c>
      <c r="P579">
        <f>2.0/((1/R579-1/Q579)+SIGN(R579)*SQRT((1/R579-1/Q579)*(1/R579-1/Q579) + 4*BZ579/((BZ579+1)*(BZ579+1))*(2*1/R579*1/Q579-1/Q579*1/Q579)))</f>
        <v>0</v>
      </c>
      <c r="Q579">
        <f>IF(LEFT(CA579,1)&lt;&gt;"0",IF(LEFT(CA579,1)="1",3.0,CB579),$D$5+$E$5*(CR579*CK579/($K$5*1000))+$F$5*(CR579*CK579/($K$5*1000))*MAX(MIN(BY579,$J$5),$I$5)*MAX(MIN(BY579,$J$5),$I$5)+$G$5*MAX(MIN(BY579,$J$5),$I$5)*(CR579*CK579/($K$5*1000))+$H$5*(CR579*CK579/($K$5*1000))*(CR579*CK579/($K$5*1000)))</f>
        <v>0</v>
      </c>
      <c r="R579">
        <f>I579*(1000-(1000*0.61365*exp(17.502*V579/(240.97+V579))/(CK579+CL579)+CF579)/2)/(1000*0.61365*exp(17.502*V579/(240.97+V579))/(CK579+CL579)-CF579)</f>
        <v>0</v>
      </c>
      <c r="S579">
        <f>1/((BZ579+1)/(P579/1.6)+1/(Q579/1.37)) + BZ579/((BZ579+1)/(P579/1.6) + BZ579/(Q579/1.37))</f>
        <v>0</v>
      </c>
      <c r="T579">
        <f>(BU579*BX579)</f>
        <v>0</v>
      </c>
      <c r="U579">
        <f>(CM579+(T579+2*0.95*5.67E-8*(((CM579+$B$7)+273)^4-(CM579+273)^4)-44100*I579)/(1.84*29.3*Q579+8*0.95*5.67E-8*(CM579+273)^3))</f>
        <v>0</v>
      </c>
      <c r="V579">
        <f>($C$7*CN579+$D$7*CO579+$E$7*U579)</f>
        <v>0</v>
      </c>
      <c r="W579">
        <f>0.61365*exp(17.502*V579/(240.97+V579))</f>
        <v>0</v>
      </c>
      <c r="X579">
        <f>(Y579/Z579*100)</f>
        <v>0</v>
      </c>
      <c r="Y579">
        <f>CF579*(CK579+CL579)/1000</f>
        <v>0</v>
      </c>
      <c r="Z579">
        <f>0.61365*exp(17.502*CM579/(240.97+CM579))</f>
        <v>0</v>
      </c>
      <c r="AA579">
        <f>(W579-CF579*(CK579+CL579)/1000)</f>
        <v>0</v>
      </c>
      <c r="AB579">
        <f>(-I579*44100)</f>
        <v>0</v>
      </c>
      <c r="AC579">
        <f>2*29.3*Q579*0.92*(CM579-V579)</f>
        <v>0</v>
      </c>
      <c r="AD579">
        <f>2*0.95*5.67E-8*(((CM579+$B$7)+273)^4-(V579+273)^4)</f>
        <v>0</v>
      </c>
      <c r="AE579">
        <f>T579+AD579+AB579+AC579</f>
        <v>0</v>
      </c>
      <c r="AF579">
        <v>0</v>
      </c>
      <c r="AG579">
        <v>0</v>
      </c>
      <c r="AH579">
        <f>IF(AF579*$H$13&gt;=AJ579,1.0,(AJ579/(AJ579-AF579*$H$13)))</f>
        <v>0</v>
      </c>
      <c r="AI579">
        <f>(AH579-1)*100</f>
        <v>0</v>
      </c>
      <c r="AJ579">
        <f>MAX(0,($B$13+$C$13*CR579)/(1+$D$13*CR579)*CK579/(CM579+273)*$E$13)</f>
        <v>0</v>
      </c>
      <c r="AK579" t="s">
        <v>303</v>
      </c>
      <c r="AL579" t="s">
        <v>303</v>
      </c>
      <c r="AM579">
        <v>0</v>
      </c>
      <c r="AN579">
        <v>0</v>
      </c>
      <c r="AO579">
        <f>1-AM579/AN579</f>
        <v>0</v>
      </c>
      <c r="AP579">
        <v>0</v>
      </c>
      <c r="AQ579" t="s">
        <v>303</v>
      </c>
      <c r="AR579" t="s">
        <v>303</v>
      </c>
      <c r="AS579">
        <v>0</v>
      </c>
      <c r="AT579">
        <v>0</v>
      </c>
      <c r="AU579">
        <f>1-AS579/AT579</f>
        <v>0</v>
      </c>
      <c r="AV579">
        <v>0.5</v>
      </c>
      <c r="AW579">
        <f>BV579</f>
        <v>0</v>
      </c>
      <c r="AX579">
        <f>K579</f>
        <v>0</v>
      </c>
      <c r="AY579">
        <f>AU579*AV579*AW579</f>
        <v>0</v>
      </c>
      <c r="AZ579">
        <f>(AX579-AP579)/AW579</f>
        <v>0</v>
      </c>
      <c r="BA579">
        <f>(AN579-AT579)/AT579</f>
        <v>0</v>
      </c>
      <c r="BB579">
        <f>AM579/(AO579+AM579/AT579)</f>
        <v>0</v>
      </c>
      <c r="BC579" t="s">
        <v>303</v>
      </c>
      <c r="BD579">
        <v>0</v>
      </c>
      <c r="BE579">
        <f>IF(BD579&lt;&gt;0, BD579, BB579)</f>
        <v>0</v>
      </c>
      <c r="BF579">
        <f>1-BE579/AT579</f>
        <v>0</v>
      </c>
      <c r="BG579">
        <f>(AT579-AS579)/(AT579-BE579)</f>
        <v>0</v>
      </c>
      <c r="BH579">
        <f>(AN579-AT579)/(AN579-BE579)</f>
        <v>0</v>
      </c>
      <c r="BI579">
        <f>(AT579-AS579)/(AT579-AM579)</f>
        <v>0</v>
      </c>
      <c r="BJ579">
        <f>(AN579-AT579)/(AN579-AM579)</f>
        <v>0</v>
      </c>
      <c r="BK579">
        <f>(BG579*BE579/AS579)</f>
        <v>0</v>
      </c>
      <c r="BL579">
        <f>(1-BK579)</f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f>$B$11*CS579+$C$11*CT579+$F$11*CU579*(1-CX579)</f>
        <v>0</v>
      </c>
      <c r="BV579">
        <f>BU579*BW579</f>
        <v>0</v>
      </c>
      <c r="BW579">
        <f>($B$11*$D$9+$C$11*$D$9+$F$11*((DH579+CZ579)/MAX(DH579+CZ579+DI579, 0.1)*$I$9+DI579/MAX(DH579+CZ579+DI579, 0.1)*$J$9))/($B$11+$C$11+$F$11)</f>
        <v>0</v>
      </c>
      <c r="BX579">
        <f>($B$11*$K$9+$C$11*$K$9+$F$11*((DH579+CZ579)/MAX(DH579+CZ579+DI579, 0.1)*$P$9+DI579/MAX(DH579+CZ579+DI579, 0.1)*$Q$9))/($B$11+$C$11+$F$11)</f>
        <v>0</v>
      </c>
      <c r="BY579">
        <v>6</v>
      </c>
      <c r="BZ579">
        <v>0.5</v>
      </c>
      <c r="CA579" t="s">
        <v>304</v>
      </c>
      <c r="CB579">
        <v>2</v>
      </c>
      <c r="CC579">
        <v>1625678339.5</v>
      </c>
      <c r="CD579">
        <v>405.253333333333</v>
      </c>
      <c r="CE579">
        <v>419.991</v>
      </c>
      <c r="CF579">
        <v>14.8295333333333</v>
      </c>
      <c r="CG579">
        <v>11.8582333333333</v>
      </c>
      <c r="CH579">
        <v>419.595</v>
      </c>
      <c r="CI579">
        <v>16.4302</v>
      </c>
      <c r="CJ579">
        <v>500.029333333333</v>
      </c>
      <c r="CK579">
        <v>100.414333333333</v>
      </c>
      <c r="CL579">
        <v>0.0998874666666667</v>
      </c>
      <c r="CM579">
        <v>30.2879</v>
      </c>
      <c r="CN579">
        <v>29.6877</v>
      </c>
      <c r="CO579">
        <v>999.9</v>
      </c>
      <c r="CP579">
        <v>0</v>
      </c>
      <c r="CQ579">
        <v>0</v>
      </c>
      <c r="CR579">
        <v>9994.56666666667</v>
      </c>
      <c r="CS579">
        <v>0</v>
      </c>
      <c r="CT579">
        <v>4.23575666666667</v>
      </c>
      <c r="CU579">
        <v>1046.02333333333</v>
      </c>
      <c r="CV579">
        <v>0.962013</v>
      </c>
      <c r="CW579">
        <v>0.037987</v>
      </c>
      <c r="CX579">
        <v>0</v>
      </c>
      <c r="CY579">
        <v>1165.70666666667</v>
      </c>
      <c r="CZ579">
        <v>4.99912</v>
      </c>
      <c r="DA579">
        <v>12159</v>
      </c>
      <c r="DB579">
        <v>6712.96</v>
      </c>
      <c r="DC579">
        <v>38.6873333333333</v>
      </c>
      <c r="DD579">
        <v>41.4163333333333</v>
      </c>
      <c r="DE579">
        <v>40.1873333333333</v>
      </c>
      <c r="DF579">
        <v>41.1456666666667</v>
      </c>
      <c r="DG579">
        <v>41.0416666666667</v>
      </c>
      <c r="DH579">
        <v>1001.48333333333</v>
      </c>
      <c r="DI579">
        <v>39.55</v>
      </c>
      <c r="DJ579">
        <v>0</v>
      </c>
      <c r="DK579">
        <v>1625678341.4</v>
      </c>
      <c r="DL579">
        <v>0</v>
      </c>
      <c r="DM579">
        <v>1167.3212</v>
      </c>
      <c r="DN579">
        <v>-16.9423076647883</v>
      </c>
      <c r="DO579">
        <v>-174.038461294386</v>
      </c>
      <c r="DP579">
        <v>12176.956</v>
      </c>
      <c r="DQ579">
        <v>15</v>
      </c>
      <c r="DR579">
        <v>1625677134.6</v>
      </c>
      <c r="DS579" t="s">
        <v>305</v>
      </c>
      <c r="DT579">
        <v>1625677128.6</v>
      </c>
      <c r="DU579">
        <v>1625677134.6</v>
      </c>
      <c r="DV579">
        <v>2</v>
      </c>
      <c r="DW579">
        <v>0.041</v>
      </c>
      <c r="DX579">
        <v>0.026</v>
      </c>
      <c r="DY579">
        <v>-14.347</v>
      </c>
      <c r="DZ579">
        <v>-1.389</v>
      </c>
      <c r="EA579">
        <v>420</v>
      </c>
      <c r="EB579">
        <v>5</v>
      </c>
      <c r="EC579">
        <v>0.14</v>
      </c>
      <c r="ED579">
        <v>0.08</v>
      </c>
      <c r="EE579">
        <v>-14.6968951219512</v>
      </c>
      <c r="EF579">
        <v>-0.239245296167249</v>
      </c>
      <c r="EG579">
        <v>0.0598538543340667</v>
      </c>
      <c r="EH579">
        <v>1</v>
      </c>
      <c r="EI579">
        <v>1168.28142857143</v>
      </c>
      <c r="EJ579">
        <v>-16.6500287703228</v>
      </c>
      <c r="EK579">
        <v>1.6832284334527</v>
      </c>
      <c r="EL579">
        <v>0</v>
      </c>
      <c r="EM579">
        <v>2.92231073170732</v>
      </c>
      <c r="EN579">
        <v>0.247697770034845</v>
      </c>
      <c r="EO579">
        <v>0.0306206685649913</v>
      </c>
      <c r="EP579">
        <v>0</v>
      </c>
      <c r="EQ579">
        <v>1</v>
      </c>
      <c r="ER579">
        <v>3</v>
      </c>
      <c r="ES579" t="s">
        <v>427</v>
      </c>
      <c r="ET579">
        <v>100</v>
      </c>
      <c r="EU579">
        <v>100</v>
      </c>
      <c r="EV579">
        <v>-14.342</v>
      </c>
      <c r="EW579">
        <v>-1.6008</v>
      </c>
      <c r="EX579">
        <v>-14.3476998515065</v>
      </c>
      <c r="EY579">
        <v>0.000485247639819423</v>
      </c>
      <c r="EZ579">
        <v>-1.36446825205216e-06</v>
      </c>
      <c r="FA579">
        <v>5.78542989185787e-10</v>
      </c>
      <c r="FB579">
        <v>-1.1099058739466</v>
      </c>
      <c r="FC579">
        <v>-0.0508365997127688</v>
      </c>
      <c r="FD579">
        <v>0.00161886503163497</v>
      </c>
      <c r="FE579">
        <v>-2.08621555845513e-05</v>
      </c>
      <c r="FF579">
        <v>0</v>
      </c>
      <c r="FG579">
        <v>2096</v>
      </c>
      <c r="FH579">
        <v>2</v>
      </c>
      <c r="FI579">
        <v>28</v>
      </c>
      <c r="FJ579">
        <v>20.2</v>
      </c>
      <c r="FK579">
        <v>20.1</v>
      </c>
      <c r="FL579">
        <v>18</v>
      </c>
      <c r="FM579">
        <v>493.055</v>
      </c>
      <c r="FN579">
        <v>514.005</v>
      </c>
      <c r="FO579">
        <v>33.9879</v>
      </c>
      <c r="FP579">
        <v>26.661</v>
      </c>
      <c r="FQ579">
        <v>30.0005</v>
      </c>
      <c r="FR579">
        <v>26.6799</v>
      </c>
      <c r="FS579">
        <v>26.6553</v>
      </c>
      <c r="FT579">
        <v>21.5728</v>
      </c>
      <c r="FU579">
        <v>27.072</v>
      </c>
      <c r="FV579">
        <v>0</v>
      </c>
      <c r="FW579">
        <v>34.06</v>
      </c>
      <c r="FX579">
        <v>420</v>
      </c>
      <c r="FY579">
        <v>12.0035</v>
      </c>
      <c r="FZ579">
        <v>101.663</v>
      </c>
      <c r="GA579">
        <v>96.1819</v>
      </c>
    </row>
    <row r="580" spans="1:183">
      <c r="A580">
        <v>564</v>
      </c>
      <c r="B580">
        <v>1625678342.5</v>
      </c>
      <c r="C580">
        <v>1126.40000009537</v>
      </c>
      <c r="D580" t="s">
        <v>1434</v>
      </c>
      <c r="E580" t="s">
        <v>1435</v>
      </c>
      <c r="F580">
        <v>1</v>
      </c>
      <c r="G580" t="s">
        <v>302</v>
      </c>
      <c r="H580">
        <v>1625678341.5</v>
      </c>
      <c r="I580">
        <f>(J580)/1000</f>
        <v>0</v>
      </c>
      <c r="J580">
        <f>1000*CJ580*AH580*(CF580-CG580)/(100*BY580*(1000-AH580*CF580))</f>
        <v>0</v>
      </c>
      <c r="K580">
        <f>CJ580*AH580*(CE580-CD580*(1000-AH580*CG580)/(1000-AH580*CF580))/(100*BY580)</f>
        <v>0</v>
      </c>
      <c r="L580">
        <f>CD580 - IF(AH580&gt;1, K580*BY580*100.0/(AJ580*CR580), 0)</f>
        <v>0</v>
      </c>
      <c r="M580">
        <f>((S580-I580/2)*L580-K580)/(S580+I580/2)</f>
        <v>0</v>
      </c>
      <c r="N580">
        <f>M580*(CK580+CL580)/1000.0</f>
        <v>0</v>
      </c>
      <c r="O580">
        <f>(CD580 - IF(AH580&gt;1, K580*BY580*100.0/(AJ580*CR580), 0))*(CK580+CL580)/1000.0</f>
        <v>0</v>
      </c>
      <c r="P580">
        <f>2.0/((1/R580-1/Q580)+SIGN(R580)*SQRT((1/R580-1/Q580)*(1/R580-1/Q580) + 4*BZ580/((BZ580+1)*(BZ580+1))*(2*1/R580*1/Q580-1/Q580*1/Q580)))</f>
        <v>0</v>
      </c>
      <c r="Q580">
        <f>IF(LEFT(CA580,1)&lt;&gt;"0",IF(LEFT(CA580,1)="1",3.0,CB580),$D$5+$E$5*(CR580*CK580/($K$5*1000))+$F$5*(CR580*CK580/($K$5*1000))*MAX(MIN(BY580,$J$5),$I$5)*MAX(MIN(BY580,$J$5),$I$5)+$G$5*MAX(MIN(BY580,$J$5),$I$5)*(CR580*CK580/($K$5*1000))+$H$5*(CR580*CK580/($K$5*1000))*(CR580*CK580/($K$5*1000)))</f>
        <v>0</v>
      </c>
      <c r="R580">
        <f>I580*(1000-(1000*0.61365*exp(17.502*V580/(240.97+V580))/(CK580+CL580)+CF580)/2)/(1000*0.61365*exp(17.502*V580/(240.97+V580))/(CK580+CL580)-CF580)</f>
        <v>0</v>
      </c>
      <c r="S580">
        <f>1/((BZ580+1)/(P580/1.6)+1/(Q580/1.37)) + BZ580/((BZ580+1)/(P580/1.6) + BZ580/(Q580/1.37))</f>
        <v>0</v>
      </c>
      <c r="T580">
        <f>(BU580*BX580)</f>
        <v>0</v>
      </c>
      <c r="U580">
        <f>(CM580+(T580+2*0.95*5.67E-8*(((CM580+$B$7)+273)^4-(CM580+273)^4)-44100*I580)/(1.84*29.3*Q580+8*0.95*5.67E-8*(CM580+273)^3))</f>
        <v>0</v>
      </c>
      <c r="V580">
        <f>($C$7*CN580+$D$7*CO580+$E$7*U580)</f>
        <v>0</v>
      </c>
      <c r="W580">
        <f>0.61365*exp(17.502*V580/(240.97+V580))</f>
        <v>0</v>
      </c>
      <c r="X580">
        <f>(Y580/Z580*100)</f>
        <v>0</v>
      </c>
      <c r="Y580">
        <f>CF580*(CK580+CL580)/1000</f>
        <v>0</v>
      </c>
      <c r="Z580">
        <f>0.61365*exp(17.502*CM580/(240.97+CM580))</f>
        <v>0</v>
      </c>
      <c r="AA580">
        <f>(W580-CF580*(CK580+CL580)/1000)</f>
        <v>0</v>
      </c>
      <c r="AB580">
        <f>(-I580*44100)</f>
        <v>0</v>
      </c>
      <c r="AC580">
        <f>2*29.3*Q580*0.92*(CM580-V580)</f>
        <v>0</v>
      </c>
      <c r="AD580">
        <f>2*0.95*5.67E-8*(((CM580+$B$7)+273)^4-(V580+273)^4)</f>
        <v>0</v>
      </c>
      <c r="AE580">
        <f>T580+AD580+AB580+AC580</f>
        <v>0</v>
      </c>
      <c r="AF580">
        <v>0</v>
      </c>
      <c r="AG580">
        <v>0</v>
      </c>
      <c r="AH580">
        <f>IF(AF580*$H$13&gt;=AJ580,1.0,(AJ580/(AJ580-AF580*$H$13)))</f>
        <v>0</v>
      </c>
      <c r="AI580">
        <f>(AH580-1)*100</f>
        <v>0</v>
      </c>
      <c r="AJ580">
        <f>MAX(0,($B$13+$C$13*CR580)/(1+$D$13*CR580)*CK580/(CM580+273)*$E$13)</f>
        <v>0</v>
      </c>
      <c r="AK580" t="s">
        <v>303</v>
      </c>
      <c r="AL580" t="s">
        <v>303</v>
      </c>
      <c r="AM580">
        <v>0</v>
      </c>
      <c r="AN580">
        <v>0</v>
      </c>
      <c r="AO580">
        <f>1-AM580/AN580</f>
        <v>0</v>
      </c>
      <c r="AP580">
        <v>0</v>
      </c>
      <c r="AQ580" t="s">
        <v>303</v>
      </c>
      <c r="AR580" t="s">
        <v>303</v>
      </c>
      <c r="AS580">
        <v>0</v>
      </c>
      <c r="AT580">
        <v>0</v>
      </c>
      <c r="AU580">
        <f>1-AS580/AT580</f>
        <v>0</v>
      </c>
      <c r="AV580">
        <v>0.5</v>
      </c>
      <c r="AW580">
        <f>BV580</f>
        <v>0</v>
      </c>
      <c r="AX580">
        <f>K580</f>
        <v>0</v>
      </c>
      <c r="AY580">
        <f>AU580*AV580*AW580</f>
        <v>0</v>
      </c>
      <c r="AZ580">
        <f>(AX580-AP580)/AW580</f>
        <v>0</v>
      </c>
      <c r="BA580">
        <f>(AN580-AT580)/AT580</f>
        <v>0</v>
      </c>
      <c r="BB580">
        <f>AM580/(AO580+AM580/AT580)</f>
        <v>0</v>
      </c>
      <c r="BC580" t="s">
        <v>303</v>
      </c>
      <c r="BD580">
        <v>0</v>
      </c>
      <c r="BE580">
        <f>IF(BD580&lt;&gt;0, BD580, BB580)</f>
        <v>0</v>
      </c>
      <c r="BF580">
        <f>1-BE580/AT580</f>
        <v>0</v>
      </c>
      <c r="BG580">
        <f>(AT580-AS580)/(AT580-BE580)</f>
        <v>0</v>
      </c>
      <c r="BH580">
        <f>(AN580-AT580)/(AN580-BE580)</f>
        <v>0</v>
      </c>
      <c r="BI580">
        <f>(AT580-AS580)/(AT580-AM580)</f>
        <v>0</v>
      </c>
      <c r="BJ580">
        <f>(AN580-AT580)/(AN580-AM580)</f>
        <v>0</v>
      </c>
      <c r="BK580">
        <f>(BG580*BE580/AS580)</f>
        <v>0</v>
      </c>
      <c r="BL580">
        <f>(1-BK580)</f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f>$B$11*CS580+$C$11*CT580+$F$11*CU580*(1-CX580)</f>
        <v>0</v>
      </c>
      <c r="BV580">
        <f>BU580*BW580</f>
        <v>0</v>
      </c>
      <c r="BW580">
        <f>($B$11*$D$9+$C$11*$D$9+$F$11*((DH580+CZ580)/MAX(DH580+CZ580+DI580, 0.1)*$I$9+DI580/MAX(DH580+CZ580+DI580, 0.1)*$J$9))/($B$11+$C$11+$F$11)</f>
        <v>0</v>
      </c>
      <c r="BX580">
        <f>($B$11*$K$9+$C$11*$K$9+$F$11*((DH580+CZ580)/MAX(DH580+CZ580+DI580, 0.1)*$P$9+DI580/MAX(DH580+CZ580+DI580, 0.1)*$Q$9))/($B$11+$C$11+$F$11)</f>
        <v>0</v>
      </c>
      <c r="BY580">
        <v>6</v>
      </c>
      <c r="BZ580">
        <v>0.5</v>
      </c>
      <c r="CA580" t="s">
        <v>304</v>
      </c>
      <c r="CB580">
        <v>2</v>
      </c>
      <c r="CC580">
        <v>1625678341.5</v>
      </c>
      <c r="CD580">
        <v>405.239666666667</v>
      </c>
      <c r="CE580">
        <v>419.988666666667</v>
      </c>
      <c r="CF580">
        <v>14.8512333333333</v>
      </c>
      <c r="CG580">
        <v>11.8862666666667</v>
      </c>
      <c r="CH580">
        <v>419.581666666667</v>
      </c>
      <c r="CI580">
        <v>16.4522333333333</v>
      </c>
      <c r="CJ580">
        <v>500.098</v>
      </c>
      <c r="CK580">
        <v>100.415333333333</v>
      </c>
      <c r="CL580">
        <v>0.100053666666667</v>
      </c>
      <c r="CM580">
        <v>30.3179</v>
      </c>
      <c r="CN580">
        <v>29.7188333333333</v>
      </c>
      <c r="CO580">
        <v>999.9</v>
      </c>
      <c r="CP580">
        <v>0</v>
      </c>
      <c r="CQ580">
        <v>0</v>
      </c>
      <c r="CR580">
        <v>10003.7833333333</v>
      </c>
      <c r="CS580">
        <v>0</v>
      </c>
      <c r="CT580">
        <v>4.21967333333333</v>
      </c>
      <c r="CU580">
        <v>1046.01</v>
      </c>
      <c r="CV580">
        <v>0.962013</v>
      </c>
      <c r="CW580">
        <v>0.037987</v>
      </c>
      <c r="CX580">
        <v>0</v>
      </c>
      <c r="CY580">
        <v>1165.14</v>
      </c>
      <c r="CZ580">
        <v>4.99912</v>
      </c>
      <c r="DA580">
        <v>12153.5333333333</v>
      </c>
      <c r="DB580">
        <v>6712.87</v>
      </c>
      <c r="DC580">
        <v>38.6036666666667</v>
      </c>
      <c r="DD580">
        <v>41.375</v>
      </c>
      <c r="DE580">
        <v>40.104</v>
      </c>
      <c r="DF580">
        <v>41.0623333333333</v>
      </c>
      <c r="DG580">
        <v>40.8956666666667</v>
      </c>
      <c r="DH580">
        <v>1001.47</v>
      </c>
      <c r="DI580">
        <v>39.5433333333333</v>
      </c>
      <c r="DJ580">
        <v>0</v>
      </c>
      <c r="DK580">
        <v>1625678343.8</v>
      </c>
      <c r="DL580">
        <v>0</v>
      </c>
      <c r="DM580">
        <v>1166.652</v>
      </c>
      <c r="DN580">
        <v>-15.6184615673695</v>
      </c>
      <c r="DO580">
        <v>-171.100000285153</v>
      </c>
      <c r="DP580">
        <v>12170.144</v>
      </c>
      <c r="DQ580">
        <v>15</v>
      </c>
      <c r="DR580">
        <v>1625677134.6</v>
      </c>
      <c r="DS580" t="s">
        <v>305</v>
      </c>
      <c r="DT580">
        <v>1625677128.6</v>
      </c>
      <c r="DU580">
        <v>1625677134.6</v>
      </c>
      <c r="DV580">
        <v>2</v>
      </c>
      <c r="DW580">
        <v>0.041</v>
      </c>
      <c r="DX580">
        <v>0.026</v>
      </c>
      <c r="DY580">
        <v>-14.347</v>
      </c>
      <c r="DZ580">
        <v>-1.389</v>
      </c>
      <c r="EA580">
        <v>420</v>
      </c>
      <c r="EB580">
        <v>5</v>
      </c>
      <c r="EC580">
        <v>0.14</v>
      </c>
      <c r="ED580">
        <v>0.08</v>
      </c>
      <c r="EE580">
        <v>-14.6958536585366</v>
      </c>
      <c r="EF580">
        <v>-0.425600696864102</v>
      </c>
      <c r="EG580">
        <v>0.0588622165348503</v>
      </c>
      <c r="EH580">
        <v>1</v>
      </c>
      <c r="EI580">
        <v>1167.62914285714</v>
      </c>
      <c r="EJ580">
        <v>-16.1267423379986</v>
      </c>
      <c r="EK580">
        <v>1.63230139273807</v>
      </c>
      <c r="EL580">
        <v>0</v>
      </c>
      <c r="EM580">
        <v>2.92749341463415</v>
      </c>
      <c r="EN580">
        <v>0.296205993031361</v>
      </c>
      <c r="EO580">
        <v>0.0329391304555774</v>
      </c>
      <c r="EP580">
        <v>0</v>
      </c>
      <c r="EQ580">
        <v>1</v>
      </c>
      <c r="ER580">
        <v>3</v>
      </c>
      <c r="ES580" t="s">
        <v>427</v>
      </c>
      <c r="ET580">
        <v>100</v>
      </c>
      <c r="EU580">
        <v>100</v>
      </c>
      <c r="EV580">
        <v>-14.342</v>
      </c>
      <c r="EW580">
        <v>-1.6012</v>
      </c>
      <c r="EX580">
        <v>-14.3476998515065</v>
      </c>
      <c r="EY580">
        <v>0.000485247639819423</v>
      </c>
      <c r="EZ580">
        <v>-1.36446825205216e-06</v>
      </c>
      <c r="FA580">
        <v>5.78542989185787e-10</v>
      </c>
      <c r="FB580">
        <v>-1.1099058739466</v>
      </c>
      <c r="FC580">
        <v>-0.0508365997127688</v>
      </c>
      <c r="FD580">
        <v>0.00161886503163497</v>
      </c>
      <c r="FE580">
        <v>-2.08621555845513e-05</v>
      </c>
      <c r="FF580">
        <v>0</v>
      </c>
      <c r="FG580">
        <v>2096</v>
      </c>
      <c r="FH580">
        <v>2</v>
      </c>
      <c r="FI580">
        <v>28</v>
      </c>
      <c r="FJ580">
        <v>20.2</v>
      </c>
      <c r="FK580">
        <v>20.1</v>
      </c>
      <c r="FL580">
        <v>18</v>
      </c>
      <c r="FM580">
        <v>493.252</v>
      </c>
      <c r="FN580">
        <v>513.87</v>
      </c>
      <c r="FO580">
        <v>34.0313</v>
      </c>
      <c r="FP580">
        <v>26.663</v>
      </c>
      <c r="FQ580">
        <v>30.0005</v>
      </c>
      <c r="FR580">
        <v>26.6809</v>
      </c>
      <c r="FS580">
        <v>26.6563</v>
      </c>
      <c r="FT580">
        <v>21.5739</v>
      </c>
      <c r="FU580">
        <v>26.7899</v>
      </c>
      <c r="FV580">
        <v>0</v>
      </c>
      <c r="FW580">
        <v>34.13</v>
      </c>
      <c r="FX580">
        <v>420</v>
      </c>
      <c r="FY580">
        <v>11.9983</v>
      </c>
      <c r="FZ580">
        <v>101.661</v>
      </c>
      <c r="GA580">
        <v>96.1815</v>
      </c>
    </row>
    <row r="581" spans="1:183">
      <c r="A581">
        <v>565</v>
      </c>
      <c r="B581">
        <v>1625678344.5</v>
      </c>
      <c r="C581">
        <v>1128.40000009537</v>
      </c>
      <c r="D581" t="s">
        <v>1436</v>
      </c>
      <c r="E581" t="s">
        <v>1437</v>
      </c>
      <c r="F581">
        <v>1</v>
      </c>
      <c r="G581" t="s">
        <v>302</v>
      </c>
      <c r="H581">
        <v>1625678343.5</v>
      </c>
      <c r="I581">
        <f>(J581)/1000</f>
        <v>0</v>
      </c>
      <c r="J581">
        <f>1000*CJ581*AH581*(CF581-CG581)/(100*BY581*(1000-AH581*CF581))</f>
        <v>0</v>
      </c>
      <c r="K581">
        <f>CJ581*AH581*(CE581-CD581*(1000-AH581*CG581)/(1000-AH581*CF581))/(100*BY581)</f>
        <v>0</v>
      </c>
      <c r="L581">
        <f>CD581 - IF(AH581&gt;1, K581*BY581*100.0/(AJ581*CR581), 0)</f>
        <v>0</v>
      </c>
      <c r="M581">
        <f>((S581-I581/2)*L581-K581)/(S581+I581/2)</f>
        <v>0</v>
      </c>
      <c r="N581">
        <f>M581*(CK581+CL581)/1000.0</f>
        <v>0</v>
      </c>
      <c r="O581">
        <f>(CD581 - IF(AH581&gt;1, K581*BY581*100.0/(AJ581*CR581), 0))*(CK581+CL581)/1000.0</f>
        <v>0</v>
      </c>
      <c r="P581">
        <f>2.0/((1/R581-1/Q581)+SIGN(R581)*SQRT((1/R581-1/Q581)*(1/R581-1/Q581) + 4*BZ581/((BZ581+1)*(BZ581+1))*(2*1/R581*1/Q581-1/Q581*1/Q581)))</f>
        <v>0</v>
      </c>
      <c r="Q581">
        <f>IF(LEFT(CA581,1)&lt;&gt;"0",IF(LEFT(CA581,1)="1",3.0,CB581),$D$5+$E$5*(CR581*CK581/($K$5*1000))+$F$5*(CR581*CK581/($K$5*1000))*MAX(MIN(BY581,$J$5),$I$5)*MAX(MIN(BY581,$J$5),$I$5)+$G$5*MAX(MIN(BY581,$J$5),$I$5)*(CR581*CK581/($K$5*1000))+$H$5*(CR581*CK581/($K$5*1000))*(CR581*CK581/($K$5*1000)))</f>
        <v>0</v>
      </c>
      <c r="R581">
        <f>I581*(1000-(1000*0.61365*exp(17.502*V581/(240.97+V581))/(CK581+CL581)+CF581)/2)/(1000*0.61365*exp(17.502*V581/(240.97+V581))/(CK581+CL581)-CF581)</f>
        <v>0</v>
      </c>
      <c r="S581">
        <f>1/((BZ581+1)/(P581/1.6)+1/(Q581/1.37)) + BZ581/((BZ581+1)/(P581/1.6) + BZ581/(Q581/1.37))</f>
        <v>0</v>
      </c>
      <c r="T581">
        <f>(BU581*BX581)</f>
        <v>0</v>
      </c>
      <c r="U581">
        <f>(CM581+(T581+2*0.95*5.67E-8*(((CM581+$B$7)+273)^4-(CM581+273)^4)-44100*I581)/(1.84*29.3*Q581+8*0.95*5.67E-8*(CM581+273)^3))</f>
        <v>0</v>
      </c>
      <c r="V581">
        <f>($C$7*CN581+$D$7*CO581+$E$7*U581)</f>
        <v>0</v>
      </c>
      <c r="W581">
        <f>0.61365*exp(17.502*V581/(240.97+V581))</f>
        <v>0</v>
      </c>
      <c r="X581">
        <f>(Y581/Z581*100)</f>
        <v>0</v>
      </c>
      <c r="Y581">
        <f>CF581*(CK581+CL581)/1000</f>
        <v>0</v>
      </c>
      <c r="Z581">
        <f>0.61365*exp(17.502*CM581/(240.97+CM581))</f>
        <v>0</v>
      </c>
      <c r="AA581">
        <f>(W581-CF581*(CK581+CL581)/1000)</f>
        <v>0</v>
      </c>
      <c r="AB581">
        <f>(-I581*44100)</f>
        <v>0</v>
      </c>
      <c r="AC581">
        <f>2*29.3*Q581*0.92*(CM581-V581)</f>
        <v>0</v>
      </c>
      <c r="AD581">
        <f>2*0.95*5.67E-8*(((CM581+$B$7)+273)^4-(V581+273)^4)</f>
        <v>0</v>
      </c>
      <c r="AE581">
        <f>T581+AD581+AB581+AC581</f>
        <v>0</v>
      </c>
      <c r="AF581">
        <v>0</v>
      </c>
      <c r="AG581">
        <v>0</v>
      </c>
      <c r="AH581">
        <f>IF(AF581*$H$13&gt;=AJ581,1.0,(AJ581/(AJ581-AF581*$H$13)))</f>
        <v>0</v>
      </c>
      <c r="AI581">
        <f>(AH581-1)*100</f>
        <v>0</v>
      </c>
      <c r="AJ581">
        <f>MAX(0,($B$13+$C$13*CR581)/(1+$D$13*CR581)*CK581/(CM581+273)*$E$13)</f>
        <v>0</v>
      </c>
      <c r="AK581" t="s">
        <v>303</v>
      </c>
      <c r="AL581" t="s">
        <v>303</v>
      </c>
      <c r="AM581">
        <v>0</v>
      </c>
      <c r="AN581">
        <v>0</v>
      </c>
      <c r="AO581">
        <f>1-AM581/AN581</f>
        <v>0</v>
      </c>
      <c r="AP581">
        <v>0</v>
      </c>
      <c r="AQ581" t="s">
        <v>303</v>
      </c>
      <c r="AR581" t="s">
        <v>303</v>
      </c>
      <c r="AS581">
        <v>0</v>
      </c>
      <c r="AT581">
        <v>0</v>
      </c>
      <c r="AU581">
        <f>1-AS581/AT581</f>
        <v>0</v>
      </c>
      <c r="AV581">
        <v>0.5</v>
      </c>
      <c r="AW581">
        <f>BV581</f>
        <v>0</v>
      </c>
      <c r="AX581">
        <f>K581</f>
        <v>0</v>
      </c>
      <c r="AY581">
        <f>AU581*AV581*AW581</f>
        <v>0</v>
      </c>
      <c r="AZ581">
        <f>(AX581-AP581)/AW581</f>
        <v>0</v>
      </c>
      <c r="BA581">
        <f>(AN581-AT581)/AT581</f>
        <v>0</v>
      </c>
      <c r="BB581">
        <f>AM581/(AO581+AM581/AT581)</f>
        <v>0</v>
      </c>
      <c r="BC581" t="s">
        <v>303</v>
      </c>
      <c r="BD581">
        <v>0</v>
      </c>
      <c r="BE581">
        <f>IF(BD581&lt;&gt;0, BD581, BB581)</f>
        <v>0</v>
      </c>
      <c r="BF581">
        <f>1-BE581/AT581</f>
        <v>0</v>
      </c>
      <c r="BG581">
        <f>(AT581-AS581)/(AT581-BE581)</f>
        <v>0</v>
      </c>
      <c r="BH581">
        <f>(AN581-AT581)/(AN581-BE581)</f>
        <v>0</v>
      </c>
      <c r="BI581">
        <f>(AT581-AS581)/(AT581-AM581)</f>
        <v>0</v>
      </c>
      <c r="BJ581">
        <f>(AN581-AT581)/(AN581-AM581)</f>
        <v>0</v>
      </c>
      <c r="BK581">
        <f>(BG581*BE581/AS581)</f>
        <v>0</v>
      </c>
      <c r="BL581">
        <f>(1-BK581)</f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f>$B$11*CS581+$C$11*CT581+$F$11*CU581*(1-CX581)</f>
        <v>0</v>
      </c>
      <c r="BV581">
        <f>BU581*BW581</f>
        <v>0</v>
      </c>
      <c r="BW581">
        <f>($B$11*$D$9+$C$11*$D$9+$F$11*((DH581+CZ581)/MAX(DH581+CZ581+DI581, 0.1)*$I$9+DI581/MAX(DH581+CZ581+DI581, 0.1)*$J$9))/($B$11+$C$11+$F$11)</f>
        <v>0</v>
      </c>
      <c r="BX581">
        <f>($B$11*$K$9+$C$11*$K$9+$F$11*((DH581+CZ581)/MAX(DH581+CZ581+DI581, 0.1)*$P$9+DI581/MAX(DH581+CZ581+DI581, 0.1)*$Q$9))/($B$11+$C$11+$F$11)</f>
        <v>0</v>
      </c>
      <c r="BY581">
        <v>6</v>
      </c>
      <c r="BZ581">
        <v>0.5</v>
      </c>
      <c r="CA581" t="s">
        <v>304</v>
      </c>
      <c r="CB581">
        <v>2</v>
      </c>
      <c r="CC581">
        <v>1625678343.5</v>
      </c>
      <c r="CD581">
        <v>405.219</v>
      </c>
      <c r="CE581">
        <v>419.973333333333</v>
      </c>
      <c r="CF581">
        <v>14.8768666666667</v>
      </c>
      <c r="CG581">
        <v>11.9086666666667</v>
      </c>
      <c r="CH581">
        <v>419.561</v>
      </c>
      <c r="CI581">
        <v>16.4782666666667</v>
      </c>
      <c r="CJ581">
        <v>499.974666666667</v>
      </c>
      <c r="CK581">
        <v>100.415</v>
      </c>
      <c r="CL581">
        <v>0.0999201666666667</v>
      </c>
      <c r="CM581">
        <v>30.3478</v>
      </c>
      <c r="CN581">
        <v>29.7500333333333</v>
      </c>
      <c r="CO581">
        <v>999.9</v>
      </c>
      <c r="CP581">
        <v>0</v>
      </c>
      <c r="CQ581">
        <v>0</v>
      </c>
      <c r="CR581">
        <v>9984.58333333333</v>
      </c>
      <c r="CS581">
        <v>0</v>
      </c>
      <c r="CT581">
        <v>4.21324</v>
      </c>
      <c r="CU581">
        <v>1046.00333333333</v>
      </c>
      <c r="CV581">
        <v>0.962013</v>
      </c>
      <c r="CW581">
        <v>0.037987</v>
      </c>
      <c r="CX581">
        <v>0</v>
      </c>
      <c r="CY581">
        <v>1164.54333333333</v>
      </c>
      <c r="CZ581">
        <v>4.99912</v>
      </c>
      <c r="DA581">
        <v>12148.7</v>
      </c>
      <c r="DB581">
        <v>6712.86</v>
      </c>
      <c r="DC581">
        <v>38.6666666666667</v>
      </c>
      <c r="DD581">
        <v>41.3956666666667</v>
      </c>
      <c r="DE581">
        <v>40.1873333333333</v>
      </c>
      <c r="DF581">
        <v>41.0623333333333</v>
      </c>
      <c r="DG581">
        <v>40.9996666666667</v>
      </c>
      <c r="DH581">
        <v>1001.46333333333</v>
      </c>
      <c r="DI581">
        <v>39.54</v>
      </c>
      <c r="DJ581">
        <v>0</v>
      </c>
      <c r="DK581">
        <v>1625678345.6</v>
      </c>
      <c r="DL581">
        <v>0</v>
      </c>
      <c r="DM581">
        <v>1166.26</v>
      </c>
      <c r="DN581">
        <v>-15.7613675288671</v>
      </c>
      <c r="DO581">
        <v>-168.434188054874</v>
      </c>
      <c r="DP581">
        <v>12165.95</v>
      </c>
      <c r="DQ581">
        <v>15</v>
      </c>
      <c r="DR581">
        <v>1625677134.6</v>
      </c>
      <c r="DS581" t="s">
        <v>305</v>
      </c>
      <c r="DT581">
        <v>1625677128.6</v>
      </c>
      <c r="DU581">
        <v>1625677134.6</v>
      </c>
      <c r="DV581">
        <v>2</v>
      </c>
      <c r="DW581">
        <v>0.041</v>
      </c>
      <c r="DX581">
        <v>0.026</v>
      </c>
      <c r="DY581">
        <v>-14.347</v>
      </c>
      <c r="DZ581">
        <v>-1.389</v>
      </c>
      <c r="EA581">
        <v>420</v>
      </c>
      <c r="EB581">
        <v>5</v>
      </c>
      <c r="EC581">
        <v>0.14</v>
      </c>
      <c r="ED581">
        <v>0.08</v>
      </c>
      <c r="EE581">
        <v>-14.7054682926829</v>
      </c>
      <c r="EF581">
        <v>-0.465662717769976</v>
      </c>
      <c r="EG581">
        <v>0.0601291514018333</v>
      </c>
      <c r="EH581">
        <v>1</v>
      </c>
      <c r="EI581">
        <v>1167.08029411765</v>
      </c>
      <c r="EJ581">
        <v>-16.4346869032054</v>
      </c>
      <c r="EK581">
        <v>1.62134926616894</v>
      </c>
      <c r="EL581">
        <v>0</v>
      </c>
      <c r="EM581">
        <v>2.93300024390244</v>
      </c>
      <c r="EN581">
        <v>0.325520069686416</v>
      </c>
      <c r="EO581">
        <v>0.0343136269231838</v>
      </c>
      <c r="EP581">
        <v>0</v>
      </c>
      <c r="EQ581">
        <v>1</v>
      </c>
      <c r="ER581">
        <v>3</v>
      </c>
      <c r="ES581" t="s">
        <v>427</v>
      </c>
      <c r="ET581">
        <v>100</v>
      </c>
      <c r="EU581">
        <v>100</v>
      </c>
      <c r="EV581">
        <v>-14.341</v>
      </c>
      <c r="EW581">
        <v>-1.6015</v>
      </c>
      <c r="EX581">
        <v>-14.3476998515065</v>
      </c>
      <c r="EY581">
        <v>0.000485247639819423</v>
      </c>
      <c r="EZ581">
        <v>-1.36446825205216e-06</v>
      </c>
      <c r="FA581">
        <v>5.78542989185787e-10</v>
      </c>
      <c r="FB581">
        <v>-1.1099058739466</v>
      </c>
      <c r="FC581">
        <v>-0.0508365997127688</v>
      </c>
      <c r="FD581">
        <v>0.00161886503163497</v>
      </c>
      <c r="FE581">
        <v>-2.08621555845513e-05</v>
      </c>
      <c r="FF581">
        <v>0</v>
      </c>
      <c r="FG581">
        <v>2096</v>
      </c>
      <c r="FH581">
        <v>2</v>
      </c>
      <c r="FI581">
        <v>28</v>
      </c>
      <c r="FJ581">
        <v>20.3</v>
      </c>
      <c r="FK581">
        <v>20.2</v>
      </c>
      <c r="FL581">
        <v>18</v>
      </c>
      <c r="FM581">
        <v>493.204</v>
      </c>
      <c r="FN581">
        <v>514.05</v>
      </c>
      <c r="FO581">
        <v>34.0828</v>
      </c>
      <c r="FP581">
        <v>26.6655</v>
      </c>
      <c r="FQ581">
        <v>30.0004</v>
      </c>
      <c r="FR581">
        <v>26.6822</v>
      </c>
      <c r="FS581">
        <v>26.6581</v>
      </c>
      <c r="FT581">
        <v>21.5757</v>
      </c>
      <c r="FU581">
        <v>26.7899</v>
      </c>
      <c r="FV581">
        <v>0</v>
      </c>
      <c r="FW581">
        <v>34.13</v>
      </c>
      <c r="FX581">
        <v>420</v>
      </c>
      <c r="FY581">
        <v>11.9974</v>
      </c>
      <c r="FZ581">
        <v>101.661</v>
      </c>
      <c r="GA581">
        <v>96.181</v>
      </c>
    </row>
    <row r="582" spans="1:183">
      <c r="A582">
        <v>566</v>
      </c>
      <c r="B582">
        <v>1625678346.5</v>
      </c>
      <c r="C582">
        <v>1130.40000009537</v>
      </c>
      <c r="D582" t="s">
        <v>1438</v>
      </c>
      <c r="E582" t="s">
        <v>1439</v>
      </c>
      <c r="F582">
        <v>1</v>
      </c>
      <c r="G582" t="s">
        <v>302</v>
      </c>
      <c r="H582">
        <v>1625678345.5</v>
      </c>
      <c r="I582">
        <f>(J582)/1000</f>
        <v>0</v>
      </c>
      <c r="J582">
        <f>1000*CJ582*AH582*(CF582-CG582)/(100*BY582*(1000-AH582*CF582))</f>
        <v>0</v>
      </c>
      <c r="K582">
        <f>CJ582*AH582*(CE582-CD582*(1000-AH582*CG582)/(1000-AH582*CF582))/(100*BY582)</f>
        <v>0</v>
      </c>
      <c r="L582">
        <f>CD582 - IF(AH582&gt;1, K582*BY582*100.0/(AJ582*CR582), 0)</f>
        <v>0</v>
      </c>
      <c r="M582">
        <f>((S582-I582/2)*L582-K582)/(S582+I582/2)</f>
        <v>0</v>
      </c>
      <c r="N582">
        <f>M582*(CK582+CL582)/1000.0</f>
        <v>0</v>
      </c>
      <c r="O582">
        <f>(CD582 - IF(AH582&gt;1, K582*BY582*100.0/(AJ582*CR582), 0))*(CK582+CL582)/1000.0</f>
        <v>0</v>
      </c>
      <c r="P582">
        <f>2.0/((1/R582-1/Q582)+SIGN(R582)*SQRT((1/R582-1/Q582)*(1/R582-1/Q582) + 4*BZ582/((BZ582+1)*(BZ582+1))*(2*1/R582*1/Q582-1/Q582*1/Q582)))</f>
        <v>0</v>
      </c>
      <c r="Q582">
        <f>IF(LEFT(CA582,1)&lt;&gt;"0",IF(LEFT(CA582,1)="1",3.0,CB582),$D$5+$E$5*(CR582*CK582/($K$5*1000))+$F$5*(CR582*CK582/($K$5*1000))*MAX(MIN(BY582,$J$5),$I$5)*MAX(MIN(BY582,$J$5),$I$5)+$G$5*MAX(MIN(BY582,$J$5),$I$5)*(CR582*CK582/($K$5*1000))+$H$5*(CR582*CK582/($K$5*1000))*(CR582*CK582/($K$5*1000)))</f>
        <v>0</v>
      </c>
      <c r="R582">
        <f>I582*(1000-(1000*0.61365*exp(17.502*V582/(240.97+V582))/(CK582+CL582)+CF582)/2)/(1000*0.61365*exp(17.502*V582/(240.97+V582))/(CK582+CL582)-CF582)</f>
        <v>0</v>
      </c>
      <c r="S582">
        <f>1/((BZ582+1)/(P582/1.6)+1/(Q582/1.37)) + BZ582/((BZ582+1)/(P582/1.6) + BZ582/(Q582/1.37))</f>
        <v>0</v>
      </c>
      <c r="T582">
        <f>(BU582*BX582)</f>
        <v>0</v>
      </c>
      <c r="U582">
        <f>(CM582+(T582+2*0.95*5.67E-8*(((CM582+$B$7)+273)^4-(CM582+273)^4)-44100*I582)/(1.84*29.3*Q582+8*0.95*5.67E-8*(CM582+273)^3))</f>
        <v>0</v>
      </c>
      <c r="V582">
        <f>($C$7*CN582+$D$7*CO582+$E$7*U582)</f>
        <v>0</v>
      </c>
      <c r="W582">
        <f>0.61365*exp(17.502*V582/(240.97+V582))</f>
        <v>0</v>
      </c>
      <c r="X582">
        <f>(Y582/Z582*100)</f>
        <v>0</v>
      </c>
      <c r="Y582">
        <f>CF582*(CK582+CL582)/1000</f>
        <v>0</v>
      </c>
      <c r="Z582">
        <f>0.61365*exp(17.502*CM582/(240.97+CM582))</f>
        <v>0</v>
      </c>
      <c r="AA582">
        <f>(W582-CF582*(CK582+CL582)/1000)</f>
        <v>0</v>
      </c>
      <c r="AB582">
        <f>(-I582*44100)</f>
        <v>0</v>
      </c>
      <c r="AC582">
        <f>2*29.3*Q582*0.92*(CM582-V582)</f>
        <v>0</v>
      </c>
      <c r="AD582">
        <f>2*0.95*5.67E-8*(((CM582+$B$7)+273)^4-(V582+273)^4)</f>
        <v>0</v>
      </c>
      <c r="AE582">
        <f>T582+AD582+AB582+AC582</f>
        <v>0</v>
      </c>
      <c r="AF582">
        <v>0</v>
      </c>
      <c r="AG582">
        <v>0</v>
      </c>
      <c r="AH582">
        <f>IF(AF582*$H$13&gt;=AJ582,1.0,(AJ582/(AJ582-AF582*$H$13)))</f>
        <v>0</v>
      </c>
      <c r="AI582">
        <f>(AH582-1)*100</f>
        <v>0</v>
      </c>
      <c r="AJ582">
        <f>MAX(0,($B$13+$C$13*CR582)/(1+$D$13*CR582)*CK582/(CM582+273)*$E$13)</f>
        <v>0</v>
      </c>
      <c r="AK582" t="s">
        <v>303</v>
      </c>
      <c r="AL582" t="s">
        <v>303</v>
      </c>
      <c r="AM582">
        <v>0</v>
      </c>
      <c r="AN582">
        <v>0</v>
      </c>
      <c r="AO582">
        <f>1-AM582/AN582</f>
        <v>0</v>
      </c>
      <c r="AP582">
        <v>0</v>
      </c>
      <c r="AQ582" t="s">
        <v>303</v>
      </c>
      <c r="AR582" t="s">
        <v>303</v>
      </c>
      <c r="AS582">
        <v>0</v>
      </c>
      <c r="AT582">
        <v>0</v>
      </c>
      <c r="AU582">
        <f>1-AS582/AT582</f>
        <v>0</v>
      </c>
      <c r="AV582">
        <v>0.5</v>
      </c>
      <c r="AW582">
        <f>BV582</f>
        <v>0</v>
      </c>
      <c r="AX582">
        <f>K582</f>
        <v>0</v>
      </c>
      <c r="AY582">
        <f>AU582*AV582*AW582</f>
        <v>0</v>
      </c>
      <c r="AZ582">
        <f>(AX582-AP582)/AW582</f>
        <v>0</v>
      </c>
      <c r="BA582">
        <f>(AN582-AT582)/AT582</f>
        <v>0</v>
      </c>
      <c r="BB582">
        <f>AM582/(AO582+AM582/AT582)</f>
        <v>0</v>
      </c>
      <c r="BC582" t="s">
        <v>303</v>
      </c>
      <c r="BD582">
        <v>0</v>
      </c>
      <c r="BE582">
        <f>IF(BD582&lt;&gt;0, BD582, BB582)</f>
        <v>0</v>
      </c>
      <c r="BF582">
        <f>1-BE582/AT582</f>
        <v>0</v>
      </c>
      <c r="BG582">
        <f>(AT582-AS582)/(AT582-BE582)</f>
        <v>0</v>
      </c>
      <c r="BH582">
        <f>(AN582-AT582)/(AN582-BE582)</f>
        <v>0</v>
      </c>
      <c r="BI582">
        <f>(AT582-AS582)/(AT582-AM582)</f>
        <v>0</v>
      </c>
      <c r="BJ582">
        <f>(AN582-AT582)/(AN582-AM582)</f>
        <v>0</v>
      </c>
      <c r="BK582">
        <f>(BG582*BE582/AS582)</f>
        <v>0</v>
      </c>
      <c r="BL582">
        <f>(1-BK582)</f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f>$B$11*CS582+$C$11*CT582+$F$11*CU582*(1-CX582)</f>
        <v>0</v>
      </c>
      <c r="BV582">
        <f>BU582*BW582</f>
        <v>0</v>
      </c>
      <c r="BW582">
        <f>($B$11*$D$9+$C$11*$D$9+$F$11*((DH582+CZ582)/MAX(DH582+CZ582+DI582, 0.1)*$I$9+DI582/MAX(DH582+CZ582+DI582, 0.1)*$J$9))/($B$11+$C$11+$F$11)</f>
        <v>0</v>
      </c>
      <c r="BX582">
        <f>($B$11*$K$9+$C$11*$K$9+$F$11*((DH582+CZ582)/MAX(DH582+CZ582+DI582, 0.1)*$P$9+DI582/MAX(DH582+CZ582+DI582, 0.1)*$Q$9))/($B$11+$C$11+$F$11)</f>
        <v>0</v>
      </c>
      <c r="BY582">
        <v>6</v>
      </c>
      <c r="BZ582">
        <v>0.5</v>
      </c>
      <c r="CA582" t="s">
        <v>304</v>
      </c>
      <c r="CB582">
        <v>2</v>
      </c>
      <c r="CC582">
        <v>1625678345.5</v>
      </c>
      <c r="CD582">
        <v>405.211333333333</v>
      </c>
      <c r="CE582">
        <v>419.953</v>
      </c>
      <c r="CF582">
        <v>14.9037</v>
      </c>
      <c r="CG582">
        <v>11.9225</v>
      </c>
      <c r="CH582">
        <v>419.552666666667</v>
      </c>
      <c r="CI582">
        <v>16.5054666666667</v>
      </c>
      <c r="CJ582">
        <v>500.008</v>
      </c>
      <c r="CK582">
        <v>100.415666666667</v>
      </c>
      <c r="CL582">
        <v>0.100142466666667</v>
      </c>
      <c r="CM582">
        <v>30.3779333333333</v>
      </c>
      <c r="CN582">
        <v>29.7815666666667</v>
      </c>
      <c r="CO582">
        <v>999.9</v>
      </c>
      <c r="CP582">
        <v>0</v>
      </c>
      <c r="CQ582">
        <v>0</v>
      </c>
      <c r="CR582">
        <v>9973.33333333333</v>
      </c>
      <c r="CS582">
        <v>0</v>
      </c>
      <c r="CT582">
        <v>4.20634666666667</v>
      </c>
      <c r="CU582">
        <v>1045.99666666667</v>
      </c>
      <c r="CV582">
        <v>0.962013</v>
      </c>
      <c r="CW582">
        <v>0.037987</v>
      </c>
      <c r="CX582">
        <v>0</v>
      </c>
      <c r="CY582">
        <v>1163.92666666667</v>
      </c>
      <c r="CZ582">
        <v>4.99912</v>
      </c>
      <c r="DA582">
        <v>12142.4</v>
      </c>
      <c r="DB582">
        <v>6712.82333333333</v>
      </c>
      <c r="DC582">
        <v>38.729</v>
      </c>
      <c r="DD582">
        <v>41.4163333333333</v>
      </c>
      <c r="DE582">
        <v>40.3123333333333</v>
      </c>
      <c r="DF582">
        <v>41.0413333333333</v>
      </c>
      <c r="DG582">
        <v>41.0203333333333</v>
      </c>
      <c r="DH582">
        <v>1001.45666666667</v>
      </c>
      <c r="DI582">
        <v>39.54</v>
      </c>
      <c r="DJ582">
        <v>0</v>
      </c>
      <c r="DK582">
        <v>1625678347.4</v>
      </c>
      <c r="DL582">
        <v>0</v>
      </c>
      <c r="DM582">
        <v>1165.68</v>
      </c>
      <c r="DN582">
        <v>-16.0053846053384</v>
      </c>
      <c r="DO582">
        <v>-169.176922857535</v>
      </c>
      <c r="DP582">
        <v>12160.168</v>
      </c>
      <c r="DQ582">
        <v>15</v>
      </c>
      <c r="DR582">
        <v>1625677134.6</v>
      </c>
      <c r="DS582" t="s">
        <v>305</v>
      </c>
      <c r="DT582">
        <v>1625677128.6</v>
      </c>
      <c r="DU582">
        <v>1625677134.6</v>
      </c>
      <c r="DV582">
        <v>2</v>
      </c>
      <c r="DW582">
        <v>0.041</v>
      </c>
      <c r="DX582">
        <v>0.026</v>
      </c>
      <c r="DY582">
        <v>-14.347</v>
      </c>
      <c r="DZ582">
        <v>-1.389</v>
      </c>
      <c r="EA582">
        <v>420</v>
      </c>
      <c r="EB582">
        <v>5</v>
      </c>
      <c r="EC582">
        <v>0.14</v>
      </c>
      <c r="ED582">
        <v>0.08</v>
      </c>
      <c r="EE582">
        <v>-14.7186585365854</v>
      </c>
      <c r="EF582">
        <v>-0.331239721254344</v>
      </c>
      <c r="EG582">
        <v>0.0506642654440028</v>
      </c>
      <c r="EH582">
        <v>1</v>
      </c>
      <c r="EI582">
        <v>1166.60117647059</v>
      </c>
      <c r="EJ582">
        <v>-16.4655152684938</v>
      </c>
      <c r="EK582">
        <v>1.62450130756175</v>
      </c>
      <c r="EL582">
        <v>0</v>
      </c>
      <c r="EM582">
        <v>2.9417287804878</v>
      </c>
      <c r="EN582">
        <v>0.318582020905921</v>
      </c>
      <c r="EO582">
        <v>0.0336777501417531</v>
      </c>
      <c r="EP582">
        <v>0</v>
      </c>
      <c r="EQ582">
        <v>1</v>
      </c>
      <c r="ER582">
        <v>3</v>
      </c>
      <c r="ES582" t="s">
        <v>427</v>
      </c>
      <c r="ET582">
        <v>100</v>
      </c>
      <c r="EU582">
        <v>100</v>
      </c>
      <c r="EV582">
        <v>-14.342</v>
      </c>
      <c r="EW582">
        <v>-1.602</v>
      </c>
      <c r="EX582">
        <v>-14.3476998515065</v>
      </c>
      <c r="EY582">
        <v>0.000485247639819423</v>
      </c>
      <c r="EZ582">
        <v>-1.36446825205216e-06</v>
      </c>
      <c r="FA582">
        <v>5.78542989185787e-10</v>
      </c>
      <c r="FB582">
        <v>-1.1099058739466</v>
      </c>
      <c r="FC582">
        <v>-0.0508365997127688</v>
      </c>
      <c r="FD582">
        <v>0.00161886503163497</v>
      </c>
      <c r="FE582">
        <v>-2.08621555845513e-05</v>
      </c>
      <c r="FF582">
        <v>0</v>
      </c>
      <c r="FG582">
        <v>2096</v>
      </c>
      <c r="FH582">
        <v>2</v>
      </c>
      <c r="FI582">
        <v>28</v>
      </c>
      <c r="FJ582">
        <v>20.3</v>
      </c>
      <c r="FK582">
        <v>20.2</v>
      </c>
      <c r="FL582">
        <v>18</v>
      </c>
      <c r="FM582">
        <v>493</v>
      </c>
      <c r="FN582">
        <v>514.186</v>
      </c>
      <c r="FO582">
        <v>34.1303</v>
      </c>
      <c r="FP582">
        <v>26.6677</v>
      </c>
      <c r="FQ582">
        <v>30.0005</v>
      </c>
      <c r="FR582">
        <v>26.6838</v>
      </c>
      <c r="FS582">
        <v>26.6592</v>
      </c>
      <c r="FT582">
        <v>21.5762</v>
      </c>
      <c r="FU582">
        <v>26.5137</v>
      </c>
      <c r="FV582">
        <v>0</v>
      </c>
      <c r="FW582">
        <v>34.19</v>
      </c>
      <c r="FX582">
        <v>420</v>
      </c>
      <c r="FY582">
        <v>12.0855</v>
      </c>
      <c r="FZ582">
        <v>101.662</v>
      </c>
      <c r="GA582">
        <v>96.1791</v>
      </c>
    </row>
    <row r="583" spans="1:183">
      <c r="A583">
        <v>567</v>
      </c>
      <c r="B583">
        <v>1625678348.5</v>
      </c>
      <c r="C583">
        <v>1132.40000009537</v>
      </c>
      <c r="D583" t="s">
        <v>1440</v>
      </c>
      <c r="E583" t="s">
        <v>1441</v>
      </c>
      <c r="F583">
        <v>1</v>
      </c>
      <c r="G583" t="s">
        <v>302</v>
      </c>
      <c r="H583">
        <v>1625678347.5</v>
      </c>
      <c r="I583">
        <f>(J583)/1000</f>
        <v>0</v>
      </c>
      <c r="J583">
        <f>1000*CJ583*AH583*(CF583-CG583)/(100*BY583*(1000-AH583*CF583))</f>
        <v>0</v>
      </c>
      <c r="K583">
        <f>CJ583*AH583*(CE583-CD583*(1000-AH583*CG583)/(1000-AH583*CF583))/(100*BY583)</f>
        <v>0</v>
      </c>
      <c r="L583">
        <f>CD583 - IF(AH583&gt;1, K583*BY583*100.0/(AJ583*CR583), 0)</f>
        <v>0</v>
      </c>
      <c r="M583">
        <f>((S583-I583/2)*L583-K583)/(S583+I583/2)</f>
        <v>0</v>
      </c>
      <c r="N583">
        <f>M583*(CK583+CL583)/1000.0</f>
        <v>0</v>
      </c>
      <c r="O583">
        <f>(CD583 - IF(AH583&gt;1, K583*BY583*100.0/(AJ583*CR583), 0))*(CK583+CL583)/1000.0</f>
        <v>0</v>
      </c>
      <c r="P583">
        <f>2.0/((1/R583-1/Q583)+SIGN(R583)*SQRT((1/R583-1/Q583)*(1/R583-1/Q583) + 4*BZ583/((BZ583+1)*(BZ583+1))*(2*1/R583*1/Q583-1/Q583*1/Q583)))</f>
        <v>0</v>
      </c>
      <c r="Q583">
        <f>IF(LEFT(CA583,1)&lt;&gt;"0",IF(LEFT(CA583,1)="1",3.0,CB583),$D$5+$E$5*(CR583*CK583/($K$5*1000))+$F$5*(CR583*CK583/($K$5*1000))*MAX(MIN(BY583,$J$5),$I$5)*MAX(MIN(BY583,$J$5),$I$5)+$G$5*MAX(MIN(BY583,$J$5),$I$5)*(CR583*CK583/($K$5*1000))+$H$5*(CR583*CK583/($K$5*1000))*(CR583*CK583/($K$5*1000)))</f>
        <v>0</v>
      </c>
      <c r="R583">
        <f>I583*(1000-(1000*0.61365*exp(17.502*V583/(240.97+V583))/(CK583+CL583)+CF583)/2)/(1000*0.61365*exp(17.502*V583/(240.97+V583))/(CK583+CL583)-CF583)</f>
        <v>0</v>
      </c>
      <c r="S583">
        <f>1/((BZ583+1)/(P583/1.6)+1/(Q583/1.37)) + BZ583/((BZ583+1)/(P583/1.6) + BZ583/(Q583/1.37))</f>
        <v>0</v>
      </c>
      <c r="T583">
        <f>(BU583*BX583)</f>
        <v>0</v>
      </c>
      <c r="U583">
        <f>(CM583+(T583+2*0.95*5.67E-8*(((CM583+$B$7)+273)^4-(CM583+273)^4)-44100*I583)/(1.84*29.3*Q583+8*0.95*5.67E-8*(CM583+273)^3))</f>
        <v>0</v>
      </c>
      <c r="V583">
        <f>($C$7*CN583+$D$7*CO583+$E$7*U583)</f>
        <v>0</v>
      </c>
      <c r="W583">
        <f>0.61365*exp(17.502*V583/(240.97+V583))</f>
        <v>0</v>
      </c>
      <c r="X583">
        <f>(Y583/Z583*100)</f>
        <v>0</v>
      </c>
      <c r="Y583">
        <f>CF583*(CK583+CL583)/1000</f>
        <v>0</v>
      </c>
      <c r="Z583">
        <f>0.61365*exp(17.502*CM583/(240.97+CM583))</f>
        <v>0</v>
      </c>
      <c r="AA583">
        <f>(W583-CF583*(CK583+CL583)/1000)</f>
        <v>0</v>
      </c>
      <c r="AB583">
        <f>(-I583*44100)</f>
        <v>0</v>
      </c>
      <c r="AC583">
        <f>2*29.3*Q583*0.92*(CM583-V583)</f>
        <v>0</v>
      </c>
      <c r="AD583">
        <f>2*0.95*5.67E-8*(((CM583+$B$7)+273)^4-(V583+273)^4)</f>
        <v>0</v>
      </c>
      <c r="AE583">
        <f>T583+AD583+AB583+AC583</f>
        <v>0</v>
      </c>
      <c r="AF583">
        <v>0</v>
      </c>
      <c r="AG583">
        <v>0</v>
      </c>
      <c r="AH583">
        <f>IF(AF583*$H$13&gt;=AJ583,1.0,(AJ583/(AJ583-AF583*$H$13)))</f>
        <v>0</v>
      </c>
      <c r="AI583">
        <f>(AH583-1)*100</f>
        <v>0</v>
      </c>
      <c r="AJ583">
        <f>MAX(0,($B$13+$C$13*CR583)/(1+$D$13*CR583)*CK583/(CM583+273)*$E$13)</f>
        <v>0</v>
      </c>
      <c r="AK583" t="s">
        <v>303</v>
      </c>
      <c r="AL583" t="s">
        <v>303</v>
      </c>
      <c r="AM583">
        <v>0</v>
      </c>
      <c r="AN583">
        <v>0</v>
      </c>
      <c r="AO583">
        <f>1-AM583/AN583</f>
        <v>0</v>
      </c>
      <c r="AP583">
        <v>0</v>
      </c>
      <c r="AQ583" t="s">
        <v>303</v>
      </c>
      <c r="AR583" t="s">
        <v>303</v>
      </c>
      <c r="AS583">
        <v>0</v>
      </c>
      <c r="AT583">
        <v>0</v>
      </c>
      <c r="AU583">
        <f>1-AS583/AT583</f>
        <v>0</v>
      </c>
      <c r="AV583">
        <v>0.5</v>
      </c>
      <c r="AW583">
        <f>BV583</f>
        <v>0</v>
      </c>
      <c r="AX583">
        <f>K583</f>
        <v>0</v>
      </c>
      <c r="AY583">
        <f>AU583*AV583*AW583</f>
        <v>0</v>
      </c>
      <c r="AZ583">
        <f>(AX583-AP583)/AW583</f>
        <v>0</v>
      </c>
      <c r="BA583">
        <f>(AN583-AT583)/AT583</f>
        <v>0</v>
      </c>
      <c r="BB583">
        <f>AM583/(AO583+AM583/AT583)</f>
        <v>0</v>
      </c>
      <c r="BC583" t="s">
        <v>303</v>
      </c>
      <c r="BD583">
        <v>0</v>
      </c>
      <c r="BE583">
        <f>IF(BD583&lt;&gt;0, BD583, BB583)</f>
        <v>0</v>
      </c>
      <c r="BF583">
        <f>1-BE583/AT583</f>
        <v>0</v>
      </c>
      <c r="BG583">
        <f>(AT583-AS583)/(AT583-BE583)</f>
        <v>0</v>
      </c>
      <c r="BH583">
        <f>(AN583-AT583)/(AN583-BE583)</f>
        <v>0</v>
      </c>
      <c r="BI583">
        <f>(AT583-AS583)/(AT583-AM583)</f>
        <v>0</v>
      </c>
      <c r="BJ583">
        <f>(AN583-AT583)/(AN583-AM583)</f>
        <v>0</v>
      </c>
      <c r="BK583">
        <f>(BG583*BE583/AS583)</f>
        <v>0</v>
      </c>
      <c r="BL583">
        <f>(1-BK583)</f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f>$B$11*CS583+$C$11*CT583+$F$11*CU583*(1-CX583)</f>
        <v>0</v>
      </c>
      <c r="BV583">
        <f>BU583*BW583</f>
        <v>0</v>
      </c>
      <c r="BW583">
        <f>($B$11*$D$9+$C$11*$D$9+$F$11*((DH583+CZ583)/MAX(DH583+CZ583+DI583, 0.1)*$I$9+DI583/MAX(DH583+CZ583+DI583, 0.1)*$J$9))/($B$11+$C$11+$F$11)</f>
        <v>0</v>
      </c>
      <c r="BX583">
        <f>($B$11*$K$9+$C$11*$K$9+$F$11*((DH583+CZ583)/MAX(DH583+CZ583+DI583, 0.1)*$P$9+DI583/MAX(DH583+CZ583+DI583, 0.1)*$Q$9))/($B$11+$C$11+$F$11)</f>
        <v>0</v>
      </c>
      <c r="BY583">
        <v>6</v>
      </c>
      <c r="BZ583">
        <v>0.5</v>
      </c>
      <c r="CA583" t="s">
        <v>304</v>
      </c>
      <c r="CB583">
        <v>2</v>
      </c>
      <c r="CC583">
        <v>1625678347.5</v>
      </c>
      <c r="CD583">
        <v>405.203</v>
      </c>
      <c r="CE583">
        <v>419.934</v>
      </c>
      <c r="CF583">
        <v>14.9288333333333</v>
      </c>
      <c r="CG583">
        <v>11.9404333333333</v>
      </c>
      <c r="CH583">
        <v>419.544</v>
      </c>
      <c r="CI583">
        <v>16.5309666666667</v>
      </c>
      <c r="CJ583">
        <v>500.061666666667</v>
      </c>
      <c r="CK583">
        <v>100.415666666667</v>
      </c>
      <c r="CL583">
        <v>0.0998279</v>
      </c>
      <c r="CM583">
        <v>30.4076</v>
      </c>
      <c r="CN583">
        <v>29.8095</v>
      </c>
      <c r="CO583">
        <v>999.9</v>
      </c>
      <c r="CP583">
        <v>0</v>
      </c>
      <c r="CQ583">
        <v>0</v>
      </c>
      <c r="CR583">
        <v>10010.4333333333</v>
      </c>
      <c r="CS583">
        <v>0</v>
      </c>
      <c r="CT583">
        <v>4.21829</v>
      </c>
      <c r="CU583">
        <v>1046.00666666667</v>
      </c>
      <c r="CV583">
        <v>0.962013</v>
      </c>
      <c r="CW583">
        <v>0.037987</v>
      </c>
      <c r="CX583">
        <v>0</v>
      </c>
      <c r="CY583">
        <v>1163.09</v>
      </c>
      <c r="CZ583">
        <v>4.99912</v>
      </c>
      <c r="DA583">
        <v>12137.1333333333</v>
      </c>
      <c r="DB583">
        <v>6712.85333333333</v>
      </c>
      <c r="DC583">
        <v>38.7286666666667</v>
      </c>
      <c r="DD583">
        <v>41.437</v>
      </c>
      <c r="DE583">
        <v>40.208</v>
      </c>
      <c r="DF583">
        <v>41.0833333333333</v>
      </c>
      <c r="DG583">
        <v>40.9786666666667</v>
      </c>
      <c r="DH583">
        <v>1001.46666666667</v>
      </c>
      <c r="DI583">
        <v>39.54</v>
      </c>
      <c r="DJ583">
        <v>0</v>
      </c>
      <c r="DK583">
        <v>1625678349.8</v>
      </c>
      <c r="DL583">
        <v>0</v>
      </c>
      <c r="DM583">
        <v>1165.0108</v>
      </c>
      <c r="DN583">
        <v>-16.2753846588982</v>
      </c>
      <c r="DO583">
        <v>-165.900000290692</v>
      </c>
      <c r="DP583">
        <v>12153.46</v>
      </c>
      <c r="DQ583">
        <v>15</v>
      </c>
      <c r="DR583">
        <v>1625677134.6</v>
      </c>
      <c r="DS583" t="s">
        <v>305</v>
      </c>
      <c r="DT583">
        <v>1625677128.6</v>
      </c>
      <c r="DU583">
        <v>1625677134.6</v>
      </c>
      <c r="DV583">
        <v>2</v>
      </c>
      <c r="DW583">
        <v>0.041</v>
      </c>
      <c r="DX583">
        <v>0.026</v>
      </c>
      <c r="DY583">
        <v>-14.347</v>
      </c>
      <c r="DZ583">
        <v>-1.389</v>
      </c>
      <c r="EA583">
        <v>420</v>
      </c>
      <c r="EB583">
        <v>5</v>
      </c>
      <c r="EC583">
        <v>0.14</v>
      </c>
      <c r="ED583">
        <v>0.08</v>
      </c>
      <c r="EE583">
        <v>-14.7312853658537</v>
      </c>
      <c r="EF583">
        <v>-0.128055052264779</v>
      </c>
      <c r="EG583">
        <v>0.0325397435114811</v>
      </c>
      <c r="EH583">
        <v>1</v>
      </c>
      <c r="EI583">
        <v>1165.89029411765</v>
      </c>
      <c r="EJ583">
        <v>-16.556083792723</v>
      </c>
      <c r="EK583">
        <v>1.63314832238427</v>
      </c>
      <c r="EL583">
        <v>0</v>
      </c>
      <c r="EM583">
        <v>2.95231756097561</v>
      </c>
      <c r="EN583">
        <v>0.271333588850174</v>
      </c>
      <c r="EO583">
        <v>0.0290058179849835</v>
      </c>
      <c r="EP583">
        <v>0</v>
      </c>
      <c r="EQ583">
        <v>1</v>
      </c>
      <c r="ER583">
        <v>3</v>
      </c>
      <c r="ES583" t="s">
        <v>427</v>
      </c>
      <c r="ET583">
        <v>100</v>
      </c>
      <c r="EU583">
        <v>100</v>
      </c>
      <c r="EV583">
        <v>-14.342</v>
      </c>
      <c r="EW583">
        <v>-1.6024</v>
      </c>
      <c r="EX583">
        <v>-14.3476998515065</v>
      </c>
      <c r="EY583">
        <v>0.000485247639819423</v>
      </c>
      <c r="EZ583">
        <v>-1.36446825205216e-06</v>
      </c>
      <c r="FA583">
        <v>5.78542989185787e-10</v>
      </c>
      <c r="FB583">
        <v>-1.1099058739466</v>
      </c>
      <c r="FC583">
        <v>-0.0508365997127688</v>
      </c>
      <c r="FD583">
        <v>0.00161886503163497</v>
      </c>
      <c r="FE583">
        <v>-2.08621555845513e-05</v>
      </c>
      <c r="FF583">
        <v>0</v>
      </c>
      <c r="FG583">
        <v>2096</v>
      </c>
      <c r="FH583">
        <v>2</v>
      </c>
      <c r="FI583">
        <v>28</v>
      </c>
      <c r="FJ583">
        <v>20.3</v>
      </c>
      <c r="FK583">
        <v>20.2</v>
      </c>
      <c r="FL583">
        <v>18</v>
      </c>
      <c r="FM583">
        <v>493.097</v>
      </c>
      <c r="FN583">
        <v>514.029</v>
      </c>
      <c r="FO583">
        <v>34.1707</v>
      </c>
      <c r="FP583">
        <v>26.6699</v>
      </c>
      <c r="FQ583">
        <v>30.0004</v>
      </c>
      <c r="FR583">
        <v>26.6849</v>
      </c>
      <c r="FS583">
        <v>26.6597</v>
      </c>
      <c r="FT583">
        <v>21.5761</v>
      </c>
      <c r="FU583">
        <v>26.5137</v>
      </c>
      <c r="FV583">
        <v>0</v>
      </c>
      <c r="FW583">
        <v>34.26</v>
      </c>
      <c r="FX583">
        <v>420</v>
      </c>
      <c r="FY583">
        <v>12.0882</v>
      </c>
      <c r="FZ583">
        <v>101.662</v>
      </c>
      <c r="GA583">
        <v>96.1785</v>
      </c>
    </row>
    <row r="584" spans="1:183">
      <c r="A584">
        <v>568</v>
      </c>
      <c r="B584">
        <v>1625678350.5</v>
      </c>
      <c r="C584">
        <v>1134.40000009537</v>
      </c>
      <c r="D584" t="s">
        <v>1442</v>
      </c>
      <c r="E584" t="s">
        <v>1443</v>
      </c>
      <c r="F584">
        <v>1</v>
      </c>
      <c r="G584" t="s">
        <v>302</v>
      </c>
      <c r="H584">
        <v>1625678349.5</v>
      </c>
      <c r="I584">
        <f>(J584)/1000</f>
        <v>0</v>
      </c>
      <c r="J584">
        <f>1000*CJ584*AH584*(CF584-CG584)/(100*BY584*(1000-AH584*CF584))</f>
        <v>0</v>
      </c>
      <c r="K584">
        <f>CJ584*AH584*(CE584-CD584*(1000-AH584*CG584)/(1000-AH584*CF584))/(100*BY584)</f>
        <v>0</v>
      </c>
      <c r="L584">
        <f>CD584 - IF(AH584&gt;1, K584*BY584*100.0/(AJ584*CR584), 0)</f>
        <v>0</v>
      </c>
      <c r="M584">
        <f>((S584-I584/2)*L584-K584)/(S584+I584/2)</f>
        <v>0</v>
      </c>
      <c r="N584">
        <f>M584*(CK584+CL584)/1000.0</f>
        <v>0</v>
      </c>
      <c r="O584">
        <f>(CD584 - IF(AH584&gt;1, K584*BY584*100.0/(AJ584*CR584), 0))*(CK584+CL584)/1000.0</f>
        <v>0</v>
      </c>
      <c r="P584">
        <f>2.0/((1/R584-1/Q584)+SIGN(R584)*SQRT((1/R584-1/Q584)*(1/R584-1/Q584) + 4*BZ584/((BZ584+1)*(BZ584+1))*(2*1/R584*1/Q584-1/Q584*1/Q584)))</f>
        <v>0</v>
      </c>
      <c r="Q584">
        <f>IF(LEFT(CA584,1)&lt;&gt;"0",IF(LEFT(CA584,1)="1",3.0,CB584),$D$5+$E$5*(CR584*CK584/($K$5*1000))+$F$5*(CR584*CK584/($K$5*1000))*MAX(MIN(BY584,$J$5),$I$5)*MAX(MIN(BY584,$J$5),$I$5)+$G$5*MAX(MIN(BY584,$J$5),$I$5)*(CR584*CK584/($K$5*1000))+$H$5*(CR584*CK584/($K$5*1000))*(CR584*CK584/($K$5*1000)))</f>
        <v>0</v>
      </c>
      <c r="R584">
        <f>I584*(1000-(1000*0.61365*exp(17.502*V584/(240.97+V584))/(CK584+CL584)+CF584)/2)/(1000*0.61365*exp(17.502*V584/(240.97+V584))/(CK584+CL584)-CF584)</f>
        <v>0</v>
      </c>
      <c r="S584">
        <f>1/((BZ584+1)/(P584/1.6)+1/(Q584/1.37)) + BZ584/((BZ584+1)/(P584/1.6) + BZ584/(Q584/1.37))</f>
        <v>0</v>
      </c>
      <c r="T584">
        <f>(BU584*BX584)</f>
        <v>0</v>
      </c>
      <c r="U584">
        <f>(CM584+(T584+2*0.95*5.67E-8*(((CM584+$B$7)+273)^4-(CM584+273)^4)-44100*I584)/(1.84*29.3*Q584+8*0.95*5.67E-8*(CM584+273)^3))</f>
        <v>0</v>
      </c>
      <c r="V584">
        <f>($C$7*CN584+$D$7*CO584+$E$7*U584)</f>
        <v>0</v>
      </c>
      <c r="W584">
        <f>0.61365*exp(17.502*V584/(240.97+V584))</f>
        <v>0</v>
      </c>
      <c r="X584">
        <f>(Y584/Z584*100)</f>
        <v>0</v>
      </c>
      <c r="Y584">
        <f>CF584*(CK584+CL584)/1000</f>
        <v>0</v>
      </c>
      <c r="Z584">
        <f>0.61365*exp(17.502*CM584/(240.97+CM584))</f>
        <v>0</v>
      </c>
      <c r="AA584">
        <f>(W584-CF584*(CK584+CL584)/1000)</f>
        <v>0</v>
      </c>
      <c r="AB584">
        <f>(-I584*44100)</f>
        <v>0</v>
      </c>
      <c r="AC584">
        <f>2*29.3*Q584*0.92*(CM584-V584)</f>
        <v>0</v>
      </c>
      <c r="AD584">
        <f>2*0.95*5.67E-8*(((CM584+$B$7)+273)^4-(V584+273)^4)</f>
        <v>0</v>
      </c>
      <c r="AE584">
        <f>T584+AD584+AB584+AC584</f>
        <v>0</v>
      </c>
      <c r="AF584">
        <v>0</v>
      </c>
      <c r="AG584">
        <v>0</v>
      </c>
      <c r="AH584">
        <f>IF(AF584*$H$13&gt;=AJ584,1.0,(AJ584/(AJ584-AF584*$H$13)))</f>
        <v>0</v>
      </c>
      <c r="AI584">
        <f>(AH584-1)*100</f>
        <v>0</v>
      </c>
      <c r="AJ584">
        <f>MAX(0,($B$13+$C$13*CR584)/(1+$D$13*CR584)*CK584/(CM584+273)*$E$13)</f>
        <v>0</v>
      </c>
      <c r="AK584" t="s">
        <v>303</v>
      </c>
      <c r="AL584" t="s">
        <v>303</v>
      </c>
      <c r="AM584">
        <v>0</v>
      </c>
      <c r="AN584">
        <v>0</v>
      </c>
      <c r="AO584">
        <f>1-AM584/AN584</f>
        <v>0</v>
      </c>
      <c r="AP584">
        <v>0</v>
      </c>
      <c r="AQ584" t="s">
        <v>303</v>
      </c>
      <c r="AR584" t="s">
        <v>303</v>
      </c>
      <c r="AS584">
        <v>0</v>
      </c>
      <c r="AT584">
        <v>0</v>
      </c>
      <c r="AU584">
        <f>1-AS584/AT584</f>
        <v>0</v>
      </c>
      <c r="AV584">
        <v>0.5</v>
      </c>
      <c r="AW584">
        <f>BV584</f>
        <v>0</v>
      </c>
      <c r="AX584">
        <f>K584</f>
        <v>0</v>
      </c>
      <c r="AY584">
        <f>AU584*AV584*AW584</f>
        <v>0</v>
      </c>
      <c r="AZ584">
        <f>(AX584-AP584)/AW584</f>
        <v>0</v>
      </c>
      <c r="BA584">
        <f>(AN584-AT584)/AT584</f>
        <v>0</v>
      </c>
      <c r="BB584">
        <f>AM584/(AO584+AM584/AT584)</f>
        <v>0</v>
      </c>
      <c r="BC584" t="s">
        <v>303</v>
      </c>
      <c r="BD584">
        <v>0</v>
      </c>
      <c r="BE584">
        <f>IF(BD584&lt;&gt;0, BD584, BB584)</f>
        <v>0</v>
      </c>
      <c r="BF584">
        <f>1-BE584/AT584</f>
        <v>0</v>
      </c>
      <c r="BG584">
        <f>(AT584-AS584)/(AT584-BE584)</f>
        <v>0</v>
      </c>
      <c r="BH584">
        <f>(AN584-AT584)/(AN584-BE584)</f>
        <v>0</v>
      </c>
      <c r="BI584">
        <f>(AT584-AS584)/(AT584-AM584)</f>
        <v>0</v>
      </c>
      <c r="BJ584">
        <f>(AN584-AT584)/(AN584-AM584)</f>
        <v>0</v>
      </c>
      <c r="BK584">
        <f>(BG584*BE584/AS584)</f>
        <v>0</v>
      </c>
      <c r="BL584">
        <f>(1-BK584)</f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f>$B$11*CS584+$C$11*CT584+$F$11*CU584*(1-CX584)</f>
        <v>0</v>
      </c>
      <c r="BV584">
        <f>BU584*BW584</f>
        <v>0</v>
      </c>
      <c r="BW584">
        <f>($B$11*$D$9+$C$11*$D$9+$F$11*((DH584+CZ584)/MAX(DH584+CZ584+DI584, 0.1)*$I$9+DI584/MAX(DH584+CZ584+DI584, 0.1)*$J$9))/($B$11+$C$11+$F$11)</f>
        <v>0</v>
      </c>
      <c r="BX584">
        <f>($B$11*$K$9+$C$11*$K$9+$F$11*((DH584+CZ584)/MAX(DH584+CZ584+DI584, 0.1)*$P$9+DI584/MAX(DH584+CZ584+DI584, 0.1)*$Q$9))/($B$11+$C$11+$F$11)</f>
        <v>0</v>
      </c>
      <c r="BY584">
        <v>6</v>
      </c>
      <c r="BZ584">
        <v>0.5</v>
      </c>
      <c r="CA584" t="s">
        <v>304</v>
      </c>
      <c r="CB584">
        <v>2</v>
      </c>
      <c r="CC584">
        <v>1625678349.5</v>
      </c>
      <c r="CD584">
        <v>405.207333333333</v>
      </c>
      <c r="CE584">
        <v>419.937666666667</v>
      </c>
      <c r="CF584">
        <v>14.9541</v>
      </c>
      <c r="CG584">
        <v>11.9658666666667</v>
      </c>
      <c r="CH584">
        <v>419.548666666667</v>
      </c>
      <c r="CI584">
        <v>16.5566</v>
      </c>
      <c r="CJ584">
        <v>499.960333333333</v>
      </c>
      <c r="CK584">
        <v>100.414333333333</v>
      </c>
      <c r="CL584">
        <v>0.0996002</v>
      </c>
      <c r="CM584">
        <v>30.4380666666667</v>
      </c>
      <c r="CN584">
        <v>29.8311666666667</v>
      </c>
      <c r="CO584">
        <v>999.9</v>
      </c>
      <c r="CP584">
        <v>0</v>
      </c>
      <c r="CQ584">
        <v>0</v>
      </c>
      <c r="CR584">
        <v>10023.7333333333</v>
      </c>
      <c r="CS584">
        <v>0</v>
      </c>
      <c r="CT584">
        <v>4.22886333333333</v>
      </c>
      <c r="CU584">
        <v>1046.00333333333</v>
      </c>
      <c r="CV584">
        <v>0.962013</v>
      </c>
      <c r="CW584">
        <v>0.037987</v>
      </c>
      <c r="CX584">
        <v>0</v>
      </c>
      <c r="CY584">
        <v>1163.35333333333</v>
      </c>
      <c r="CZ584">
        <v>4.99912</v>
      </c>
      <c r="DA584">
        <v>12132</v>
      </c>
      <c r="DB584">
        <v>6712.84666666667</v>
      </c>
      <c r="DC584">
        <v>38.6873333333333</v>
      </c>
      <c r="DD584">
        <v>41.437</v>
      </c>
      <c r="DE584">
        <v>40.208</v>
      </c>
      <c r="DF584">
        <v>41.1036666666667</v>
      </c>
      <c r="DG584">
        <v>40.979</v>
      </c>
      <c r="DH584">
        <v>1001.46333333333</v>
      </c>
      <c r="DI584">
        <v>39.54</v>
      </c>
      <c r="DJ584">
        <v>0</v>
      </c>
      <c r="DK584">
        <v>1625678351.6</v>
      </c>
      <c r="DL584">
        <v>0</v>
      </c>
      <c r="DM584">
        <v>1164.64038461538</v>
      </c>
      <c r="DN584">
        <v>-15.2584615556316</v>
      </c>
      <c r="DO584">
        <v>-164.058119707022</v>
      </c>
      <c r="DP584">
        <v>12149.3038461538</v>
      </c>
      <c r="DQ584">
        <v>15</v>
      </c>
      <c r="DR584">
        <v>1625677134.6</v>
      </c>
      <c r="DS584" t="s">
        <v>305</v>
      </c>
      <c r="DT584">
        <v>1625677128.6</v>
      </c>
      <c r="DU584">
        <v>1625677134.6</v>
      </c>
      <c r="DV584">
        <v>2</v>
      </c>
      <c r="DW584">
        <v>0.041</v>
      </c>
      <c r="DX584">
        <v>0.026</v>
      </c>
      <c r="DY584">
        <v>-14.347</v>
      </c>
      <c r="DZ584">
        <v>-1.389</v>
      </c>
      <c r="EA584">
        <v>420</v>
      </c>
      <c r="EB584">
        <v>5</v>
      </c>
      <c r="EC584">
        <v>0.14</v>
      </c>
      <c r="ED584">
        <v>0.08</v>
      </c>
      <c r="EE584">
        <v>-14.738456097561</v>
      </c>
      <c r="EF584">
        <v>0.0124494773518692</v>
      </c>
      <c r="EG584">
        <v>0.0197818474165077</v>
      </c>
      <c r="EH584">
        <v>1</v>
      </c>
      <c r="EI584">
        <v>1165.45294117647</v>
      </c>
      <c r="EJ584">
        <v>-15.9991530361063</v>
      </c>
      <c r="EK584">
        <v>1.58913689006433</v>
      </c>
      <c r="EL584">
        <v>0</v>
      </c>
      <c r="EM584">
        <v>2.96200585365854</v>
      </c>
      <c r="EN584">
        <v>0.208961811846699</v>
      </c>
      <c r="EO584">
        <v>0.0221228699650561</v>
      </c>
      <c r="EP584">
        <v>0</v>
      </c>
      <c r="EQ584">
        <v>1</v>
      </c>
      <c r="ER584">
        <v>3</v>
      </c>
      <c r="ES584" t="s">
        <v>427</v>
      </c>
      <c r="ET584">
        <v>100</v>
      </c>
      <c r="EU584">
        <v>100</v>
      </c>
      <c r="EV584">
        <v>-14.341</v>
      </c>
      <c r="EW584">
        <v>-1.6027</v>
      </c>
      <c r="EX584">
        <v>-14.3476998515065</v>
      </c>
      <c r="EY584">
        <v>0.000485247639819423</v>
      </c>
      <c r="EZ584">
        <v>-1.36446825205216e-06</v>
      </c>
      <c r="FA584">
        <v>5.78542989185787e-10</v>
      </c>
      <c r="FB584">
        <v>-1.1099058739466</v>
      </c>
      <c r="FC584">
        <v>-0.0508365997127688</v>
      </c>
      <c r="FD584">
        <v>0.00161886503163497</v>
      </c>
      <c r="FE584">
        <v>-2.08621555845513e-05</v>
      </c>
      <c r="FF584">
        <v>0</v>
      </c>
      <c r="FG584">
        <v>2096</v>
      </c>
      <c r="FH584">
        <v>2</v>
      </c>
      <c r="FI584">
        <v>28</v>
      </c>
      <c r="FJ584">
        <v>20.4</v>
      </c>
      <c r="FK584">
        <v>20.3</v>
      </c>
      <c r="FL584">
        <v>18</v>
      </c>
      <c r="FM584">
        <v>493.179</v>
      </c>
      <c r="FN584">
        <v>513.985</v>
      </c>
      <c r="FO584">
        <v>34.2124</v>
      </c>
      <c r="FP584">
        <v>26.6728</v>
      </c>
      <c r="FQ584">
        <v>30.0004</v>
      </c>
      <c r="FR584">
        <v>26.6861</v>
      </c>
      <c r="FS584">
        <v>26.6609</v>
      </c>
      <c r="FT584">
        <v>21.578</v>
      </c>
      <c r="FU584">
        <v>26.5137</v>
      </c>
      <c r="FV584">
        <v>0</v>
      </c>
      <c r="FW584">
        <v>34.26</v>
      </c>
      <c r="FX584">
        <v>420</v>
      </c>
      <c r="FY584">
        <v>12.0884</v>
      </c>
      <c r="FZ584">
        <v>101.661</v>
      </c>
      <c r="GA584">
        <v>96.1788</v>
      </c>
    </row>
    <row r="585" spans="1:183">
      <c r="A585">
        <v>569</v>
      </c>
      <c r="B585">
        <v>1625678352.5</v>
      </c>
      <c r="C585">
        <v>1136.40000009537</v>
      </c>
      <c r="D585" t="s">
        <v>1444</v>
      </c>
      <c r="E585" t="s">
        <v>1445</v>
      </c>
      <c r="F585">
        <v>1</v>
      </c>
      <c r="G585" t="s">
        <v>302</v>
      </c>
      <c r="H585">
        <v>1625678351.5</v>
      </c>
      <c r="I585">
        <f>(J585)/1000</f>
        <v>0</v>
      </c>
      <c r="J585">
        <f>1000*CJ585*AH585*(CF585-CG585)/(100*BY585*(1000-AH585*CF585))</f>
        <v>0</v>
      </c>
      <c r="K585">
        <f>CJ585*AH585*(CE585-CD585*(1000-AH585*CG585)/(1000-AH585*CF585))/(100*BY585)</f>
        <v>0</v>
      </c>
      <c r="L585">
        <f>CD585 - IF(AH585&gt;1, K585*BY585*100.0/(AJ585*CR585), 0)</f>
        <v>0</v>
      </c>
      <c r="M585">
        <f>((S585-I585/2)*L585-K585)/(S585+I585/2)</f>
        <v>0</v>
      </c>
      <c r="N585">
        <f>M585*(CK585+CL585)/1000.0</f>
        <v>0</v>
      </c>
      <c r="O585">
        <f>(CD585 - IF(AH585&gt;1, K585*BY585*100.0/(AJ585*CR585), 0))*(CK585+CL585)/1000.0</f>
        <v>0</v>
      </c>
      <c r="P585">
        <f>2.0/((1/R585-1/Q585)+SIGN(R585)*SQRT((1/R585-1/Q585)*(1/R585-1/Q585) + 4*BZ585/((BZ585+1)*(BZ585+1))*(2*1/R585*1/Q585-1/Q585*1/Q585)))</f>
        <v>0</v>
      </c>
      <c r="Q585">
        <f>IF(LEFT(CA585,1)&lt;&gt;"0",IF(LEFT(CA585,1)="1",3.0,CB585),$D$5+$E$5*(CR585*CK585/($K$5*1000))+$F$5*(CR585*CK585/($K$5*1000))*MAX(MIN(BY585,$J$5),$I$5)*MAX(MIN(BY585,$J$5),$I$5)+$G$5*MAX(MIN(BY585,$J$5),$I$5)*(CR585*CK585/($K$5*1000))+$H$5*(CR585*CK585/($K$5*1000))*(CR585*CK585/($K$5*1000)))</f>
        <v>0</v>
      </c>
      <c r="R585">
        <f>I585*(1000-(1000*0.61365*exp(17.502*V585/(240.97+V585))/(CK585+CL585)+CF585)/2)/(1000*0.61365*exp(17.502*V585/(240.97+V585))/(CK585+CL585)-CF585)</f>
        <v>0</v>
      </c>
      <c r="S585">
        <f>1/((BZ585+1)/(P585/1.6)+1/(Q585/1.37)) + BZ585/((BZ585+1)/(P585/1.6) + BZ585/(Q585/1.37))</f>
        <v>0</v>
      </c>
      <c r="T585">
        <f>(BU585*BX585)</f>
        <v>0</v>
      </c>
      <c r="U585">
        <f>(CM585+(T585+2*0.95*5.67E-8*(((CM585+$B$7)+273)^4-(CM585+273)^4)-44100*I585)/(1.84*29.3*Q585+8*0.95*5.67E-8*(CM585+273)^3))</f>
        <v>0</v>
      </c>
      <c r="V585">
        <f>($C$7*CN585+$D$7*CO585+$E$7*U585)</f>
        <v>0</v>
      </c>
      <c r="W585">
        <f>0.61365*exp(17.502*V585/(240.97+V585))</f>
        <v>0</v>
      </c>
      <c r="X585">
        <f>(Y585/Z585*100)</f>
        <v>0</v>
      </c>
      <c r="Y585">
        <f>CF585*(CK585+CL585)/1000</f>
        <v>0</v>
      </c>
      <c r="Z585">
        <f>0.61365*exp(17.502*CM585/(240.97+CM585))</f>
        <v>0</v>
      </c>
      <c r="AA585">
        <f>(W585-CF585*(CK585+CL585)/1000)</f>
        <v>0</v>
      </c>
      <c r="AB585">
        <f>(-I585*44100)</f>
        <v>0</v>
      </c>
      <c r="AC585">
        <f>2*29.3*Q585*0.92*(CM585-V585)</f>
        <v>0</v>
      </c>
      <c r="AD585">
        <f>2*0.95*5.67E-8*(((CM585+$B$7)+273)^4-(V585+273)^4)</f>
        <v>0</v>
      </c>
      <c r="AE585">
        <f>T585+AD585+AB585+AC585</f>
        <v>0</v>
      </c>
      <c r="AF585">
        <v>0</v>
      </c>
      <c r="AG585">
        <v>0</v>
      </c>
      <c r="AH585">
        <f>IF(AF585*$H$13&gt;=AJ585,1.0,(AJ585/(AJ585-AF585*$H$13)))</f>
        <v>0</v>
      </c>
      <c r="AI585">
        <f>(AH585-1)*100</f>
        <v>0</v>
      </c>
      <c r="AJ585">
        <f>MAX(0,($B$13+$C$13*CR585)/(1+$D$13*CR585)*CK585/(CM585+273)*$E$13)</f>
        <v>0</v>
      </c>
      <c r="AK585" t="s">
        <v>303</v>
      </c>
      <c r="AL585" t="s">
        <v>303</v>
      </c>
      <c r="AM585">
        <v>0</v>
      </c>
      <c r="AN585">
        <v>0</v>
      </c>
      <c r="AO585">
        <f>1-AM585/AN585</f>
        <v>0</v>
      </c>
      <c r="AP585">
        <v>0</v>
      </c>
      <c r="AQ585" t="s">
        <v>303</v>
      </c>
      <c r="AR585" t="s">
        <v>303</v>
      </c>
      <c r="AS585">
        <v>0</v>
      </c>
      <c r="AT585">
        <v>0</v>
      </c>
      <c r="AU585">
        <f>1-AS585/AT585</f>
        <v>0</v>
      </c>
      <c r="AV585">
        <v>0.5</v>
      </c>
      <c r="AW585">
        <f>BV585</f>
        <v>0</v>
      </c>
      <c r="AX585">
        <f>K585</f>
        <v>0</v>
      </c>
      <c r="AY585">
        <f>AU585*AV585*AW585</f>
        <v>0</v>
      </c>
      <c r="AZ585">
        <f>(AX585-AP585)/AW585</f>
        <v>0</v>
      </c>
      <c r="BA585">
        <f>(AN585-AT585)/AT585</f>
        <v>0</v>
      </c>
      <c r="BB585">
        <f>AM585/(AO585+AM585/AT585)</f>
        <v>0</v>
      </c>
      <c r="BC585" t="s">
        <v>303</v>
      </c>
      <c r="BD585">
        <v>0</v>
      </c>
      <c r="BE585">
        <f>IF(BD585&lt;&gt;0, BD585, BB585)</f>
        <v>0</v>
      </c>
      <c r="BF585">
        <f>1-BE585/AT585</f>
        <v>0</v>
      </c>
      <c r="BG585">
        <f>(AT585-AS585)/(AT585-BE585)</f>
        <v>0</v>
      </c>
      <c r="BH585">
        <f>(AN585-AT585)/(AN585-BE585)</f>
        <v>0</v>
      </c>
      <c r="BI585">
        <f>(AT585-AS585)/(AT585-AM585)</f>
        <v>0</v>
      </c>
      <c r="BJ585">
        <f>(AN585-AT585)/(AN585-AM585)</f>
        <v>0</v>
      </c>
      <c r="BK585">
        <f>(BG585*BE585/AS585)</f>
        <v>0</v>
      </c>
      <c r="BL585">
        <f>(1-BK585)</f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f>$B$11*CS585+$C$11*CT585+$F$11*CU585*(1-CX585)</f>
        <v>0</v>
      </c>
      <c r="BV585">
        <f>BU585*BW585</f>
        <v>0</v>
      </c>
      <c r="BW585">
        <f>($B$11*$D$9+$C$11*$D$9+$F$11*((DH585+CZ585)/MAX(DH585+CZ585+DI585, 0.1)*$I$9+DI585/MAX(DH585+CZ585+DI585, 0.1)*$J$9))/($B$11+$C$11+$F$11)</f>
        <v>0</v>
      </c>
      <c r="BX585">
        <f>($B$11*$K$9+$C$11*$K$9+$F$11*((DH585+CZ585)/MAX(DH585+CZ585+DI585, 0.1)*$P$9+DI585/MAX(DH585+CZ585+DI585, 0.1)*$Q$9))/($B$11+$C$11+$F$11)</f>
        <v>0</v>
      </c>
      <c r="BY585">
        <v>6</v>
      </c>
      <c r="BZ585">
        <v>0.5</v>
      </c>
      <c r="CA585" t="s">
        <v>304</v>
      </c>
      <c r="CB585">
        <v>2</v>
      </c>
      <c r="CC585">
        <v>1625678351.5</v>
      </c>
      <c r="CD585">
        <v>405.210333333333</v>
      </c>
      <c r="CE585">
        <v>419.962666666667</v>
      </c>
      <c r="CF585">
        <v>14.9802666666667</v>
      </c>
      <c r="CG585">
        <v>11.9973</v>
      </c>
      <c r="CH585">
        <v>419.551666666667</v>
      </c>
      <c r="CI585">
        <v>16.5831666666667</v>
      </c>
      <c r="CJ585">
        <v>500.013666666667</v>
      </c>
      <c r="CK585">
        <v>100.414666666667</v>
      </c>
      <c r="CL585">
        <v>0.100246333333333</v>
      </c>
      <c r="CM585">
        <v>30.4682666666667</v>
      </c>
      <c r="CN585">
        <v>29.8623333333333</v>
      </c>
      <c r="CO585">
        <v>999.9</v>
      </c>
      <c r="CP585">
        <v>0</v>
      </c>
      <c r="CQ585">
        <v>0</v>
      </c>
      <c r="CR585">
        <v>9988.73333333333</v>
      </c>
      <c r="CS585">
        <v>0</v>
      </c>
      <c r="CT585">
        <v>4.23391666666667</v>
      </c>
      <c r="CU585">
        <v>1046.00333333333</v>
      </c>
      <c r="CV585">
        <v>0.962013</v>
      </c>
      <c r="CW585">
        <v>0.037987</v>
      </c>
      <c r="CX585">
        <v>0</v>
      </c>
      <c r="CY585">
        <v>1162.46</v>
      </c>
      <c r="CZ585">
        <v>4.99912</v>
      </c>
      <c r="DA585">
        <v>12128.1</v>
      </c>
      <c r="DB585">
        <v>6712.83666666667</v>
      </c>
      <c r="DC585">
        <v>38.7083333333333</v>
      </c>
      <c r="DD585">
        <v>41.437</v>
      </c>
      <c r="DE585">
        <v>40.333</v>
      </c>
      <c r="DF585">
        <v>41.0833333333333</v>
      </c>
      <c r="DG585">
        <v>40.979</v>
      </c>
      <c r="DH585">
        <v>1001.46333333333</v>
      </c>
      <c r="DI585">
        <v>39.54</v>
      </c>
      <c r="DJ585">
        <v>0</v>
      </c>
      <c r="DK585">
        <v>1625678353.4</v>
      </c>
      <c r="DL585">
        <v>0</v>
      </c>
      <c r="DM585">
        <v>1164.1248</v>
      </c>
      <c r="DN585">
        <v>-15.9169230709991</v>
      </c>
      <c r="DO585">
        <v>-157.469230576417</v>
      </c>
      <c r="DP585">
        <v>12143.704</v>
      </c>
      <c r="DQ585">
        <v>15</v>
      </c>
      <c r="DR585">
        <v>1625677134.6</v>
      </c>
      <c r="DS585" t="s">
        <v>305</v>
      </c>
      <c r="DT585">
        <v>1625677128.6</v>
      </c>
      <c r="DU585">
        <v>1625677134.6</v>
      </c>
      <c r="DV585">
        <v>2</v>
      </c>
      <c r="DW585">
        <v>0.041</v>
      </c>
      <c r="DX585">
        <v>0.026</v>
      </c>
      <c r="DY585">
        <v>-14.347</v>
      </c>
      <c r="DZ585">
        <v>-1.389</v>
      </c>
      <c r="EA585">
        <v>420</v>
      </c>
      <c r="EB585">
        <v>5</v>
      </c>
      <c r="EC585">
        <v>0.14</v>
      </c>
      <c r="ED585">
        <v>0.08</v>
      </c>
      <c r="EE585">
        <v>-14.7381829268293</v>
      </c>
      <c r="EF585">
        <v>-0.0253108013937445</v>
      </c>
      <c r="EG585">
        <v>0.0183215307492209</v>
      </c>
      <c r="EH585">
        <v>1</v>
      </c>
      <c r="EI585">
        <v>1164.97058823529</v>
      </c>
      <c r="EJ585">
        <v>-15.7614523600835</v>
      </c>
      <c r="EK585">
        <v>1.56574722093369</v>
      </c>
      <c r="EL585">
        <v>0</v>
      </c>
      <c r="EM585">
        <v>2.96883658536585</v>
      </c>
      <c r="EN585">
        <v>0.150901881533104</v>
      </c>
      <c r="EO585">
        <v>0.0160171794371157</v>
      </c>
      <c r="EP585">
        <v>0</v>
      </c>
      <c r="EQ585">
        <v>1</v>
      </c>
      <c r="ER585">
        <v>3</v>
      </c>
      <c r="ES585" t="s">
        <v>427</v>
      </c>
      <c r="ET585">
        <v>100</v>
      </c>
      <c r="EU585">
        <v>100</v>
      </c>
      <c r="EV585">
        <v>-14.341</v>
      </c>
      <c r="EW585">
        <v>-1.6031</v>
      </c>
      <c r="EX585">
        <v>-14.3476998515065</v>
      </c>
      <c r="EY585">
        <v>0.000485247639819423</v>
      </c>
      <c r="EZ585">
        <v>-1.36446825205216e-06</v>
      </c>
      <c r="FA585">
        <v>5.78542989185787e-10</v>
      </c>
      <c r="FB585">
        <v>-1.1099058739466</v>
      </c>
      <c r="FC585">
        <v>-0.0508365997127688</v>
      </c>
      <c r="FD585">
        <v>0.00161886503163497</v>
      </c>
      <c r="FE585">
        <v>-2.08621555845513e-05</v>
      </c>
      <c r="FF585">
        <v>0</v>
      </c>
      <c r="FG585">
        <v>2096</v>
      </c>
      <c r="FH585">
        <v>2</v>
      </c>
      <c r="FI585">
        <v>28</v>
      </c>
      <c r="FJ585">
        <v>20.4</v>
      </c>
      <c r="FK585">
        <v>20.3</v>
      </c>
      <c r="FL585">
        <v>18</v>
      </c>
      <c r="FM585">
        <v>493.131</v>
      </c>
      <c r="FN585">
        <v>513.996</v>
      </c>
      <c r="FO585">
        <v>34.2593</v>
      </c>
      <c r="FP585">
        <v>26.6756</v>
      </c>
      <c r="FQ585">
        <v>30.0004</v>
      </c>
      <c r="FR585">
        <v>26.6872</v>
      </c>
      <c r="FS585">
        <v>26.662</v>
      </c>
      <c r="FT585">
        <v>21.5779</v>
      </c>
      <c r="FU585">
        <v>26.5137</v>
      </c>
      <c r="FV585">
        <v>0</v>
      </c>
      <c r="FW585">
        <v>34.33</v>
      </c>
      <c r="FX585">
        <v>420</v>
      </c>
      <c r="FY585">
        <v>12.0819</v>
      </c>
      <c r="FZ585">
        <v>101.662</v>
      </c>
      <c r="GA585">
        <v>96.1782</v>
      </c>
    </row>
    <row r="586" spans="1:183">
      <c r="A586">
        <v>570</v>
      </c>
      <c r="B586">
        <v>1625678354.5</v>
      </c>
      <c r="C586">
        <v>1138.40000009537</v>
      </c>
      <c r="D586" t="s">
        <v>1446</v>
      </c>
      <c r="E586" t="s">
        <v>1447</v>
      </c>
      <c r="F586">
        <v>1</v>
      </c>
      <c r="G586" t="s">
        <v>302</v>
      </c>
      <c r="H586">
        <v>1625678353.5</v>
      </c>
      <c r="I586">
        <f>(J586)/1000</f>
        <v>0</v>
      </c>
      <c r="J586">
        <f>1000*CJ586*AH586*(CF586-CG586)/(100*BY586*(1000-AH586*CF586))</f>
        <v>0</v>
      </c>
      <c r="K586">
        <f>CJ586*AH586*(CE586-CD586*(1000-AH586*CG586)/(1000-AH586*CF586))/(100*BY586)</f>
        <v>0</v>
      </c>
      <c r="L586">
        <f>CD586 - IF(AH586&gt;1, K586*BY586*100.0/(AJ586*CR586), 0)</f>
        <v>0</v>
      </c>
      <c r="M586">
        <f>((S586-I586/2)*L586-K586)/(S586+I586/2)</f>
        <v>0</v>
      </c>
      <c r="N586">
        <f>M586*(CK586+CL586)/1000.0</f>
        <v>0</v>
      </c>
      <c r="O586">
        <f>(CD586 - IF(AH586&gt;1, K586*BY586*100.0/(AJ586*CR586), 0))*(CK586+CL586)/1000.0</f>
        <v>0</v>
      </c>
      <c r="P586">
        <f>2.0/((1/R586-1/Q586)+SIGN(R586)*SQRT((1/R586-1/Q586)*(1/R586-1/Q586) + 4*BZ586/((BZ586+1)*(BZ586+1))*(2*1/R586*1/Q586-1/Q586*1/Q586)))</f>
        <v>0</v>
      </c>
      <c r="Q586">
        <f>IF(LEFT(CA586,1)&lt;&gt;"0",IF(LEFT(CA586,1)="1",3.0,CB586),$D$5+$E$5*(CR586*CK586/($K$5*1000))+$F$5*(CR586*CK586/($K$5*1000))*MAX(MIN(BY586,$J$5),$I$5)*MAX(MIN(BY586,$J$5),$I$5)+$G$5*MAX(MIN(BY586,$J$5),$I$5)*(CR586*CK586/($K$5*1000))+$H$5*(CR586*CK586/($K$5*1000))*(CR586*CK586/($K$5*1000)))</f>
        <v>0</v>
      </c>
      <c r="R586">
        <f>I586*(1000-(1000*0.61365*exp(17.502*V586/(240.97+V586))/(CK586+CL586)+CF586)/2)/(1000*0.61365*exp(17.502*V586/(240.97+V586))/(CK586+CL586)-CF586)</f>
        <v>0</v>
      </c>
      <c r="S586">
        <f>1/((BZ586+1)/(P586/1.6)+1/(Q586/1.37)) + BZ586/((BZ586+1)/(P586/1.6) + BZ586/(Q586/1.37))</f>
        <v>0</v>
      </c>
      <c r="T586">
        <f>(BU586*BX586)</f>
        <v>0</v>
      </c>
      <c r="U586">
        <f>(CM586+(T586+2*0.95*5.67E-8*(((CM586+$B$7)+273)^4-(CM586+273)^4)-44100*I586)/(1.84*29.3*Q586+8*0.95*5.67E-8*(CM586+273)^3))</f>
        <v>0</v>
      </c>
      <c r="V586">
        <f>($C$7*CN586+$D$7*CO586+$E$7*U586)</f>
        <v>0</v>
      </c>
      <c r="W586">
        <f>0.61365*exp(17.502*V586/(240.97+V586))</f>
        <v>0</v>
      </c>
      <c r="X586">
        <f>(Y586/Z586*100)</f>
        <v>0</v>
      </c>
      <c r="Y586">
        <f>CF586*(CK586+CL586)/1000</f>
        <v>0</v>
      </c>
      <c r="Z586">
        <f>0.61365*exp(17.502*CM586/(240.97+CM586))</f>
        <v>0</v>
      </c>
      <c r="AA586">
        <f>(W586-CF586*(CK586+CL586)/1000)</f>
        <v>0</v>
      </c>
      <c r="AB586">
        <f>(-I586*44100)</f>
        <v>0</v>
      </c>
      <c r="AC586">
        <f>2*29.3*Q586*0.92*(CM586-V586)</f>
        <v>0</v>
      </c>
      <c r="AD586">
        <f>2*0.95*5.67E-8*(((CM586+$B$7)+273)^4-(V586+273)^4)</f>
        <v>0</v>
      </c>
      <c r="AE586">
        <f>T586+AD586+AB586+AC586</f>
        <v>0</v>
      </c>
      <c r="AF586">
        <v>0</v>
      </c>
      <c r="AG586">
        <v>0</v>
      </c>
      <c r="AH586">
        <f>IF(AF586*$H$13&gt;=AJ586,1.0,(AJ586/(AJ586-AF586*$H$13)))</f>
        <v>0</v>
      </c>
      <c r="AI586">
        <f>(AH586-1)*100</f>
        <v>0</v>
      </c>
      <c r="AJ586">
        <f>MAX(0,($B$13+$C$13*CR586)/(1+$D$13*CR586)*CK586/(CM586+273)*$E$13)</f>
        <v>0</v>
      </c>
      <c r="AK586" t="s">
        <v>303</v>
      </c>
      <c r="AL586" t="s">
        <v>303</v>
      </c>
      <c r="AM586">
        <v>0</v>
      </c>
      <c r="AN586">
        <v>0</v>
      </c>
      <c r="AO586">
        <f>1-AM586/AN586</f>
        <v>0</v>
      </c>
      <c r="AP586">
        <v>0</v>
      </c>
      <c r="AQ586" t="s">
        <v>303</v>
      </c>
      <c r="AR586" t="s">
        <v>303</v>
      </c>
      <c r="AS586">
        <v>0</v>
      </c>
      <c r="AT586">
        <v>0</v>
      </c>
      <c r="AU586">
        <f>1-AS586/AT586</f>
        <v>0</v>
      </c>
      <c r="AV586">
        <v>0.5</v>
      </c>
      <c r="AW586">
        <f>BV586</f>
        <v>0</v>
      </c>
      <c r="AX586">
        <f>K586</f>
        <v>0</v>
      </c>
      <c r="AY586">
        <f>AU586*AV586*AW586</f>
        <v>0</v>
      </c>
      <c r="AZ586">
        <f>(AX586-AP586)/AW586</f>
        <v>0</v>
      </c>
      <c r="BA586">
        <f>(AN586-AT586)/AT586</f>
        <v>0</v>
      </c>
      <c r="BB586">
        <f>AM586/(AO586+AM586/AT586)</f>
        <v>0</v>
      </c>
      <c r="BC586" t="s">
        <v>303</v>
      </c>
      <c r="BD586">
        <v>0</v>
      </c>
      <c r="BE586">
        <f>IF(BD586&lt;&gt;0, BD586, BB586)</f>
        <v>0</v>
      </c>
      <c r="BF586">
        <f>1-BE586/AT586</f>
        <v>0</v>
      </c>
      <c r="BG586">
        <f>(AT586-AS586)/(AT586-BE586)</f>
        <v>0</v>
      </c>
      <c r="BH586">
        <f>(AN586-AT586)/(AN586-BE586)</f>
        <v>0</v>
      </c>
      <c r="BI586">
        <f>(AT586-AS586)/(AT586-AM586)</f>
        <v>0</v>
      </c>
      <c r="BJ586">
        <f>(AN586-AT586)/(AN586-AM586)</f>
        <v>0</v>
      </c>
      <c r="BK586">
        <f>(BG586*BE586/AS586)</f>
        <v>0</v>
      </c>
      <c r="BL586">
        <f>(1-BK586)</f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f>$B$11*CS586+$C$11*CT586+$F$11*CU586*(1-CX586)</f>
        <v>0</v>
      </c>
      <c r="BV586">
        <f>BU586*BW586</f>
        <v>0</v>
      </c>
      <c r="BW586">
        <f>($B$11*$D$9+$C$11*$D$9+$F$11*((DH586+CZ586)/MAX(DH586+CZ586+DI586, 0.1)*$I$9+DI586/MAX(DH586+CZ586+DI586, 0.1)*$J$9))/($B$11+$C$11+$F$11)</f>
        <v>0</v>
      </c>
      <c r="BX586">
        <f>($B$11*$K$9+$C$11*$K$9+$F$11*((DH586+CZ586)/MAX(DH586+CZ586+DI586, 0.1)*$P$9+DI586/MAX(DH586+CZ586+DI586, 0.1)*$Q$9))/($B$11+$C$11+$F$11)</f>
        <v>0</v>
      </c>
      <c r="BY586">
        <v>6</v>
      </c>
      <c r="BZ586">
        <v>0.5</v>
      </c>
      <c r="CA586" t="s">
        <v>304</v>
      </c>
      <c r="CB586">
        <v>2</v>
      </c>
      <c r="CC586">
        <v>1625678353.5</v>
      </c>
      <c r="CD586">
        <v>405.226333333333</v>
      </c>
      <c r="CE586">
        <v>419.979333333333</v>
      </c>
      <c r="CF586">
        <v>15.0089333333333</v>
      </c>
      <c r="CG586">
        <v>12.0154666666667</v>
      </c>
      <c r="CH586">
        <v>419.568</v>
      </c>
      <c r="CI586">
        <v>16.6122333333333</v>
      </c>
      <c r="CJ586">
        <v>500.108</v>
      </c>
      <c r="CK586">
        <v>100.415</v>
      </c>
      <c r="CL586">
        <v>0.100355666666667</v>
      </c>
      <c r="CM586">
        <v>30.4988666666667</v>
      </c>
      <c r="CN586">
        <v>29.8973333333333</v>
      </c>
      <c r="CO586">
        <v>999.9</v>
      </c>
      <c r="CP586">
        <v>0</v>
      </c>
      <c r="CQ586">
        <v>0</v>
      </c>
      <c r="CR586">
        <v>9986.25</v>
      </c>
      <c r="CS586">
        <v>0</v>
      </c>
      <c r="CT586">
        <v>4.24586</v>
      </c>
      <c r="CU586">
        <v>1046.00333333333</v>
      </c>
      <c r="CV586">
        <v>0.962013</v>
      </c>
      <c r="CW586">
        <v>0.037987</v>
      </c>
      <c r="CX586">
        <v>0</v>
      </c>
      <c r="CY586">
        <v>1161.65333333333</v>
      </c>
      <c r="CZ586">
        <v>4.99912</v>
      </c>
      <c r="DA586">
        <v>12123.4</v>
      </c>
      <c r="DB586">
        <v>6712.85666666667</v>
      </c>
      <c r="DC586">
        <v>38.708</v>
      </c>
      <c r="DD586">
        <v>41.437</v>
      </c>
      <c r="DE586">
        <v>40.2286666666667</v>
      </c>
      <c r="DF586">
        <v>41.0833333333333</v>
      </c>
      <c r="DG586">
        <v>40.958</v>
      </c>
      <c r="DH586">
        <v>1001.46333333333</v>
      </c>
      <c r="DI586">
        <v>39.54</v>
      </c>
      <c r="DJ586">
        <v>0</v>
      </c>
      <c r="DK586">
        <v>1625678355.8</v>
      </c>
      <c r="DL586">
        <v>0</v>
      </c>
      <c r="DM586">
        <v>1163.4512</v>
      </c>
      <c r="DN586">
        <v>-16.3153846552256</v>
      </c>
      <c r="DO586">
        <v>-149.061538733201</v>
      </c>
      <c r="DP586">
        <v>12137.56</v>
      </c>
      <c r="DQ586">
        <v>15</v>
      </c>
      <c r="DR586">
        <v>1625677134.6</v>
      </c>
      <c r="DS586" t="s">
        <v>305</v>
      </c>
      <c r="DT586">
        <v>1625677128.6</v>
      </c>
      <c r="DU586">
        <v>1625677134.6</v>
      </c>
      <c r="DV586">
        <v>2</v>
      </c>
      <c r="DW586">
        <v>0.041</v>
      </c>
      <c r="DX586">
        <v>0.026</v>
      </c>
      <c r="DY586">
        <v>-14.347</v>
      </c>
      <c r="DZ586">
        <v>-1.389</v>
      </c>
      <c r="EA586">
        <v>420</v>
      </c>
      <c r="EB586">
        <v>5</v>
      </c>
      <c r="EC586">
        <v>0.14</v>
      </c>
      <c r="ED586">
        <v>0.08</v>
      </c>
      <c r="EE586">
        <v>-14.7377634146341</v>
      </c>
      <c r="EF586">
        <v>-0.0910452961672399</v>
      </c>
      <c r="EG586">
        <v>0.0172021376450657</v>
      </c>
      <c r="EH586">
        <v>1</v>
      </c>
      <c r="EI586">
        <v>1164.315</v>
      </c>
      <c r="EJ586">
        <v>-15.9401978214585</v>
      </c>
      <c r="EK586">
        <v>1.58228102285724</v>
      </c>
      <c r="EL586">
        <v>0</v>
      </c>
      <c r="EM586">
        <v>2.97406219512195</v>
      </c>
      <c r="EN586">
        <v>0.126649965156797</v>
      </c>
      <c r="EO586">
        <v>0.0134985501501846</v>
      </c>
      <c r="EP586">
        <v>0</v>
      </c>
      <c r="EQ586">
        <v>1</v>
      </c>
      <c r="ER586">
        <v>3</v>
      </c>
      <c r="ES586" t="s">
        <v>427</v>
      </c>
      <c r="ET586">
        <v>100</v>
      </c>
      <c r="EU586">
        <v>100</v>
      </c>
      <c r="EV586">
        <v>-14.341</v>
      </c>
      <c r="EW586">
        <v>-1.6035</v>
      </c>
      <c r="EX586">
        <v>-14.3476998515065</v>
      </c>
      <c r="EY586">
        <v>0.000485247639819423</v>
      </c>
      <c r="EZ586">
        <v>-1.36446825205216e-06</v>
      </c>
      <c r="FA586">
        <v>5.78542989185787e-10</v>
      </c>
      <c r="FB586">
        <v>-1.1099058739466</v>
      </c>
      <c r="FC586">
        <v>-0.0508365997127688</v>
      </c>
      <c r="FD586">
        <v>0.00161886503163497</v>
      </c>
      <c r="FE586">
        <v>-2.08621555845513e-05</v>
      </c>
      <c r="FF586">
        <v>0</v>
      </c>
      <c r="FG586">
        <v>2096</v>
      </c>
      <c r="FH586">
        <v>2</v>
      </c>
      <c r="FI586">
        <v>28</v>
      </c>
      <c r="FJ586">
        <v>20.4</v>
      </c>
      <c r="FK586">
        <v>20.3</v>
      </c>
      <c r="FL586">
        <v>18</v>
      </c>
      <c r="FM586">
        <v>493.315</v>
      </c>
      <c r="FN586">
        <v>513.862</v>
      </c>
      <c r="FO586">
        <v>34.3071</v>
      </c>
      <c r="FP586">
        <v>26.6779</v>
      </c>
      <c r="FQ586">
        <v>30.0004</v>
      </c>
      <c r="FR586">
        <v>26.6883</v>
      </c>
      <c r="FS586">
        <v>26.6632</v>
      </c>
      <c r="FT586">
        <v>21.5772</v>
      </c>
      <c r="FU586">
        <v>26.0948</v>
      </c>
      <c r="FV586">
        <v>0</v>
      </c>
      <c r="FW586">
        <v>34.39</v>
      </c>
      <c r="FX586">
        <v>420</v>
      </c>
      <c r="FY586">
        <v>12.1647</v>
      </c>
      <c r="FZ586">
        <v>101.662</v>
      </c>
      <c r="GA586">
        <v>96.1788</v>
      </c>
    </row>
    <row r="587" spans="1:183">
      <c r="A587">
        <v>571</v>
      </c>
      <c r="B587">
        <v>1625678356.5</v>
      </c>
      <c r="C587">
        <v>1140.40000009537</v>
      </c>
      <c r="D587" t="s">
        <v>1448</v>
      </c>
      <c r="E587" t="s">
        <v>1449</v>
      </c>
      <c r="F587">
        <v>1</v>
      </c>
      <c r="G587" t="s">
        <v>302</v>
      </c>
      <c r="H587">
        <v>1625678355.5</v>
      </c>
      <c r="I587">
        <f>(J587)/1000</f>
        <v>0</v>
      </c>
      <c r="J587">
        <f>1000*CJ587*AH587*(CF587-CG587)/(100*BY587*(1000-AH587*CF587))</f>
        <v>0</v>
      </c>
      <c r="K587">
        <f>CJ587*AH587*(CE587-CD587*(1000-AH587*CG587)/(1000-AH587*CF587))/(100*BY587)</f>
        <v>0</v>
      </c>
      <c r="L587">
        <f>CD587 - IF(AH587&gt;1, K587*BY587*100.0/(AJ587*CR587), 0)</f>
        <v>0</v>
      </c>
      <c r="M587">
        <f>((S587-I587/2)*L587-K587)/(S587+I587/2)</f>
        <v>0</v>
      </c>
      <c r="N587">
        <f>M587*(CK587+CL587)/1000.0</f>
        <v>0</v>
      </c>
      <c r="O587">
        <f>(CD587 - IF(AH587&gt;1, K587*BY587*100.0/(AJ587*CR587), 0))*(CK587+CL587)/1000.0</f>
        <v>0</v>
      </c>
      <c r="P587">
        <f>2.0/((1/R587-1/Q587)+SIGN(R587)*SQRT((1/R587-1/Q587)*(1/R587-1/Q587) + 4*BZ587/((BZ587+1)*(BZ587+1))*(2*1/R587*1/Q587-1/Q587*1/Q587)))</f>
        <v>0</v>
      </c>
      <c r="Q587">
        <f>IF(LEFT(CA587,1)&lt;&gt;"0",IF(LEFT(CA587,1)="1",3.0,CB587),$D$5+$E$5*(CR587*CK587/($K$5*1000))+$F$5*(CR587*CK587/($K$5*1000))*MAX(MIN(BY587,$J$5),$I$5)*MAX(MIN(BY587,$J$5),$I$5)+$G$5*MAX(MIN(BY587,$J$5),$I$5)*(CR587*CK587/($K$5*1000))+$H$5*(CR587*CK587/($K$5*1000))*(CR587*CK587/($K$5*1000)))</f>
        <v>0</v>
      </c>
      <c r="R587">
        <f>I587*(1000-(1000*0.61365*exp(17.502*V587/(240.97+V587))/(CK587+CL587)+CF587)/2)/(1000*0.61365*exp(17.502*V587/(240.97+V587))/(CK587+CL587)-CF587)</f>
        <v>0</v>
      </c>
      <c r="S587">
        <f>1/((BZ587+1)/(P587/1.6)+1/(Q587/1.37)) + BZ587/((BZ587+1)/(P587/1.6) + BZ587/(Q587/1.37))</f>
        <v>0</v>
      </c>
      <c r="T587">
        <f>(BU587*BX587)</f>
        <v>0</v>
      </c>
      <c r="U587">
        <f>(CM587+(T587+2*0.95*5.67E-8*(((CM587+$B$7)+273)^4-(CM587+273)^4)-44100*I587)/(1.84*29.3*Q587+8*0.95*5.67E-8*(CM587+273)^3))</f>
        <v>0</v>
      </c>
      <c r="V587">
        <f>($C$7*CN587+$D$7*CO587+$E$7*U587)</f>
        <v>0</v>
      </c>
      <c r="W587">
        <f>0.61365*exp(17.502*V587/(240.97+V587))</f>
        <v>0</v>
      </c>
      <c r="X587">
        <f>(Y587/Z587*100)</f>
        <v>0</v>
      </c>
      <c r="Y587">
        <f>CF587*(CK587+CL587)/1000</f>
        <v>0</v>
      </c>
      <c r="Z587">
        <f>0.61365*exp(17.502*CM587/(240.97+CM587))</f>
        <v>0</v>
      </c>
      <c r="AA587">
        <f>(W587-CF587*(CK587+CL587)/1000)</f>
        <v>0</v>
      </c>
      <c r="AB587">
        <f>(-I587*44100)</f>
        <v>0</v>
      </c>
      <c r="AC587">
        <f>2*29.3*Q587*0.92*(CM587-V587)</f>
        <v>0</v>
      </c>
      <c r="AD587">
        <f>2*0.95*5.67E-8*(((CM587+$B$7)+273)^4-(V587+273)^4)</f>
        <v>0</v>
      </c>
      <c r="AE587">
        <f>T587+AD587+AB587+AC587</f>
        <v>0</v>
      </c>
      <c r="AF587">
        <v>0</v>
      </c>
      <c r="AG587">
        <v>0</v>
      </c>
      <c r="AH587">
        <f>IF(AF587*$H$13&gt;=AJ587,1.0,(AJ587/(AJ587-AF587*$H$13)))</f>
        <v>0</v>
      </c>
      <c r="AI587">
        <f>(AH587-1)*100</f>
        <v>0</v>
      </c>
      <c r="AJ587">
        <f>MAX(0,($B$13+$C$13*CR587)/(1+$D$13*CR587)*CK587/(CM587+273)*$E$13)</f>
        <v>0</v>
      </c>
      <c r="AK587" t="s">
        <v>303</v>
      </c>
      <c r="AL587" t="s">
        <v>303</v>
      </c>
      <c r="AM587">
        <v>0</v>
      </c>
      <c r="AN587">
        <v>0</v>
      </c>
      <c r="AO587">
        <f>1-AM587/AN587</f>
        <v>0</v>
      </c>
      <c r="AP587">
        <v>0</v>
      </c>
      <c r="AQ587" t="s">
        <v>303</v>
      </c>
      <c r="AR587" t="s">
        <v>303</v>
      </c>
      <c r="AS587">
        <v>0</v>
      </c>
      <c r="AT587">
        <v>0</v>
      </c>
      <c r="AU587">
        <f>1-AS587/AT587</f>
        <v>0</v>
      </c>
      <c r="AV587">
        <v>0.5</v>
      </c>
      <c r="AW587">
        <f>BV587</f>
        <v>0</v>
      </c>
      <c r="AX587">
        <f>K587</f>
        <v>0</v>
      </c>
      <c r="AY587">
        <f>AU587*AV587*AW587</f>
        <v>0</v>
      </c>
      <c r="AZ587">
        <f>(AX587-AP587)/AW587</f>
        <v>0</v>
      </c>
      <c r="BA587">
        <f>(AN587-AT587)/AT587</f>
        <v>0</v>
      </c>
      <c r="BB587">
        <f>AM587/(AO587+AM587/AT587)</f>
        <v>0</v>
      </c>
      <c r="BC587" t="s">
        <v>303</v>
      </c>
      <c r="BD587">
        <v>0</v>
      </c>
      <c r="BE587">
        <f>IF(BD587&lt;&gt;0, BD587, BB587)</f>
        <v>0</v>
      </c>
      <c r="BF587">
        <f>1-BE587/AT587</f>
        <v>0</v>
      </c>
      <c r="BG587">
        <f>(AT587-AS587)/(AT587-BE587)</f>
        <v>0</v>
      </c>
      <c r="BH587">
        <f>(AN587-AT587)/(AN587-BE587)</f>
        <v>0</v>
      </c>
      <c r="BI587">
        <f>(AT587-AS587)/(AT587-AM587)</f>
        <v>0</v>
      </c>
      <c r="BJ587">
        <f>(AN587-AT587)/(AN587-AM587)</f>
        <v>0</v>
      </c>
      <c r="BK587">
        <f>(BG587*BE587/AS587)</f>
        <v>0</v>
      </c>
      <c r="BL587">
        <f>(1-BK587)</f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f>$B$11*CS587+$C$11*CT587+$F$11*CU587*(1-CX587)</f>
        <v>0</v>
      </c>
      <c r="BV587">
        <f>BU587*BW587</f>
        <v>0</v>
      </c>
      <c r="BW587">
        <f>($B$11*$D$9+$C$11*$D$9+$F$11*((DH587+CZ587)/MAX(DH587+CZ587+DI587, 0.1)*$I$9+DI587/MAX(DH587+CZ587+DI587, 0.1)*$J$9))/($B$11+$C$11+$F$11)</f>
        <v>0</v>
      </c>
      <c r="BX587">
        <f>($B$11*$K$9+$C$11*$K$9+$F$11*((DH587+CZ587)/MAX(DH587+CZ587+DI587, 0.1)*$P$9+DI587/MAX(DH587+CZ587+DI587, 0.1)*$Q$9))/($B$11+$C$11+$F$11)</f>
        <v>0</v>
      </c>
      <c r="BY587">
        <v>6</v>
      </c>
      <c r="BZ587">
        <v>0.5</v>
      </c>
      <c r="CA587" t="s">
        <v>304</v>
      </c>
      <c r="CB587">
        <v>2</v>
      </c>
      <c r="CC587">
        <v>1625678355.5</v>
      </c>
      <c r="CD587">
        <v>405.228666666667</v>
      </c>
      <c r="CE587">
        <v>420.013666666667</v>
      </c>
      <c r="CF587">
        <v>15.0364666666667</v>
      </c>
      <c r="CG587">
        <v>12.0189666666667</v>
      </c>
      <c r="CH587">
        <v>419.57</v>
      </c>
      <c r="CI587">
        <v>16.6401666666667</v>
      </c>
      <c r="CJ587">
        <v>499.984</v>
      </c>
      <c r="CK587">
        <v>100.415</v>
      </c>
      <c r="CL587">
        <v>0.0997400666666667</v>
      </c>
      <c r="CM587">
        <v>30.5305666666667</v>
      </c>
      <c r="CN587">
        <v>29.9244333333333</v>
      </c>
      <c r="CO587">
        <v>999.9</v>
      </c>
      <c r="CP587">
        <v>0</v>
      </c>
      <c r="CQ587">
        <v>0</v>
      </c>
      <c r="CR587">
        <v>9999.98333333333</v>
      </c>
      <c r="CS587">
        <v>0</v>
      </c>
      <c r="CT587">
        <v>4.25827</v>
      </c>
      <c r="CU587">
        <v>1046.00333333333</v>
      </c>
      <c r="CV587">
        <v>0.962013</v>
      </c>
      <c r="CW587">
        <v>0.037987</v>
      </c>
      <c r="CX587">
        <v>0</v>
      </c>
      <c r="CY587">
        <v>1161.43666666667</v>
      </c>
      <c r="CZ587">
        <v>4.99912</v>
      </c>
      <c r="DA587">
        <v>12118.4333333333</v>
      </c>
      <c r="DB587">
        <v>6712.86</v>
      </c>
      <c r="DC587">
        <v>38.6873333333333</v>
      </c>
      <c r="DD587">
        <v>41.437</v>
      </c>
      <c r="DE587">
        <v>40.2496666666667</v>
      </c>
      <c r="DF587">
        <v>41.1036666666667</v>
      </c>
      <c r="DG587">
        <v>40.9996666666667</v>
      </c>
      <c r="DH587">
        <v>1001.46333333333</v>
      </c>
      <c r="DI587">
        <v>39.54</v>
      </c>
      <c r="DJ587">
        <v>0</v>
      </c>
      <c r="DK587">
        <v>1625678357.6</v>
      </c>
      <c r="DL587">
        <v>0</v>
      </c>
      <c r="DM587">
        <v>1163.03807692308</v>
      </c>
      <c r="DN587">
        <v>-16.2382906096145</v>
      </c>
      <c r="DO587">
        <v>-149.7982906053</v>
      </c>
      <c r="DP587">
        <v>12133.9076923077</v>
      </c>
      <c r="DQ587">
        <v>15</v>
      </c>
      <c r="DR587">
        <v>1625677134.6</v>
      </c>
      <c r="DS587" t="s">
        <v>305</v>
      </c>
      <c r="DT587">
        <v>1625677128.6</v>
      </c>
      <c r="DU587">
        <v>1625677134.6</v>
      </c>
      <c r="DV587">
        <v>2</v>
      </c>
      <c r="DW587">
        <v>0.041</v>
      </c>
      <c r="DX587">
        <v>0.026</v>
      </c>
      <c r="DY587">
        <v>-14.347</v>
      </c>
      <c r="DZ587">
        <v>-1.389</v>
      </c>
      <c r="EA587">
        <v>420</v>
      </c>
      <c r="EB587">
        <v>5</v>
      </c>
      <c r="EC587">
        <v>0.14</v>
      </c>
      <c r="ED587">
        <v>0.08</v>
      </c>
      <c r="EE587">
        <v>-14.7450414634146</v>
      </c>
      <c r="EF587">
        <v>-0.0981595818815178</v>
      </c>
      <c r="EG587">
        <v>0.018009861466806</v>
      </c>
      <c r="EH587">
        <v>1</v>
      </c>
      <c r="EI587">
        <v>1163.83852941176</v>
      </c>
      <c r="EJ587">
        <v>-15.6849535080296</v>
      </c>
      <c r="EK587">
        <v>1.56253777809002</v>
      </c>
      <c r="EL587">
        <v>0</v>
      </c>
      <c r="EM587">
        <v>2.98032853658537</v>
      </c>
      <c r="EN587">
        <v>0.14414717770035</v>
      </c>
      <c r="EO587">
        <v>0.0157811900322513</v>
      </c>
      <c r="EP587">
        <v>0</v>
      </c>
      <c r="EQ587">
        <v>1</v>
      </c>
      <c r="ER587">
        <v>3</v>
      </c>
      <c r="ES587" t="s">
        <v>427</v>
      </c>
      <c r="ET587">
        <v>100</v>
      </c>
      <c r="EU587">
        <v>100</v>
      </c>
      <c r="EV587">
        <v>-14.342</v>
      </c>
      <c r="EW587">
        <v>-1.6039</v>
      </c>
      <c r="EX587">
        <v>-14.3476998515065</v>
      </c>
      <c r="EY587">
        <v>0.000485247639819423</v>
      </c>
      <c r="EZ587">
        <v>-1.36446825205216e-06</v>
      </c>
      <c r="FA587">
        <v>5.78542989185787e-10</v>
      </c>
      <c r="FB587">
        <v>-1.1099058739466</v>
      </c>
      <c r="FC587">
        <v>-0.0508365997127688</v>
      </c>
      <c r="FD587">
        <v>0.00161886503163497</v>
      </c>
      <c r="FE587">
        <v>-2.08621555845513e-05</v>
      </c>
      <c r="FF587">
        <v>0</v>
      </c>
      <c r="FG587">
        <v>2096</v>
      </c>
      <c r="FH587">
        <v>2</v>
      </c>
      <c r="FI587">
        <v>28</v>
      </c>
      <c r="FJ587">
        <v>20.5</v>
      </c>
      <c r="FK587">
        <v>20.4</v>
      </c>
      <c r="FL587">
        <v>18</v>
      </c>
      <c r="FM587">
        <v>493.212</v>
      </c>
      <c r="FN587">
        <v>513.999</v>
      </c>
      <c r="FO587">
        <v>34.3511</v>
      </c>
      <c r="FP587">
        <v>26.6801</v>
      </c>
      <c r="FQ587">
        <v>30.0005</v>
      </c>
      <c r="FR587">
        <v>26.69</v>
      </c>
      <c r="FS587">
        <v>26.6643</v>
      </c>
      <c r="FT587">
        <v>21.5775</v>
      </c>
      <c r="FU587">
        <v>26.0948</v>
      </c>
      <c r="FV587">
        <v>0</v>
      </c>
      <c r="FW587">
        <v>34.39</v>
      </c>
      <c r="FX587">
        <v>420</v>
      </c>
      <c r="FY587">
        <v>12.1694</v>
      </c>
      <c r="FZ587">
        <v>101.662</v>
      </c>
      <c r="GA587">
        <v>96.179</v>
      </c>
    </row>
    <row r="588" spans="1:183">
      <c r="A588">
        <v>572</v>
      </c>
      <c r="B588">
        <v>1625678358.5</v>
      </c>
      <c r="C588">
        <v>1142.40000009537</v>
      </c>
      <c r="D588" t="s">
        <v>1450</v>
      </c>
      <c r="E588" t="s">
        <v>1451</v>
      </c>
      <c r="F588">
        <v>1</v>
      </c>
      <c r="G588" t="s">
        <v>302</v>
      </c>
      <c r="H588">
        <v>1625678357.5</v>
      </c>
      <c r="I588">
        <f>(J588)/1000</f>
        <v>0</v>
      </c>
      <c r="J588">
        <f>1000*CJ588*AH588*(CF588-CG588)/(100*BY588*(1000-AH588*CF588))</f>
        <v>0</v>
      </c>
      <c r="K588">
        <f>CJ588*AH588*(CE588-CD588*(1000-AH588*CG588)/(1000-AH588*CF588))/(100*BY588)</f>
        <v>0</v>
      </c>
      <c r="L588">
        <f>CD588 - IF(AH588&gt;1, K588*BY588*100.0/(AJ588*CR588), 0)</f>
        <v>0</v>
      </c>
      <c r="M588">
        <f>((S588-I588/2)*L588-K588)/(S588+I588/2)</f>
        <v>0</v>
      </c>
      <c r="N588">
        <f>M588*(CK588+CL588)/1000.0</f>
        <v>0</v>
      </c>
      <c r="O588">
        <f>(CD588 - IF(AH588&gt;1, K588*BY588*100.0/(AJ588*CR588), 0))*(CK588+CL588)/1000.0</f>
        <v>0</v>
      </c>
      <c r="P588">
        <f>2.0/((1/R588-1/Q588)+SIGN(R588)*SQRT((1/R588-1/Q588)*(1/R588-1/Q588) + 4*BZ588/((BZ588+1)*(BZ588+1))*(2*1/R588*1/Q588-1/Q588*1/Q588)))</f>
        <v>0</v>
      </c>
      <c r="Q588">
        <f>IF(LEFT(CA588,1)&lt;&gt;"0",IF(LEFT(CA588,1)="1",3.0,CB588),$D$5+$E$5*(CR588*CK588/($K$5*1000))+$F$5*(CR588*CK588/($K$5*1000))*MAX(MIN(BY588,$J$5),$I$5)*MAX(MIN(BY588,$J$5),$I$5)+$G$5*MAX(MIN(BY588,$J$5),$I$5)*(CR588*CK588/($K$5*1000))+$H$5*(CR588*CK588/($K$5*1000))*(CR588*CK588/($K$5*1000)))</f>
        <v>0</v>
      </c>
      <c r="R588">
        <f>I588*(1000-(1000*0.61365*exp(17.502*V588/(240.97+V588))/(CK588+CL588)+CF588)/2)/(1000*0.61365*exp(17.502*V588/(240.97+V588))/(CK588+CL588)-CF588)</f>
        <v>0</v>
      </c>
      <c r="S588">
        <f>1/((BZ588+1)/(P588/1.6)+1/(Q588/1.37)) + BZ588/((BZ588+1)/(P588/1.6) + BZ588/(Q588/1.37))</f>
        <v>0</v>
      </c>
      <c r="T588">
        <f>(BU588*BX588)</f>
        <v>0</v>
      </c>
      <c r="U588">
        <f>(CM588+(T588+2*0.95*5.67E-8*(((CM588+$B$7)+273)^4-(CM588+273)^4)-44100*I588)/(1.84*29.3*Q588+8*0.95*5.67E-8*(CM588+273)^3))</f>
        <v>0</v>
      </c>
      <c r="V588">
        <f>($C$7*CN588+$D$7*CO588+$E$7*U588)</f>
        <v>0</v>
      </c>
      <c r="W588">
        <f>0.61365*exp(17.502*V588/(240.97+V588))</f>
        <v>0</v>
      </c>
      <c r="X588">
        <f>(Y588/Z588*100)</f>
        <v>0</v>
      </c>
      <c r="Y588">
        <f>CF588*(CK588+CL588)/1000</f>
        <v>0</v>
      </c>
      <c r="Z588">
        <f>0.61365*exp(17.502*CM588/(240.97+CM588))</f>
        <v>0</v>
      </c>
      <c r="AA588">
        <f>(W588-CF588*(CK588+CL588)/1000)</f>
        <v>0</v>
      </c>
      <c r="AB588">
        <f>(-I588*44100)</f>
        <v>0</v>
      </c>
      <c r="AC588">
        <f>2*29.3*Q588*0.92*(CM588-V588)</f>
        <v>0</v>
      </c>
      <c r="AD588">
        <f>2*0.95*5.67E-8*(((CM588+$B$7)+273)^4-(V588+273)^4)</f>
        <v>0</v>
      </c>
      <c r="AE588">
        <f>T588+AD588+AB588+AC588</f>
        <v>0</v>
      </c>
      <c r="AF588">
        <v>0</v>
      </c>
      <c r="AG588">
        <v>0</v>
      </c>
      <c r="AH588">
        <f>IF(AF588*$H$13&gt;=AJ588,1.0,(AJ588/(AJ588-AF588*$H$13)))</f>
        <v>0</v>
      </c>
      <c r="AI588">
        <f>(AH588-1)*100</f>
        <v>0</v>
      </c>
      <c r="AJ588">
        <f>MAX(0,($B$13+$C$13*CR588)/(1+$D$13*CR588)*CK588/(CM588+273)*$E$13)</f>
        <v>0</v>
      </c>
      <c r="AK588" t="s">
        <v>303</v>
      </c>
      <c r="AL588" t="s">
        <v>303</v>
      </c>
      <c r="AM588">
        <v>0</v>
      </c>
      <c r="AN588">
        <v>0</v>
      </c>
      <c r="AO588">
        <f>1-AM588/AN588</f>
        <v>0</v>
      </c>
      <c r="AP588">
        <v>0</v>
      </c>
      <c r="AQ588" t="s">
        <v>303</v>
      </c>
      <c r="AR588" t="s">
        <v>303</v>
      </c>
      <c r="AS588">
        <v>0</v>
      </c>
      <c r="AT588">
        <v>0</v>
      </c>
      <c r="AU588">
        <f>1-AS588/AT588</f>
        <v>0</v>
      </c>
      <c r="AV588">
        <v>0.5</v>
      </c>
      <c r="AW588">
        <f>BV588</f>
        <v>0</v>
      </c>
      <c r="AX588">
        <f>K588</f>
        <v>0</v>
      </c>
      <c r="AY588">
        <f>AU588*AV588*AW588</f>
        <v>0</v>
      </c>
      <c r="AZ588">
        <f>(AX588-AP588)/AW588</f>
        <v>0</v>
      </c>
      <c r="BA588">
        <f>(AN588-AT588)/AT588</f>
        <v>0</v>
      </c>
      <c r="BB588">
        <f>AM588/(AO588+AM588/AT588)</f>
        <v>0</v>
      </c>
      <c r="BC588" t="s">
        <v>303</v>
      </c>
      <c r="BD588">
        <v>0</v>
      </c>
      <c r="BE588">
        <f>IF(BD588&lt;&gt;0, BD588, BB588)</f>
        <v>0</v>
      </c>
      <c r="BF588">
        <f>1-BE588/AT588</f>
        <v>0</v>
      </c>
      <c r="BG588">
        <f>(AT588-AS588)/(AT588-BE588)</f>
        <v>0</v>
      </c>
      <c r="BH588">
        <f>(AN588-AT588)/(AN588-BE588)</f>
        <v>0</v>
      </c>
      <c r="BI588">
        <f>(AT588-AS588)/(AT588-AM588)</f>
        <v>0</v>
      </c>
      <c r="BJ588">
        <f>(AN588-AT588)/(AN588-AM588)</f>
        <v>0</v>
      </c>
      <c r="BK588">
        <f>(BG588*BE588/AS588)</f>
        <v>0</v>
      </c>
      <c r="BL588">
        <f>(1-BK588)</f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f>$B$11*CS588+$C$11*CT588+$F$11*CU588*(1-CX588)</f>
        <v>0</v>
      </c>
      <c r="BV588">
        <f>BU588*BW588</f>
        <v>0</v>
      </c>
      <c r="BW588">
        <f>($B$11*$D$9+$C$11*$D$9+$F$11*((DH588+CZ588)/MAX(DH588+CZ588+DI588, 0.1)*$I$9+DI588/MAX(DH588+CZ588+DI588, 0.1)*$J$9))/($B$11+$C$11+$F$11)</f>
        <v>0</v>
      </c>
      <c r="BX588">
        <f>($B$11*$K$9+$C$11*$K$9+$F$11*((DH588+CZ588)/MAX(DH588+CZ588+DI588, 0.1)*$P$9+DI588/MAX(DH588+CZ588+DI588, 0.1)*$Q$9))/($B$11+$C$11+$F$11)</f>
        <v>0</v>
      </c>
      <c r="BY588">
        <v>6</v>
      </c>
      <c r="BZ588">
        <v>0.5</v>
      </c>
      <c r="CA588" t="s">
        <v>304</v>
      </c>
      <c r="CB588">
        <v>2</v>
      </c>
      <c r="CC588">
        <v>1625678357.5</v>
      </c>
      <c r="CD588">
        <v>405.188666666667</v>
      </c>
      <c r="CE588">
        <v>419.991</v>
      </c>
      <c r="CF588">
        <v>15.0614333333333</v>
      </c>
      <c r="CG588">
        <v>12.0296333333333</v>
      </c>
      <c r="CH588">
        <v>419.53</v>
      </c>
      <c r="CI588">
        <v>16.6655</v>
      </c>
      <c r="CJ588">
        <v>499.978</v>
      </c>
      <c r="CK588">
        <v>100.417</v>
      </c>
      <c r="CL588">
        <v>0.0997558666666667</v>
      </c>
      <c r="CM588">
        <v>30.5630333333333</v>
      </c>
      <c r="CN588">
        <v>29.9549333333333</v>
      </c>
      <c r="CO588">
        <v>999.9</v>
      </c>
      <c r="CP588">
        <v>0</v>
      </c>
      <c r="CQ588">
        <v>0</v>
      </c>
      <c r="CR588">
        <v>10021.2333333333</v>
      </c>
      <c r="CS588">
        <v>0</v>
      </c>
      <c r="CT588">
        <v>4.27344</v>
      </c>
      <c r="CU588">
        <v>1046.00333333333</v>
      </c>
      <c r="CV588">
        <v>0.962013</v>
      </c>
      <c r="CW588">
        <v>0.037987</v>
      </c>
      <c r="CX588">
        <v>0</v>
      </c>
      <c r="CY588">
        <v>1160.66333333333</v>
      </c>
      <c r="CZ588">
        <v>4.99912</v>
      </c>
      <c r="DA588">
        <v>12112.7666666667</v>
      </c>
      <c r="DB588">
        <v>6712.84666666667</v>
      </c>
      <c r="DC588">
        <v>38.7496666666667</v>
      </c>
      <c r="DD588">
        <v>41.437</v>
      </c>
      <c r="DE588">
        <v>40.2083333333333</v>
      </c>
      <c r="DF588">
        <v>41.1666666666667</v>
      </c>
      <c r="DG588">
        <v>41.0203333333333</v>
      </c>
      <c r="DH588">
        <v>1001.46333333333</v>
      </c>
      <c r="DI588">
        <v>39.54</v>
      </c>
      <c r="DJ588">
        <v>0</v>
      </c>
      <c r="DK588">
        <v>1625678359.4</v>
      </c>
      <c r="DL588">
        <v>0</v>
      </c>
      <c r="DM588">
        <v>1162.4412</v>
      </c>
      <c r="DN588">
        <v>-16.2453846026538</v>
      </c>
      <c r="DO588">
        <v>-147.238461327426</v>
      </c>
      <c r="DP588">
        <v>12128.568</v>
      </c>
      <c r="DQ588">
        <v>15</v>
      </c>
      <c r="DR588">
        <v>1625677134.6</v>
      </c>
      <c r="DS588" t="s">
        <v>305</v>
      </c>
      <c r="DT588">
        <v>1625677128.6</v>
      </c>
      <c r="DU588">
        <v>1625677134.6</v>
      </c>
      <c r="DV588">
        <v>2</v>
      </c>
      <c r="DW588">
        <v>0.041</v>
      </c>
      <c r="DX588">
        <v>0.026</v>
      </c>
      <c r="DY588">
        <v>-14.347</v>
      </c>
      <c r="DZ588">
        <v>-1.389</v>
      </c>
      <c r="EA588">
        <v>420</v>
      </c>
      <c r="EB588">
        <v>5</v>
      </c>
      <c r="EC588">
        <v>0.14</v>
      </c>
      <c r="ED588">
        <v>0.08</v>
      </c>
      <c r="EE588">
        <v>-14.7526902439024</v>
      </c>
      <c r="EF588">
        <v>-0.14917839721251</v>
      </c>
      <c r="EG588">
        <v>0.023817955973798</v>
      </c>
      <c r="EH588">
        <v>1</v>
      </c>
      <c r="EI588">
        <v>1163.43885714286</v>
      </c>
      <c r="EJ588">
        <v>-16.2868884540126</v>
      </c>
      <c r="EK588">
        <v>1.65768818613423</v>
      </c>
      <c r="EL588">
        <v>0</v>
      </c>
      <c r="EM588">
        <v>2.98744146341463</v>
      </c>
      <c r="EN588">
        <v>0.18084000000001</v>
      </c>
      <c r="EO588">
        <v>0.0200340334286282</v>
      </c>
      <c r="EP588">
        <v>0</v>
      </c>
      <c r="EQ588">
        <v>1</v>
      </c>
      <c r="ER588">
        <v>3</v>
      </c>
      <c r="ES588" t="s">
        <v>427</v>
      </c>
      <c r="ET588">
        <v>100</v>
      </c>
      <c r="EU588">
        <v>100</v>
      </c>
      <c r="EV588">
        <v>-14.342</v>
      </c>
      <c r="EW588">
        <v>-1.6043</v>
      </c>
      <c r="EX588">
        <v>-14.3476998515065</v>
      </c>
      <c r="EY588">
        <v>0.000485247639819423</v>
      </c>
      <c r="EZ588">
        <v>-1.36446825205216e-06</v>
      </c>
      <c r="FA588">
        <v>5.78542989185787e-10</v>
      </c>
      <c r="FB588">
        <v>-1.1099058739466</v>
      </c>
      <c r="FC588">
        <v>-0.0508365997127688</v>
      </c>
      <c r="FD588">
        <v>0.00161886503163497</v>
      </c>
      <c r="FE588">
        <v>-2.08621555845513e-05</v>
      </c>
      <c r="FF588">
        <v>0</v>
      </c>
      <c r="FG588">
        <v>2096</v>
      </c>
      <c r="FH588">
        <v>2</v>
      </c>
      <c r="FI588">
        <v>28</v>
      </c>
      <c r="FJ588">
        <v>20.5</v>
      </c>
      <c r="FK588">
        <v>20.4</v>
      </c>
      <c r="FL588">
        <v>18</v>
      </c>
      <c r="FM588">
        <v>493.047</v>
      </c>
      <c r="FN588">
        <v>514.154</v>
      </c>
      <c r="FO588">
        <v>34.3936</v>
      </c>
      <c r="FP588">
        <v>26.6824</v>
      </c>
      <c r="FQ588">
        <v>30.0005</v>
      </c>
      <c r="FR588">
        <v>26.6911</v>
      </c>
      <c r="FS588">
        <v>26.6654</v>
      </c>
      <c r="FT588">
        <v>21.5804</v>
      </c>
      <c r="FU588">
        <v>26.0948</v>
      </c>
      <c r="FV588">
        <v>0</v>
      </c>
      <c r="FW588">
        <v>34.46</v>
      </c>
      <c r="FX588">
        <v>420</v>
      </c>
      <c r="FY588">
        <v>12.1737</v>
      </c>
      <c r="FZ588">
        <v>101.662</v>
      </c>
      <c r="GA588">
        <v>96.1772</v>
      </c>
    </row>
    <row r="589" spans="1:183">
      <c r="A589">
        <v>573</v>
      </c>
      <c r="B589">
        <v>1625678360.5</v>
      </c>
      <c r="C589">
        <v>1144.40000009537</v>
      </c>
      <c r="D589" t="s">
        <v>1452</v>
      </c>
      <c r="E589" t="s">
        <v>1453</v>
      </c>
      <c r="F589">
        <v>1</v>
      </c>
      <c r="G589" t="s">
        <v>302</v>
      </c>
      <c r="H589">
        <v>1625678359.5</v>
      </c>
      <c r="I589">
        <f>(J589)/1000</f>
        <v>0</v>
      </c>
      <c r="J589">
        <f>1000*CJ589*AH589*(CF589-CG589)/(100*BY589*(1000-AH589*CF589))</f>
        <v>0</v>
      </c>
      <c r="K589">
        <f>CJ589*AH589*(CE589-CD589*(1000-AH589*CG589)/(1000-AH589*CF589))/(100*BY589)</f>
        <v>0</v>
      </c>
      <c r="L589">
        <f>CD589 - IF(AH589&gt;1, K589*BY589*100.0/(AJ589*CR589), 0)</f>
        <v>0</v>
      </c>
      <c r="M589">
        <f>((S589-I589/2)*L589-K589)/(S589+I589/2)</f>
        <v>0</v>
      </c>
      <c r="N589">
        <f>M589*(CK589+CL589)/1000.0</f>
        <v>0</v>
      </c>
      <c r="O589">
        <f>(CD589 - IF(AH589&gt;1, K589*BY589*100.0/(AJ589*CR589), 0))*(CK589+CL589)/1000.0</f>
        <v>0</v>
      </c>
      <c r="P589">
        <f>2.0/((1/R589-1/Q589)+SIGN(R589)*SQRT((1/R589-1/Q589)*(1/R589-1/Q589) + 4*BZ589/((BZ589+1)*(BZ589+1))*(2*1/R589*1/Q589-1/Q589*1/Q589)))</f>
        <v>0</v>
      </c>
      <c r="Q589">
        <f>IF(LEFT(CA589,1)&lt;&gt;"0",IF(LEFT(CA589,1)="1",3.0,CB589),$D$5+$E$5*(CR589*CK589/($K$5*1000))+$F$5*(CR589*CK589/($K$5*1000))*MAX(MIN(BY589,$J$5),$I$5)*MAX(MIN(BY589,$J$5),$I$5)+$G$5*MAX(MIN(BY589,$J$5),$I$5)*(CR589*CK589/($K$5*1000))+$H$5*(CR589*CK589/($K$5*1000))*(CR589*CK589/($K$5*1000)))</f>
        <v>0</v>
      </c>
      <c r="R589">
        <f>I589*(1000-(1000*0.61365*exp(17.502*V589/(240.97+V589))/(CK589+CL589)+CF589)/2)/(1000*0.61365*exp(17.502*V589/(240.97+V589))/(CK589+CL589)-CF589)</f>
        <v>0</v>
      </c>
      <c r="S589">
        <f>1/((BZ589+1)/(P589/1.6)+1/(Q589/1.37)) + BZ589/((BZ589+1)/(P589/1.6) + BZ589/(Q589/1.37))</f>
        <v>0</v>
      </c>
      <c r="T589">
        <f>(BU589*BX589)</f>
        <v>0</v>
      </c>
      <c r="U589">
        <f>(CM589+(T589+2*0.95*5.67E-8*(((CM589+$B$7)+273)^4-(CM589+273)^4)-44100*I589)/(1.84*29.3*Q589+8*0.95*5.67E-8*(CM589+273)^3))</f>
        <v>0</v>
      </c>
      <c r="V589">
        <f>($C$7*CN589+$D$7*CO589+$E$7*U589)</f>
        <v>0</v>
      </c>
      <c r="W589">
        <f>0.61365*exp(17.502*V589/(240.97+V589))</f>
        <v>0</v>
      </c>
      <c r="X589">
        <f>(Y589/Z589*100)</f>
        <v>0</v>
      </c>
      <c r="Y589">
        <f>CF589*(CK589+CL589)/1000</f>
        <v>0</v>
      </c>
      <c r="Z589">
        <f>0.61365*exp(17.502*CM589/(240.97+CM589))</f>
        <v>0</v>
      </c>
      <c r="AA589">
        <f>(W589-CF589*(CK589+CL589)/1000)</f>
        <v>0</v>
      </c>
      <c r="AB589">
        <f>(-I589*44100)</f>
        <v>0</v>
      </c>
      <c r="AC589">
        <f>2*29.3*Q589*0.92*(CM589-V589)</f>
        <v>0</v>
      </c>
      <c r="AD589">
        <f>2*0.95*5.67E-8*(((CM589+$B$7)+273)^4-(V589+273)^4)</f>
        <v>0</v>
      </c>
      <c r="AE589">
        <f>T589+AD589+AB589+AC589</f>
        <v>0</v>
      </c>
      <c r="AF589">
        <v>0</v>
      </c>
      <c r="AG589">
        <v>0</v>
      </c>
      <c r="AH589">
        <f>IF(AF589*$H$13&gt;=AJ589,1.0,(AJ589/(AJ589-AF589*$H$13)))</f>
        <v>0</v>
      </c>
      <c r="AI589">
        <f>(AH589-1)*100</f>
        <v>0</v>
      </c>
      <c r="AJ589">
        <f>MAX(0,($B$13+$C$13*CR589)/(1+$D$13*CR589)*CK589/(CM589+273)*$E$13)</f>
        <v>0</v>
      </c>
      <c r="AK589" t="s">
        <v>303</v>
      </c>
      <c r="AL589" t="s">
        <v>303</v>
      </c>
      <c r="AM589">
        <v>0</v>
      </c>
      <c r="AN589">
        <v>0</v>
      </c>
      <c r="AO589">
        <f>1-AM589/AN589</f>
        <v>0</v>
      </c>
      <c r="AP589">
        <v>0</v>
      </c>
      <c r="AQ589" t="s">
        <v>303</v>
      </c>
      <c r="AR589" t="s">
        <v>303</v>
      </c>
      <c r="AS589">
        <v>0</v>
      </c>
      <c r="AT589">
        <v>0</v>
      </c>
      <c r="AU589">
        <f>1-AS589/AT589</f>
        <v>0</v>
      </c>
      <c r="AV589">
        <v>0.5</v>
      </c>
      <c r="AW589">
        <f>BV589</f>
        <v>0</v>
      </c>
      <c r="AX589">
        <f>K589</f>
        <v>0</v>
      </c>
      <c r="AY589">
        <f>AU589*AV589*AW589</f>
        <v>0</v>
      </c>
      <c r="AZ589">
        <f>(AX589-AP589)/AW589</f>
        <v>0</v>
      </c>
      <c r="BA589">
        <f>(AN589-AT589)/AT589</f>
        <v>0</v>
      </c>
      <c r="BB589">
        <f>AM589/(AO589+AM589/AT589)</f>
        <v>0</v>
      </c>
      <c r="BC589" t="s">
        <v>303</v>
      </c>
      <c r="BD589">
        <v>0</v>
      </c>
      <c r="BE589">
        <f>IF(BD589&lt;&gt;0, BD589, BB589)</f>
        <v>0</v>
      </c>
      <c r="BF589">
        <f>1-BE589/AT589</f>
        <v>0</v>
      </c>
      <c r="BG589">
        <f>(AT589-AS589)/(AT589-BE589)</f>
        <v>0</v>
      </c>
      <c r="BH589">
        <f>(AN589-AT589)/(AN589-BE589)</f>
        <v>0</v>
      </c>
      <c r="BI589">
        <f>(AT589-AS589)/(AT589-AM589)</f>
        <v>0</v>
      </c>
      <c r="BJ589">
        <f>(AN589-AT589)/(AN589-AM589)</f>
        <v>0</v>
      </c>
      <c r="BK589">
        <f>(BG589*BE589/AS589)</f>
        <v>0</v>
      </c>
      <c r="BL589">
        <f>(1-BK589)</f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f>$B$11*CS589+$C$11*CT589+$F$11*CU589*(1-CX589)</f>
        <v>0</v>
      </c>
      <c r="BV589">
        <f>BU589*BW589</f>
        <v>0</v>
      </c>
      <c r="BW589">
        <f>($B$11*$D$9+$C$11*$D$9+$F$11*((DH589+CZ589)/MAX(DH589+CZ589+DI589, 0.1)*$I$9+DI589/MAX(DH589+CZ589+DI589, 0.1)*$J$9))/($B$11+$C$11+$F$11)</f>
        <v>0</v>
      </c>
      <c r="BX589">
        <f>($B$11*$K$9+$C$11*$K$9+$F$11*((DH589+CZ589)/MAX(DH589+CZ589+DI589, 0.1)*$P$9+DI589/MAX(DH589+CZ589+DI589, 0.1)*$Q$9))/($B$11+$C$11+$F$11)</f>
        <v>0</v>
      </c>
      <c r="BY589">
        <v>6</v>
      </c>
      <c r="BZ589">
        <v>0.5</v>
      </c>
      <c r="CA589" t="s">
        <v>304</v>
      </c>
      <c r="CB589">
        <v>2</v>
      </c>
      <c r="CC589">
        <v>1625678359.5</v>
      </c>
      <c r="CD589">
        <v>405.173666666667</v>
      </c>
      <c r="CE589">
        <v>419.936333333333</v>
      </c>
      <c r="CF589">
        <v>15.0861333333333</v>
      </c>
      <c r="CG589">
        <v>12.0589333333333</v>
      </c>
      <c r="CH589">
        <v>419.514666666667</v>
      </c>
      <c r="CI589">
        <v>16.6906</v>
      </c>
      <c r="CJ589">
        <v>500.070333333333</v>
      </c>
      <c r="CK589">
        <v>100.415666666667</v>
      </c>
      <c r="CL589">
        <v>0.100319</v>
      </c>
      <c r="CM589">
        <v>30.5920333333333</v>
      </c>
      <c r="CN589">
        <v>29.9801</v>
      </c>
      <c r="CO589">
        <v>999.9</v>
      </c>
      <c r="CP589">
        <v>0</v>
      </c>
      <c r="CQ589">
        <v>0</v>
      </c>
      <c r="CR589">
        <v>10002.05</v>
      </c>
      <c r="CS589">
        <v>0</v>
      </c>
      <c r="CT589">
        <v>4.26103</v>
      </c>
      <c r="CU589">
        <v>1045.99333333333</v>
      </c>
      <c r="CV589">
        <v>0.962013</v>
      </c>
      <c r="CW589">
        <v>0.037987</v>
      </c>
      <c r="CX589">
        <v>0</v>
      </c>
      <c r="CY589">
        <v>1160.45666666667</v>
      </c>
      <c r="CZ589">
        <v>4.99912</v>
      </c>
      <c r="DA589">
        <v>12105.6</v>
      </c>
      <c r="DB589">
        <v>6712.79333333333</v>
      </c>
      <c r="DC589">
        <v>38.708</v>
      </c>
      <c r="DD589">
        <v>41.437</v>
      </c>
      <c r="DE589">
        <v>40.25</v>
      </c>
      <c r="DF589">
        <v>41.1456666666667</v>
      </c>
      <c r="DG589">
        <v>40.9166666666667</v>
      </c>
      <c r="DH589">
        <v>1001.45333333333</v>
      </c>
      <c r="DI589">
        <v>39.54</v>
      </c>
      <c r="DJ589">
        <v>0</v>
      </c>
      <c r="DK589">
        <v>1625678361.8</v>
      </c>
      <c r="DL589">
        <v>0</v>
      </c>
      <c r="DM589">
        <v>1161.8348</v>
      </c>
      <c r="DN589">
        <v>-15.4623077305216</v>
      </c>
      <c r="DO589">
        <v>-154.338461749786</v>
      </c>
      <c r="DP589">
        <v>12122.164</v>
      </c>
      <c r="DQ589">
        <v>15</v>
      </c>
      <c r="DR589">
        <v>1625677134.6</v>
      </c>
      <c r="DS589" t="s">
        <v>305</v>
      </c>
      <c r="DT589">
        <v>1625677128.6</v>
      </c>
      <c r="DU589">
        <v>1625677134.6</v>
      </c>
      <c r="DV589">
        <v>2</v>
      </c>
      <c r="DW589">
        <v>0.041</v>
      </c>
      <c r="DX589">
        <v>0.026</v>
      </c>
      <c r="DY589">
        <v>-14.347</v>
      </c>
      <c r="DZ589">
        <v>-1.389</v>
      </c>
      <c r="EA589">
        <v>420</v>
      </c>
      <c r="EB589">
        <v>5</v>
      </c>
      <c r="EC589">
        <v>0.14</v>
      </c>
      <c r="ED589">
        <v>0.08</v>
      </c>
      <c r="EE589">
        <v>-14.7558024390244</v>
      </c>
      <c r="EF589">
        <v>-0.134661324041866</v>
      </c>
      <c r="EG589">
        <v>0.0231042651305314</v>
      </c>
      <c r="EH589">
        <v>1</v>
      </c>
      <c r="EI589">
        <v>1162.72852941176</v>
      </c>
      <c r="EJ589">
        <v>-16.1194841617652</v>
      </c>
      <c r="EK589">
        <v>1.60066738351988</v>
      </c>
      <c r="EL589">
        <v>0</v>
      </c>
      <c r="EM589">
        <v>2.99313609756098</v>
      </c>
      <c r="EN589">
        <v>0.210419372822299</v>
      </c>
      <c r="EO589">
        <v>0.0223810125185689</v>
      </c>
      <c r="EP589">
        <v>0</v>
      </c>
      <c r="EQ589">
        <v>1</v>
      </c>
      <c r="ER589">
        <v>3</v>
      </c>
      <c r="ES589" t="s">
        <v>427</v>
      </c>
      <c r="ET589">
        <v>100</v>
      </c>
      <c r="EU589">
        <v>100</v>
      </c>
      <c r="EV589">
        <v>-14.342</v>
      </c>
      <c r="EW589">
        <v>-1.6046</v>
      </c>
      <c r="EX589">
        <v>-14.3476998515065</v>
      </c>
      <c r="EY589">
        <v>0.000485247639819423</v>
      </c>
      <c r="EZ589">
        <v>-1.36446825205216e-06</v>
      </c>
      <c r="FA589">
        <v>5.78542989185787e-10</v>
      </c>
      <c r="FB589">
        <v>-1.1099058739466</v>
      </c>
      <c r="FC589">
        <v>-0.0508365997127688</v>
      </c>
      <c r="FD589">
        <v>0.00161886503163497</v>
      </c>
      <c r="FE589">
        <v>-2.08621555845513e-05</v>
      </c>
      <c r="FF589">
        <v>0</v>
      </c>
      <c r="FG589">
        <v>2096</v>
      </c>
      <c r="FH589">
        <v>2</v>
      </c>
      <c r="FI589">
        <v>28</v>
      </c>
      <c r="FJ589">
        <v>20.5</v>
      </c>
      <c r="FK589">
        <v>20.4</v>
      </c>
      <c r="FL589">
        <v>18</v>
      </c>
      <c r="FM589">
        <v>493.246</v>
      </c>
      <c r="FN589">
        <v>513.966</v>
      </c>
      <c r="FO589">
        <v>34.4373</v>
      </c>
      <c r="FP589">
        <v>26.6846</v>
      </c>
      <c r="FQ589">
        <v>30.0005</v>
      </c>
      <c r="FR589">
        <v>26.6923</v>
      </c>
      <c r="FS589">
        <v>26.6665</v>
      </c>
      <c r="FT589">
        <v>21.5789</v>
      </c>
      <c r="FU589">
        <v>25.82</v>
      </c>
      <c r="FV589">
        <v>0</v>
      </c>
      <c r="FW589">
        <v>34.53</v>
      </c>
      <c r="FX589">
        <v>420</v>
      </c>
      <c r="FY589">
        <v>12.1726</v>
      </c>
      <c r="FZ589">
        <v>101.663</v>
      </c>
      <c r="GA589">
        <v>96.1769</v>
      </c>
    </row>
    <row r="590" spans="1:183">
      <c r="A590">
        <v>574</v>
      </c>
      <c r="B590">
        <v>1625678362.5</v>
      </c>
      <c r="C590">
        <v>1146.40000009537</v>
      </c>
      <c r="D590" t="s">
        <v>1454</v>
      </c>
      <c r="E590" t="s">
        <v>1455</v>
      </c>
      <c r="F590">
        <v>1</v>
      </c>
      <c r="G590" t="s">
        <v>302</v>
      </c>
      <c r="H590">
        <v>1625678361.5</v>
      </c>
      <c r="I590">
        <f>(J590)/1000</f>
        <v>0</v>
      </c>
      <c r="J590">
        <f>1000*CJ590*AH590*(CF590-CG590)/(100*BY590*(1000-AH590*CF590))</f>
        <v>0</v>
      </c>
      <c r="K590">
        <f>CJ590*AH590*(CE590-CD590*(1000-AH590*CG590)/(1000-AH590*CF590))/(100*BY590)</f>
        <v>0</v>
      </c>
      <c r="L590">
        <f>CD590 - IF(AH590&gt;1, K590*BY590*100.0/(AJ590*CR590), 0)</f>
        <v>0</v>
      </c>
      <c r="M590">
        <f>((S590-I590/2)*L590-K590)/(S590+I590/2)</f>
        <v>0</v>
      </c>
      <c r="N590">
        <f>M590*(CK590+CL590)/1000.0</f>
        <v>0</v>
      </c>
      <c r="O590">
        <f>(CD590 - IF(AH590&gt;1, K590*BY590*100.0/(AJ590*CR590), 0))*(CK590+CL590)/1000.0</f>
        <v>0</v>
      </c>
      <c r="P590">
        <f>2.0/((1/R590-1/Q590)+SIGN(R590)*SQRT((1/R590-1/Q590)*(1/R590-1/Q590) + 4*BZ590/((BZ590+1)*(BZ590+1))*(2*1/R590*1/Q590-1/Q590*1/Q590)))</f>
        <v>0</v>
      </c>
      <c r="Q590">
        <f>IF(LEFT(CA590,1)&lt;&gt;"0",IF(LEFT(CA590,1)="1",3.0,CB590),$D$5+$E$5*(CR590*CK590/($K$5*1000))+$F$5*(CR590*CK590/($K$5*1000))*MAX(MIN(BY590,$J$5),$I$5)*MAX(MIN(BY590,$J$5),$I$5)+$G$5*MAX(MIN(BY590,$J$5),$I$5)*(CR590*CK590/($K$5*1000))+$H$5*(CR590*CK590/($K$5*1000))*(CR590*CK590/($K$5*1000)))</f>
        <v>0</v>
      </c>
      <c r="R590">
        <f>I590*(1000-(1000*0.61365*exp(17.502*V590/(240.97+V590))/(CK590+CL590)+CF590)/2)/(1000*0.61365*exp(17.502*V590/(240.97+V590))/(CK590+CL590)-CF590)</f>
        <v>0</v>
      </c>
      <c r="S590">
        <f>1/((BZ590+1)/(P590/1.6)+1/(Q590/1.37)) + BZ590/((BZ590+1)/(P590/1.6) + BZ590/(Q590/1.37))</f>
        <v>0</v>
      </c>
      <c r="T590">
        <f>(BU590*BX590)</f>
        <v>0</v>
      </c>
      <c r="U590">
        <f>(CM590+(T590+2*0.95*5.67E-8*(((CM590+$B$7)+273)^4-(CM590+273)^4)-44100*I590)/(1.84*29.3*Q590+8*0.95*5.67E-8*(CM590+273)^3))</f>
        <v>0</v>
      </c>
      <c r="V590">
        <f>($C$7*CN590+$D$7*CO590+$E$7*U590)</f>
        <v>0</v>
      </c>
      <c r="W590">
        <f>0.61365*exp(17.502*V590/(240.97+V590))</f>
        <v>0</v>
      </c>
      <c r="X590">
        <f>(Y590/Z590*100)</f>
        <v>0</v>
      </c>
      <c r="Y590">
        <f>CF590*(CK590+CL590)/1000</f>
        <v>0</v>
      </c>
      <c r="Z590">
        <f>0.61365*exp(17.502*CM590/(240.97+CM590))</f>
        <v>0</v>
      </c>
      <c r="AA590">
        <f>(W590-CF590*(CK590+CL590)/1000)</f>
        <v>0</v>
      </c>
      <c r="AB590">
        <f>(-I590*44100)</f>
        <v>0</v>
      </c>
      <c r="AC590">
        <f>2*29.3*Q590*0.92*(CM590-V590)</f>
        <v>0</v>
      </c>
      <c r="AD590">
        <f>2*0.95*5.67E-8*(((CM590+$B$7)+273)^4-(V590+273)^4)</f>
        <v>0</v>
      </c>
      <c r="AE590">
        <f>T590+AD590+AB590+AC590</f>
        <v>0</v>
      </c>
      <c r="AF590">
        <v>0</v>
      </c>
      <c r="AG590">
        <v>0</v>
      </c>
      <c r="AH590">
        <f>IF(AF590*$H$13&gt;=AJ590,1.0,(AJ590/(AJ590-AF590*$H$13)))</f>
        <v>0</v>
      </c>
      <c r="AI590">
        <f>(AH590-1)*100</f>
        <v>0</v>
      </c>
      <c r="AJ590">
        <f>MAX(0,($B$13+$C$13*CR590)/(1+$D$13*CR590)*CK590/(CM590+273)*$E$13)</f>
        <v>0</v>
      </c>
      <c r="AK590" t="s">
        <v>303</v>
      </c>
      <c r="AL590" t="s">
        <v>303</v>
      </c>
      <c r="AM590">
        <v>0</v>
      </c>
      <c r="AN590">
        <v>0</v>
      </c>
      <c r="AO590">
        <f>1-AM590/AN590</f>
        <v>0</v>
      </c>
      <c r="AP590">
        <v>0</v>
      </c>
      <c r="AQ590" t="s">
        <v>303</v>
      </c>
      <c r="AR590" t="s">
        <v>303</v>
      </c>
      <c r="AS590">
        <v>0</v>
      </c>
      <c r="AT590">
        <v>0</v>
      </c>
      <c r="AU590">
        <f>1-AS590/AT590</f>
        <v>0</v>
      </c>
      <c r="AV590">
        <v>0.5</v>
      </c>
      <c r="AW590">
        <f>BV590</f>
        <v>0</v>
      </c>
      <c r="AX590">
        <f>K590</f>
        <v>0</v>
      </c>
      <c r="AY590">
        <f>AU590*AV590*AW590</f>
        <v>0</v>
      </c>
      <c r="AZ590">
        <f>(AX590-AP590)/AW590</f>
        <v>0</v>
      </c>
      <c r="BA590">
        <f>(AN590-AT590)/AT590</f>
        <v>0</v>
      </c>
      <c r="BB590">
        <f>AM590/(AO590+AM590/AT590)</f>
        <v>0</v>
      </c>
      <c r="BC590" t="s">
        <v>303</v>
      </c>
      <c r="BD590">
        <v>0</v>
      </c>
      <c r="BE590">
        <f>IF(BD590&lt;&gt;0, BD590, BB590)</f>
        <v>0</v>
      </c>
      <c r="BF590">
        <f>1-BE590/AT590</f>
        <v>0</v>
      </c>
      <c r="BG590">
        <f>(AT590-AS590)/(AT590-BE590)</f>
        <v>0</v>
      </c>
      <c r="BH590">
        <f>(AN590-AT590)/(AN590-BE590)</f>
        <v>0</v>
      </c>
      <c r="BI590">
        <f>(AT590-AS590)/(AT590-AM590)</f>
        <v>0</v>
      </c>
      <c r="BJ590">
        <f>(AN590-AT590)/(AN590-AM590)</f>
        <v>0</v>
      </c>
      <c r="BK590">
        <f>(BG590*BE590/AS590)</f>
        <v>0</v>
      </c>
      <c r="BL590">
        <f>(1-BK590)</f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f>$B$11*CS590+$C$11*CT590+$F$11*CU590*(1-CX590)</f>
        <v>0</v>
      </c>
      <c r="BV590">
        <f>BU590*BW590</f>
        <v>0</v>
      </c>
      <c r="BW590">
        <f>($B$11*$D$9+$C$11*$D$9+$F$11*((DH590+CZ590)/MAX(DH590+CZ590+DI590, 0.1)*$I$9+DI590/MAX(DH590+CZ590+DI590, 0.1)*$J$9))/($B$11+$C$11+$F$11)</f>
        <v>0</v>
      </c>
      <c r="BX590">
        <f>($B$11*$K$9+$C$11*$K$9+$F$11*((DH590+CZ590)/MAX(DH590+CZ590+DI590, 0.1)*$P$9+DI590/MAX(DH590+CZ590+DI590, 0.1)*$Q$9))/($B$11+$C$11+$F$11)</f>
        <v>0</v>
      </c>
      <c r="BY590">
        <v>6</v>
      </c>
      <c r="BZ590">
        <v>0.5</v>
      </c>
      <c r="CA590" t="s">
        <v>304</v>
      </c>
      <c r="CB590">
        <v>2</v>
      </c>
      <c r="CC590">
        <v>1625678361.5</v>
      </c>
      <c r="CD590">
        <v>405.171333333333</v>
      </c>
      <c r="CE590">
        <v>419.970666666667</v>
      </c>
      <c r="CF590">
        <v>15.1112666666667</v>
      </c>
      <c r="CG590">
        <v>12.0819333333333</v>
      </c>
      <c r="CH590">
        <v>419.512666666667</v>
      </c>
      <c r="CI590">
        <v>16.7160666666667</v>
      </c>
      <c r="CJ590">
        <v>500.026666666667</v>
      </c>
      <c r="CK590">
        <v>100.414</v>
      </c>
      <c r="CL590">
        <v>0.0999408333333333</v>
      </c>
      <c r="CM590">
        <v>30.6215333333333</v>
      </c>
      <c r="CN590">
        <v>30.0025666666667</v>
      </c>
      <c r="CO590">
        <v>999.9</v>
      </c>
      <c r="CP590">
        <v>0</v>
      </c>
      <c r="CQ590">
        <v>0</v>
      </c>
      <c r="CR590">
        <v>9992.5</v>
      </c>
      <c r="CS590">
        <v>0</v>
      </c>
      <c r="CT590">
        <v>4.24586</v>
      </c>
      <c r="CU590">
        <v>1045.98333333333</v>
      </c>
      <c r="CV590">
        <v>0.962013</v>
      </c>
      <c r="CW590">
        <v>0.037987</v>
      </c>
      <c r="CX590">
        <v>0</v>
      </c>
      <c r="CY590">
        <v>1159.75666666667</v>
      </c>
      <c r="CZ590">
        <v>4.99912</v>
      </c>
      <c r="DA590">
        <v>12099.8</v>
      </c>
      <c r="DB590">
        <v>6712.72333333333</v>
      </c>
      <c r="DC590">
        <v>38.6666666666667</v>
      </c>
      <c r="DD590">
        <v>41.437</v>
      </c>
      <c r="DE590">
        <v>40.229</v>
      </c>
      <c r="DF590">
        <v>41.0203333333333</v>
      </c>
      <c r="DG590">
        <v>40.979</v>
      </c>
      <c r="DH590">
        <v>1001.44333333333</v>
      </c>
      <c r="DI590">
        <v>39.54</v>
      </c>
      <c r="DJ590">
        <v>0</v>
      </c>
      <c r="DK590">
        <v>1625678363.6</v>
      </c>
      <c r="DL590">
        <v>0</v>
      </c>
      <c r="DM590">
        <v>1161.45115384615</v>
      </c>
      <c r="DN590">
        <v>-16.3928205221556</v>
      </c>
      <c r="DO590">
        <v>-161.042735012866</v>
      </c>
      <c r="DP590">
        <v>12118.05</v>
      </c>
      <c r="DQ590">
        <v>15</v>
      </c>
      <c r="DR590">
        <v>1625677134.6</v>
      </c>
      <c r="DS590" t="s">
        <v>305</v>
      </c>
      <c r="DT590">
        <v>1625677128.6</v>
      </c>
      <c r="DU590">
        <v>1625677134.6</v>
      </c>
      <c r="DV590">
        <v>2</v>
      </c>
      <c r="DW590">
        <v>0.041</v>
      </c>
      <c r="DX590">
        <v>0.026</v>
      </c>
      <c r="DY590">
        <v>-14.347</v>
      </c>
      <c r="DZ590">
        <v>-1.389</v>
      </c>
      <c r="EA590">
        <v>420</v>
      </c>
      <c r="EB590">
        <v>5</v>
      </c>
      <c r="EC590">
        <v>0.14</v>
      </c>
      <c r="ED590">
        <v>0.08</v>
      </c>
      <c r="EE590">
        <v>-14.7606195121951</v>
      </c>
      <c r="EF590">
        <v>-0.163154006968678</v>
      </c>
      <c r="EG590">
        <v>0.0256217820776623</v>
      </c>
      <c r="EH590">
        <v>1</v>
      </c>
      <c r="EI590">
        <v>1162.23441176471</v>
      </c>
      <c r="EJ590">
        <v>-15.8409129332197</v>
      </c>
      <c r="EK590">
        <v>1.57830920547809</v>
      </c>
      <c r="EL590">
        <v>0</v>
      </c>
      <c r="EM590">
        <v>2.99906731707317</v>
      </c>
      <c r="EN590">
        <v>0.216432961672472</v>
      </c>
      <c r="EO590">
        <v>0.0228162647404071</v>
      </c>
      <c r="EP590">
        <v>0</v>
      </c>
      <c r="EQ590">
        <v>1</v>
      </c>
      <c r="ER590">
        <v>3</v>
      </c>
      <c r="ES590" t="s">
        <v>427</v>
      </c>
      <c r="ET590">
        <v>100</v>
      </c>
      <c r="EU590">
        <v>100</v>
      </c>
      <c r="EV590">
        <v>-14.342</v>
      </c>
      <c r="EW590">
        <v>-1.605</v>
      </c>
      <c r="EX590">
        <v>-14.3476998515065</v>
      </c>
      <c r="EY590">
        <v>0.000485247639819423</v>
      </c>
      <c r="EZ590">
        <v>-1.36446825205216e-06</v>
      </c>
      <c r="FA590">
        <v>5.78542989185787e-10</v>
      </c>
      <c r="FB590">
        <v>-1.1099058739466</v>
      </c>
      <c r="FC590">
        <v>-0.0508365997127688</v>
      </c>
      <c r="FD590">
        <v>0.00161886503163497</v>
      </c>
      <c r="FE590">
        <v>-2.08621555845513e-05</v>
      </c>
      <c r="FF590">
        <v>0</v>
      </c>
      <c r="FG590">
        <v>2096</v>
      </c>
      <c r="FH590">
        <v>2</v>
      </c>
      <c r="FI590">
        <v>28</v>
      </c>
      <c r="FJ590">
        <v>20.6</v>
      </c>
      <c r="FK590">
        <v>20.5</v>
      </c>
      <c r="FL590">
        <v>18</v>
      </c>
      <c r="FM590">
        <v>493.27</v>
      </c>
      <c r="FN590">
        <v>513.959</v>
      </c>
      <c r="FO590">
        <v>34.4812</v>
      </c>
      <c r="FP590">
        <v>26.6869</v>
      </c>
      <c r="FQ590">
        <v>30.0003</v>
      </c>
      <c r="FR590">
        <v>26.6934</v>
      </c>
      <c r="FS590">
        <v>26.6676</v>
      </c>
      <c r="FT590">
        <v>21.5797</v>
      </c>
      <c r="FU590">
        <v>25.82</v>
      </c>
      <c r="FV590">
        <v>0</v>
      </c>
      <c r="FW590">
        <v>34.53</v>
      </c>
      <c r="FX590">
        <v>420</v>
      </c>
      <c r="FY590">
        <v>12.1716</v>
      </c>
      <c r="FZ590">
        <v>101.662</v>
      </c>
      <c r="GA590">
        <v>96.1787</v>
      </c>
    </row>
    <row r="591" spans="1:183">
      <c r="A591">
        <v>575</v>
      </c>
      <c r="B591">
        <v>1625678364.5</v>
      </c>
      <c r="C591">
        <v>1148.40000009537</v>
      </c>
      <c r="D591" t="s">
        <v>1456</v>
      </c>
      <c r="E591" t="s">
        <v>1457</v>
      </c>
      <c r="F591">
        <v>1</v>
      </c>
      <c r="G591" t="s">
        <v>302</v>
      </c>
      <c r="H591">
        <v>1625678363.5</v>
      </c>
      <c r="I591">
        <f>(J591)/1000</f>
        <v>0</v>
      </c>
      <c r="J591">
        <f>1000*CJ591*AH591*(CF591-CG591)/(100*BY591*(1000-AH591*CF591))</f>
        <v>0</v>
      </c>
      <c r="K591">
        <f>CJ591*AH591*(CE591-CD591*(1000-AH591*CG591)/(1000-AH591*CF591))/(100*BY591)</f>
        <v>0</v>
      </c>
      <c r="L591">
        <f>CD591 - IF(AH591&gt;1, K591*BY591*100.0/(AJ591*CR591), 0)</f>
        <v>0</v>
      </c>
      <c r="M591">
        <f>((S591-I591/2)*L591-K591)/(S591+I591/2)</f>
        <v>0</v>
      </c>
      <c r="N591">
        <f>M591*(CK591+CL591)/1000.0</f>
        <v>0</v>
      </c>
      <c r="O591">
        <f>(CD591 - IF(AH591&gt;1, K591*BY591*100.0/(AJ591*CR591), 0))*(CK591+CL591)/1000.0</f>
        <v>0</v>
      </c>
      <c r="P591">
        <f>2.0/((1/R591-1/Q591)+SIGN(R591)*SQRT((1/R591-1/Q591)*(1/R591-1/Q591) + 4*BZ591/((BZ591+1)*(BZ591+1))*(2*1/R591*1/Q591-1/Q591*1/Q591)))</f>
        <v>0</v>
      </c>
      <c r="Q591">
        <f>IF(LEFT(CA591,1)&lt;&gt;"0",IF(LEFT(CA591,1)="1",3.0,CB591),$D$5+$E$5*(CR591*CK591/($K$5*1000))+$F$5*(CR591*CK591/($K$5*1000))*MAX(MIN(BY591,$J$5),$I$5)*MAX(MIN(BY591,$J$5),$I$5)+$G$5*MAX(MIN(BY591,$J$5),$I$5)*(CR591*CK591/($K$5*1000))+$H$5*(CR591*CK591/($K$5*1000))*(CR591*CK591/($K$5*1000)))</f>
        <v>0</v>
      </c>
      <c r="R591">
        <f>I591*(1000-(1000*0.61365*exp(17.502*V591/(240.97+V591))/(CK591+CL591)+CF591)/2)/(1000*0.61365*exp(17.502*V591/(240.97+V591))/(CK591+CL591)-CF591)</f>
        <v>0</v>
      </c>
      <c r="S591">
        <f>1/((BZ591+1)/(P591/1.6)+1/(Q591/1.37)) + BZ591/((BZ591+1)/(P591/1.6) + BZ591/(Q591/1.37))</f>
        <v>0</v>
      </c>
      <c r="T591">
        <f>(BU591*BX591)</f>
        <v>0</v>
      </c>
      <c r="U591">
        <f>(CM591+(T591+2*0.95*5.67E-8*(((CM591+$B$7)+273)^4-(CM591+273)^4)-44100*I591)/(1.84*29.3*Q591+8*0.95*5.67E-8*(CM591+273)^3))</f>
        <v>0</v>
      </c>
      <c r="V591">
        <f>($C$7*CN591+$D$7*CO591+$E$7*U591)</f>
        <v>0</v>
      </c>
      <c r="W591">
        <f>0.61365*exp(17.502*V591/(240.97+V591))</f>
        <v>0</v>
      </c>
      <c r="X591">
        <f>(Y591/Z591*100)</f>
        <v>0</v>
      </c>
      <c r="Y591">
        <f>CF591*(CK591+CL591)/1000</f>
        <v>0</v>
      </c>
      <c r="Z591">
        <f>0.61365*exp(17.502*CM591/(240.97+CM591))</f>
        <v>0</v>
      </c>
      <c r="AA591">
        <f>(W591-CF591*(CK591+CL591)/1000)</f>
        <v>0</v>
      </c>
      <c r="AB591">
        <f>(-I591*44100)</f>
        <v>0</v>
      </c>
      <c r="AC591">
        <f>2*29.3*Q591*0.92*(CM591-V591)</f>
        <v>0</v>
      </c>
      <c r="AD591">
        <f>2*0.95*5.67E-8*(((CM591+$B$7)+273)^4-(V591+273)^4)</f>
        <v>0</v>
      </c>
      <c r="AE591">
        <f>T591+AD591+AB591+AC591</f>
        <v>0</v>
      </c>
      <c r="AF591">
        <v>0</v>
      </c>
      <c r="AG591">
        <v>0</v>
      </c>
      <c r="AH591">
        <f>IF(AF591*$H$13&gt;=AJ591,1.0,(AJ591/(AJ591-AF591*$H$13)))</f>
        <v>0</v>
      </c>
      <c r="AI591">
        <f>(AH591-1)*100</f>
        <v>0</v>
      </c>
      <c r="AJ591">
        <f>MAX(0,($B$13+$C$13*CR591)/(1+$D$13*CR591)*CK591/(CM591+273)*$E$13)</f>
        <v>0</v>
      </c>
      <c r="AK591" t="s">
        <v>303</v>
      </c>
      <c r="AL591" t="s">
        <v>303</v>
      </c>
      <c r="AM591">
        <v>0</v>
      </c>
      <c r="AN591">
        <v>0</v>
      </c>
      <c r="AO591">
        <f>1-AM591/AN591</f>
        <v>0</v>
      </c>
      <c r="AP591">
        <v>0</v>
      </c>
      <c r="AQ591" t="s">
        <v>303</v>
      </c>
      <c r="AR591" t="s">
        <v>303</v>
      </c>
      <c r="AS591">
        <v>0</v>
      </c>
      <c r="AT591">
        <v>0</v>
      </c>
      <c r="AU591">
        <f>1-AS591/AT591</f>
        <v>0</v>
      </c>
      <c r="AV591">
        <v>0.5</v>
      </c>
      <c r="AW591">
        <f>BV591</f>
        <v>0</v>
      </c>
      <c r="AX591">
        <f>K591</f>
        <v>0</v>
      </c>
      <c r="AY591">
        <f>AU591*AV591*AW591</f>
        <v>0</v>
      </c>
      <c r="AZ591">
        <f>(AX591-AP591)/AW591</f>
        <v>0</v>
      </c>
      <c r="BA591">
        <f>(AN591-AT591)/AT591</f>
        <v>0</v>
      </c>
      <c r="BB591">
        <f>AM591/(AO591+AM591/AT591)</f>
        <v>0</v>
      </c>
      <c r="BC591" t="s">
        <v>303</v>
      </c>
      <c r="BD591">
        <v>0</v>
      </c>
      <c r="BE591">
        <f>IF(BD591&lt;&gt;0, BD591, BB591)</f>
        <v>0</v>
      </c>
      <c r="BF591">
        <f>1-BE591/AT591</f>
        <v>0</v>
      </c>
      <c r="BG591">
        <f>(AT591-AS591)/(AT591-BE591)</f>
        <v>0</v>
      </c>
      <c r="BH591">
        <f>(AN591-AT591)/(AN591-BE591)</f>
        <v>0</v>
      </c>
      <c r="BI591">
        <f>(AT591-AS591)/(AT591-AM591)</f>
        <v>0</v>
      </c>
      <c r="BJ591">
        <f>(AN591-AT591)/(AN591-AM591)</f>
        <v>0</v>
      </c>
      <c r="BK591">
        <f>(BG591*BE591/AS591)</f>
        <v>0</v>
      </c>
      <c r="BL591">
        <f>(1-BK591)</f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f>$B$11*CS591+$C$11*CT591+$F$11*CU591*(1-CX591)</f>
        <v>0</v>
      </c>
      <c r="BV591">
        <f>BU591*BW591</f>
        <v>0</v>
      </c>
      <c r="BW591">
        <f>($B$11*$D$9+$C$11*$D$9+$F$11*((DH591+CZ591)/MAX(DH591+CZ591+DI591, 0.1)*$I$9+DI591/MAX(DH591+CZ591+DI591, 0.1)*$J$9))/($B$11+$C$11+$F$11)</f>
        <v>0</v>
      </c>
      <c r="BX591">
        <f>($B$11*$K$9+$C$11*$K$9+$F$11*((DH591+CZ591)/MAX(DH591+CZ591+DI591, 0.1)*$P$9+DI591/MAX(DH591+CZ591+DI591, 0.1)*$Q$9))/($B$11+$C$11+$F$11)</f>
        <v>0</v>
      </c>
      <c r="BY591">
        <v>6</v>
      </c>
      <c r="BZ591">
        <v>0.5</v>
      </c>
      <c r="CA591" t="s">
        <v>304</v>
      </c>
      <c r="CB591">
        <v>2</v>
      </c>
      <c r="CC591">
        <v>1625678363.5</v>
      </c>
      <c r="CD591">
        <v>405.165666666667</v>
      </c>
      <c r="CE591">
        <v>420.002</v>
      </c>
      <c r="CF591">
        <v>15.1364</v>
      </c>
      <c r="CG591">
        <v>12.0967333333333</v>
      </c>
      <c r="CH591">
        <v>419.507333333333</v>
      </c>
      <c r="CI591">
        <v>16.7415</v>
      </c>
      <c r="CJ591">
        <v>500.023333333333</v>
      </c>
      <c r="CK591">
        <v>100.415333333333</v>
      </c>
      <c r="CL591">
        <v>0.0999152666666667</v>
      </c>
      <c r="CM591">
        <v>30.6510333333333</v>
      </c>
      <c r="CN591">
        <v>30.0372666666667</v>
      </c>
      <c r="CO591">
        <v>999.9</v>
      </c>
      <c r="CP591">
        <v>0</v>
      </c>
      <c r="CQ591">
        <v>0</v>
      </c>
      <c r="CR591">
        <v>10016.85</v>
      </c>
      <c r="CS591">
        <v>0</v>
      </c>
      <c r="CT591">
        <v>4.23438</v>
      </c>
      <c r="CU591">
        <v>1045.99</v>
      </c>
      <c r="CV591">
        <v>0.962013</v>
      </c>
      <c r="CW591">
        <v>0.037987</v>
      </c>
      <c r="CX591">
        <v>0</v>
      </c>
      <c r="CY591">
        <v>1159.00666666667</v>
      </c>
      <c r="CZ591">
        <v>4.99912</v>
      </c>
      <c r="DA591">
        <v>12085.8333333333</v>
      </c>
      <c r="DB591">
        <v>6712.78666666667</v>
      </c>
      <c r="DC591">
        <v>38.7916666666667</v>
      </c>
      <c r="DD591">
        <v>41.4163333333333</v>
      </c>
      <c r="DE591">
        <v>40.3123333333333</v>
      </c>
      <c r="DF591">
        <v>41.0833333333333</v>
      </c>
      <c r="DG591">
        <v>41.083</v>
      </c>
      <c r="DH591">
        <v>1001.45</v>
      </c>
      <c r="DI591">
        <v>39.54</v>
      </c>
      <c r="DJ591">
        <v>0</v>
      </c>
      <c r="DK591">
        <v>1625678365.4</v>
      </c>
      <c r="DL591">
        <v>0</v>
      </c>
      <c r="DM591">
        <v>1160.8824</v>
      </c>
      <c r="DN591">
        <v>-16.4869230548309</v>
      </c>
      <c r="DO591">
        <v>-187.253845871178</v>
      </c>
      <c r="DP591">
        <v>12111.6</v>
      </c>
      <c r="DQ591">
        <v>15</v>
      </c>
      <c r="DR591">
        <v>1625677134.6</v>
      </c>
      <c r="DS591" t="s">
        <v>305</v>
      </c>
      <c r="DT591">
        <v>1625677128.6</v>
      </c>
      <c r="DU591">
        <v>1625677134.6</v>
      </c>
      <c r="DV591">
        <v>2</v>
      </c>
      <c r="DW591">
        <v>0.041</v>
      </c>
      <c r="DX591">
        <v>0.026</v>
      </c>
      <c r="DY591">
        <v>-14.347</v>
      </c>
      <c r="DZ591">
        <v>-1.389</v>
      </c>
      <c r="EA591">
        <v>420</v>
      </c>
      <c r="EB591">
        <v>5</v>
      </c>
      <c r="EC591">
        <v>0.14</v>
      </c>
      <c r="ED591">
        <v>0.08</v>
      </c>
      <c r="EE591">
        <v>-14.7676707317073</v>
      </c>
      <c r="EF591">
        <v>-0.290657142857203</v>
      </c>
      <c r="EG591">
        <v>0.0341686080710553</v>
      </c>
      <c r="EH591">
        <v>1</v>
      </c>
      <c r="EI591">
        <v>1161.81857142857</v>
      </c>
      <c r="EJ591">
        <v>-16.0640313111534</v>
      </c>
      <c r="EK591">
        <v>1.63800774960166</v>
      </c>
      <c r="EL591">
        <v>0</v>
      </c>
      <c r="EM591">
        <v>3.00625731707317</v>
      </c>
      <c r="EN591">
        <v>0.212779024390233</v>
      </c>
      <c r="EO591">
        <v>0.0224763330296657</v>
      </c>
      <c r="EP591">
        <v>0</v>
      </c>
      <c r="EQ591">
        <v>1</v>
      </c>
      <c r="ER591">
        <v>3</v>
      </c>
      <c r="ES591" t="s">
        <v>427</v>
      </c>
      <c r="ET591">
        <v>100</v>
      </c>
      <c r="EU591">
        <v>100</v>
      </c>
      <c r="EV591">
        <v>-14.341</v>
      </c>
      <c r="EW591">
        <v>-1.6054</v>
      </c>
      <c r="EX591">
        <v>-14.3476998515065</v>
      </c>
      <c r="EY591">
        <v>0.000485247639819423</v>
      </c>
      <c r="EZ591">
        <v>-1.36446825205216e-06</v>
      </c>
      <c r="FA591">
        <v>5.78542989185787e-10</v>
      </c>
      <c r="FB591">
        <v>-1.1099058739466</v>
      </c>
      <c r="FC591">
        <v>-0.0508365997127688</v>
      </c>
      <c r="FD591">
        <v>0.00161886503163497</v>
      </c>
      <c r="FE591">
        <v>-2.08621555845513e-05</v>
      </c>
      <c r="FF591">
        <v>0</v>
      </c>
      <c r="FG591">
        <v>2096</v>
      </c>
      <c r="FH591">
        <v>2</v>
      </c>
      <c r="FI591">
        <v>28</v>
      </c>
      <c r="FJ591">
        <v>20.6</v>
      </c>
      <c r="FK591">
        <v>20.5</v>
      </c>
      <c r="FL591">
        <v>18</v>
      </c>
      <c r="FM591">
        <v>492.988</v>
      </c>
      <c r="FN591">
        <v>514.258</v>
      </c>
      <c r="FO591">
        <v>34.5266</v>
      </c>
      <c r="FP591">
        <v>26.6892</v>
      </c>
      <c r="FQ591">
        <v>30.0004</v>
      </c>
      <c r="FR591">
        <v>26.6945</v>
      </c>
      <c r="FS591">
        <v>26.6688</v>
      </c>
      <c r="FT591">
        <v>21.5797</v>
      </c>
      <c r="FU591">
        <v>25.5112</v>
      </c>
      <c r="FV591">
        <v>0</v>
      </c>
      <c r="FW591">
        <v>34.6</v>
      </c>
      <c r="FX591">
        <v>420</v>
      </c>
      <c r="FY591">
        <v>12.2597</v>
      </c>
      <c r="FZ591">
        <v>101.662</v>
      </c>
      <c r="GA591">
        <v>96.1801</v>
      </c>
    </row>
    <row r="592" spans="1:183">
      <c r="A592">
        <v>576</v>
      </c>
      <c r="B592">
        <v>1625678366.5</v>
      </c>
      <c r="C592">
        <v>1150.40000009537</v>
      </c>
      <c r="D592" t="s">
        <v>1458</v>
      </c>
      <c r="E592" t="s">
        <v>1459</v>
      </c>
      <c r="F592">
        <v>1</v>
      </c>
      <c r="G592" t="s">
        <v>302</v>
      </c>
      <c r="H592">
        <v>1625678365.5</v>
      </c>
      <c r="I592">
        <f>(J592)/1000</f>
        <v>0</v>
      </c>
      <c r="J592">
        <f>1000*CJ592*AH592*(CF592-CG592)/(100*BY592*(1000-AH592*CF592))</f>
        <v>0</v>
      </c>
      <c r="K592">
        <f>CJ592*AH592*(CE592-CD592*(1000-AH592*CG592)/(1000-AH592*CF592))/(100*BY592)</f>
        <v>0</v>
      </c>
      <c r="L592">
        <f>CD592 - IF(AH592&gt;1, K592*BY592*100.0/(AJ592*CR592), 0)</f>
        <v>0</v>
      </c>
      <c r="M592">
        <f>((S592-I592/2)*L592-K592)/(S592+I592/2)</f>
        <v>0</v>
      </c>
      <c r="N592">
        <f>M592*(CK592+CL592)/1000.0</f>
        <v>0</v>
      </c>
      <c r="O592">
        <f>(CD592 - IF(AH592&gt;1, K592*BY592*100.0/(AJ592*CR592), 0))*(CK592+CL592)/1000.0</f>
        <v>0</v>
      </c>
      <c r="P592">
        <f>2.0/((1/R592-1/Q592)+SIGN(R592)*SQRT((1/R592-1/Q592)*(1/R592-1/Q592) + 4*BZ592/((BZ592+1)*(BZ592+1))*(2*1/R592*1/Q592-1/Q592*1/Q592)))</f>
        <v>0</v>
      </c>
      <c r="Q592">
        <f>IF(LEFT(CA592,1)&lt;&gt;"0",IF(LEFT(CA592,1)="1",3.0,CB592),$D$5+$E$5*(CR592*CK592/($K$5*1000))+$F$5*(CR592*CK592/($K$5*1000))*MAX(MIN(BY592,$J$5),$I$5)*MAX(MIN(BY592,$J$5),$I$5)+$G$5*MAX(MIN(BY592,$J$5),$I$5)*(CR592*CK592/($K$5*1000))+$H$5*(CR592*CK592/($K$5*1000))*(CR592*CK592/($K$5*1000)))</f>
        <v>0</v>
      </c>
      <c r="R592">
        <f>I592*(1000-(1000*0.61365*exp(17.502*V592/(240.97+V592))/(CK592+CL592)+CF592)/2)/(1000*0.61365*exp(17.502*V592/(240.97+V592))/(CK592+CL592)-CF592)</f>
        <v>0</v>
      </c>
      <c r="S592">
        <f>1/((BZ592+1)/(P592/1.6)+1/(Q592/1.37)) + BZ592/((BZ592+1)/(P592/1.6) + BZ592/(Q592/1.37))</f>
        <v>0</v>
      </c>
      <c r="T592">
        <f>(BU592*BX592)</f>
        <v>0</v>
      </c>
      <c r="U592">
        <f>(CM592+(T592+2*0.95*5.67E-8*(((CM592+$B$7)+273)^4-(CM592+273)^4)-44100*I592)/(1.84*29.3*Q592+8*0.95*5.67E-8*(CM592+273)^3))</f>
        <v>0</v>
      </c>
      <c r="V592">
        <f>($C$7*CN592+$D$7*CO592+$E$7*U592)</f>
        <v>0</v>
      </c>
      <c r="W592">
        <f>0.61365*exp(17.502*V592/(240.97+V592))</f>
        <v>0</v>
      </c>
      <c r="X592">
        <f>(Y592/Z592*100)</f>
        <v>0</v>
      </c>
      <c r="Y592">
        <f>CF592*(CK592+CL592)/1000</f>
        <v>0</v>
      </c>
      <c r="Z592">
        <f>0.61365*exp(17.502*CM592/(240.97+CM592))</f>
        <v>0</v>
      </c>
      <c r="AA592">
        <f>(W592-CF592*(CK592+CL592)/1000)</f>
        <v>0</v>
      </c>
      <c r="AB592">
        <f>(-I592*44100)</f>
        <v>0</v>
      </c>
      <c r="AC592">
        <f>2*29.3*Q592*0.92*(CM592-V592)</f>
        <v>0</v>
      </c>
      <c r="AD592">
        <f>2*0.95*5.67E-8*(((CM592+$B$7)+273)^4-(V592+273)^4)</f>
        <v>0</v>
      </c>
      <c r="AE592">
        <f>T592+AD592+AB592+AC592</f>
        <v>0</v>
      </c>
      <c r="AF592">
        <v>0</v>
      </c>
      <c r="AG592">
        <v>0</v>
      </c>
      <c r="AH592">
        <f>IF(AF592*$H$13&gt;=AJ592,1.0,(AJ592/(AJ592-AF592*$H$13)))</f>
        <v>0</v>
      </c>
      <c r="AI592">
        <f>(AH592-1)*100</f>
        <v>0</v>
      </c>
      <c r="AJ592">
        <f>MAX(0,($B$13+$C$13*CR592)/(1+$D$13*CR592)*CK592/(CM592+273)*$E$13)</f>
        <v>0</v>
      </c>
      <c r="AK592" t="s">
        <v>303</v>
      </c>
      <c r="AL592" t="s">
        <v>303</v>
      </c>
      <c r="AM592">
        <v>0</v>
      </c>
      <c r="AN592">
        <v>0</v>
      </c>
      <c r="AO592">
        <f>1-AM592/AN592</f>
        <v>0</v>
      </c>
      <c r="AP592">
        <v>0</v>
      </c>
      <c r="AQ592" t="s">
        <v>303</v>
      </c>
      <c r="AR592" t="s">
        <v>303</v>
      </c>
      <c r="AS592">
        <v>0</v>
      </c>
      <c r="AT592">
        <v>0</v>
      </c>
      <c r="AU592">
        <f>1-AS592/AT592</f>
        <v>0</v>
      </c>
      <c r="AV592">
        <v>0.5</v>
      </c>
      <c r="AW592">
        <f>BV592</f>
        <v>0</v>
      </c>
      <c r="AX592">
        <f>K592</f>
        <v>0</v>
      </c>
      <c r="AY592">
        <f>AU592*AV592*AW592</f>
        <v>0</v>
      </c>
      <c r="AZ592">
        <f>(AX592-AP592)/AW592</f>
        <v>0</v>
      </c>
      <c r="BA592">
        <f>(AN592-AT592)/AT592</f>
        <v>0</v>
      </c>
      <c r="BB592">
        <f>AM592/(AO592+AM592/AT592)</f>
        <v>0</v>
      </c>
      <c r="BC592" t="s">
        <v>303</v>
      </c>
      <c r="BD592">
        <v>0</v>
      </c>
      <c r="BE592">
        <f>IF(BD592&lt;&gt;0, BD592, BB592)</f>
        <v>0</v>
      </c>
      <c r="BF592">
        <f>1-BE592/AT592</f>
        <v>0</v>
      </c>
      <c r="BG592">
        <f>(AT592-AS592)/(AT592-BE592)</f>
        <v>0</v>
      </c>
      <c r="BH592">
        <f>(AN592-AT592)/(AN592-BE592)</f>
        <v>0</v>
      </c>
      <c r="BI592">
        <f>(AT592-AS592)/(AT592-AM592)</f>
        <v>0</v>
      </c>
      <c r="BJ592">
        <f>(AN592-AT592)/(AN592-AM592)</f>
        <v>0</v>
      </c>
      <c r="BK592">
        <f>(BG592*BE592/AS592)</f>
        <v>0</v>
      </c>
      <c r="BL592">
        <f>(1-BK592)</f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f>$B$11*CS592+$C$11*CT592+$F$11*CU592*(1-CX592)</f>
        <v>0</v>
      </c>
      <c r="BV592">
        <f>BU592*BW592</f>
        <v>0</v>
      </c>
      <c r="BW592">
        <f>($B$11*$D$9+$C$11*$D$9+$F$11*((DH592+CZ592)/MAX(DH592+CZ592+DI592, 0.1)*$I$9+DI592/MAX(DH592+CZ592+DI592, 0.1)*$J$9))/($B$11+$C$11+$F$11)</f>
        <v>0</v>
      </c>
      <c r="BX592">
        <f>($B$11*$K$9+$C$11*$K$9+$F$11*((DH592+CZ592)/MAX(DH592+CZ592+DI592, 0.1)*$P$9+DI592/MAX(DH592+CZ592+DI592, 0.1)*$Q$9))/($B$11+$C$11+$F$11)</f>
        <v>0</v>
      </c>
      <c r="BY592">
        <v>6</v>
      </c>
      <c r="BZ592">
        <v>0.5</v>
      </c>
      <c r="CA592" t="s">
        <v>304</v>
      </c>
      <c r="CB592">
        <v>2</v>
      </c>
      <c r="CC592">
        <v>1625678365.5</v>
      </c>
      <c r="CD592">
        <v>405.168333333333</v>
      </c>
      <c r="CE592">
        <v>419.957666666667</v>
      </c>
      <c r="CF592">
        <v>15.1620666666667</v>
      </c>
      <c r="CG592">
        <v>12.1136666666667</v>
      </c>
      <c r="CH592">
        <v>419.509666666667</v>
      </c>
      <c r="CI592">
        <v>16.7675666666667</v>
      </c>
      <c r="CJ592">
        <v>500.011666666667</v>
      </c>
      <c r="CK592">
        <v>100.416666666667</v>
      </c>
      <c r="CL592">
        <v>0.100112033333333</v>
      </c>
      <c r="CM592">
        <v>30.6827</v>
      </c>
      <c r="CN592">
        <v>30.0750333333333</v>
      </c>
      <c r="CO592">
        <v>999.9</v>
      </c>
      <c r="CP592">
        <v>0</v>
      </c>
      <c r="CQ592">
        <v>0</v>
      </c>
      <c r="CR592">
        <v>9997.67333333333</v>
      </c>
      <c r="CS592">
        <v>0</v>
      </c>
      <c r="CT592">
        <v>4.20772666666667</v>
      </c>
      <c r="CU592">
        <v>1045.99</v>
      </c>
      <c r="CV592">
        <v>0.962013</v>
      </c>
      <c r="CW592">
        <v>0.037987</v>
      </c>
      <c r="CX592">
        <v>0</v>
      </c>
      <c r="CY592">
        <v>1158.64333333333</v>
      </c>
      <c r="CZ592">
        <v>4.99912</v>
      </c>
      <c r="DA592">
        <v>12087.3</v>
      </c>
      <c r="DB592">
        <v>6712.77666666667</v>
      </c>
      <c r="DC592">
        <v>38.7496666666667</v>
      </c>
      <c r="DD592">
        <v>41.437</v>
      </c>
      <c r="DE592">
        <v>40.312</v>
      </c>
      <c r="DF592">
        <v>41.1246666666667</v>
      </c>
      <c r="DG592">
        <v>40.9996666666667</v>
      </c>
      <c r="DH592">
        <v>1001.45</v>
      </c>
      <c r="DI592">
        <v>39.54</v>
      </c>
      <c r="DJ592">
        <v>0</v>
      </c>
      <c r="DK592">
        <v>1625678367.2</v>
      </c>
      <c r="DL592">
        <v>0</v>
      </c>
      <c r="DM592">
        <v>1160.45846153846</v>
      </c>
      <c r="DN592">
        <v>-15.8064957338292</v>
      </c>
      <c r="DO592">
        <v>-188.882051459289</v>
      </c>
      <c r="DP592">
        <v>12107.3923076923</v>
      </c>
      <c r="DQ592">
        <v>15</v>
      </c>
      <c r="DR592">
        <v>1625677134.6</v>
      </c>
      <c r="DS592" t="s">
        <v>305</v>
      </c>
      <c r="DT592">
        <v>1625677128.6</v>
      </c>
      <c r="DU592">
        <v>1625677134.6</v>
      </c>
      <c r="DV592">
        <v>2</v>
      </c>
      <c r="DW592">
        <v>0.041</v>
      </c>
      <c r="DX592">
        <v>0.026</v>
      </c>
      <c r="DY592">
        <v>-14.347</v>
      </c>
      <c r="DZ592">
        <v>-1.389</v>
      </c>
      <c r="EA592">
        <v>420</v>
      </c>
      <c r="EB592">
        <v>5</v>
      </c>
      <c r="EC592">
        <v>0.14</v>
      </c>
      <c r="ED592">
        <v>0.08</v>
      </c>
      <c r="EE592">
        <v>-14.7732512195122</v>
      </c>
      <c r="EF592">
        <v>-0.280724738675956</v>
      </c>
      <c r="EG592">
        <v>0.0342234345751934</v>
      </c>
      <c r="EH592">
        <v>1</v>
      </c>
      <c r="EI592">
        <v>1161.10558823529</v>
      </c>
      <c r="EJ592">
        <v>-15.8944334543619</v>
      </c>
      <c r="EK592">
        <v>1.57978999195623</v>
      </c>
      <c r="EL592">
        <v>0</v>
      </c>
      <c r="EM592">
        <v>3.01310341463415</v>
      </c>
      <c r="EN592">
        <v>0.221323484320562</v>
      </c>
      <c r="EO592">
        <v>0.0232188563624331</v>
      </c>
      <c r="EP592">
        <v>0</v>
      </c>
      <c r="EQ592">
        <v>1</v>
      </c>
      <c r="ER592">
        <v>3</v>
      </c>
      <c r="ES592" t="s">
        <v>427</v>
      </c>
      <c r="ET592">
        <v>100</v>
      </c>
      <c r="EU592">
        <v>100</v>
      </c>
      <c r="EV592">
        <v>-14.342</v>
      </c>
      <c r="EW592">
        <v>-1.6057</v>
      </c>
      <c r="EX592">
        <v>-14.3476998515065</v>
      </c>
      <c r="EY592">
        <v>0.000485247639819423</v>
      </c>
      <c r="EZ592">
        <v>-1.36446825205216e-06</v>
      </c>
      <c r="FA592">
        <v>5.78542989185787e-10</v>
      </c>
      <c r="FB592">
        <v>-1.1099058739466</v>
      </c>
      <c r="FC592">
        <v>-0.0508365997127688</v>
      </c>
      <c r="FD592">
        <v>0.00161886503163497</v>
      </c>
      <c r="FE592">
        <v>-2.08621555845513e-05</v>
      </c>
      <c r="FF592">
        <v>0</v>
      </c>
      <c r="FG592">
        <v>2096</v>
      </c>
      <c r="FH592">
        <v>2</v>
      </c>
      <c r="FI592">
        <v>28</v>
      </c>
      <c r="FJ592">
        <v>20.6</v>
      </c>
      <c r="FK592">
        <v>20.5</v>
      </c>
      <c r="FL592">
        <v>18</v>
      </c>
      <c r="FM592">
        <v>493.041</v>
      </c>
      <c r="FN592">
        <v>514.16</v>
      </c>
      <c r="FO592">
        <v>34.5711</v>
      </c>
      <c r="FP592">
        <v>26.6914</v>
      </c>
      <c r="FQ592">
        <v>30.0005</v>
      </c>
      <c r="FR592">
        <v>26.6956</v>
      </c>
      <c r="FS592">
        <v>26.6699</v>
      </c>
      <c r="FT592">
        <v>21.5829</v>
      </c>
      <c r="FU592">
        <v>25.5112</v>
      </c>
      <c r="FV592">
        <v>0</v>
      </c>
      <c r="FW592">
        <v>34.6</v>
      </c>
      <c r="FX592">
        <v>420</v>
      </c>
      <c r="FY592">
        <v>12.2662</v>
      </c>
      <c r="FZ592">
        <v>101.662</v>
      </c>
      <c r="GA592">
        <v>96.1805</v>
      </c>
    </row>
    <row r="593" spans="1:183">
      <c r="A593">
        <v>577</v>
      </c>
      <c r="B593">
        <v>1625678368.5</v>
      </c>
      <c r="C593">
        <v>1152.40000009537</v>
      </c>
      <c r="D593" t="s">
        <v>1460</v>
      </c>
      <c r="E593" t="s">
        <v>1461</v>
      </c>
      <c r="F593">
        <v>1</v>
      </c>
      <c r="G593" t="s">
        <v>302</v>
      </c>
      <c r="H593">
        <v>1625678367.5</v>
      </c>
      <c r="I593">
        <f>(J593)/1000</f>
        <v>0</v>
      </c>
      <c r="J593">
        <f>1000*CJ593*AH593*(CF593-CG593)/(100*BY593*(1000-AH593*CF593))</f>
        <v>0</v>
      </c>
      <c r="K593">
        <f>CJ593*AH593*(CE593-CD593*(1000-AH593*CG593)/(1000-AH593*CF593))/(100*BY593)</f>
        <v>0</v>
      </c>
      <c r="L593">
        <f>CD593 - IF(AH593&gt;1, K593*BY593*100.0/(AJ593*CR593), 0)</f>
        <v>0</v>
      </c>
      <c r="M593">
        <f>((S593-I593/2)*L593-K593)/(S593+I593/2)</f>
        <v>0</v>
      </c>
      <c r="N593">
        <f>M593*(CK593+CL593)/1000.0</f>
        <v>0</v>
      </c>
      <c r="O593">
        <f>(CD593 - IF(AH593&gt;1, K593*BY593*100.0/(AJ593*CR593), 0))*(CK593+CL593)/1000.0</f>
        <v>0</v>
      </c>
      <c r="P593">
        <f>2.0/((1/R593-1/Q593)+SIGN(R593)*SQRT((1/R593-1/Q593)*(1/R593-1/Q593) + 4*BZ593/((BZ593+1)*(BZ593+1))*(2*1/R593*1/Q593-1/Q593*1/Q593)))</f>
        <v>0</v>
      </c>
      <c r="Q593">
        <f>IF(LEFT(CA593,1)&lt;&gt;"0",IF(LEFT(CA593,1)="1",3.0,CB593),$D$5+$E$5*(CR593*CK593/($K$5*1000))+$F$5*(CR593*CK593/($K$5*1000))*MAX(MIN(BY593,$J$5),$I$5)*MAX(MIN(BY593,$J$5),$I$5)+$G$5*MAX(MIN(BY593,$J$5),$I$5)*(CR593*CK593/($K$5*1000))+$H$5*(CR593*CK593/($K$5*1000))*(CR593*CK593/($K$5*1000)))</f>
        <v>0</v>
      </c>
      <c r="R593">
        <f>I593*(1000-(1000*0.61365*exp(17.502*V593/(240.97+V593))/(CK593+CL593)+CF593)/2)/(1000*0.61365*exp(17.502*V593/(240.97+V593))/(CK593+CL593)-CF593)</f>
        <v>0</v>
      </c>
      <c r="S593">
        <f>1/((BZ593+1)/(P593/1.6)+1/(Q593/1.37)) + BZ593/((BZ593+1)/(P593/1.6) + BZ593/(Q593/1.37))</f>
        <v>0</v>
      </c>
      <c r="T593">
        <f>(BU593*BX593)</f>
        <v>0</v>
      </c>
      <c r="U593">
        <f>(CM593+(T593+2*0.95*5.67E-8*(((CM593+$B$7)+273)^4-(CM593+273)^4)-44100*I593)/(1.84*29.3*Q593+8*0.95*5.67E-8*(CM593+273)^3))</f>
        <v>0</v>
      </c>
      <c r="V593">
        <f>($C$7*CN593+$D$7*CO593+$E$7*U593)</f>
        <v>0</v>
      </c>
      <c r="W593">
        <f>0.61365*exp(17.502*V593/(240.97+V593))</f>
        <v>0</v>
      </c>
      <c r="X593">
        <f>(Y593/Z593*100)</f>
        <v>0</v>
      </c>
      <c r="Y593">
        <f>CF593*(CK593+CL593)/1000</f>
        <v>0</v>
      </c>
      <c r="Z593">
        <f>0.61365*exp(17.502*CM593/(240.97+CM593))</f>
        <v>0</v>
      </c>
      <c r="AA593">
        <f>(W593-CF593*(CK593+CL593)/1000)</f>
        <v>0</v>
      </c>
      <c r="AB593">
        <f>(-I593*44100)</f>
        <v>0</v>
      </c>
      <c r="AC593">
        <f>2*29.3*Q593*0.92*(CM593-V593)</f>
        <v>0</v>
      </c>
      <c r="AD593">
        <f>2*0.95*5.67E-8*(((CM593+$B$7)+273)^4-(V593+273)^4)</f>
        <v>0</v>
      </c>
      <c r="AE593">
        <f>T593+AD593+AB593+AC593</f>
        <v>0</v>
      </c>
      <c r="AF593">
        <v>0</v>
      </c>
      <c r="AG593">
        <v>0</v>
      </c>
      <c r="AH593">
        <f>IF(AF593*$H$13&gt;=AJ593,1.0,(AJ593/(AJ593-AF593*$H$13)))</f>
        <v>0</v>
      </c>
      <c r="AI593">
        <f>(AH593-1)*100</f>
        <v>0</v>
      </c>
      <c r="AJ593">
        <f>MAX(0,($B$13+$C$13*CR593)/(1+$D$13*CR593)*CK593/(CM593+273)*$E$13)</f>
        <v>0</v>
      </c>
      <c r="AK593" t="s">
        <v>303</v>
      </c>
      <c r="AL593" t="s">
        <v>303</v>
      </c>
      <c r="AM593">
        <v>0</v>
      </c>
      <c r="AN593">
        <v>0</v>
      </c>
      <c r="AO593">
        <f>1-AM593/AN593</f>
        <v>0</v>
      </c>
      <c r="AP593">
        <v>0</v>
      </c>
      <c r="AQ593" t="s">
        <v>303</v>
      </c>
      <c r="AR593" t="s">
        <v>303</v>
      </c>
      <c r="AS593">
        <v>0</v>
      </c>
      <c r="AT593">
        <v>0</v>
      </c>
      <c r="AU593">
        <f>1-AS593/AT593</f>
        <v>0</v>
      </c>
      <c r="AV593">
        <v>0.5</v>
      </c>
      <c r="AW593">
        <f>BV593</f>
        <v>0</v>
      </c>
      <c r="AX593">
        <f>K593</f>
        <v>0</v>
      </c>
      <c r="AY593">
        <f>AU593*AV593*AW593</f>
        <v>0</v>
      </c>
      <c r="AZ593">
        <f>(AX593-AP593)/AW593</f>
        <v>0</v>
      </c>
      <c r="BA593">
        <f>(AN593-AT593)/AT593</f>
        <v>0</v>
      </c>
      <c r="BB593">
        <f>AM593/(AO593+AM593/AT593)</f>
        <v>0</v>
      </c>
      <c r="BC593" t="s">
        <v>303</v>
      </c>
      <c r="BD593">
        <v>0</v>
      </c>
      <c r="BE593">
        <f>IF(BD593&lt;&gt;0, BD593, BB593)</f>
        <v>0</v>
      </c>
      <c r="BF593">
        <f>1-BE593/AT593</f>
        <v>0</v>
      </c>
      <c r="BG593">
        <f>(AT593-AS593)/(AT593-BE593)</f>
        <v>0</v>
      </c>
      <c r="BH593">
        <f>(AN593-AT593)/(AN593-BE593)</f>
        <v>0</v>
      </c>
      <c r="BI593">
        <f>(AT593-AS593)/(AT593-AM593)</f>
        <v>0</v>
      </c>
      <c r="BJ593">
        <f>(AN593-AT593)/(AN593-AM593)</f>
        <v>0</v>
      </c>
      <c r="BK593">
        <f>(BG593*BE593/AS593)</f>
        <v>0</v>
      </c>
      <c r="BL593">
        <f>(1-BK593)</f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f>$B$11*CS593+$C$11*CT593+$F$11*CU593*(1-CX593)</f>
        <v>0</v>
      </c>
      <c r="BV593">
        <f>BU593*BW593</f>
        <v>0</v>
      </c>
      <c r="BW593">
        <f>($B$11*$D$9+$C$11*$D$9+$F$11*((DH593+CZ593)/MAX(DH593+CZ593+DI593, 0.1)*$I$9+DI593/MAX(DH593+CZ593+DI593, 0.1)*$J$9))/($B$11+$C$11+$F$11)</f>
        <v>0</v>
      </c>
      <c r="BX593">
        <f>($B$11*$K$9+$C$11*$K$9+$F$11*((DH593+CZ593)/MAX(DH593+CZ593+DI593, 0.1)*$P$9+DI593/MAX(DH593+CZ593+DI593, 0.1)*$Q$9))/($B$11+$C$11+$F$11)</f>
        <v>0</v>
      </c>
      <c r="BY593">
        <v>6</v>
      </c>
      <c r="BZ593">
        <v>0.5</v>
      </c>
      <c r="CA593" t="s">
        <v>304</v>
      </c>
      <c r="CB593">
        <v>2</v>
      </c>
      <c r="CC593">
        <v>1625678367.5</v>
      </c>
      <c r="CD593">
        <v>405.173666666667</v>
      </c>
      <c r="CE593">
        <v>419.924</v>
      </c>
      <c r="CF593">
        <v>15.1873666666667</v>
      </c>
      <c r="CG593">
        <v>12.1362333333333</v>
      </c>
      <c r="CH593">
        <v>419.515</v>
      </c>
      <c r="CI593">
        <v>16.7932666666667</v>
      </c>
      <c r="CJ593">
        <v>500.032333333333</v>
      </c>
      <c r="CK593">
        <v>100.417</v>
      </c>
      <c r="CL593">
        <v>0.0998645666666667</v>
      </c>
      <c r="CM593">
        <v>30.7135666666667</v>
      </c>
      <c r="CN593">
        <v>30.1026666666667</v>
      </c>
      <c r="CO593">
        <v>999.9</v>
      </c>
      <c r="CP593">
        <v>0</v>
      </c>
      <c r="CQ593">
        <v>0</v>
      </c>
      <c r="CR593">
        <v>9985.62666666667</v>
      </c>
      <c r="CS593">
        <v>0</v>
      </c>
      <c r="CT593">
        <v>4.21691666666667</v>
      </c>
      <c r="CU593">
        <v>1045.98333333333</v>
      </c>
      <c r="CV593">
        <v>0.962013</v>
      </c>
      <c r="CW593">
        <v>0.037987</v>
      </c>
      <c r="CX593">
        <v>0</v>
      </c>
      <c r="CY593">
        <v>1158.10666666667</v>
      </c>
      <c r="CZ593">
        <v>4.99912</v>
      </c>
      <c r="DA593">
        <v>12083.4666666667</v>
      </c>
      <c r="DB593">
        <v>6712.73666666667</v>
      </c>
      <c r="DC593">
        <v>38.7706666666667</v>
      </c>
      <c r="DD593">
        <v>41.437</v>
      </c>
      <c r="DE593">
        <v>40.2703333333333</v>
      </c>
      <c r="DF593">
        <v>41.125</v>
      </c>
      <c r="DG593">
        <v>41.0623333333333</v>
      </c>
      <c r="DH593">
        <v>1001.44333333333</v>
      </c>
      <c r="DI593">
        <v>39.54</v>
      </c>
      <c r="DJ593">
        <v>0</v>
      </c>
      <c r="DK593">
        <v>1625678369.6</v>
      </c>
      <c r="DL593">
        <v>0</v>
      </c>
      <c r="DM593">
        <v>1159.82538461538</v>
      </c>
      <c r="DN593">
        <v>-15.8249572657132</v>
      </c>
      <c r="DO593">
        <v>-183.935042777798</v>
      </c>
      <c r="DP593">
        <v>12100.6192307692</v>
      </c>
      <c r="DQ593">
        <v>15</v>
      </c>
      <c r="DR593">
        <v>1625677134.6</v>
      </c>
      <c r="DS593" t="s">
        <v>305</v>
      </c>
      <c r="DT593">
        <v>1625677128.6</v>
      </c>
      <c r="DU593">
        <v>1625677134.6</v>
      </c>
      <c r="DV593">
        <v>2</v>
      </c>
      <c r="DW593">
        <v>0.041</v>
      </c>
      <c r="DX593">
        <v>0.026</v>
      </c>
      <c r="DY593">
        <v>-14.347</v>
      </c>
      <c r="DZ593">
        <v>-1.389</v>
      </c>
      <c r="EA593">
        <v>420</v>
      </c>
      <c r="EB593">
        <v>5</v>
      </c>
      <c r="EC593">
        <v>0.14</v>
      </c>
      <c r="ED593">
        <v>0.08</v>
      </c>
      <c r="EE593">
        <v>-14.7745292682927</v>
      </c>
      <c r="EF593">
        <v>-0.167822299651603</v>
      </c>
      <c r="EG593">
        <v>0.0329339712218282</v>
      </c>
      <c r="EH593">
        <v>1</v>
      </c>
      <c r="EI593">
        <v>1160.57787878788</v>
      </c>
      <c r="EJ593">
        <v>-16.5736061808335</v>
      </c>
      <c r="EK593">
        <v>1.60695223963224</v>
      </c>
      <c r="EL593">
        <v>0</v>
      </c>
      <c r="EM593">
        <v>3.01950487804878</v>
      </c>
      <c r="EN593">
        <v>0.228771846689901</v>
      </c>
      <c r="EO593">
        <v>0.0238246507022178</v>
      </c>
      <c r="EP593">
        <v>0</v>
      </c>
      <c r="EQ593">
        <v>1</v>
      </c>
      <c r="ER593">
        <v>3</v>
      </c>
      <c r="ES593" t="s">
        <v>427</v>
      </c>
      <c r="ET593">
        <v>100</v>
      </c>
      <c r="EU593">
        <v>100</v>
      </c>
      <c r="EV593">
        <v>-14.341</v>
      </c>
      <c r="EW593">
        <v>-1.606</v>
      </c>
      <c r="EX593">
        <v>-14.3476998515065</v>
      </c>
      <c r="EY593">
        <v>0.000485247639819423</v>
      </c>
      <c r="EZ593">
        <v>-1.36446825205216e-06</v>
      </c>
      <c r="FA593">
        <v>5.78542989185787e-10</v>
      </c>
      <c r="FB593">
        <v>-1.1099058739466</v>
      </c>
      <c r="FC593">
        <v>-0.0508365997127688</v>
      </c>
      <c r="FD593">
        <v>0.00161886503163497</v>
      </c>
      <c r="FE593">
        <v>-2.08621555845513e-05</v>
      </c>
      <c r="FF593">
        <v>0</v>
      </c>
      <c r="FG593">
        <v>2096</v>
      </c>
      <c r="FH593">
        <v>2</v>
      </c>
      <c r="FI593">
        <v>28</v>
      </c>
      <c r="FJ593">
        <v>20.7</v>
      </c>
      <c r="FK593">
        <v>20.6</v>
      </c>
      <c r="FL593">
        <v>18</v>
      </c>
      <c r="FM593">
        <v>493.08</v>
      </c>
      <c r="FN593">
        <v>514.008</v>
      </c>
      <c r="FO593">
        <v>34.6141</v>
      </c>
      <c r="FP593">
        <v>26.6937</v>
      </c>
      <c r="FQ593">
        <v>30.0004</v>
      </c>
      <c r="FR593">
        <v>26.6968</v>
      </c>
      <c r="FS593">
        <v>26.671</v>
      </c>
      <c r="FT593">
        <v>21.581</v>
      </c>
      <c r="FU593">
        <v>25.5112</v>
      </c>
      <c r="FV593">
        <v>0</v>
      </c>
      <c r="FW593">
        <v>34.66</v>
      </c>
      <c r="FX593">
        <v>420</v>
      </c>
      <c r="FY593">
        <v>12.267</v>
      </c>
      <c r="FZ593">
        <v>101.661</v>
      </c>
      <c r="GA593">
        <v>96.1802</v>
      </c>
    </row>
    <row r="594" spans="1:183">
      <c r="A594">
        <v>578</v>
      </c>
      <c r="B594">
        <v>1625678370.5</v>
      </c>
      <c r="C594">
        <v>1154.40000009537</v>
      </c>
      <c r="D594" t="s">
        <v>1462</v>
      </c>
      <c r="E594" t="s">
        <v>1463</v>
      </c>
      <c r="F594">
        <v>1</v>
      </c>
      <c r="G594" t="s">
        <v>302</v>
      </c>
      <c r="H594">
        <v>1625678369.5</v>
      </c>
      <c r="I594">
        <f>(J594)/1000</f>
        <v>0</v>
      </c>
      <c r="J594">
        <f>1000*CJ594*AH594*(CF594-CG594)/(100*BY594*(1000-AH594*CF594))</f>
        <v>0</v>
      </c>
      <c r="K594">
        <f>CJ594*AH594*(CE594-CD594*(1000-AH594*CG594)/(1000-AH594*CF594))/(100*BY594)</f>
        <v>0</v>
      </c>
      <c r="L594">
        <f>CD594 - IF(AH594&gt;1, K594*BY594*100.0/(AJ594*CR594), 0)</f>
        <v>0</v>
      </c>
      <c r="M594">
        <f>((S594-I594/2)*L594-K594)/(S594+I594/2)</f>
        <v>0</v>
      </c>
      <c r="N594">
        <f>M594*(CK594+CL594)/1000.0</f>
        <v>0</v>
      </c>
      <c r="O594">
        <f>(CD594 - IF(AH594&gt;1, K594*BY594*100.0/(AJ594*CR594), 0))*(CK594+CL594)/1000.0</f>
        <v>0</v>
      </c>
      <c r="P594">
        <f>2.0/((1/R594-1/Q594)+SIGN(R594)*SQRT((1/R594-1/Q594)*(1/R594-1/Q594) + 4*BZ594/((BZ594+1)*(BZ594+1))*(2*1/R594*1/Q594-1/Q594*1/Q594)))</f>
        <v>0</v>
      </c>
      <c r="Q594">
        <f>IF(LEFT(CA594,1)&lt;&gt;"0",IF(LEFT(CA594,1)="1",3.0,CB594),$D$5+$E$5*(CR594*CK594/($K$5*1000))+$F$5*(CR594*CK594/($K$5*1000))*MAX(MIN(BY594,$J$5),$I$5)*MAX(MIN(BY594,$J$5),$I$5)+$G$5*MAX(MIN(BY594,$J$5),$I$5)*(CR594*CK594/($K$5*1000))+$H$5*(CR594*CK594/($K$5*1000))*(CR594*CK594/($K$5*1000)))</f>
        <v>0</v>
      </c>
      <c r="R594">
        <f>I594*(1000-(1000*0.61365*exp(17.502*V594/(240.97+V594))/(CK594+CL594)+CF594)/2)/(1000*0.61365*exp(17.502*V594/(240.97+V594))/(CK594+CL594)-CF594)</f>
        <v>0</v>
      </c>
      <c r="S594">
        <f>1/((BZ594+1)/(P594/1.6)+1/(Q594/1.37)) + BZ594/((BZ594+1)/(P594/1.6) + BZ594/(Q594/1.37))</f>
        <v>0</v>
      </c>
      <c r="T594">
        <f>(BU594*BX594)</f>
        <v>0</v>
      </c>
      <c r="U594">
        <f>(CM594+(T594+2*0.95*5.67E-8*(((CM594+$B$7)+273)^4-(CM594+273)^4)-44100*I594)/(1.84*29.3*Q594+8*0.95*5.67E-8*(CM594+273)^3))</f>
        <v>0</v>
      </c>
      <c r="V594">
        <f>($C$7*CN594+$D$7*CO594+$E$7*U594)</f>
        <v>0</v>
      </c>
      <c r="W594">
        <f>0.61365*exp(17.502*V594/(240.97+V594))</f>
        <v>0</v>
      </c>
      <c r="X594">
        <f>(Y594/Z594*100)</f>
        <v>0</v>
      </c>
      <c r="Y594">
        <f>CF594*(CK594+CL594)/1000</f>
        <v>0</v>
      </c>
      <c r="Z594">
        <f>0.61365*exp(17.502*CM594/(240.97+CM594))</f>
        <v>0</v>
      </c>
      <c r="AA594">
        <f>(W594-CF594*(CK594+CL594)/1000)</f>
        <v>0</v>
      </c>
      <c r="AB594">
        <f>(-I594*44100)</f>
        <v>0</v>
      </c>
      <c r="AC594">
        <f>2*29.3*Q594*0.92*(CM594-V594)</f>
        <v>0</v>
      </c>
      <c r="AD594">
        <f>2*0.95*5.67E-8*(((CM594+$B$7)+273)^4-(V594+273)^4)</f>
        <v>0</v>
      </c>
      <c r="AE594">
        <f>T594+AD594+AB594+AC594</f>
        <v>0</v>
      </c>
      <c r="AF594">
        <v>0</v>
      </c>
      <c r="AG594">
        <v>0</v>
      </c>
      <c r="AH594">
        <f>IF(AF594*$H$13&gt;=AJ594,1.0,(AJ594/(AJ594-AF594*$H$13)))</f>
        <v>0</v>
      </c>
      <c r="AI594">
        <f>(AH594-1)*100</f>
        <v>0</v>
      </c>
      <c r="AJ594">
        <f>MAX(0,($B$13+$C$13*CR594)/(1+$D$13*CR594)*CK594/(CM594+273)*$E$13)</f>
        <v>0</v>
      </c>
      <c r="AK594" t="s">
        <v>303</v>
      </c>
      <c r="AL594" t="s">
        <v>303</v>
      </c>
      <c r="AM594">
        <v>0</v>
      </c>
      <c r="AN594">
        <v>0</v>
      </c>
      <c r="AO594">
        <f>1-AM594/AN594</f>
        <v>0</v>
      </c>
      <c r="AP594">
        <v>0</v>
      </c>
      <c r="AQ594" t="s">
        <v>303</v>
      </c>
      <c r="AR594" t="s">
        <v>303</v>
      </c>
      <c r="AS594">
        <v>0</v>
      </c>
      <c r="AT594">
        <v>0</v>
      </c>
      <c r="AU594">
        <f>1-AS594/AT594</f>
        <v>0</v>
      </c>
      <c r="AV594">
        <v>0.5</v>
      </c>
      <c r="AW594">
        <f>BV594</f>
        <v>0</v>
      </c>
      <c r="AX594">
        <f>K594</f>
        <v>0</v>
      </c>
      <c r="AY594">
        <f>AU594*AV594*AW594</f>
        <v>0</v>
      </c>
      <c r="AZ594">
        <f>(AX594-AP594)/AW594</f>
        <v>0</v>
      </c>
      <c r="BA594">
        <f>(AN594-AT594)/AT594</f>
        <v>0</v>
      </c>
      <c r="BB594">
        <f>AM594/(AO594+AM594/AT594)</f>
        <v>0</v>
      </c>
      <c r="BC594" t="s">
        <v>303</v>
      </c>
      <c r="BD594">
        <v>0</v>
      </c>
      <c r="BE594">
        <f>IF(BD594&lt;&gt;0, BD594, BB594)</f>
        <v>0</v>
      </c>
      <c r="BF594">
        <f>1-BE594/AT594</f>
        <v>0</v>
      </c>
      <c r="BG594">
        <f>(AT594-AS594)/(AT594-BE594)</f>
        <v>0</v>
      </c>
      <c r="BH594">
        <f>(AN594-AT594)/(AN594-BE594)</f>
        <v>0</v>
      </c>
      <c r="BI594">
        <f>(AT594-AS594)/(AT594-AM594)</f>
        <v>0</v>
      </c>
      <c r="BJ594">
        <f>(AN594-AT594)/(AN594-AM594)</f>
        <v>0</v>
      </c>
      <c r="BK594">
        <f>(BG594*BE594/AS594)</f>
        <v>0</v>
      </c>
      <c r="BL594">
        <f>(1-BK594)</f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f>$B$11*CS594+$C$11*CT594+$F$11*CU594*(1-CX594)</f>
        <v>0</v>
      </c>
      <c r="BV594">
        <f>BU594*BW594</f>
        <v>0</v>
      </c>
      <c r="BW594">
        <f>($B$11*$D$9+$C$11*$D$9+$F$11*((DH594+CZ594)/MAX(DH594+CZ594+DI594, 0.1)*$I$9+DI594/MAX(DH594+CZ594+DI594, 0.1)*$J$9))/($B$11+$C$11+$F$11)</f>
        <v>0</v>
      </c>
      <c r="BX594">
        <f>($B$11*$K$9+$C$11*$K$9+$F$11*((DH594+CZ594)/MAX(DH594+CZ594+DI594, 0.1)*$P$9+DI594/MAX(DH594+CZ594+DI594, 0.1)*$Q$9))/($B$11+$C$11+$F$11)</f>
        <v>0</v>
      </c>
      <c r="BY594">
        <v>6</v>
      </c>
      <c r="BZ594">
        <v>0.5</v>
      </c>
      <c r="CA594" t="s">
        <v>304</v>
      </c>
      <c r="CB594">
        <v>2</v>
      </c>
      <c r="CC594">
        <v>1625678369.5</v>
      </c>
      <c r="CD594">
        <v>405.172333333333</v>
      </c>
      <c r="CE594">
        <v>419.966</v>
      </c>
      <c r="CF594">
        <v>15.2130333333333</v>
      </c>
      <c r="CG594">
        <v>12.1641666666667</v>
      </c>
      <c r="CH594">
        <v>419.513666666667</v>
      </c>
      <c r="CI594">
        <v>16.8193333333333</v>
      </c>
      <c r="CJ594">
        <v>500.039333333333</v>
      </c>
      <c r="CK594">
        <v>100.417666666667</v>
      </c>
      <c r="CL594">
        <v>0.1001344</v>
      </c>
      <c r="CM594">
        <v>30.7448</v>
      </c>
      <c r="CN594">
        <v>30.1259666666667</v>
      </c>
      <c r="CO594">
        <v>999.9</v>
      </c>
      <c r="CP594">
        <v>0</v>
      </c>
      <c r="CQ594">
        <v>0</v>
      </c>
      <c r="CR594">
        <v>9977.92</v>
      </c>
      <c r="CS594">
        <v>0</v>
      </c>
      <c r="CT594">
        <v>4.23024333333333</v>
      </c>
      <c r="CU594">
        <v>1045.99</v>
      </c>
      <c r="CV594">
        <v>0.962013</v>
      </c>
      <c r="CW594">
        <v>0.037987</v>
      </c>
      <c r="CX594">
        <v>0</v>
      </c>
      <c r="CY594">
        <v>1157.55</v>
      </c>
      <c r="CZ594">
        <v>4.99912</v>
      </c>
      <c r="DA594">
        <v>12078.1</v>
      </c>
      <c r="DB594">
        <v>6712.74</v>
      </c>
      <c r="DC594">
        <v>38.6873333333333</v>
      </c>
      <c r="DD594">
        <v>41.437</v>
      </c>
      <c r="DE594">
        <v>40.3333333333333</v>
      </c>
      <c r="DF594">
        <v>41.062</v>
      </c>
      <c r="DG594">
        <v>40.9786666666667</v>
      </c>
      <c r="DH594">
        <v>1001.45</v>
      </c>
      <c r="DI594">
        <v>39.54</v>
      </c>
      <c r="DJ594">
        <v>0</v>
      </c>
      <c r="DK594">
        <v>1625678371.4</v>
      </c>
      <c r="DL594">
        <v>0</v>
      </c>
      <c r="DM594">
        <v>1159.2588</v>
      </c>
      <c r="DN594">
        <v>-16.154615359751</v>
      </c>
      <c r="DO594">
        <v>-175.746153607254</v>
      </c>
      <c r="DP594">
        <v>12094.552</v>
      </c>
      <c r="DQ594">
        <v>15</v>
      </c>
      <c r="DR594">
        <v>1625677134.6</v>
      </c>
      <c r="DS594" t="s">
        <v>305</v>
      </c>
      <c r="DT594">
        <v>1625677128.6</v>
      </c>
      <c r="DU594">
        <v>1625677134.6</v>
      </c>
      <c r="DV594">
        <v>2</v>
      </c>
      <c r="DW594">
        <v>0.041</v>
      </c>
      <c r="DX594">
        <v>0.026</v>
      </c>
      <c r="DY594">
        <v>-14.347</v>
      </c>
      <c r="DZ594">
        <v>-1.389</v>
      </c>
      <c r="EA594">
        <v>420</v>
      </c>
      <c r="EB594">
        <v>5</v>
      </c>
      <c r="EC594">
        <v>0.14</v>
      </c>
      <c r="ED594">
        <v>0.08</v>
      </c>
      <c r="EE594">
        <v>-14.7797951219512</v>
      </c>
      <c r="EF594">
        <v>-0.111125435540067</v>
      </c>
      <c r="EG594">
        <v>0.0307906697240949</v>
      </c>
      <c r="EH594">
        <v>1</v>
      </c>
      <c r="EI594">
        <v>1160.06121212121</v>
      </c>
      <c r="EJ594">
        <v>-15.934935412708</v>
      </c>
      <c r="EK594">
        <v>1.54560522141298</v>
      </c>
      <c r="EL594">
        <v>0</v>
      </c>
      <c r="EM594">
        <v>3.0253087804878</v>
      </c>
      <c r="EN594">
        <v>0.21825324041812</v>
      </c>
      <c r="EO594">
        <v>0.0230602696232754</v>
      </c>
      <c r="EP594">
        <v>0</v>
      </c>
      <c r="EQ594">
        <v>1</v>
      </c>
      <c r="ER594">
        <v>3</v>
      </c>
      <c r="ES594" t="s">
        <v>427</v>
      </c>
      <c r="ET594">
        <v>100</v>
      </c>
      <c r="EU594">
        <v>100</v>
      </c>
      <c r="EV594">
        <v>-14.341</v>
      </c>
      <c r="EW594">
        <v>-1.6064</v>
      </c>
      <c r="EX594">
        <v>-14.3476998515065</v>
      </c>
      <c r="EY594">
        <v>0.000485247639819423</v>
      </c>
      <c r="EZ594">
        <v>-1.36446825205216e-06</v>
      </c>
      <c r="FA594">
        <v>5.78542989185787e-10</v>
      </c>
      <c r="FB594">
        <v>-1.1099058739466</v>
      </c>
      <c r="FC594">
        <v>-0.0508365997127688</v>
      </c>
      <c r="FD594">
        <v>0.00161886503163497</v>
      </c>
      <c r="FE594">
        <v>-2.08621555845513e-05</v>
      </c>
      <c r="FF594">
        <v>0</v>
      </c>
      <c r="FG594">
        <v>2096</v>
      </c>
      <c r="FH594">
        <v>2</v>
      </c>
      <c r="FI594">
        <v>28</v>
      </c>
      <c r="FJ594">
        <v>20.7</v>
      </c>
      <c r="FK594">
        <v>20.6</v>
      </c>
      <c r="FL594">
        <v>18</v>
      </c>
      <c r="FM594">
        <v>493.089</v>
      </c>
      <c r="FN594">
        <v>514.127</v>
      </c>
      <c r="FO594">
        <v>34.6589</v>
      </c>
      <c r="FP594">
        <v>26.6959</v>
      </c>
      <c r="FQ594">
        <v>30.0004</v>
      </c>
      <c r="FR594">
        <v>26.6979</v>
      </c>
      <c r="FS594">
        <v>26.6721</v>
      </c>
      <c r="FT594">
        <v>21.5816</v>
      </c>
      <c r="FU594">
        <v>25.2287</v>
      </c>
      <c r="FV594">
        <v>0</v>
      </c>
      <c r="FW594">
        <v>34.73</v>
      </c>
      <c r="FX594">
        <v>420</v>
      </c>
      <c r="FY594">
        <v>12.2658</v>
      </c>
      <c r="FZ594">
        <v>101.66</v>
      </c>
      <c r="GA594">
        <v>96.1797</v>
      </c>
    </row>
    <row r="595" spans="1:183">
      <c r="A595">
        <v>579</v>
      </c>
      <c r="B595">
        <v>1625678372.5</v>
      </c>
      <c r="C595">
        <v>1156.40000009537</v>
      </c>
      <c r="D595" t="s">
        <v>1464</v>
      </c>
      <c r="E595" t="s">
        <v>1465</v>
      </c>
      <c r="F595">
        <v>1</v>
      </c>
      <c r="G595" t="s">
        <v>302</v>
      </c>
      <c r="H595">
        <v>1625678371.5</v>
      </c>
      <c r="I595">
        <f>(J595)/1000</f>
        <v>0</v>
      </c>
      <c r="J595">
        <f>1000*CJ595*AH595*(CF595-CG595)/(100*BY595*(1000-AH595*CF595))</f>
        <v>0</v>
      </c>
      <c r="K595">
        <f>CJ595*AH595*(CE595-CD595*(1000-AH595*CG595)/(1000-AH595*CF595))/(100*BY595)</f>
        <v>0</v>
      </c>
      <c r="L595">
        <f>CD595 - IF(AH595&gt;1, K595*BY595*100.0/(AJ595*CR595), 0)</f>
        <v>0</v>
      </c>
      <c r="M595">
        <f>((S595-I595/2)*L595-K595)/(S595+I595/2)</f>
        <v>0</v>
      </c>
      <c r="N595">
        <f>M595*(CK595+CL595)/1000.0</f>
        <v>0</v>
      </c>
      <c r="O595">
        <f>(CD595 - IF(AH595&gt;1, K595*BY595*100.0/(AJ595*CR595), 0))*(CK595+CL595)/1000.0</f>
        <v>0</v>
      </c>
      <c r="P595">
        <f>2.0/((1/R595-1/Q595)+SIGN(R595)*SQRT((1/R595-1/Q595)*(1/R595-1/Q595) + 4*BZ595/((BZ595+1)*(BZ595+1))*(2*1/R595*1/Q595-1/Q595*1/Q595)))</f>
        <v>0</v>
      </c>
      <c r="Q595">
        <f>IF(LEFT(CA595,1)&lt;&gt;"0",IF(LEFT(CA595,1)="1",3.0,CB595),$D$5+$E$5*(CR595*CK595/($K$5*1000))+$F$5*(CR595*CK595/($K$5*1000))*MAX(MIN(BY595,$J$5),$I$5)*MAX(MIN(BY595,$J$5),$I$5)+$G$5*MAX(MIN(BY595,$J$5),$I$5)*(CR595*CK595/($K$5*1000))+$H$5*(CR595*CK595/($K$5*1000))*(CR595*CK595/($K$5*1000)))</f>
        <v>0</v>
      </c>
      <c r="R595">
        <f>I595*(1000-(1000*0.61365*exp(17.502*V595/(240.97+V595))/(CK595+CL595)+CF595)/2)/(1000*0.61365*exp(17.502*V595/(240.97+V595))/(CK595+CL595)-CF595)</f>
        <v>0</v>
      </c>
      <c r="S595">
        <f>1/((BZ595+1)/(P595/1.6)+1/(Q595/1.37)) + BZ595/((BZ595+1)/(P595/1.6) + BZ595/(Q595/1.37))</f>
        <v>0</v>
      </c>
      <c r="T595">
        <f>(BU595*BX595)</f>
        <v>0</v>
      </c>
      <c r="U595">
        <f>(CM595+(T595+2*0.95*5.67E-8*(((CM595+$B$7)+273)^4-(CM595+273)^4)-44100*I595)/(1.84*29.3*Q595+8*0.95*5.67E-8*(CM595+273)^3))</f>
        <v>0</v>
      </c>
      <c r="V595">
        <f>($C$7*CN595+$D$7*CO595+$E$7*U595)</f>
        <v>0</v>
      </c>
      <c r="W595">
        <f>0.61365*exp(17.502*V595/(240.97+V595))</f>
        <v>0</v>
      </c>
      <c r="X595">
        <f>(Y595/Z595*100)</f>
        <v>0</v>
      </c>
      <c r="Y595">
        <f>CF595*(CK595+CL595)/1000</f>
        <v>0</v>
      </c>
      <c r="Z595">
        <f>0.61365*exp(17.502*CM595/(240.97+CM595))</f>
        <v>0</v>
      </c>
      <c r="AA595">
        <f>(W595-CF595*(CK595+CL595)/1000)</f>
        <v>0</v>
      </c>
      <c r="AB595">
        <f>(-I595*44100)</f>
        <v>0</v>
      </c>
      <c r="AC595">
        <f>2*29.3*Q595*0.92*(CM595-V595)</f>
        <v>0</v>
      </c>
      <c r="AD595">
        <f>2*0.95*5.67E-8*(((CM595+$B$7)+273)^4-(V595+273)^4)</f>
        <v>0</v>
      </c>
      <c r="AE595">
        <f>T595+AD595+AB595+AC595</f>
        <v>0</v>
      </c>
      <c r="AF595">
        <v>0</v>
      </c>
      <c r="AG595">
        <v>0</v>
      </c>
      <c r="AH595">
        <f>IF(AF595*$H$13&gt;=AJ595,1.0,(AJ595/(AJ595-AF595*$H$13)))</f>
        <v>0</v>
      </c>
      <c r="AI595">
        <f>(AH595-1)*100</f>
        <v>0</v>
      </c>
      <c r="AJ595">
        <f>MAX(0,($B$13+$C$13*CR595)/(1+$D$13*CR595)*CK595/(CM595+273)*$E$13)</f>
        <v>0</v>
      </c>
      <c r="AK595" t="s">
        <v>303</v>
      </c>
      <c r="AL595" t="s">
        <v>303</v>
      </c>
      <c r="AM595">
        <v>0</v>
      </c>
      <c r="AN595">
        <v>0</v>
      </c>
      <c r="AO595">
        <f>1-AM595/AN595</f>
        <v>0</v>
      </c>
      <c r="AP595">
        <v>0</v>
      </c>
      <c r="AQ595" t="s">
        <v>303</v>
      </c>
      <c r="AR595" t="s">
        <v>303</v>
      </c>
      <c r="AS595">
        <v>0</v>
      </c>
      <c r="AT595">
        <v>0</v>
      </c>
      <c r="AU595">
        <f>1-AS595/AT595</f>
        <v>0</v>
      </c>
      <c r="AV595">
        <v>0.5</v>
      </c>
      <c r="AW595">
        <f>BV595</f>
        <v>0</v>
      </c>
      <c r="AX595">
        <f>K595</f>
        <v>0</v>
      </c>
      <c r="AY595">
        <f>AU595*AV595*AW595</f>
        <v>0</v>
      </c>
      <c r="AZ595">
        <f>(AX595-AP595)/AW595</f>
        <v>0</v>
      </c>
      <c r="BA595">
        <f>(AN595-AT595)/AT595</f>
        <v>0</v>
      </c>
      <c r="BB595">
        <f>AM595/(AO595+AM595/AT595)</f>
        <v>0</v>
      </c>
      <c r="BC595" t="s">
        <v>303</v>
      </c>
      <c r="BD595">
        <v>0</v>
      </c>
      <c r="BE595">
        <f>IF(BD595&lt;&gt;0, BD595, BB595)</f>
        <v>0</v>
      </c>
      <c r="BF595">
        <f>1-BE595/AT595</f>
        <v>0</v>
      </c>
      <c r="BG595">
        <f>(AT595-AS595)/(AT595-BE595)</f>
        <v>0</v>
      </c>
      <c r="BH595">
        <f>(AN595-AT595)/(AN595-BE595)</f>
        <v>0</v>
      </c>
      <c r="BI595">
        <f>(AT595-AS595)/(AT595-AM595)</f>
        <v>0</v>
      </c>
      <c r="BJ595">
        <f>(AN595-AT595)/(AN595-AM595)</f>
        <v>0</v>
      </c>
      <c r="BK595">
        <f>(BG595*BE595/AS595)</f>
        <v>0</v>
      </c>
      <c r="BL595">
        <f>(1-BK595)</f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f>$B$11*CS595+$C$11*CT595+$F$11*CU595*(1-CX595)</f>
        <v>0</v>
      </c>
      <c r="BV595">
        <f>BU595*BW595</f>
        <v>0</v>
      </c>
      <c r="BW595">
        <f>($B$11*$D$9+$C$11*$D$9+$F$11*((DH595+CZ595)/MAX(DH595+CZ595+DI595, 0.1)*$I$9+DI595/MAX(DH595+CZ595+DI595, 0.1)*$J$9))/($B$11+$C$11+$F$11)</f>
        <v>0</v>
      </c>
      <c r="BX595">
        <f>($B$11*$K$9+$C$11*$K$9+$F$11*((DH595+CZ595)/MAX(DH595+CZ595+DI595, 0.1)*$P$9+DI595/MAX(DH595+CZ595+DI595, 0.1)*$Q$9))/($B$11+$C$11+$F$11)</f>
        <v>0</v>
      </c>
      <c r="BY595">
        <v>6</v>
      </c>
      <c r="BZ595">
        <v>0.5</v>
      </c>
      <c r="CA595" t="s">
        <v>304</v>
      </c>
      <c r="CB595">
        <v>2</v>
      </c>
      <c r="CC595">
        <v>1625678371.5</v>
      </c>
      <c r="CD595">
        <v>405.148</v>
      </c>
      <c r="CE595">
        <v>420.009</v>
      </c>
      <c r="CF595">
        <v>15.2408</v>
      </c>
      <c r="CG595">
        <v>12.1798666666667</v>
      </c>
      <c r="CH595">
        <v>419.489</v>
      </c>
      <c r="CI595">
        <v>16.8474666666667</v>
      </c>
      <c r="CJ595">
        <v>500.005</v>
      </c>
      <c r="CK595">
        <v>100.418666666667</v>
      </c>
      <c r="CL595">
        <v>0.100170633333333</v>
      </c>
      <c r="CM595">
        <v>30.7747</v>
      </c>
      <c r="CN595">
        <v>30.1509666666667</v>
      </c>
      <c r="CO595">
        <v>999.9</v>
      </c>
      <c r="CP595">
        <v>0</v>
      </c>
      <c r="CQ595">
        <v>0</v>
      </c>
      <c r="CR595">
        <v>9990</v>
      </c>
      <c r="CS595">
        <v>0</v>
      </c>
      <c r="CT595">
        <v>4.21645333333333</v>
      </c>
      <c r="CU595">
        <v>1045.99333333333</v>
      </c>
      <c r="CV595">
        <v>0.962003333333333</v>
      </c>
      <c r="CW595">
        <v>0.0379966333333333</v>
      </c>
      <c r="CX595">
        <v>0</v>
      </c>
      <c r="CY595">
        <v>1157.03666666667</v>
      </c>
      <c r="CZ595">
        <v>4.99912</v>
      </c>
      <c r="DA595">
        <v>12072.6</v>
      </c>
      <c r="DB595">
        <v>6712.77333333333</v>
      </c>
      <c r="DC595">
        <v>38.708</v>
      </c>
      <c r="DD595">
        <v>41.437</v>
      </c>
      <c r="DE595">
        <v>40.2496666666667</v>
      </c>
      <c r="DF595">
        <v>41.062</v>
      </c>
      <c r="DG595">
        <v>40.9786666666667</v>
      </c>
      <c r="DH595">
        <v>1001.44333333333</v>
      </c>
      <c r="DI595">
        <v>39.5533333333333</v>
      </c>
      <c r="DJ595">
        <v>0</v>
      </c>
      <c r="DK595">
        <v>1625678373.2</v>
      </c>
      <c r="DL595">
        <v>0</v>
      </c>
      <c r="DM595">
        <v>1158.86269230769</v>
      </c>
      <c r="DN595">
        <v>-16.1405128354996</v>
      </c>
      <c r="DO595">
        <v>-166.793162532018</v>
      </c>
      <c r="DP595">
        <v>12090.3576923077</v>
      </c>
      <c r="DQ595">
        <v>15</v>
      </c>
      <c r="DR595">
        <v>1625677134.6</v>
      </c>
      <c r="DS595" t="s">
        <v>305</v>
      </c>
      <c r="DT595">
        <v>1625677128.6</v>
      </c>
      <c r="DU595">
        <v>1625677134.6</v>
      </c>
      <c r="DV595">
        <v>2</v>
      </c>
      <c r="DW595">
        <v>0.041</v>
      </c>
      <c r="DX595">
        <v>0.026</v>
      </c>
      <c r="DY595">
        <v>-14.347</v>
      </c>
      <c r="DZ595">
        <v>-1.389</v>
      </c>
      <c r="EA595">
        <v>420</v>
      </c>
      <c r="EB595">
        <v>5</v>
      </c>
      <c r="EC595">
        <v>0.14</v>
      </c>
      <c r="ED595">
        <v>0.08</v>
      </c>
      <c r="EE595">
        <v>-14.7914487804878</v>
      </c>
      <c r="EF595">
        <v>-0.157436236933806</v>
      </c>
      <c r="EG595">
        <v>0.0355480788953065</v>
      </c>
      <c r="EH595">
        <v>1</v>
      </c>
      <c r="EI595">
        <v>1159.49147058823</v>
      </c>
      <c r="EJ595">
        <v>-15.8442830586194</v>
      </c>
      <c r="EK595">
        <v>1.57703954285336</v>
      </c>
      <c r="EL595">
        <v>0</v>
      </c>
      <c r="EM595">
        <v>3.03251609756098</v>
      </c>
      <c r="EN595">
        <v>0.19445017421603</v>
      </c>
      <c r="EO595">
        <v>0.0207751328695289</v>
      </c>
      <c r="EP595">
        <v>0</v>
      </c>
      <c r="EQ595">
        <v>1</v>
      </c>
      <c r="ER595">
        <v>3</v>
      </c>
      <c r="ES595" t="s">
        <v>427</v>
      </c>
      <c r="ET595">
        <v>100</v>
      </c>
      <c r="EU595">
        <v>100</v>
      </c>
      <c r="EV595">
        <v>-14.342</v>
      </c>
      <c r="EW595">
        <v>-1.6068</v>
      </c>
      <c r="EX595">
        <v>-14.3476998515065</v>
      </c>
      <c r="EY595">
        <v>0.000485247639819423</v>
      </c>
      <c r="EZ595">
        <v>-1.36446825205216e-06</v>
      </c>
      <c r="FA595">
        <v>5.78542989185787e-10</v>
      </c>
      <c r="FB595">
        <v>-1.1099058739466</v>
      </c>
      <c r="FC595">
        <v>-0.0508365997127688</v>
      </c>
      <c r="FD595">
        <v>0.00161886503163497</v>
      </c>
      <c r="FE595">
        <v>-2.08621555845513e-05</v>
      </c>
      <c r="FF595">
        <v>0</v>
      </c>
      <c r="FG595">
        <v>2096</v>
      </c>
      <c r="FH595">
        <v>2</v>
      </c>
      <c r="FI595">
        <v>28</v>
      </c>
      <c r="FJ595">
        <v>20.7</v>
      </c>
      <c r="FK595">
        <v>20.6</v>
      </c>
      <c r="FL595">
        <v>18</v>
      </c>
      <c r="FM595">
        <v>493.292</v>
      </c>
      <c r="FN595">
        <v>514.047</v>
      </c>
      <c r="FO595">
        <v>34.7015</v>
      </c>
      <c r="FP595">
        <v>26.6982</v>
      </c>
      <c r="FQ595">
        <v>30.0002</v>
      </c>
      <c r="FR595">
        <v>26.6996</v>
      </c>
      <c r="FS595">
        <v>26.6733</v>
      </c>
      <c r="FT595">
        <v>21.5816</v>
      </c>
      <c r="FU595">
        <v>25.2287</v>
      </c>
      <c r="FV595">
        <v>0</v>
      </c>
      <c r="FW595">
        <v>34.73</v>
      </c>
      <c r="FX595">
        <v>420</v>
      </c>
      <c r="FY595">
        <v>12.3494</v>
      </c>
      <c r="FZ595">
        <v>101.659</v>
      </c>
      <c r="GA595">
        <v>96.1791</v>
      </c>
    </row>
    <row r="596" spans="1:183">
      <c r="A596">
        <v>580</v>
      </c>
      <c r="B596">
        <v>1625678374.5</v>
      </c>
      <c r="C596">
        <v>1158.40000009537</v>
      </c>
      <c r="D596" t="s">
        <v>1466</v>
      </c>
      <c r="E596" t="s">
        <v>1467</v>
      </c>
      <c r="F596">
        <v>1</v>
      </c>
      <c r="G596" t="s">
        <v>302</v>
      </c>
      <c r="H596">
        <v>1625678373.5</v>
      </c>
      <c r="I596">
        <f>(J596)/1000</f>
        <v>0</v>
      </c>
      <c r="J596">
        <f>1000*CJ596*AH596*(CF596-CG596)/(100*BY596*(1000-AH596*CF596))</f>
        <v>0</v>
      </c>
      <c r="K596">
        <f>CJ596*AH596*(CE596-CD596*(1000-AH596*CG596)/(1000-AH596*CF596))/(100*BY596)</f>
        <v>0</v>
      </c>
      <c r="L596">
        <f>CD596 - IF(AH596&gt;1, K596*BY596*100.0/(AJ596*CR596), 0)</f>
        <v>0</v>
      </c>
      <c r="M596">
        <f>((S596-I596/2)*L596-K596)/(S596+I596/2)</f>
        <v>0</v>
      </c>
      <c r="N596">
        <f>M596*(CK596+CL596)/1000.0</f>
        <v>0</v>
      </c>
      <c r="O596">
        <f>(CD596 - IF(AH596&gt;1, K596*BY596*100.0/(AJ596*CR596), 0))*(CK596+CL596)/1000.0</f>
        <v>0</v>
      </c>
      <c r="P596">
        <f>2.0/((1/R596-1/Q596)+SIGN(R596)*SQRT((1/R596-1/Q596)*(1/R596-1/Q596) + 4*BZ596/((BZ596+1)*(BZ596+1))*(2*1/R596*1/Q596-1/Q596*1/Q596)))</f>
        <v>0</v>
      </c>
      <c r="Q596">
        <f>IF(LEFT(CA596,1)&lt;&gt;"0",IF(LEFT(CA596,1)="1",3.0,CB596),$D$5+$E$5*(CR596*CK596/($K$5*1000))+$F$5*(CR596*CK596/($K$5*1000))*MAX(MIN(BY596,$J$5),$I$5)*MAX(MIN(BY596,$J$5),$I$5)+$G$5*MAX(MIN(BY596,$J$5),$I$5)*(CR596*CK596/($K$5*1000))+$H$5*(CR596*CK596/($K$5*1000))*(CR596*CK596/($K$5*1000)))</f>
        <v>0</v>
      </c>
      <c r="R596">
        <f>I596*(1000-(1000*0.61365*exp(17.502*V596/(240.97+V596))/(CK596+CL596)+CF596)/2)/(1000*0.61365*exp(17.502*V596/(240.97+V596))/(CK596+CL596)-CF596)</f>
        <v>0</v>
      </c>
      <c r="S596">
        <f>1/((BZ596+1)/(P596/1.6)+1/(Q596/1.37)) + BZ596/((BZ596+1)/(P596/1.6) + BZ596/(Q596/1.37))</f>
        <v>0</v>
      </c>
      <c r="T596">
        <f>(BU596*BX596)</f>
        <v>0</v>
      </c>
      <c r="U596">
        <f>(CM596+(T596+2*0.95*5.67E-8*(((CM596+$B$7)+273)^4-(CM596+273)^4)-44100*I596)/(1.84*29.3*Q596+8*0.95*5.67E-8*(CM596+273)^3))</f>
        <v>0</v>
      </c>
      <c r="V596">
        <f>($C$7*CN596+$D$7*CO596+$E$7*U596)</f>
        <v>0</v>
      </c>
      <c r="W596">
        <f>0.61365*exp(17.502*V596/(240.97+V596))</f>
        <v>0</v>
      </c>
      <c r="X596">
        <f>(Y596/Z596*100)</f>
        <v>0</v>
      </c>
      <c r="Y596">
        <f>CF596*(CK596+CL596)/1000</f>
        <v>0</v>
      </c>
      <c r="Z596">
        <f>0.61365*exp(17.502*CM596/(240.97+CM596))</f>
        <v>0</v>
      </c>
      <c r="AA596">
        <f>(W596-CF596*(CK596+CL596)/1000)</f>
        <v>0</v>
      </c>
      <c r="AB596">
        <f>(-I596*44100)</f>
        <v>0</v>
      </c>
      <c r="AC596">
        <f>2*29.3*Q596*0.92*(CM596-V596)</f>
        <v>0</v>
      </c>
      <c r="AD596">
        <f>2*0.95*5.67E-8*(((CM596+$B$7)+273)^4-(V596+273)^4)</f>
        <v>0</v>
      </c>
      <c r="AE596">
        <f>T596+AD596+AB596+AC596</f>
        <v>0</v>
      </c>
      <c r="AF596">
        <v>0</v>
      </c>
      <c r="AG596">
        <v>0</v>
      </c>
      <c r="AH596">
        <f>IF(AF596*$H$13&gt;=AJ596,1.0,(AJ596/(AJ596-AF596*$H$13)))</f>
        <v>0</v>
      </c>
      <c r="AI596">
        <f>(AH596-1)*100</f>
        <v>0</v>
      </c>
      <c r="AJ596">
        <f>MAX(0,($B$13+$C$13*CR596)/(1+$D$13*CR596)*CK596/(CM596+273)*$E$13)</f>
        <v>0</v>
      </c>
      <c r="AK596" t="s">
        <v>303</v>
      </c>
      <c r="AL596" t="s">
        <v>303</v>
      </c>
      <c r="AM596">
        <v>0</v>
      </c>
      <c r="AN596">
        <v>0</v>
      </c>
      <c r="AO596">
        <f>1-AM596/AN596</f>
        <v>0</v>
      </c>
      <c r="AP596">
        <v>0</v>
      </c>
      <c r="AQ596" t="s">
        <v>303</v>
      </c>
      <c r="AR596" t="s">
        <v>303</v>
      </c>
      <c r="AS596">
        <v>0</v>
      </c>
      <c r="AT596">
        <v>0</v>
      </c>
      <c r="AU596">
        <f>1-AS596/AT596</f>
        <v>0</v>
      </c>
      <c r="AV596">
        <v>0.5</v>
      </c>
      <c r="AW596">
        <f>BV596</f>
        <v>0</v>
      </c>
      <c r="AX596">
        <f>K596</f>
        <v>0</v>
      </c>
      <c r="AY596">
        <f>AU596*AV596*AW596</f>
        <v>0</v>
      </c>
      <c r="AZ596">
        <f>(AX596-AP596)/AW596</f>
        <v>0</v>
      </c>
      <c r="BA596">
        <f>(AN596-AT596)/AT596</f>
        <v>0</v>
      </c>
      <c r="BB596">
        <f>AM596/(AO596+AM596/AT596)</f>
        <v>0</v>
      </c>
      <c r="BC596" t="s">
        <v>303</v>
      </c>
      <c r="BD596">
        <v>0</v>
      </c>
      <c r="BE596">
        <f>IF(BD596&lt;&gt;0, BD596, BB596)</f>
        <v>0</v>
      </c>
      <c r="BF596">
        <f>1-BE596/AT596</f>
        <v>0</v>
      </c>
      <c r="BG596">
        <f>(AT596-AS596)/(AT596-BE596)</f>
        <v>0</v>
      </c>
      <c r="BH596">
        <f>(AN596-AT596)/(AN596-BE596)</f>
        <v>0</v>
      </c>
      <c r="BI596">
        <f>(AT596-AS596)/(AT596-AM596)</f>
        <v>0</v>
      </c>
      <c r="BJ596">
        <f>(AN596-AT596)/(AN596-AM596)</f>
        <v>0</v>
      </c>
      <c r="BK596">
        <f>(BG596*BE596/AS596)</f>
        <v>0</v>
      </c>
      <c r="BL596">
        <f>(1-BK596)</f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f>$B$11*CS596+$C$11*CT596+$F$11*CU596*(1-CX596)</f>
        <v>0</v>
      </c>
      <c r="BV596">
        <f>BU596*BW596</f>
        <v>0</v>
      </c>
      <c r="BW596">
        <f>($B$11*$D$9+$C$11*$D$9+$F$11*((DH596+CZ596)/MAX(DH596+CZ596+DI596, 0.1)*$I$9+DI596/MAX(DH596+CZ596+DI596, 0.1)*$J$9))/($B$11+$C$11+$F$11)</f>
        <v>0</v>
      </c>
      <c r="BX596">
        <f>($B$11*$K$9+$C$11*$K$9+$F$11*((DH596+CZ596)/MAX(DH596+CZ596+DI596, 0.1)*$P$9+DI596/MAX(DH596+CZ596+DI596, 0.1)*$Q$9))/($B$11+$C$11+$F$11)</f>
        <v>0</v>
      </c>
      <c r="BY596">
        <v>6</v>
      </c>
      <c r="BZ596">
        <v>0.5</v>
      </c>
      <c r="CA596" t="s">
        <v>304</v>
      </c>
      <c r="CB596">
        <v>2</v>
      </c>
      <c r="CC596">
        <v>1625678373.5</v>
      </c>
      <c r="CD596">
        <v>405.143333333333</v>
      </c>
      <c r="CE596">
        <v>419.975333333333</v>
      </c>
      <c r="CF596">
        <v>15.2678</v>
      </c>
      <c r="CG596">
        <v>12.1929666666667</v>
      </c>
      <c r="CH596">
        <v>419.485333333333</v>
      </c>
      <c r="CI596">
        <v>16.8748</v>
      </c>
      <c r="CJ596">
        <v>499.98</v>
      </c>
      <c r="CK596">
        <v>100.419</v>
      </c>
      <c r="CL596">
        <v>0.0995857</v>
      </c>
      <c r="CM596">
        <v>30.8036666666667</v>
      </c>
      <c r="CN596">
        <v>30.1818666666667</v>
      </c>
      <c r="CO596">
        <v>999.9</v>
      </c>
      <c r="CP596">
        <v>0</v>
      </c>
      <c r="CQ596">
        <v>0</v>
      </c>
      <c r="CR596">
        <v>10004.9666666667</v>
      </c>
      <c r="CS596">
        <v>0</v>
      </c>
      <c r="CT596">
        <v>4.20267333333333</v>
      </c>
      <c r="CU596">
        <v>1045.99333333333</v>
      </c>
      <c r="CV596">
        <v>0.961994</v>
      </c>
      <c r="CW596">
        <v>0.0380061</v>
      </c>
      <c r="CX596">
        <v>0</v>
      </c>
      <c r="CY596">
        <v>1156.60666666667</v>
      </c>
      <c r="CZ596">
        <v>4.99912</v>
      </c>
      <c r="DA596">
        <v>12061.5333333333</v>
      </c>
      <c r="DB596">
        <v>6712.76333333333</v>
      </c>
      <c r="DC596">
        <v>38.75</v>
      </c>
      <c r="DD596">
        <v>41.437</v>
      </c>
      <c r="DE596">
        <v>40.3123333333333</v>
      </c>
      <c r="DF596">
        <v>41.1246666666667</v>
      </c>
      <c r="DG596">
        <v>41.1036666666667</v>
      </c>
      <c r="DH596">
        <v>1001.43333333333</v>
      </c>
      <c r="DI596">
        <v>39.56</v>
      </c>
      <c r="DJ596">
        <v>0</v>
      </c>
      <c r="DK596">
        <v>1625678375.6</v>
      </c>
      <c r="DL596">
        <v>0</v>
      </c>
      <c r="DM596">
        <v>1158.26</v>
      </c>
      <c r="DN596">
        <v>-16.4417094062196</v>
      </c>
      <c r="DO596">
        <v>-170.410256466475</v>
      </c>
      <c r="DP596">
        <v>12082.6269230769</v>
      </c>
      <c r="DQ596">
        <v>15</v>
      </c>
      <c r="DR596">
        <v>1625677134.6</v>
      </c>
      <c r="DS596" t="s">
        <v>305</v>
      </c>
      <c r="DT596">
        <v>1625677128.6</v>
      </c>
      <c r="DU596">
        <v>1625677134.6</v>
      </c>
      <c r="DV596">
        <v>2</v>
      </c>
      <c r="DW596">
        <v>0.041</v>
      </c>
      <c r="DX596">
        <v>0.026</v>
      </c>
      <c r="DY596">
        <v>-14.347</v>
      </c>
      <c r="DZ596">
        <v>-1.389</v>
      </c>
      <c r="EA596">
        <v>420</v>
      </c>
      <c r="EB596">
        <v>5</v>
      </c>
      <c r="EC596">
        <v>0.14</v>
      </c>
      <c r="ED596">
        <v>0.08</v>
      </c>
      <c r="EE596">
        <v>-14.799256097561</v>
      </c>
      <c r="EF596">
        <v>-0.15545853658538</v>
      </c>
      <c r="EG596">
        <v>0.035421986067499</v>
      </c>
      <c r="EH596">
        <v>1</v>
      </c>
      <c r="EI596">
        <v>1158.94818181818</v>
      </c>
      <c r="EJ596">
        <v>-15.8348601282599</v>
      </c>
      <c r="EK596">
        <v>1.53802796708908</v>
      </c>
      <c r="EL596">
        <v>0</v>
      </c>
      <c r="EM596">
        <v>3.04095219512195</v>
      </c>
      <c r="EN596">
        <v>0.171988432055746</v>
      </c>
      <c r="EO596">
        <v>0.0179096441538637</v>
      </c>
      <c r="EP596">
        <v>0</v>
      </c>
      <c r="EQ596">
        <v>1</v>
      </c>
      <c r="ER596">
        <v>3</v>
      </c>
      <c r="ES596" t="s">
        <v>427</v>
      </c>
      <c r="ET596">
        <v>100</v>
      </c>
      <c r="EU596">
        <v>100</v>
      </c>
      <c r="EV596">
        <v>-14.342</v>
      </c>
      <c r="EW596">
        <v>-1.6072</v>
      </c>
      <c r="EX596">
        <v>-14.3476998515065</v>
      </c>
      <c r="EY596">
        <v>0.000485247639819423</v>
      </c>
      <c r="EZ596">
        <v>-1.36446825205216e-06</v>
      </c>
      <c r="FA596">
        <v>5.78542989185787e-10</v>
      </c>
      <c r="FB596">
        <v>-1.1099058739466</v>
      </c>
      <c r="FC596">
        <v>-0.0508365997127688</v>
      </c>
      <c r="FD596">
        <v>0.00161886503163497</v>
      </c>
      <c r="FE596">
        <v>-2.08621555845513e-05</v>
      </c>
      <c r="FF596">
        <v>0</v>
      </c>
      <c r="FG596">
        <v>2096</v>
      </c>
      <c r="FH596">
        <v>2</v>
      </c>
      <c r="FI596">
        <v>28</v>
      </c>
      <c r="FJ596">
        <v>20.8</v>
      </c>
      <c r="FK596">
        <v>20.7</v>
      </c>
      <c r="FL596">
        <v>18</v>
      </c>
      <c r="FM596">
        <v>493.229</v>
      </c>
      <c r="FN596">
        <v>514.184</v>
      </c>
      <c r="FO596">
        <v>34.7437</v>
      </c>
      <c r="FP596">
        <v>26.7004</v>
      </c>
      <c r="FQ596">
        <v>30.0003</v>
      </c>
      <c r="FR596">
        <v>26.7007</v>
      </c>
      <c r="FS596">
        <v>26.6744</v>
      </c>
      <c r="FT596">
        <v>21.581</v>
      </c>
      <c r="FU596">
        <v>24.9385</v>
      </c>
      <c r="FV596">
        <v>0</v>
      </c>
      <c r="FW596">
        <v>34.8</v>
      </c>
      <c r="FX596">
        <v>420</v>
      </c>
      <c r="FY596">
        <v>12.3565</v>
      </c>
      <c r="FZ596">
        <v>101.658</v>
      </c>
      <c r="GA596">
        <v>96.179</v>
      </c>
    </row>
    <row r="597" spans="1:183">
      <c r="A597">
        <v>581</v>
      </c>
      <c r="B597">
        <v>1625678376.5</v>
      </c>
      <c r="C597">
        <v>1160.40000009537</v>
      </c>
      <c r="D597" t="s">
        <v>1468</v>
      </c>
      <c r="E597" t="s">
        <v>1469</v>
      </c>
      <c r="F597">
        <v>1</v>
      </c>
      <c r="G597" t="s">
        <v>302</v>
      </c>
      <c r="H597">
        <v>1625678375.5</v>
      </c>
      <c r="I597">
        <f>(J597)/1000</f>
        <v>0</v>
      </c>
      <c r="J597">
        <f>1000*CJ597*AH597*(CF597-CG597)/(100*BY597*(1000-AH597*CF597))</f>
        <v>0</v>
      </c>
      <c r="K597">
        <f>CJ597*AH597*(CE597-CD597*(1000-AH597*CG597)/(1000-AH597*CF597))/(100*BY597)</f>
        <v>0</v>
      </c>
      <c r="L597">
        <f>CD597 - IF(AH597&gt;1, K597*BY597*100.0/(AJ597*CR597), 0)</f>
        <v>0</v>
      </c>
      <c r="M597">
        <f>((S597-I597/2)*L597-K597)/(S597+I597/2)</f>
        <v>0</v>
      </c>
      <c r="N597">
        <f>M597*(CK597+CL597)/1000.0</f>
        <v>0</v>
      </c>
      <c r="O597">
        <f>(CD597 - IF(AH597&gt;1, K597*BY597*100.0/(AJ597*CR597), 0))*(CK597+CL597)/1000.0</f>
        <v>0</v>
      </c>
      <c r="P597">
        <f>2.0/((1/R597-1/Q597)+SIGN(R597)*SQRT((1/R597-1/Q597)*(1/R597-1/Q597) + 4*BZ597/((BZ597+1)*(BZ597+1))*(2*1/R597*1/Q597-1/Q597*1/Q597)))</f>
        <v>0</v>
      </c>
      <c r="Q597">
        <f>IF(LEFT(CA597,1)&lt;&gt;"0",IF(LEFT(CA597,1)="1",3.0,CB597),$D$5+$E$5*(CR597*CK597/($K$5*1000))+$F$5*(CR597*CK597/($K$5*1000))*MAX(MIN(BY597,$J$5),$I$5)*MAX(MIN(BY597,$J$5),$I$5)+$G$5*MAX(MIN(BY597,$J$5),$I$5)*(CR597*CK597/($K$5*1000))+$H$5*(CR597*CK597/($K$5*1000))*(CR597*CK597/($K$5*1000)))</f>
        <v>0</v>
      </c>
      <c r="R597">
        <f>I597*(1000-(1000*0.61365*exp(17.502*V597/(240.97+V597))/(CK597+CL597)+CF597)/2)/(1000*0.61365*exp(17.502*V597/(240.97+V597))/(CK597+CL597)-CF597)</f>
        <v>0</v>
      </c>
      <c r="S597">
        <f>1/((BZ597+1)/(P597/1.6)+1/(Q597/1.37)) + BZ597/((BZ597+1)/(P597/1.6) + BZ597/(Q597/1.37))</f>
        <v>0</v>
      </c>
      <c r="T597">
        <f>(BU597*BX597)</f>
        <v>0</v>
      </c>
      <c r="U597">
        <f>(CM597+(T597+2*0.95*5.67E-8*(((CM597+$B$7)+273)^4-(CM597+273)^4)-44100*I597)/(1.84*29.3*Q597+8*0.95*5.67E-8*(CM597+273)^3))</f>
        <v>0</v>
      </c>
      <c r="V597">
        <f>($C$7*CN597+$D$7*CO597+$E$7*U597)</f>
        <v>0</v>
      </c>
      <c r="W597">
        <f>0.61365*exp(17.502*V597/(240.97+V597))</f>
        <v>0</v>
      </c>
      <c r="X597">
        <f>(Y597/Z597*100)</f>
        <v>0</v>
      </c>
      <c r="Y597">
        <f>CF597*(CK597+CL597)/1000</f>
        <v>0</v>
      </c>
      <c r="Z597">
        <f>0.61365*exp(17.502*CM597/(240.97+CM597))</f>
        <v>0</v>
      </c>
      <c r="AA597">
        <f>(W597-CF597*(CK597+CL597)/1000)</f>
        <v>0</v>
      </c>
      <c r="AB597">
        <f>(-I597*44100)</f>
        <v>0</v>
      </c>
      <c r="AC597">
        <f>2*29.3*Q597*0.92*(CM597-V597)</f>
        <v>0</v>
      </c>
      <c r="AD597">
        <f>2*0.95*5.67E-8*(((CM597+$B$7)+273)^4-(V597+273)^4)</f>
        <v>0</v>
      </c>
      <c r="AE597">
        <f>T597+AD597+AB597+AC597</f>
        <v>0</v>
      </c>
      <c r="AF597">
        <v>0</v>
      </c>
      <c r="AG597">
        <v>0</v>
      </c>
      <c r="AH597">
        <f>IF(AF597*$H$13&gt;=AJ597,1.0,(AJ597/(AJ597-AF597*$H$13)))</f>
        <v>0</v>
      </c>
      <c r="AI597">
        <f>(AH597-1)*100</f>
        <v>0</v>
      </c>
      <c r="AJ597">
        <f>MAX(0,($B$13+$C$13*CR597)/(1+$D$13*CR597)*CK597/(CM597+273)*$E$13)</f>
        <v>0</v>
      </c>
      <c r="AK597" t="s">
        <v>303</v>
      </c>
      <c r="AL597" t="s">
        <v>303</v>
      </c>
      <c r="AM597">
        <v>0</v>
      </c>
      <c r="AN597">
        <v>0</v>
      </c>
      <c r="AO597">
        <f>1-AM597/AN597</f>
        <v>0</v>
      </c>
      <c r="AP597">
        <v>0</v>
      </c>
      <c r="AQ597" t="s">
        <v>303</v>
      </c>
      <c r="AR597" t="s">
        <v>303</v>
      </c>
      <c r="AS597">
        <v>0</v>
      </c>
      <c r="AT597">
        <v>0</v>
      </c>
      <c r="AU597">
        <f>1-AS597/AT597</f>
        <v>0</v>
      </c>
      <c r="AV597">
        <v>0.5</v>
      </c>
      <c r="AW597">
        <f>BV597</f>
        <v>0</v>
      </c>
      <c r="AX597">
        <f>K597</f>
        <v>0</v>
      </c>
      <c r="AY597">
        <f>AU597*AV597*AW597</f>
        <v>0</v>
      </c>
      <c r="AZ597">
        <f>(AX597-AP597)/AW597</f>
        <v>0</v>
      </c>
      <c r="BA597">
        <f>(AN597-AT597)/AT597</f>
        <v>0</v>
      </c>
      <c r="BB597">
        <f>AM597/(AO597+AM597/AT597)</f>
        <v>0</v>
      </c>
      <c r="BC597" t="s">
        <v>303</v>
      </c>
      <c r="BD597">
        <v>0</v>
      </c>
      <c r="BE597">
        <f>IF(BD597&lt;&gt;0, BD597, BB597)</f>
        <v>0</v>
      </c>
      <c r="BF597">
        <f>1-BE597/AT597</f>
        <v>0</v>
      </c>
      <c r="BG597">
        <f>(AT597-AS597)/(AT597-BE597)</f>
        <v>0</v>
      </c>
      <c r="BH597">
        <f>(AN597-AT597)/(AN597-BE597)</f>
        <v>0</v>
      </c>
      <c r="BI597">
        <f>(AT597-AS597)/(AT597-AM597)</f>
        <v>0</v>
      </c>
      <c r="BJ597">
        <f>(AN597-AT597)/(AN597-AM597)</f>
        <v>0</v>
      </c>
      <c r="BK597">
        <f>(BG597*BE597/AS597)</f>
        <v>0</v>
      </c>
      <c r="BL597">
        <f>(1-BK597)</f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f>$B$11*CS597+$C$11*CT597+$F$11*CU597*(1-CX597)</f>
        <v>0</v>
      </c>
      <c r="BV597">
        <f>BU597*BW597</f>
        <v>0</v>
      </c>
      <c r="BW597">
        <f>($B$11*$D$9+$C$11*$D$9+$F$11*((DH597+CZ597)/MAX(DH597+CZ597+DI597, 0.1)*$I$9+DI597/MAX(DH597+CZ597+DI597, 0.1)*$J$9))/($B$11+$C$11+$F$11)</f>
        <v>0</v>
      </c>
      <c r="BX597">
        <f>($B$11*$K$9+$C$11*$K$9+$F$11*((DH597+CZ597)/MAX(DH597+CZ597+DI597, 0.1)*$P$9+DI597/MAX(DH597+CZ597+DI597, 0.1)*$Q$9))/($B$11+$C$11+$F$11)</f>
        <v>0</v>
      </c>
      <c r="BY597">
        <v>6</v>
      </c>
      <c r="BZ597">
        <v>0.5</v>
      </c>
      <c r="CA597" t="s">
        <v>304</v>
      </c>
      <c r="CB597">
        <v>2</v>
      </c>
      <c r="CC597">
        <v>1625678375.5</v>
      </c>
      <c r="CD597">
        <v>405.126333333333</v>
      </c>
      <c r="CE597">
        <v>419.952</v>
      </c>
      <c r="CF597">
        <v>15.294</v>
      </c>
      <c r="CG597">
        <v>12.2153666666667</v>
      </c>
      <c r="CH597">
        <v>419.467333333333</v>
      </c>
      <c r="CI597">
        <v>16.9014</v>
      </c>
      <c r="CJ597">
        <v>500.059666666667</v>
      </c>
      <c r="CK597">
        <v>100.418</v>
      </c>
      <c r="CL597">
        <v>0.0999143333333333</v>
      </c>
      <c r="CM597">
        <v>30.8339</v>
      </c>
      <c r="CN597">
        <v>30.2078333333333</v>
      </c>
      <c r="CO597">
        <v>999.9</v>
      </c>
      <c r="CP597">
        <v>0</v>
      </c>
      <c r="CQ597">
        <v>0</v>
      </c>
      <c r="CR597">
        <v>9998.75</v>
      </c>
      <c r="CS597">
        <v>0</v>
      </c>
      <c r="CT597">
        <v>4.18015666666667</v>
      </c>
      <c r="CU597">
        <v>1046.00666666667</v>
      </c>
      <c r="CV597">
        <v>0.961984</v>
      </c>
      <c r="CW597">
        <v>0.0380159</v>
      </c>
      <c r="CX597">
        <v>0</v>
      </c>
      <c r="CY597">
        <v>1156.03</v>
      </c>
      <c r="CZ597">
        <v>4.99912</v>
      </c>
      <c r="DA597">
        <v>12058.1</v>
      </c>
      <c r="DB597">
        <v>6712.82666666667</v>
      </c>
      <c r="DC597">
        <v>38.7706666666667</v>
      </c>
      <c r="DD597">
        <v>41.458</v>
      </c>
      <c r="DE597">
        <v>40.25</v>
      </c>
      <c r="DF597">
        <v>41.125</v>
      </c>
      <c r="DG597">
        <v>41.0416666666667</v>
      </c>
      <c r="DH597">
        <v>1001.43666666667</v>
      </c>
      <c r="DI597">
        <v>39.5733333333333</v>
      </c>
      <c r="DJ597">
        <v>0</v>
      </c>
      <c r="DK597">
        <v>1625678377.4</v>
      </c>
      <c r="DL597">
        <v>0</v>
      </c>
      <c r="DM597">
        <v>1157.6616</v>
      </c>
      <c r="DN597">
        <v>-15.6346153622531</v>
      </c>
      <c r="DO597">
        <v>-167.476922901798</v>
      </c>
      <c r="DP597">
        <v>12076.44</v>
      </c>
      <c r="DQ597">
        <v>15</v>
      </c>
      <c r="DR597">
        <v>1625677134.6</v>
      </c>
      <c r="DS597" t="s">
        <v>305</v>
      </c>
      <c r="DT597">
        <v>1625677128.6</v>
      </c>
      <c r="DU597">
        <v>1625677134.6</v>
      </c>
      <c r="DV597">
        <v>2</v>
      </c>
      <c r="DW597">
        <v>0.041</v>
      </c>
      <c r="DX597">
        <v>0.026</v>
      </c>
      <c r="DY597">
        <v>-14.347</v>
      </c>
      <c r="DZ597">
        <v>-1.389</v>
      </c>
      <c r="EA597">
        <v>420</v>
      </c>
      <c r="EB597">
        <v>5</v>
      </c>
      <c r="EC597">
        <v>0.14</v>
      </c>
      <c r="ED597">
        <v>0.08</v>
      </c>
      <c r="EE597">
        <v>-14.8051902439024</v>
      </c>
      <c r="EF597">
        <v>-0.153554006968639</v>
      </c>
      <c r="EG597">
        <v>0.0355417432686505</v>
      </c>
      <c r="EH597">
        <v>1</v>
      </c>
      <c r="EI597">
        <v>1158.46818181818</v>
      </c>
      <c r="EJ597">
        <v>-15.5533613445374</v>
      </c>
      <c r="EK597">
        <v>1.51085657933033</v>
      </c>
      <c r="EL597">
        <v>0</v>
      </c>
      <c r="EM597">
        <v>3.04783829268293</v>
      </c>
      <c r="EN597">
        <v>0.167674285714285</v>
      </c>
      <c r="EO597">
        <v>0.0173766811648422</v>
      </c>
      <c r="EP597">
        <v>0</v>
      </c>
      <c r="EQ597">
        <v>1</v>
      </c>
      <c r="ER597">
        <v>3</v>
      </c>
      <c r="ES597" t="s">
        <v>427</v>
      </c>
      <c r="ET597">
        <v>100</v>
      </c>
      <c r="EU597">
        <v>100</v>
      </c>
      <c r="EV597">
        <v>-14.342</v>
      </c>
      <c r="EW597">
        <v>-1.6076</v>
      </c>
      <c r="EX597">
        <v>-14.3476998515065</v>
      </c>
      <c r="EY597">
        <v>0.000485247639819423</v>
      </c>
      <c r="EZ597">
        <v>-1.36446825205216e-06</v>
      </c>
      <c r="FA597">
        <v>5.78542989185787e-10</v>
      </c>
      <c r="FB597">
        <v>-1.1099058739466</v>
      </c>
      <c r="FC597">
        <v>-0.0508365997127688</v>
      </c>
      <c r="FD597">
        <v>0.00161886503163497</v>
      </c>
      <c r="FE597">
        <v>-2.08621555845513e-05</v>
      </c>
      <c r="FF597">
        <v>0</v>
      </c>
      <c r="FG597">
        <v>2096</v>
      </c>
      <c r="FH597">
        <v>2</v>
      </c>
      <c r="FI597">
        <v>28</v>
      </c>
      <c r="FJ597">
        <v>20.8</v>
      </c>
      <c r="FK597">
        <v>20.7</v>
      </c>
      <c r="FL597">
        <v>18</v>
      </c>
      <c r="FM597">
        <v>493.035</v>
      </c>
      <c r="FN597">
        <v>514.249</v>
      </c>
      <c r="FO597">
        <v>34.7903</v>
      </c>
      <c r="FP597">
        <v>26.7027</v>
      </c>
      <c r="FQ597">
        <v>30.0007</v>
      </c>
      <c r="FR597">
        <v>26.7018</v>
      </c>
      <c r="FS597">
        <v>26.6755</v>
      </c>
      <c r="FT597">
        <v>21.5824</v>
      </c>
      <c r="FU597">
        <v>24.9385</v>
      </c>
      <c r="FV597">
        <v>0</v>
      </c>
      <c r="FW597">
        <v>34.87</v>
      </c>
      <c r="FX597">
        <v>420</v>
      </c>
      <c r="FY597">
        <v>12.3618</v>
      </c>
      <c r="FZ597">
        <v>101.658</v>
      </c>
      <c r="GA597">
        <v>96.1787</v>
      </c>
    </row>
    <row r="598" spans="1:183">
      <c r="A598">
        <v>582</v>
      </c>
      <c r="B598">
        <v>1625678378.5</v>
      </c>
      <c r="C598">
        <v>1162.40000009537</v>
      </c>
      <c r="D598" t="s">
        <v>1470</v>
      </c>
      <c r="E598" t="s">
        <v>1471</v>
      </c>
      <c r="F598">
        <v>1</v>
      </c>
      <c r="G598" t="s">
        <v>302</v>
      </c>
      <c r="H598">
        <v>1625678377.5</v>
      </c>
      <c r="I598">
        <f>(J598)/1000</f>
        <v>0</v>
      </c>
      <c r="J598">
        <f>1000*CJ598*AH598*(CF598-CG598)/(100*BY598*(1000-AH598*CF598))</f>
        <v>0</v>
      </c>
      <c r="K598">
        <f>CJ598*AH598*(CE598-CD598*(1000-AH598*CG598)/(1000-AH598*CF598))/(100*BY598)</f>
        <v>0</v>
      </c>
      <c r="L598">
        <f>CD598 - IF(AH598&gt;1, K598*BY598*100.0/(AJ598*CR598), 0)</f>
        <v>0</v>
      </c>
      <c r="M598">
        <f>((S598-I598/2)*L598-K598)/(S598+I598/2)</f>
        <v>0</v>
      </c>
      <c r="N598">
        <f>M598*(CK598+CL598)/1000.0</f>
        <v>0</v>
      </c>
      <c r="O598">
        <f>(CD598 - IF(AH598&gt;1, K598*BY598*100.0/(AJ598*CR598), 0))*(CK598+CL598)/1000.0</f>
        <v>0</v>
      </c>
      <c r="P598">
        <f>2.0/((1/R598-1/Q598)+SIGN(R598)*SQRT((1/R598-1/Q598)*(1/R598-1/Q598) + 4*BZ598/((BZ598+1)*(BZ598+1))*(2*1/R598*1/Q598-1/Q598*1/Q598)))</f>
        <v>0</v>
      </c>
      <c r="Q598">
        <f>IF(LEFT(CA598,1)&lt;&gt;"0",IF(LEFT(CA598,1)="1",3.0,CB598),$D$5+$E$5*(CR598*CK598/($K$5*1000))+$F$5*(CR598*CK598/($K$5*1000))*MAX(MIN(BY598,$J$5),$I$5)*MAX(MIN(BY598,$J$5),$I$5)+$G$5*MAX(MIN(BY598,$J$5),$I$5)*(CR598*CK598/($K$5*1000))+$H$5*(CR598*CK598/($K$5*1000))*(CR598*CK598/($K$5*1000)))</f>
        <v>0</v>
      </c>
      <c r="R598">
        <f>I598*(1000-(1000*0.61365*exp(17.502*V598/(240.97+V598))/(CK598+CL598)+CF598)/2)/(1000*0.61365*exp(17.502*V598/(240.97+V598))/(CK598+CL598)-CF598)</f>
        <v>0</v>
      </c>
      <c r="S598">
        <f>1/((BZ598+1)/(P598/1.6)+1/(Q598/1.37)) + BZ598/((BZ598+1)/(P598/1.6) + BZ598/(Q598/1.37))</f>
        <v>0</v>
      </c>
      <c r="T598">
        <f>(BU598*BX598)</f>
        <v>0</v>
      </c>
      <c r="U598">
        <f>(CM598+(T598+2*0.95*5.67E-8*(((CM598+$B$7)+273)^4-(CM598+273)^4)-44100*I598)/(1.84*29.3*Q598+8*0.95*5.67E-8*(CM598+273)^3))</f>
        <v>0</v>
      </c>
      <c r="V598">
        <f>($C$7*CN598+$D$7*CO598+$E$7*U598)</f>
        <v>0</v>
      </c>
      <c r="W598">
        <f>0.61365*exp(17.502*V598/(240.97+V598))</f>
        <v>0</v>
      </c>
      <c r="X598">
        <f>(Y598/Z598*100)</f>
        <v>0</v>
      </c>
      <c r="Y598">
        <f>CF598*(CK598+CL598)/1000</f>
        <v>0</v>
      </c>
      <c r="Z598">
        <f>0.61365*exp(17.502*CM598/(240.97+CM598))</f>
        <v>0</v>
      </c>
      <c r="AA598">
        <f>(W598-CF598*(CK598+CL598)/1000)</f>
        <v>0</v>
      </c>
      <c r="AB598">
        <f>(-I598*44100)</f>
        <v>0</v>
      </c>
      <c r="AC598">
        <f>2*29.3*Q598*0.92*(CM598-V598)</f>
        <v>0</v>
      </c>
      <c r="AD598">
        <f>2*0.95*5.67E-8*(((CM598+$B$7)+273)^4-(V598+273)^4)</f>
        <v>0</v>
      </c>
      <c r="AE598">
        <f>T598+AD598+AB598+AC598</f>
        <v>0</v>
      </c>
      <c r="AF598">
        <v>0</v>
      </c>
      <c r="AG598">
        <v>0</v>
      </c>
      <c r="AH598">
        <f>IF(AF598*$H$13&gt;=AJ598,1.0,(AJ598/(AJ598-AF598*$H$13)))</f>
        <v>0</v>
      </c>
      <c r="AI598">
        <f>(AH598-1)*100</f>
        <v>0</v>
      </c>
      <c r="AJ598">
        <f>MAX(0,($B$13+$C$13*CR598)/(1+$D$13*CR598)*CK598/(CM598+273)*$E$13)</f>
        <v>0</v>
      </c>
      <c r="AK598" t="s">
        <v>303</v>
      </c>
      <c r="AL598" t="s">
        <v>303</v>
      </c>
      <c r="AM598">
        <v>0</v>
      </c>
      <c r="AN598">
        <v>0</v>
      </c>
      <c r="AO598">
        <f>1-AM598/AN598</f>
        <v>0</v>
      </c>
      <c r="AP598">
        <v>0</v>
      </c>
      <c r="AQ598" t="s">
        <v>303</v>
      </c>
      <c r="AR598" t="s">
        <v>303</v>
      </c>
      <c r="AS598">
        <v>0</v>
      </c>
      <c r="AT598">
        <v>0</v>
      </c>
      <c r="AU598">
        <f>1-AS598/AT598</f>
        <v>0</v>
      </c>
      <c r="AV598">
        <v>0.5</v>
      </c>
      <c r="AW598">
        <f>BV598</f>
        <v>0</v>
      </c>
      <c r="AX598">
        <f>K598</f>
        <v>0</v>
      </c>
      <c r="AY598">
        <f>AU598*AV598*AW598</f>
        <v>0</v>
      </c>
      <c r="AZ598">
        <f>(AX598-AP598)/AW598</f>
        <v>0</v>
      </c>
      <c r="BA598">
        <f>(AN598-AT598)/AT598</f>
        <v>0</v>
      </c>
      <c r="BB598">
        <f>AM598/(AO598+AM598/AT598)</f>
        <v>0</v>
      </c>
      <c r="BC598" t="s">
        <v>303</v>
      </c>
      <c r="BD598">
        <v>0</v>
      </c>
      <c r="BE598">
        <f>IF(BD598&lt;&gt;0, BD598, BB598)</f>
        <v>0</v>
      </c>
      <c r="BF598">
        <f>1-BE598/AT598</f>
        <v>0</v>
      </c>
      <c r="BG598">
        <f>(AT598-AS598)/(AT598-BE598)</f>
        <v>0</v>
      </c>
      <c r="BH598">
        <f>(AN598-AT598)/(AN598-BE598)</f>
        <v>0</v>
      </c>
      <c r="BI598">
        <f>(AT598-AS598)/(AT598-AM598)</f>
        <v>0</v>
      </c>
      <c r="BJ598">
        <f>(AN598-AT598)/(AN598-AM598)</f>
        <v>0</v>
      </c>
      <c r="BK598">
        <f>(BG598*BE598/AS598)</f>
        <v>0</v>
      </c>
      <c r="BL598">
        <f>(1-BK598)</f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f>$B$11*CS598+$C$11*CT598+$F$11*CU598*(1-CX598)</f>
        <v>0</v>
      </c>
      <c r="BV598">
        <f>BU598*BW598</f>
        <v>0</v>
      </c>
      <c r="BW598">
        <f>($B$11*$D$9+$C$11*$D$9+$F$11*((DH598+CZ598)/MAX(DH598+CZ598+DI598, 0.1)*$I$9+DI598/MAX(DH598+CZ598+DI598, 0.1)*$J$9))/($B$11+$C$11+$F$11)</f>
        <v>0</v>
      </c>
      <c r="BX598">
        <f>($B$11*$K$9+$C$11*$K$9+$F$11*((DH598+CZ598)/MAX(DH598+CZ598+DI598, 0.1)*$P$9+DI598/MAX(DH598+CZ598+DI598, 0.1)*$Q$9))/($B$11+$C$11+$F$11)</f>
        <v>0</v>
      </c>
      <c r="BY598">
        <v>6</v>
      </c>
      <c r="BZ598">
        <v>0.5</v>
      </c>
      <c r="CA598" t="s">
        <v>304</v>
      </c>
      <c r="CB598">
        <v>2</v>
      </c>
      <c r="CC598">
        <v>1625678377.5</v>
      </c>
      <c r="CD598">
        <v>405.084</v>
      </c>
      <c r="CE598">
        <v>419.991666666667</v>
      </c>
      <c r="CF598">
        <v>15.3199666666667</v>
      </c>
      <c r="CG598">
        <v>12.2492</v>
      </c>
      <c r="CH598">
        <v>419.425333333333</v>
      </c>
      <c r="CI598">
        <v>16.9277333333333</v>
      </c>
      <c r="CJ598">
        <v>500.024</v>
      </c>
      <c r="CK598">
        <v>100.420333333333</v>
      </c>
      <c r="CL598">
        <v>0.100034033333333</v>
      </c>
      <c r="CM598">
        <v>30.8640666666667</v>
      </c>
      <c r="CN598">
        <v>30.2318</v>
      </c>
      <c r="CO598">
        <v>999.9</v>
      </c>
      <c r="CP598">
        <v>0</v>
      </c>
      <c r="CQ598">
        <v>0</v>
      </c>
      <c r="CR598">
        <v>10015</v>
      </c>
      <c r="CS598">
        <v>0</v>
      </c>
      <c r="CT598">
        <v>4.17694</v>
      </c>
      <c r="CU598">
        <v>1045.98666666667</v>
      </c>
      <c r="CV598">
        <v>0.961994</v>
      </c>
      <c r="CW598">
        <v>0.0380061</v>
      </c>
      <c r="CX598">
        <v>0</v>
      </c>
      <c r="CY598">
        <v>1155.40666666667</v>
      </c>
      <c r="CZ598">
        <v>4.99912</v>
      </c>
      <c r="DA598">
        <v>12052.6</v>
      </c>
      <c r="DB598">
        <v>6712.72</v>
      </c>
      <c r="DC598">
        <v>38.7703333333333</v>
      </c>
      <c r="DD598">
        <v>41.458</v>
      </c>
      <c r="DE598">
        <v>40.333</v>
      </c>
      <c r="DF598">
        <v>41.1663333333333</v>
      </c>
      <c r="DG598">
        <v>41.1036666666667</v>
      </c>
      <c r="DH598">
        <v>1001.42666666667</v>
      </c>
      <c r="DI598">
        <v>39.56</v>
      </c>
      <c r="DJ598">
        <v>0</v>
      </c>
      <c r="DK598">
        <v>1625678379.2</v>
      </c>
      <c r="DL598">
        <v>0</v>
      </c>
      <c r="DM598">
        <v>1157.27</v>
      </c>
      <c r="DN598">
        <v>-15.9856410346963</v>
      </c>
      <c r="DO598">
        <v>-165.1316241037</v>
      </c>
      <c r="DP598">
        <v>12072.0807692308</v>
      </c>
      <c r="DQ598">
        <v>15</v>
      </c>
      <c r="DR598">
        <v>1625677134.6</v>
      </c>
      <c r="DS598" t="s">
        <v>305</v>
      </c>
      <c r="DT598">
        <v>1625677128.6</v>
      </c>
      <c r="DU598">
        <v>1625677134.6</v>
      </c>
      <c r="DV598">
        <v>2</v>
      </c>
      <c r="DW598">
        <v>0.041</v>
      </c>
      <c r="DX598">
        <v>0.026</v>
      </c>
      <c r="DY598">
        <v>-14.347</v>
      </c>
      <c r="DZ598">
        <v>-1.389</v>
      </c>
      <c r="EA598">
        <v>420</v>
      </c>
      <c r="EB598">
        <v>5</v>
      </c>
      <c r="EC598">
        <v>0.14</v>
      </c>
      <c r="ED598">
        <v>0.08</v>
      </c>
      <c r="EE598">
        <v>-14.8144146341463</v>
      </c>
      <c r="EF598">
        <v>-0.301601393728245</v>
      </c>
      <c r="EG598">
        <v>0.0455480425055311</v>
      </c>
      <c r="EH598">
        <v>1</v>
      </c>
      <c r="EI598">
        <v>1157.91676470588</v>
      </c>
      <c r="EJ598">
        <v>-16.0328417399936</v>
      </c>
      <c r="EK598">
        <v>1.59635747247626</v>
      </c>
      <c r="EL598">
        <v>0</v>
      </c>
      <c r="EM598">
        <v>3.05198780487805</v>
      </c>
      <c r="EN598">
        <v>0.168602717770034</v>
      </c>
      <c r="EO598">
        <v>0.0174523196462561</v>
      </c>
      <c r="EP598">
        <v>0</v>
      </c>
      <c r="EQ598">
        <v>1</v>
      </c>
      <c r="ER598">
        <v>3</v>
      </c>
      <c r="ES598" t="s">
        <v>427</v>
      </c>
      <c r="ET598">
        <v>100</v>
      </c>
      <c r="EU598">
        <v>100</v>
      </c>
      <c r="EV598">
        <v>-14.342</v>
      </c>
      <c r="EW598">
        <v>-1.608</v>
      </c>
      <c r="EX598">
        <v>-14.3476998515065</v>
      </c>
      <c r="EY598">
        <v>0.000485247639819423</v>
      </c>
      <c r="EZ598">
        <v>-1.36446825205216e-06</v>
      </c>
      <c r="FA598">
        <v>5.78542989185787e-10</v>
      </c>
      <c r="FB598">
        <v>-1.1099058739466</v>
      </c>
      <c r="FC598">
        <v>-0.0508365997127688</v>
      </c>
      <c r="FD598">
        <v>0.00161886503163497</v>
      </c>
      <c r="FE598">
        <v>-2.08621555845513e-05</v>
      </c>
      <c r="FF598">
        <v>0</v>
      </c>
      <c r="FG598">
        <v>2096</v>
      </c>
      <c r="FH598">
        <v>2</v>
      </c>
      <c r="FI598">
        <v>28</v>
      </c>
      <c r="FJ598">
        <v>20.8</v>
      </c>
      <c r="FK598">
        <v>20.7</v>
      </c>
      <c r="FL598">
        <v>18</v>
      </c>
      <c r="FM598">
        <v>493.204</v>
      </c>
      <c r="FN598">
        <v>514.133</v>
      </c>
      <c r="FO598">
        <v>34.8374</v>
      </c>
      <c r="FP598">
        <v>26.7049</v>
      </c>
      <c r="FQ598">
        <v>30.0007</v>
      </c>
      <c r="FR598">
        <v>26.703</v>
      </c>
      <c r="FS598">
        <v>26.6766</v>
      </c>
      <c r="FT598">
        <v>21.5815</v>
      </c>
      <c r="FU598">
        <v>24.9385</v>
      </c>
      <c r="FV598">
        <v>0</v>
      </c>
      <c r="FW598">
        <v>34.87</v>
      </c>
      <c r="FX598">
        <v>420</v>
      </c>
      <c r="FY598">
        <v>12.3567</v>
      </c>
      <c r="FZ598">
        <v>101.658</v>
      </c>
      <c r="GA598">
        <v>96.1789</v>
      </c>
    </row>
    <row r="599" spans="1:183">
      <c r="A599">
        <v>583</v>
      </c>
      <c r="B599">
        <v>1625678380.5</v>
      </c>
      <c r="C599">
        <v>1164.40000009537</v>
      </c>
      <c r="D599" t="s">
        <v>1472</v>
      </c>
      <c r="E599" t="s">
        <v>1473</v>
      </c>
      <c r="F599">
        <v>1</v>
      </c>
      <c r="G599" t="s">
        <v>302</v>
      </c>
      <c r="H599">
        <v>1625678379.5</v>
      </c>
      <c r="I599">
        <f>(J599)/1000</f>
        <v>0</v>
      </c>
      <c r="J599">
        <f>1000*CJ599*AH599*(CF599-CG599)/(100*BY599*(1000-AH599*CF599))</f>
        <v>0</v>
      </c>
      <c r="K599">
        <f>CJ599*AH599*(CE599-CD599*(1000-AH599*CG599)/(1000-AH599*CF599))/(100*BY599)</f>
        <v>0</v>
      </c>
      <c r="L599">
        <f>CD599 - IF(AH599&gt;1, K599*BY599*100.0/(AJ599*CR599), 0)</f>
        <v>0</v>
      </c>
      <c r="M599">
        <f>((S599-I599/2)*L599-K599)/(S599+I599/2)</f>
        <v>0</v>
      </c>
      <c r="N599">
        <f>M599*(CK599+CL599)/1000.0</f>
        <v>0</v>
      </c>
      <c r="O599">
        <f>(CD599 - IF(AH599&gt;1, K599*BY599*100.0/(AJ599*CR599), 0))*(CK599+CL599)/1000.0</f>
        <v>0</v>
      </c>
      <c r="P599">
        <f>2.0/((1/R599-1/Q599)+SIGN(R599)*SQRT((1/R599-1/Q599)*(1/R599-1/Q599) + 4*BZ599/((BZ599+1)*(BZ599+1))*(2*1/R599*1/Q599-1/Q599*1/Q599)))</f>
        <v>0</v>
      </c>
      <c r="Q599">
        <f>IF(LEFT(CA599,1)&lt;&gt;"0",IF(LEFT(CA599,1)="1",3.0,CB599),$D$5+$E$5*(CR599*CK599/($K$5*1000))+$F$5*(CR599*CK599/($K$5*1000))*MAX(MIN(BY599,$J$5),$I$5)*MAX(MIN(BY599,$J$5),$I$5)+$G$5*MAX(MIN(BY599,$J$5),$I$5)*(CR599*CK599/($K$5*1000))+$H$5*(CR599*CK599/($K$5*1000))*(CR599*CK599/($K$5*1000)))</f>
        <v>0</v>
      </c>
      <c r="R599">
        <f>I599*(1000-(1000*0.61365*exp(17.502*V599/(240.97+V599))/(CK599+CL599)+CF599)/2)/(1000*0.61365*exp(17.502*V599/(240.97+V599))/(CK599+CL599)-CF599)</f>
        <v>0</v>
      </c>
      <c r="S599">
        <f>1/((BZ599+1)/(P599/1.6)+1/(Q599/1.37)) + BZ599/((BZ599+1)/(P599/1.6) + BZ599/(Q599/1.37))</f>
        <v>0</v>
      </c>
      <c r="T599">
        <f>(BU599*BX599)</f>
        <v>0</v>
      </c>
      <c r="U599">
        <f>(CM599+(T599+2*0.95*5.67E-8*(((CM599+$B$7)+273)^4-(CM599+273)^4)-44100*I599)/(1.84*29.3*Q599+8*0.95*5.67E-8*(CM599+273)^3))</f>
        <v>0</v>
      </c>
      <c r="V599">
        <f>($C$7*CN599+$D$7*CO599+$E$7*U599)</f>
        <v>0</v>
      </c>
      <c r="W599">
        <f>0.61365*exp(17.502*V599/(240.97+V599))</f>
        <v>0</v>
      </c>
      <c r="X599">
        <f>(Y599/Z599*100)</f>
        <v>0</v>
      </c>
      <c r="Y599">
        <f>CF599*(CK599+CL599)/1000</f>
        <v>0</v>
      </c>
      <c r="Z599">
        <f>0.61365*exp(17.502*CM599/(240.97+CM599))</f>
        <v>0</v>
      </c>
      <c r="AA599">
        <f>(W599-CF599*(CK599+CL599)/1000)</f>
        <v>0</v>
      </c>
      <c r="AB599">
        <f>(-I599*44100)</f>
        <v>0</v>
      </c>
      <c r="AC599">
        <f>2*29.3*Q599*0.92*(CM599-V599)</f>
        <v>0</v>
      </c>
      <c r="AD599">
        <f>2*0.95*5.67E-8*(((CM599+$B$7)+273)^4-(V599+273)^4)</f>
        <v>0</v>
      </c>
      <c r="AE599">
        <f>T599+AD599+AB599+AC599</f>
        <v>0</v>
      </c>
      <c r="AF599">
        <v>0</v>
      </c>
      <c r="AG599">
        <v>0</v>
      </c>
      <c r="AH599">
        <f>IF(AF599*$H$13&gt;=AJ599,1.0,(AJ599/(AJ599-AF599*$H$13)))</f>
        <v>0</v>
      </c>
      <c r="AI599">
        <f>(AH599-1)*100</f>
        <v>0</v>
      </c>
      <c r="AJ599">
        <f>MAX(0,($B$13+$C$13*CR599)/(1+$D$13*CR599)*CK599/(CM599+273)*$E$13)</f>
        <v>0</v>
      </c>
      <c r="AK599" t="s">
        <v>303</v>
      </c>
      <c r="AL599" t="s">
        <v>303</v>
      </c>
      <c r="AM599">
        <v>0</v>
      </c>
      <c r="AN599">
        <v>0</v>
      </c>
      <c r="AO599">
        <f>1-AM599/AN599</f>
        <v>0</v>
      </c>
      <c r="AP599">
        <v>0</v>
      </c>
      <c r="AQ599" t="s">
        <v>303</v>
      </c>
      <c r="AR599" t="s">
        <v>303</v>
      </c>
      <c r="AS599">
        <v>0</v>
      </c>
      <c r="AT599">
        <v>0</v>
      </c>
      <c r="AU599">
        <f>1-AS599/AT599</f>
        <v>0</v>
      </c>
      <c r="AV599">
        <v>0.5</v>
      </c>
      <c r="AW599">
        <f>BV599</f>
        <v>0</v>
      </c>
      <c r="AX599">
        <f>K599</f>
        <v>0</v>
      </c>
      <c r="AY599">
        <f>AU599*AV599*AW599</f>
        <v>0</v>
      </c>
      <c r="AZ599">
        <f>(AX599-AP599)/AW599</f>
        <v>0</v>
      </c>
      <c r="BA599">
        <f>(AN599-AT599)/AT599</f>
        <v>0</v>
      </c>
      <c r="BB599">
        <f>AM599/(AO599+AM599/AT599)</f>
        <v>0</v>
      </c>
      <c r="BC599" t="s">
        <v>303</v>
      </c>
      <c r="BD599">
        <v>0</v>
      </c>
      <c r="BE599">
        <f>IF(BD599&lt;&gt;0, BD599, BB599)</f>
        <v>0</v>
      </c>
      <c r="BF599">
        <f>1-BE599/AT599</f>
        <v>0</v>
      </c>
      <c r="BG599">
        <f>(AT599-AS599)/(AT599-BE599)</f>
        <v>0</v>
      </c>
      <c r="BH599">
        <f>(AN599-AT599)/(AN599-BE599)</f>
        <v>0</v>
      </c>
      <c r="BI599">
        <f>(AT599-AS599)/(AT599-AM599)</f>
        <v>0</v>
      </c>
      <c r="BJ599">
        <f>(AN599-AT599)/(AN599-AM599)</f>
        <v>0</v>
      </c>
      <c r="BK599">
        <f>(BG599*BE599/AS599)</f>
        <v>0</v>
      </c>
      <c r="BL599">
        <f>(1-BK599)</f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f>$B$11*CS599+$C$11*CT599+$F$11*CU599*(1-CX599)</f>
        <v>0</v>
      </c>
      <c r="BV599">
        <f>BU599*BW599</f>
        <v>0</v>
      </c>
      <c r="BW599">
        <f>($B$11*$D$9+$C$11*$D$9+$F$11*((DH599+CZ599)/MAX(DH599+CZ599+DI599, 0.1)*$I$9+DI599/MAX(DH599+CZ599+DI599, 0.1)*$J$9))/($B$11+$C$11+$F$11)</f>
        <v>0</v>
      </c>
      <c r="BX599">
        <f>($B$11*$K$9+$C$11*$K$9+$F$11*((DH599+CZ599)/MAX(DH599+CZ599+DI599, 0.1)*$P$9+DI599/MAX(DH599+CZ599+DI599, 0.1)*$Q$9))/($B$11+$C$11+$F$11)</f>
        <v>0</v>
      </c>
      <c r="BY599">
        <v>6</v>
      </c>
      <c r="BZ599">
        <v>0.5</v>
      </c>
      <c r="CA599" t="s">
        <v>304</v>
      </c>
      <c r="CB599">
        <v>2</v>
      </c>
      <c r="CC599">
        <v>1625678379.5</v>
      </c>
      <c r="CD599">
        <v>405.09</v>
      </c>
      <c r="CE599">
        <v>420.015333333333</v>
      </c>
      <c r="CF599">
        <v>15.3482666666667</v>
      </c>
      <c r="CG599">
        <v>12.2763666666667</v>
      </c>
      <c r="CH599">
        <v>419.431333333333</v>
      </c>
      <c r="CI599">
        <v>16.9564333333333</v>
      </c>
      <c r="CJ599">
        <v>499.976666666667</v>
      </c>
      <c r="CK599">
        <v>100.422666666667</v>
      </c>
      <c r="CL599">
        <v>0.0999478333333333</v>
      </c>
      <c r="CM599">
        <v>30.8930666666667</v>
      </c>
      <c r="CN599">
        <v>30.2636</v>
      </c>
      <c r="CO599">
        <v>999.9</v>
      </c>
      <c r="CP599">
        <v>0</v>
      </c>
      <c r="CQ599">
        <v>0</v>
      </c>
      <c r="CR599">
        <v>10008.7333333333</v>
      </c>
      <c r="CS599">
        <v>0</v>
      </c>
      <c r="CT599">
        <v>4.16453</v>
      </c>
      <c r="CU599">
        <v>1046.00333333333</v>
      </c>
      <c r="CV599">
        <v>0.961984</v>
      </c>
      <c r="CW599">
        <v>0.0380159</v>
      </c>
      <c r="CX599">
        <v>0</v>
      </c>
      <c r="CY599">
        <v>1155.16666666667</v>
      </c>
      <c r="CZ599">
        <v>4.99912</v>
      </c>
      <c r="DA599">
        <v>12047.7666666667</v>
      </c>
      <c r="DB599">
        <v>6712.80666666667</v>
      </c>
      <c r="DC599">
        <v>38.7706666666667</v>
      </c>
      <c r="DD599">
        <v>41.5</v>
      </c>
      <c r="DE599">
        <v>40.229</v>
      </c>
      <c r="DF599">
        <v>41.1036666666667</v>
      </c>
      <c r="DG599">
        <v>41.1873333333333</v>
      </c>
      <c r="DH599">
        <v>1001.43333333333</v>
      </c>
      <c r="DI599">
        <v>39.57</v>
      </c>
      <c r="DJ599">
        <v>0</v>
      </c>
      <c r="DK599">
        <v>1625678381.6</v>
      </c>
      <c r="DL599">
        <v>0</v>
      </c>
      <c r="DM599">
        <v>1156.65961538462</v>
      </c>
      <c r="DN599">
        <v>-15.4129914548986</v>
      </c>
      <c r="DO599">
        <v>-181.23760686496</v>
      </c>
      <c r="DP599">
        <v>12065.9846153846</v>
      </c>
      <c r="DQ599">
        <v>15</v>
      </c>
      <c r="DR599">
        <v>1625677134.6</v>
      </c>
      <c r="DS599" t="s">
        <v>305</v>
      </c>
      <c r="DT599">
        <v>1625677128.6</v>
      </c>
      <c r="DU599">
        <v>1625677134.6</v>
      </c>
      <c r="DV599">
        <v>2</v>
      </c>
      <c r="DW599">
        <v>0.041</v>
      </c>
      <c r="DX599">
        <v>0.026</v>
      </c>
      <c r="DY599">
        <v>-14.347</v>
      </c>
      <c r="DZ599">
        <v>-1.389</v>
      </c>
      <c r="EA599">
        <v>420</v>
      </c>
      <c r="EB599">
        <v>5</v>
      </c>
      <c r="EC599">
        <v>0.14</v>
      </c>
      <c r="ED599">
        <v>0.08</v>
      </c>
      <c r="EE599">
        <v>-14.828712195122</v>
      </c>
      <c r="EF599">
        <v>-0.383640418118536</v>
      </c>
      <c r="EG599">
        <v>0.0525785692924406</v>
      </c>
      <c r="EH599">
        <v>1</v>
      </c>
      <c r="EI599">
        <v>1157.36515151515</v>
      </c>
      <c r="EJ599">
        <v>-15.49810331192</v>
      </c>
      <c r="EK599">
        <v>1.50245480184552</v>
      </c>
      <c r="EL599">
        <v>0</v>
      </c>
      <c r="EM599">
        <v>3.05599658536585</v>
      </c>
      <c r="EN599">
        <v>0.157066829268289</v>
      </c>
      <c r="EO599">
        <v>0.0166466212216285</v>
      </c>
      <c r="EP599">
        <v>0</v>
      </c>
      <c r="EQ599">
        <v>1</v>
      </c>
      <c r="ER599">
        <v>3</v>
      </c>
      <c r="ES599" t="s">
        <v>427</v>
      </c>
      <c r="ET599">
        <v>100</v>
      </c>
      <c r="EU599">
        <v>100</v>
      </c>
      <c r="EV599">
        <v>-14.341</v>
      </c>
      <c r="EW599">
        <v>-1.6084</v>
      </c>
      <c r="EX599">
        <v>-14.3476998515065</v>
      </c>
      <c r="EY599">
        <v>0.000485247639819423</v>
      </c>
      <c r="EZ599">
        <v>-1.36446825205216e-06</v>
      </c>
      <c r="FA599">
        <v>5.78542989185787e-10</v>
      </c>
      <c r="FB599">
        <v>-1.1099058739466</v>
      </c>
      <c r="FC599">
        <v>-0.0508365997127688</v>
      </c>
      <c r="FD599">
        <v>0.00161886503163497</v>
      </c>
      <c r="FE599">
        <v>-2.08621555845513e-05</v>
      </c>
      <c r="FF599">
        <v>0</v>
      </c>
      <c r="FG599">
        <v>2096</v>
      </c>
      <c r="FH599">
        <v>2</v>
      </c>
      <c r="FI599">
        <v>28</v>
      </c>
      <c r="FJ599">
        <v>20.9</v>
      </c>
      <c r="FK599">
        <v>20.8</v>
      </c>
      <c r="FL599">
        <v>18</v>
      </c>
      <c r="FM599">
        <v>493.228</v>
      </c>
      <c r="FN599">
        <v>514.143</v>
      </c>
      <c r="FO599">
        <v>34.8813</v>
      </c>
      <c r="FP599">
        <v>26.7072</v>
      </c>
      <c r="FQ599">
        <v>30.0004</v>
      </c>
      <c r="FR599">
        <v>26.7041</v>
      </c>
      <c r="FS599">
        <v>26.6777</v>
      </c>
      <c r="FT599">
        <v>21.5846</v>
      </c>
      <c r="FU599">
        <v>24.9385</v>
      </c>
      <c r="FV599">
        <v>0</v>
      </c>
      <c r="FW599">
        <v>34.93</v>
      </c>
      <c r="FX599">
        <v>420</v>
      </c>
      <c r="FY599">
        <v>12.3512</v>
      </c>
      <c r="FZ599">
        <v>101.658</v>
      </c>
      <c r="GA599">
        <v>96.1785</v>
      </c>
    </row>
    <row r="600" spans="1:183">
      <c r="A600">
        <v>584</v>
      </c>
      <c r="B600">
        <v>1625678382.5</v>
      </c>
      <c r="C600">
        <v>1166.40000009537</v>
      </c>
      <c r="D600" t="s">
        <v>1474</v>
      </c>
      <c r="E600" t="s">
        <v>1475</v>
      </c>
      <c r="F600">
        <v>1</v>
      </c>
      <c r="G600" t="s">
        <v>302</v>
      </c>
      <c r="H600">
        <v>1625678381.5</v>
      </c>
      <c r="I600">
        <f>(J600)/1000</f>
        <v>0</v>
      </c>
      <c r="J600">
        <f>1000*CJ600*AH600*(CF600-CG600)/(100*BY600*(1000-AH600*CF600))</f>
        <v>0</v>
      </c>
      <c r="K600">
        <f>CJ600*AH600*(CE600-CD600*(1000-AH600*CG600)/(1000-AH600*CF600))/(100*BY600)</f>
        <v>0</v>
      </c>
      <c r="L600">
        <f>CD600 - IF(AH600&gt;1, K600*BY600*100.0/(AJ600*CR600), 0)</f>
        <v>0</v>
      </c>
      <c r="M600">
        <f>((S600-I600/2)*L600-K600)/(S600+I600/2)</f>
        <v>0</v>
      </c>
      <c r="N600">
        <f>M600*(CK600+CL600)/1000.0</f>
        <v>0</v>
      </c>
      <c r="O600">
        <f>(CD600 - IF(AH600&gt;1, K600*BY600*100.0/(AJ600*CR600), 0))*(CK600+CL600)/1000.0</f>
        <v>0</v>
      </c>
      <c r="P600">
        <f>2.0/((1/R600-1/Q600)+SIGN(R600)*SQRT((1/R600-1/Q600)*(1/R600-1/Q600) + 4*BZ600/((BZ600+1)*(BZ600+1))*(2*1/R600*1/Q600-1/Q600*1/Q600)))</f>
        <v>0</v>
      </c>
      <c r="Q600">
        <f>IF(LEFT(CA600,1)&lt;&gt;"0",IF(LEFT(CA600,1)="1",3.0,CB600),$D$5+$E$5*(CR600*CK600/($K$5*1000))+$F$5*(CR600*CK600/($K$5*1000))*MAX(MIN(BY600,$J$5),$I$5)*MAX(MIN(BY600,$J$5),$I$5)+$G$5*MAX(MIN(BY600,$J$5),$I$5)*(CR600*CK600/($K$5*1000))+$H$5*(CR600*CK600/($K$5*1000))*(CR600*CK600/($K$5*1000)))</f>
        <v>0</v>
      </c>
      <c r="R600">
        <f>I600*(1000-(1000*0.61365*exp(17.502*V600/(240.97+V600))/(CK600+CL600)+CF600)/2)/(1000*0.61365*exp(17.502*V600/(240.97+V600))/(CK600+CL600)-CF600)</f>
        <v>0</v>
      </c>
      <c r="S600">
        <f>1/((BZ600+1)/(P600/1.6)+1/(Q600/1.37)) + BZ600/((BZ600+1)/(P600/1.6) + BZ600/(Q600/1.37))</f>
        <v>0</v>
      </c>
      <c r="T600">
        <f>(BU600*BX600)</f>
        <v>0</v>
      </c>
      <c r="U600">
        <f>(CM600+(T600+2*0.95*5.67E-8*(((CM600+$B$7)+273)^4-(CM600+273)^4)-44100*I600)/(1.84*29.3*Q600+8*0.95*5.67E-8*(CM600+273)^3))</f>
        <v>0</v>
      </c>
      <c r="V600">
        <f>($C$7*CN600+$D$7*CO600+$E$7*U600)</f>
        <v>0</v>
      </c>
      <c r="W600">
        <f>0.61365*exp(17.502*V600/(240.97+V600))</f>
        <v>0</v>
      </c>
      <c r="X600">
        <f>(Y600/Z600*100)</f>
        <v>0</v>
      </c>
      <c r="Y600">
        <f>CF600*(CK600+CL600)/1000</f>
        <v>0</v>
      </c>
      <c r="Z600">
        <f>0.61365*exp(17.502*CM600/(240.97+CM600))</f>
        <v>0</v>
      </c>
      <c r="AA600">
        <f>(W600-CF600*(CK600+CL600)/1000)</f>
        <v>0</v>
      </c>
      <c r="AB600">
        <f>(-I600*44100)</f>
        <v>0</v>
      </c>
      <c r="AC600">
        <f>2*29.3*Q600*0.92*(CM600-V600)</f>
        <v>0</v>
      </c>
      <c r="AD600">
        <f>2*0.95*5.67E-8*(((CM600+$B$7)+273)^4-(V600+273)^4)</f>
        <v>0</v>
      </c>
      <c r="AE600">
        <f>T600+AD600+AB600+AC600</f>
        <v>0</v>
      </c>
      <c r="AF600">
        <v>0</v>
      </c>
      <c r="AG600">
        <v>0</v>
      </c>
      <c r="AH600">
        <f>IF(AF600*$H$13&gt;=AJ600,1.0,(AJ600/(AJ600-AF600*$H$13)))</f>
        <v>0</v>
      </c>
      <c r="AI600">
        <f>(AH600-1)*100</f>
        <v>0</v>
      </c>
      <c r="AJ600">
        <f>MAX(0,($B$13+$C$13*CR600)/(1+$D$13*CR600)*CK600/(CM600+273)*$E$13)</f>
        <v>0</v>
      </c>
      <c r="AK600" t="s">
        <v>303</v>
      </c>
      <c r="AL600" t="s">
        <v>303</v>
      </c>
      <c r="AM600">
        <v>0</v>
      </c>
      <c r="AN600">
        <v>0</v>
      </c>
      <c r="AO600">
        <f>1-AM600/AN600</f>
        <v>0</v>
      </c>
      <c r="AP600">
        <v>0</v>
      </c>
      <c r="AQ600" t="s">
        <v>303</v>
      </c>
      <c r="AR600" t="s">
        <v>303</v>
      </c>
      <c r="AS600">
        <v>0</v>
      </c>
      <c r="AT600">
        <v>0</v>
      </c>
      <c r="AU600">
        <f>1-AS600/AT600</f>
        <v>0</v>
      </c>
      <c r="AV600">
        <v>0.5</v>
      </c>
      <c r="AW600">
        <f>BV600</f>
        <v>0</v>
      </c>
      <c r="AX600">
        <f>K600</f>
        <v>0</v>
      </c>
      <c r="AY600">
        <f>AU600*AV600*AW600</f>
        <v>0</v>
      </c>
      <c r="AZ600">
        <f>(AX600-AP600)/AW600</f>
        <v>0</v>
      </c>
      <c r="BA600">
        <f>(AN600-AT600)/AT600</f>
        <v>0</v>
      </c>
      <c r="BB600">
        <f>AM600/(AO600+AM600/AT600)</f>
        <v>0</v>
      </c>
      <c r="BC600" t="s">
        <v>303</v>
      </c>
      <c r="BD600">
        <v>0</v>
      </c>
      <c r="BE600">
        <f>IF(BD600&lt;&gt;0, BD600, BB600)</f>
        <v>0</v>
      </c>
      <c r="BF600">
        <f>1-BE600/AT600</f>
        <v>0</v>
      </c>
      <c r="BG600">
        <f>(AT600-AS600)/(AT600-BE600)</f>
        <v>0</v>
      </c>
      <c r="BH600">
        <f>(AN600-AT600)/(AN600-BE600)</f>
        <v>0</v>
      </c>
      <c r="BI600">
        <f>(AT600-AS600)/(AT600-AM600)</f>
        <v>0</v>
      </c>
      <c r="BJ600">
        <f>(AN600-AT600)/(AN600-AM600)</f>
        <v>0</v>
      </c>
      <c r="BK600">
        <f>(BG600*BE600/AS600)</f>
        <v>0</v>
      </c>
      <c r="BL600">
        <f>(1-BK600)</f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f>$B$11*CS600+$C$11*CT600+$F$11*CU600*(1-CX600)</f>
        <v>0</v>
      </c>
      <c r="BV600">
        <f>BU600*BW600</f>
        <v>0</v>
      </c>
      <c r="BW600">
        <f>($B$11*$D$9+$C$11*$D$9+$F$11*((DH600+CZ600)/MAX(DH600+CZ600+DI600, 0.1)*$I$9+DI600/MAX(DH600+CZ600+DI600, 0.1)*$J$9))/($B$11+$C$11+$F$11)</f>
        <v>0</v>
      </c>
      <c r="BX600">
        <f>($B$11*$K$9+$C$11*$K$9+$F$11*((DH600+CZ600)/MAX(DH600+CZ600+DI600, 0.1)*$P$9+DI600/MAX(DH600+CZ600+DI600, 0.1)*$Q$9))/($B$11+$C$11+$F$11)</f>
        <v>0</v>
      </c>
      <c r="BY600">
        <v>6</v>
      </c>
      <c r="BZ600">
        <v>0.5</v>
      </c>
      <c r="CA600" t="s">
        <v>304</v>
      </c>
      <c r="CB600">
        <v>2</v>
      </c>
      <c r="CC600">
        <v>1625678381.5</v>
      </c>
      <c r="CD600">
        <v>405.101666666667</v>
      </c>
      <c r="CE600">
        <v>419.965</v>
      </c>
      <c r="CF600">
        <v>15.3777666666667</v>
      </c>
      <c r="CG600">
        <v>12.2849</v>
      </c>
      <c r="CH600">
        <v>419.443333333333</v>
      </c>
      <c r="CI600">
        <v>16.9863666666667</v>
      </c>
      <c r="CJ600">
        <v>500.045333333333</v>
      </c>
      <c r="CK600">
        <v>100.424333333333</v>
      </c>
      <c r="CL600">
        <v>0.0999683666666667</v>
      </c>
      <c r="CM600">
        <v>30.9227</v>
      </c>
      <c r="CN600">
        <v>30.2931</v>
      </c>
      <c r="CO600">
        <v>999.9</v>
      </c>
      <c r="CP600">
        <v>0</v>
      </c>
      <c r="CQ600">
        <v>0</v>
      </c>
      <c r="CR600">
        <v>10009.7666666667</v>
      </c>
      <c r="CS600">
        <v>0</v>
      </c>
      <c r="CT600">
        <v>4.13925666666667</v>
      </c>
      <c r="CU600">
        <v>1046</v>
      </c>
      <c r="CV600">
        <v>0.961984</v>
      </c>
      <c r="CW600">
        <v>0.0380159</v>
      </c>
      <c r="CX600">
        <v>0</v>
      </c>
      <c r="CY600">
        <v>1154.38</v>
      </c>
      <c r="CZ600">
        <v>4.99912</v>
      </c>
      <c r="DA600">
        <v>12042.2666666667</v>
      </c>
      <c r="DB600">
        <v>6712.76666666667</v>
      </c>
      <c r="DC600">
        <v>38.7916666666667</v>
      </c>
      <c r="DD600">
        <v>41.479</v>
      </c>
      <c r="DE600">
        <v>40.2083333333333</v>
      </c>
      <c r="DF600">
        <v>41.0413333333333</v>
      </c>
      <c r="DG600">
        <v>41.0203333333333</v>
      </c>
      <c r="DH600">
        <v>1001.43</v>
      </c>
      <c r="DI600">
        <v>39.57</v>
      </c>
      <c r="DJ600">
        <v>0</v>
      </c>
      <c r="DK600">
        <v>1625678383.4</v>
      </c>
      <c r="DL600">
        <v>0</v>
      </c>
      <c r="DM600">
        <v>1156.074</v>
      </c>
      <c r="DN600">
        <v>-15.4592307574929</v>
      </c>
      <c r="DO600">
        <v>-177.223076666239</v>
      </c>
      <c r="DP600">
        <v>12059.944</v>
      </c>
      <c r="DQ600">
        <v>15</v>
      </c>
      <c r="DR600">
        <v>1625677134.6</v>
      </c>
      <c r="DS600" t="s">
        <v>305</v>
      </c>
      <c r="DT600">
        <v>1625677128.6</v>
      </c>
      <c r="DU600">
        <v>1625677134.6</v>
      </c>
      <c r="DV600">
        <v>2</v>
      </c>
      <c r="DW600">
        <v>0.041</v>
      </c>
      <c r="DX600">
        <v>0.026</v>
      </c>
      <c r="DY600">
        <v>-14.347</v>
      </c>
      <c r="DZ600">
        <v>-1.389</v>
      </c>
      <c r="EA600">
        <v>420</v>
      </c>
      <c r="EB600">
        <v>5</v>
      </c>
      <c r="EC600">
        <v>0.14</v>
      </c>
      <c r="ED600">
        <v>0.08</v>
      </c>
      <c r="EE600">
        <v>-14.8373365853659</v>
      </c>
      <c r="EF600">
        <v>-0.335678048780506</v>
      </c>
      <c r="EG600">
        <v>0.0500855694912926</v>
      </c>
      <c r="EH600">
        <v>1</v>
      </c>
      <c r="EI600">
        <v>1157.044</v>
      </c>
      <c r="EJ600">
        <v>-15.6131552587662</v>
      </c>
      <c r="EK600">
        <v>1.59140764284778</v>
      </c>
      <c r="EL600">
        <v>0</v>
      </c>
      <c r="EM600">
        <v>3.06219853658537</v>
      </c>
      <c r="EN600">
        <v>0.154248501742163</v>
      </c>
      <c r="EO600">
        <v>0.0164097241487755</v>
      </c>
      <c r="EP600">
        <v>0</v>
      </c>
      <c r="EQ600">
        <v>1</v>
      </c>
      <c r="ER600">
        <v>3</v>
      </c>
      <c r="ES600" t="s">
        <v>427</v>
      </c>
      <c r="ET600">
        <v>100</v>
      </c>
      <c r="EU600">
        <v>100</v>
      </c>
      <c r="EV600">
        <v>-14.342</v>
      </c>
      <c r="EW600">
        <v>-1.6088</v>
      </c>
      <c r="EX600">
        <v>-14.3476998515065</v>
      </c>
      <c r="EY600">
        <v>0.000485247639819423</v>
      </c>
      <c r="EZ600">
        <v>-1.36446825205216e-06</v>
      </c>
      <c r="FA600">
        <v>5.78542989185787e-10</v>
      </c>
      <c r="FB600">
        <v>-1.1099058739466</v>
      </c>
      <c r="FC600">
        <v>-0.0508365997127688</v>
      </c>
      <c r="FD600">
        <v>0.00161886503163497</v>
      </c>
      <c r="FE600">
        <v>-2.08621555845513e-05</v>
      </c>
      <c r="FF600">
        <v>0</v>
      </c>
      <c r="FG600">
        <v>2096</v>
      </c>
      <c r="FH600">
        <v>2</v>
      </c>
      <c r="FI600">
        <v>28</v>
      </c>
      <c r="FJ600">
        <v>20.9</v>
      </c>
      <c r="FK600">
        <v>20.8</v>
      </c>
      <c r="FL600">
        <v>18</v>
      </c>
      <c r="FM600">
        <v>493.039</v>
      </c>
      <c r="FN600">
        <v>514.226</v>
      </c>
      <c r="FO600">
        <v>34.9217</v>
      </c>
      <c r="FP600">
        <v>26.7095</v>
      </c>
      <c r="FQ600">
        <v>30.0005</v>
      </c>
      <c r="FR600">
        <v>26.7058</v>
      </c>
      <c r="FS600">
        <v>26.6789</v>
      </c>
      <c r="FT600">
        <v>21.5858</v>
      </c>
      <c r="FU600">
        <v>24.5053</v>
      </c>
      <c r="FV600">
        <v>0</v>
      </c>
      <c r="FW600">
        <v>35</v>
      </c>
      <c r="FX600">
        <v>420</v>
      </c>
      <c r="FY600">
        <v>12.4393</v>
      </c>
      <c r="FZ600">
        <v>101.658</v>
      </c>
      <c r="GA600">
        <v>96.1771</v>
      </c>
    </row>
    <row r="601" spans="1:183">
      <c r="A601">
        <v>585</v>
      </c>
      <c r="B601">
        <v>1625678384.5</v>
      </c>
      <c r="C601">
        <v>1168.40000009537</v>
      </c>
      <c r="D601" t="s">
        <v>1476</v>
      </c>
      <c r="E601" t="s">
        <v>1477</v>
      </c>
      <c r="F601">
        <v>1</v>
      </c>
      <c r="G601" t="s">
        <v>302</v>
      </c>
      <c r="H601">
        <v>1625678383.5</v>
      </c>
      <c r="I601">
        <f>(J601)/1000</f>
        <v>0</v>
      </c>
      <c r="J601">
        <f>1000*CJ601*AH601*(CF601-CG601)/(100*BY601*(1000-AH601*CF601))</f>
        <v>0</v>
      </c>
      <c r="K601">
        <f>CJ601*AH601*(CE601-CD601*(1000-AH601*CG601)/(1000-AH601*CF601))/(100*BY601)</f>
        <v>0</v>
      </c>
      <c r="L601">
        <f>CD601 - IF(AH601&gt;1, K601*BY601*100.0/(AJ601*CR601), 0)</f>
        <v>0</v>
      </c>
      <c r="M601">
        <f>((S601-I601/2)*L601-K601)/(S601+I601/2)</f>
        <v>0</v>
      </c>
      <c r="N601">
        <f>M601*(CK601+CL601)/1000.0</f>
        <v>0</v>
      </c>
      <c r="O601">
        <f>(CD601 - IF(AH601&gt;1, K601*BY601*100.0/(AJ601*CR601), 0))*(CK601+CL601)/1000.0</f>
        <v>0</v>
      </c>
      <c r="P601">
        <f>2.0/((1/R601-1/Q601)+SIGN(R601)*SQRT((1/R601-1/Q601)*(1/R601-1/Q601) + 4*BZ601/((BZ601+1)*(BZ601+1))*(2*1/R601*1/Q601-1/Q601*1/Q601)))</f>
        <v>0</v>
      </c>
      <c r="Q601">
        <f>IF(LEFT(CA601,1)&lt;&gt;"0",IF(LEFT(CA601,1)="1",3.0,CB601),$D$5+$E$5*(CR601*CK601/($K$5*1000))+$F$5*(CR601*CK601/($K$5*1000))*MAX(MIN(BY601,$J$5),$I$5)*MAX(MIN(BY601,$J$5),$I$5)+$G$5*MAX(MIN(BY601,$J$5),$I$5)*(CR601*CK601/($K$5*1000))+$H$5*(CR601*CK601/($K$5*1000))*(CR601*CK601/($K$5*1000)))</f>
        <v>0</v>
      </c>
      <c r="R601">
        <f>I601*(1000-(1000*0.61365*exp(17.502*V601/(240.97+V601))/(CK601+CL601)+CF601)/2)/(1000*0.61365*exp(17.502*V601/(240.97+V601))/(CK601+CL601)-CF601)</f>
        <v>0</v>
      </c>
      <c r="S601">
        <f>1/((BZ601+1)/(P601/1.6)+1/(Q601/1.37)) + BZ601/((BZ601+1)/(P601/1.6) + BZ601/(Q601/1.37))</f>
        <v>0</v>
      </c>
      <c r="T601">
        <f>(BU601*BX601)</f>
        <v>0</v>
      </c>
      <c r="U601">
        <f>(CM601+(T601+2*0.95*5.67E-8*(((CM601+$B$7)+273)^4-(CM601+273)^4)-44100*I601)/(1.84*29.3*Q601+8*0.95*5.67E-8*(CM601+273)^3))</f>
        <v>0</v>
      </c>
      <c r="V601">
        <f>($C$7*CN601+$D$7*CO601+$E$7*U601)</f>
        <v>0</v>
      </c>
      <c r="W601">
        <f>0.61365*exp(17.502*V601/(240.97+V601))</f>
        <v>0</v>
      </c>
      <c r="X601">
        <f>(Y601/Z601*100)</f>
        <v>0</v>
      </c>
      <c r="Y601">
        <f>CF601*(CK601+CL601)/1000</f>
        <v>0</v>
      </c>
      <c r="Z601">
        <f>0.61365*exp(17.502*CM601/(240.97+CM601))</f>
        <v>0</v>
      </c>
      <c r="AA601">
        <f>(W601-CF601*(CK601+CL601)/1000)</f>
        <v>0</v>
      </c>
      <c r="AB601">
        <f>(-I601*44100)</f>
        <v>0</v>
      </c>
      <c r="AC601">
        <f>2*29.3*Q601*0.92*(CM601-V601)</f>
        <v>0</v>
      </c>
      <c r="AD601">
        <f>2*0.95*5.67E-8*(((CM601+$B$7)+273)^4-(V601+273)^4)</f>
        <v>0</v>
      </c>
      <c r="AE601">
        <f>T601+AD601+AB601+AC601</f>
        <v>0</v>
      </c>
      <c r="AF601">
        <v>0</v>
      </c>
      <c r="AG601">
        <v>0</v>
      </c>
      <c r="AH601">
        <f>IF(AF601*$H$13&gt;=AJ601,1.0,(AJ601/(AJ601-AF601*$H$13)))</f>
        <v>0</v>
      </c>
      <c r="AI601">
        <f>(AH601-1)*100</f>
        <v>0</v>
      </c>
      <c r="AJ601">
        <f>MAX(0,($B$13+$C$13*CR601)/(1+$D$13*CR601)*CK601/(CM601+273)*$E$13)</f>
        <v>0</v>
      </c>
      <c r="AK601" t="s">
        <v>303</v>
      </c>
      <c r="AL601" t="s">
        <v>303</v>
      </c>
      <c r="AM601">
        <v>0</v>
      </c>
      <c r="AN601">
        <v>0</v>
      </c>
      <c r="AO601">
        <f>1-AM601/AN601</f>
        <v>0</v>
      </c>
      <c r="AP601">
        <v>0</v>
      </c>
      <c r="AQ601" t="s">
        <v>303</v>
      </c>
      <c r="AR601" t="s">
        <v>303</v>
      </c>
      <c r="AS601">
        <v>0</v>
      </c>
      <c r="AT601">
        <v>0</v>
      </c>
      <c r="AU601">
        <f>1-AS601/AT601</f>
        <v>0</v>
      </c>
      <c r="AV601">
        <v>0.5</v>
      </c>
      <c r="AW601">
        <f>BV601</f>
        <v>0</v>
      </c>
      <c r="AX601">
        <f>K601</f>
        <v>0</v>
      </c>
      <c r="AY601">
        <f>AU601*AV601*AW601</f>
        <v>0</v>
      </c>
      <c r="AZ601">
        <f>(AX601-AP601)/AW601</f>
        <v>0</v>
      </c>
      <c r="BA601">
        <f>(AN601-AT601)/AT601</f>
        <v>0</v>
      </c>
      <c r="BB601">
        <f>AM601/(AO601+AM601/AT601)</f>
        <v>0</v>
      </c>
      <c r="BC601" t="s">
        <v>303</v>
      </c>
      <c r="BD601">
        <v>0</v>
      </c>
      <c r="BE601">
        <f>IF(BD601&lt;&gt;0, BD601, BB601)</f>
        <v>0</v>
      </c>
      <c r="BF601">
        <f>1-BE601/AT601</f>
        <v>0</v>
      </c>
      <c r="BG601">
        <f>(AT601-AS601)/(AT601-BE601)</f>
        <v>0</v>
      </c>
      <c r="BH601">
        <f>(AN601-AT601)/(AN601-BE601)</f>
        <v>0</v>
      </c>
      <c r="BI601">
        <f>(AT601-AS601)/(AT601-AM601)</f>
        <v>0</v>
      </c>
      <c r="BJ601">
        <f>(AN601-AT601)/(AN601-AM601)</f>
        <v>0</v>
      </c>
      <c r="BK601">
        <f>(BG601*BE601/AS601)</f>
        <v>0</v>
      </c>
      <c r="BL601">
        <f>(1-BK601)</f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f>$B$11*CS601+$C$11*CT601+$F$11*CU601*(1-CX601)</f>
        <v>0</v>
      </c>
      <c r="BV601">
        <f>BU601*BW601</f>
        <v>0</v>
      </c>
      <c r="BW601">
        <f>($B$11*$D$9+$C$11*$D$9+$F$11*((DH601+CZ601)/MAX(DH601+CZ601+DI601, 0.1)*$I$9+DI601/MAX(DH601+CZ601+DI601, 0.1)*$J$9))/($B$11+$C$11+$F$11)</f>
        <v>0</v>
      </c>
      <c r="BX601">
        <f>($B$11*$K$9+$C$11*$K$9+$F$11*((DH601+CZ601)/MAX(DH601+CZ601+DI601, 0.1)*$P$9+DI601/MAX(DH601+CZ601+DI601, 0.1)*$Q$9))/($B$11+$C$11+$F$11)</f>
        <v>0</v>
      </c>
      <c r="BY601">
        <v>6</v>
      </c>
      <c r="BZ601">
        <v>0.5</v>
      </c>
      <c r="CA601" t="s">
        <v>304</v>
      </c>
      <c r="CB601">
        <v>2</v>
      </c>
      <c r="CC601">
        <v>1625678383.5</v>
      </c>
      <c r="CD601">
        <v>405.090666666667</v>
      </c>
      <c r="CE601">
        <v>419.922</v>
      </c>
      <c r="CF601">
        <v>15.4041333333333</v>
      </c>
      <c r="CG601">
        <v>12.2882333333333</v>
      </c>
      <c r="CH601">
        <v>419.432</v>
      </c>
      <c r="CI601">
        <v>17.0131</v>
      </c>
      <c r="CJ601">
        <v>500.014666666667</v>
      </c>
      <c r="CK601">
        <v>100.426333333333</v>
      </c>
      <c r="CL601">
        <v>0.0999079666666667</v>
      </c>
      <c r="CM601">
        <v>30.9536666666667</v>
      </c>
      <c r="CN601">
        <v>30.3218333333333</v>
      </c>
      <c r="CO601">
        <v>999.9</v>
      </c>
      <c r="CP601">
        <v>0</v>
      </c>
      <c r="CQ601">
        <v>0</v>
      </c>
      <c r="CR601">
        <v>9998.76666666667</v>
      </c>
      <c r="CS601">
        <v>0</v>
      </c>
      <c r="CT601">
        <v>4.13558</v>
      </c>
      <c r="CU601">
        <v>1045.99333333333</v>
      </c>
      <c r="CV601">
        <v>0.961984</v>
      </c>
      <c r="CW601">
        <v>0.0380159</v>
      </c>
      <c r="CX601">
        <v>0</v>
      </c>
      <c r="CY601">
        <v>1153.89</v>
      </c>
      <c r="CZ601">
        <v>4.99912</v>
      </c>
      <c r="DA601">
        <v>12035.0333333333</v>
      </c>
      <c r="DB601">
        <v>6712.74333333333</v>
      </c>
      <c r="DC601">
        <v>38.7916666666667</v>
      </c>
      <c r="DD601">
        <v>41.458</v>
      </c>
      <c r="DE601">
        <v>40.208</v>
      </c>
      <c r="DF601">
        <v>41.1666666666667</v>
      </c>
      <c r="DG601">
        <v>41.083</v>
      </c>
      <c r="DH601">
        <v>1001.42333333333</v>
      </c>
      <c r="DI601">
        <v>39.57</v>
      </c>
      <c r="DJ601">
        <v>0</v>
      </c>
      <c r="DK601">
        <v>1625678385.2</v>
      </c>
      <c r="DL601">
        <v>0</v>
      </c>
      <c r="DM601">
        <v>1155.69461538462</v>
      </c>
      <c r="DN601">
        <v>-15.7750427546467</v>
      </c>
      <c r="DO601">
        <v>-175.897436028955</v>
      </c>
      <c r="DP601">
        <v>12055.4307692308</v>
      </c>
      <c r="DQ601">
        <v>15</v>
      </c>
      <c r="DR601">
        <v>1625677134.6</v>
      </c>
      <c r="DS601" t="s">
        <v>305</v>
      </c>
      <c r="DT601">
        <v>1625677128.6</v>
      </c>
      <c r="DU601">
        <v>1625677134.6</v>
      </c>
      <c r="DV601">
        <v>2</v>
      </c>
      <c r="DW601">
        <v>0.041</v>
      </c>
      <c r="DX601">
        <v>0.026</v>
      </c>
      <c r="DY601">
        <v>-14.347</v>
      </c>
      <c r="DZ601">
        <v>-1.389</v>
      </c>
      <c r="EA601">
        <v>420</v>
      </c>
      <c r="EB601">
        <v>5</v>
      </c>
      <c r="EC601">
        <v>0.14</v>
      </c>
      <c r="ED601">
        <v>0.08</v>
      </c>
      <c r="EE601">
        <v>-14.8371146341463</v>
      </c>
      <c r="EF601">
        <v>-0.320926829268342</v>
      </c>
      <c r="EG601">
        <v>0.0502183163600382</v>
      </c>
      <c r="EH601">
        <v>1</v>
      </c>
      <c r="EI601">
        <v>1156.33705882353</v>
      </c>
      <c r="EJ601">
        <v>-16.0239861395491</v>
      </c>
      <c r="EK601">
        <v>1.58049978955238</v>
      </c>
      <c r="EL601">
        <v>0</v>
      </c>
      <c r="EM601">
        <v>3.06974951219512</v>
      </c>
      <c r="EN601">
        <v>0.183895609756094</v>
      </c>
      <c r="EO601">
        <v>0.0200266826827171</v>
      </c>
      <c r="EP601">
        <v>0</v>
      </c>
      <c r="EQ601">
        <v>1</v>
      </c>
      <c r="ER601">
        <v>3</v>
      </c>
      <c r="ES601" t="s">
        <v>427</v>
      </c>
      <c r="ET601">
        <v>100</v>
      </c>
      <c r="EU601">
        <v>100</v>
      </c>
      <c r="EV601">
        <v>-14.341</v>
      </c>
      <c r="EW601">
        <v>-1.6092</v>
      </c>
      <c r="EX601">
        <v>-14.3476998515065</v>
      </c>
      <c r="EY601">
        <v>0.000485247639819423</v>
      </c>
      <c r="EZ601">
        <v>-1.36446825205216e-06</v>
      </c>
      <c r="FA601">
        <v>5.78542989185787e-10</v>
      </c>
      <c r="FB601">
        <v>-1.1099058739466</v>
      </c>
      <c r="FC601">
        <v>-0.0508365997127688</v>
      </c>
      <c r="FD601">
        <v>0.00161886503163497</v>
      </c>
      <c r="FE601">
        <v>-2.08621555845513e-05</v>
      </c>
      <c r="FF601">
        <v>0</v>
      </c>
      <c r="FG601">
        <v>2096</v>
      </c>
      <c r="FH601">
        <v>2</v>
      </c>
      <c r="FI601">
        <v>28</v>
      </c>
      <c r="FJ601">
        <v>20.9</v>
      </c>
      <c r="FK601">
        <v>20.8</v>
      </c>
      <c r="FL601">
        <v>18</v>
      </c>
      <c r="FM601">
        <v>493.194</v>
      </c>
      <c r="FN601">
        <v>514.146</v>
      </c>
      <c r="FO601">
        <v>34.9643</v>
      </c>
      <c r="FP601">
        <v>26.7117</v>
      </c>
      <c r="FQ601">
        <v>30.0005</v>
      </c>
      <c r="FR601">
        <v>26.7069</v>
      </c>
      <c r="FS601">
        <v>26.68</v>
      </c>
      <c r="FT601">
        <v>21.5854</v>
      </c>
      <c r="FU601">
        <v>24.5053</v>
      </c>
      <c r="FV601">
        <v>0</v>
      </c>
      <c r="FW601">
        <v>35</v>
      </c>
      <c r="FX601">
        <v>420</v>
      </c>
      <c r="FY601">
        <v>12.4462</v>
      </c>
      <c r="FZ601">
        <v>101.657</v>
      </c>
      <c r="GA601">
        <v>96.1764</v>
      </c>
    </row>
    <row r="602" spans="1:183">
      <c r="A602">
        <v>586</v>
      </c>
      <c r="B602">
        <v>1625678386.5</v>
      </c>
      <c r="C602">
        <v>1170.40000009537</v>
      </c>
      <c r="D602" t="s">
        <v>1478</v>
      </c>
      <c r="E602" t="s">
        <v>1479</v>
      </c>
      <c r="F602">
        <v>1</v>
      </c>
      <c r="G602" t="s">
        <v>302</v>
      </c>
      <c r="H602">
        <v>1625678385.5</v>
      </c>
      <c r="I602">
        <f>(J602)/1000</f>
        <v>0</v>
      </c>
      <c r="J602">
        <f>1000*CJ602*AH602*(CF602-CG602)/(100*BY602*(1000-AH602*CF602))</f>
        <v>0</v>
      </c>
      <c r="K602">
        <f>CJ602*AH602*(CE602-CD602*(1000-AH602*CG602)/(1000-AH602*CF602))/(100*BY602)</f>
        <v>0</v>
      </c>
      <c r="L602">
        <f>CD602 - IF(AH602&gt;1, K602*BY602*100.0/(AJ602*CR602), 0)</f>
        <v>0</v>
      </c>
      <c r="M602">
        <f>((S602-I602/2)*L602-K602)/(S602+I602/2)</f>
        <v>0</v>
      </c>
      <c r="N602">
        <f>M602*(CK602+CL602)/1000.0</f>
        <v>0</v>
      </c>
      <c r="O602">
        <f>(CD602 - IF(AH602&gt;1, K602*BY602*100.0/(AJ602*CR602), 0))*(CK602+CL602)/1000.0</f>
        <v>0</v>
      </c>
      <c r="P602">
        <f>2.0/((1/R602-1/Q602)+SIGN(R602)*SQRT((1/R602-1/Q602)*(1/R602-1/Q602) + 4*BZ602/((BZ602+1)*(BZ602+1))*(2*1/R602*1/Q602-1/Q602*1/Q602)))</f>
        <v>0</v>
      </c>
      <c r="Q602">
        <f>IF(LEFT(CA602,1)&lt;&gt;"0",IF(LEFT(CA602,1)="1",3.0,CB602),$D$5+$E$5*(CR602*CK602/($K$5*1000))+$F$5*(CR602*CK602/($K$5*1000))*MAX(MIN(BY602,$J$5),$I$5)*MAX(MIN(BY602,$J$5),$I$5)+$G$5*MAX(MIN(BY602,$J$5),$I$5)*(CR602*CK602/($K$5*1000))+$H$5*(CR602*CK602/($K$5*1000))*(CR602*CK602/($K$5*1000)))</f>
        <v>0</v>
      </c>
      <c r="R602">
        <f>I602*(1000-(1000*0.61365*exp(17.502*V602/(240.97+V602))/(CK602+CL602)+CF602)/2)/(1000*0.61365*exp(17.502*V602/(240.97+V602))/(CK602+CL602)-CF602)</f>
        <v>0</v>
      </c>
      <c r="S602">
        <f>1/((BZ602+1)/(P602/1.6)+1/(Q602/1.37)) + BZ602/((BZ602+1)/(P602/1.6) + BZ602/(Q602/1.37))</f>
        <v>0</v>
      </c>
      <c r="T602">
        <f>(BU602*BX602)</f>
        <v>0</v>
      </c>
      <c r="U602">
        <f>(CM602+(T602+2*0.95*5.67E-8*(((CM602+$B$7)+273)^4-(CM602+273)^4)-44100*I602)/(1.84*29.3*Q602+8*0.95*5.67E-8*(CM602+273)^3))</f>
        <v>0</v>
      </c>
      <c r="V602">
        <f>($C$7*CN602+$D$7*CO602+$E$7*U602)</f>
        <v>0</v>
      </c>
      <c r="W602">
        <f>0.61365*exp(17.502*V602/(240.97+V602))</f>
        <v>0</v>
      </c>
      <c r="X602">
        <f>(Y602/Z602*100)</f>
        <v>0</v>
      </c>
      <c r="Y602">
        <f>CF602*(CK602+CL602)/1000</f>
        <v>0</v>
      </c>
      <c r="Z602">
        <f>0.61365*exp(17.502*CM602/(240.97+CM602))</f>
        <v>0</v>
      </c>
      <c r="AA602">
        <f>(W602-CF602*(CK602+CL602)/1000)</f>
        <v>0</v>
      </c>
      <c r="AB602">
        <f>(-I602*44100)</f>
        <v>0</v>
      </c>
      <c r="AC602">
        <f>2*29.3*Q602*0.92*(CM602-V602)</f>
        <v>0</v>
      </c>
      <c r="AD602">
        <f>2*0.95*5.67E-8*(((CM602+$B$7)+273)^4-(V602+273)^4)</f>
        <v>0</v>
      </c>
      <c r="AE602">
        <f>T602+AD602+AB602+AC602</f>
        <v>0</v>
      </c>
      <c r="AF602">
        <v>0</v>
      </c>
      <c r="AG602">
        <v>0</v>
      </c>
      <c r="AH602">
        <f>IF(AF602*$H$13&gt;=AJ602,1.0,(AJ602/(AJ602-AF602*$H$13)))</f>
        <v>0</v>
      </c>
      <c r="AI602">
        <f>(AH602-1)*100</f>
        <v>0</v>
      </c>
      <c r="AJ602">
        <f>MAX(0,($B$13+$C$13*CR602)/(1+$D$13*CR602)*CK602/(CM602+273)*$E$13)</f>
        <v>0</v>
      </c>
      <c r="AK602" t="s">
        <v>303</v>
      </c>
      <c r="AL602" t="s">
        <v>303</v>
      </c>
      <c r="AM602">
        <v>0</v>
      </c>
      <c r="AN602">
        <v>0</v>
      </c>
      <c r="AO602">
        <f>1-AM602/AN602</f>
        <v>0</v>
      </c>
      <c r="AP602">
        <v>0</v>
      </c>
      <c r="AQ602" t="s">
        <v>303</v>
      </c>
      <c r="AR602" t="s">
        <v>303</v>
      </c>
      <c r="AS602">
        <v>0</v>
      </c>
      <c r="AT602">
        <v>0</v>
      </c>
      <c r="AU602">
        <f>1-AS602/AT602</f>
        <v>0</v>
      </c>
      <c r="AV602">
        <v>0.5</v>
      </c>
      <c r="AW602">
        <f>BV602</f>
        <v>0</v>
      </c>
      <c r="AX602">
        <f>K602</f>
        <v>0</v>
      </c>
      <c r="AY602">
        <f>AU602*AV602*AW602</f>
        <v>0</v>
      </c>
      <c r="AZ602">
        <f>(AX602-AP602)/AW602</f>
        <v>0</v>
      </c>
      <c r="BA602">
        <f>(AN602-AT602)/AT602</f>
        <v>0</v>
      </c>
      <c r="BB602">
        <f>AM602/(AO602+AM602/AT602)</f>
        <v>0</v>
      </c>
      <c r="BC602" t="s">
        <v>303</v>
      </c>
      <c r="BD602">
        <v>0</v>
      </c>
      <c r="BE602">
        <f>IF(BD602&lt;&gt;0, BD602, BB602)</f>
        <v>0</v>
      </c>
      <c r="BF602">
        <f>1-BE602/AT602</f>
        <v>0</v>
      </c>
      <c r="BG602">
        <f>(AT602-AS602)/(AT602-BE602)</f>
        <v>0</v>
      </c>
      <c r="BH602">
        <f>(AN602-AT602)/(AN602-BE602)</f>
        <v>0</v>
      </c>
      <c r="BI602">
        <f>(AT602-AS602)/(AT602-AM602)</f>
        <v>0</v>
      </c>
      <c r="BJ602">
        <f>(AN602-AT602)/(AN602-AM602)</f>
        <v>0</v>
      </c>
      <c r="BK602">
        <f>(BG602*BE602/AS602)</f>
        <v>0</v>
      </c>
      <c r="BL602">
        <f>(1-BK602)</f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f>$B$11*CS602+$C$11*CT602+$F$11*CU602*(1-CX602)</f>
        <v>0</v>
      </c>
      <c r="BV602">
        <f>BU602*BW602</f>
        <v>0</v>
      </c>
      <c r="BW602">
        <f>($B$11*$D$9+$C$11*$D$9+$F$11*((DH602+CZ602)/MAX(DH602+CZ602+DI602, 0.1)*$I$9+DI602/MAX(DH602+CZ602+DI602, 0.1)*$J$9))/($B$11+$C$11+$F$11)</f>
        <v>0</v>
      </c>
      <c r="BX602">
        <f>($B$11*$K$9+$C$11*$K$9+$F$11*((DH602+CZ602)/MAX(DH602+CZ602+DI602, 0.1)*$P$9+DI602/MAX(DH602+CZ602+DI602, 0.1)*$Q$9))/($B$11+$C$11+$F$11)</f>
        <v>0</v>
      </c>
      <c r="BY602">
        <v>6</v>
      </c>
      <c r="BZ602">
        <v>0.5</v>
      </c>
      <c r="CA602" t="s">
        <v>304</v>
      </c>
      <c r="CB602">
        <v>2</v>
      </c>
      <c r="CC602">
        <v>1625678385.5</v>
      </c>
      <c r="CD602">
        <v>405.097666666667</v>
      </c>
      <c r="CE602">
        <v>419.958666666667</v>
      </c>
      <c r="CF602">
        <v>15.4275666666667</v>
      </c>
      <c r="CG602">
        <v>12.3067666666667</v>
      </c>
      <c r="CH602">
        <v>419.439</v>
      </c>
      <c r="CI602">
        <v>17.0368666666667</v>
      </c>
      <c r="CJ602">
        <v>500.017</v>
      </c>
      <c r="CK602">
        <v>100.426</v>
      </c>
      <c r="CL602">
        <v>0.100366</v>
      </c>
      <c r="CM602">
        <v>30.9849666666667</v>
      </c>
      <c r="CN602">
        <v>30.3521333333333</v>
      </c>
      <c r="CO602">
        <v>999.9</v>
      </c>
      <c r="CP602">
        <v>0</v>
      </c>
      <c r="CQ602">
        <v>0</v>
      </c>
      <c r="CR602">
        <v>9970</v>
      </c>
      <c r="CS602">
        <v>0</v>
      </c>
      <c r="CT602">
        <v>4.12455666666667</v>
      </c>
      <c r="CU602">
        <v>1045.99333333333</v>
      </c>
      <c r="CV602">
        <v>0.961984</v>
      </c>
      <c r="CW602">
        <v>0.0380159</v>
      </c>
      <c r="CX602">
        <v>0</v>
      </c>
      <c r="CY602">
        <v>1153.44</v>
      </c>
      <c r="CZ602">
        <v>4.99912</v>
      </c>
      <c r="DA602">
        <v>12030.0333333333</v>
      </c>
      <c r="DB602">
        <v>6712.72333333333</v>
      </c>
      <c r="DC602">
        <v>38.687</v>
      </c>
      <c r="DD602">
        <v>41.479</v>
      </c>
      <c r="DE602">
        <v>40.2286666666667</v>
      </c>
      <c r="DF602">
        <v>41</v>
      </c>
      <c r="DG602">
        <v>40.937</v>
      </c>
      <c r="DH602">
        <v>1001.42333333333</v>
      </c>
      <c r="DI602">
        <v>39.57</v>
      </c>
      <c r="DJ602">
        <v>0</v>
      </c>
      <c r="DK602">
        <v>1625678387.6</v>
      </c>
      <c r="DL602">
        <v>0</v>
      </c>
      <c r="DM602">
        <v>1155.07115384615</v>
      </c>
      <c r="DN602">
        <v>-15.9032478699732</v>
      </c>
      <c r="DO602">
        <v>-166.335042777344</v>
      </c>
      <c r="DP602">
        <v>12048.3115384615</v>
      </c>
      <c r="DQ602">
        <v>15</v>
      </c>
      <c r="DR602">
        <v>1625677134.6</v>
      </c>
      <c r="DS602" t="s">
        <v>305</v>
      </c>
      <c r="DT602">
        <v>1625677128.6</v>
      </c>
      <c r="DU602">
        <v>1625677134.6</v>
      </c>
      <c r="DV602">
        <v>2</v>
      </c>
      <c r="DW602">
        <v>0.041</v>
      </c>
      <c r="DX602">
        <v>0.026</v>
      </c>
      <c r="DY602">
        <v>-14.347</v>
      </c>
      <c r="DZ602">
        <v>-1.389</v>
      </c>
      <c r="EA602">
        <v>420</v>
      </c>
      <c r="EB602">
        <v>5</v>
      </c>
      <c r="EC602">
        <v>0.14</v>
      </c>
      <c r="ED602">
        <v>0.08</v>
      </c>
      <c r="EE602">
        <v>-14.8417390243902</v>
      </c>
      <c r="EF602">
        <v>-0.316944250871054</v>
      </c>
      <c r="EG602">
        <v>0.0499652263374301</v>
      </c>
      <c r="EH602">
        <v>1</v>
      </c>
      <c r="EI602">
        <v>1155.77909090909</v>
      </c>
      <c r="EJ602">
        <v>-15.8205591336952</v>
      </c>
      <c r="EK602">
        <v>1.51668770608724</v>
      </c>
      <c r="EL602">
        <v>0</v>
      </c>
      <c r="EM602">
        <v>3.07716268292683</v>
      </c>
      <c r="EN602">
        <v>0.216890801393727</v>
      </c>
      <c r="EO602">
        <v>0.0233372967507201</v>
      </c>
      <c r="EP602">
        <v>0</v>
      </c>
      <c r="EQ602">
        <v>1</v>
      </c>
      <c r="ER602">
        <v>3</v>
      </c>
      <c r="ES602" t="s">
        <v>427</v>
      </c>
      <c r="ET602">
        <v>100</v>
      </c>
      <c r="EU602">
        <v>100</v>
      </c>
      <c r="EV602">
        <v>-14.341</v>
      </c>
      <c r="EW602">
        <v>-1.6094</v>
      </c>
      <c r="EX602">
        <v>-14.3476998515065</v>
      </c>
      <c r="EY602">
        <v>0.000485247639819423</v>
      </c>
      <c r="EZ602">
        <v>-1.36446825205216e-06</v>
      </c>
      <c r="FA602">
        <v>5.78542989185787e-10</v>
      </c>
      <c r="FB602">
        <v>-1.1099058739466</v>
      </c>
      <c r="FC602">
        <v>-0.0508365997127688</v>
      </c>
      <c r="FD602">
        <v>0.00161886503163497</v>
      </c>
      <c r="FE602">
        <v>-2.08621555845513e-05</v>
      </c>
      <c r="FF602">
        <v>0</v>
      </c>
      <c r="FG602">
        <v>2096</v>
      </c>
      <c r="FH602">
        <v>2</v>
      </c>
      <c r="FI602">
        <v>28</v>
      </c>
      <c r="FJ602">
        <v>21</v>
      </c>
      <c r="FK602">
        <v>20.9</v>
      </c>
      <c r="FL602">
        <v>18</v>
      </c>
      <c r="FM602">
        <v>493.232</v>
      </c>
      <c r="FN602">
        <v>514.12</v>
      </c>
      <c r="FO602">
        <v>35.0098</v>
      </c>
      <c r="FP602">
        <v>26.714</v>
      </c>
      <c r="FQ602">
        <v>30.0004</v>
      </c>
      <c r="FR602">
        <v>26.708</v>
      </c>
      <c r="FS602">
        <v>26.6811</v>
      </c>
      <c r="FT602">
        <v>21.5839</v>
      </c>
      <c r="FU602">
        <v>24.2226</v>
      </c>
      <c r="FV602">
        <v>0</v>
      </c>
      <c r="FW602">
        <v>35.07</v>
      </c>
      <c r="FX602">
        <v>420</v>
      </c>
      <c r="FY602">
        <v>12.4494</v>
      </c>
      <c r="FZ602">
        <v>101.657</v>
      </c>
      <c r="GA602">
        <v>96.1757</v>
      </c>
    </row>
    <row r="603" spans="1:183">
      <c r="A603">
        <v>587</v>
      </c>
      <c r="B603">
        <v>1625678388.5</v>
      </c>
      <c r="C603">
        <v>1172.40000009537</v>
      </c>
      <c r="D603" t="s">
        <v>1480</v>
      </c>
      <c r="E603" t="s">
        <v>1481</v>
      </c>
      <c r="F603">
        <v>1</v>
      </c>
      <c r="G603" t="s">
        <v>302</v>
      </c>
      <c r="H603">
        <v>1625678387.5</v>
      </c>
      <c r="I603">
        <f>(J603)/1000</f>
        <v>0</v>
      </c>
      <c r="J603">
        <f>1000*CJ603*AH603*(CF603-CG603)/(100*BY603*(1000-AH603*CF603))</f>
        <v>0</v>
      </c>
      <c r="K603">
        <f>CJ603*AH603*(CE603-CD603*(1000-AH603*CG603)/(1000-AH603*CF603))/(100*BY603)</f>
        <v>0</v>
      </c>
      <c r="L603">
        <f>CD603 - IF(AH603&gt;1, K603*BY603*100.0/(AJ603*CR603), 0)</f>
        <v>0</v>
      </c>
      <c r="M603">
        <f>((S603-I603/2)*L603-K603)/(S603+I603/2)</f>
        <v>0</v>
      </c>
      <c r="N603">
        <f>M603*(CK603+CL603)/1000.0</f>
        <v>0</v>
      </c>
      <c r="O603">
        <f>(CD603 - IF(AH603&gt;1, K603*BY603*100.0/(AJ603*CR603), 0))*(CK603+CL603)/1000.0</f>
        <v>0</v>
      </c>
      <c r="P603">
        <f>2.0/((1/R603-1/Q603)+SIGN(R603)*SQRT((1/R603-1/Q603)*(1/R603-1/Q603) + 4*BZ603/((BZ603+1)*(BZ603+1))*(2*1/R603*1/Q603-1/Q603*1/Q603)))</f>
        <v>0</v>
      </c>
      <c r="Q603">
        <f>IF(LEFT(CA603,1)&lt;&gt;"0",IF(LEFT(CA603,1)="1",3.0,CB603),$D$5+$E$5*(CR603*CK603/($K$5*1000))+$F$5*(CR603*CK603/($K$5*1000))*MAX(MIN(BY603,$J$5),$I$5)*MAX(MIN(BY603,$J$5),$I$5)+$G$5*MAX(MIN(BY603,$J$5),$I$5)*(CR603*CK603/($K$5*1000))+$H$5*(CR603*CK603/($K$5*1000))*(CR603*CK603/($K$5*1000)))</f>
        <v>0</v>
      </c>
      <c r="R603">
        <f>I603*(1000-(1000*0.61365*exp(17.502*V603/(240.97+V603))/(CK603+CL603)+CF603)/2)/(1000*0.61365*exp(17.502*V603/(240.97+V603))/(CK603+CL603)-CF603)</f>
        <v>0</v>
      </c>
      <c r="S603">
        <f>1/((BZ603+1)/(P603/1.6)+1/(Q603/1.37)) + BZ603/((BZ603+1)/(P603/1.6) + BZ603/(Q603/1.37))</f>
        <v>0</v>
      </c>
      <c r="T603">
        <f>(BU603*BX603)</f>
        <v>0</v>
      </c>
      <c r="U603">
        <f>(CM603+(T603+2*0.95*5.67E-8*(((CM603+$B$7)+273)^4-(CM603+273)^4)-44100*I603)/(1.84*29.3*Q603+8*0.95*5.67E-8*(CM603+273)^3))</f>
        <v>0</v>
      </c>
      <c r="V603">
        <f>($C$7*CN603+$D$7*CO603+$E$7*U603)</f>
        <v>0</v>
      </c>
      <c r="W603">
        <f>0.61365*exp(17.502*V603/(240.97+V603))</f>
        <v>0</v>
      </c>
      <c r="X603">
        <f>(Y603/Z603*100)</f>
        <v>0</v>
      </c>
      <c r="Y603">
        <f>CF603*(CK603+CL603)/1000</f>
        <v>0</v>
      </c>
      <c r="Z603">
        <f>0.61365*exp(17.502*CM603/(240.97+CM603))</f>
        <v>0</v>
      </c>
      <c r="AA603">
        <f>(W603-CF603*(CK603+CL603)/1000)</f>
        <v>0</v>
      </c>
      <c r="AB603">
        <f>(-I603*44100)</f>
        <v>0</v>
      </c>
      <c r="AC603">
        <f>2*29.3*Q603*0.92*(CM603-V603)</f>
        <v>0</v>
      </c>
      <c r="AD603">
        <f>2*0.95*5.67E-8*(((CM603+$B$7)+273)^4-(V603+273)^4)</f>
        <v>0</v>
      </c>
      <c r="AE603">
        <f>T603+AD603+AB603+AC603</f>
        <v>0</v>
      </c>
      <c r="AF603">
        <v>0</v>
      </c>
      <c r="AG603">
        <v>0</v>
      </c>
      <c r="AH603">
        <f>IF(AF603*$H$13&gt;=AJ603,1.0,(AJ603/(AJ603-AF603*$H$13)))</f>
        <v>0</v>
      </c>
      <c r="AI603">
        <f>(AH603-1)*100</f>
        <v>0</v>
      </c>
      <c r="AJ603">
        <f>MAX(0,($B$13+$C$13*CR603)/(1+$D$13*CR603)*CK603/(CM603+273)*$E$13)</f>
        <v>0</v>
      </c>
      <c r="AK603" t="s">
        <v>303</v>
      </c>
      <c r="AL603" t="s">
        <v>303</v>
      </c>
      <c r="AM603">
        <v>0</v>
      </c>
      <c r="AN603">
        <v>0</v>
      </c>
      <c r="AO603">
        <f>1-AM603/AN603</f>
        <v>0</v>
      </c>
      <c r="AP603">
        <v>0</v>
      </c>
      <c r="AQ603" t="s">
        <v>303</v>
      </c>
      <c r="AR603" t="s">
        <v>303</v>
      </c>
      <c r="AS603">
        <v>0</v>
      </c>
      <c r="AT603">
        <v>0</v>
      </c>
      <c r="AU603">
        <f>1-AS603/AT603</f>
        <v>0</v>
      </c>
      <c r="AV603">
        <v>0.5</v>
      </c>
      <c r="AW603">
        <f>BV603</f>
        <v>0</v>
      </c>
      <c r="AX603">
        <f>K603</f>
        <v>0</v>
      </c>
      <c r="AY603">
        <f>AU603*AV603*AW603</f>
        <v>0</v>
      </c>
      <c r="AZ603">
        <f>(AX603-AP603)/AW603</f>
        <v>0</v>
      </c>
      <c r="BA603">
        <f>(AN603-AT603)/AT603</f>
        <v>0</v>
      </c>
      <c r="BB603">
        <f>AM603/(AO603+AM603/AT603)</f>
        <v>0</v>
      </c>
      <c r="BC603" t="s">
        <v>303</v>
      </c>
      <c r="BD603">
        <v>0</v>
      </c>
      <c r="BE603">
        <f>IF(BD603&lt;&gt;0, BD603, BB603)</f>
        <v>0</v>
      </c>
      <c r="BF603">
        <f>1-BE603/AT603</f>
        <v>0</v>
      </c>
      <c r="BG603">
        <f>(AT603-AS603)/(AT603-BE603)</f>
        <v>0</v>
      </c>
      <c r="BH603">
        <f>(AN603-AT603)/(AN603-BE603)</f>
        <v>0</v>
      </c>
      <c r="BI603">
        <f>(AT603-AS603)/(AT603-AM603)</f>
        <v>0</v>
      </c>
      <c r="BJ603">
        <f>(AN603-AT603)/(AN603-AM603)</f>
        <v>0</v>
      </c>
      <c r="BK603">
        <f>(BG603*BE603/AS603)</f>
        <v>0</v>
      </c>
      <c r="BL603">
        <f>(1-BK603)</f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f>$B$11*CS603+$C$11*CT603+$F$11*CU603*(1-CX603)</f>
        <v>0</v>
      </c>
      <c r="BV603">
        <f>BU603*BW603</f>
        <v>0</v>
      </c>
      <c r="BW603">
        <f>($B$11*$D$9+$C$11*$D$9+$F$11*((DH603+CZ603)/MAX(DH603+CZ603+DI603, 0.1)*$I$9+DI603/MAX(DH603+CZ603+DI603, 0.1)*$J$9))/($B$11+$C$11+$F$11)</f>
        <v>0</v>
      </c>
      <c r="BX603">
        <f>($B$11*$K$9+$C$11*$K$9+$F$11*((DH603+CZ603)/MAX(DH603+CZ603+DI603, 0.1)*$P$9+DI603/MAX(DH603+CZ603+DI603, 0.1)*$Q$9))/($B$11+$C$11+$F$11)</f>
        <v>0</v>
      </c>
      <c r="BY603">
        <v>6</v>
      </c>
      <c r="BZ603">
        <v>0.5</v>
      </c>
      <c r="CA603" t="s">
        <v>304</v>
      </c>
      <c r="CB603">
        <v>2</v>
      </c>
      <c r="CC603">
        <v>1625678387.5</v>
      </c>
      <c r="CD603">
        <v>405.080666666667</v>
      </c>
      <c r="CE603">
        <v>419.973</v>
      </c>
      <c r="CF603">
        <v>15.4515</v>
      </c>
      <c r="CG603">
        <v>12.3365666666667</v>
      </c>
      <c r="CH603">
        <v>419.422</v>
      </c>
      <c r="CI603">
        <v>17.0611</v>
      </c>
      <c r="CJ603">
        <v>500.073333333333</v>
      </c>
      <c r="CK603">
        <v>100.425333333333</v>
      </c>
      <c r="CL603">
        <v>0.100345</v>
      </c>
      <c r="CM603">
        <v>31.0127333333333</v>
      </c>
      <c r="CN603">
        <v>30.3812</v>
      </c>
      <c r="CO603">
        <v>999.9</v>
      </c>
      <c r="CP603">
        <v>0</v>
      </c>
      <c r="CQ603">
        <v>0</v>
      </c>
      <c r="CR603">
        <v>9982.91666666667</v>
      </c>
      <c r="CS603">
        <v>0</v>
      </c>
      <c r="CT603">
        <v>4.11031</v>
      </c>
      <c r="CU603">
        <v>1045.98333333333</v>
      </c>
      <c r="CV603">
        <v>0.961984</v>
      </c>
      <c r="CW603">
        <v>0.0380159</v>
      </c>
      <c r="CX603">
        <v>0</v>
      </c>
      <c r="CY603">
        <v>1152.91333333333</v>
      </c>
      <c r="CZ603">
        <v>4.99912</v>
      </c>
      <c r="DA603">
        <v>12026.5666666667</v>
      </c>
      <c r="DB603">
        <v>6712.68</v>
      </c>
      <c r="DC603">
        <v>38.7286666666667</v>
      </c>
      <c r="DD603">
        <v>41.5</v>
      </c>
      <c r="DE603">
        <v>40.3536666666667</v>
      </c>
      <c r="DF603">
        <v>41.104</v>
      </c>
      <c r="DG603">
        <v>41.0203333333333</v>
      </c>
      <c r="DH603">
        <v>1001.41333333333</v>
      </c>
      <c r="DI603">
        <v>39.57</v>
      </c>
      <c r="DJ603">
        <v>0</v>
      </c>
      <c r="DK603">
        <v>1625678389.4</v>
      </c>
      <c r="DL603">
        <v>0</v>
      </c>
      <c r="DM603">
        <v>1154.5264</v>
      </c>
      <c r="DN603">
        <v>-15.9892307470716</v>
      </c>
      <c r="DO603">
        <v>-156.546153595073</v>
      </c>
      <c r="DP603">
        <v>12042.484</v>
      </c>
      <c r="DQ603">
        <v>15</v>
      </c>
      <c r="DR603">
        <v>1625677134.6</v>
      </c>
      <c r="DS603" t="s">
        <v>305</v>
      </c>
      <c r="DT603">
        <v>1625677128.6</v>
      </c>
      <c r="DU603">
        <v>1625677134.6</v>
      </c>
      <c r="DV603">
        <v>2</v>
      </c>
      <c r="DW603">
        <v>0.041</v>
      </c>
      <c r="DX603">
        <v>0.026</v>
      </c>
      <c r="DY603">
        <v>-14.347</v>
      </c>
      <c r="DZ603">
        <v>-1.389</v>
      </c>
      <c r="EA603">
        <v>420</v>
      </c>
      <c r="EB603">
        <v>5</v>
      </c>
      <c r="EC603">
        <v>0.14</v>
      </c>
      <c r="ED603">
        <v>0.08</v>
      </c>
      <c r="EE603">
        <v>-14.8557463414634</v>
      </c>
      <c r="EF603">
        <v>-0.233604878048794</v>
      </c>
      <c r="EG603">
        <v>0.0426520413691605</v>
      </c>
      <c r="EH603">
        <v>1</v>
      </c>
      <c r="EI603">
        <v>1155.30787878788</v>
      </c>
      <c r="EJ603">
        <v>-15.8464254043351</v>
      </c>
      <c r="EK603">
        <v>1.5185275116011</v>
      </c>
      <c r="EL603">
        <v>0</v>
      </c>
      <c r="EM603">
        <v>3.08340926829268</v>
      </c>
      <c r="EN603">
        <v>0.228296027874563</v>
      </c>
      <c r="EO603">
        <v>0.0242261190826362</v>
      </c>
      <c r="EP603">
        <v>0</v>
      </c>
      <c r="EQ603">
        <v>1</v>
      </c>
      <c r="ER603">
        <v>3</v>
      </c>
      <c r="ES603" t="s">
        <v>427</v>
      </c>
      <c r="ET603">
        <v>100</v>
      </c>
      <c r="EU603">
        <v>100</v>
      </c>
      <c r="EV603">
        <v>-14.342</v>
      </c>
      <c r="EW603">
        <v>-1.6098</v>
      </c>
      <c r="EX603">
        <v>-14.3476998515065</v>
      </c>
      <c r="EY603">
        <v>0.000485247639819423</v>
      </c>
      <c r="EZ603">
        <v>-1.36446825205216e-06</v>
      </c>
      <c r="FA603">
        <v>5.78542989185787e-10</v>
      </c>
      <c r="FB603">
        <v>-1.1099058739466</v>
      </c>
      <c r="FC603">
        <v>-0.0508365997127688</v>
      </c>
      <c r="FD603">
        <v>0.00161886503163497</v>
      </c>
      <c r="FE603">
        <v>-2.08621555845513e-05</v>
      </c>
      <c r="FF603">
        <v>0</v>
      </c>
      <c r="FG603">
        <v>2096</v>
      </c>
      <c r="FH603">
        <v>2</v>
      </c>
      <c r="FI603">
        <v>28</v>
      </c>
      <c r="FJ603">
        <v>21</v>
      </c>
      <c r="FK603">
        <v>20.9</v>
      </c>
      <c r="FL603">
        <v>18</v>
      </c>
      <c r="FM603">
        <v>493.343</v>
      </c>
      <c r="FN603">
        <v>514.365</v>
      </c>
      <c r="FO603">
        <v>35.0515</v>
      </c>
      <c r="FP603">
        <v>26.7162</v>
      </c>
      <c r="FQ603">
        <v>30.0004</v>
      </c>
      <c r="FR603">
        <v>26.7092</v>
      </c>
      <c r="FS603">
        <v>26.6822</v>
      </c>
      <c r="FT603">
        <v>21.5877</v>
      </c>
      <c r="FU603">
        <v>24.2226</v>
      </c>
      <c r="FV603">
        <v>0</v>
      </c>
      <c r="FW603">
        <v>35.14</v>
      </c>
      <c r="FX603">
        <v>420</v>
      </c>
      <c r="FY603">
        <v>12.4465</v>
      </c>
      <c r="FZ603">
        <v>101.657</v>
      </c>
      <c r="GA603">
        <v>96.1757</v>
      </c>
    </row>
    <row r="604" spans="1:183">
      <c r="A604">
        <v>588</v>
      </c>
      <c r="B604">
        <v>1625678390.5</v>
      </c>
      <c r="C604">
        <v>1174.40000009537</v>
      </c>
      <c r="D604" t="s">
        <v>1482</v>
      </c>
      <c r="E604" t="s">
        <v>1483</v>
      </c>
      <c r="F604">
        <v>1</v>
      </c>
      <c r="G604" t="s">
        <v>302</v>
      </c>
      <c r="H604">
        <v>1625678389.5</v>
      </c>
      <c r="I604">
        <f>(J604)/1000</f>
        <v>0</v>
      </c>
      <c r="J604">
        <f>1000*CJ604*AH604*(CF604-CG604)/(100*BY604*(1000-AH604*CF604))</f>
        <v>0</v>
      </c>
      <c r="K604">
        <f>CJ604*AH604*(CE604-CD604*(1000-AH604*CG604)/(1000-AH604*CF604))/(100*BY604)</f>
        <v>0</v>
      </c>
      <c r="L604">
        <f>CD604 - IF(AH604&gt;1, K604*BY604*100.0/(AJ604*CR604), 0)</f>
        <v>0</v>
      </c>
      <c r="M604">
        <f>((S604-I604/2)*L604-K604)/(S604+I604/2)</f>
        <v>0</v>
      </c>
      <c r="N604">
        <f>M604*(CK604+CL604)/1000.0</f>
        <v>0</v>
      </c>
      <c r="O604">
        <f>(CD604 - IF(AH604&gt;1, K604*BY604*100.0/(AJ604*CR604), 0))*(CK604+CL604)/1000.0</f>
        <v>0</v>
      </c>
      <c r="P604">
        <f>2.0/((1/R604-1/Q604)+SIGN(R604)*SQRT((1/R604-1/Q604)*(1/R604-1/Q604) + 4*BZ604/((BZ604+1)*(BZ604+1))*(2*1/R604*1/Q604-1/Q604*1/Q604)))</f>
        <v>0</v>
      </c>
      <c r="Q604">
        <f>IF(LEFT(CA604,1)&lt;&gt;"0",IF(LEFT(CA604,1)="1",3.0,CB604),$D$5+$E$5*(CR604*CK604/($K$5*1000))+$F$5*(CR604*CK604/($K$5*1000))*MAX(MIN(BY604,$J$5),$I$5)*MAX(MIN(BY604,$J$5),$I$5)+$G$5*MAX(MIN(BY604,$J$5),$I$5)*(CR604*CK604/($K$5*1000))+$H$5*(CR604*CK604/($K$5*1000))*(CR604*CK604/($K$5*1000)))</f>
        <v>0</v>
      </c>
      <c r="R604">
        <f>I604*(1000-(1000*0.61365*exp(17.502*V604/(240.97+V604))/(CK604+CL604)+CF604)/2)/(1000*0.61365*exp(17.502*V604/(240.97+V604))/(CK604+CL604)-CF604)</f>
        <v>0</v>
      </c>
      <c r="S604">
        <f>1/((BZ604+1)/(P604/1.6)+1/(Q604/1.37)) + BZ604/((BZ604+1)/(P604/1.6) + BZ604/(Q604/1.37))</f>
        <v>0</v>
      </c>
      <c r="T604">
        <f>(BU604*BX604)</f>
        <v>0</v>
      </c>
      <c r="U604">
        <f>(CM604+(T604+2*0.95*5.67E-8*(((CM604+$B$7)+273)^4-(CM604+273)^4)-44100*I604)/(1.84*29.3*Q604+8*0.95*5.67E-8*(CM604+273)^3))</f>
        <v>0</v>
      </c>
      <c r="V604">
        <f>($C$7*CN604+$D$7*CO604+$E$7*U604)</f>
        <v>0</v>
      </c>
      <c r="W604">
        <f>0.61365*exp(17.502*V604/(240.97+V604))</f>
        <v>0</v>
      </c>
      <c r="X604">
        <f>(Y604/Z604*100)</f>
        <v>0</v>
      </c>
      <c r="Y604">
        <f>CF604*(CK604+CL604)/1000</f>
        <v>0</v>
      </c>
      <c r="Z604">
        <f>0.61365*exp(17.502*CM604/(240.97+CM604))</f>
        <v>0</v>
      </c>
      <c r="AA604">
        <f>(W604-CF604*(CK604+CL604)/1000)</f>
        <v>0</v>
      </c>
      <c r="AB604">
        <f>(-I604*44100)</f>
        <v>0</v>
      </c>
      <c r="AC604">
        <f>2*29.3*Q604*0.92*(CM604-V604)</f>
        <v>0</v>
      </c>
      <c r="AD604">
        <f>2*0.95*5.67E-8*(((CM604+$B$7)+273)^4-(V604+273)^4)</f>
        <v>0</v>
      </c>
      <c r="AE604">
        <f>T604+AD604+AB604+AC604</f>
        <v>0</v>
      </c>
      <c r="AF604">
        <v>0</v>
      </c>
      <c r="AG604">
        <v>0</v>
      </c>
      <c r="AH604">
        <f>IF(AF604*$H$13&gt;=AJ604,1.0,(AJ604/(AJ604-AF604*$H$13)))</f>
        <v>0</v>
      </c>
      <c r="AI604">
        <f>(AH604-1)*100</f>
        <v>0</v>
      </c>
      <c r="AJ604">
        <f>MAX(0,($B$13+$C$13*CR604)/(1+$D$13*CR604)*CK604/(CM604+273)*$E$13)</f>
        <v>0</v>
      </c>
      <c r="AK604" t="s">
        <v>303</v>
      </c>
      <c r="AL604" t="s">
        <v>303</v>
      </c>
      <c r="AM604">
        <v>0</v>
      </c>
      <c r="AN604">
        <v>0</v>
      </c>
      <c r="AO604">
        <f>1-AM604/AN604</f>
        <v>0</v>
      </c>
      <c r="AP604">
        <v>0</v>
      </c>
      <c r="AQ604" t="s">
        <v>303</v>
      </c>
      <c r="AR604" t="s">
        <v>303</v>
      </c>
      <c r="AS604">
        <v>0</v>
      </c>
      <c r="AT604">
        <v>0</v>
      </c>
      <c r="AU604">
        <f>1-AS604/AT604</f>
        <v>0</v>
      </c>
      <c r="AV604">
        <v>0.5</v>
      </c>
      <c r="AW604">
        <f>BV604</f>
        <v>0</v>
      </c>
      <c r="AX604">
        <f>K604</f>
        <v>0</v>
      </c>
      <c r="AY604">
        <f>AU604*AV604*AW604</f>
        <v>0</v>
      </c>
      <c r="AZ604">
        <f>(AX604-AP604)/AW604</f>
        <v>0</v>
      </c>
      <c r="BA604">
        <f>(AN604-AT604)/AT604</f>
        <v>0</v>
      </c>
      <c r="BB604">
        <f>AM604/(AO604+AM604/AT604)</f>
        <v>0</v>
      </c>
      <c r="BC604" t="s">
        <v>303</v>
      </c>
      <c r="BD604">
        <v>0</v>
      </c>
      <c r="BE604">
        <f>IF(BD604&lt;&gt;0, BD604, BB604)</f>
        <v>0</v>
      </c>
      <c r="BF604">
        <f>1-BE604/AT604</f>
        <v>0</v>
      </c>
      <c r="BG604">
        <f>(AT604-AS604)/(AT604-BE604)</f>
        <v>0</v>
      </c>
      <c r="BH604">
        <f>(AN604-AT604)/(AN604-BE604)</f>
        <v>0</v>
      </c>
      <c r="BI604">
        <f>(AT604-AS604)/(AT604-AM604)</f>
        <v>0</v>
      </c>
      <c r="BJ604">
        <f>(AN604-AT604)/(AN604-AM604)</f>
        <v>0</v>
      </c>
      <c r="BK604">
        <f>(BG604*BE604/AS604)</f>
        <v>0</v>
      </c>
      <c r="BL604">
        <f>(1-BK604)</f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f>$B$11*CS604+$C$11*CT604+$F$11*CU604*(1-CX604)</f>
        <v>0</v>
      </c>
      <c r="BV604">
        <f>BU604*BW604</f>
        <v>0</v>
      </c>
      <c r="BW604">
        <f>($B$11*$D$9+$C$11*$D$9+$F$11*((DH604+CZ604)/MAX(DH604+CZ604+DI604, 0.1)*$I$9+DI604/MAX(DH604+CZ604+DI604, 0.1)*$J$9))/($B$11+$C$11+$F$11)</f>
        <v>0</v>
      </c>
      <c r="BX604">
        <f>($B$11*$K$9+$C$11*$K$9+$F$11*((DH604+CZ604)/MAX(DH604+CZ604+DI604, 0.1)*$P$9+DI604/MAX(DH604+CZ604+DI604, 0.1)*$Q$9))/($B$11+$C$11+$F$11)</f>
        <v>0</v>
      </c>
      <c r="BY604">
        <v>6</v>
      </c>
      <c r="BZ604">
        <v>0.5</v>
      </c>
      <c r="CA604" t="s">
        <v>304</v>
      </c>
      <c r="CB604">
        <v>2</v>
      </c>
      <c r="CC604">
        <v>1625678389.5</v>
      </c>
      <c r="CD604">
        <v>405.063</v>
      </c>
      <c r="CE604">
        <v>419.934666666667</v>
      </c>
      <c r="CF604">
        <v>15.4781</v>
      </c>
      <c r="CG604">
        <v>12.3603</v>
      </c>
      <c r="CH604">
        <v>419.404666666667</v>
      </c>
      <c r="CI604">
        <v>17.0881</v>
      </c>
      <c r="CJ604">
        <v>500.019666666667</v>
      </c>
      <c r="CK604">
        <v>100.425333333333</v>
      </c>
      <c r="CL604">
        <v>0.0998142</v>
      </c>
      <c r="CM604">
        <v>31.0436333333333</v>
      </c>
      <c r="CN604">
        <v>30.4143</v>
      </c>
      <c r="CO604">
        <v>999.9</v>
      </c>
      <c r="CP604">
        <v>0</v>
      </c>
      <c r="CQ604">
        <v>0</v>
      </c>
      <c r="CR604">
        <v>10018.7666666667</v>
      </c>
      <c r="CS604">
        <v>0</v>
      </c>
      <c r="CT604">
        <v>4.10295666666667</v>
      </c>
      <c r="CU604">
        <v>1045.98666666667</v>
      </c>
      <c r="CV604">
        <v>0.961984</v>
      </c>
      <c r="CW604">
        <v>0.0380159</v>
      </c>
      <c r="CX604">
        <v>0</v>
      </c>
      <c r="CY604">
        <v>1152.45</v>
      </c>
      <c r="CZ604">
        <v>4.99912</v>
      </c>
      <c r="DA604">
        <v>12021.0333333333</v>
      </c>
      <c r="DB604">
        <v>6712.69</v>
      </c>
      <c r="DC604">
        <v>38.7916666666667</v>
      </c>
      <c r="DD604">
        <v>41.458</v>
      </c>
      <c r="DE604">
        <v>40.4163333333333</v>
      </c>
      <c r="DF604">
        <v>41.1456666666667</v>
      </c>
      <c r="DG604">
        <v>41.125</v>
      </c>
      <c r="DH604">
        <v>1001.41666666667</v>
      </c>
      <c r="DI604">
        <v>39.57</v>
      </c>
      <c r="DJ604">
        <v>0</v>
      </c>
      <c r="DK604">
        <v>1625678391.2</v>
      </c>
      <c r="DL604">
        <v>0</v>
      </c>
      <c r="DM604">
        <v>1154.13884615385</v>
      </c>
      <c r="DN604">
        <v>-15.4676923205481</v>
      </c>
      <c r="DO604">
        <v>-159.705983018545</v>
      </c>
      <c r="DP604">
        <v>12038.7923076923</v>
      </c>
      <c r="DQ604">
        <v>15</v>
      </c>
      <c r="DR604">
        <v>1625677134.6</v>
      </c>
      <c r="DS604" t="s">
        <v>305</v>
      </c>
      <c r="DT604">
        <v>1625677128.6</v>
      </c>
      <c r="DU604">
        <v>1625677134.6</v>
      </c>
      <c r="DV604">
        <v>2</v>
      </c>
      <c r="DW604">
        <v>0.041</v>
      </c>
      <c r="DX604">
        <v>0.026</v>
      </c>
      <c r="DY604">
        <v>-14.347</v>
      </c>
      <c r="DZ604">
        <v>-1.389</v>
      </c>
      <c r="EA604">
        <v>420</v>
      </c>
      <c r="EB604">
        <v>5</v>
      </c>
      <c r="EC604">
        <v>0.14</v>
      </c>
      <c r="ED604">
        <v>0.08</v>
      </c>
      <c r="EE604">
        <v>-14.8661268292683</v>
      </c>
      <c r="EF604">
        <v>-0.0943484320557575</v>
      </c>
      <c r="EG604">
        <v>0.0311884283136898</v>
      </c>
      <c r="EH604">
        <v>1</v>
      </c>
      <c r="EI604">
        <v>1154.84428571429</v>
      </c>
      <c r="EJ604">
        <v>-15.595988891626</v>
      </c>
      <c r="EK604">
        <v>1.57917389925289</v>
      </c>
      <c r="EL604">
        <v>0</v>
      </c>
      <c r="EM604">
        <v>3.09001365853659</v>
      </c>
      <c r="EN604">
        <v>0.215734494773518</v>
      </c>
      <c r="EO604">
        <v>0.0231946821865931</v>
      </c>
      <c r="EP604">
        <v>0</v>
      </c>
      <c r="EQ604">
        <v>1</v>
      </c>
      <c r="ER604">
        <v>3</v>
      </c>
      <c r="ES604" t="s">
        <v>427</v>
      </c>
      <c r="ET604">
        <v>100</v>
      </c>
      <c r="EU604">
        <v>100</v>
      </c>
      <c r="EV604">
        <v>-14.342</v>
      </c>
      <c r="EW604">
        <v>-1.6102</v>
      </c>
      <c r="EX604">
        <v>-14.3476998515065</v>
      </c>
      <c r="EY604">
        <v>0.000485247639819423</v>
      </c>
      <c r="EZ604">
        <v>-1.36446825205216e-06</v>
      </c>
      <c r="FA604">
        <v>5.78542989185787e-10</v>
      </c>
      <c r="FB604">
        <v>-1.1099058739466</v>
      </c>
      <c r="FC604">
        <v>-0.0508365997127688</v>
      </c>
      <c r="FD604">
        <v>0.00161886503163497</v>
      </c>
      <c r="FE604">
        <v>-2.08621555845513e-05</v>
      </c>
      <c r="FF604">
        <v>0</v>
      </c>
      <c r="FG604">
        <v>2096</v>
      </c>
      <c r="FH604">
        <v>2</v>
      </c>
      <c r="FI604">
        <v>28</v>
      </c>
      <c r="FJ604">
        <v>21</v>
      </c>
      <c r="FK604">
        <v>20.9</v>
      </c>
      <c r="FL604">
        <v>18</v>
      </c>
      <c r="FM604">
        <v>493.43</v>
      </c>
      <c r="FN604">
        <v>514.268</v>
      </c>
      <c r="FO604">
        <v>35.097</v>
      </c>
      <c r="FP604">
        <v>26.7185</v>
      </c>
      <c r="FQ604">
        <v>30.0005</v>
      </c>
      <c r="FR604">
        <v>26.7109</v>
      </c>
      <c r="FS604">
        <v>26.6833</v>
      </c>
      <c r="FT604">
        <v>21.586</v>
      </c>
      <c r="FU604">
        <v>23.9291</v>
      </c>
      <c r="FV604">
        <v>0</v>
      </c>
      <c r="FW604">
        <v>35.14</v>
      </c>
      <c r="FX604">
        <v>420</v>
      </c>
      <c r="FY604">
        <v>12.5289</v>
      </c>
      <c r="FZ604">
        <v>101.657</v>
      </c>
      <c r="GA604">
        <v>96.1755</v>
      </c>
    </row>
    <row r="605" spans="1:183">
      <c r="A605">
        <v>589</v>
      </c>
      <c r="B605">
        <v>1625678392.5</v>
      </c>
      <c r="C605">
        <v>1176.40000009537</v>
      </c>
      <c r="D605" t="s">
        <v>1484</v>
      </c>
      <c r="E605" t="s">
        <v>1485</v>
      </c>
      <c r="F605">
        <v>1</v>
      </c>
      <c r="G605" t="s">
        <v>302</v>
      </c>
      <c r="H605">
        <v>1625678391.5</v>
      </c>
      <c r="I605">
        <f>(J605)/1000</f>
        <v>0</v>
      </c>
      <c r="J605">
        <f>1000*CJ605*AH605*(CF605-CG605)/(100*BY605*(1000-AH605*CF605))</f>
        <v>0</v>
      </c>
      <c r="K605">
        <f>CJ605*AH605*(CE605-CD605*(1000-AH605*CG605)/(1000-AH605*CF605))/(100*BY605)</f>
        <v>0</v>
      </c>
      <c r="L605">
        <f>CD605 - IF(AH605&gt;1, K605*BY605*100.0/(AJ605*CR605), 0)</f>
        <v>0</v>
      </c>
      <c r="M605">
        <f>((S605-I605/2)*L605-K605)/(S605+I605/2)</f>
        <v>0</v>
      </c>
      <c r="N605">
        <f>M605*(CK605+CL605)/1000.0</f>
        <v>0</v>
      </c>
      <c r="O605">
        <f>(CD605 - IF(AH605&gt;1, K605*BY605*100.0/(AJ605*CR605), 0))*(CK605+CL605)/1000.0</f>
        <v>0</v>
      </c>
      <c r="P605">
        <f>2.0/((1/R605-1/Q605)+SIGN(R605)*SQRT((1/R605-1/Q605)*(1/R605-1/Q605) + 4*BZ605/((BZ605+1)*(BZ605+1))*(2*1/R605*1/Q605-1/Q605*1/Q605)))</f>
        <v>0</v>
      </c>
      <c r="Q605">
        <f>IF(LEFT(CA605,1)&lt;&gt;"0",IF(LEFT(CA605,1)="1",3.0,CB605),$D$5+$E$5*(CR605*CK605/($K$5*1000))+$F$5*(CR605*CK605/($K$5*1000))*MAX(MIN(BY605,$J$5),$I$5)*MAX(MIN(BY605,$J$5),$I$5)+$G$5*MAX(MIN(BY605,$J$5),$I$5)*(CR605*CK605/($K$5*1000))+$H$5*(CR605*CK605/($K$5*1000))*(CR605*CK605/($K$5*1000)))</f>
        <v>0</v>
      </c>
      <c r="R605">
        <f>I605*(1000-(1000*0.61365*exp(17.502*V605/(240.97+V605))/(CK605+CL605)+CF605)/2)/(1000*0.61365*exp(17.502*V605/(240.97+V605))/(CK605+CL605)-CF605)</f>
        <v>0</v>
      </c>
      <c r="S605">
        <f>1/((BZ605+1)/(P605/1.6)+1/(Q605/1.37)) + BZ605/((BZ605+1)/(P605/1.6) + BZ605/(Q605/1.37))</f>
        <v>0</v>
      </c>
      <c r="T605">
        <f>(BU605*BX605)</f>
        <v>0</v>
      </c>
      <c r="U605">
        <f>(CM605+(T605+2*0.95*5.67E-8*(((CM605+$B$7)+273)^4-(CM605+273)^4)-44100*I605)/(1.84*29.3*Q605+8*0.95*5.67E-8*(CM605+273)^3))</f>
        <v>0</v>
      </c>
      <c r="V605">
        <f>($C$7*CN605+$D$7*CO605+$E$7*U605)</f>
        <v>0</v>
      </c>
      <c r="W605">
        <f>0.61365*exp(17.502*V605/(240.97+V605))</f>
        <v>0</v>
      </c>
      <c r="X605">
        <f>(Y605/Z605*100)</f>
        <v>0</v>
      </c>
      <c r="Y605">
        <f>CF605*(CK605+CL605)/1000</f>
        <v>0</v>
      </c>
      <c r="Z605">
        <f>0.61365*exp(17.502*CM605/(240.97+CM605))</f>
        <v>0</v>
      </c>
      <c r="AA605">
        <f>(W605-CF605*(CK605+CL605)/1000)</f>
        <v>0</v>
      </c>
      <c r="AB605">
        <f>(-I605*44100)</f>
        <v>0</v>
      </c>
      <c r="AC605">
        <f>2*29.3*Q605*0.92*(CM605-V605)</f>
        <v>0</v>
      </c>
      <c r="AD605">
        <f>2*0.95*5.67E-8*(((CM605+$B$7)+273)^4-(V605+273)^4)</f>
        <v>0</v>
      </c>
      <c r="AE605">
        <f>T605+AD605+AB605+AC605</f>
        <v>0</v>
      </c>
      <c r="AF605">
        <v>0</v>
      </c>
      <c r="AG605">
        <v>0</v>
      </c>
      <c r="AH605">
        <f>IF(AF605*$H$13&gt;=AJ605,1.0,(AJ605/(AJ605-AF605*$H$13)))</f>
        <v>0</v>
      </c>
      <c r="AI605">
        <f>(AH605-1)*100</f>
        <v>0</v>
      </c>
      <c r="AJ605">
        <f>MAX(0,($B$13+$C$13*CR605)/(1+$D$13*CR605)*CK605/(CM605+273)*$E$13)</f>
        <v>0</v>
      </c>
      <c r="AK605" t="s">
        <v>303</v>
      </c>
      <c r="AL605" t="s">
        <v>303</v>
      </c>
      <c r="AM605">
        <v>0</v>
      </c>
      <c r="AN605">
        <v>0</v>
      </c>
      <c r="AO605">
        <f>1-AM605/AN605</f>
        <v>0</v>
      </c>
      <c r="AP605">
        <v>0</v>
      </c>
      <c r="AQ605" t="s">
        <v>303</v>
      </c>
      <c r="AR605" t="s">
        <v>303</v>
      </c>
      <c r="AS605">
        <v>0</v>
      </c>
      <c r="AT605">
        <v>0</v>
      </c>
      <c r="AU605">
        <f>1-AS605/AT605</f>
        <v>0</v>
      </c>
      <c r="AV605">
        <v>0.5</v>
      </c>
      <c r="AW605">
        <f>BV605</f>
        <v>0</v>
      </c>
      <c r="AX605">
        <f>K605</f>
        <v>0</v>
      </c>
      <c r="AY605">
        <f>AU605*AV605*AW605</f>
        <v>0</v>
      </c>
      <c r="AZ605">
        <f>(AX605-AP605)/AW605</f>
        <v>0</v>
      </c>
      <c r="BA605">
        <f>(AN605-AT605)/AT605</f>
        <v>0</v>
      </c>
      <c r="BB605">
        <f>AM605/(AO605+AM605/AT605)</f>
        <v>0</v>
      </c>
      <c r="BC605" t="s">
        <v>303</v>
      </c>
      <c r="BD605">
        <v>0</v>
      </c>
      <c r="BE605">
        <f>IF(BD605&lt;&gt;0, BD605, BB605)</f>
        <v>0</v>
      </c>
      <c r="BF605">
        <f>1-BE605/AT605</f>
        <v>0</v>
      </c>
      <c r="BG605">
        <f>(AT605-AS605)/(AT605-BE605)</f>
        <v>0</v>
      </c>
      <c r="BH605">
        <f>(AN605-AT605)/(AN605-BE605)</f>
        <v>0</v>
      </c>
      <c r="BI605">
        <f>(AT605-AS605)/(AT605-AM605)</f>
        <v>0</v>
      </c>
      <c r="BJ605">
        <f>(AN605-AT605)/(AN605-AM605)</f>
        <v>0</v>
      </c>
      <c r="BK605">
        <f>(BG605*BE605/AS605)</f>
        <v>0</v>
      </c>
      <c r="BL605">
        <f>(1-BK605)</f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f>$B$11*CS605+$C$11*CT605+$F$11*CU605*(1-CX605)</f>
        <v>0</v>
      </c>
      <c r="BV605">
        <f>BU605*BW605</f>
        <v>0</v>
      </c>
      <c r="BW605">
        <f>($B$11*$D$9+$C$11*$D$9+$F$11*((DH605+CZ605)/MAX(DH605+CZ605+DI605, 0.1)*$I$9+DI605/MAX(DH605+CZ605+DI605, 0.1)*$J$9))/($B$11+$C$11+$F$11)</f>
        <v>0</v>
      </c>
      <c r="BX605">
        <f>($B$11*$K$9+$C$11*$K$9+$F$11*((DH605+CZ605)/MAX(DH605+CZ605+DI605, 0.1)*$P$9+DI605/MAX(DH605+CZ605+DI605, 0.1)*$Q$9))/($B$11+$C$11+$F$11)</f>
        <v>0</v>
      </c>
      <c r="BY605">
        <v>6</v>
      </c>
      <c r="BZ605">
        <v>0.5</v>
      </c>
      <c r="CA605" t="s">
        <v>304</v>
      </c>
      <c r="CB605">
        <v>2</v>
      </c>
      <c r="CC605">
        <v>1625678391.5</v>
      </c>
      <c r="CD605">
        <v>405.080333333333</v>
      </c>
      <c r="CE605">
        <v>419.970333333333</v>
      </c>
      <c r="CF605">
        <v>15.5061333333333</v>
      </c>
      <c r="CG605">
        <v>12.3771333333333</v>
      </c>
      <c r="CH605">
        <v>419.422</v>
      </c>
      <c r="CI605">
        <v>17.1165</v>
      </c>
      <c r="CJ605">
        <v>499.94</v>
      </c>
      <c r="CK605">
        <v>100.423666666667</v>
      </c>
      <c r="CL605">
        <v>0.0995079333333333</v>
      </c>
      <c r="CM605">
        <v>31.0745333333333</v>
      </c>
      <c r="CN605">
        <v>30.4380666666667</v>
      </c>
      <c r="CO605">
        <v>999.9</v>
      </c>
      <c r="CP605">
        <v>0</v>
      </c>
      <c r="CQ605">
        <v>0</v>
      </c>
      <c r="CR605">
        <v>10031.2333333333</v>
      </c>
      <c r="CS605">
        <v>0</v>
      </c>
      <c r="CT605">
        <v>4.10479333333333</v>
      </c>
      <c r="CU605">
        <v>1045.98</v>
      </c>
      <c r="CV605">
        <v>0.961984</v>
      </c>
      <c r="CW605">
        <v>0.0380159</v>
      </c>
      <c r="CX605">
        <v>0</v>
      </c>
      <c r="CY605">
        <v>1152.24666666667</v>
      </c>
      <c r="CZ605">
        <v>4.99912</v>
      </c>
      <c r="DA605">
        <v>12016.7666666667</v>
      </c>
      <c r="DB605">
        <v>6712.67</v>
      </c>
      <c r="DC605">
        <v>38.7496666666667</v>
      </c>
      <c r="DD605">
        <v>41.5</v>
      </c>
      <c r="DE605">
        <v>40.2496666666667</v>
      </c>
      <c r="DF605">
        <v>41.0833333333333</v>
      </c>
      <c r="DG605">
        <v>41.0203333333333</v>
      </c>
      <c r="DH605">
        <v>1001.41</v>
      </c>
      <c r="DI605">
        <v>39.57</v>
      </c>
      <c r="DJ605">
        <v>0</v>
      </c>
      <c r="DK605">
        <v>1625678393.6</v>
      </c>
      <c r="DL605">
        <v>0</v>
      </c>
      <c r="DM605">
        <v>1153.55346153846</v>
      </c>
      <c r="DN605">
        <v>-14.4023931624121</v>
      </c>
      <c r="DO605">
        <v>-155.552136767972</v>
      </c>
      <c r="DP605">
        <v>12032.5961538462</v>
      </c>
      <c r="DQ605">
        <v>15</v>
      </c>
      <c r="DR605">
        <v>1625677134.6</v>
      </c>
      <c r="DS605" t="s">
        <v>305</v>
      </c>
      <c r="DT605">
        <v>1625677128.6</v>
      </c>
      <c r="DU605">
        <v>1625677134.6</v>
      </c>
      <c r="DV605">
        <v>2</v>
      </c>
      <c r="DW605">
        <v>0.041</v>
      </c>
      <c r="DX605">
        <v>0.026</v>
      </c>
      <c r="DY605">
        <v>-14.347</v>
      </c>
      <c r="DZ605">
        <v>-1.389</v>
      </c>
      <c r="EA605">
        <v>420</v>
      </c>
      <c r="EB605">
        <v>5</v>
      </c>
      <c r="EC605">
        <v>0.14</v>
      </c>
      <c r="ED605">
        <v>0.08</v>
      </c>
      <c r="EE605">
        <v>-14.8693780487805</v>
      </c>
      <c r="EF605">
        <v>-0.0925191637631136</v>
      </c>
      <c r="EG605">
        <v>0.0309797220239393</v>
      </c>
      <c r="EH605">
        <v>1</v>
      </c>
      <c r="EI605">
        <v>1154.26</v>
      </c>
      <c r="EJ605">
        <v>-15.1151250686228</v>
      </c>
      <c r="EK605">
        <v>1.45328259572263</v>
      </c>
      <c r="EL605">
        <v>0</v>
      </c>
      <c r="EM605">
        <v>3.09712048780488</v>
      </c>
      <c r="EN605">
        <v>0.20671693379791</v>
      </c>
      <c r="EO605">
        <v>0.0223695584691229</v>
      </c>
      <c r="EP605">
        <v>0</v>
      </c>
      <c r="EQ605">
        <v>1</v>
      </c>
      <c r="ER605">
        <v>3</v>
      </c>
      <c r="ES605" t="s">
        <v>427</v>
      </c>
      <c r="ET605">
        <v>100</v>
      </c>
      <c r="EU605">
        <v>100</v>
      </c>
      <c r="EV605">
        <v>-14.342</v>
      </c>
      <c r="EW605">
        <v>-1.6105</v>
      </c>
      <c r="EX605">
        <v>-14.3476998515065</v>
      </c>
      <c r="EY605">
        <v>0.000485247639819423</v>
      </c>
      <c r="EZ605">
        <v>-1.36446825205216e-06</v>
      </c>
      <c r="FA605">
        <v>5.78542989185787e-10</v>
      </c>
      <c r="FB605">
        <v>-1.1099058739466</v>
      </c>
      <c r="FC605">
        <v>-0.0508365997127688</v>
      </c>
      <c r="FD605">
        <v>0.00161886503163497</v>
      </c>
      <c r="FE605">
        <v>-2.08621555845513e-05</v>
      </c>
      <c r="FF605">
        <v>0</v>
      </c>
      <c r="FG605">
        <v>2096</v>
      </c>
      <c r="FH605">
        <v>2</v>
      </c>
      <c r="FI605">
        <v>28</v>
      </c>
      <c r="FJ605">
        <v>21.1</v>
      </c>
      <c r="FK605">
        <v>21</v>
      </c>
      <c r="FL605">
        <v>18</v>
      </c>
      <c r="FM605">
        <v>493.148</v>
      </c>
      <c r="FN605">
        <v>514.387</v>
      </c>
      <c r="FO605">
        <v>35.1462</v>
      </c>
      <c r="FP605">
        <v>26.7207</v>
      </c>
      <c r="FQ605">
        <v>30.0006</v>
      </c>
      <c r="FR605">
        <v>26.712</v>
      </c>
      <c r="FS605">
        <v>26.6845</v>
      </c>
      <c r="FT605">
        <v>21.5871</v>
      </c>
      <c r="FU605">
        <v>23.9291</v>
      </c>
      <c r="FV605">
        <v>0</v>
      </c>
      <c r="FW605">
        <v>35.2</v>
      </c>
      <c r="FX605">
        <v>420</v>
      </c>
      <c r="FY605">
        <v>12.5349</v>
      </c>
      <c r="FZ605">
        <v>101.656</v>
      </c>
      <c r="GA605">
        <v>96.1744</v>
      </c>
    </row>
    <row r="606" spans="1:183">
      <c r="A606">
        <v>590</v>
      </c>
      <c r="B606">
        <v>1625678394.5</v>
      </c>
      <c r="C606">
        <v>1178.40000009537</v>
      </c>
      <c r="D606" t="s">
        <v>1486</v>
      </c>
      <c r="E606" t="s">
        <v>1487</v>
      </c>
      <c r="F606">
        <v>1</v>
      </c>
      <c r="G606" t="s">
        <v>302</v>
      </c>
      <c r="H606">
        <v>1625678393.5</v>
      </c>
      <c r="I606">
        <f>(J606)/1000</f>
        <v>0</v>
      </c>
      <c r="J606">
        <f>1000*CJ606*AH606*(CF606-CG606)/(100*BY606*(1000-AH606*CF606))</f>
        <v>0</v>
      </c>
      <c r="K606">
        <f>CJ606*AH606*(CE606-CD606*(1000-AH606*CG606)/(1000-AH606*CF606))/(100*BY606)</f>
        <v>0</v>
      </c>
      <c r="L606">
        <f>CD606 - IF(AH606&gt;1, K606*BY606*100.0/(AJ606*CR606), 0)</f>
        <v>0</v>
      </c>
      <c r="M606">
        <f>((S606-I606/2)*L606-K606)/(S606+I606/2)</f>
        <v>0</v>
      </c>
      <c r="N606">
        <f>M606*(CK606+CL606)/1000.0</f>
        <v>0</v>
      </c>
      <c r="O606">
        <f>(CD606 - IF(AH606&gt;1, K606*BY606*100.0/(AJ606*CR606), 0))*(CK606+CL606)/1000.0</f>
        <v>0</v>
      </c>
      <c r="P606">
        <f>2.0/((1/R606-1/Q606)+SIGN(R606)*SQRT((1/R606-1/Q606)*(1/R606-1/Q606) + 4*BZ606/((BZ606+1)*(BZ606+1))*(2*1/R606*1/Q606-1/Q606*1/Q606)))</f>
        <v>0</v>
      </c>
      <c r="Q606">
        <f>IF(LEFT(CA606,1)&lt;&gt;"0",IF(LEFT(CA606,1)="1",3.0,CB606),$D$5+$E$5*(CR606*CK606/($K$5*1000))+$F$5*(CR606*CK606/($K$5*1000))*MAX(MIN(BY606,$J$5),$I$5)*MAX(MIN(BY606,$J$5),$I$5)+$G$5*MAX(MIN(BY606,$J$5),$I$5)*(CR606*CK606/($K$5*1000))+$H$5*(CR606*CK606/($K$5*1000))*(CR606*CK606/($K$5*1000)))</f>
        <v>0</v>
      </c>
      <c r="R606">
        <f>I606*(1000-(1000*0.61365*exp(17.502*V606/(240.97+V606))/(CK606+CL606)+CF606)/2)/(1000*0.61365*exp(17.502*V606/(240.97+V606))/(CK606+CL606)-CF606)</f>
        <v>0</v>
      </c>
      <c r="S606">
        <f>1/((BZ606+1)/(P606/1.6)+1/(Q606/1.37)) + BZ606/((BZ606+1)/(P606/1.6) + BZ606/(Q606/1.37))</f>
        <v>0</v>
      </c>
      <c r="T606">
        <f>(BU606*BX606)</f>
        <v>0</v>
      </c>
      <c r="U606">
        <f>(CM606+(T606+2*0.95*5.67E-8*(((CM606+$B$7)+273)^4-(CM606+273)^4)-44100*I606)/(1.84*29.3*Q606+8*0.95*5.67E-8*(CM606+273)^3))</f>
        <v>0</v>
      </c>
      <c r="V606">
        <f>($C$7*CN606+$D$7*CO606+$E$7*U606)</f>
        <v>0</v>
      </c>
      <c r="W606">
        <f>0.61365*exp(17.502*V606/(240.97+V606))</f>
        <v>0</v>
      </c>
      <c r="X606">
        <f>(Y606/Z606*100)</f>
        <v>0</v>
      </c>
      <c r="Y606">
        <f>CF606*(CK606+CL606)/1000</f>
        <v>0</v>
      </c>
      <c r="Z606">
        <f>0.61365*exp(17.502*CM606/(240.97+CM606))</f>
        <v>0</v>
      </c>
      <c r="AA606">
        <f>(W606-CF606*(CK606+CL606)/1000)</f>
        <v>0</v>
      </c>
      <c r="AB606">
        <f>(-I606*44100)</f>
        <v>0</v>
      </c>
      <c r="AC606">
        <f>2*29.3*Q606*0.92*(CM606-V606)</f>
        <v>0</v>
      </c>
      <c r="AD606">
        <f>2*0.95*5.67E-8*(((CM606+$B$7)+273)^4-(V606+273)^4)</f>
        <v>0</v>
      </c>
      <c r="AE606">
        <f>T606+AD606+AB606+AC606</f>
        <v>0</v>
      </c>
      <c r="AF606">
        <v>0</v>
      </c>
      <c r="AG606">
        <v>0</v>
      </c>
      <c r="AH606">
        <f>IF(AF606*$H$13&gt;=AJ606,1.0,(AJ606/(AJ606-AF606*$H$13)))</f>
        <v>0</v>
      </c>
      <c r="AI606">
        <f>(AH606-1)*100</f>
        <v>0</v>
      </c>
      <c r="AJ606">
        <f>MAX(0,($B$13+$C$13*CR606)/(1+$D$13*CR606)*CK606/(CM606+273)*$E$13)</f>
        <v>0</v>
      </c>
      <c r="AK606" t="s">
        <v>303</v>
      </c>
      <c r="AL606" t="s">
        <v>303</v>
      </c>
      <c r="AM606">
        <v>0</v>
      </c>
      <c r="AN606">
        <v>0</v>
      </c>
      <c r="AO606">
        <f>1-AM606/AN606</f>
        <v>0</v>
      </c>
      <c r="AP606">
        <v>0</v>
      </c>
      <c r="AQ606" t="s">
        <v>303</v>
      </c>
      <c r="AR606" t="s">
        <v>303</v>
      </c>
      <c r="AS606">
        <v>0</v>
      </c>
      <c r="AT606">
        <v>0</v>
      </c>
      <c r="AU606">
        <f>1-AS606/AT606</f>
        <v>0</v>
      </c>
      <c r="AV606">
        <v>0.5</v>
      </c>
      <c r="AW606">
        <f>BV606</f>
        <v>0</v>
      </c>
      <c r="AX606">
        <f>K606</f>
        <v>0</v>
      </c>
      <c r="AY606">
        <f>AU606*AV606*AW606</f>
        <v>0</v>
      </c>
      <c r="AZ606">
        <f>(AX606-AP606)/AW606</f>
        <v>0</v>
      </c>
      <c r="BA606">
        <f>(AN606-AT606)/AT606</f>
        <v>0</v>
      </c>
      <c r="BB606">
        <f>AM606/(AO606+AM606/AT606)</f>
        <v>0</v>
      </c>
      <c r="BC606" t="s">
        <v>303</v>
      </c>
      <c r="BD606">
        <v>0</v>
      </c>
      <c r="BE606">
        <f>IF(BD606&lt;&gt;0, BD606, BB606)</f>
        <v>0</v>
      </c>
      <c r="BF606">
        <f>1-BE606/AT606</f>
        <v>0</v>
      </c>
      <c r="BG606">
        <f>(AT606-AS606)/(AT606-BE606)</f>
        <v>0</v>
      </c>
      <c r="BH606">
        <f>(AN606-AT606)/(AN606-BE606)</f>
        <v>0</v>
      </c>
      <c r="BI606">
        <f>(AT606-AS606)/(AT606-AM606)</f>
        <v>0</v>
      </c>
      <c r="BJ606">
        <f>(AN606-AT606)/(AN606-AM606)</f>
        <v>0</v>
      </c>
      <c r="BK606">
        <f>(BG606*BE606/AS606)</f>
        <v>0</v>
      </c>
      <c r="BL606">
        <f>(1-BK606)</f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f>$B$11*CS606+$C$11*CT606+$F$11*CU606*(1-CX606)</f>
        <v>0</v>
      </c>
      <c r="BV606">
        <f>BU606*BW606</f>
        <v>0</v>
      </c>
      <c r="BW606">
        <f>($B$11*$D$9+$C$11*$D$9+$F$11*((DH606+CZ606)/MAX(DH606+CZ606+DI606, 0.1)*$I$9+DI606/MAX(DH606+CZ606+DI606, 0.1)*$J$9))/($B$11+$C$11+$F$11)</f>
        <v>0</v>
      </c>
      <c r="BX606">
        <f>($B$11*$K$9+$C$11*$K$9+$F$11*((DH606+CZ606)/MAX(DH606+CZ606+DI606, 0.1)*$P$9+DI606/MAX(DH606+CZ606+DI606, 0.1)*$Q$9))/($B$11+$C$11+$F$11)</f>
        <v>0</v>
      </c>
      <c r="BY606">
        <v>6</v>
      </c>
      <c r="BZ606">
        <v>0.5</v>
      </c>
      <c r="CA606" t="s">
        <v>304</v>
      </c>
      <c r="CB606">
        <v>2</v>
      </c>
      <c r="CC606">
        <v>1625678393.5</v>
      </c>
      <c r="CD606">
        <v>405.093</v>
      </c>
      <c r="CE606">
        <v>419.985333333333</v>
      </c>
      <c r="CF606">
        <v>15.5330666666667</v>
      </c>
      <c r="CG606">
        <v>12.3935</v>
      </c>
      <c r="CH606">
        <v>419.434</v>
      </c>
      <c r="CI606">
        <v>17.1438</v>
      </c>
      <c r="CJ606">
        <v>499.995333333333</v>
      </c>
      <c r="CK606">
        <v>100.424333333333</v>
      </c>
      <c r="CL606">
        <v>0.0998224333333333</v>
      </c>
      <c r="CM606">
        <v>31.104</v>
      </c>
      <c r="CN606">
        <v>30.4579666666667</v>
      </c>
      <c r="CO606">
        <v>999.9</v>
      </c>
      <c r="CP606">
        <v>0</v>
      </c>
      <c r="CQ606">
        <v>0</v>
      </c>
      <c r="CR606">
        <v>10009.2</v>
      </c>
      <c r="CS606">
        <v>0</v>
      </c>
      <c r="CT606">
        <v>4.10801</v>
      </c>
      <c r="CU606">
        <v>1045.99</v>
      </c>
      <c r="CV606">
        <v>0.961984</v>
      </c>
      <c r="CW606">
        <v>0.0380159</v>
      </c>
      <c r="CX606">
        <v>0</v>
      </c>
      <c r="CY606">
        <v>1151.28666666667</v>
      </c>
      <c r="CZ606">
        <v>4.99912</v>
      </c>
      <c r="DA606">
        <v>12011.6333333333</v>
      </c>
      <c r="DB606">
        <v>6712.68666666667</v>
      </c>
      <c r="DC606">
        <v>38.8746666666667</v>
      </c>
      <c r="DD606">
        <v>41.5</v>
      </c>
      <c r="DE606">
        <v>40.354</v>
      </c>
      <c r="DF606">
        <v>41.2083333333333</v>
      </c>
      <c r="DG606">
        <v>41.125</v>
      </c>
      <c r="DH606">
        <v>1001.42</v>
      </c>
      <c r="DI606">
        <v>39.57</v>
      </c>
      <c r="DJ606">
        <v>0</v>
      </c>
      <c r="DK606">
        <v>1625678395.4</v>
      </c>
      <c r="DL606">
        <v>0</v>
      </c>
      <c r="DM606">
        <v>1153.0216</v>
      </c>
      <c r="DN606">
        <v>-14.1892307536109</v>
      </c>
      <c r="DO606">
        <v>-150.33076900964</v>
      </c>
      <c r="DP606">
        <v>12027.176</v>
      </c>
      <c r="DQ606">
        <v>15</v>
      </c>
      <c r="DR606">
        <v>1625677134.6</v>
      </c>
      <c r="DS606" t="s">
        <v>305</v>
      </c>
      <c r="DT606">
        <v>1625677128.6</v>
      </c>
      <c r="DU606">
        <v>1625677134.6</v>
      </c>
      <c r="DV606">
        <v>2</v>
      </c>
      <c r="DW606">
        <v>0.041</v>
      </c>
      <c r="DX606">
        <v>0.026</v>
      </c>
      <c r="DY606">
        <v>-14.347</v>
      </c>
      <c r="DZ606">
        <v>-1.389</v>
      </c>
      <c r="EA606">
        <v>420</v>
      </c>
      <c r="EB606">
        <v>5</v>
      </c>
      <c r="EC606">
        <v>0.14</v>
      </c>
      <c r="ED606">
        <v>0.08</v>
      </c>
      <c r="EE606">
        <v>-14.8750414634146</v>
      </c>
      <c r="EF606">
        <v>-0.0785686411149869</v>
      </c>
      <c r="EG606">
        <v>0.0301389544189605</v>
      </c>
      <c r="EH606">
        <v>1</v>
      </c>
      <c r="EI606">
        <v>1153.72235294118</v>
      </c>
      <c r="EJ606">
        <v>-14.9941325063163</v>
      </c>
      <c r="EK606">
        <v>1.48466288275571</v>
      </c>
      <c r="EL606">
        <v>0</v>
      </c>
      <c r="EM606">
        <v>3.10375634146341</v>
      </c>
      <c r="EN606">
        <v>0.222033449477355</v>
      </c>
      <c r="EO606">
        <v>0.0236547468299857</v>
      </c>
      <c r="EP606">
        <v>0</v>
      </c>
      <c r="EQ606">
        <v>1</v>
      </c>
      <c r="ER606">
        <v>3</v>
      </c>
      <c r="ES606" t="s">
        <v>427</v>
      </c>
      <c r="ET606">
        <v>100</v>
      </c>
      <c r="EU606">
        <v>100</v>
      </c>
      <c r="EV606">
        <v>-14.342</v>
      </c>
      <c r="EW606">
        <v>-1.6109</v>
      </c>
      <c r="EX606">
        <v>-14.3476998515065</v>
      </c>
      <c r="EY606">
        <v>0.000485247639819423</v>
      </c>
      <c r="EZ606">
        <v>-1.36446825205216e-06</v>
      </c>
      <c r="FA606">
        <v>5.78542989185787e-10</v>
      </c>
      <c r="FB606">
        <v>-1.1099058739466</v>
      </c>
      <c r="FC606">
        <v>-0.0508365997127688</v>
      </c>
      <c r="FD606">
        <v>0.00161886503163497</v>
      </c>
      <c r="FE606">
        <v>-2.08621555845513e-05</v>
      </c>
      <c r="FF606">
        <v>0</v>
      </c>
      <c r="FG606">
        <v>2096</v>
      </c>
      <c r="FH606">
        <v>2</v>
      </c>
      <c r="FI606">
        <v>28</v>
      </c>
      <c r="FJ606">
        <v>21.1</v>
      </c>
      <c r="FK606">
        <v>21</v>
      </c>
      <c r="FL606">
        <v>18</v>
      </c>
      <c r="FM606">
        <v>493.129</v>
      </c>
      <c r="FN606">
        <v>514.451</v>
      </c>
      <c r="FO606">
        <v>35.1851</v>
      </c>
      <c r="FP606">
        <v>26.723</v>
      </c>
      <c r="FQ606">
        <v>30.0003</v>
      </c>
      <c r="FR606">
        <v>26.7131</v>
      </c>
      <c r="FS606">
        <v>26.6856</v>
      </c>
      <c r="FT606">
        <v>21.5883</v>
      </c>
      <c r="FU606">
        <v>23.9291</v>
      </c>
      <c r="FV606">
        <v>0</v>
      </c>
      <c r="FW606">
        <v>35.27</v>
      </c>
      <c r="FX606">
        <v>420</v>
      </c>
      <c r="FY606">
        <v>12.5408</v>
      </c>
      <c r="FZ606">
        <v>101.657</v>
      </c>
      <c r="GA606">
        <v>96.1739</v>
      </c>
    </row>
    <row r="607" spans="1:183">
      <c r="A607">
        <v>591</v>
      </c>
      <c r="B607">
        <v>1625678396.5</v>
      </c>
      <c r="C607">
        <v>1180.40000009537</v>
      </c>
      <c r="D607" t="s">
        <v>1488</v>
      </c>
      <c r="E607" t="s">
        <v>1489</v>
      </c>
      <c r="F607">
        <v>1</v>
      </c>
      <c r="G607" t="s">
        <v>302</v>
      </c>
      <c r="H607">
        <v>1625678395.5</v>
      </c>
      <c r="I607">
        <f>(J607)/1000</f>
        <v>0</v>
      </c>
      <c r="J607">
        <f>1000*CJ607*AH607*(CF607-CG607)/(100*BY607*(1000-AH607*CF607))</f>
        <v>0</v>
      </c>
      <c r="K607">
        <f>CJ607*AH607*(CE607-CD607*(1000-AH607*CG607)/(1000-AH607*CF607))/(100*BY607)</f>
        <v>0</v>
      </c>
      <c r="L607">
        <f>CD607 - IF(AH607&gt;1, K607*BY607*100.0/(AJ607*CR607), 0)</f>
        <v>0</v>
      </c>
      <c r="M607">
        <f>((S607-I607/2)*L607-K607)/(S607+I607/2)</f>
        <v>0</v>
      </c>
      <c r="N607">
        <f>M607*(CK607+CL607)/1000.0</f>
        <v>0</v>
      </c>
      <c r="O607">
        <f>(CD607 - IF(AH607&gt;1, K607*BY607*100.0/(AJ607*CR607), 0))*(CK607+CL607)/1000.0</f>
        <v>0</v>
      </c>
      <c r="P607">
        <f>2.0/((1/R607-1/Q607)+SIGN(R607)*SQRT((1/R607-1/Q607)*(1/R607-1/Q607) + 4*BZ607/((BZ607+1)*(BZ607+1))*(2*1/R607*1/Q607-1/Q607*1/Q607)))</f>
        <v>0</v>
      </c>
      <c r="Q607">
        <f>IF(LEFT(CA607,1)&lt;&gt;"0",IF(LEFT(CA607,1)="1",3.0,CB607),$D$5+$E$5*(CR607*CK607/($K$5*1000))+$F$5*(CR607*CK607/($K$5*1000))*MAX(MIN(BY607,$J$5),$I$5)*MAX(MIN(BY607,$J$5),$I$5)+$G$5*MAX(MIN(BY607,$J$5),$I$5)*(CR607*CK607/($K$5*1000))+$H$5*(CR607*CK607/($K$5*1000))*(CR607*CK607/($K$5*1000)))</f>
        <v>0</v>
      </c>
      <c r="R607">
        <f>I607*(1000-(1000*0.61365*exp(17.502*V607/(240.97+V607))/(CK607+CL607)+CF607)/2)/(1000*0.61365*exp(17.502*V607/(240.97+V607))/(CK607+CL607)-CF607)</f>
        <v>0</v>
      </c>
      <c r="S607">
        <f>1/((BZ607+1)/(P607/1.6)+1/(Q607/1.37)) + BZ607/((BZ607+1)/(P607/1.6) + BZ607/(Q607/1.37))</f>
        <v>0</v>
      </c>
      <c r="T607">
        <f>(BU607*BX607)</f>
        <v>0</v>
      </c>
      <c r="U607">
        <f>(CM607+(T607+2*0.95*5.67E-8*(((CM607+$B$7)+273)^4-(CM607+273)^4)-44100*I607)/(1.84*29.3*Q607+8*0.95*5.67E-8*(CM607+273)^3))</f>
        <v>0</v>
      </c>
      <c r="V607">
        <f>($C$7*CN607+$D$7*CO607+$E$7*U607)</f>
        <v>0</v>
      </c>
      <c r="W607">
        <f>0.61365*exp(17.502*V607/(240.97+V607))</f>
        <v>0</v>
      </c>
      <c r="X607">
        <f>(Y607/Z607*100)</f>
        <v>0</v>
      </c>
      <c r="Y607">
        <f>CF607*(CK607+CL607)/1000</f>
        <v>0</v>
      </c>
      <c r="Z607">
        <f>0.61365*exp(17.502*CM607/(240.97+CM607))</f>
        <v>0</v>
      </c>
      <c r="AA607">
        <f>(W607-CF607*(CK607+CL607)/1000)</f>
        <v>0</v>
      </c>
      <c r="AB607">
        <f>(-I607*44100)</f>
        <v>0</v>
      </c>
      <c r="AC607">
        <f>2*29.3*Q607*0.92*(CM607-V607)</f>
        <v>0</v>
      </c>
      <c r="AD607">
        <f>2*0.95*5.67E-8*(((CM607+$B$7)+273)^4-(V607+273)^4)</f>
        <v>0</v>
      </c>
      <c r="AE607">
        <f>T607+AD607+AB607+AC607</f>
        <v>0</v>
      </c>
      <c r="AF607">
        <v>0</v>
      </c>
      <c r="AG607">
        <v>0</v>
      </c>
      <c r="AH607">
        <f>IF(AF607*$H$13&gt;=AJ607,1.0,(AJ607/(AJ607-AF607*$H$13)))</f>
        <v>0</v>
      </c>
      <c r="AI607">
        <f>(AH607-1)*100</f>
        <v>0</v>
      </c>
      <c r="AJ607">
        <f>MAX(0,($B$13+$C$13*CR607)/(1+$D$13*CR607)*CK607/(CM607+273)*$E$13)</f>
        <v>0</v>
      </c>
      <c r="AK607" t="s">
        <v>303</v>
      </c>
      <c r="AL607" t="s">
        <v>303</v>
      </c>
      <c r="AM607">
        <v>0</v>
      </c>
      <c r="AN607">
        <v>0</v>
      </c>
      <c r="AO607">
        <f>1-AM607/AN607</f>
        <v>0</v>
      </c>
      <c r="AP607">
        <v>0</v>
      </c>
      <c r="AQ607" t="s">
        <v>303</v>
      </c>
      <c r="AR607" t="s">
        <v>303</v>
      </c>
      <c r="AS607">
        <v>0</v>
      </c>
      <c r="AT607">
        <v>0</v>
      </c>
      <c r="AU607">
        <f>1-AS607/AT607</f>
        <v>0</v>
      </c>
      <c r="AV607">
        <v>0.5</v>
      </c>
      <c r="AW607">
        <f>BV607</f>
        <v>0</v>
      </c>
      <c r="AX607">
        <f>K607</f>
        <v>0</v>
      </c>
      <c r="AY607">
        <f>AU607*AV607*AW607</f>
        <v>0</v>
      </c>
      <c r="AZ607">
        <f>(AX607-AP607)/AW607</f>
        <v>0</v>
      </c>
      <c r="BA607">
        <f>(AN607-AT607)/AT607</f>
        <v>0</v>
      </c>
      <c r="BB607">
        <f>AM607/(AO607+AM607/AT607)</f>
        <v>0</v>
      </c>
      <c r="BC607" t="s">
        <v>303</v>
      </c>
      <c r="BD607">
        <v>0</v>
      </c>
      <c r="BE607">
        <f>IF(BD607&lt;&gt;0, BD607, BB607)</f>
        <v>0</v>
      </c>
      <c r="BF607">
        <f>1-BE607/AT607</f>
        <v>0</v>
      </c>
      <c r="BG607">
        <f>(AT607-AS607)/(AT607-BE607)</f>
        <v>0</v>
      </c>
      <c r="BH607">
        <f>(AN607-AT607)/(AN607-BE607)</f>
        <v>0</v>
      </c>
      <c r="BI607">
        <f>(AT607-AS607)/(AT607-AM607)</f>
        <v>0</v>
      </c>
      <c r="BJ607">
        <f>(AN607-AT607)/(AN607-AM607)</f>
        <v>0</v>
      </c>
      <c r="BK607">
        <f>(BG607*BE607/AS607)</f>
        <v>0</v>
      </c>
      <c r="BL607">
        <f>(1-BK607)</f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f>$B$11*CS607+$C$11*CT607+$F$11*CU607*(1-CX607)</f>
        <v>0</v>
      </c>
      <c r="BV607">
        <f>BU607*BW607</f>
        <v>0</v>
      </c>
      <c r="BW607">
        <f>($B$11*$D$9+$C$11*$D$9+$F$11*((DH607+CZ607)/MAX(DH607+CZ607+DI607, 0.1)*$I$9+DI607/MAX(DH607+CZ607+DI607, 0.1)*$J$9))/($B$11+$C$11+$F$11)</f>
        <v>0</v>
      </c>
      <c r="BX607">
        <f>($B$11*$K$9+$C$11*$K$9+$F$11*((DH607+CZ607)/MAX(DH607+CZ607+DI607, 0.1)*$P$9+DI607/MAX(DH607+CZ607+DI607, 0.1)*$Q$9))/($B$11+$C$11+$F$11)</f>
        <v>0</v>
      </c>
      <c r="BY607">
        <v>6</v>
      </c>
      <c r="BZ607">
        <v>0.5</v>
      </c>
      <c r="CA607" t="s">
        <v>304</v>
      </c>
      <c r="CB607">
        <v>2</v>
      </c>
      <c r="CC607">
        <v>1625678395.5</v>
      </c>
      <c r="CD607">
        <v>405.094333333333</v>
      </c>
      <c r="CE607">
        <v>419.943333333333</v>
      </c>
      <c r="CF607">
        <v>15.5583</v>
      </c>
      <c r="CG607">
        <v>12.4217</v>
      </c>
      <c r="CH607">
        <v>419.435666666667</v>
      </c>
      <c r="CI607">
        <v>17.1694</v>
      </c>
      <c r="CJ607">
        <v>500.075</v>
      </c>
      <c r="CK607">
        <v>100.424666666667</v>
      </c>
      <c r="CL607">
        <v>0.100029633333333</v>
      </c>
      <c r="CM607">
        <v>31.1336333333333</v>
      </c>
      <c r="CN607">
        <v>30.4905</v>
      </c>
      <c r="CO607">
        <v>999.9</v>
      </c>
      <c r="CP607">
        <v>0</v>
      </c>
      <c r="CQ607">
        <v>0</v>
      </c>
      <c r="CR607">
        <v>10006.8733333333</v>
      </c>
      <c r="CS607">
        <v>0</v>
      </c>
      <c r="CT607">
        <v>4.09744666666667</v>
      </c>
      <c r="CU607">
        <v>1046.08</v>
      </c>
      <c r="CV607">
        <v>0.961987666666667</v>
      </c>
      <c r="CW607">
        <v>0.0380122</v>
      </c>
      <c r="CX607">
        <v>0</v>
      </c>
      <c r="CY607">
        <v>1151.03666666667</v>
      </c>
      <c r="CZ607">
        <v>4.99912</v>
      </c>
      <c r="DA607">
        <v>12007.7666666667</v>
      </c>
      <c r="DB607">
        <v>6713.32</v>
      </c>
      <c r="DC607">
        <v>38.812</v>
      </c>
      <c r="DD607">
        <v>41.5</v>
      </c>
      <c r="DE607">
        <v>40.312</v>
      </c>
      <c r="DF607">
        <v>41.1666666666667</v>
      </c>
      <c r="DG607">
        <v>41.062</v>
      </c>
      <c r="DH607">
        <v>1001.51</v>
      </c>
      <c r="DI607">
        <v>39.57</v>
      </c>
      <c r="DJ607">
        <v>0</v>
      </c>
      <c r="DK607">
        <v>1625678397.2</v>
      </c>
      <c r="DL607">
        <v>0</v>
      </c>
      <c r="DM607">
        <v>1152.65692307692</v>
      </c>
      <c r="DN607">
        <v>-13.9432478753242</v>
      </c>
      <c r="DO607">
        <v>-144.010256476724</v>
      </c>
      <c r="DP607">
        <v>12023.5192307692</v>
      </c>
      <c r="DQ607">
        <v>15</v>
      </c>
      <c r="DR607">
        <v>1625677134.6</v>
      </c>
      <c r="DS607" t="s">
        <v>305</v>
      </c>
      <c r="DT607">
        <v>1625677128.6</v>
      </c>
      <c r="DU607">
        <v>1625677134.6</v>
      </c>
      <c r="DV607">
        <v>2</v>
      </c>
      <c r="DW607">
        <v>0.041</v>
      </c>
      <c r="DX607">
        <v>0.026</v>
      </c>
      <c r="DY607">
        <v>-14.347</v>
      </c>
      <c r="DZ607">
        <v>-1.389</v>
      </c>
      <c r="EA607">
        <v>420</v>
      </c>
      <c r="EB607">
        <v>5</v>
      </c>
      <c r="EC607">
        <v>0.14</v>
      </c>
      <c r="ED607">
        <v>0.08</v>
      </c>
      <c r="EE607">
        <v>-14.8769878048781</v>
      </c>
      <c r="EF607">
        <v>0.0359226480836473</v>
      </c>
      <c r="EG607">
        <v>0.0276470718700249</v>
      </c>
      <c r="EH607">
        <v>1</v>
      </c>
      <c r="EI607">
        <v>1153.34942857143</v>
      </c>
      <c r="EJ607">
        <v>-14.8262723937941</v>
      </c>
      <c r="EK607">
        <v>1.50460425334492</v>
      </c>
      <c r="EL607">
        <v>0</v>
      </c>
      <c r="EM607">
        <v>3.10947073170732</v>
      </c>
      <c r="EN607">
        <v>0.226205853658534</v>
      </c>
      <c r="EO607">
        <v>0.0239675244089554</v>
      </c>
      <c r="EP607">
        <v>0</v>
      </c>
      <c r="EQ607">
        <v>1</v>
      </c>
      <c r="ER607">
        <v>3</v>
      </c>
      <c r="ES607" t="s">
        <v>427</v>
      </c>
      <c r="ET607">
        <v>100</v>
      </c>
      <c r="EU607">
        <v>100</v>
      </c>
      <c r="EV607">
        <v>-14.341</v>
      </c>
      <c r="EW607">
        <v>-1.6113</v>
      </c>
      <c r="EX607">
        <v>-14.3476998515065</v>
      </c>
      <c r="EY607">
        <v>0.000485247639819423</v>
      </c>
      <c r="EZ607">
        <v>-1.36446825205216e-06</v>
      </c>
      <c r="FA607">
        <v>5.78542989185787e-10</v>
      </c>
      <c r="FB607">
        <v>-1.1099058739466</v>
      </c>
      <c r="FC607">
        <v>-0.0508365997127688</v>
      </c>
      <c r="FD607">
        <v>0.00161886503163497</v>
      </c>
      <c r="FE607">
        <v>-2.08621555845513e-05</v>
      </c>
      <c r="FF607">
        <v>0</v>
      </c>
      <c r="FG607">
        <v>2096</v>
      </c>
      <c r="FH607">
        <v>2</v>
      </c>
      <c r="FI607">
        <v>28</v>
      </c>
      <c r="FJ607">
        <v>21.1</v>
      </c>
      <c r="FK607">
        <v>21</v>
      </c>
      <c r="FL607">
        <v>18</v>
      </c>
      <c r="FM607">
        <v>493.405</v>
      </c>
      <c r="FN607">
        <v>514.281</v>
      </c>
      <c r="FO607">
        <v>35.2256</v>
      </c>
      <c r="FP607">
        <v>26.7253</v>
      </c>
      <c r="FQ607">
        <v>30.0004</v>
      </c>
      <c r="FR607">
        <v>26.7148</v>
      </c>
      <c r="FS607">
        <v>26.6867</v>
      </c>
      <c r="FT607">
        <v>21.5877</v>
      </c>
      <c r="FU607">
        <v>23.6588</v>
      </c>
      <c r="FV607">
        <v>0</v>
      </c>
      <c r="FW607">
        <v>35.27</v>
      </c>
      <c r="FX607">
        <v>420</v>
      </c>
      <c r="FY607">
        <v>12.5399</v>
      </c>
      <c r="FZ607">
        <v>101.658</v>
      </c>
      <c r="GA607">
        <v>96.1738</v>
      </c>
    </row>
    <row r="608" spans="1:183">
      <c r="A608">
        <v>592</v>
      </c>
      <c r="B608">
        <v>1625678398.5</v>
      </c>
      <c r="C608">
        <v>1182.40000009537</v>
      </c>
      <c r="D608" t="s">
        <v>1490</v>
      </c>
      <c r="E608" t="s">
        <v>1491</v>
      </c>
      <c r="F608">
        <v>1</v>
      </c>
      <c r="G608" t="s">
        <v>302</v>
      </c>
      <c r="H608">
        <v>1625678397.5</v>
      </c>
      <c r="I608">
        <f>(J608)/1000</f>
        <v>0</v>
      </c>
      <c r="J608">
        <f>1000*CJ608*AH608*(CF608-CG608)/(100*BY608*(1000-AH608*CF608))</f>
        <v>0</v>
      </c>
      <c r="K608">
        <f>CJ608*AH608*(CE608-CD608*(1000-AH608*CG608)/(1000-AH608*CF608))/(100*BY608)</f>
        <v>0</v>
      </c>
      <c r="L608">
        <f>CD608 - IF(AH608&gt;1, K608*BY608*100.0/(AJ608*CR608), 0)</f>
        <v>0</v>
      </c>
      <c r="M608">
        <f>((S608-I608/2)*L608-K608)/(S608+I608/2)</f>
        <v>0</v>
      </c>
      <c r="N608">
        <f>M608*(CK608+CL608)/1000.0</f>
        <v>0</v>
      </c>
      <c r="O608">
        <f>(CD608 - IF(AH608&gt;1, K608*BY608*100.0/(AJ608*CR608), 0))*(CK608+CL608)/1000.0</f>
        <v>0</v>
      </c>
      <c r="P608">
        <f>2.0/((1/R608-1/Q608)+SIGN(R608)*SQRT((1/R608-1/Q608)*(1/R608-1/Q608) + 4*BZ608/((BZ608+1)*(BZ608+1))*(2*1/R608*1/Q608-1/Q608*1/Q608)))</f>
        <v>0</v>
      </c>
      <c r="Q608">
        <f>IF(LEFT(CA608,1)&lt;&gt;"0",IF(LEFT(CA608,1)="1",3.0,CB608),$D$5+$E$5*(CR608*CK608/($K$5*1000))+$F$5*(CR608*CK608/($K$5*1000))*MAX(MIN(BY608,$J$5),$I$5)*MAX(MIN(BY608,$J$5),$I$5)+$G$5*MAX(MIN(BY608,$J$5),$I$5)*(CR608*CK608/($K$5*1000))+$H$5*(CR608*CK608/($K$5*1000))*(CR608*CK608/($K$5*1000)))</f>
        <v>0</v>
      </c>
      <c r="R608">
        <f>I608*(1000-(1000*0.61365*exp(17.502*V608/(240.97+V608))/(CK608+CL608)+CF608)/2)/(1000*0.61365*exp(17.502*V608/(240.97+V608))/(CK608+CL608)-CF608)</f>
        <v>0</v>
      </c>
      <c r="S608">
        <f>1/((BZ608+1)/(P608/1.6)+1/(Q608/1.37)) + BZ608/((BZ608+1)/(P608/1.6) + BZ608/(Q608/1.37))</f>
        <v>0</v>
      </c>
      <c r="T608">
        <f>(BU608*BX608)</f>
        <v>0</v>
      </c>
      <c r="U608">
        <f>(CM608+(T608+2*0.95*5.67E-8*(((CM608+$B$7)+273)^4-(CM608+273)^4)-44100*I608)/(1.84*29.3*Q608+8*0.95*5.67E-8*(CM608+273)^3))</f>
        <v>0</v>
      </c>
      <c r="V608">
        <f>($C$7*CN608+$D$7*CO608+$E$7*U608)</f>
        <v>0</v>
      </c>
      <c r="W608">
        <f>0.61365*exp(17.502*V608/(240.97+V608))</f>
        <v>0</v>
      </c>
      <c r="X608">
        <f>(Y608/Z608*100)</f>
        <v>0</v>
      </c>
      <c r="Y608">
        <f>CF608*(CK608+CL608)/1000</f>
        <v>0</v>
      </c>
      <c r="Z608">
        <f>0.61365*exp(17.502*CM608/(240.97+CM608))</f>
        <v>0</v>
      </c>
      <c r="AA608">
        <f>(W608-CF608*(CK608+CL608)/1000)</f>
        <v>0</v>
      </c>
      <c r="AB608">
        <f>(-I608*44100)</f>
        <v>0</v>
      </c>
      <c r="AC608">
        <f>2*29.3*Q608*0.92*(CM608-V608)</f>
        <v>0</v>
      </c>
      <c r="AD608">
        <f>2*0.95*5.67E-8*(((CM608+$B$7)+273)^4-(V608+273)^4)</f>
        <v>0</v>
      </c>
      <c r="AE608">
        <f>T608+AD608+AB608+AC608</f>
        <v>0</v>
      </c>
      <c r="AF608">
        <v>0</v>
      </c>
      <c r="AG608">
        <v>0</v>
      </c>
      <c r="AH608">
        <f>IF(AF608*$H$13&gt;=AJ608,1.0,(AJ608/(AJ608-AF608*$H$13)))</f>
        <v>0</v>
      </c>
      <c r="AI608">
        <f>(AH608-1)*100</f>
        <v>0</v>
      </c>
      <c r="AJ608">
        <f>MAX(0,($B$13+$C$13*CR608)/(1+$D$13*CR608)*CK608/(CM608+273)*$E$13)</f>
        <v>0</v>
      </c>
      <c r="AK608" t="s">
        <v>303</v>
      </c>
      <c r="AL608" t="s">
        <v>303</v>
      </c>
      <c r="AM608">
        <v>0</v>
      </c>
      <c r="AN608">
        <v>0</v>
      </c>
      <c r="AO608">
        <f>1-AM608/AN608</f>
        <v>0</v>
      </c>
      <c r="AP608">
        <v>0</v>
      </c>
      <c r="AQ608" t="s">
        <v>303</v>
      </c>
      <c r="AR608" t="s">
        <v>303</v>
      </c>
      <c r="AS608">
        <v>0</v>
      </c>
      <c r="AT608">
        <v>0</v>
      </c>
      <c r="AU608">
        <f>1-AS608/AT608</f>
        <v>0</v>
      </c>
      <c r="AV608">
        <v>0.5</v>
      </c>
      <c r="AW608">
        <f>BV608</f>
        <v>0</v>
      </c>
      <c r="AX608">
        <f>K608</f>
        <v>0</v>
      </c>
      <c r="AY608">
        <f>AU608*AV608*AW608</f>
        <v>0</v>
      </c>
      <c r="AZ608">
        <f>(AX608-AP608)/AW608</f>
        <v>0</v>
      </c>
      <c r="BA608">
        <f>(AN608-AT608)/AT608</f>
        <v>0</v>
      </c>
      <c r="BB608">
        <f>AM608/(AO608+AM608/AT608)</f>
        <v>0</v>
      </c>
      <c r="BC608" t="s">
        <v>303</v>
      </c>
      <c r="BD608">
        <v>0</v>
      </c>
      <c r="BE608">
        <f>IF(BD608&lt;&gt;0, BD608, BB608)</f>
        <v>0</v>
      </c>
      <c r="BF608">
        <f>1-BE608/AT608</f>
        <v>0</v>
      </c>
      <c r="BG608">
        <f>(AT608-AS608)/(AT608-BE608)</f>
        <v>0</v>
      </c>
      <c r="BH608">
        <f>(AN608-AT608)/(AN608-BE608)</f>
        <v>0</v>
      </c>
      <c r="BI608">
        <f>(AT608-AS608)/(AT608-AM608)</f>
        <v>0</v>
      </c>
      <c r="BJ608">
        <f>(AN608-AT608)/(AN608-AM608)</f>
        <v>0</v>
      </c>
      <c r="BK608">
        <f>(BG608*BE608/AS608)</f>
        <v>0</v>
      </c>
      <c r="BL608">
        <f>(1-BK608)</f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f>$B$11*CS608+$C$11*CT608+$F$11*CU608*(1-CX608)</f>
        <v>0</v>
      </c>
      <c r="BV608">
        <f>BU608*BW608</f>
        <v>0</v>
      </c>
      <c r="BW608">
        <f>($B$11*$D$9+$C$11*$D$9+$F$11*((DH608+CZ608)/MAX(DH608+CZ608+DI608, 0.1)*$I$9+DI608/MAX(DH608+CZ608+DI608, 0.1)*$J$9))/($B$11+$C$11+$F$11)</f>
        <v>0</v>
      </c>
      <c r="BX608">
        <f>($B$11*$K$9+$C$11*$K$9+$F$11*((DH608+CZ608)/MAX(DH608+CZ608+DI608, 0.1)*$P$9+DI608/MAX(DH608+CZ608+DI608, 0.1)*$Q$9))/($B$11+$C$11+$F$11)</f>
        <v>0</v>
      </c>
      <c r="BY608">
        <v>6</v>
      </c>
      <c r="BZ608">
        <v>0.5</v>
      </c>
      <c r="CA608" t="s">
        <v>304</v>
      </c>
      <c r="CB608">
        <v>2</v>
      </c>
      <c r="CC608">
        <v>1625678397.5</v>
      </c>
      <c r="CD608">
        <v>405.084666666667</v>
      </c>
      <c r="CE608">
        <v>419.973666666667</v>
      </c>
      <c r="CF608">
        <v>15.5858</v>
      </c>
      <c r="CG608">
        <v>12.4462333333333</v>
      </c>
      <c r="CH608">
        <v>419.426333333333</v>
      </c>
      <c r="CI608">
        <v>17.1972666666667</v>
      </c>
      <c r="CJ608">
        <v>500.048</v>
      </c>
      <c r="CK608">
        <v>100.423333333333</v>
      </c>
      <c r="CL608">
        <v>0.100310666666667</v>
      </c>
      <c r="CM608">
        <v>31.1629333333333</v>
      </c>
      <c r="CN608">
        <v>30.5240666666667</v>
      </c>
      <c r="CO608">
        <v>999.9</v>
      </c>
      <c r="CP608">
        <v>0</v>
      </c>
      <c r="CQ608">
        <v>0</v>
      </c>
      <c r="CR608">
        <v>9981.66666666667</v>
      </c>
      <c r="CS608">
        <v>0</v>
      </c>
      <c r="CT608">
        <v>4.08365666666667</v>
      </c>
      <c r="CU608">
        <v>1045.96333333333</v>
      </c>
      <c r="CV608">
        <v>0.962003</v>
      </c>
      <c r="CW608">
        <v>0.0379968</v>
      </c>
      <c r="CX608">
        <v>0</v>
      </c>
      <c r="CY608">
        <v>1150.60666666667</v>
      </c>
      <c r="CZ608">
        <v>4.99912</v>
      </c>
      <c r="DA608">
        <v>12001.7666666667</v>
      </c>
      <c r="DB608">
        <v>6712.57</v>
      </c>
      <c r="DC608">
        <v>38.8746666666667</v>
      </c>
      <c r="DD608">
        <v>41.5</v>
      </c>
      <c r="DE608">
        <v>40.437</v>
      </c>
      <c r="DF608">
        <v>41.2706666666667</v>
      </c>
      <c r="DG608">
        <v>41.229</v>
      </c>
      <c r="DH608">
        <v>1001.41333333333</v>
      </c>
      <c r="DI608">
        <v>39.55</v>
      </c>
      <c r="DJ608">
        <v>0</v>
      </c>
      <c r="DK608">
        <v>1625678399.6</v>
      </c>
      <c r="DL608">
        <v>0</v>
      </c>
      <c r="DM608">
        <v>1152.09230769231</v>
      </c>
      <c r="DN608">
        <v>-14.1230769204468</v>
      </c>
      <c r="DO608">
        <v>-140.20854699736</v>
      </c>
      <c r="DP608">
        <v>12017.3807692308</v>
      </c>
      <c r="DQ608">
        <v>15</v>
      </c>
      <c r="DR608">
        <v>1625677134.6</v>
      </c>
      <c r="DS608" t="s">
        <v>305</v>
      </c>
      <c r="DT608">
        <v>1625677128.6</v>
      </c>
      <c r="DU608">
        <v>1625677134.6</v>
      </c>
      <c r="DV608">
        <v>2</v>
      </c>
      <c r="DW608">
        <v>0.041</v>
      </c>
      <c r="DX608">
        <v>0.026</v>
      </c>
      <c r="DY608">
        <v>-14.347</v>
      </c>
      <c r="DZ608">
        <v>-1.389</v>
      </c>
      <c r="EA608">
        <v>420</v>
      </c>
      <c r="EB608">
        <v>5</v>
      </c>
      <c r="EC608">
        <v>0.14</v>
      </c>
      <c r="ED608">
        <v>0.08</v>
      </c>
      <c r="EE608">
        <v>-14.8767365853659</v>
      </c>
      <c r="EF608">
        <v>0.0130034843205456</v>
      </c>
      <c r="EG608">
        <v>0.0262384539633923</v>
      </c>
      <c r="EH608">
        <v>1</v>
      </c>
      <c r="EI608">
        <v>1152.76303030303</v>
      </c>
      <c r="EJ608">
        <v>-14.6092441942302</v>
      </c>
      <c r="EK608">
        <v>1.4028639210201</v>
      </c>
      <c r="EL608">
        <v>0</v>
      </c>
      <c r="EM608">
        <v>3.11583536585366</v>
      </c>
      <c r="EN608">
        <v>0.203534006968638</v>
      </c>
      <c r="EO608">
        <v>0.0221082540702988</v>
      </c>
      <c r="EP608">
        <v>0</v>
      </c>
      <c r="EQ608">
        <v>1</v>
      </c>
      <c r="ER608">
        <v>3</v>
      </c>
      <c r="ES608" t="s">
        <v>427</v>
      </c>
      <c r="ET608">
        <v>100</v>
      </c>
      <c r="EU608">
        <v>100</v>
      </c>
      <c r="EV608">
        <v>-14.342</v>
      </c>
      <c r="EW608">
        <v>-1.6117</v>
      </c>
      <c r="EX608">
        <v>-14.3476998515065</v>
      </c>
      <c r="EY608">
        <v>0.000485247639819423</v>
      </c>
      <c r="EZ608">
        <v>-1.36446825205216e-06</v>
      </c>
      <c r="FA608">
        <v>5.78542989185787e-10</v>
      </c>
      <c r="FB608">
        <v>-1.1099058739466</v>
      </c>
      <c r="FC608">
        <v>-0.0508365997127688</v>
      </c>
      <c r="FD608">
        <v>0.00161886503163497</v>
      </c>
      <c r="FE608">
        <v>-2.08621555845513e-05</v>
      </c>
      <c r="FF608">
        <v>0</v>
      </c>
      <c r="FG608">
        <v>2096</v>
      </c>
      <c r="FH608">
        <v>2</v>
      </c>
      <c r="FI608">
        <v>28</v>
      </c>
      <c r="FJ608">
        <v>21.2</v>
      </c>
      <c r="FK608">
        <v>21.1</v>
      </c>
      <c r="FL608">
        <v>18</v>
      </c>
      <c r="FM608">
        <v>493.4</v>
      </c>
      <c r="FN608">
        <v>514.49</v>
      </c>
      <c r="FO608">
        <v>35.2744</v>
      </c>
      <c r="FP608">
        <v>26.7275</v>
      </c>
      <c r="FQ608">
        <v>30.0005</v>
      </c>
      <c r="FR608">
        <v>26.7159</v>
      </c>
      <c r="FS608">
        <v>26.6878</v>
      </c>
      <c r="FT608">
        <v>21.5883</v>
      </c>
      <c r="FU608">
        <v>23.6588</v>
      </c>
      <c r="FV608">
        <v>0</v>
      </c>
      <c r="FW608">
        <v>35.34</v>
      </c>
      <c r="FX608">
        <v>420</v>
      </c>
      <c r="FY608">
        <v>12.533</v>
      </c>
      <c r="FZ608">
        <v>101.659</v>
      </c>
      <c r="GA608">
        <v>96.1745</v>
      </c>
    </row>
    <row r="609" spans="1:183">
      <c r="A609">
        <v>593</v>
      </c>
      <c r="B609">
        <v>1625678400.5</v>
      </c>
      <c r="C609">
        <v>1184.40000009537</v>
      </c>
      <c r="D609" t="s">
        <v>1492</v>
      </c>
      <c r="E609" t="s">
        <v>1493</v>
      </c>
      <c r="F609">
        <v>1</v>
      </c>
      <c r="G609" t="s">
        <v>302</v>
      </c>
      <c r="H609">
        <v>1625678399.5</v>
      </c>
      <c r="I609">
        <f>(J609)/1000</f>
        <v>0</v>
      </c>
      <c r="J609">
        <f>1000*CJ609*AH609*(CF609-CG609)/(100*BY609*(1000-AH609*CF609))</f>
        <v>0</v>
      </c>
      <c r="K609">
        <f>CJ609*AH609*(CE609-CD609*(1000-AH609*CG609)/(1000-AH609*CF609))/(100*BY609)</f>
        <v>0</v>
      </c>
      <c r="L609">
        <f>CD609 - IF(AH609&gt;1, K609*BY609*100.0/(AJ609*CR609), 0)</f>
        <v>0</v>
      </c>
      <c r="M609">
        <f>((S609-I609/2)*L609-K609)/(S609+I609/2)</f>
        <v>0</v>
      </c>
      <c r="N609">
        <f>M609*(CK609+CL609)/1000.0</f>
        <v>0</v>
      </c>
      <c r="O609">
        <f>(CD609 - IF(AH609&gt;1, K609*BY609*100.0/(AJ609*CR609), 0))*(CK609+CL609)/1000.0</f>
        <v>0</v>
      </c>
      <c r="P609">
        <f>2.0/((1/R609-1/Q609)+SIGN(R609)*SQRT((1/R609-1/Q609)*(1/R609-1/Q609) + 4*BZ609/((BZ609+1)*(BZ609+1))*(2*1/R609*1/Q609-1/Q609*1/Q609)))</f>
        <v>0</v>
      </c>
      <c r="Q609">
        <f>IF(LEFT(CA609,1)&lt;&gt;"0",IF(LEFT(CA609,1)="1",3.0,CB609),$D$5+$E$5*(CR609*CK609/($K$5*1000))+$F$5*(CR609*CK609/($K$5*1000))*MAX(MIN(BY609,$J$5),$I$5)*MAX(MIN(BY609,$J$5),$I$5)+$G$5*MAX(MIN(BY609,$J$5),$I$5)*(CR609*CK609/($K$5*1000))+$H$5*(CR609*CK609/($K$5*1000))*(CR609*CK609/($K$5*1000)))</f>
        <v>0</v>
      </c>
      <c r="R609">
        <f>I609*(1000-(1000*0.61365*exp(17.502*V609/(240.97+V609))/(CK609+CL609)+CF609)/2)/(1000*0.61365*exp(17.502*V609/(240.97+V609))/(CK609+CL609)-CF609)</f>
        <v>0</v>
      </c>
      <c r="S609">
        <f>1/((BZ609+1)/(P609/1.6)+1/(Q609/1.37)) + BZ609/((BZ609+1)/(P609/1.6) + BZ609/(Q609/1.37))</f>
        <v>0</v>
      </c>
      <c r="T609">
        <f>(BU609*BX609)</f>
        <v>0</v>
      </c>
      <c r="U609">
        <f>(CM609+(T609+2*0.95*5.67E-8*(((CM609+$B$7)+273)^4-(CM609+273)^4)-44100*I609)/(1.84*29.3*Q609+8*0.95*5.67E-8*(CM609+273)^3))</f>
        <v>0</v>
      </c>
      <c r="V609">
        <f>($C$7*CN609+$D$7*CO609+$E$7*U609)</f>
        <v>0</v>
      </c>
      <c r="W609">
        <f>0.61365*exp(17.502*V609/(240.97+V609))</f>
        <v>0</v>
      </c>
      <c r="X609">
        <f>(Y609/Z609*100)</f>
        <v>0</v>
      </c>
      <c r="Y609">
        <f>CF609*(CK609+CL609)/1000</f>
        <v>0</v>
      </c>
      <c r="Z609">
        <f>0.61365*exp(17.502*CM609/(240.97+CM609))</f>
        <v>0</v>
      </c>
      <c r="AA609">
        <f>(W609-CF609*(CK609+CL609)/1000)</f>
        <v>0</v>
      </c>
      <c r="AB609">
        <f>(-I609*44100)</f>
        <v>0</v>
      </c>
      <c r="AC609">
        <f>2*29.3*Q609*0.92*(CM609-V609)</f>
        <v>0</v>
      </c>
      <c r="AD609">
        <f>2*0.95*5.67E-8*(((CM609+$B$7)+273)^4-(V609+273)^4)</f>
        <v>0</v>
      </c>
      <c r="AE609">
        <f>T609+AD609+AB609+AC609</f>
        <v>0</v>
      </c>
      <c r="AF609">
        <v>0</v>
      </c>
      <c r="AG609">
        <v>0</v>
      </c>
      <c r="AH609">
        <f>IF(AF609*$H$13&gt;=AJ609,1.0,(AJ609/(AJ609-AF609*$H$13)))</f>
        <v>0</v>
      </c>
      <c r="AI609">
        <f>(AH609-1)*100</f>
        <v>0</v>
      </c>
      <c r="AJ609">
        <f>MAX(0,($B$13+$C$13*CR609)/(1+$D$13*CR609)*CK609/(CM609+273)*$E$13)</f>
        <v>0</v>
      </c>
      <c r="AK609" t="s">
        <v>303</v>
      </c>
      <c r="AL609" t="s">
        <v>303</v>
      </c>
      <c r="AM609">
        <v>0</v>
      </c>
      <c r="AN609">
        <v>0</v>
      </c>
      <c r="AO609">
        <f>1-AM609/AN609</f>
        <v>0</v>
      </c>
      <c r="AP609">
        <v>0</v>
      </c>
      <c r="AQ609" t="s">
        <v>303</v>
      </c>
      <c r="AR609" t="s">
        <v>303</v>
      </c>
      <c r="AS609">
        <v>0</v>
      </c>
      <c r="AT609">
        <v>0</v>
      </c>
      <c r="AU609">
        <f>1-AS609/AT609</f>
        <v>0</v>
      </c>
      <c r="AV609">
        <v>0.5</v>
      </c>
      <c r="AW609">
        <f>BV609</f>
        <v>0</v>
      </c>
      <c r="AX609">
        <f>K609</f>
        <v>0</v>
      </c>
      <c r="AY609">
        <f>AU609*AV609*AW609</f>
        <v>0</v>
      </c>
      <c r="AZ609">
        <f>(AX609-AP609)/AW609</f>
        <v>0</v>
      </c>
      <c r="BA609">
        <f>(AN609-AT609)/AT609</f>
        <v>0</v>
      </c>
      <c r="BB609">
        <f>AM609/(AO609+AM609/AT609)</f>
        <v>0</v>
      </c>
      <c r="BC609" t="s">
        <v>303</v>
      </c>
      <c r="BD609">
        <v>0</v>
      </c>
      <c r="BE609">
        <f>IF(BD609&lt;&gt;0, BD609, BB609)</f>
        <v>0</v>
      </c>
      <c r="BF609">
        <f>1-BE609/AT609</f>
        <v>0</v>
      </c>
      <c r="BG609">
        <f>(AT609-AS609)/(AT609-BE609)</f>
        <v>0</v>
      </c>
      <c r="BH609">
        <f>(AN609-AT609)/(AN609-BE609)</f>
        <v>0</v>
      </c>
      <c r="BI609">
        <f>(AT609-AS609)/(AT609-AM609)</f>
        <v>0</v>
      </c>
      <c r="BJ609">
        <f>(AN609-AT609)/(AN609-AM609)</f>
        <v>0</v>
      </c>
      <c r="BK609">
        <f>(BG609*BE609/AS609)</f>
        <v>0</v>
      </c>
      <c r="BL609">
        <f>(1-BK609)</f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f>$B$11*CS609+$C$11*CT609+$F$11*CU609*(1-CX609)</f>
        <v>0</v>
      </c>
      <c r="BV609">
        <f>BU609*BW609</f>
        <v>0</v>
      </c>
      <c r="BW609">
        <f>($B$11*$D$9+$C$11*$D$9+$F$11*((DH609+CZ609)/MAX(DH609+CZ609+DI609, 0.1)*$I$9+DI609/MAX(DH609+CZ609+DI609, 0.1)*$J$9))/($B$11+$C$11+$F$11)</f>
        <v>0</v>
      </c>
      <c r="BX609">
        <f>($B$11*$K$9+$C$11*$K$9+$F$11*((DH609+CZ609)/MAX(DH609+CZ609+DI609, 0.1)*$P$9+DI609/MAX(DH609+CZ609+DI609, 0.1)*$Q$9))/($B$11+$C$11+$F$11)</f>
        <v>0</v>
      </c>
      <c r="BY609">
        <v>6</v>
      </c>
      <c r="BZ609">
        <v>0.5</v>
      </c>
      <c r="CA609" t="s">
        <v>304</v>
      </c>
      <c r="CB609">
        <v>2</v>
      </c>
      <c r="CC609">
        <v>1625678399.5</v>
      </c>
      <c r="CD609">
        <v>405.074333333333</v>
      </c>
      <c r="CE609">
        <v>419.992</v>
      </c>
      <c r="CF609">
        <v>15.6148333333333</v>
      </c>
      <c r="CG609">
        <v>12.4639666666667</v>
      </c>
      <c r="CH609">
        <v>419.415333333333</v>
      </c>
      <c r="CI609">
        <v>17.2267333333333</v>
      </c>
      <c r="CJ609">
        <v>500.015333333333</v>
      </c>
      <c r="CK609">
        <v>100.424</v>
      </c>
      <c r="CL609">
        <v>0.100201666666667</v>
      </c>
      <c r="CM609">
        <v>31.1924</v>
      </c>
      <c r="CN609">
        <v>30.5493</v>
      </c>
      <c r="CO609">
        <v>999.9</v>
      </c>
      <c r="CP609">
        <v>0</v>
      </c>
      <c r="CQ609">
        <v>0</v>
      </c>
      <c r="CR609">
        <v>9959.16666666667</v>
      </c>
      <c r="CS609">
        <v>0</v>
      </c>
      <c r="CT609">
        <v>4.08044</v>
      </c>
      <c r="CU609">
        <v>1045.98</v>
      </c>
      <c r="CV609">
        <v>0.961984</v>
      </c>
      <c r="CW609">
        <v>0.0380159</v>
      </c>
      <c r="CX609">
        <v>0</v>
      </c>
      <c r="CY609">
        <v>1149.81333333333</v>
      </c>
      <c r="CZ609">
        <v>4.99912</v>
      </c>
      <c r="DA609">
        <v>11995.6333333333</v>
      </c>
      <c r="DB609">
        <v>6712.65</v>
      </c>
      <c r="DC609">
        <v>38.9163333333333</v>
      </c>
      <c r="DD609">
        <v>41.5413333333333</v>
      </c>
      <c r="DE609">
        <v>40.3536666666667</v>
      </c>
      <c r="DF609">
        <v>41.1456666666667</v>
      </c>
      <c r="DG609">
        <v>41.1663333333333</v>
      </c>
      <c r="DH609">
        <v>1001.41</v>
      </c>
      <c r="DI609">
        <v>39.57</v>
      </c>
      <c r="DJ609">
        <v>0</v>
      </c>
      <c r="DK609">
        <v>1625678401.4</v>
      </c>
      <c r="DL609">
        <v>0</v>
      </c>
      <c r="DM609">
        <v>1151.5676</v>
      </c>
      <c r="DN609">
        <v>-14.6407692086346</v>
      </c>
      <c r="DO609">
        <v>-149.81538437871</v>
      </c>
      <c r="DP609">
        <v>12012.524</v>
      </c>
      <c r="DQ609">
        <v>15</v>
      </c>
      <c r="DR609">
        <v>1625677134.6</v>
      </c>
      <c r="DS609" t="s">
        <v>305</v>
      </c>
      <c r="DT609">
        <v>1625677128.6</v>
      </c>
      <c r="DU609">
        <v>1625677134.6</v>
      </c>
      <c r="DV609">
        <v>2</v>
      </c>
      <c r="DW609">
        <v>0.041</v>
      </c>
      <c r="DX609">
        <v>0.026</v>
      </c>
      <c r="DY609">
        <v>-14.347</v>
      </c>
      <c r="DZ609">
        <v>-1.389</v>
      </c>
      <c r="EA609">
        <v>420</v>
      </c>
      <c r="EB609">
        <v>5</v>
      </c>
      <c r="EC609">
        <v>0.14</v>
      </c>
      <c r="ED609">
        <v>0.08</v>
      </c>
      <c r="EE609">
        <v>-14.8767926829268</v>
      </c>
      <c r="EF609">
        <v>-0.11918675958188</v>
      </c>
      <c r="EG609">
        <v>0.0258520593154721</v>
      </c>
      <c r="EH609">
        <v>1</v>
      </c>
      <c r="EI609">
        <v>1152.29</v>
      </c>
      <c r="EJ609">
        <v>-14.5713901496071</v>
      </c>
      <c r="EK609">
        <v>1.47495859506049</v>
      </c>
      <c r="EL609">
        <v>0</v>
      </c>
      <c r="EM609">
        <v>3.12364024390244</v>
      </c>
      <c r="EN609">
        <v>0.168676515679443</v>
      </c>
      <c r="EO609">
        <v>0.0181619638037522</v>
      </c>
      <c r="EP609">
        <v>0</v>
      </c>
      <c r="EQ609">
        <v>1</v>
      </c>
      <c r="ER609">
        <v>3</v>
      </c>
      <c r="ES609" t="s">
        <v>427</v>
      </c>
      <c r="ET609">
        <v>100</v>
      </c>
      <c r="EU609">
        <v>100</v>
      </c>
      <c r="EV609">
        <v>-14.341</v>
      </c>
      <c r="EW609">
        <v>-1.6121</v>
      </c>
      <c r="EX609">
        <v>-14.3476998515065</v>
      </c>
      <c r="EY609">
        <v>0.000485247639819423</v>
      </c>
      <c r="EZ609">
        <v>-1.36446825205216e-06</v>
      </c>
      <c r="FA609">
        <v>5.78542989185787e-10</v>
      </c>
      <c r="FB609">
        <v>-1.1099058739466</v>
      </c>
      <c r="FC609">
        <v>-0.0508365997127688</v>
      </c>
      <c r="FD609">
        <v>0.00161886503163497</v>
      </c>
      <c r="FE609">
        <v>-2.08621555845513e-05</v>
      </c>
      <c r="FF609">
        <v>0</v>
      </c>
      <c r="FG609">
        <v>2096</v>
      </c>
      <c r="FH609">
        <v>2</v>
      </c>
      <c r="FI609">
        <v>28</v>
      </c>
      <c r="FJ609">
        <v>21.2</v>
      </c>
      <c r="FK609">
        <v>21.1</v>
      </c>
      <c r="FL609">
        <v>18</v>
      </c>
      <c r="FM609">
        <v>493.264</v>
      </c>
      <c r="FN609">
        <v>514.681</v>
      </c>
      <c r="FO609">
        <v>35.3184</v>
      </c>
      <c r="FP609">
        <v>26.7298</v>
      </c>
      <c r="FQ609">
        <v>30.0003</v>
      </c>
      <c r="FR609">
        <v>26.7171</v>
      </c>
      <c r="FS609">
        <v>26.6889</v>
      </c>
      <c r="FT609">
        <v>21.5891</v>
      </c>
      <c r="FU609">
        <v>23.3487</v>
      </c>
      <c r="FV609">
        <v>0</v>
      </c>
      <c r="FW609">
        <v>35.41</v>
      </c>
      <c r="FX609">
        <v>420</v>
      </c>
      <c r="FY609">
        <v>12.6214</v>
      </c>
      <c r="FZ609">
        <v>101.66</v>
      </c>
      <c r="GA609">
        <v>96.1752</v>
      </c>
    </row>
    <row r="610" spans="1:183">
      <c r="A610">
        <v>594</v>
      </c>
      <c r="B610">
        <v>1625678402.5</v>
      </c>
      <c r="C610">
        <v>1186.40000009537</v>
      </c>
      <c r="D610" t="s">
        <v>1494</v>
      </c>
      <c r="E610" t="s">
        <v>1495</v>
      </c>
      <c r="F610">
        <v>1</v>
      </c>
      <c r="G610" t="s">
        <v>302</v>
      </c>
      <c r="H610">
        <v>1625678401.5</v>
      </c>
      <c r="I610">
        <f>(J610)/1000</f>
        <v>0</v>
      </c>
      <c r="J610">
        <f>1000*CJ610*AH610*(CF610-CG610)/(100*BY610*(1000-AH610*CF610))</f>
        <v>0</v>
      </c>
      <c r="K610">
        <f>CJ610*AH610*(CE610-CD610*(1000-AH610*CG610)/(1000-AH610*CF610))/(100*BY610)</f>
        <v>0</v>
      </c>
      <c r="L610">
        <f>CD610 - IF(AH610&gt;1, K610*BY610*100.0/(AJ610*CR610), 0)</f>
        <v>0</v>
      </c>
      <c r="M610">
        <f>((S610-I610/2)*L610-K610)/(S610+I610/2)</f>
        <v>0</v>
      </c>
      <c r="N610">
        <f>M610*(CK610+CL610)/1000.0</f>
        <v>0</v>
      </c>
      <c r="O610">
        <f>(CD610 - IF(AH610&gt;1, K610*BY610*100.0/(AJ610*CR610), 0))*(CK610+CL610)/1000.0</f>
        <v>0</v>
      </c>
      <c r="P610">
        <f>2.0/((1/R610-1/Q610)+SIGN(R610)*SQRT((1/R610-1/Q610)*(1/R610-1/Q610) + 4*BZ610/((BZ610+1)*(BZ610+1))*(2*1/R610*1/Q610-1/Q610*1/Q610)))</f>
        <v>0</v>
      </c>
      <c r="Q610">
        <f>IF(LEFT(CA610,1)&lt;&gt;"0",IF(LEFT(CA610,1)="1",3.0,CB610),$D$5+$E$5*(CR610*CK610/($K$5*1000))+$F$5*(CR610*CK610/($K$5*1000))*MAX(MIN(BY610,$J$5),$I$5)*MAX(MIN(BY610,$J$5),$I$5)+$G$5*MAX(MIN(BY610,$J$5),$I$5)*(CR610*CK610/($K$5*1000))+$H$5*(CR610*CK610/($K$5*1000))*(CR610*CK610/($K$5*1000)))</f>
        <v>0</v>
      </c>
      <c r="R610">
        <f>I610*(1000-(1000*0.61365*exp(17.502*V610/(240.97+V610))/(CK610+CL610)+CF610)/2)/(1000*0.61365*exp(17.502*V610/(240.97+V610))/(CK610+CL610)-CF610)</f>
        <v>0</v>
      </c>
      <c r="S610">
        <f>1/((BZ610+1)/(P610/1.6)+1/(Q610/1.37)) + BZ610/((BZ610+1)/(P610/1.6) + BZ610/(Q610/1.37))</f>
        <v>0</v>
      </c>
      <c r="T610">
        <f>(BU610*BX610)</f>
        <v>0</v>
      </c>
      <c r="U610">
        <f>(CM610+(T610+2*0.95*5.67E-8*(((CM610+$B$7)+273)^4-(CM610+273)^4)-44100*I610)/(1.84*29.3*Q610+8*0.95*5.67E-8*(CM610+273)^3))</f>
        <v>0</v>
      </c>
      <c r="V610">
        <f>($C$7*CN610+$D$7*CO610+$E$7*U610)</f>
        <v>0</v>
      </c>
      <c r="W610">
        <f>0.61365*exp(17.502*V610/(240.97+V610))</f>
        <v>0</v>
      </c>
      <c r="X610">
        <f>(Y610/Z610*100)</f>
        <v>0</v>
      </c>
      <c r="Y610">
        <f>CF610*(CK610+CL610)/1000</f>
        <v>0</v>
      </c>
      <c r="Z610">
        <f>0.61365*exp(17.502*CM610/(240.97+CM610))</f>
        <v>0</v>
      </c>
      <c r="AA610">
        <f>(W610-CF610*(CK610+CL610)/1000)</f>
        <v>0</v>
      </c>
      <c r="AB610">
        <f>(-I610*44100)</f>
        <v>0</v>
      </c>
      <c r="AC610">
        <f>2*29.3*Q610*0.92*(CM610-V610)</f>
        <v>0</v>
      </c>
      <c r="AD610">
        <f>2*0.95*5.67E-8*(((CM610+$B$7)+273)^4-(V610+273)^4)</f>
        <v>0</v>
      </c>
      <c r="AE610">
        <f>T610+AD610+AB610+AC610</f>
        <v>0</v>
      </c>
      <c r="AF610">
        <v>0</v>
      </c>
      <c r="AG610">
        <v>0</v>
      </c>
      <c r="AH610">
        <f>IF(AF610*$H$13&gt;=AJ610,1.0,(AJ610/(AJ610-AF610*$H$13)))</f>
        <v>0</v>
      </c>
      <c r="AI610">
        <f>(AH610-1)*100</f>
        <v>0</v>
      </c>
      <c r="AJ610">
        <f>MAX(0,($B$13+$C$13*CR610)/(1+$D$13*CR610)*CK610/(CM610+273)*$E$13)</f>
        <v>0</v>
      </c>
      <c r="AK610" t="s">
        <v>303</v>
      </c>
      <c r="AL610" t="s">
        <v>303</v>
      </c>
      <c r="AM610">
        <v>0</v>
      </c>
      <c r="AN610">
        <v>0</v>
      </c>
      <c r="AO610">
        <f>1-AM610/AN610</f>
        <v>0</v>
      </c>
      <c r="AP610">
        <v>0</v>
      </c>
      <c r="AQ610" t="s">
        <v>303</v>
      </c>
      <c r="AR610" t="s">
        <v>303</v>
      </c>
      <c r="AS610">
        <v>0</v>
      </c>
      <c r="AT610">
        <v>0</v>
      </c>
      <c r="AU610">
        <f>1-AS610/AT610</f>
        <v>0</v>
      </c>
      <c r="AV610">
        <v>0.5</v>
      </c>
      <c r="AW610">
        <f>BV610</f>
        <v>0</v>
      </c>
      <c r="AX610">
        <f>K610</f>
        <v>0</v>
      </c>
      <c r="AY610">
        <f>AU610*AV610*AW610</f>
        <v>0</v>
      </c>
      <c r="AZ610">
        <f>(AX610-AP610)/AW610</f>
        <v>0</v>
      </c>
      <c r="BA610">
        <f>(AN610-AT610)/AT610</f>
        <v>0</v>
      </c>
      <c r="BB610">
        <f>AM610/(AO610+AM610/AT610)</f>
        <v>0</v>
      </c>
      <c r="BC610" t="s">
        <v>303</v>
      </c>
      <c r="BD610">
        <v>0</v>
      </c>
      <c r="BE610">
        <f>IF(BD610&lt;&gt;0, BD610, BB610)</f>
        <v>0</v>
      </c>
      <c r="BF610">
        <f>1-BE610/AT610</f>
        <v>0</v>
      </c>
      <c r="BG610">
        <f>(AT610-AS610)/(AT610-BE610)</f>
        <v>0</v>
      </c>
      <c r="BH610">
        <f>(AN610-AT610)/(AN610-BE610)</f>
        <v>0</v>
      </c>
      <c r="BI610">
        <f>(AT610-AS610)/(AT610-AM610)</f>
        <v>0</v>
      </c>
      <c r="BJ610">
        <f>(AN610-AT610)/(AN610-AM610)</f>
        <v>0</v>
      </c>
      <c r="BK610">
        <f>(BG610*BE610/AS610)</f>
        <v>0</v>
      </c>
      <c r="BL610">
        <f>(1-BK610)</f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f>$B$11*CS610+$C$11*CT610+$F$11*CU610*(1-CX610)</f>
        <v>0</v>
      </c>
      <c r="BV610">
        <f>BU610*BW610</f>
        <v>0</v>
      </c>
      <c r="BW610">
        <f>($B$11*$D$9+$C$11*$D$9+$F$11*((DH610+CZ610)/MAX(DH610+CZ610+DI610, 0.1)*$I$9+DI610/MAX(DH610+CZ610+DI610, 0.1)*$J$9))/($B$11+$C$11+$F$11)</f>
        <v>0</v>
      </c>
      <c r="BX610">
        <f>($B$11*$K$9+$C$11*$K$9+$F$11*((DH610+CZ610)/MAX(DH610+CZ610+DI610, 0.1)*$P$9+DI610/MAX(DH610+CZ610+DI610, 0.1)*$Q$9))/($B$11+$C$11+$F$11)</f>
        <v>0</v>
      </c>
      <c r="BY610">
        <v>6</v>
      </c>
      <c r="BZ610">
        <v>0.5</v>
      </c>
      <c r="CA610" t="s">
        <v>304</v>
      </c>
      <c r="CB610">
        <v>2</v>
      </c>
      <c r="CC610">
        <v>1625678401.5</v>
      </c>
      <c r="CD610">
        <v>405.090333333333</v>
      </c>
      <c r="CE610">
        <v>419.982</v>
      </c>
      <c r="CF610">
        <v>15.6421333333333</v>
      </c>
      <c r="CG610">
        <v>12.4795</v>
      </c>
      <c r="CH610">
        <v>419.432</v>
      </c>
      <c r="CI610">
        <v>17.2544</v>
      </c>
      <c r="CJ610">
        <v>500.011666666667</v>
      </c>
      <c r="CK610">
        <v>100.423333333333</v>
      </c>
      <c r="CL610">
        <v>0.0998033333333333</v>
      </c>
      <c r="CM610">
        <v>31.2229</v>
      </c>
      <c r="CN610">
        <v>30.5774333333333</v>
      </c>
      <c r="CO610">
        <v>999.9</v>
      </c>
      <c r="CP610">
        <v>0</v>
      </c>
      <c r="CQ610">
        <v>0</v>
      </c>
      <c r="CR610">
        <v>9975</v>
      </c>
      <c r="CS610">
        <v>0</v>
      </c>
      <c r="CT610">
        <v>4.08044</v>
      </c>
      <c r="CU610">
        <v>1045.96666666667</v>
      </c>
      <c r="CV610">
        <v>0.961984</v>
      </c>
      <c r="CW610">
        <v>0.0380159</v>
      </c>
      <c r="CX610">
        <v>0</v>
      </c>
      <c r="CY610">
        <v>1149.35333333333</v>
      </c>
      <c r="CZ610">
        <v>4.99912</v>
      </c>
      <c r="DA610">
        <v>11991.0333333333</v>
      </c>
      <c r="DB610">
        <v>6712.59333333333</v>
      </c>
      <c r="DC610">
        <v>38.833</v>
      </c>
      <c r="DD610">
        <v>41.5</v>
      </c>
      <c r="DE610">
        <v>40.5416666666667</v>
      </c>
      <c r="DF610">
        <v>41.1873333333333</v>
      </c>
      <c r="DG610">
        <v>41.083</v>
      </c>
      <c r="DH610">
        <v>1001.39666666667</v>
      </c>
      <c r="DI610">
        <v>39.57</v>
      </c>
      <c r="DJ610">
        <v>0</v>
      </c>
      <c r="DK610">
        <v>1625678403.2</v>
      </c>
      <c r="DL610">
        <v>0</v>
      </c>
      <c r="DM610">
        <v>1151.19153846154</v>
      </c>
      <c r="DN610">
        <v>-15.2540171067603</v>
      </c>
      <c r="DO610">
        <v>-149.535042816784</v>
      </c>
      <c r="DP610">
        <v>12008.6576923077</v>
      </c>
      <c r="DQ610">
        <v>15</v>
      </c>
      <c r="DR610">
        <v>1625677134.6</v>
      </c>
      <c r="DS610" t="s">
        <v>305</v>
      </c>
      <c r="DT610">
        <v>1625677128.6</v>
      </c>
      <c r="DU610">
        <v>1625677134.6</v>
      </c>
      <c r="DV610">
        <v>2</v>
      </c>
      <c r="DW610">
        <v>0.041</v>
      </c>
      <c r="DX610">
        <v>0.026</v>
      </c>
      <c r="DY610">
        <v>-14.347</v>
      </c>
      <c r="DZ610">
        <v>-1.389</v>
      </c>
      <c r="EA610">
        <v>420</v>
      </c>
      <c r="EB610">
        <v>5</v>
      </c>
      <c r="EC610">
        <v>0.14</v>
      </c>
      <c r="ED610">
        <v>0.08</v>
      </c>
      <c r="EE610">
        <v>-14.8785951219512</v>
      </c>
      <c r="EF610">
        <v>-0.150158885017432</v>
      </c>
      <c r="EG610">
        <v>0.0258591961395774</v>
      </c>
      <c r="EH610">
        <v>1</v>
      </c>
      <c r="EI610">
        <v>1151.76235294118</v>
      </c>
      <c r="EJ610">
        <v>-14.822599114185</v>
      </c>
      <c r="EK610">
        <v>1.45107071790925</v>
      </c>
      <c r="EL610">
        <v>0</v>
      </c>
      <c r="EM610">
        <v>3.13112365853659</v>
      </c>
      <c r="EN610">
        <v>0.151452543554009</v>
      </c>
      <c r="EO610">
        <v>0.015917661728652</v>
      </c>
      <c r="EP610">
        <v>0</v>
      </c>
      <c r="EQ610">
        <v>1</v>
      </c>
      <c r="ER610">
        <v>3</v>
      </c>
      <c r="ES610" t="s">
        <v>427</v>
      </c>
      <c r="ET610">
        <v>100</v>
      </c>
      <c r="EU610">
        <v>100</v>
      </c>
      <c r="EV610">
        <v>-14.342</v>
      </c>
      <c r="EW610">
        <v>-1.6124</v>
      </c>
      <c r="EX610">
        <v>-14.3476998515065</v>
      </c>
      <c r="EY610">
        <v>0.000485247639819423</v>
      </c>
      <c r="EZ610">
        <v>-1.36446825205216e-06</v>
      </c>
      <c r="FA610">
        <v>5.78542989185787e-10</v>
      </c>
      <c r="FB610">
        <v>-1.1099058739466</v>
      </c>
      <c r="FC610">
        <v>-0.0508365997127688</v>
      </c>
      <c r="FD610">
        <v>0.00161886503163497</v>
      </c>
      <c r="FE610">
        <v>-2.08621555845513e-05</v>
      </c>
      <c r="FF610">
        <v>0</v>
      </c>
      <c r="FG610">
        <v>2096</v>
      </c>
      <c r="FH610">
        <v>2</v>
      </c>
      <c r="FI610">
        <v>28</v>
      </c>
      <c r="FJ610">
        <v>21.2</v>
      </c>
      <c r="FK610">
        <v>21.1</v>
      </c>
      <c r="FL610">
        <v>18</v>
      </c>
      <c r="FM610">
        <v>493.448</v>
      </c>
      <c r="FN610">
        <v>514.547</v>
      </c>
      <c r="FO610">
        <v>35.3644</v>
      </c>
      <c r="FP610">
        <v>26.732</v>
      </c>
      <c r="FQ610">
        <v>30.0002</v>
      </c>
      <c r="FR610">
        <v>26.7182</v>
      </c>
      <c r="FS610">
        <v>26.69</v>
      </c>
      <c r="FT610">
        <v>21.5896</v>
      </c>
      <c r="FU610">
        <v>23.3487</v>
      </c>
      <c r="FV610">
        <v>0</v>
      </c>
      <c r="FW610">
        <v>35.41</v>
      </c>
      <c r="FX610">
        <v>420</v>
      </c>
      <c r="FY610">
        <v>12.6297</v>
      </c>
      <c r="FZ610">
        <v>101.659</v>
      </c>
      <c r="GA610">
        <v>96.175</v>
      </c>
    </row>
    <row r="611" spans="1:183">
      <c r="A611">
        <v>595</v>
      </c>
      <c r="B611">
        <v>1625678404.5</v>
      </c>
      <c r="C611">
        <v>1188.40000009537</v>
      </c>
      <c r="D611" t="s">
        <v>1496</v>
      </c>
      <c r="E611" t="s">
        <v>1497</v>
      </c>
      <c r="F611">
        <v>1</v>
      </c>
      <c r="G611" t="s">
        <v>302</v>
      </c>
      <c r="H611">
        <v>1625678403.5</v>
      </c>
      <c r="I611">
        <f>(J611)/1000</f>
        <v>0</v>
      </c>
      <c r="J611">
        <f>1000*CJ611*AH611*(CF611-CG611)/(100*BY611*(1000-AH611*CF611))</f>
        <v>0</v>
      </c>
      <c r="K611">
        <f>CJ611*AH611*(CE611-CD611*(1000-AH611*CG611)/(1000-AH611*CF611))/(100*BY611)</f>
        <v>0</v>
      </c>
      <c r="L611">
        <f>CD611 - IF(AH611&gt;1, K611*BY611*100.0/(AJ611*CR611), 0)</f>
        <v>0</v>
      </c>
      <c r="M611">
        <f>((S611-I611/2)*L611-K611)/(S611+I611/2)</f>
        <v>0</v>
      </c>
      <c r="N611">
        <f>M611*(CK611+CL611)/1000.0</f>
        <v>0</v>
      </c>
      <c r="O611">
        <f>(CD611 - IF(AH611&gt;1, K611*BY611*100.0/(AJ611*CR611), 0))*(CK611+CL611)/1000.0</f>
        <v>0</v>
      </c>
      <c r="P611">
        <f>2.0/((1/R611-1/Q611)+SIGN(R611)*SQRT((1/R611-1/Q611)*(1/R611-1/Q611) + 4*BZ611/((BZ611+1)*(BZ611+1))*(2*1/R611*1/Q611-1/Q611*1/Q611)))</f>
        <v>0</v>
      </c>
      <c r="Q611">
        <f>IF(LEFT(CA611,1)&lt;&gt;"0",IF(LEFT(CA611,1)="1",3.0,CB611),$D$5+$E$5*(CR611*CK611/($K$5*1000))+$F$5*(CR611*CK611/($K$5*1000))*MAX(MIN(BY611,$J$5),$I$5)*MAX(MIN(BY611,$J$5),$I$5)+$G$5*MAX(MIN(BY611,$J$5),$I$5)*(CR611*CK611/($K$5*1000))+$H$5*(CR611*CK611/($K$5*1000))*(CR611*CK611/($K$5*1000)))</f>
        <v>0</v>
      </c>
      <c r="R611">
        <f>I611*(1000-(1000*0.61365*exp(17.502*V611/(240.97+V611))/(CK611+CL611)+CF611)/2)/(1000*0.61365*exp(17.502*V611/(240.97+V611))/(CK611+CL611)-CF611)</f>
        <v>0</v>
      </c>
      <c r="S611">
        <f>1/((BZ611+1)/(P611/1.6)+1/(Q611/1.37)) + BZ611/((BZ611+1)/(P611/1.6) + BZ611/(Q611/1.37))</f>
        <v>0</v>
      </c>
      <c r="T611">
        <f>(BU611*BX611)</f>
        <v>0</v>
      </c>
      <c r="U611">
        <f>(CM611+(T611+2*0.95*5.67E-8*(((CM611+$B$7)+273)^4-(CM611+273)^4)-44100*I611)/(1.84*29.3*Q611+8*0.95*5.67E-8*(CM611+273)^3))</f>
        <v>0</v>
      </c>
      <c r="V611">
        <f>($C$7*CN611+$D$7*CO611+$E$7*U611)</f>
        <v>0</v>
      </c>
      <c r="W611">
        <f>0.61365*exp(17.502*V611/(240.97+V611))</f>
        <v>0</v>
      </c>
      <c r="X611">
        <f>(Y611/Z611*100)</f>
        <v>0</v>
      </c>
      <c r="Y611">
        <f>CF611*(CK611+CL611)/1000</f>
        <v>0</v>
      </c>
      <c r="Z611">
        <f>0.61365*exp(17.502*CM611/(240.97+CM611))</f>
        <v>0</v>
      </c>
      <c r="AA611">
        <f>(W611-CF611*(CK611+CL611)/1000)</f>
        <v>0</v>
      </c>
      <c r="AB611">
        <f>(-I611*44100)</f>
        <v>0</v>
      </c>
      <c r="AC611">
        <f>2*29.3*Q611*0.92*(CM611-V611)</f>
        <v>0</v>
      </c>
      <c r="AD611">
        <f>2*0.95*5.67E-8*(((CM611+$B$7)+273)^4-(V611+273)^4)</f>
        <v>0</v>
      </c>
      <c r="AE611">
        <f>T611+AD611+AB611+AC611</f>
        <v>0</v>
      </c>
      <c r="AF611">
        <v>0</v>
      </c>
      <c r="AG611">
        <v>0</v>
      </c>
      <c r="AH611">
        <f>IF(AF611*$H$13&gt;=AJ611,1.0,(AJ611/(AJ611-AF611*$H$13)))</f>
        <v>0</v>
      </c>
      <c r="AI611">
        <f>(AH611-1)*100</f>
        <v>0</v>
      </c>
      <c r="AJ611">
        <f>MAX(0,($B$13+$C$13*CR611)/(1+$D$13*CR611)*CK611/(CM611+273)*$E$13)</f>
        <v>0</v>
      </c>
      <c r="AK611" t="s">
        <v>303</v>
      </c>
      <c r="AL611" t="s">
        <v>303</v>
      </c>
      <c r="AM611">
        <v>0</v>
      </c>
      <c r="AN611">
        <v>0</v>
      </c>
      <c r="AO611">
        <f>1-AM611/AN611</f>
        <v>0</v>
      </c>
      <c r="AP611">
        <v>0</v>
      </c>
      <c r="AQ611" t="s">
        <v>303</v>
      </c>
      <c r="AR611" t="s">
        <v>303</v>
      </c>
      <c r="AS611">
        <v>0</v>
      </c>
      <c r="AT611">
        <v>0</v>
      </c>
      <c r="AU611">
        <f>1-AS611/AT611</f>
        <v>0</v>
      </c>
      <c r="AV611">
        <v>0.5</v>
      </c>
      <c r="AW611">
        <f>BV611</f>
        <v>0</v>
      </c>
      <c r="AX611">
        <f>K611</f>
        <v>0</v>
      </c>
      <c r="AY611">
        <f>AU611*AV611*AW611</f>
        <v>0</v>
      </c>
      <c r="AZ611">
        <f>(AX611-AP611)/AW611</f>
        <v>0</v>
      </c>
      <c r="BA611">
        <f>(AN611-AT611)/AT611</f>
        <v>0</v>
      </c>
      <c r="BB611">
        <f>AM611/(AO611+AM611/AT611)</f>
        <v>0</v>
      </c>
      <c r="BC611" t="s">
        <v>303</v>
      </c>
      <c r="BD611">
        <v>0</v>
      </c>
      <c r="BE611">
        <f>IF(BD611&lt;&gt;0, BD611, BB611)</f>
        <v>0</v>
      </c>
      <c r="BF611">
        <f>1-BE611/AT611</f>
        <v>0</v>
      </c>
      <c r="BG611">
        <f>(AT611-AS611)/(AT611-BE611)</f>
        <v>0</v>
      </c>
      <c r="BH611">
        <f>(AN611-AT611)/(AN611-BE611)</f>
        <v>0</v>
      </c>
      <c r="BI611">
        <f>(AT611-AS611)/(AT611-AM611)</f>
        <v>0</v>
      </c>
      <c r="BJ611">
        <f>(AN611-AT611)/(AN611-AM611)</f>
        <v>0</v>
      </c>
      <c r="BK611">
        <f>(BG611*BE611/AS611)</f>
        <v>0</v>
      </c>
      <c r="BL611">
        <f>(1-BK611)</f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f>$B$11*CS611+$C$11*CT611+$F$11*CU611*(1-CX611)</f>
        <v>0</v>
      </c>
      <c r="BV611">
        <f>BU611*BW611</f>
        <v>0</v>
      </c>
      <c r="BW611">
        <f>($B$11*$D$9+$C$11*$D$9+$F$11*((DH611+CZ611)/MAX(DH611+CZ611+DI611, 0.1)*$I$9+DI611/MAX(DH611+CZ611+DI611, 0.1)*$J$9))/($B$11+$C$11+$F$11)</f>
        <v>0</v>
      </c>
      <c r="BX611">
        <f>($B$11*$K$9+$C$11*$K$9+$F$11*((DH611+CZ611)/MAX(DH611+CZ611+DI611, 0.1)*$P$9+DI611/MAX(DH611+CZ611+DI611, 0.1)*$Q$9))/($B$11+$C$11+$F$11)</f>
        <v>0</v>
      </c>
      <c r="BY611">
        <v>6</v>
      </c>
      <c r="BZ611">
        <v>0.5</v>
      </c>
      <c r="CA611" t="s">
        <v>304</v>
      </c>
      <c r="CB611">
        <v>2</v>
      </c>
      <c r="CC611">
        <v>1625678403.5</v>
      </c>
      <c r="CD611">
        <v>405.107666666667</v>
      </c>
      <c r="CE611">
        <v>419.993333333333</v>
      </c>
      <c r="CF611">
        <v>15.6674666666667</v>
      </c>
      <c r="CG611">
        <v>12.5006333333333</v>
      </c>
      <c r="CH611">
        <v>419.449666666667</v>
      </c>
      <c r="CI611">
        <v>17.2801</v>
      </c>
      <c r="CJ611">
        <v>500.013</v>
      </c>
      <c r="CK611">
        <v>100.421666666667</v>
      </c>
      <c r="CL611">
        <v>0.100018466666667</v>
      </c>
      <c r="CM611">
        <v>31.2524333333333</v>
      </c>
      <c r="CN611">
        <v>30.6064333333333</v>
      </c>
      <c r="CO611">
        <v>999.9</v>
      </c>
      <c r="CP611">
        <v>0</v>
      </c>
      <c r="CQ611">
        <v>0</v>
      </c>
      <c r="CR611">
        <v>10000.4333333333</v>
      </c>
      <c r="CS611">
        <v>0</v>
      </c>
      <c r="CT611">
        <v>4.08044</v>
      </c>
      <c r="CU611">
        <v>1045.97</v>
      </c>
      <c r="CV611">
        <v>0.961984</v>
      </c>
      <c r="CW611">
        <v>0.0380159</v>
      </c>
      <c r="CX611">
        <v>0</v>
      </c>
      <c r="CY611">
        <v>1148.81666666667</v>
      </c>
      <c r="CZ611">
        <v>4.99912</v>
      </c>
      <c r="DA611">
        <v>11986.6333333333</v>
      </c>
      <c r="DB611">
        <v>6712.58333333333</v>
      </c>
      <c r="DC611">
        <v>38.8953333333333</v>
      </c>
      <c r="DD611">
        <v>41.562</v>
      </c>
      <c r="DE611">
        <v>40.5203333333333</v>
      </c>
      <c r="DF611">
        <v>41.2496666666667</v>
      </c>
      <c r="DG611">
        <v>41.2496666666667</v>
      </c>
      <c r="DH611">
        <v>1001.4</v>
      </c>
      <c r="DI611">
        <v>39.57</v>
      </c>
      <c r="DJ611">
        <v>0</v>
      </c>
      <c r="DK611">
        <v>1625678405.6</v>
      </c>
      <c r="DL611">
        <v>0</v>
      </c>
      <c r="DM611">
        <v>1150.57346153846</v>
      </c>
      <c r="DN611">
        <v>-15.9873504319325</v>
      </c>
      <c r="DO611">
        <v>-151.73675211007</v>
      </c>
      <c r="DP611">
        <v>12002.6576923077</v>
      </c>
      <c r="DQ611">
        <v>15</v>
      </c>
      <c r="DR611">
        <v>1625677134.6</v>
      </c>
      <c r="DS611" t="s">
        <v>305</v>
      </c>
      <c r="DT611">
        <v>1625677128.6</v>
      </c>
      <c r="DU611">
        <v>1625677134.6</v>
      </c>
      <c r="DV611">
        <v>2</v>
      </c>
      <c r="DW611">
        <v>0.041</v>
      </c>
      <c r="DX611">
        <v>0.026</v>
      </c>
      <c r="DY611">
        <v>-14.347</v>
      </c>
      <c r="DZ611">
        <v>-1.389</v>
      </c>
      <c r="EA611">
        <v>420</v>
      </c>
      <c r="EB611">
        <v>5</v>
      </c>
      <c r="EC611">
        <v>0.14</v>
      </c>
      <c r="ED611">
        <v>0.08</v>
      </c>
      <c r="EE611">
        <v>-14.8835585365854</v>
      </c>
      <c r="EF611">
        <v>-0.0727672473867593</v>
      </c>
      <c r="EG611">
        <v>0.0205115074853565</v>
      </c>
      <c r="EH611">
        <v>1</v>
      </c>
      <c r="EI611">
        <v>1151.23636363636</v>
      </c>
      <c r="EJ611">
        <v>-15.3270002561658</v>
      </c>
      <c r="EK611">
        <v>1.46076737446932</v>
      </c>
      <c r="EL611">
        <v>0</v>
      </c>
      <c r="EM611">
        <v>3.13689073170732</v>
      </c>
      <c r="EN611">
        <v>0.1629418118467</v>
      </c>
      <c r="EO611">
        <v>0.0170354045088949</v>
      </c>
      <c r="EP611">
        <v>0</v>
      </c>
      <c r="EQ611">
        <v>1</v>
      </c>
      <c r="ER611">
        <v>3</v>
      </c>
      <c r="ES611" t="s">
        <v>427</v>
      </c>
      <c r="ET611">
        <v>100</v>
      </c>
      <c r="EU611">
        <v>100</v>
      </c>
      <c r="EV611">
        <v>-14.341</v>
      </c>
      <c r="EW611">
        <v>-1.6128</v>
      </c>
      <c r="EX611">
        <v>-14.3476998515065</v>
      </c>
      <c r="EY611">
        <v>0.000485247639819423</v>
      </c>
      <c r="EZ611">
        <v>-1.36446825205216e-06</v>
      </c>
      <c r="FA611">
        <v>5.78542989185787e-10</v>
      </c>
      <c r="FB611">
        <v>-1.1099058739466</v>
      </c>
      <c r="FC611">
        <v>-0.0508365997127688</v>
      </c>
      <c r="FD611">
        <v>0.00161886503163497</v>
      </c>
      <c r="FE611">
        <v>-2.08621555845513e-05</v>
      </c>
      <c r="FF611">
        <v>0</v>
      </c>
      <c r="FG611">
        <v>2096</v>
      </c>
      <c r="FH611">
        <v>2</v>
      </c>
      <c r="FI611">
        <v>28</v>
      </c>
      <c r="FJ611">
        <v>21.3</v>
      </c>
      <c r="FK611">
        <v>21.2</v>
      </c>
      <c r="FL611">
        <v>18</v>
      </c>
      <c r="FM611">
        <v>493.472</v>
      </c>
      <c r="FN611">
        <v>514.485</v>
      </c>
      <c r="FO611">
        <v>35.4147</v>
      </c>
      <c r="FP611">
        <v>26.7343</v>
      </c>
      <c r="FQ611">
        <v>30.0003</v>
      </c>
      <c r="FR611">
        <v>26.7193</v>
      </c>
      <c r="FS611">
        <v>26.6912</v>
      </c>
      <c r="FT611">
        <v>21.5878</v>
      </c>
      <c r="FU611">
        <v>23.3487</v>
      </c>
      <c r="FV611">
        <v>0</v>
      </c>
      <c r="FW611">
        <v>35.47</v>
      </c>
      <c r="FX611">
        <v>420</v>
      </c>
      <c r="FY611">
        <v>12.6288</v>
      </c>
      <c r="FZ611">
        <v>101.659</v>
      </c>
      <c r="GA611">
        <v>96.1739</v>
      </c>
    </row>
    <row r="612" spans="1:183">
      <c r="A612">
        <v>596</v>
      </c>
      <c r="B612">
        <v>1625678406.5</v>
      </c>
      <c r="C612">
        <v>1190.40000009537</v>
      </c>
      <c r="D612" t="s">
        <v>1498</v>
      </c>
      <c r="E612" t="s">
        <v>1499</v>
      </c>
      <c r="F612">
        <v>1</v>
      </c>
      <c r="G612" t="s">
        <v>302</v>
      </c>
      <c r="H612">
        <v>1625678405.5</v>
      </c>
      <c r="I612">
        <f>(J612)/1000</f>
        <v>0</v>
      </c>
      <c r="J612">
        <f>1000*CJ612*AH612*(CF612-CG612)/(100*BY612*(1000-AH612*CF612))</f>
        <v>0</v>
      </c>
      <c r="K612">
        <f>CJ612*AH612*(CE612-CD612*(1000-AH612*CG612)/(1000-AH612*CF612))/(100*BY612)</f>
        <v>0</v>
      </c>
      <c r="L612">
        <f>CD612 - IF(AH612&gt;1, K612*BY612*100.0/(AJ612*CR612), 0)</f>
        <v>0</v>
      </c>
      <c r="M612">
        <f>((S612-I612/2)*L612-K612)/(S612+I612/2)</f>
        <v>0</v>
      </c>
      <c r="N612">
        <f>M612*(CK612+CL612)/1000.0</f>
        <v>0</v>
      </c>
      <c r="O612">
        <f>(CD612 - IF(AH612&gt;1, K612*BY612*100.0/(AJ612*CR612), 0))*(CK612+CL612)/1000.0</f>
        <v>0</v>
      </c>
      <c r="P612">
        <f>2.0/((1/R612-1/Q612)+SIGN(R612)*SQRT((1/R612-1/Q612)*(1/R612-1/Q612) + 4*BZ612/((BZ612+1)*(BZ612+1))*(2*1/R612*1/Q612-1/Q612*1/Q612)))</f>
        <v>0</v>
      </c>
      <c r="Q612">
        <f>IF(LEFT(CA612,1)&lt;&gt;"0",IF(LEFT(CA612,1)="1",3.0,CB612),$D$5+$E$5*(CR612*CK612/($K$5*1000))+$F$5*(CR612*CK612/($K$5*1000))*MAX(MIN(BY612,$J$5),$I$5)*MAX(MIN(BY612,$J$5),$I$5)+$G$5*MAX(MIN(BY612,$J$5),$I$5)*(CR612*CK612/($K$5*1000))+$H$5*(CR612*CK612/($K$5*1000))*(CR612*CK612/($K$5*1000)))</f>
        <v>0</v>
      </c>
      <c r="R612">
        <f>I612*(1000-(1000*0.61365*exp(17.502*V612/(240.97+V612))/(CK612+CL612)+CF612)/2)/(1000*0.61365*exp(17.502*V612/(240.97+V612))/(CK612+CL612)-CF612)</f>
        <v>0</v>
      </c>
      <c r="S612">
        <f>1/((BZ612+1)/(P612/1.6)+1/(Q612/1.37)) + BZ612/((BZ612+1)/(P612/1.6) + BZ612/(Q612/1.37))</f>
        <v>0</v>
      </c>
      <c r="T612">
        <f>(BU612*BX612)</f>
        <v>0</v>
      </c>
      <c r="U612">
        <f>(CM612+(T612+2*0.95*5.67E-8*(((CM612+$B$7)+273)^4-(CM612+273)^4)-44100*I612)/(1.84*29.3*Q612+8*0.95*5.67E-8*(CM612+273)^3))</f>
        <v>0</v>
      </c>
      <c r="V612">
        <f>($C$7*CN612+$D$7*CO612+$E$7*U612)</f>
        <v>0</v>
      </c>
      <c r="W612">
        <f>0.61365*exp(17.502*V612/(240.97+V612))</f>
        <v>0</v>
      </c>
      <c r="X612">
        <f>(Y612/Z612*100)</f>
        <v>0</v>
      </c>
      <c r="Y612">
        <f>CF612*(CK612+CL612)/1000</f>
        <v>0</v>
      </c>
      <c r="Z612">
        <f>0.61365*exp(17.502*CM612/(240.97+CM612))</f>
        <v>0</v>
      </c>
      <c r="AA612">
        <f>(W612-CF612*(CK612+CL612)/1000)</f>
        <v>0</v>
      </c>
      <c r="AB612">
        <f>(-I612*44100)</f>
        <v>0</v>
      </c>
      <c r="AC612">
        <f>2*29.3*Q612*0.92*(CM612-V612)</f>
        <v>0</v>
      </c>
      <c r="AD612">
        <f>2*0.95*5.67E-8*(((CM612+$B$7)+273)^4-(V612+273)^4)</f>
        <v>0</v>
      </c>
      <c r="AE612">
        <f>T612+AD612+AB612+AC612</f>
        <v>0</v>
      </c>
      <c r="AF612">
        <v>0</v>
      </c>
      <c r="AG612">
        <v>0</v>
      </c>
      <c r="AH612">
        <f>IF(AF612*$H$13&gt;=AJ612,1.0,(AJ612/(AJ612-AF612*$H$13)))</f>
        <v>0</v>
      </c>
      <c r="AI612">
        <f>(AH612-1)*100</f>
        <v>0</v>
      </c>
      <c r="AJ612">
        <f>MAX(0,($B$13+$C$13*CR612)/(1+$D$13*CR612)*CK612/(CM612+273)*$E$13)</f>
        <v>0</v>
      </c>
      <c r="AK612" t="s">
        <v>303</v>
      </c>
      <c r="AL612" t="s">
        <v>303</v>
      </c>
      <c r="AM612">
        <v>0</v>
      </c>
      <c r="AN612">
        <v>0</v>
      </c>
      <c r="AO612">
        <f>1-AM612/AN612</f>
        <v>0</v>
      </c>
      <c r="AP612">
        <v>0</v>
      </c>
      <c r="AQ612" t="s">
        <v>303</v>
      </c>
      <c r="AR612" t="s">
        <v>303</v>
      </c>
      <c r="AS612">
        <v>0</v>
      </c>
      <c r="AT612">
        <v>0</v>
      </c>
      <c r="AU612">
        <f>1-AS612/AT612</f>
        <v>0</v>
      </c>
      <c r="AV612">
        <v>0.5</v>
      </c>
      <c r="AW612">
        <f>BV612</f>
        <v>0</v>
      </c>
      <c r="AX612">
        <f>K612</f>
        <v>0</v>
      </c>
      <c r="AY612">
        <f>AU612*AV612*AW612</f>
        <v>0</v>
      </c>
      <c r="AZ612">
        <f>(AX612-AP612)/AW612</f>
        <v>0</v>
      </c>
      <c r="BA612">
        <f>(AN612-AT612)/AT612</f>
        <v>0</v>
      </c>
      <c r="BB612">
        <f>AM612/(AO612+AM612/AT612)</f>
        <v>0</v>
      </c>
      <c r="BC612" t="s">
        <v>303</v>
      </c>
      <c r="BD612">
        <v>0</v>
      </c>
      <c r="BE612">
        <f>IF(BD612&lt;&gt;0, BD612, BB612)</f>
        <v>0</v>
      </c>
      <c r="BF612">
        <f>1-BE612/AT612</f>
        <v>0</v>
      </c>
      <c r="BG612">
        <f>(AT612-AS612)/(AT612-BE612)</f>
        <v>0</v>
      </c>
      <c r="BH612">
        <f>(AN612-AT612)/(AN612-BE612)</f>
        <v>0</v>
      </c>
      <c r="BI612">
        <f>(AT612-AS612)/(AT612-AM612)</f>
        <v>0</v>
      </c>
      <c r="BJ612">
        <f>(AN612-AT612)/(AN612-AM612)</f>
        <v>0</v>
      </c>
      <c r="BK612">
        <f>(BG612*BE612/AS612)</f>
        <v>0</v>
      </c>
      <c r="BL612">
        <f>(1-BK612)</f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f>$B$11*CS612+$C$11*CT612+$F$11*CU612*(1-CX612)</f>
        <v>0</v>
      </c>
      <c r="BV612">
        <f>BU612*BW612</f>
        <v>0</v>
      </c>
      <c r="BW612">
        <f>($B$11*$D$9+$C$11*$D$9+$F$11*((DH612+CZ612)/MAX(DH612+CZ612+DI612, 0.1)*$I$9+DI612/MAX(DH612+CZ612+DI612, 0.1)*$J$9))/($B$11+$C$11+$F$11)</f>
        <v>0</v>
      </c>
      <c r="BX612">
        <f>($B$11*$K$9+$C$11*$K$9+$F$11*((DH612+CZ612)/MAX(DH612+CZ612+DI612, 0.1)*$P$9+DI612/MAX(DH612+CZ612+DI612, 0.1)*$Q$9))/($B$11+$C$11+$F$11)</f>
        <v>0</v>
      </c>
      <c r="BY612">
        <v>6</v>
      </c>
      <c r="BZ612">
        <v>0.5</v>
      </c>
      <c r="CA612" t="s">
        <v>304</v>
      </c>
      <c r="CB612">
        <v>2</v>
      </c>
      <c r="CC612">
        <v>1625678405.5</v>
      </c>
      <c r="CD612">
        <v>405.097666666667</v>
      </c>
      <c r="CE612">
        <v>420.009666666667</v>
      </c>
      <c r="CF612">
        <v>15.6941666666667</v>
      </c>
      <c r="CG612">
        <v>12.5319666666667</v>
      </c>
      <c r="CH612">
        <v>419.439666666667</v>
      </c>
      <c r="CI612">
        <v>17.3071666666667</v>
      </c>
      <c r="CJ612">
        <v>500.021333333333</v>
      </c>
      <c r="CK612">
        <v>100.419</v>
      </c>
      <c r="CL612">
        <v>0.1000757</v>
      </c>
      <c r="CM612">
        <v>31.283</v>
      </c>
      <c r="CN612">
        <v>30.6329333333333</v>
      </c>
      <c r="CO612">
        <v>999.9</v>
      </c>
      <c r="CP612">
        <v>0</v>
      </c>
      <c r="CQ612">
        <v>0</v>
      </c>
      <c r="CR612">
        <v>10022.5333333333</v>
      </c>
      <c r="CS612">
        <v>0</v>
      </c>
      <c r="CT612">
        <v>4.08044</v>
      </c>
      <c r="CU612">
        <v>1046.07333333333</v>
      </c>
      <c r="CV612">
        <v>0.961987666666667</v>
      </c>
      <c r="CW612">
        <v>0.0380122</v>
      </c>
      <c r="CX612">
        <v>0</v>
      </c>
      <c r="CY612">
        <v>1148.33333333333</v>
      </c>
      <c r="CZ612">
        <v>4.99912</v>
      </c>
      <c r="DA612">
        <v>11983.1666666667</v>
      </c>
      <c r="DB612">
        <v>6713.25</v>
      </c>
      <c r="DC612">
        <v>38.937</v>
      </c>
      <c r="DD612">
        <v>41.5</v>
      </c>
      <c r="DE612">
        <v>40.354</v>
      </c>
      <c r="DF612">
        <v>41.25</v>
      </c>
      <c r="DG612">
        <v>41.1666666666667</v>
      </c>
      <c r="DH612">
        <v>1001.50333333333</v>
      </c>
      <c r="DI612">
        <v>39.57</v>
      </c>
      <c r="DJ612">
        <v>0</v>
      </c>
      <c r="DK612">
        <v>1625678407.4</v>
      </c>
      <c r="DL612">
        <v>0</v>
      </c>
      <c r="DM612">
        <v>1150.0256</v>
      </c>
      <c r="DN612">
        <v>-15.9099999828515</v>
      </c>
      <c r="DO612">
        <v>-150.323076686093</v>
      </c>
      <c r="DP612">
        <v>11997.608</v>
      </c>
      <c r="DQ612">
        <v>15</v>
      </c>
      <c r="DR612">
        <v>1625677134.6</v>
      </c>
      <c r="DS612" t="s">
        <v>305</v>
      </c>
      <c r="DT612">
        <v>1625677128.6</v>
      </c>
      <c r="DU612">
        <v>1625677134.6</v>
      </c>
      <c r="DV612">
        <v>2</v>
      </c>
      <c r="DW612">
        <v>0.041</v>
      </c>
      <c r="DX612">
        <v>0.026</v>
      </c>
      <c r="DY612">
        <v>-14.347</v>
      </c>
      <c r="DZ612">
        <v>-1.389</v>
      </c>
      <c r="EA612">
        <v>420</v>
      </c>
      <c r="EB612">
        <v>5</v>
      </c>
      <c r="EC612">
        <v>0.14</v>
      </c>
      <c r="ED612">
        <v>0.08</v>
      </c>
      <c r="EE612">
        <v>-14.8886902439024</v>
      </c>
      <c r="EF612">
        <v>-0.0580076655052613</v>
      </c>
      <c r="EG612">
        <v>0.0194337624851896</v>
      </c>
      <c r="EH612">
        <v>1</v>
      </c>
      <c r="EI612">
        <v>1150.78636363636</v>
      </c>
      <c r="EJ612">
        <v>-15.3918787024024</v>
      </c>
      <c r="EK612">
        <v>1.47570798249069</v>
      </c>
      <c r="EL612">
        <v>0</v>
      </c>
      <c r="EM612">
        <v>3.14095829268293</v>
      </c>
      <c r="EN612">
        <v>0.173761254355399</v>
      </c>
      <c r="EO612">
        <v>0.0177879605629063</v>
      </c>
      <c r="EP612">
        <v>0</v>
      </c>
      <c r="EQ612">
        <v>1</v>
      </c>
      <c r="ER612">
        <v>3</v>
      </c>
      <c r="ES612" t="s">
        <v>427</v>
      </c>
      <c r="ET612">
        <v>100</v>
      </c>
      <c r="EU612">
        <v>100</v>
      </c>
      <c r="EV612">
        <v>-14.341</v>
      </c>
      <c r="EW612">
        <v>-1.6132</v>
      </c>
      <c r="EX612">
        <v>-14.3476998515065</v>
      </c>
      <c r="EY612">
        <v>0.000485247639819423</v>
      </c>
      <c r="EZ612">
        <v>-1.36446825205216e-06</v>
      </c>
      <c r="FA612">
        <v>5.78542989185787e-10</v>
      </c>
      <c r="FB612">
        <v>-1.1099058739466</v>
      </c>
      <c r="FC612">
        <v>-0.0508365997127688</v>
      </c>
      <c r="FD612">
        <v>0.00161886503163497</v>
      </c>
      <c r="FE612">
        <v>-2.08621555845513e-05</v>
      </c>
      <c r="FF612">
        <v>0</v>
      </c>
      <c r="FG612">
        <v>2096</v>
      </c>
      <c r="FH612">
        <v>2</v>
      </c>
      <c r="FI612">
        <v>28</v>
      </c>
      <c r="FJ612">
        <v>21.3</v>
      </c>
      <c r="FK612">
        <v>21.2</v>
      </c>
      <c r="FL612">
        <v>18</v>
      </c>
      <c r="FM612">
        <v>493.408</v>
      </c>
      <c r="FN612">
        <v>514.352</v>
      </c>
      <c r="FO612">
        <v>35.4588</v>
      </c>
      <c r="FP612">
        <v>26.7365</v>
      </c>
      <c r="FQ612">
        <v>30.0006</v>
      </c>
      <c r="FR612">
        <v>26.7205</v>
      </c>
      <c r="FS612">
        <v>26.6923</v>
      </c>
      <c r="FT612">
        <v>21.5889</v>
      </c>
      <c r="FU612">
        <v>23.3487</v>
      </c>
      <c r="FV612">
        <v>0</v>
      </c>
      <c r="FW612">
        <v>35.54</v>
      </c>
      <c r="FX612">
        <v>420</v>
      </c>
      <c r="FY612">
        <v>12.6221</v>
      </c>
      <c r="FZ612">
        <v>101.66</v>
      </c>
      <c r="GA612">
        <v>96.1731</v>
      </c>
    </row>
    <row r="613" spans="1:183">
      <c r="A613">
        <v>597</v>
      </c>
      <c r="B613">
        <v>1625678408.5</v>
      </c>
      <c r="C613">
        <v>1192.40000009537</v>
      </c>
      <c r="D613" t="s">
        <v>1500</v>
      </c>
      <c r="E613" t="s">
        <v>1501</v>
      </c>
      <c r="F613">
        <v>1</v>
      </c>
      <c r="G613" t="s">
        <v>302</v>
      </c>
      <c r="H613">
        <v>1625678407.5</v>
      </c>
      <c r="I613">
        <f>(J613)/1000</f>
        <v>0</v>
      </c>
      <c r="J613">
        <f>1000*CJ613*AH613*(CF613-CG613)/(100*BY613*(1000-AH613*CF613))</f>
        <v>0</v>
      </c>
      <c r="K613">
        <f>CJ613*AH613*(CE613-CD613*(1000-AH613*CG613)/(1000-AH613*CF613))/(100*BY613)</f>
        <v>0</v>
      </c>
      <c r="L613">
        <f>CD613 - IF(AH613&gt;1, K613*BY613*100.0/(AJ613*CR613), 0)</f>
        <v>0</v>
      </c>
      <c r="M613">
        <f>((S613-I613/2)*L613-K613)/(S613+I613/2)</f>
        <v>0</v>
      </c>
      <c r="N613">
        <f>M613*(CK613+CL613)/1000.0</f>
        <v>0</v>
      </c>
      <c r="O613">
        <f>(CD613 - IF(AH613&gt;1, K613*BY613*100.0/(AJ613*CR613), 0))*(CK613+CL613)/1000.0</f>
        <v>0</v>
      </c>
      <c r="P613">
        <f>2.0/((1/R613-1/Q613)+SIGN(R613)*SQRT((1/R613-1/Q613)*(1/R613-1/Q613) + 4*BZ613/((BZ613+1)*(BZ613+1))*(2*1/R613*1/Q613-1/Q613*1/Q613)))</f>
        <v>0</v>
      </c>
      <c r="Q613">
        <f>IF(LEFT(CA613,1)&lt;&gt;"0",IF(LEFT(CA613,1)="1",3.0,CB613),$D$5+$E$5*(CR613*CK613/($K$5*1000))+$F$5*(CR613*CK613/($K$5*1000))*MAX(MIN(BY613,$J$5),$I$5)*MAX(MIN(BY613,$J$5),$I$5)+$G$5*MAX(MIN(BY613,$J$5),$I$5)*(CR613*CK613/($K$5*1000))+$H$5*(CR613*CK613/($K$5*1000))*(CR613*CK613/($K$5*1000)))</f>
        <v>0</v>
      </c>
      <c r="R613">
        <f>I613*(1000-(1000*0.61365*exp(17.502*V613/(240.97+V613))/(CK613+CL613)+CF613)/2)/(1000*0.61365*exp(17.502*V613/(240.97+V613))/(CK613+CL613)-CF613)</f>
        <v>0</v>
      </c>
      <c r="S613">
        <f>1/((BZ613+1)/(P613/1.6)+1/(Q613/1.37)) + BZ613/((BZ613+1)/(P613/1.6) + BZ613/(Q613/1.37))</f>
        <v>0</v>
      </c>
      <c r="T613">
        <f>(BU613*BX613)</f>
        <v>0</v>
      </c>
      <c r="U613">
        <f>(CM613+(T613+2*0.95*5.67E-8*(((CM613+$B$7)+273)^4-(CM613+273)^4)-44100*I613)/(1.84*29.3*Q613+8*0.95*5.67E-8*(CM613+273)^3))</f>
        <v>0</v>
      </c>
      <c r="V613">
        <f>($C$7*CN613+$D$7*CO613+$E$7*U613)</f>
        <v>0</v>
      </c>
      <c r="W613">
        <f>0.61365*exp(17.502*V613/(240.97+V613))</f>
        <v>0</v>
      </c>
      <c r="X613">
        <f>(Y613/Z613*100)</f>
        <v>0</v>
      </c>
      <c r="Y613">
        <f>CF613*(CK613+CL613)/1000</f>
        <v>0</v>
      </c>
      <c r="Z613">
        <f>0.61365*exp(17.502*CM613/(240.97+CM613))</f>
        <v>0</v>
      </c>
      <c r="AA613">
        <f>(W613-CF613*(CK613+CL613)/1000)</f>
        <v>0</v>
      </c>
      <c r="AB613">
        <f>(-I613*44100)</f>
        <v>0</v>
      </c>
      <c r="AC613">
        <f>2*29.3*Q613*0.92*(CM613-V613)</f>
        <v>0</v>
      </c>
      <c r="AD613">
        <f>2*0.95*5.67E-8*(((CM613+$B$7)+273)^4-(V613+273)^4)</f>
        <v>0</v>
      </c>
      <c r="AE613">
        <f>T613+AD613+AB613+AC613</f>
        <v>0</v>
      </c>
      <c r="AF613">
        <v>0</v>
      </c>
      <c r="AG613">
        <v>0</v>
      </c>
      <c r="AH613">
        <f>IF(AF613*$H$13&gt;=AJ613,1.0,(AJ613/(AJ613-AF613*$H$13)))</f>
        <v>0</v>
      </c>
      <c r="AI613">
        <f>(AH613-1)*100</f>
        <v>0</v>
      </c>
      <c r="AJ613">
        <f>MAX(0,($B$13+$C$13*CR613)/(1+$D$13*CR613)*CK613/(CM613+273)*$E$13)</f>
        <v>0</v>
      </c>
      <c r="AK613" t="s">
        <v>303</v>
      </c>
      <c r="AL613" t="s">
        <v>303</v>
      </c>
      <c r="AM613">
        <v>0</v>
      </c>
      <c r="AN613">
        <v>0</v>
      </c>
      <c r="AO613">
        <f>1-AM613/AN613</f>
        <v>0</v>
      </c>
      <c r="AP613">
        <v>0</v>
      </c>
      <c r="AQ613" t="s">
        <v>303</v>
      </c>
      <c r="AR613" t="s">
        <v>303</v>
      </c>
      <c r="AS613">
        <v>0</v>
      </c>
      <c r="AT613">
        <v>0</v>
      </c>
      <c r="AU613">
        <f>1-AS613/AT613</f>
        <v>0</v>
      </c>
      <c r="AV613">
        <v>0.5</v>
      </c>
      <c r="AW613">
        <f>BV613</f>
        <v>0</v>
      </c>
      <c r="AX613">
        <f>K613</f>
        <v>0</v>
      </c>
      <c r="AY613">
        <f>AU613*AV613*AW613</f>
        <v>0</v>
      </c>
      <c r="AZ613">
        <f>(AX613-AP613)/AW613</f>
        <v>0</v>
      </c>
      <c r="BA613">
        <f>(AN613-AT613)/AT613</f>
        <v>0</v>
      </c>
      <c r="BB613">
        <f>AM613/(AO613+AM613/AT613)</f>
        <v>0</v>
      </c>
      <c r="BC613" t="s">
        <v>303</v>
      </c>
      <c r="BD613">
        <v>0</v>
      </c>
      <c r="BE613">
        <f>IF(BD613&lt;&gt;0, BD613, BB613)</f>
        <v>0</v>
      </c>
      <c r="BF613">
        <f>1-BE613/AT613</f>
        <v>0</v>
      </c>
      <c r="BG613">
        <f>(AT613-AS613)/(AT613-BE613)</f>
        <v>0</v>
      </c>
      <c r="BH613">
        <f>(AN613-AT613)/(AN613-BE613)</f>
        <v>0</v>
      </c>
      <c r="BI613">
        <f>(AT613-AS613)/(AT613-AM613)</f>
        <v>0</v>
      </c>
      <c r="BJ613">
        <f>(AN613-AT613)/(AN613-AM613)</f>
        <v>0</v>
      </c>
      <c r="BK613">
        <f>(BG613*BE613/AS613)</f>
        <v>0</v>
      </c>
      <c r="BL613">
        <f>(1-BK613)</f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f>$B$11*CS613+$C$11*CT613+$F$11*CU613*(1-CX613)</f>
        <v>0</v>
      </c>
      <c r="BV613">
        <f>BU613*BW613</f>
        <v>0</v>
      </c>
      <c r="BW613">
        <f>($B$11*$D$9+$C$11*$D$9+$F$11*((DH613+CZ613)/MAX(DH613+CZ613+DI613, 0.1)*$I$9+DI613/MAX(DH613+CZ613+DI613, 0.1)*$J$9))/($B$11+$C$11+$F$11)</f>
        <v>0</v>
      </c>
      <c r="BX613">
        <f>($B$11*$K$9+$C$11*$K$9+$F$11*((DH613+CZ613)/MAX(DH613+CZ613+DI613, 0.1)*$P$9+DI613/MAX(DH613+CZ613+DI613, 0.1)*$Q$9))/($B$11+$C$11+$F$11)</f>
        <v>0</v>
      </c>
      <c r="BY613">
        <v>6</v>
      </c>
      <c r="BZ613">
        <v>0.5</v>
      </c>
      <c r="CA613" t="s">
        <v>304</v>
      </c>
      <c r="CB613">
        <v>2</v>
      </c>
      <c r="CC613">
        <v>1625678407.5</v>
      </c>
      <c r="CD613">
        <v>405.103</v>
      </c>
      <c r="CE613">
        <v>419.986</v>
      </c>
      <c r="CF613">
        <v>15.7242</v>
      </c>
      <c r="CG613">
        <v>12.5499333333333</v>
      </c>
      <c r="CH613">
        <v>419.444333333333</v>
      </c>
      <c r="CI613">
        <v>17.3376</v>
      </c>
      <c r="CJ613">
        <v>500.009666666667</v>
      </c>
      <c r="CK613">
        <v>100.417666666667</v>
      </c>
      <c r="CL613">
        <v>0.0997546666666667</v>
      </c>
      <c r="CM613">
        <v>31.3138666666667</v>
      </c>
      <c r="CN613">
        <v>30.6586</v>
      </c>
      <c r="CO613">
        <v>999.9</v>
      </c>
      <c r="CP613">
        <v>0</v>
      </c>
      <c r="CQ613">
        <v>0</v>
      </c>
      <c r="CR613">
        <v>10013.7666666667</v>
      </c>
      <c r="CS613">
        <v>0</v>
      </c>
      <c r="CT613">
        <v>4.08044</v>
      </c>
      <c r="CU613">
        <v>1045.94666666667</v>
      </c>
      <c r="CV613">
        <v>0.961993666666667</v>
      </c>
      <c r="CW613">
        <v>0.0380062666666667</v>
      </c>
      <c r="CX613">
        <v>0</v>
      </c>
      <c r="CY613">
        <v>1147.65666666667</v>
      </c>
      <c r="CZ613">
        <v>4.99912</v>
      </c>
      <c r="DA613">
        <v>11976.3</v>
      </c>
      <c r="DB613">
        <v>6712.45</v>
      </c>
      <c r="DC613">
        <v>38.854</v>
      </c>
      <c r="DD613">
        <v>41.5206666666667</v>
      </c>
      <c r="DE613">
        <v>40.3536666666667</v>
      </c>
      <c r="DF613">
        <v>41.3123333333333</v>
      </c>
      <c r="DG613">
        <v>41.229</v>
      </c>
      <c r="DH613">
        <v>1001.38666666667</v>
      </c>
      <c r="DI613">
        <v>39.56</v>
      </c>
      <c r="DJ613">
        <v>0</v>
      </c>
      <c r="DK613">
        <v>1625678409.2</v>
      </c>
      <c r="DL613">
        <v>0</v>
      </c>
      <c r="DM613">
        <v>1149.60961538462</v>
      </c>
      <c r="DN613">
        <v>-16.2020512991718</v>
      </c>
      <c r="DO613">
        <v>-150.817094114473</v>
      </c>
      <c r="DP613">
        <v>11993.8153846154</v>
      </c>
      <c r="DQ613">
        <v>15</v>
      </c>
      <c r="DR613">
        <v>1625677134.6</v>
      </c>
      <c r="DS613" t="s">
        <v>305</v>
      </c>
      <c r="DT613">
        <v>1625677128.6</v>
      </c>
      <c r="DU613">
        <v>1625677134.6</v>
      </c>
      <c r="DV613">
        <v>2</v>
      </c>
      <c r="DW613">
        <v>0.041</v>
      </c>
      <c r="DX613">
        <v>0.026</v>
      </c>
      <c r="DY613">
        <v>-14.347</v>
      </c>
      <c r="DZ613">
        <v>-1.389</v>
      </c>
      <c r="EA613">
        <v>420</v>
      </c>
      <c r="EB613">
        <v>5</v>
      </c>
      <c r="EC613">
        <v>0.14</v>
      </c>
      <c r="ED613">
        <v>0.08</v>
      </c>
      <c r="EE613">
        <v>-14.8881926829268</v>
      </c>
      <c r="EF613">
        <v>-0.0682766550522513</v>
      </c>
      <c r="EG613">
        <v>0.0195222498484005</v>
      </c>
      <c r="EH613">
        <v>1</v>
      </c>
      <c r="EI613">
        <v>1150.31457142857</v>
      </c>
      <c r="EJ613">
        <v>-15.8536760511406</v>
      </c>
      <c r="EK613">
        <v>1.60710981553336</v>
      </c>
      <c r="EL613">
        <v>0</v>
      </c>
      <c r="EM613">
        <v>3.14630463414634</v>
      </c>
      <c r="EN613">
        <v>0.177214703832755</v>
      </c>
      <c r="EO613">
        <v>0.0181070804231803</v>
      </c>
      <c r="EP613">
        <v>0</v>
      </c>
      <c r="EQ613">
        <v>1</v>
      </c>
      <c r="ER613">
        <v>3</v>
      </c>
      <c r="ES613" t="s">
        <v>427</v>
      </c>
      <c r="ET613">
        <v>100</v>
      </c>
      <c r="EU613">
        <v>100</v>
      </c>
      <c r="EV613">
        <v>-14.341</v>
      </c>
      <c r="EW613">
        <v>-1.6136</v>
      </c>
      <c r="EX613">
        <v>-14.3476998515065</v>
      </c>
      <c r="EY613">
        <v>0.000485247639819423</v>
      </c>
      <c r="EZ613">
        <v>-1.36446825205216e-06</v>
      </c>
      <c r="FA613">
        <v>5.78542989185787e-10</v>
      </c>
      <c r="FB613">
        <v>-1.1099058739466</v>
      </c>
      <c r="FC613">
        <v>-0.0508365997127688</v>
      </c>
      <c r="FD613">
        <v>0.00161886503163497</v>
      </c>
      <c r="FE613">
        <v>-2.08621555845513e-05</v>
      </c>
      <c r="FF613">
        <v>0</v>
      </c>
      <c r="FG613">
        <v>2096</v>
      </c>
      <c r="FH613">
        <v>2</v>
      </c>
      <c r="FI613">
        <v>28</v>
      </c>
      <c r="FJ613">
        <v>21.3</v>
      </c>
      <c r="FK613">
        <v>21.2</v>
      </c>
      <c r="FL613">
        <v>18</v>
      </c>
      <c r="FM613">
        <v>493.365</v>
      </c>
      <c r="FN613">
        <v>514.254</v>
      </c>
      <c r="FO613">
        <v>35.499</v>
      </c>
      <c r="FP613">
        <v>26.7388</v>
      </c>
      <c r="FQ613">
        <v>30.0005</v>
      </c>
      <c r="FR613">
        <v>26.7221</v>
      </c>
      <c r="FS613">
        <v>26.6934</v>
      </c>
      <c r="FT613">
        <v>21.5891</v>
      </c>
      <c r="FU613">
        <v>22.8816</v>
      </c>
      <c r="FV613">
        <v>0</v>
      </c>
      <c r="FW613">
        <v>35.54</v>
      </c>
      <c r="FX613">
        <v>420</v>
      </c>
      <c r="FY613">
        <v>12.7095</v>
      </c>
      <c r="FZ613">
        <v>101.659</v>
      </c>
      <c r="GA613">
        <v>96.1737</v>
      </c>
    </row>
    <row r="614" spans="1:183">
      <c r="A614">
        <v>598</v>
      </c>
      <c r="B614">
        <v>1625678410.5</v>
      </c>
      <c r="C614">
        <v>1194.40000009537</v>
      </c>
      <c r="D614" t="s">
        <v>1502</v>
      </c>
      <c r="E614" t="s">
        <v>1503</v>
      </c>
      <c r="F614">
        <v>1</v>
      </c>
      <c r="G614" t="s">
        <v>302</v>
      </c>
      <c r="H614">
        <v>1625678409.5</v>
      </c>
      <c r="I614">
        <f>(J614)/1000</f>
        <v>0</v>
      </c>
      <c r="J614">
        <f>1000*CJ614*AH614*(CF614-CG614)/(100*BY614*(1000-AH614*CF614))</f>
        <v>0</v>
      </c>
      <c r="K614">
        <f>CJ614*AH614*(CE614-CD614*(1000-AH614*CG614)/(1000-AH614*CF614))/(100*BY614)</f>
        <v>0</v>
      </c>
      <c r="L614">
        <f>CD614 - IF(AH614&gt;1, K614*BY614*100.0/(AJ614*CR614), 0)</f>
        <v>0</v>
      </c>
      <c r="M614">
        <f>((S614-I614/2)*L614-K614)/(S614+I614/2)</f>
        <v>0</v>
      </c>
      <c r="N614">
        <f>M614*(CK614+CL614)/1000.0</f>
        <v>0</v>
      </c>
      <c r="O614">
        <f>(CD614 - IF(AH614&gt;1, K614*BY614*100.0/(AJ614*CR614), 0))*(CK614+CL614)/1000.0</f>
        <v>0</v>
      </c>
      <c r="P614">
        <f>2.0/((1/R614-1/Q614)+SIGN(R614)*SQRT((1/R614-1/Q614)*(1/R614-1/Q614) + 4*BZ614/((BZ614+1)*(BZ614+1))*(2*1/R614*1/Q614-1/Q614*1/Q614)))</f>
        <v>0</v>
      </c>
      <c r="Q614">
        <f>IF(LEFT(CA614,1)&lt;&gt;"0",IF(LEFT(CA614,1)="1",3.0,CB614),$D$5+$E$5*(CR614*CK614/($K$5*1000))+$F$5*(CR614*CK614/($K$5*1000))*MAX(MIN(BY614,$J$5),$I$5)*MAX(MIN(BY614,$J$5),$I$5)+$G$5*MAX(MIN(BY614,$J$5),$I$5)*(CR614*CK614/($K$5*1000))+$H$5*(CR614*CK614/($K$5*1000))*(CR614*CK614/($K$5*1000)))</f>
        <v>0</v>
      </c>
      <c r="R614">
        <f>I614*(1000-(1000*0.61365*exp(17.502*V614/(240.97+V614))/(CK614+CL614)+CF614)/2)/(1000*0.61365*exp(17.502*V614/(240.97+V614))/(CK614+CL614)-CF614)</f>
        <v>0</v>
      </c>
      <c r="S614">
        <f>1/((BZ614+1)/(P614/1.6)+1/(Q614/1.37)) + BZ614/((BZ614+1)/(P614/1.6) + BZ614/(Q614/1.37))</f>
        <v>0</v>
      </c>
      <c r="T614">
        <f>(BU614*BX614)</f>
        <v>0</v>
      </c>
      <c r="U614">
        <f>(CM614+(T614+2*0.95*5.67E-8*(((CM614+$B$7)+273)^4-(CM614+273)^4)-44100*I614)/(1.84*29.3*Q614+8*0.95*5.67E-8*(CM614+273)^3))</f>
        <v>0</v>
      </c>
      <c r="V614">
        <f>($C$7*CN614+$D$7*CO614+$E$7*U614)</f>
        <v>0</v>
      </c>
      <c r="W614">
        <f>0.61365*exp(17.502*V614/(240.97+V614))</f>
        <v>0</v>
      </c>
      <c r="X614">
        <f>(Y614/Z614*100)</f>
        <v>0</v>
      </c>
      <c r="Y614">
        <f>CF614*(CK614+CL614)/1000</f>
        <v>0</v>
      </c>
      <c r="Z614">
        <f>0.61365*exp(17.502*CM614/(240.97+CM614))</f>
        <v>0</v>
      </c>
      <c r="AA614">
        <f>(W614-CF614*(CK614+CL614)/1000)</f>
        <v>0</v>
      </c>
      <c r="AB614">
        <f>(-I614*44100)</f>
        <v>0</v>
      </c>
      <c r="AC614">
        <f>2*29.3*Q614*0.92*(CM614-V614)</f>
        <v>0</v>
      </c>
      <c r="AD614">
        <f>2*0.95*5.67E-8*(((CM614+$B$7)+273)^4-(V614+273)^4)</f>
        <v>0</v>
      </c>
      <c r="AE614">
        <f>T614+AD614+AB614+AC614</f>
        <v>0</v>
      </c>
      <c r="AF614">
        <v>0</v>
      </c>
      <c r="AG614">
        <v>0</v>
      </c>
      <c r="AH614">
        <f>IF(AF614*$H$13&gt;=AJ614,1.0,(AJ614/(AJ614-AF614*$H$13)))</f>
        <v>0</v>
      </c>
      <c r="AI614">
        <f>(AH614-1)*100</f>
        <v>0</v>
      </c>
      <c r="AJ614">
        <f>MAX(0,($B$13+$C$13*CR614)/(1+$D$13*CR614)*CK614/(CM614+273)*$E$13)</f>
        <v>0</v>
      </c>
      <c r="AK614" t="s">
        <v>303</v>
      </c>
      <c r="AL614" t="s">
        <v>303</v>
      </c>
      <c r="AM614">
        <v>0</v>
      </c>
      <c r="AN614">
        <v>0</v>
      </c>
      <c r="AO614">
        <f>1-AM614/AN614</f>
        <v>0</v>
      </c>
      <c r="AP614">
        <v>0</v>
      </c>
      <c r="AQ614" t="s">
        <v>303</v>
      </c>
      <c r="AR614" t="s">
        <v>303</v>
      </c>
      <c r="AS614">
        <v>0</v>
      </c>
      <c r="AT614">
        <v>0</v>
      </c>
      <c r="AU614">
        <f>1-AS614/AT614</f>
        <v>0</v>
      </c>
      <c r="AV614">
        <v>0.5</v>
      </c>
      <c r="AW614">
        <f>BV614</f>
        <v>0</v>
      </c>
      <c r="AX614">
        <f>K614</f>
        <v>0</v>
      </c>
      <c r="AY614">
        <f>AU614*AV614*AW614</f>
        <v>0</v>
      </c>
      <c r="AZ614">
        <f>(AX614-AP614)/AW614</f>
        <v>0</v>
      </c>
      <c r="BA614">
        <f>(AN614-AT614)/AT614</f>
        <v>0</v>
      </c>
      <c r="BB614">
        <f>AM614/(AO614+AM614/AT614)</f>
        <v>0</v>
      </c>
      <c r="BC614" t="s">
        <v>303</v>
      </c>
      <c r="BD614">
        <v>0</v>
      </c>
      <c r="BE614">
        <f>IF(BD614&lt;&gt;0, BD614, BB614)</f>
        <v>0</v>
      </c>
      <c r="BF614">
        <f>1-BE614/AT614</f>
        <v>0</v>
      </c>
      <c r="BG614">
        <f>(AT614-AS614)/(AT614-BE614)</f>
        <v>0</v>
      </c>
      <c r="BH614">
        <f>(AN614-AT614)/(AN614-BE614)</f>
        <v>0</v>
      </c>
      <c r="BI614">
        <f>(AT614-AS614)/(AT614-AM614)</f>
        <v>0</v>
      </c>
      <c r="BJ614">
        <f>(AN614-AT614)/(AN614-AM614)</f>
        <v>0</v>
      </c>
      <c r="BK614">
        <f>(BG614*BE614/AS614)</f>
        <v>0</v>
      </c>
      <c r="BL614">
        <f>(1-BK614)</f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f>$B$11*CS614+$C$11*CT614+$F$11*CU614*(1-CX614)</f>
        <v>0</v>
      </c>
      <c r="BV614">
        <f>BU614*BW614</f>
        <v>0</v>
      </c>
      <c r="BW614">
        <f>($B$11*$D$9+$C$11*$D$9+$F$11*((DH614+CZ614)/MAX(DH614+CZ614+DI614, 0.1)*$I$9+DI614/MAX(DH614+CZ614+DI614, 0.1)*$J$9))/($B$11+$C$11+$F$11)</f>
        <v>0</v>
      </c>
      <c r="BX614">
        <f>($B$11*$K$9+$C$11*$K$9+$F$11*((DH614+CZ614)/MAX(DH614+CZ614+DI614, 0.1)*$P$9+DI614/MAX(DH614+CZ614+DI614, 0.1)*$Q$9))/($B$11+$C$11+$F$11)</f>
        <v>0</v>
      </c>
      <c r="BY614">
        <v>6</v>
      </c>
      <c r="BZ614">
        <v>0.5</v>
      </c>
      <c r="CA614" t="s">
        <v>304</v>
      </c>
      <c r="CB614">
        <v>2</v>
      </c>
      <c r="CC614">
        <v>1625678409.5</v>
      </c>
      <c r="CD614">
        <v>405.092666666667</v>
      </c>
      <c r="CE614">
        <v>419.968</v>
      </c>
      <c r="CF614">
        <v>15.7535</v>
      </c>
      <c r="CG614">
        <v>12.5540333333333</v>
      </c>
      <c r="CH614">
        <v>419.434333333333</v>
      </c>
      <c r="CI614">
        <v>17.3673</v>
      </c>
      <c r="CJ614">
        <v>499.969333333333</v>
      </c>
      <c r="CK614">
        <v>100.418333333333</v>
      </c>
      <c r="CL614">
        <v>0.0997345</v>
      </c>
      <c r="CM614">
        <v>31.3452333333333</v>
      </c>
      <c r="CN614">
        <v>30.6892333333333</v>
      </c>
      <c r="CO614">
        <v>999.9</v>
      </c>
      <c r="CP614">
        <v>0</v>
      </c>
      <c r="CQ614">
        <v>0</v>
      </c>
      <c r="CR614">
        <v>9996.25</v>
      </c>
      <c r="CS614">
        <v>0</v>
      </c>
      <c r="CT614">
        <v>4.08044</v>
      </c>
      <c r="CU614">
        <v>1045.96333333333</v>
      </c>
      <c r="CV614">
        <v>0.961984</v>
      </c>
      <c r="CW614">
        <v>0.0380159</v>
      </c>
      <c r="CX614">
        <v>0</v>
      </c>
      <c r="CY614">
        <v>1147.41</v>
      </c>
      <c r="CZ614">
        <v>4.99912</v>
      </c>
      <c r="DA614">
        <v>11971.8333333333</v>
      </c>
      <c r="DB614">
        <v>6712.51666666667</v>
      </c>
      <c r="DC614">
        <v>38.937</v>
      </c>
      <c r="DD614">
        <v>41.5</v>
      </c>
      <c r="DE614">
        <v>40.4166666666667</v>
      </c>
      <c r="DF614">
        <v>41.2496666666667</v>
      </c>
      <c r="DG614">
        <v>41.2496666666667</v>
      </c>
      <c r="DH614">
        <v>1001.39333333333</v>
      </c>
      <c r="DI614">
        <v>39.57</v>
      </c>
      <c r="DJ614">
        <v>0</v>
      </c>
      <c r="DK614">
        <v>1625678411.6</v>
      </c>
      <c r="DL614">
        <v>0</v>
      </c>
      <c r="DM614">
        <v>1149.00038461538</v>
      </c>
      <c r="DN614">
        <v>-15.8492307780861</v>
      </c>
      <c r="DO614">
        <v>-151.572649563511</v>
      </c>
      <c r="DP614">
        <v>11987.7961538462</v>
      </c>
      <c r="DQ614">
        <v>15</v>
      </c>
      <c r="DR614">
        <v>1625677134.6</v>
      </c>
      <c r="DS614" t="s">
        <v>305</v>
      </c>
      <c r="DT614">
        <v>1625677128.6</v>
      </c>
      <c r="DU614">
        <v>1625677134.6</v>
      </c>
      <c r="DV614">
        <v>2</v>
      </c>
      <c r="DW614">
        <v>0.041</v>
      </c>
      <c r="DX614">
        <v>0.026</v>
      </c>
      <c r="DY614">
        <v>-14.347</v>
      </c>
      <c r="DZ614">
        <v>-1.389</v>
      </c>
      <c r="EA614">
        <v>420</v>
      </c>
      <c r="EB614">
        <v>5</v>
      </c>
      <c r="EC614">
        <v>0.14</v>
      </c>
      <c r="ED614">
        <v>0.08</v>
      </c>
      <c r="EE614">
        <v>-14.8879</v>
      </c>
      <c r="EF614">
        <v>-0.0356216027874842</v>
      </c>
      <c r="EG614">
        <v>0.019919006733979</v>
      </c>
      <c r="EH614">
        <v>1</v>
      </c>
      <c r="EI614">
        <v>1149.71181818182</v>
      </c>
      <c r="EJ614">
        <v>-16.0525820807837</v>
      </c>
      <c r="EK614">
        <v>1.54342487040299</v>
      </c>
      <c r="EL614">
        <v>0</v>
      </c>
      <c r="EM614">
        <v>3.15418463414634</v>
      </c>
      <c r="EN614">
        <v>0.196672264808363</v>
      </c>
      <c r="EO614">
        <v>0.0204845495729737</v>
      </c>
      <c r="EP614">
        <v>0</v>
      </c>
      <c r="EQ614">
        <v>1</v>
      </c>
      <c r="ER614">
        <v>3</v>
      </c>
      <c r="ES614" t="s">
        <v>427</v>
      </c>
      <c r="ET614">
        <v>100</v>
      </c>
      <c r="EU614">
        <v>100</v>
      </c>
      <c r="EV614">
        <v>-14.341</v>
      </c>
      <c r="EW614">
        <v>-1.614</v>
      </c>
      <c r="EX614">
        <v>-14.3476998515065</v>
      </c>
      <c r="EY614">
        <v>0.000485247639819423</v>
      </c>
      <c r="EZ614">
        <v>-1.36446825205216e-06</v>
      </c>
      <c r="FA614">
        <v>5.78542989185787e-10</v>
      </c>
      <c r="FB614">
        <v>-1.1099058739466</v>
      </c>
      <c r="FC614">
        <v>-0.0508365997127688</v>
      </c>
      <c r="FD614">
        <v>0.00161886503163497</v>
      </c>
      <c r="FE614">
        <v>-2.08621555845513e-05</v>
      </c>
      <c r="FF614">
        <v>0</v>
      </c>
      <c r="FG614">
        <v>2096</v>
      </c>
      <c r="FH614">
        <v>2</v>
      </c>
      <c r="FI614">
        <v>28</v>
      </c>
      <c r="FJ614">
        <v>21.4</v>
      </c>
      <c r="FK614">
        <v>21.3</v>
      </c>
      <c r="FL614">
        <v>18</v>
      </c>
      <c r="FM614">
        <v>493.127</v>
      </c>
      <c r="FN614">
        <v>514.535</v>
      </c>
      <c r="FO614">
        <v>35.5421</v>
      </c>
      <c r="FP614">
        <v>26.7411</v>
      </c>
      <c r="FQ614">
        <v>30.0003</v>
      </c>
      <c r="FR614">
        <v>26.7233</v>
      </c>
      <c r="FS614">
        <v>26.6945</v>
      </c>
      <c r="FT614">
        <v>21.5909</v>
      </c>
      <c r="FU614">
        <v>22.8816</v>
      </c>
      <c r="FV614">
        <v>0</v>
      </c>
      <c r="FW614">
        <v>35.61</v>
      </c>
      <c r="FX614">
        <v>420</v>
      </c>
      <c r="FY614">
        <v>12.7164</v>
      </c>
      <c r="FZ614">
        <v>101.659</v>
      </c>
      <c r="GA614">
        <v>96.1742</v>
      </c>
    </row>
    <row r="615" spans="1:183">
      <c r="A615">
        <v>599</v>
      </c>
      <c r="B615">
        <v>1625678412.5</v>
      </c>
      <c r="C615">
        <v>1196.40000009537</v>
      </c>
      <c r="D615" t="s">
        <v>1504</v>
      </c>
      <c r="E615" t="s">
        <v>1505</v>
      </c>
      <c r="F615">
        <v>1</v>
      </c>
      <c r="G615" t="s">
        <v>302</v>
      </c>
      <c r="H615">
        <v>1625678411.5</v>
      </c>
      <c r="I615">
        <f>(J615)/1000</f>
        <v>0</v>
      </c>
      <c r="J615">
        <f>1000*CJ615*AH615*(CF615-CG615)/(100*BY615*(1000-AH615*CF615))</f>
        <v>0</v>
      </c>
      <c r="K615">
        <f>CJ615*AH615*(CE615-CD615*(1000-AH615*CG615)/(1000-AH615*CF615))/(100*BY615)</f>
        <v>0</v>
      </c>
      <c r="L615">
        <f>CD615 - IF(AH615&gt;1, K615*BY615*100.0/(AJ615*CR615), 0)</f>
        <v>0</v>
      </c>
      <c r="M615">
        <f>((S615-I615/2)*L615-K615)/(S615+I615/2)</f>
        <v>0</v>
      </c>
      <c r="N615">
        <f>M615*(CK615+CL615)/1000.0</f>
        <v>0</v>
      </c>
      <c r="O615">
        <f>(CD615 - IF(AH615&gt;1, K615*BY615*100.0/(AJ615*CR615), 0))*(CK615+CL615)/1000.0</f>
        <v>0</v>
      </c>
      <c r="P615">
        <f>2.0/((1/R615-1/Q615)+SIGN(R615)*SQRT((1/R615-1/Q615)*(1/R615-1/Q615) + 4*BZ615/((BZ615+1)*(BZ615+1))*(2*1/R615*1/Q615-1/Q615*1/Q615)))</f>
        <v>0</v>
      </c>
      <c r="Q615">
        <f>IF(LEFT(CA615,1)&lt;&gt;"0",IF(LEFT(CA615,1)="1",3.0,CB615),$D$5+$E$5*(CR615*CK615/($K$5*1000))+$F$5*(CR615*CK615/($K$5*1000))*MAX(MIN(BY615,$J$5),$I$5)*MAX(MIN(BY615,$J$5),$I$5)+$G$5*MAX(MIN(BY615,$J$5),$I$5)*(CR615*CK615/($K$5*1000))+$H$5*(CR615*CK615/($K$5*1000))*(CR615*CK615/($K$5*1000)))</f>
        <v>0</v>
      </c>
      <c r="R615">
        <f>I615*(1000-(1000*0.61365*exp(17.502*V615/(240.97+V615))/(CK615+CL615)+CF615)/2)/(1000*0.61365*exp(17.502*V615/(240.97+V615))/(CK615+CL615)-CF615)</f>
        <v>0</v>
      </c>
      <c r="S615">
        <f>1/((BZ615+1)/(P615/1.6)+1/(Q615/1.37)) + BZ615/((BZ615+1)/(P615/1.6) + BZ615/(Q615/1.37))</f>
        <v>0</v>
      </c>
      <c r="T615">
        <f>(BU615*BX615)</f>
        <v>0</v>
      </c>
      <c r="U615">
        <f>(CM615+(T615+2*0.95*5.67E-8*(((CM615+$B$7)+273)^4-(CM615+273)^4)-44100*I615)/(1.84*29.3*Q615+8*0.95*5.67E-8*(CM615+273)^3))</f>
        <v>0</v>
      </c>
      <c r="V615">
        <f>($C$7*CN615+$D$7*CO615+$E$7*U615)</f>
        <v>0</v>
      </c>
      <c r="W615">
        <f>0.61365*exp(17.502*V615/(240.97+V615))</f>
        <v>0</v>
      </c>
      <c r="X615">
        <f>(Y615/Z615*100)</f>
        <v>0</v>
      </c>
      <c r="Y615">
        <f>CF615*(CK615+CL615)/1000</f>
        <v>0</v>
      </c>
      <c r="Z615">
        <f>0.61365*exp(17.502*CM615/(240.97+CM615))</f>
        <v>0</v>
      </c>
      <c r="AA615">
        <f>(W615-CF615*(CK615+CL615)/1000)</f>
        <v>0</v>
      </c>
      <c r="AB615">
        <f>(-I615*44100)</f>
        <v>0</v>
      </c>
      <c r="AC615">
        <f>2*29.3*Q615*0.92*(CM615-V615)</f>
        <v>0</v>
      </c>
      <c r="AD615">
        <f>2*0.95*5.67E-8*(((CM615+$B$7)+273)^4-(V615+273)^4)</f>
        <v>0</v>
      </c>
      <c r="AE615">
        <f>T615+AD615+AB615+AC615</f>
        <v>0</v>
      </c>
      <c r="AF615">
        <v>0</v>
      </c>
      <c r="AG615">
        <v>0</v>
      </c>
      <c r="AH615">
        <f>IF(AF615*$H$13&gt;=AJ615,1.0,(AJ615/(AJ615-AF615*$H$13)))</f>
        <v>0</v>
      </c>
      <c r="AI615">
        <f>(AH615-1)*100</f>
        <v>0</v>
      </c>
      <c r="AJ615">
        <f>MAX(0,($B$13+$C$13*CR615)/(1+$D$13*CR615)*CK615/(CM615+273)*$E$13)</f>
        <v>0</v>
      </c>
      <c r="AK615" t="s">
        <v>303</v>
      </c>
      <c r="AL615" t="s">
        <v>303</v>
      </c>
      <c r="AM615">
        <v>0</v>
      </c>
      <c r="AN615">
        <v>0</v>
      </c>
      <c r="AO615">
        <f>1-AM615/AN615</f>
        <v>0</v>
      </c>
      <c r="AP615">
        <v>0</v>
      </c>
      <c r="AQ615" t="s">
        <v>303</v>
      </c>
      <c r="AR615" t="s">
        <v>303</v>
      </c>
      <c r="AS615">
        <v>0</v>
      </c>
      <c r="AT615">
        <v>0</v>
      </c>
      <c r="AU615">
        <f>1-AS615/AT615</f>
        <v>0</v>
      </c>
      <c r="AV615">
        <v>0.5</v>
      </c>
      <c r="AW615">
        <f>BV615</f>
        <v>0</v>
      </c>
      <c r="AX615">
        <f>K615</f>
        <v>0</v>
      </c>
      <c r="AY615">
        <f>AU615*AV615*AW615</f>
        <v>0</v>
      </c>
      <c r="AZ615">
        <f>(AX615-AP615)/AW615</f>
        <v>0</v>
      </c>
      <c r="BA615">
        <f>(AN615-AT615)/AT615</f>
        <v>0</v>
      </c>
      <c r="BB615">
        <f>AM615/(AO615+AM615/AT615)</f>
        <v>0</v>
      </c>
      <c r="BC615" t="s">
        <v>303</v>
      </c>
      <c r="BD615">
        <v>0</v>
      </c>
      <c r="BE615">
        <f>IF(BD615&lt;&gt;0, BD615, BB615)</f>
        <v>0</v>
      </c>
      <c r="BF615">
        <f>1-BE615/AT615</f>
        <v>0</v>
      </c>
      <c r="BG615">
        <f>(AT615-AS615)/(AT615-BE615)</f>
        <v>0</v>
      </c>
      <c r="BH615">
        <f>(AN615-AT615)/(AN615-BE615)</f>
        <v>0</v>
      </c>
      <c r="BI615">
        <f>(AT615-AS615)/(AT615-AM615)</f>
        <v>0</v>
      </c>
      <c r="BJ615">
        <f>(AN615-AT615)/(AN615-AM615)</f>
        <v>0</v>
      </c>
      <c r="BK615">
        <f>(BG615*BE615/AS615)</f>
        <v>0</v>
      </c>
      <c r="BL615">
        <f>(1-BK615)</f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f>$B$11*CS615+$C$11*CT615+$F$11*CU615*(1-CX615)</f>
        <v>0</v>
      </c>
      <c r="BV615">
        <f>BU615*BW615</f>
        <v>0</v>
      </c>
      <c r="BW615">
        <f>($B$11*$D$9+$C$11*$D$9+$F$11*((DH615+CZ615)/MAX(DH615+CZ615+DI615, 0.1)*$I$9+DI615/MAX(DH615+CZ615+DI615, 0.1)*$J$9))/($B$11+$C$11+$F$11)</f>
        <v>0</v>
      </c>
      <c r="BX615">
        <f>($B$11*$K$9+$C$11*$K$9+$F$11*((DH615+CZ615)/MAX(DH615+CZ615+DI615, 0.1)*$P$9+DI615/MAX(DH615+CZ615+DI615, 0.1)*$Q$9))/($B$11+$C$11+$F$11)</f>
        <v>0</v>
      </c>
      <c r="BY615">
        <v>6</v>
      </c>
      <c r="BZ615">
        <v>0.5</v>
      </c>
      <c r="CA615" t="s">
        <v>304</v>
      </c>
      <c r="CB615">
        <v>2</v>
      </c>
      <c r="CC615">
        <v>1625678411.5</v>
      </c>
      <c r="CD615">
        <v>405.062</v>
      </c>
      <c r="CE615">
        <v>419.962666666667</v>
      </c>
      <c r="CF615">
        <v>15.7785333333333</v>
      </c>
      <c r="CG615">
        <v>12.5650666666667</v>
      </c>
      <c r="CH615">
        <v>419.403333333333</v>
      </c>
      <c r="CI615">
        <v>17.3927</v>
      </c>
      <c r="CJ615">
        <v>500.013333333333</v>
      </c>
      <c r="CK615">
        <v>100.418666666667</v>
      </c>
      <c r="CL615">
        <v>0.0999598666666667</v>
      </c>
      <c r="CM615">
        <v>31.3749333333333</v>
      </c>
      <c r="CN615">
        <v>30.7227333333333</v>
      </c>
      <c r="CO615">
        <v>999.9</v>
      </c>
      <c r="CP615">
        <v>0</v>
      </c>
      <c r="CQ615">
        <v>0</v>
      </c>
      <c r="CR615">
        <v>10006.2666666667</v>
      </c>
      <c r="CS615">
        <v>0</v>
      </c>
      <c r="CT615">
        <v>4.08044</v>
      </c>
      <c r="CU615">
        <v>1046.26</v>
      </c>
      <c r="CV615">
        <v>0.961987666666667</v>
      </c>
      <c r="CW615">
        <v>0.0380122</v>
      </c>
      <c r="CX615">
        <v>0</v>
      </c>
      <c r="CY615">
        <v>1147.00666666667</v>
      </c>
      <c r="CZ615">
        <v>4.99912</v>
      </c>
      <c r="DA615">
        <v>11971.1</v>
      </c>
      <c r="DB615">
        <v>6714.44</v>
      </c>
      <c r="DC615">
        <v>38.9166666666667</v>
      </c>
      <c r="DD615">
        <v>41.5206666666667</v>
      </c>
      <c r="DE615">
        <v>40.5623333333333</v>
      </c>
      <c r="DF615">
        <v>41.208</v>
      </c>
      <c r="DG615">
        <v>41.208</v>
      </c>
      <c r="DH615">
        <v>1001.68333333333</v>
      </c>
      <c r="DI615">
        <v>39.5766666666667</v>
      </c>
      <c r="DJ615">
        <v>0</v>
      </c>
      <c r="DK615">
        <v>1625678413.4</v>
      </c>
      <c r="DL615">
        <v>0</v>
      </c>
      <c r="DM615">
        <v>1148.4516</v>
      </c>
      <c r="DN615">
        <v>-15.5092307574042</v>
      </c>
      <c r="DO615">
        <v>-141.499999815046</v>
      </c>
      <c r="DP615">
        <v>11982.74</v>
      </c>
      <c r="DQ615">
        <v>15</v>
      </c>
      <c r="DR615">
        <v>1625677134.6</v>
      </c>
      <c r="DS615" t="s">
        <v>305</v>
      </c>
      <c r="DT615">
        <v>1625677128.6</v>
      </c>
      <c r="DU615">
        <v>1625677134.6</v>
      </c>
      <c r="DV615">
        <v>2</v>
      </c>
      <c r="DW615">
        <v>0.041</v>
      </c>
      <c r="DX615">
        <v>0.026</v>
      </c>
      <c r="DY615">
        <v>-14.347</v>
      </c>
      <c r="DZ615">
        <v>-1.389</v>
      </c>
      <c r="EA615">
        <v>420</v>
      </c>
      <c r="EB615">
        <v>5</v>
      </c>
      <c r="EC615">
        <v>0.14</v>
      </c>
      <c r="ED615">
        <v>0.08</v>
      </c>
      <c r="EE615">
        <v>-14.8903170731707</v>
      </c>
      <c r="EF615">
        <v>-0.0219637630661466</v>
      </c>
      <c r="EG615">
        <v>0.019381156330363</v>
      </c>
      <c r="EH615">
        <v>1</v>
      </c>
      <c r="EI615">
        <v>1149.24121212121</v>
      </c>
      <c r="EJ615">
        <v>-15.3969148818112</v>
      </c>
      <c r="EK615">
        <v>1.48732168796446</v>
      </c>
      <c r="EL615">
        <v>0</v>
      </c>
      <c r="EM615">
        <v>3.1628256097561</v>
      </c>
      <c r="EN615">
        <v>0.230329128919861</v>
      </c>
      <c r="EO615">
        <v>0.0242794699030794</v>
      </c>
      <c r="EP615">
        <v>0</v>
      </c>
      <c r="EQ615">
        <v>1</v>
      </c>
      <c r="ER615">
        <v>3</v>
      </c>
      <c r="ES615" t="s">
        <v>427</v>
      </c>
      <c r="ET615">
        <v>100</v>
      </c>
      <c r="EU615">
        <v>100</v>
      </c>
      <c r="EV615">
        <v>-14.342</v>
      </c>
      <c r="EW615">
        <v>-1.6143</v>
      </c>
      <c r="EX615">
        <v>-14.3476998515065</v>
      </c>
      <c r="EY615">
        <v>0.000485247639819423</v>
      </c>
      <c r="EZ615">
        <v>-1.36446825205216e-06</v>
      </c>
      <c r="FA615">
        <v>5.78542989185787e-10</v>
      </c>
      <c r="FB615">
        <v>-1.1099058739466</v>
      </c>
      <c r="FC615">
        <v>-0.0508365997127688</v>
      </c>
      <c r="FD615">
        <v>0.00161886503163497</v>
      </c>
      <c r="FE615">
        <v>-2.08621555845513e-05</v>
      </c>
      <c r="FF615">
        <v>0</v>
      </c>
      <c r="FG615">
        <v>2096</v>
      </c>
      <c r="FH615">
        <v>2</v>
      </c>
      <c r="FI615">
        <v>28</v>
      </c>
      <c r="FJ615">
        <v>21.4</v>
      </c>
      <c r="FK615">
        <v>21.3</v>
      </c>
      <c r="FL615">
        <v>18</v>
      </c>
      <c r="FM615">
        <v>493.194</v>
      </c>
      <c r="FN615">
        <v>514.569</v>
      </c>
      <c r="FO615">
        <v>35.5841</v>
      </c>
      <c r="FP615">
        <v>26.7433</v>
      </c>
      <c r="FQ615">
        <v>30.0003</v>
      </c>
      <c r="FR615">
        <v>26.7244</v>
      </c>
      <c r="FS615">
        <v>26.6962</v>
      </c>
      <c r="FT615">
        <v>21.5903</v>
      </c>
      <c r="FU615">
        <v>22.5951</v>
      </c>
      <c r="FV615">
        <v>0</v>
      </c>
      <c r="FW615">
        <v>35.67</v>
      </c>
      <c r="FX615">
        <v>420</v>
      </c>
      <c r="FY615">
        <v>12.7264</v>
      </c>
      <c r="FZ615">
        <v>101.658</v>
      </c>
      <c r="GA615">
        <v>96.1743</v>
      </c>
    </row>
    <row r="616" spans="1:183">
      <c r="A616">
        <v>600</v>
      </c>
      <c r="B616">
        <v>1625678414.5</v>
      </c>
      <c r="C616">
        <v>1198.40000009537</v>
      </c>
      <c r="D616" t="s">
        <v>1506</v>
      </c>
      <c r="E616" t="s">
        <v>1507</v>
      </c>
      <c r="F616">
        <v>1</v>
      </c>
      <c r="G616" t="s">
        <v>302</v>
      </c>
      <c r="H616">
        <v>1625678413.5</v>
      </c>
      <c r="I616">
        <f>(J616)/1000</f>
        <v>0</v>
      </c>
      <c r="J616">
        <f>1000*CJ616*AH616*(CF616-CG616)/(100*BY616*(1000-AH616*CF616))</f>
        <v>0</v>
      </c>
      <c r="K616">
        <f>CJ616*AH616*(CE616-CD616*(1000-AH616*CG616)/(1000-AH616*CF616))/(100*BY616)</f>
        <v>0</v>
      </c>
      <c r="L616">
        <f>CD616 - IF(AH616&gt;1, K616*BY616*100.0/(AJ616*CR616), 0)</f>
        <v>0</v>
      </c>
      <c r="M616">
        <f>((S616-I616/2)*L616-K616)/(S616+I616/2)</f>
        <v>0</v>
      </c>
      <c r="N616">
        <f>M616*(CK616+CL616)/1000.0</f>
        <v>0</v>
      </c>
      <c r="O616">
        <f>(CD616 - IF(AH616&gt;1, K616*BY616*100.0/(AJ616*CR616), 0))*(CK616+CL616)/1000.0</f>
        <v>0</v>
      </c>
      <c r="P616">
        <f>2.0/((1/R616-1/Q616)+SIGN(R616)*SQRT((1/R616-1/Q616)*(1/R616-1/Q616) + 4*BZ616/((BZ616+1)*(BZ616+1))*(2*1/R616*1/Q616-1/Q616*1/Q616)))</f>
        <v>0</v>
      </c>
      <c r="Q616">
        <f>IF(LEFT(CA616,1)&lt;&gt;"0",IF(LEFT(CA616,1)="1",3.0,CB616),$D$5+$E$5*(CR616*CK616/($K$5*1000))+$F$5*(CR616*CK616/($K$5*1000))*MAX(MIN(BY616,$J$5),$I$5)*MAX(MIN(BY616,$J$5),$I$5)+$G$5*MAX(MIN(BY616,$J$5),$I$5)*(CR616*CK616/($K$5*1000))+$H$5*(CR616*CK616/($K$5*1000))*(CR616*CK616/($K$5*1000)))</f>
        <v>0</v>
      </c>
      <c r="R616">
        <f>I616*(1000-(1000*0.61365*exp(17.502*V616/(240.97+V616))/(CK616+CL616)+CF616)/2)/(1000*0.61365*exp(17.502*V616/(240.97+V616))/(CK616+CL616)-CF616)</f>
        <v>0</v>
      </c>
      <c r="S616">
        <f>1/((BZ616+1)/(P616/1.6)+1/(Q616/1.37)) + BZ616/((BZ616+1)/(P616/1.6) + BZ616/(Q616/1.37))</f>
        <v>0</v>
      </c>
      <c r="T616">
        <f>(BU616*BX616)</f>
        <v>0</v>
      </c>
      <c r="U616">
        <f>(CM616+(T616+2*0.95*5.67E-8*(((CM616+$B$7)+273)^4-(CM616+273)^4)-44100*I616)/(1.84*29.3*Q616+8*0.95*5.67E-8*(CM616+273)^3))</f>
        <v>0</v>
      </c>
      <c r="V616">
        <f>($C$7*CN616+$D$7*CO616+$E$7*U616)</f>
        <v>0</v>
      </c>
      <c r="W616">
        <f>0.61365*exp(17.502*V616/(240.97+V616))</f>
        <v>0</v>
      </c>
      <c r="X616">
        <f>(Y616/Z616*100)</f>
        <v>0</v>
      </c>
      <c r="Y616">
        <f>CF616*(CK616+CL616)/1000</f>
        <v>0</v>
      </c>
      <c r="Z616">
        <f>0.61365*exp(17.502*CM616/(240.97+CM616))</f>
        <v>0</v>
      </c>
      <c r="AA616">
        <f>(W616-CF616*(CK616+CL616)/1000)</f>
        <v>0</v>
      </c>
      <c r="AB616">
        <f>(-I616*44100)</f>
        <v>0</v>
      </c>
      <c r="AC616">
        <f>2*29.3*Q616*0.92*(CM616-V616)</f>
        <v>0</v>
      </c>
      <c r="AD616">
        <f>2*0.95*5.67E-8*(((CM616+$B$7)+273)^4-(V616+273)^4)</f>
        <v>0</v>
      </c>
      <c r="AE616">
        <f>T616+AD616+AB616+AC616</f>
        <v>0</v>
      </c>
      <c r="AF616">
        <v>0</v>
      </c>
      <c r="AG616">
        <v>0</v>
      </c>
      <c r="AH616">
        <f>IF(AF616*$H$13&gt;=AJ616,1.0,(AJ616/(AJ616-AF616*$H$13)))</f>
        <v>0</v>
      </c>
      <c r="AI616">
        <f>(AH616-1)*100</f>
        <v>0</v>
      </c>
      <c r="AJ616">
        <f>MAX(0,($B$13+$C$13*CR616)/(1+$D$13*CR616)*CK616/(CM616+273)*$E$13)</f>
        <v>0</v>
      </c>
      <c r="AK616" t="s">
        <v>303</v>
      </c>
      <c r="AL616" t="s">
        <v>303</v>
      </c>
      <c r="AM616">
        <v>0</v>
      </c>
      <c r="AN616">
        <v>0</v>
      </c>
      <c r="AO616">
        <f>1-AM616/AN616</f>
        <v>0</v>
      </c>
      <c r="AP616">
        <v>0</v>
      </c>
      <c r="AQ616" t="s">
        <v>303</v>
      </c>
      <c r="AR616" t="s">
        <v>303</v>
      </c>
      <c r="AS616">
        <v>0</v>
      </c>
      <c r="AT616">
        <v>0</v>
      </c>
      <c r="AU616">
        <f>1-AS616/AT616</f>
        <v>0</v>
      </c>
      <c r="AV616">
        <v>0.5</v>
      </c>
      <c r="AW616">
        <f>BV616</f>
        <v>0</v>
      </c>
      <c r="AX616">
        <f>K616</f>
        <v>0</v>
      </c>
      <c r="AY616">
        <f>AU616*AV616*AW616</f>
        <v>0</v>
      </c>
      <c r="AZ616">
        <f>(AX616-AP616)/AW616</f>
        <v>0</v>
      </c>
      <c r="BA616">
        <f>(AN616-AT616)/AT616</f>
        <v>0</v>
      </c>
      <c r="BB616">
        <f>AM616/(AO616+AM616/AT616)</f>
        <v>0</v>
      </c>
      <c r="BC616" t="s">
        <v>303</v>
      </c>
      <c r="BD616">
        <v>0</v>
      </c>
      <c r="BE616">
        <f>IF(BD616&lt;&gt;0, BD616, BB616)</f>
        <v>0</v>
      </c>
      <c r="BF616">
        <f>1-BE616/AT616</f>
        <v>0</v>
      </c>
      <c r="BG616">
        <f>(AT616-AS616)/(AT616-BE616)</f>
        <v>0</v>
      </c>
      <c r="BH616">
        <f>(AN616-AT616)/(AN616-BE616)</f>
        <v>0</v>
      </c>
      <c r="BI616">
        <f>(AT616-AS616)/(AT616-AM616)</f>
        <v>0</v>
      </c>
      <c r="BJ616">
        <f>(AN616-AT616)/(AN616-AM616)</f>
        <v>0</v>
      </c>
      <c r="BK616">
        <f>(BG616*BE616/AS616)</f>
        <v>0</v>
      </c>
      <c r="BL616">
        <f>(1-BK616)</f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f>$B$11*CS616+$C$11*CT616+$F$11*CU616*(1-CX616)</f>
        <v>0</v>
      </c>
      <c r="BV616">
        <f>BU616*BW616</f>
        <v>0</v>
      </c>
      <c r="BW616">
        <f>($B$11*$D$9+$C$11*$D$9+$F$11*((DH616+CZ616)/MAX(DH616+CZ616+DI616, 0.1)*$I$9+DI616/MAX(DH616+CZ616+DI616, 0.1)*$J$9))/($B$11+$C$11+$F$11)</f>
        <v>0</v>
      </c>
      <c r="BX616">
        <f>($B$11*$K$9+$C$11*$K$9+$F$11*((DH616+CZ616)/MAX(DH616+CZ616+DI616, 0.1)*$P$9+DI616/MAX(DH616+CZ616+DI616, 0.1)*$Q$9))/($B$11+$C$11+$F$11)</f>
        <v>0</v>
      </c>
      <c r="BY616">
        <v>6</v>
      </c>
      <c r="BZ616">
        <v>0.5</v>
      </c>
      <c r="CA616" t="s">
        <v>304</v>
      </c>
      <c r="CB616">
        <v>2</v>
      </c>
      <c r="CC616">
        <v>1625678413.5</v>
      </c>
      <c r="CD616">
        <v>405.038666666667</v>
      </c>
      <c r="CE616">
        <v>419.936</v>
      </c>
      <c r="CF616">
        <v>15.8004666666667</v>
      </c>
      <c r="CG616">
        <v>12.5929333333333</v>
      </c>
      <c r="CH616">
        <v>419.38</v>
      </c>
      <c r="CI616">
        <v>17.4149</v>
      </c>
      <c r="CJ616">
        <v>500.047666666667</v>
      </c>
      <c r="CK616">
        <v>100.418333333333</v>
      </c>
      <c r="CL616">
        <v>0.0998715333333333</v>
      </c>
      <c r="CM616">
        <v>31.4044666666667</v>
      </c>
      <c r="CN616">
        <v>30.7496</v>
      </c>
      <c r="CO616">
        <v>999.9</v>
      </c>
      <c r="CP616">
        <v>0</v>
      </c>
      <c r="CQ616">
        <v>0</v>
      </c>
      <c r="CR616">
        <v>10028.7666666667</v>
      </c>
      <c r="CS616">
        <v>0</v>
      </c>
      <c r="CT616">
        <v>4.08044</v>
      </c>
      <c r="CU616">
        <v>1045.95666666667</v>
      </c>
      <c r="CV616">
        <v>0.961984</v>
      </c>
      <c r="CW616">
        <v>0.0380159</v>
      </c>
      <c r="CX616">
        <v>0</v>
      </c>
      <c r="CY616">
        <v>1146.35</v>
      </c>
      <c r="CZ616">
        <v>4.99912</v>
      </c>
      <c r="DA616">
        <v>11961.6666666667</v>
      </c>
      <c r="DB616">
        <v>6712.50333333333</v>
      </c>
      <c r="DC616">
        <v>38.8746666666667</v>
      </c>
      <c r="DD616">
        <v>41.562</v>
      </c>
      <c r="DE616">
        <v>40.4166666666667</v>
      </c>
      <c r="DF616">
        <v>41.2286666666667</v>
      </c>
      <c r="DG616">
        <v>41.2913333333333</v>
      </c>
      <c r="DH616">
        <v>1001.38666666667</v>
      </c>
      <c r="DI616">
        <v>39.57</v>
      </c>
      <c r="DJ616">
        <v>0</v>
      </c>
      <c r="DK616">
        <v>1625678415.2</v>
      </c>
      <c r="DL616">
        <v>0</v>
      </c>
      <c r="DM616">
        <v>1148.05807692308</v>
      </c>
      <c r="DN616">
        <v>-14.9644444628085</v>
      </c>
      <c r="DO616">
        <v>-143.514530032396</v>
      </c>
      <c r="DP616">
        <v>11979.0153846154</v>
      </c>
      <c r="DQ616">
        <v>15</v>
      </c>
      <c r="DR616">
        <v>1625677134.6</v>
      </c>
      <c r="DS616" t="s">
        <v>305</v>
      </c>
      <c r="DT616">
        <v>1625677128.6</v>
      </c>
      <c r="DU616">
        <v>1625677134.6</v>
      </c>
      <c r="DV616">
        <v>2</v>
      </c>
      <c r="DW616">
        <v>0.041</v>
      </c>
      <c r="DX616">
        <v>0.026</v>
      </c>
      <c r="DY616">
        <v>-14.347</v>
      </c>
      <c r="DZ616">
        <v>-1.389</v>
      </c>
      <c r="EA616">
        <v>420</v>
      </c>
      <c r="EB616">
        <v>5</v>
      </c>
      <c r="EC616">
        <v>0.14</v>
      </c>
      <c r="ED616">
        <v>0.08</v>
      </c>
      <c r="EE616">
        <v>-14.8900195121951</v>
      </c>
      <c r="EF616">
        <v>-0.0565400696864139</v>
      </c>
      <c r="EG616">
        <v>0.019435988990909</v>
      </c>
      <c r="EH616">
        <v>1</v>
      </c>
      <c r="EI616">
        <v>1148.78942857143</v>
      </c>
      <c r="EJ616">
        <v>-15.639495714904</v>
      </c>
      <c r="EK616">
        <v>1.59430404495351</v>
      </c>
      <c r="EL616">
        <v>0</v>
      </c>
      <c r="EM616">
        <v>3.16978609756098</v>
      </c>
      <c r="EN616">
        <v>0.252651428571424</v>
      </c>
      <c r="EO616">
        <v>0.0261150235126</v>
      </c>
      <c r="EP616">
        <v>0</v>
      </c>
      <c r="EQ616">
        <v>1</v>
      </c>
      <c r="ER616">
        <v>3</v>
      </c>
      <c r="ES616" t="s">
        <v>427</v>
      </c>
      <c r="ET616">
        <v>100</v>
      </c>
      <c r="EU616">
        <v>100</v>
      </c>
      <c r="EV616">
        <v>-14.342</v>
      </c>
      <c r="EW616">
        <v>-1.6146</v>
      </c>
      <c r="EX616">
        <v>-14.3476998515065</v>
      </c>
      <c r="EY616">
        <v>0.000485247639819423</v>
      </c>
      <c r="EZ616">
        <v>-1.36446825205216e-06</v>
      </c>
      <c r="FA616">
        <v>5.78542989185787e-10</v>
      </c>
      <c r="FB616">
        <v>-1.1099058739466</v>
      </c>
      <c r="FC616">
        <v>-0.0508365997127688</v>
      </c>
      <c r="FD616">
        <v>0.00161886503163497</v>
      </c>
      <c r="FE616">
        <v>-2.08621555845513e-05</v>
      </c>
      <c r="FF616">
        <v>0</v>
      </c>
      <c r="FG616">
        <v>2096</v>
      </c>
      <c r="FH616">
        <v>2</v>
      </c>
      <c r="FI616">
        <v>28</v>
      </c>
      <c r="FJ616">
        <v>21.4</v>
      </c>
      <c r="FK616">
        <v>21.3</v>
      </c>
      <c r="FL616">
        <v>18</v>
      </c>
      <c r="FM616">
        <v>493.339</v>
      </c>
      <c r="FN616">
        <v>514.381</v>
      </c>
      <c r="FO616">
        <v>35.627</v>
      </c>
      <c r="FP616">
        <v>26.7456</v>
      </c>
      <c r="FQ616">
        <v>30.0005</v>
      </c>
      <c r="FR616">
        <v>26.7261</v>
      </c>
      <c r="FS616">
        <v>26.6973</v>
      </c>
      <c r="FT616">
        <v>21.5938</v>
      </c>
      <c r="FU616">
        <v>22.5951</v>
      </c>
      <c r="FV616">
        <v>0</v>
      </c>
      <c r="FW616">
        <v>35.67</v>
      </c>
      <c r="FX616">
        <v>420</v>
      </c>
      <c r="FY616">
        <v>12.7249</v>
      </c>
      <c r="FZ616">
        <v>101.658</v>
      </c>
      <c r="GA616">
        <v>96.1747</v>
      </c>
    </row>
    <row r="617" spans="1:183">
      <c r="A617">
        <v>601</v>
      </c>
      <c r="B617">
        <v>1625678416.5</v>
      </c>
      <c r="C617">
        <v>1200.40000009537</v>
      </c>
      <c r="D617" t="s">
        <v>1508</v>
      </c>
      <c r="E617" t="s">
        <v>1509</v>
      </c>
      <c r="F617">
        <v>1</v>
      </c>
      <c r="G617" t="s">
        <v>302</v>
      </c>
      <c r="H617">
        <v>1625678415.5</v>
      </c>
      <c r="I617">
        <f>(J617)/1000</f>
        <v>0</v>
      </c>
      <c r="J617">
        <f>1000*CJ617*AH617*(CF617-CG617)/(100*BY617*(1000-AH617*CF617))</f>
        <v>0</v>
      </c>
      <c r="K617">
        <f>CJ617*AH617*(CE617-CD617*(1000-AH617*CG617)/(1000-AH617*CF617))/(100*BY617)</f>
        <v>0</v>
      </c>
      <c r="L617">
        <f>CD617 - IF(AH617&gt;1, K617*BY617*100.0/(AJ617*CR617), 0)</f>
        <v>0</v>
      </c>
      <c r="M617">
        <f>((S617-I617/2)*L617-K617)/(S617+I617/2)</f>
        <v>0</v>
      </c>
      <c r="N617">
        <f>M617*(CK617+CL617)/1000.0</f>
        <v>0</v>
      </c>
      <c r="O617">
        <f>(CD617 - IF(AH617&gt;1, K617*BY617*100.0/(AJ617*CR617), 0))*(CK617+CL617)/1000.0</f>
        <v>0</v>
      </c>
      <c r="P617">
        <f>2.0/((1/R617-1/Q617)+SIGN(R617)*SQRT((1/R617-1/Q617)*(1/R617-1/Q617) + 4*BZ617/((BZ617+1)*(BZ617+1))*(2*1/R617*1/Q617-1/Q617*1/Q617)))</f>
        <v>0</v>
      </c>
      <c r="Q617">
        <f>IF(LEFT(CA617,1)&lt;&gt;"0",IF(LEFT(CA617,1)="1",3.0,CB617),$D$5+$E$5*(CR617*CK617/($K$5*1000))+$F$5*(CR617*CK617/($K$5*1000))*MAX(MIN(BY617,$J$5),$I$5)*MAX(MIN(BY617,$J$5),$I$5)+$G$5*MAX(MIN(BY617,$J$5),$I$5)*(CR617*CK617/($K$5*1000))+$H$5*(CR617*CK617/($K$5*1000))*(CR617*CK617/($K$5*1000)))</f>
        <v>0</v>
      </c>
      <c r="R617">
        <f>I617*(1000-(1000*0.61365*exp(17.502*V617/(240.97+V617))/(CK617+CL617)+CF617)/2)/(1000*0.61365*exp(17.502*V617/(240.97+V617))/(CK617+CL617)-CF617)</f>
        <v>0</v>
      </c>
      <c r="S617">
        <f>1/((BZ617+1)/(P617/1.6)+1/(Q617/1.37)) + BZ617/((BZ617+1)/(P617/1.6) + BZ617/(Q617/1.37))</f>
        <v>0</v>
      </c>
      <c r="T617">
        <f>(BU617*BX617)</f>
        <v>0</v>
      </c>
      <c r="U617">
        <f>(CM617+(T617+2*0.95*5.67E-8*(((CM617+$B$7)+273)^4-(CM617+273)^4)-44100*I617)/(1.84*29.3*Q617+8*0.95*5.67E-8*(CM617+273)^3))</f>
        <v>0</v>
      </c>
      <c r="V617">
        <f>($C$7*CN617+$D$7*CO617+$E$7*U617)</f>
        <v>0</v>
      </c>
      <c r="W617">
        <f>0.61365*exp(17.502*V617/(240.97+V617))</f>
        <v>0</v>
      </c>
      <c r="X617">
        <f>(Y617/Z617*100)</f>
        <v>0</v>
      </c>
      <c r="Y617">
        <f>CF617*(CK617+CL617)/1000</f>
        <v>0</v>
      </c>
      <c r="Z617">
        <f>0.61365*exp(17.502*CM617/(240.97+CM617))</f>
        <v>0</v>
      </c>
      <c r="AA617">
        <f>(W617-CF617*(CK617+CL617)/1000)</f>
        <v>0</v>
      </c>
      <c r="AB617">
        <f>(-I617*44100)</f>
        <v>0</v>
      </c>
      <c r="AC617">
        <f>2*29.3*Q617*0.92*(CM617-V617)</f>
        <v>0</v>
      </c>
      <c r="AD617">
        <f>2*0.95*5.67E-8*(((CM617+$B$7)+273)^4-(V617+273)^4)</f>
        <v>0</v>
      </c>
      <c r="AE617">
        <f>T617+AD617+AB617+AC617</f>
        <v>0</v>
      </c>
      <c r="AF617">
        <v>0</v>
      </c>
      <c r="AG617">
        <v>0</v>
      </c>
      <c r="AH617">
        <f>IF(AF617*$H$13&gt;=AJ617,1.0,(AJ617/(AJ617-AF617*$H$13)))</f>
        <v>0</v>
      </c>
      <c r="AI617">
        <f>(AH617-1)*100</f>
        <v>0</v>
      </c>
      <c r="AJ617">
        <f>MAX(0,($B$13+$C$13*CR617)/(1+$D$13*CR617)*CK617/(CM617+273)*$E$13)</f>
        <v>0</v>
      </c>
      <c r="AK617" t="s">
        <v>303</v>
      </c>
      <c r="AL617" t="s">
        <v>303</v>
      </c>
      <c r="AM617">
        <v>0</v>
      </c>
      <c r="AN617">
        <v>0</v>
      </c>
      <c r="AO617">
        <f>1-AM617/AN617</f>
        <v>0</v>
      </c>
      <c r="AP617">
        <v>0</v>
      </c>
      <c r="AQ617" t="s">
        <v>303</v>
      </c>
      <c r="AR617" t="s">
        <v>303</v>
      </c>
      <c r="AS617">
        <v>0</v>
      </c>
      <c r="AT617">
        <v>0</v>
      </c>
      <c r="AU617">
        <f>1-AS617/AT617</f>
        <v>0</v>
      </c>
      <c r="AV617">
        <v>0.5</v>
      </c>
      <c r="AW617">
        <f>BV617</f>
        <v>0</v>
      </c>
      <c r="AX617">
        <f>K617</f>
        <v>0</v>
      </c>
      <c r="AY617">
        <f>AU617*AV617*AW617</f>
        <v>0</v>
      </c>
      <c r="AZ617">
        <f>(AX617-AP617)/AW617</f>
        <v>0</v>
      </c>
      <c r="BA617">
        <f>(AN617-AT617)/AT617</f>
        <v>0</v>
      </c>
      <c r="BB617">
        <f>AM617/(AO617+AM617/AT617)</f>
        <v>0</v>
      </c>
      <c r="BC617" t="s">
        <v>303</v>
      </c>
      <c r="BD617">
        <v>0</v>
      </c>
      <c r="BE617">
        <f>IF(BD617&lt;&gt;0, BD617, BB617)</f>
        <v>0</v>
      </c>
      <c r="BF617">
        <f>1-BE617/AT617</f>
        <v>0</v>
      </c>
      <c r="BG617">
        <f>(AT617-AS617)/(AT617-BE617)</f>
        <v>0</v>
      </c>
      <c r="BH617">
        <f>(AN617-AT617)/(AN617-BE617)</f>
        <v>0</v>
      </c>
      <c r="BI617">
        <f>(AT617-AS617)/(AT617-AM617)</f>
        <v>0</v>
      </c>
      <c r="BJ617">
        <f>(AN617-AT617)/(AN617-AM617)</f>
        <v>0</v>
      </c>
      <c r="BK617">
        <f>(BG617*BE617/AS617)</f>
        <v>0</v>
      </c>
      <c r="BL617">
        <f>(1-BK617)</f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f>$B$11*CS617+$C$11*CT617+$F$11*CU617*(1-CX617)</f>
        <v>0</v>
      </c>
      <c r="BV617">
        <f>BU617*BW617</f>
        <v>0</v>
      </c>
      <c r="BW617">
        <f>($B$11*$D$9+$C$11*$D$9+$F$11*((DH617+CZ617)/MAX(DH617+CZ617+DI617, 0.1)*$I$9+DI617/MAX(DH617+CZ617+DI617, 0.1)*$J$9))/($B$11+$C$11+$F$11)</f>
        <v>0</v>
      </c>
      <c r="BX617">
        <f>($B$11*$K$9+$C$11*$K$9+$F$11*((DH617+CZ617)/MAX(DH617+CZ617+DI617, 0.1)*$P$9+DI617/MAX(DH617+CZ617+DI617, 0.1)*$Q$9))/($B$11+$C$11+$F$11)</f>
        <v>0</v>
      </c>
      <c r="BY617">
        <v>6</v>
      </c>
      <c r="BZ617">
        <v>0.5</v>
      </c>
      <c r="CA617" t="s">
        <v>304</v>
      </c>
      <c r="CB617">
        <v>2</v>
      </c>
      <c r="CC617">
        <v>1625678415.5</v>
      </c>
      <c r="CD617">
        <v>405.029</v>
      </c>
      <c r="CE617">
        <v>419.911333333333</v>
      </c>
      <c r="CF617">
        <v>15.8255333333333</v>
      </c>
      <c r="CG617">
        <v>12.6320333333333</v>
      </c>
      <c r="CH617">
        <v>419.370333333333</v>
      </c>
      <c r="CI617">
        <v>17.4403</v>
      </c>
      <c r="CJ617">
        <v>500.065333333333</v>
      </c>
      <c r="CK617">
        <v>100.420333333333</v>
      </c>
      <c r="CL617">
        <v>0.100077166666667</v>
      </c>
      <c r="CM617">
        <v>31.4346333333333</v>
      </c>
      <c r="CN617">
        <v>30.7712666666667</v>
      </c>
      <c r="CO617">
        <v>999.9</v>
      </c>
      <c r="CP617">
        <v>0</v>
      </c>
      <c r="CQ617">
        <v>0</v>
      </c>
      <c r="CR617">
        <v>10027.5</v>
      </c>
      <c r="CS617">
        <v>0</v>
      </c>
      <c r="CT617">
        <v>4.08044</v>
      </c>
      <c r="CU617">
        <v>1046.05</v>
      </c>
      <c r="CV617">
        <v>0.961984</v>
      </c>
      <c r="CW617">
        <v>0.0380159</v>
      </c>
      <c r="CX617">
        <v>0</v>
      </c>
      <c r="CY617">
        <v>1145.75333333333</v>
      </c>
      <c r="CZ617">
        <v>4.99912</v>
      </c>
      <c r="DA617">
        <v>11958.3</v>
      </c>
      <c r="DB617">
        <v>6713.10666666667</v>
      </c>
      <c r="DC617">
        <v>38.9583333333333</v>
      </c>
      <c r="DD617">
        <v>41.562</v>
      </c>
      <c r="DE617">
        <v>40.375</v>
      </c>
      <c r="DF617">
        <v>41.1873333333333</v>
      </c>
      <c r="DG617">
        <v>41.229</v>
      </c>
      <c r="DH617">
        <v>1001.47666666667</v>
      </c>
      <c r="DI617">
        <v>39.5733333333333</v>
      </c>
      <c r="DJ617">
        <v>0</v>
      </c>
      <c r="DK617">
        <v>1625678417.6</v>
      </c>
      <c r="DL617">
        <v>0</v>
      </c>
      <c r="DM617">
        <v>1147.43884615385</v>
      </c>
      <c r="DN617">
        <v>-15.1976068460971</v>
      </c>
      <c r="DO617">
        <v>-140.109401772736</v>
      </c>
      <c r="DP617">
        <v>11973.3769230769</v>
      </c>
      <c r="DQ617">
        <v>15</v>
      </c>
      <c r="DR617">
        <v>1625677134.6</v>
      </c>
      <c r="DS617" t="s">
        <v>305</v>
      </c>
      <c r="DT617">
        <v>1625677128.6</v>
      </c>
      <c r="DU617">
        <v>1625677134.6</v>
      </c>
      <c r="DV617">
        <v>2</v>
      </c>
      <c r="DW617">
        <v>0.041</v>
      </c>
      <c r="DX617">
        <v>0.026</v>
      </c>
      <c r="DY617">
        <v>-14.347</v>
      </c>
      <c r="DZ617">
        <v>-1.389</v>
      </c>
      <c r="EA617">
        <v>420</v>
      </c>
      <c r="EB617">
        <v>5</v>
      </c>
      <c r="EC617">
        <v>0.14</v>
      </c>
      <c r="ED617">
        <v>0.08</v>
      </c>
      <c r="EE617">
        <v>-14.8915731707317</v>
      </c>
      <c r="EF617">
        <v>0.010156097560931</v>
      </c>
      <c r="EG617">
        <v>0.0172623094912255</v>
      </c>
      <c r="EH617">
        <v>1</v>
      </c>
      <c r="EI617">
        <v>1148.14636363636</v>
      </c>
      <c r="EJ617">
        <v>-15.4886890676752</v>
      </c>
      <c r="EK617">
        <v>1.49283301585381</v>
      </c>
      <c r="EL617">
        <v>0</v>
      </c>
      <c r="EM617">
        <v>3.17530609756098</v>
      </c>
      <c r="EN617">
        <v>0.232684390243912</v>
      </c>
      <c r="EO617">
        <v>0.0248818773189909</v>
      </c>
      <c r="EP617">
        <v>0</v>
      </c>
      <c r="EQ617">
        <v>1</v>
      </c>
      <c r="ER617">
        <v>3</v>
      </c>
      <c r="ES617" t="s">
        <v>427</v>
      </c>
      <c r="ET617">
        <v>100</v>
      </c>
      <c r="EU617">
        <v>100</v>
      </c>
      <c r="EV617">
        <v>-14.342</v>
      </c>
      <c r="EW617">
        <v>-1.615</v>
      </c>
      <c r="EX617">
        <v>-14.3476998515065</v>
      </c>
      <c r="EY617">
        <v>0.000485247639819423</v>
      </c>
      <c r="EZ617">
        <v>-1.36446825205216e-06</v>
      </c>
      <c r="FA617">
        <v>5.78542989185787e-10</v>
      </c>
      <c r="FB617">
        <v>-1.1099058739466</v>
      </c>
      <c r="FC617">
        <v>-0.0508365997127688</v>
      </c>
      <c r="FD617">
        <v>0.00161886503163497</v>
      </c>
      <c r="FE617">
        <v>-2.08621555845513e-05</v>
      </c>
      <c r="FF617">
        <v>0</v>
      </c>
      <c r="FG617">
        <v>2096</v>
      </c>
      <c r="FH617">
        <v>2</v>
      </c>
      <c r="FI617">
        <v>28</v>
      </c>
      <c r="FJ617">
        <v>21.5</v>
      </c>
      <c r="FK617">
        <v>21.4</v>
      </c>
      <c r="FL617">
        <v>18</v>
      </c>
      <c r="FM617">
        <v>493.32</v>
      </c>
      <c r="FN617">
        <v>514.445</v>
      </c>
      <c r="FO617">
        <v>35.6737</v>
      </c>
      <c r="FP617">
        <v>26.7478</v>
      </c>
      <c r="FQ617">
        <v>30.0006</v>
      </c>
      <c r="FR617">
        <v>26.7272</v>
      </c>
      <c r="FS617">
        <v>26.6985</v>
      </c>
      <c r="FT617">
        <v>21.5933</v>
      </c>
      <c r="FU617">
        <v>22.5951</v>
      </c>
      <c r="FV617">
        <v>0</v>
      </c>
      <c r="FW617">
        <v>35.74</v>
      </c>
      <c r="FX617">
        <v>420</v>
      </c>
      <c r="FY617">
        <v>12.7184</v>
      </c>
      <c r="FZ617">
        <v>101.657</v>
      </c>
      <c r="GA617">
        <v>96.1756</v>
      </c>
    </row>
    <row r="618" spans="1:183">
      <c r="A618">
        <v>602</v>
      </c>
      <c r="B618">
        <v>1625678418.5</v>
      </c>
      <c r="C618">
        <v>1202.40000009537</v>
      </c>
      <c r="D618" t="s">
        <v>1510</v>
      </c>
      <c r="E618" t="s">
        <v>1511</v>
      </c>
      <c r="F618">
        <v>1</v>
      </c>
      <c r="G618" t="s">
        <v>302</v>
      </c>
      <c r="H618">
        <v>1625678417.5</v>
      </c>
      <c r="I618">
        <f>(J618)/1000</f>
        <v>0</v>
      </c>
      <c r="J618">
        <f>1000*CJ618*AH618*(CF618-CG618)/(100*BY618*(1000-AH618*CF618))</f>
        <v>0</v>
      </c>
      <c r="K618">
        <f>CJ618*AH618*(CE618-CD618*(1000-AH618*CG618)/(1000-AH618*CF618))/(100*BY618)</f>
        <v>0</v>
      </c>
      <c r="L618">
        <f>CD618 - IF(AH618&gt;1, K618*BY618*100.0/(AJ618*CR618), 0)</f>
        <v>0</v>
      </c>
      <c r="M618">
        <f>((S618-I618/2)*L618-K618)/(S618+I618/2)</f>
        <v>0</v>
      </c>
      <c r="N618">
        <f>M618*(CK618+CL618)/1000.0</f>
        <v>0</v>
      </c>
      <c r="O618">
        <f>(CD618 - IF(AH618&gt;1, K618*BY618*100.0/(AJ618*CR618), 0))*(CK618+CL618)/1000.0</f>
        <v>0</v>
      </c>
      <c r="P618">
        <f>2.0/((1/R618-1/Q618)+SIGN(R618)*SQRT((1/R618-1/Q618)*(1/R618-1/Q618) + 4*BZ618/((BZ618+1)*(BZ618+1))*(2*1/R618*1/Q618-1/Q618*1/Q618)))</f>
        <v>0</v>
      </c>
      <c r="Q618">
        <f>IF(LEFT(CA618,1)&lt;&gt;"0",IF(LEFT(CA618,1)="1",3.0,CB618),$D$5+$E$5*(CR618*CK618/($K$5*1000))+$F$5*(CR618*CK618/($K$5*1000))*MAX(MIN(BY618,$J$5),$I$5)*MAX(MIN(BY618,$J$5),$I$5)+$G$5*MAX(MIN(BY618,$J$5),$I$5)*(CR618*CK618/($K$5*1000))+$H$5*(CR618*CK618/($K$5*1000))*(CR618*CK618/($K$5*1000)))</f>
        <v>0</v>
      </c>
      <c r="R618">
        <f>I618*(1000-(1000*0.61365*exp(17.502*V618/(240.97+V618))/(CK618+CL618)+CF618)/2)/(1000*0.61365*exp(17.502*V618/(240.97+V618))/(CK618+CL618)-CF618)</f>
        <v>0</v>
      </c>
      <c r="S618">
        <f>1/((BZ618+1)/(P618/1.6)+1/(Q618/1.37)) + BZ618/((BZ618+1)/(P618/1.6) + BZ618/(Q618/1.37))</f>
        <v>0</v>
      </c>
      <c r="T618">
        <f>(BU618*BX618)</f>
        <v>0</v>
      </c>
      <c r="U618">
        <f>(CM618+(T618+2*0.95*5.67E-8*(((CM618+$B$7)+273)^4-(CM618+273)^4)-44100*I618)/(1.84*29.3*Q618+8*0.95*5.67E-8*(CM618+273)^3))</f>
        <v>0</v>
      </c>
      <c r="V618">
        <f>($C$7*CN618+$D$7*CO618+$E$7*U618)</f>
        <v>0</v>
      </c>
      <c r="W618">
        <f>0.61365*exp(17.502*V618/(240.97+V618))</f>
        <v>0</v>
      </c>
      <c r="X618">
        <f>(Y618/Z618*100)</f>
        <v>0</v>
      </c>
      <c r="Y618">
        <f>CF618*(CK618+CL618)/1000</f>
        <v>0</v>
      </c>
      <c r="Z618">
        <f>0.61365*exp(17.502*CM618/(240.97+CM618))</f>
        <v>0</v>
      </c>
      <c r="AA618">
        <f>(W618-CF618*(CK618+CL618)/1000)</f>
        <v>0</v>
      </c>
      <c r="AB618">
        <f>(-I618*44100)</f>
        <v>0</v>
      </c>
      <c r="AC618">
        <f>2*29.3*Q618*0.92*(CM618-V618)</f>
        <v>0</v>
      </c>
      <c r="AD618">
        <f>2*0.95*5.67E-8*(((CM618+$B$7)+273)^4-(V618+273)^4)</f>
        <v>0</v>
      </c>
      <c r="AE618">
        <f>T618+AD618+AB618+AC618</f>
        <v>0</v>
      </c>
      <c r="AF618">
        <v>0</v>
      </c>
      <c r="AG618">
        <v>0</v>
      </c>
      <c r="AH618">
        <f>IF(AF618*$H$13&gt;=AJ618,1.0,(AJ618/(AJ618-AF618*$H$13)))</f>
        <v>0</v>
      </c>
      <c r="AI618">
        <f>(AH618-1)*100</f>
        <v>0</v>
      </c>
      <c r="AJ618">
        <f>MAX(0,($B$13+$C$13*CR618)/(1+$D$13*CR618)*CK618/(CM618+273)*$E$13)</f>
        <v>0</v>
      </c>
      <c r="AK618" t="s">
        <v>303</v>
      </c>
      <c r="AL618" t="s">
        <v>303</v>
      </c>
      <c r="AM618">
        <v>0</v>
      </c>
      <c r="AN618">
        <v>0</v>
      </c>
      <c r="AO618">
        <f>1-AM618/AN618</f>
        <v>0</v>
      </c>
      <c r="AP618">
        <v>0</v>
      </c>
      <c r="AQ618" t="s">
        <v>303</v>
      </c>
      <c r="AR618" t="s">
        <v>303</v>
      </c>
      <c r="AS618">
        <v>0</v>
      </c>
      <c r="AT618">
        <v>0</v>
      </c>
      <c r="AU618">
        <f>1-AS618/AT618</f>
        <v>0</v>
      </c>
      <c r="AV618">
        <v>0.5</v>
      </c>
      <c r="AW618">
        <f>BV618</f>
        <v>0</v>
      </c>
      <c r="AX618">
        <f>K618</f>
        <v>0</v>
      </c>
      <c r="AY618">
        <f>AU618*AV618*AW618</f>
        <v>0</v>
      </c>
      <c r="AZ618">
        <f>(AX618-AP618)/AW618</f>
        <v>0</v>
      </c>
      <c r="BA618">
        <f>(AN618-AT618)/AT618</f>
        <v>0</v>
      </c>
      <c r="BB618">
        <f>AM618/(AO618+AM618/AT618)</f>
        <v>0</v>
      </c>
      <c r="BC618" t="s">
        <v>303</v>
      </c>
      <c r="BD618">
        <v>0</v>
      </c>
      <c r="BE618">
        <f>IF(BD618&lt;&gt;0, BD618, BB618)</f>
        <v>0</v>
      </c>
      <c r="BF618">
        <f>1-BE618/AT618</f>
        <v>0</v>
      </c>
      <c r="BG618">
        <f>(AT618-AS618)/(AT618-BE618)</f>
        <v>0</v>
      </c>
      <c r="BH618">
        <f>(AN618-AT618)/(AN618-BE618)</f>
        <v>0</v>
      </c>
      <c r="BI618">
        <f>(AT618-AS618)/(AT618-AM618)</f>
        <v>0</v>
      </c>
      <c r="BJ618">
        <f>(AN618-AT618)/(AN618-AM618)</f>
        <v>0</v>
      </c>
      <c r="BK618">
        <f>(BG618*BE618/AS618)</f>
        <v>0</v>
      </c>
      <c r="BL618">
        <f>(1-BK618)</f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f>$B$11*CS618+$C$11*CT618+$F$11*CU618*(1-CX618)</f>
        <v>0</v>
      </c>
      <c r="BV618">
        <f>BU618*BW618</f>
        <v>0</v>
      </c>
      <c r="BW618">
        <f>($B$11*$D$9+$C$11*$D$9+$F$11*((DH618+CZ618)/MAX(DH618+CZ618+DI618, 0.1)*$I$9+DI618/MAX(DH618+CZ618+DI618, 0.1)*$J$9))/($B$11+$C$11+$F$11)</f>
        <v>0</v>
      </c>
      <c r="BX618">
        <f>($B$11*$K$9+$C$11*$K$9+$F$11*((DH618+CZ618)/MAX(DH618+CZ618+DI618, 0.1)*$P$9+DI618/MAX(DH618+CZ618+DI618, 0.1)*$Q$9))/($B$11+$C$11+$F$11)</f>
        <v>0</v>
      </c>
      <c r="BY618">
        <v>6</v>
      </c>
      <c r="BZ618">
        <v>0.5</v>
      </c>
      <c r="CA618" t="s">
        <v>304</v>
      </c>
      <c r="CB618">
        <v>2</v>
      </c>
      <c r="CC618">
        <v>1625678417.5</v>
      </c>
      <c r="CD618">
        <v>405.030666666667</v>
      </c>
      <c r="CE618">
        <v>419.968333333333</v>
      </c>
      <c r="CF618">
        <v>15.8555666666667</v>
      </c>
      <c r="CG618">
        <v>12.6676333333333</v>
      </c>
      <c r="CH618">
        <v>419.371666666667</v>
      </c>
      <c r="CI618">
        <v>17.4707666666667</v>
      </c>
      <c r="CJ618">
        <v>500.035333333333</v>
      </c>
      <c r="CK618">
        <v>100.42</v>
      </c>
      <c r="CL618">
        <v>0.100305133333333</v>
      </c>
      <c r="CM618">
        <v>31.4643</v>
      </c>
      <c r="CN618">
        <v>30.8020333333333</v>
      </c>
      <c r="CO618">
        <v>999.9</v>
      </c>
      <c r="CP618">
        <v>0</v>
      </c>
      <c r="CQ618">
        <v>0</v>
      </c>
      <c r="CR618">
        <v>10012.1</v>
      </c>
      <c r="CS618">
        <v>0</v>
      </c>
      <c r="CT618">
        <v>4.08228</v>
      </c>
      <c r="CU618">
        <v>1045.94</v>
      </c>
      <c r="CV618">
        <v>0.961993666666667</v>
      </c>
      <c r="CW618">
        <v>0.0380062666666667</v>
      </c>
      <c r="CX618">
        <v>0</v>
      </c>
      <c r="CY618">
        <v>1145.26</v>
      </c>
      <c r="CZ618">
        <v>4.99912</v>
      </c>
      <c r="DA618">
        <v>11951.5333333333</v>
      </c>
      <c r="DB618">
        <v>6712.4</v>
      </c>
      <c r="DC618">
        <v>38.9583333333333</v>
      </c>
      <c r="DD618">
        <v>41.5413333333333</v>
      </c>
      <c r="DE618">
        <v>40.583</v>
      </c>
      <c r="DF618">
        <v>41.1873333333333</v>
      </c>
      <c r="DG618">
        <v>41.3123333333333</v>
      </c>
      <c r="DH618">
        <v>1001.38</v>
      </c>
      <c r="DI618">
        <v>39.56</v>
      </c>
      <c r="DJ618">
        <v>0</v>
      </c>
      <c r="DK618">
        <v>1625678419.4</v>
      </c>
      <c r="DL618">
        <v>0</v>
      </c>
      <c r="DM618">
        <v>1146.8964</v>
      </c>
      <c r="DN618">
        <v>-15.3384615220839</v>
      </c>
      <c r="DO618">
        <v>-145.107692175297</v>
      </c>
      <c r="DP618">
        <v>11968.232</v>
      </c>
      <c r="DQ618">
        <v>15</v>
      </c>
      <c r="DR618">
        <v>1625677134.6</v>
      </c>
      <c r="DS618" t="s">
        <v>305</v>
      </c>
      <c r="DT618">
        <v>1625677128.6</v>
      </c>
      <c r="DU618">
        <v>1625677134.6</v>
      </c>
      <c r="DV618">
        <v>2</v>
      </c>
      <c r="DW618">
        <v>0.041</v>
      </c>
      <c r="DX618">
        <v>0.026</v>
      </c>
      <c r="DY618">
        <v>-14.347</v>
      </c>
      <c r="DZ618">
        <v>-1.389</v>
      </c>
      <c r="EA618">
        <v>420</v>
      </c>
      <c r="EB618">
        <v>5</v>
      </c>
      <c r="EC618">
        <v>0.14</v>
      </c>
      <c r="ED618">
        <v>0.08</v>
      </c>
      <c r="EE618">
        <v>-14.897087804878</v>
      </c>
      <c r="EF618">
        <v>-0.00498815331012625</v>
      </c>
      <c r="EG618">
        <v>0.0192184768199513</v>
      </c>
      <c r="EH618">
        <v>1</v>
      </c>
      <c r="EI618">
        <v>1147.75941176471</v>
      </c>
      <c r="EJ618">
        <v>-15.3711821561371</v>
      </c>
      <c r="EK618">
        <v>1.52337655376718</v>
      </c>
      <c r="EL618">
        <v>0</v>
      </c>
      <c r="EM618">
        <v>3.18035243902439</v>
      </c>
      <c r="EN618">
        <v>0.179924738675964</v>
      </c>
      <c r="EO618">
        <v>0.0215454113478652</v>
      </c>
      <c r="EP618">
        <v>0</v>
      </c>
      <c r="EQ618">
        <v>1</v>
      </c>
      <c r="ER618">
        <v>3</v>
      </c>
      <c r="ES618" t="s">
        <v>427</v>
      </c>
      <c r="ET618">
        <v>100</v>
      </c>
      <c r="EU618">
        <v>100</v>
      </c>
      <c r="EV618">
        <v>-14.342</v>
      </c>
      <c r="EW618">
        <v>-1.6154</v>
      </c>
      <c r="EX618">
        <v>-14.3476998515065</v>
      </c>
      <c r="EY618">
        <v>0.000485247639819423</v>
      </c>
      <c r="EZ618">
        <v>-1.36446825205216e-06</v>
      </c>
      <c r="FA618">
        <v>5.78542989185787e-10</v>
      </c>
      <c r="FB618">
        <v>-1.1099058739466</v>
      </c>
      <c r="FC618">
        <v>-0.0508365997127688</v>
      </c>
      <c r="FD618">
        <v>0.00161886503163497</v>
      </c>
      <c r="FE618">
        <v>-2.08621555845513e-05</v>
      </c>
      <c r="FF618">
        <v>0</v>
      </c>
      <c r="FG618">
        <v>2096</v>
      </c>
      <c r="FH618">
        <v>2</v>
      </c>
      <c r="FI618">
        <v>28</v>
      </c>
      <c r="FJ618">
        <v>21.5</v>
      </c>
      <c r="FK618">
        <v>21.4</v>
      </c>
      <c r="FL618">
        <v>18</v>
      </c>
      <c r="FM618">
        <v>493.314</v>
      </c>
      <c r="FN618">
        <v>514.473</v>
      </c>
      <c r="FO618">
        <v>35.7129</v>
      </c>
      <c r="FP618">
        <v>26.7499</v>
      </c>
      <c r="FQ618">
        <v>30.0005</v>
      </c>
      <c r="FR618">
        <v>26.7282</v>
      </c>
      <c r="FS618">
        <v>26.6995</v>
      </c>
      <c r="FT618">
        <v>21.5926</v>
      </c>
      <c r="FU618">
        <v>22.5951</v>
      </c>
      <c r="FV618">
        <v>0</v>
      </c>
      <c r="FW618">
        <v>35.81</v>
      </c>
      <c r="FX618">
        <v>420</v>
      </c>
      <c r="FY618">
        <v>12.8032</v>
      </c>
      <c r="FZ618">
        <v>101.656</v>
      </c>
      <c r="GA618">
        <v>96.1759</v>
      </c>
    </row>
    <row r="619" spans="1:183">
      <c r="A619">
        <v>603</v>
      </c>
      <c r="B619">
        <v>1625678420.5</v>
      </c>
      <c r="C619">
        <v>1204.40000009537</v>
      </c>
      <c r="D619" t="s">
        <v>1512</v>
      </c>
      <c r="E619" t="s">
        <v>1513</v>
      </c>
      <c r="F619">
        <v>1</v>
      </c>
      <c r="G619" t="s">
        <v>302</v>
      </c>
      <c r="H619">
        <v>1625678419.5</v>
      </c>
      <c r="I619">
        <f>(J619)/1000</f>
        <v>0</v>
      </c>
      <c r="J619">
        <f>1000*CJ619*AH619*(CF619-CG619)/(100*BY619*(1000-AH619*CF619))</f>
        <v>0</v>
      </c>
      <c r="K619">
        <f>CJ619*AH619*(CE619-CD619*(1000-AH619*CG619)/(1000-AH619*CF619))/(100*BY619)</f>
        <v>0</v>
      </c>
      <c r="L619">
        <f>CD619 - IF(AH619&gt;1, K619*BY619*100.0/(AJ619*CR619), 0)</f>
        <v>0</v>
      </c>
      <c r="M619">
        <f>((S619-I619/2)*L619-K619)/(S619+I619/2)</f>
        <v>0</v>
      </c>
      <c r="N619">
        <f>M619*(CK619+CL619)/1000.0</f>
        <v>0</v>
      </c>
      <c r="O619">
        <f>(CD619 - IF(AH619&gt;1, K619*BY619*100.0/(AJ619*CR619), 0))*(CK619+CL619)/1000.0</f>
        <v>0</v>
      </c>
      <c r="P619">
        <f>2.0/((1/R619-1/Q619)+SIGN(R619)*SQRT((1/R619-1/Q619)*(1/R619-1/Q619) + 4*BZ619/((BZ619+1)*(BZ619+1))*(2*1/R619*1/Q619-1/Q619*1/Q619)))</f>
        <v>0</v>
      </c>
      <c r="Q619">
        <f>IF(LEFT(CA619,1)&lt;&gt;"0",IF(LEFT(CA619,1)="1",3.0,CB619),$D$5+$E$5*(CR619*CK619/($K$5*1000))+$F$5*(CR619*CK619/($K$5*1000))*MAX(MIN(BY619,$J$5),$I$5)*MAX(MIN(BY619,$J$5),$I$5)+$G$5*MAX(MIN(BY619,$J$5),$I$5)*(CR619*CK619/($K$5*1000))+$H$5*(CR619*CK619/($K$5*1000))*(CR619*CK619/($K$5*1000)))</f>
        <v>0</v>
      </c>
      <c r="R619">
        <f>I619*(1000-(1000*0.61365*exp(17.502*V619/(240.97+V619))/(CK619+CL619)+CF619)/2)/(1000*0.61365*exp(17.502*V619/(240.97+V619))/(CK619+CL619)-CF619)</f>
        <v>0</v>
      </c>
      <c r="S619">
        <f>1/((BZ619+1)/(P619/1.6)+1/(Q619/1.37)) + BZ619/((BZ619+1)/(P619/1.6) + BZ619/(Q619/1.37))</f>
        <v>0</v>
      </c>
      <c r="T619">
        <f>(BU619*BX619)</f>
        <v>0</v>
      </c>
      <c r="U619">
        <f>(CM619+(T619+2*0.95*5.67E-8*(((CM619+$B$7)+273)^4-(CM619+273)^4)-44100*I619)/(1.84*29.3*Q619+8*0.95*5.67E-8*(CM619+273)^3))</f>
        <v>0</v>
      </c>
      <c r="V619">
        <f>($C$7*CN619+$D$7*CO619+$E$7*U619)</f>
        <v>0</v>
      </c>
      <c r="W619">
        <f>0.61365*exp(17.502*V619/(240.97+V619))</f>
        <v>0</v>
      </c>
      <c r="X619">
        <f>(Y619/Z619*100)</f>
        <v>0</v>
      </c>
      <c r="Y619">
        <f>CF619*(CK619+CL619)/1000</f>
        <v>0</v>
      </c>
      <c r="Z619">
        <f>0.61365*exp(17.502*CM619/(240.97+CM619))</f>
        <v>0</v>
      </c>
      <c r="AA619">
        <f>(W619-CF619*(CK619+CL619)/1000)</f>
        <v>0</v>
      </c>
      <c r="AB619">
        <f>(-I619*44100)</f>
        <v>0</v>
      </c>
      <c r="AC619">
        <f>2*29.3*Q619*0.92*(CM619-V619)</f>
        <v>0</v>
      </c>
      <c r="AD619">
        <f>2*0.95*5.67E-8*(((CM619+$B$7)+273)^4-(V619+273)^4)</f>
        <v>0</v>
      </c>
      <c r="AE619">
        <f>T619+AD619+AB619+AC619</f>
        <v>0</v>
      </c>
      <c r="AF619">
        <v>0</v>
      </c>
      <c r="AG619">
        <v>0</v>
      </c>
      <c r="AH619">
        <f>IF(AF619*$H$13&gt;=AJ619,1.0,(AJ619/(AJ619-AF619*$H$13)))</f>
        <v>0</v>
      </c>
      <c r="AI619">
        <f>(AH619-1)*100</f>
        <v>0</v>
      </c>
      <c r="AJ619">
        <f>MAX(0,($B$13+$C$13*CR619)/(1+$D$13*CR619)*CK619/(CM619+273)*$E$13)</f>
        <v>0</v>
      </c>
      <c r="AK619" t="s">
        <v>303</v>
      </c>
      <c r="AL619" t="s">
        <v>303</v>
      </c>
      <c r="AM619">
        <v>0</v>
      </c>
      <c r="AN619">
        <v>0</v>
      </c>
      <c r="AO619">
        <f>1-AM619/AN619</f>
        <v>0</v>
      </c>
      <c r="AP619">
        <v>0</v>
      </c>
      <c r="AQ619" t="s">
        <v>303</v>
      </c>
      <c r="AR619" t="s">
        <v>303</v>
      </c>
      <c r="AS619">
        <v>0</v>
      </c>
      <c r="AT619">
        <v>0</v>
      </c>
      <c r="AU619">
        <f>1-AS619/AT619</f>
        <v>0</v>
      </c>
      <c r="AV619">
        <v>0.5</v>
      </c>
      <c r="AW619">
        <f>BV619</f>
        <v>0</v>
      </c>
      <c r="AX619">
        <f>K619</f>
        <v>0</v>
      </c>
      <c r="AY619">
        <f>AU619*AV619*AW619</f>
        <v>0</v>
      </c>
      <c r="AZ619">
        <f>(AX619-AP619)/AW619</f>
        <v>0</v>
      </c>
      <c r="BA619">
        <f>(AN619-AT619)/AT619</f>
        <v>0</v>
      </c>
      <c r="BB619">
        <f>AM619/(AO619+AM619/AT619)</f>
        <v>0</v>
      </c>
      <c r="BC619" t="s">
        <v>303</v>
      </c>
      <c r="BD619">
        <v>0</v>
      </c>
      <c r="BE619">
        <f>IF(BD619&lt;&gt;0, BD619, BB619)</f>
        <v>0</v>
      </c>
      <c r="BF619">
        <f>1-BE619/AT619</f>
        <v>0</v>
      </c>
      <c r="BG619">
        <f>(AT619-AS619)/(AT619-BE619)</f>
        <v>0</v>
      </c>
      <c r="BH619">
        <f>(AN619-AT619)/(AN619-BE619)</f>
        <v>0</v>
      </c>
      <c r="BI619">
        <f>(AT619-AS619)/(AT619-AM619)</f>
        <v>0</v>
      </c>
      <c r="BJ619">
        <f>(AN619-AT619)/(AN619-AM619)</f>
        <v>0</v>
      </c>
      <c r="BK619">
        <f>(BG619*BE619/AS619)</f>
        <v>0</v>
      </c>
      <c r="BL619">
        <f>(1-BK619)</f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f>$B$11*CS619+$C$11*CT619+$F$11*CU619*(1-CX619)</f>
        <v>0</v>
      </c>
      <c r="BV619">
        <f>BU619*BW619</f>
        <v>0</v>
      </c>
      <c r="BW619">
        <f>($B$11*$D$9+$C$11*$D$9+$F$11*((DH619+CZ619)/MAX(DH619+CZ619+DI619, 0.1)*$I$9+DI619/MAX(DH619+CZ619+DI619, 0.1)*$J$9))/($B$11+$C$11+$F$11)</f>
        <v>0</v>
      </c>
      <c r="BX619">
        <f>($B$11*$K$9+$C$11*$K$9+$F$11*((DH619+CZ619)/MAX(DH619+CZ619+DI619, 0.1)*$P$9+DI619/MAX(DH619+CZ619+DI619, 0.1)*$Q$9))/($B$11+$C$11+$F$11)</f>
        <v>0</v>
      </c>
      <c r="BY619">
        <v>6</v>
      </c>
      <c r="BZ619">
        <v>0.5</v>
      </c>
      <c r="CA619" t="s">
        <v>304</v>
      </c>
      <c r="CB619">
        <v>2</v>
      </c>
      <c r="CC619">
        <v>1625678419.5</v>
      </c>
      <c r="CD619">
        <v>405.018666666667</v>
      </c>
      <c r="CE619">
        <v>420.029666666667</v>
      </c>
      <c r="CF619">
        <v>15.8870666666667</v>
      </c>
      <c r="CG619">
        <v>12.6842</v>
      </c>
      <c r="CH619">
        <v>419.36</v>
      </c>
      <c r="CI619">
        <v>17.5027</v>
      </c>
      <c r="CJ619">
        <v>499.944333333333</v>
      </c>
      <c r="CK619">
        <v>100.419</v>
      </c>
      <c r="CL619">
        <v>0.0997759666666667</v>
      </c>
      <c r="CM619">
        <v>31.4944333333333</v>
      </c>
      <c r="CN619">
        <v>30.8376666666667</v>
      </c>
      <c r="CO619">
        <v>999.9</v>
      </c>
      <c r="CP619">
        <v>0</v>
      </c>
      <c r="CQ619">
        <v>0</v>
      </c>
      <c r="CR619">
        <v>10016.2333333333</v>
      </c>
      <c r="CS619">
        <v>0</v>
      </c>
      <c r="CT619">
        <v>4.10479333333333</v>
      </c>
      <c r="CU619">
        <v>1046.04666666667</v>
      </c>
      <c r="CV619">
        <v>0.961987666666667</v>
      </c>
      <c r="CW619">
        <v>0.0380122</v>
      </c>
      <c r="CX619">
        <v>0</v>
      </c>
      <c r="CY619">
        <v>1144.83333333333</v>
      </c>
      <c r="CZ619">
        <v>4.99912</v>
      </c>
      <c r="DA619">
        <v>11948.2333333333</v>
      </c>
      <c r="DB619">
        <v>6713.07</v>
      </c>
      <c r="DC619">
        <v>38.8746666666667</v>
      </c>
      <c r="DD619">
        <v>41.5206666666667</v>
      </c>
      <c r="DE619">
        <v>40.4166666666667</v>
      </c>
      <c r="DF619">
        <v>41.1666666666667</v>
      </c>
      <c r="DG619">
        <v>41.208</v>
      </c>
      <c r="DH619">
        <v>1001.47666666667</v>
      </c>
      <c r="DI619">
        <v>39.57</v>
      </c>
      <c r="DJ619">
        <v>0</v>
      </c>
      <c r="DK619">
        <v>1625678421.2</v>
      </c>
      <c r="DL619">
        <v>0</v>
      </c>
      <c r="DM619">
        <v>1146.52769230769</v>
      </c>
      <c r="DN619">
        <v>-15.2738461677913</v>
      </c>
      <c r="DO619">
        <v>-145.374359133754</v>
      </c>
      <c r="DP619">
        <v>11964.6923076923</v>
      </c>
      <c r="DQ619">
        <v>15</v>
      </c>
      <c r="DR619">
        <v>1625677134.6</v>
      </c>
      <c r="DS619" t="s">
        <v>305</v>
      </c>
      <c r="DT619">
        <v>1625677128.6</v>
      </c>
      <c r="DU619">
        <v>1625677134.6</v>
      </c>
      <c r="DV619">
        <v>2</v>
      </c>
      <c r="DW619">
        <v>0.041</v>
      </c>
      <c r="DX619">
        <v>0.026</v>
      </c>
      <c r="DY619">
        <v>-14.347</v>
      </c>
      <c r="DZ619">
        <v>-1.389</v>
      </c>
      <c r="EA619">
        <v>420</v>
      </c>
      <c r="EB619">
        <v>5</v>
      </c>
      <c r="EC619">
        <v>0.14</v>
      </c>
      <c r="ED619">
        <v>0.08</v>
      </c>
      <c r="EE619">
        <v>-14.9064609756098</v>
      </c>
      <c r="EF619">
        <v>-0.205806271777072</v>
      </c>
      <c r="EG619">
        <v>0.0382216506009087</v>
      </c>
      <c r="EH619">
        <v>1</v>
      </c>
      <c r="EI619">
        <v>1147.13323529412</v>
      </c>
      <c r="EJ619">
        <v>-15.2117735245612</v>
      </c>
      <c r="EK619">
        <v>1.50147323846056</v>
      </c>
      <c r="EL619">
        <v>0</v>
      </c>
      <c r="EM619">
        <v>3.18557097560976</v>
      </c>
      <c r="EN619">
        <v>0.147377560975611</v>
      </c>
      <c r="EO619">
        <v>0.0191713581850098</v>
      </c>
      <c r="EP619">
        <v>0</v>
      </c>
      <c r="EQ619">
        <v>1</v>
      </c>
      <c r="ER619">
        <v>3</v>
      </c>
      <c r="ES619" t="s">
        <v>427</v>
      </c>
      <c r="ET619">
        <v>100</v>
      </c>
      <c r="EU619">
        <v>100</v>
      </c>
      <c r="EV619">
        <v>-14.341</v>
      </c>
      <c r="EW619">
        <v>-1.6158</v>
      </c>
      <c r="EX619">
        <v>-14.3476998515065</v>
      </c>
      <c r="EY619">
        <v>0.000485247639819423</v>
      </c>
      <c r="EZ619">
        <v>-1.36446825205216e-06</v>
      </c>
      <c r="FA619">
        <v>5.78542989185787e-10</v>
      </c>
      <c r="FB619">
        <v>-1.1099058739466</v>
      </c>
      <c r="FC619">
        <v>-0.0508365997127688</v>
      </c>
      <c r="FD619">
        <v>0.00161886503163497</v>
      </c>
      <c r="FE619">
        <v>-2.08621555845513e-05</v>
      </c>
      <c r="FF619">
        <v>0</v>
      </c>
      <c r="FG619">
        <v>2096</v>
      </c>
      <c r="FH619">
        <v>2</v>
      </c>
      <c r="FI619">
        <v>28</v>
      </c>
      <c r="FJ619">
        <v>21.5</v>
      </c>
      <c r="FK619">
        <v>21.4</v>
      </c>
      <c r="FL619">
        <v>18</v>
      </c>
      <c r="FM619">
        <v>493.411</v>
      </c>
      <c r="FN619">
        <v>514.358</v>
      </c>
      <c r="FO619">
        <v>35.7619</v>
      </c>
      <c r="FP619">
        <v>26.7524</v>
      </c>
      <c r="FQ619">
        <v>30.0004</v>
      </c>
      <c r="FR619">
        <v>26.7295</v>
      </c>
      <c r="FS619">
        <v>26.7007</v>
      </c>
      <c r="FT619">
        <v>21.5918</v>
      </c>
      <c r="FU619">
        <v>22.3104</v>
      </c>
      <c r="FV619">
        <v>0</v>
      </c>
      <c r="FW619">
        <v>35.81</v>
      </c>
      <c r="FX619">
        <v>420</v>
      </c>
      <c r="FY619">
        <v>12.8031</v>
      </c>
      <c r="FZ619">
        <v>101.657</v>
      </c>
      <c r="GA619">
        <v>96.1741</v>
      </c>
    </row>
    <row r="620" spans="1:183">
      <c r="A620">
        <v>604</v>
      </c>
      <c r="B620">
        <v>1625678422.5</v>
      </c>
      <c r="C620">
        <v>1206.40000009537</v>
      </c>
      <c r="D620" t="s">
        <v>1514</v>
      </c>
      <c r="E620" t="s">
        <v>1515</v>
      </c>
      <c r="F620">
        <v>1</v>
      </c>
      <c r="G620" t="s">
        <v>302</v>
      </c>
      <c r="H620">
        <v>1625678421.5</v>
      </c>
      <c r="I620">
        <f>(J620)/1000</f>
        <v>0</v>
      </c>
      <c r="J620">
        <f>1000*CJ620*AH620*(CF620-CG620)/(100*BY620*(1000-AH620*CF620))</f>
        <v>0</v>
      </c>
      <c r="K620">
        <f>CJ620*AH620*(CE620-CD620*(1000-AH620*CG620)/(1000-AH620*CF620))/(100*BY620)</f>
        <v>0</v>
      </c>
      <c r="L620">
        <f>CD620 - IF(AH620&gt;1, K620*BY620*100.0/(AJ620*CR620), 0)</f>
        <v>0</v>
      </c>
      <c r="M620">
        <f>((S620-I620/2)*L620-K620)/(S620+I620/2)</f>
        <v>0</v>
      </c>
      <c r="N620">
        <f>M620*(CK620+CL620)/1000.0</f>
        <v>0</v>
      </c>
      <c r="O620">
        <f>(CD620 - IF(AH620&gt;1, K620*BY620*100.0/(AJ620*CR620), 0))*(CK620+CL620)/1000.0</f>
        <v>0</v>
      </c>
      <c r="P620">
        <f>2.0/((1/R620-1/Q620)+SIGN(R620)*SQRT((1/R620-1/Q620)*(1/R620-1/Q620) + 4*BZ620/((BZ620+1)*(BZ620+1))*(2*1/R620*1/Q620-1/Q620*1/Q620)))</f>
        <v>0</v>
      </c>
      <c r="Q620">
        <f>IF(LEFT(CA620,1)&lt;&gt;"0",IF(LEFT(CA620,1)="1",3.0,CB620),$D$5+$E$5*(CR620*CK620/($K$5*1000))+$F$5*(CR620*CK620/($K$5*1000))*MAX(MIN(BY620,$J$5),$I$5)*MAX(MIN(BY620,$J$5),$I$5)+$G$5*MAX(MIN(BY620,$J$5),$I$5)*(CR620*CK620/($K$5*1000))+$H$5*(CR620*CK620/($K$5*1000))*(CR620*CK620/($K$5*1000)))</f>
        <v>0</v>
      </c>
      <c r="R620">
        <f>I620*(1000-(1000*0.61365*exp(17.502*V620/(240.97+V620))/(CK620+CL620)+CF620)/2)/(1000*0.61365*exp(17.502*V620/(240.97+V620))/(CK620+CL620)-CF620)</f>
        <v>0</v>
      </c>
      <c r="S620">
        <f>1/((BZ620+1)/(P620/1.6)+1/(Q620/1.37)) + BZ620/((BZ620+1)/(P620/1.6) + BZ620/(Q620/1.37))</f>
        <v>0</v>
      </c>
      <c r="T620">
        <f>(BU620*BX620)</f>
        <v>0</v>
      </c>
      <c r="U620">
        <f>(CM620+(T620+2*0.95*5.67E-8*(((CM620+$B$7)+273)^4-(CM620+273)^4)-44100*I620)/(1.84*29.3*Q620+8*0.95*5.67E-8*(CM620+273)^3))</f>
        <v>0</v>
      </c>
      <c r="V620">
        <f>($C$7*CN620+$D$7*CO620+$E$7*U620)</f>
        <v>0</v>
      </c>
      <c r="W620">
        <f>0.61365*exp(17.502*V620/(240.97+V620))</f>
        <v>0</v>
      </c>
      <c r="X620">
        <f>(Y620/Z620*100)</f>
        <v>0</v>
      </c>
      <c r="Y620">
        <f>CF620*(CK620+CL620)/1000</f>
        <v>0</v>
      </c>
      <c r="Z620">
        <f>0.61365*exp(17.502*CM620/(240.97+CM620))</f>
        <v>0</v>
      </c>
      <c r="AA620">
        <f>(W620-CF620*(CK620+CL620)/1000)</f>
        <v>0</v>
      </c>
      <c r="AB620">
        <f>(-I620*44100)</f>
        <v>0</v>
      </c>
      <c r="AC620">
        <f>2*29.3*Q620*0.92*(CM620-V620)</f>
        <v>0</v>
      </c>
      <c r="AD620">
        <f>2*0.95*5.67E-8*(((CM620+$B$7)+273)^4-(V620+273)^4)</f>
        <v>0</v>
      </c>
      <c r="AE620">
        <f>T620+AD620+AB620+AC620</f>
        <v>0</v>
      </c>
      <c r="AF620">
        <v>0</v>
      </c>
      <c r="AG620">
        <v>0</v>
      </c>
      <c r="AH620">
        <f>IF(AF620*$H$13&gt;=AJ620,1.0,(AJ620/(AJ620-AF620*$H$13)))</f>
        <v>0</v>
      </c>
      <c r="AI620">
        <f>(AH620-1)*100</f>
        <v>0</v>
      </c>
      <c r="AJ620">
        <f>MAX(0,($B$13+$C$13*CR620)/(1+$D$13*CR620)*CK620/(CM620+273)*$E$13)</f>
        <v>0</v>
      </c>
      <c r="AK620" t="s">
        <v>303</v>
      </c>
      <c r="AL620" t="s">
        <v>303</v>
      </c>
      <c r="AM620">
        <v>0</v>
      </c>
      <c r="AN620">
        <v>0</v>
      </c>
      <c r="AO620">
        <f>1-AM620/AN620</f>
        <v>0</v>
      </c>
      <c r="AP620">
        <v>0</v>
      </c>
      <c r="AQ620" t="s">
        <v>303</v>
      </c>
      <c r="AR620" t="s">
        <v>303</v>
      </c>
      <c r="AS620">
        <v>0</v>
      </c>
      <c r="AT620">
        <v>0</v>
      </c>
      <c r="AU620">
        <f>1-AS620/AT620</f>
        <v>0</v>
      </c>
      <c r="AV620">
        <v>0.5</v>
      </c>
      <c r="AW620">
        <f>BV620</f>
        <v>0</v>
      </c>
      <c r="AX620">
        <f>K620</f>
        <v>0</v>
      </c>
      <c r="AY620">
        <f>AU620*AV620*AW620</f>
        <v>0</v>
      </c>
      <c r="AZ620">
        <f>(AX620-AP620)/AW620</f>
        <v>0</v>
      </c>
      <c r="BA620">
        <f>(AN620-AT620)/AT620</f>
        <v>0</v>
      </c>
      <c r="BB620">
        <f>AM620/(AO620+AM620/AT620)</f>
        <v>0</v>
      </c>
      <c r="BC620" t="s">
        <v>303</v>
      </c>
      <c r="BD620">
        <v>0</v>
      </c>
      <c r="BE620">
        <f>IF(BD620&lt;&gt;0, BD620, BB620)</f>
        <v>0</v>
      </c>
      <c r="BF620">
        <f>1-BE620/AT620</f>
        <v>0</v>
      </c>
      <c r="BG620">
        <f>(AT620-AS620)/(AT620-BE620)</f>
        <v>0</v>
      </c>
      <c r="BH620">
        <f>(AN620-AT620)/(AN620-BE620)</f>
        <v>0</v>
      </c>
      <c r="BI620">
        <f>(AT620-AS620)/(AT620-AM620)</f>
        <v>0</v>
      </c>
      <c r="BJ620">
        <f>(AN620-AT620)/(AN620-AM620)</f>
        <v>0</v>
      </c>
      <c r="BK620">
        <f>(BG620*BE620/AS620)</f>
        <v>0</v>
      </c>
      <c r="BL620">
        <f>(1-BK620)</f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f>$B$11*CS620+$C$11*CT620+$F$11*CU620*(1-CX620)</f>
        <v>0</v>
      </c>
      <c r="BV620">
        <f>BU620*BW620</f>
        <v>0</v>
      </c>
      <c r="BW620">
        <f>($B$11*$D$9+$C$11*$D$9+$F$11*((DH620+CZ620)/MAX(DH620+CZ620+DI620, 0.1)*$I$9+DI620/MAX(DH620+CZ620+DI620, 0.1)*$J$9))/($B$11+$C$11+$F$11)</f>
        <v>0</v>
      </c>
      <c r="BX620">
        <f>($B$11*$K$9+$C$11*$K$9+$F$11*((DH620+CZ620)/MAX(DH620+CZ620+DI620, 0.1)*$P$9+DI620/MAX(DH620+CZ620+DI620, 0.1)*$Q$9))/($B$11+$C$11+$F$11)</f>
        <v>0</v>
      </c>
      <c r="BY620">
        <v>6</v>
      </c>
      <c r="BZ620">
        <v>0.5</v>
      </c>
      <c r="CA620" t="s">
        <v>304</v>
      </c>
      <c r="CB620">
        <v>2</v>
      </c>
      <c r="CC620">
        <v>1625678421.5</v>
      </c>
      <c r="CD620">
        <v>405.027333333333</v>
      </c>
      <c r="CE620">
        <v>419.997333333333</v>
      </c>
      <c r="CF620">
        <v>15.9182</v>
      </c>
      <c r="CG620">
        <v>12.6894333333333</v>
      </c>
      <c r="CH620">
        <v>419.368333333333</v>
      </c>
      <c r="CI620">
        <v>17.5342666666667</v>
      </c>
      <c r="CJ620">
        <v>500.081</v>
      </c>
      <c r="CK620">
        <v>100.421</v>
      </c>
      <c r="CL620">
        <v>0.0999934</v>
      </c>
      <c r="CM620">
        <v>31.5253</v>
      </c>
      <c r="CN620">
        <v>30.869</v>
      </c>
      <c r="CO620">
        <v>999.9</v>
      </c>
      <c r="CP620">
        <v>0</v>
      </c>
      <c r="CQ620">
        <v>0</v>
      </c>
      <c r="CR620">
        <v>10026.9</v>
      </c>
      <c r="CS620">
        <v>0</v>
      </c>
      <c r="CT620">
        <v>4.10801</v>
      </c>
      <c r="CU620">
        <v>1045.92</v>
      </c>
      <c r="CV620">
        <v>0.962003</v>
      </c>
      <c r="CW620">
        <v>0.0379968</v>
      </c>
      <c r="CX620">
        <v>0</v>
      </c>
      <c r="CY620">
        <v>1144.45333333333</v>
      </c>
      <c r="CZ620">
        <v>4.99912</v>
      </c>
      <c r="DA620">
        <v>11941.9333333333</v>
      </c>
      <c r="DB620">
        <v>6712.29666666667</v>
      </c>
      <c r="DC620">
        <v>38.8956666666667</v>
      </c>
      <c r="DD620">
        <v>41.562</v>
      </c>
      <c r="DE620">
        <v>40.4996666666667</v>
      </c>
      <c r="DF620">
        <v>41.208</v>
      </c>
      <c r="DG620">
        <v>41.3953333333333</v>
      </c>
      <c r="DH620">
        <v>1001.37</v>
      </c>
      <c r="DI620">
        <v>39.55</v>
      </c>
      <c r="DJ620">
        <v>0</v>
      </c>
      <c r="DK620">
        <v>1625678423.6</v>
      </c>
      <c r="DL620">
        <v>0</v>
      </c>
      <c r="DM620">
        <v>1145.93730769231</v>
      </c>
      <c r="DN620">
        <v>-14.6437606839563</v>
      </c>
      <c r="DO620">
        <v>-148.813675245923</v>
      </c>
      <c r="DP620">
        <v>11958.5846153846</v>
      </c>
      <c r="DQ620">
        <v>15</v>
      </c>
      <c r="DR620">
        <v>1625677134.6</v>
      </c>
      <c r="DS620" t="s">
        <v>305</v>
      </c>
      <c r="DT620">
        <v>1625677128.6</v>
      </c>
      <c r="DU620">
        <v>1625677134.6</v>
      </c>
      <c r="DV620">
        <v>2</v>
      </c>
      <c r="DW620">
        <v>0.041</v>
      </c>
      <c r="DX620">
        <v>0.026</v>
      </c>
      <c r="DY620">
        <v>-14.347</v>
      </c>
      <c r="DZ620">
        <v>-1.389</v>
      </c>
      <c r="EA620">
        <v>420</v>
      </c>
      <c r="EB620">
        <v>5</v>
      </c>
      <c r="EC620">
        <v>0.14</v>
      </c>
      <c r="ED620">
        <v>0.08</v>
      </c>
      <c r="EE620">
        <v>-14.9141048780488</v>
      </c>
      <c r="EF620">
        <v>-0.304087108013972</v>
      </c>
      <c r="EG620">
        <v>0.0440744544739949</v>
      </c>
      <c r="EH620">
        <v>1</v>
      </c>
      <c r="EI620">
        <v>1146.61151515152</v>
      </c>
      <c r="EJ620">
        <v>-15.0070068653109</v>
      </c>
      <c r="EK620">
        <v>1.4358275434811</v>
      </c>
      <c r="EL620">
        <v>0</v>
      </c>
      <c r="EM620">
        <v>3.19220536585366</v>
      </c>
      <c r="EN620">
        <v>0.156985714285711</v>
      </c>
      <c r="EO620">
        <v>0.0201631343258373</v>
      </c>
      <c r="EP620">
        <v>0</v>
      </c>
      <c r="EQ620">
        <v>1</v>
      </c>
      <c r="ER620">
        <v>3</v>
      </c>
      <c r="ES620" t="s">
        <v>427</v>
      </c>
      <c r="ET620">
        <v>100</v>
      </c>
      <c r="EU620">
        <v>100</v>
      </c>
      <c r="EV620">
        <v>-14.342</v>
      </c>
      <c r="EW620">
        <v>-1.6162</v>
      </c>
      <c r="EX620">
        <v>-14.3476998515065</v>
      </c>
      <c r="EY620">
        <v>0.000485247639819423</v>
      </c>
      <c r="EZ620">
        <v>-1.36446825205216e-06</v>
      </c>
      <c r="FA620">
        <v>5.78542989185787e-10</v>
      </c>
      <c r="FB620">
        <v>-1.1099058739466</v>
      </c>
      <c r="FC620">
        <v>-0.0508365997127688</v>
      </c>
      <c r="FD620">
        <v>0.00161886503163497</v>
      </c>
      <c r="FE620">
        <v>-2.08621555845513e-05</v>
      </c>
      <c r="FF620">
        <v>0</v>
      </c>
      <c r="FG620">
        <v>2096</v>
      </c>
      <c r="FH620">
        <v>2</v>
      </c>
      <c r="FI620">
        <v>28</v>
      </c>
      <c r="FJ620">
        <v>21.6</v>
      </c>
      <c r="FK620">
        <v>21.5</v>
      </c>
      <c r="FL620">
        <v>18</v>
      </c>
      <c r="FM620">
        <v>493.454</v>
      </c>
      <c r="FN620">
        <v>514.5</v>
      </c>
      <c r="FO620">
        <v>35.8099</v>
      </c>
      <c r="FP620">
        <v>26.7546</v>
      </c>
      <c r="FQ620">
        <v>30.0006</v>
      </c>
      <c r="FR620">
        <v>26.7312</v>
      </c>
      <c r="FS620">
        <v>26.7023</v>
      </c>
      <c r="FT620">
        <v>21.5951</v>
      </c>
      <c r="FU620">
        <v>22.3104</v>
      </c>
      <c r="FV620">
        <v>0</v>
      </c>
      <c r="FW620">
        <v>35.88</v>
      </c>
      <c r="FX620">
        <v>420</v>
      </c>
      <c r="FY620">
        <v>12.8054</v>
      </c>
      <c r="FZ620">
        <v>101.658</v>
      </c>
      <c r="GA620">
        <v>96.1719</v>
      </c>
    </row>
    <row r="621" spans="1:183">
      <c r="A621">
        <v>605</v>
      </c>
      <c r="B621">
        <v>1625678424.5</v>
      </c>
      <c r="C621">
        <v>1208.40000009537</v>
      </c>
      <c r="D621" t="s">
        <v>1516</v>
      </c>
      <c r="E621" t="s">
        <v>1517</v>
      </c>
      <c r="F621">
        <v>1</v>
      </c>
      <c r="G621" t="s">
        <v>302</v>
      </c>
      <c r="H621">
        <v>1625678423.5</v>
      </c>
      <c r="I621">
        <f>(J621)/1000</f>
        <v>0</v>
      </c>
      <c r="J621">
        <f>1000*CJ621*AH621*(CF621-CG621)/(100*BY621*(1000-AH621*CF621))</f>
        <v>0</v>
      </c>
      <c r="K621">
        <f>CJ621*AH621*(CE621-CD621*(1000-AH621*CG621)/(1000-AH621*CF621))/(100*BY621)</f>
        <v>0</v>
      </c>
      <c r="L621">
        <f>CD621 - IF(AH621&gt;1, K621*BY621*100.0/(AJ621*CR621), 0)</f>
        <v>0</v>
      </c>
      <c r="M621">
        <f>((S621-I621/2)*L621-K621)/(S621+I621/2)</f>
        <v>0</v>
      </c>
      <c r="N621">
        <f>M621*(CK621+CL621)/1000.0</f>
        <v>0</v>
      </c>
      <c r="O621">
        <f>(CD621 - IF(AH621&gt;1, K621*BY621*100.0/(AJ621*CR621), 0))*(CK621+CL621)/1000.0</f>
        <v>0</v>
      </c>
      <c r="P621">
        <f>2.0/((1/R621-1/Q621)+SIGN(R621)*SQRT((1/R621-1/Q621)*(1/R621-1/Q621) + 4*BZ621/((BZ621+1)*(BZ621+1))*(2*1/R621*1/Q621-1/Q621*1/Q621)))</f>
        <v>0</v>
      </c>
      <c r="Q621">
        <f>IF(LEFT(CA621,1)&lt;&gt;"0",IF(LEFT(CA621,1)="1",3.0,CB621),$D$5+$E$5*(CR621*CK621/($K$5*1000))+$F$5*(CR621*CK621/($K$5*1000))*MAX(MIN(BY621,$J$5),$I$5)*MAX(MIN(BY621,$J$5),$I$5)+$G$5*MAX(MIN(BY621,$J$5),$I$5)*(CR621*CK621/($K$5*1000))+$H$5*(CR621*CK621/($K$5*1000))*(CR621*CK621/($K$5*1000)))</f>
        <v>0</v>
      </c>
      <c r="R621">
        <f>I621*(1000-(1000*0.61365*exp(17.502*V621/(240.97+V621))/(CK621+CL621)+CF621)/2)/(1000*0.61365*exp(17.502*V621/(240.97+V621))/(CK621+CL621)-CF621)</f>
        <v>0</v>
      </c>
      <c r="S621">
        <f>1/((BZ621+1)/(P621/1.6)+1/(Q621/1.37)) + BZ621/((BZ621+1)/(P621/1.6) + BZ621/(Q621/1.37))</f>
        <v>0</v>
      </c>
      <c r="T621">
        <f>(BU621*BX621)</f>
        <v>0</v>
      </c>
      <c r="U621">
        <f>(CM621+(T621+2*0.95*5.67E-8*(((CM621+$B$7)+273)^4-(CM621+273)^4)-44100*I621)/(1.84*29.3*Q621+8*0.95*5.67E-8*(CM621+273)^3))</f>
        <v>0</v>
      </c>
      <c r="V621">
        <f>($C$7*CN621+$D$7*CO621+$E$7*U621)</f>
        <v>0</v>
      </c>
      <c r="W621">
        <f>0.61365*exp(17.502*V621/(240.97+V621))</f>
        <v>0</v>
      </c>
      <c r="X621">
        <f>(Y621/Z621*100)</f>
        <v>0</v>
      </c>
      <c r="Y621">
        <f>CF621*(CK621+CL621)/1000</f>
        <v>0</v>
      </c>
      <c r="Z621">
        <f>0.61365*exp(17.502*CM621/(240.97+CM621))</f>
        <v>0</v>
      </c>
      <c r="AA621">
        <f>(W621-CF621*(CK621+CL621)/1000)</f>
        <v>0</v>
      </c>
      <c r="AB621">
        <f>(-I621*44100)</f>
        <v>0</v>
      </c>
      <c r="AC621">
        <f>2*29.3*Q621*0.92*(CM621-V621)</f>
        <v>0</v>
      </c>
      <c r="AD621">
        <f>2*0.95*5.67E-8*(((CM621+$B$7)+273)^4-(V621+273)^4)</f>
        <v>0</v>
      </c>
      <c r="AE621">
        <f>T621+AD621+AB621+AC621</f>
        <v>0</v>
      </c>
      <c r="AF621">
        <v>0</v>
      </c>
      <c r="AG621">
        <v>0</v>
      </c>
      <c r="AH621">
        <f>IF(AF621*$H$13&gt;=AJ621,1.0,(AJ621/(AJ621-AF621*$H$13)))</f>
        <v>0</v>
      </c>
      <c r="AI621">
        <f>(AH621-1)*100</f>
        <v>0</v>
      </c>
      <c r="AJ621">
        <f>MAX(0,($B$13+$C$13*CR621)/(1+$D$13*CR621)*CK621/(CM621+273)*$E$13)</f>
        <v>0</v>
      </c>
      <c r="AK621" t="s">
        <v>303</v>
      </c>
      <c r="AL621" t="s">
        <v>303</v>
      </c>
      <c r="AM621">
        <v>0</v>
      </c>
      <c r="AN621">
        <v>0</v>
      </c>
      <c r="AO621">
        <f>1-AM621/AN621</f>
        <v>0</v>
      </c>
      <c r="AP621">
        <v>0</v>
      </c>
      <c r="AQ621" t="s">
        <v>303</v>
      </c>
      <c r="AR621" t="s">
        <v>303</v>
      </c>
      <c r="AS621">
        <v>0</v>
      </c>
      <c r="AT621">
        <v>0</v>
      </c>
      <c r="AU621">
        <f>1-AS621/AT621</f>
        <v>0</v>
      </c>
      <c r="AV621">
        <v>0.5</v>
      </c>
      <c r="AW621">
        <f>BV621</f>
        <v>0</v>
      </c>
      <c r="AX621">
        <f>K621</f>
        <v>0</v>
      </c>
      <c r="AY621">
        <f>AU621*AV621*AW621</f>
        <v>0</v>
      </c>
      <c r="AZ621">
        <f>(AX621-AP621)/AW621</f>
        <v>0</v>
      </c>
      <c r="BA621">
        <f>(AN621-AT621)/AT621</f>
        <v>0</v>
      </c>
      <c r="BB621">
        <f>AM621/(AO621+AM621/AT621)</f>
        <v>0</v>
      </c>
      <c r="BC621" t="s">
        <v>303</v>
      </c>
      <c r="BD621">
        <v>0</v>
      </c>
      <c r="BE621">
        <f>IF(BD621&lt;&gt;0, BD621, BB621)</f>
        <v>0</v>
      </c>
      <c r="BF621">
        <f>1-BE621/AT621</f>
        <v>0</v>
      </c>
      <c r="BG621">
        <f>(AT621-AS621)/(AT621-BE621)</f>
        <v>0</v>
      </c>
      <c r="BH621">
        <f>(AN621-AT621)/(AN621-BE621)</f>
        <v>0</v>
      </c>
      <c r="BI621">
        <f>(AT621-AS621)/(AT621-AM621)</f>
        <v>0</v>
      </c>
      <c r="BJ621">
        <f>(AN621-AT621)/(AN621-AM621)</f>
        <v>0</v>
      </c>
      <c r="BK621">
        <f>(BG621*BE621/AS621)</f>
        <v>0</v>
      </c>
      <c r="BL621">
        <f>(1-BK621)</f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f>$B$11*CS621+$C$11*CT621+$F$11*CU621*(1-CX621)</f>
        <v>0</v>
      </c>
      <c r="BV621">
        <f>BU621*BW621</f>
        <v>0</v>
      </c>
      <c r="BW621">
        <f>($B$11*$D$9+$C$11*$D$9+$F$11*((DH621+CZ621)/MAX(DH621+CZ621+DI621, 0.1)*$I$9+DI621/MAX(DH621+CZ621+DI621, 0.1)*$J$9))/($B$11+$C$11+$F$11)</f>
        <v>0</v>
      </c>
      <c r="BX621">
        <f>($B$11*$K$9+$C$11*$K$9+$F$11*((DH621+CZ621)/MAX(DH621+CZ621+DI621, 0.1)*$P$9+DI621/MAX(DH621+CZ621+DI621, 0.1)*$Q$9))/($B$11+$C$11+$F$11)</f>
        <v>0</v>
      </c>
      <c r="BY621">
        <v>6</v>
      </c>
      <c r="BZ621">
        <v>0.5</v>
      </c>
      <c r="CA621" t="s">
        <v>304</v>
      </c>
      <c r="CB621">
        <v>2</v>
      </c>
      <c r="CC621">
        <v>1625678423.5</v>
      </c>
      <c r="CD621">
        <v>405.043333333333</v>
      </c>
      <c r="CE621">
        <v>419.926666666667</v>
      </c>
      <c r="CF621">
        <v>15.9451</v>
      </c>
      <c r="CG621">
        <v>12.7035</v>
      </c>
      <c r="CH621">
        <v>419.384666666667</v>
      </c>
      <c r="CI621">
        <v>17.5615</v>
      </c>
      <c r="CJ621">
        <v>500.076666666667</v>
      </c>
      <c r="CK621">
        <v>100.421333333333</v>
      </c>
      <c r="CL621">
        <v>0.100317333333333</v>
      </c>
      <c r="CM621">
        <v>31.5547</v>
      </c>
      <c r="CN621">
        <v>30.8952666666667</v>
      </c>
      <c r="CO621">
        <v>999.9</v>
      </c>
      <c r="CP621">
        <v>0</v>
      </c>
      <c r="CQ621">
        <v>0</v>
      </c>
      <c r="CR621">
        <v>9999.59333333333</v>
      </c>
      <c r="CS621">
        <v>0</v>
      </c>
      <c r="CT621">
        <v>4.09744666666667</v>
      </c>
      <c r="CU621">
        <v>1045.93333333333</v>
      </c>
      <c r="CV621">
        <v>0.961984</v>
      </c>
      <c r="CW621">
        <v>0.0380159</v>
      </c>
      <c r="CX621">
        <v>0</v>
      </c>
      <c r="CY621">
        <v>1144.01333333333</v>
      </c>
      <c r="CZ621">
        <v>4.99912</v>
      </c>
      <c r="DA621">
        <v>11937.1333333333</v>
      </c>
      <c r="DB621">
        <v>6712.33</v>
      </c>
      <c r="DC621">
        <v>39</v>
      </c>
      <c r="DD621">
        <v>41.562</v>
      </c>
      <c r="DE621">
        <v>40.5203333333333</v>
      </c>
      <c r="DF621">
        <v>41.2496666666667</v>
      </c>
      <c r="DG621">
        <v>41.333</v>
      </c>
      <c r="DH621">
        <v>1001.36333333333</v>
      </c>
      <c r="DI621">
        <v>39.57</v>
      </c>
      <c r="DJ621">
        <v>0</v>
      </c>
      <c r="DK621">
        <v>1625678425.4</v>
      </c>
      <c r="DL621">
        <v>0</v>
      </c>
      <c r="DM621">
        <v>1145.4408</v>
      </c>
      <c r="DN621">
        <v>-14.5361538245822</v>
      </c>
      <c r="DO621">
        <v>-150.55384591374</v>
      </c>
      <c r="DP621">
        <v>11953.584</v>
      </c>
      <c r="DQ621">
        <v>15</v>
      </c>
      <c r="DR621">
        <v>1625677134.6</v>
      </c>
      <c r="DS621" t="s">
        <v>305</v>
      </c>
      <c r="DT621">
        <v>1625677128.6</v>
      </c>
      <c r="DU621">
        <v>1625677134.6</v>
      </c>
      <c r="DV621">
        <v>2</v>
      </c>
      <c r="DW621">
        <v>0.041</v>
      </c>
      <c r="DX621">
        <v>0.026</v>
      </c>
      <c r="DY621">
        <v>-14.347</v>
      </c>
      <c r="DZ621">
        <v>-1.389</v>
      </c>
      <c r="EA621">
        <v>420</v>
      </c>
      <c r="EB621">
        <v>5</v>
      </c>
      <c r="EC621">
        <v>0.14</v>
      </c>
      <c r="ED621">
        <v>0.08</v>
      </c>
      <c r="EE621">
        <v>-14.9145731707317</v>
      </c>
      <c r="EF621">
        <v>-0.211126829268309</v>
      </c>
      <c r="EG621">
        <v>0.0439136904281526</v>
      </c>
      <c r="EH621">
        <v>1</v>
      </c>
      <c r="EI621">
        <v>1146.1803030303</v>
      </c>
      <c r="EJ621">
        <v>-14.7937333727443</v>
      </c>
      <c r="EK621">
        <v>1.41952080016887</v>
      </c>
      <c r="EL621">
        <v>0</v>
      </c>
      <c r="EM621">
        <v>3.19936780487805</v>
      </c>
      <c r="EN621">
        <v>0.184939442508716</v>
      </c>
      <c r="EO621">
        <v>0.0228690316230609</v>
      </c>
      <c r="EP621">
        <v>0</v>
      </c>
      <c r="EQ621">
        <v>1</v>
      </c>
      <c r="ER621">
        <v>3</v>
      </c>
      <c r="ES621" t="s">
        <v>427</v>
      </c>
      <c r="ET621">
        <v>100</v>
      </c>
      <c r="EU621">
        <v>100</v>
      </c>
      <c r="EV621">
        <v>-14.342</v>
      </c>
      <c r="EW621">
        <v>-1.6165</v>
      </c>
      <c r="EX621">
        <v>-14.3476998515065</v>
      </c>
      <c r="EY621">
        <v>0.000485247639819423</v>
      </c>
      <c r="EZ621">
        <v>-1.36446825205216e-06</v>
      </c>
      <c r="FA621">
        <v>5.78542989185787e-10</v>
      </c>
      <c r="FB621">
        <v>-1.1099058739466</v>
      </c>
      <c r="FC621">
        <v>-0.0508365997127688</v>
      </c>
      <c r="FD621">
        <v>0.00161886503163497</v>
      </c>
      <c r="FE621">
        <v>-2.08621555845513e-05</v>
      </c>
      <c r="FF621">
        <v>0</v>
      </c>
      <c r="FG621">
        <v>2096</v>
      </c>
      <c r="FH621">
        <v>2</v>
      </c>
      <c r="FI621">
        <v>28</v>
      </c>
      <c r="FJ621">
        <v>21.6</v>
      </c>
      <c r="FK621">
        <v>21.5</v>
      </c>
      <c r="FL621">
        <v>18</v>
      </c>
      <c r="FM621">
        <v>493.361</v>
      </c>
      <c r="FN621">
        <v>514.366</v>
      </c>
      <c r="FO621">
        <v>35.8524</v>
      </c>
      <c r="FP621">
        <v>26.7567</v>
      </c>
      <c r="FQ621">
        <v>30.0005</v>
      </c>
      <c r="FR621">
        <v>26.7322</v>
      </c>
      <c r="FS621">
        <v>26.7034</v>
      </c>
      <c r="FT621">
        <v>21.5949</v>
      </c>
      <c r="FU621">
        <v>22.3104</v>
      </c>
      <c r="FV621">
        <v>0</v>
      </c>
      <c r="FW621">
        <v>35.95</v>
      </c>
      <c r="FX621">
        <v>420</v>
      </c>
      <c r="FY621">
        <v>12.8056</v>
      </c>
      <c r="FZ621">
        <v>101.658</v>
      </c>
      <c r="GA621">
        <v>96.1713</v>
      </c>
    </row>
    <row r="622" spans="1:183">
      <c r="A622">
        <v>606</v>
      </c>
      <c r="B622">
        <v>1625678426.5</v>
      </c>
      <c r="C622">
        <v>1210.40000009537</v>
      </c>
      <c r="D622" t="s">
        <v>1518</v>
      </c>
      <c r="E622" t="s">
        <v>1519</v>
      </c>
      <c r="F622">
        <v>1</v>
      </c>
      <c r="G622" t="s">
        <v>302</v>
      </c>
      <c r="H622">
        <v>1625678425.5</v>
      </c>
      <c r="I622">
        <f>(J622)/1000</f>
        <v>0</v>
      </c>
      <c r="J622">
        <f>1000*CJ622*AH622*(CF622-CG622)/(100*BY622*(1000-AH622*CF622))</f>
        <v>0</v>
      </c>
      <c r="K622">
        <f>CJ622*AH622*(CE622-CD622*(1000-AH622*CG622)/(1000-AH622*CF622))/(100*BY622)</f>
        <v>0</v>
      </c>
      <c r="L622">
        <f>CD622 - IF(AH622&gt;1, K622*BY622*100.0/(AJ622*CR622), 0)</f>
        <v>0</v>
      </c>
      <c r="M622">
        <f>((S622-I622/2)*L622-K622)/(S622+I622/2)</f>
        <v>0</v>
      </c>
      <c r="N622">
        <f>M622*(CK622+CL622)/1000.0</f>
        <v>0</v>
      </c>
      <c r="O622">
        <f>(CD622 - IF(AH622&gt;1, K622*BY622*100.0/(AJ622*CR622), 0))*(CK622+CL622)/1000.0</f>
        <v>0</v>
      </c>
      <c r="P622">
        <f>2.0/((1/R622-1/Q622)+SIGN(R622)*SQRT((1/R622-1/Q622)*(1/R622-1/Q622) + 4*BZ622/((BZ622+1)*(BZ622+1))*(2*1/R622*1/Q622-1/Q622*1/Q622)))</f>
        <v>0</v>
      </c>
      <c r="Q622">
        <f>IF(LEFT(CA622,1)&lt;&gt;"0",IF(LEFT(CA622,1)="1",3.0,CB622),$D$5+$E$5*(CR622*CK622/($K$5*1000))+$F$5*(CR622*CK622/($K$5*1000))*MAX(MIN(BY622,$J$5),$I$5)*MAX(MIN(BY622,$J$5),$I$5)+$G$5*MAX(MIN(BY622,$J$5),$I$5)*(CR622*CK622/($K$5*1000))+$H$5*(CR622*CK622/($K$5*1000))*(CR622*CK622/($K$5*1000)))</f>
        <v>0</v>
      </c>
      <c r="R622">
        <f>I622*(1000-(1000*0.61365*exp(17.502*V622/(240.97+V622))/(CK622+CL622)+CF622)/2)/(1000*0.61365*exp(17.502*V622/(240.97+V622))/(CK622+CL622)-CF622)</f>
        <v>0</v>
      </c>
      <c r="S622">
        <f>1/((BZ622+1)/(P622/1.6)+1/(Q622/1.37)) + BZ622/((BZ622+1)/(P622/1.6) + BZ622/(Q622/1.37))</f>
        <v>0</v>
      </c>
      <c r="T622">
        <f>(BU622*BX622)</f>
        <v>0</v>
      </c>
      <c r="U622">
        <f>(CM622+(T622+2*0.95*5.67E-8*(((CM622+$B$7)+273)^4-(CM622+273)^4)-44100*I622)/(1.84*29.3*Q622+8*0.95*5.67E-8*(CM622+273)^3))</f>
        <v>0</v>
      </c>
      <c r="V622">
        <f>($C$7*CN622+$D$7*CO622+$E$7*U622)</f>
        <v>0</v>
      </c>
      <c r="W622">
        <f>0.61365*exp(17.502*V622/(240.97+V622))</f>
        <v>0</v>
      </c>
      <c r="X622">
        <f>(Y622/Z622*100)</f>
        <v>0</v>
      </c>
      <c r="Y622">
        <f>CF622*(CK622+CL622)/1000</f>
        <v>0</v>
      </c>
      <c r="Z622">
        <f>0.61365*exp(17.502*CM622/(240.97+CM622))</f>
        <v>0</v>
      </c>
      <c r="AA622">
        <f>(W622-CF622*(CK622+CL622)/1000)</f>
        <v>0</v>
      </c>
      <c r="AB622">
        <f>(-I622*44100)</f>
        <v>0</v>
      </c>
      <c r="AC622">
        <f>2*29.3*Q622*0.92*(CM622-V622)</f>
        <v>0</v>
      </c>
      <c r="AD622">
        <f>2*0.95*5.67E-8*(((CM622+$B$7)+273)^4-(V622+273)^4)</f>
        <v>0</v>
      </c>
      <c r="AE622">
        <f>T622+AD622+AB622+AC622</f>
        <v>0</v>
      </c>
      <c r="AF622">
        <v>0</v>
      </c>
      <c r="AG622">
        <v>0</v>
      </c>
      <c r="AH622">
        <f>IF(AF622*$H$13&gt;=AJ622,1.0,(AJ622/(AJ622-AF622*$H$13)))</f>
        <v>0</v>
      </c>
      <c r="AI622">
        <f>(AH622-1)*100</f>
        <v>0</v>
      </c>
      <c r="AJ622">
        <f>MAX(0,($B$13+$C$13*CR622)/(1+$D$13*CR622)*CK622/(CM622+273)*$E$13)</f>
        <v>0</v>
      </c>
      <c r="AK622" t="s">
        <v>303</v>
      </c>
      <c r="AL622" t="s">
        <v>303</v>
      </c>
      <c r="AM622">
        <v>0</v>
      </c>
      <c r="AN622">
        <v>0</v>
      </c>
      <c r="AO622">
        <f>1-AM622/AN622</f>
        <v>0</v>
      </c>
      <c r="AP622">
        <v>0</v>
      </c>
      <c r="AQ622" t="s">
        <v>303</v>
      </c>
      <c r="AR622" t="s">
        <v>303</v>
      </c>
      <c r="AS622">
        <v>0</v>
      </c>
      <c r="AT622">
        <v>0</v>
      </c>
      <c r="AU622">
        <f>1-AS622/AT622</f>
        <v>0</v>
      </c>
      <c r="AV622">
        <v>0.5</v>
      </c>
      <c r="AW622">
        <f>BV622</f>
        <v>0</v>
      </c>
      <c r="AX622">
        <f>K622</f>
        <v>0</v>
      </c>
      <c r="AY622">
        <f>AU622*AV622*AW622</f>
        <v>0</v>
      </c>
      <c r="AZ622">
        <f>(AX622-AP622)/AW622</f>
        <v>0</v>
      </c>
      <c r="BA622">
        <f>(AN622-AT622)/AT622</f>
        <v>0</v>
      </c>
      <c r="BB622">
        <f>AM622/(AO622+AM622/AT622)</f>
        <v>0</v>
      </c>
      <c r="BC622" t="s">
        <v>303</v>
      </c>
      <c r="BD622">
        <v>0</v>
      </c>
      <c r="BE622">
        <f>IF(BD622&lt;&gt;0, BD622, BB622)</f>
        <v>0</v>
      </c>
      <c r="BF622">
        <f>1-BE622/AT622</f>
        <v>0</v>
      </c>
      <c r="BG622">
        <f>(AT622-AS622)/(AT622-BE622)</f>
        <v>0</v>
      </c>
      <c r="BH622">
        <f>(AN622-AT622)/(AN622-BE622)</f>
        <v>0</v>
      </c>
      <c r="BI622">
        <f>(AT622-AS622)/(AT622-AM622)</f>
        <v>0</v>
      </c>
      <c r="BJ622">
        <f>(AN622-AT622)/(AN622-AM622)</f>
        <v>0</v>
      </c>
      <c r="BK622">
        <f>(BG622*BE622/AS622)</f>
        <v>0</v>
      </c>
      <c r="BL622">
        <f>(1-BK622)</f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f>$B$11*CS622+$C$11*CT622+$F$11*CU622*(1-CX622)</f>
        <v>0</v>
      </c>
      <c r="BV622">
        <f>BU622*BW622</f>
        <v>0</v>
      </c>
      <c r="BW622">
        <f>($B$11*$D$9+$C$11*$D$9+$F$11*((DH622+CZ622)/MAX(DH622+CZ622+DI622, 0.1)*$I$9+DI622/MAX(DH622+CZ622+DI622, 0.1)*$J$9))/($B$11+$C$11+$F$11)</f>
        <v>0</v>
      </c>
      <c r="BX622">
        <f>($B$11*$K$9+$C$11*$K$9+$F$11*((DH622+CZ622)/MAX(DH622+CZ622+DI622, 0.1)*$P$9+DI622/MAX(DH622+CZ622+DI622, 0.1)*$Q$9))/($B$11+$C$11+$F$11)</f>
        <v>0</v>
      </c>
      <c r="BY622">
        <v>6</v>
      </c>
      <c r="BZ622">
        <v>0.5</v>
      </c>
      <c r="CA622" t="s">
        <v>304</v>
      </c>
      <c r="CB622">
        <v>2</v>
      </c>
      <c r="CC622">
        <v>1625678425.5</v>
      </c>
      <c r="CD622">
        <v>405.033</v>
      </c>
      <c r="CE622">
        <v>419.939</v>
      </c>
      <c r="CF622">
        <v>15.9695666666667</v>
      </c>
      <c r="CG622">
        <v>12.7194</v>
      </c>
      <c r="CH622">
        <v>419.375</v>
      </c>
      <c r="CI622">
        <v>17.5863</v>
      </c>
      <c r="CJ622">
        <v>499.999666666667</v>
      </c>
      <c r="CK622">
        <v>100.422</v>
      </c>
      <c r="CL622">
        <v>0.0999097333333333</v>
      </c>
      <c r="CM622">
        <v>31.5851666666667</v>
      </c>
      <c r="CN622">
        <v>30.9195</v>
      </c>
      <c r="CO622">
        <v>999.9</v>
      </c>
      <c r="CP622">
        <v>0</v>
      </c>
      <c r="CQ622">
        <v>0</v>
      </c>
      <c r="CR622">
        <v>9993.31666666667</v>
      </c>
      <c r="CS622">
        <v>0</v>
      </c>
      <c r="CT622">
        <v>4.10295666666667</v>
      </c>
      <c r="CU622">
        <v>1045.92</v>
      </c>
      <c r="CV622">
        <v>0.961994</v>
      </c>
      <c r="CW622">
        <v>0.0380061</v>
      </c>
      <c r="CX622">
        <v>0</v>
      </c>
      <c r="CY622">
        <v>1143.28333333333</v>
      </c>
      <c r="CZ622">
        <v>4.99912</v>
      </c>
      <c r="DA622">
        <v>11932.1333333333</v>
      </c>
      <c r="DB622">
        <v>6712.27666666667</v>
      </c>
      <c r="DC622">
        <v>38.9996666666667</v>
      </c>
      <c r="DD622">
        <v>41.562</v>
      </c>
      <c r="DE622">
        <v>40.4786666666667</v>
      </c>
      <c r="DF622">
        <v>41.2706666666667</v>
      </c>
      <c r="DG622">
        <v>41.354</v>
      </c>
      <c r="DH622">
        <v>1001.36</v>
      </c>
      <c r="DI622">
        <v>39.56</v>
      </c>
      <c r="DJ622">
        <v>0</v>
      </c>
      <c r="DK622">
        <v>1625678427.2</v>
      </c>
      <c r="DL622">
        <v>0</v>
      </c>
      <c r="DM622">
        <v>1145.05538461538</v>
      </c>
      <c r="DN622">
        <v>-14.6147008630594</v>
      </c>
      <c r="DO622">
        <v>-153.675213779504</v>
      </c>
      <c r="DP622">
        <v>11949.8692307692</v>
      </c>
      <c r="DQ622">
        <v>15</v>
      </c>
      <c r="DR622">
        <v>1625677134.6</v>
      </c>
      <c r="DS622" t="s">
        <v>305</v>
      </c>
      <c r="DT622">
        <v>1625677128.6</v>
      </c>
      <c r="DU622">
        <v>1625677134.6</v>
      </c>
      <c r="DV622">
        <v>2</v>
      </c>
      <c r="DW622">
        <v>0.041</v>
      </c>
      <c r="DX622">
        <v>0.026</v>
      </c>
      <c r="DY622">
        <v>-14.347</v>
      </c>
      <c r="DZ622">
        <v>-1.389</v>
      </c>
      <c r="EA622">
        <v>420</v>
      </c>
      <c r="EB622">
        <v>5</v>
      </c>
      <c r="EC622">
        <v>0.14</v>
      </c>
      <c r="ED622">
        <v>0.08</v>
      </c>
      <c r="EE622">
        <v>-14.914512195122</v>
      </c>
      <c r="EF622">
        <v>-0.167322648083659</v>
      </c>
      <c r="EG622">
        <v>0.0441286820898417</v>
      </c>
      <c r="EH622">
        <v>1</v>
      </c>
      <c r="EI622">
        <v>1145.73542857143</v>
      </c>
      <c r="EJ622">
        <v>-14.9673870685977</v>
      </c>
      <c r="EK622">
        <v>1.51664355518012</v>
      </c>
      <c r="EL622">
        <v>0</v>
      </c>
      <c r="EM622">
        <v>3.20764853658537</v>
      </c>
      <c r="EN622">
        <v>0.195723972125437</v>
      </c>
      <c r="EO622">
        <v>0.0239494026160006</v>
      </c>
      <c r="EP622">
        <v>0</v>
      </c>
      <c r="EQ622">
        <v>1</v>
      </c>
      <c r="ER622">
        <v>3</v>
      </c>
      <c r="ES622" t="s">
        <v>427</v>
      </c>
      <c r="ET622">
        <v>100</v>
      </c>
      <c r="EU622">
        <v>100</v>
      </c>
      <c r="EV622">
        <v>-14.342</v>
      </c>
      <c r="EW622">
        <v>-1.6169</v>
      </c>
      <c r="EX622">
        <v>-14.3476998515065</v>
      </c>
      <c r="EY622">
        <v>0.000485247639819423</v>
      </c>
      <c r="EZ622">
        <v>-1.36446825205216e-06</v>
      </c>
      <c r="FA622">
        <v>5.78542989185787e-10</v>
      </c>
      <c r="FB622">
        <v>-1.1099058739466</v>
      </c>
      <c r="FC622">
        <v>-0.0508365997127688</v>
      </c>
      <c r="FD622">
        <v>0.00161886503163497</v>
      </c>
      <c r="FE622">
        <v>-2.08621555845513e-05</v>
      </c>
      <c r="FF622">
        <v>0</v>
      </c>
      <c r="FG622">
        <v>2096</v>
      </c>
      <c r="FH622">
        <v>2</v>
      </c>
      <c r="FI622">
        <v>28</v>
      </c>
      <c r="FJ622">
        <v>21.6</v>
      </c>
      <c r="FK622">
        <v>21.5</v>
      </c>
      <c r="FL622">
        <v>18</v>
      </c>
      <c r="FM622">
        <v>493.4</v>
      </c>
      <c r="FN622">
        <v>514.301</v>
      </c>
      <c r="FO622">
        <v>35.903</v>
      </c>
      <c r="FP622">
        <v>26.7592</v>
      </c>
      <c r="FQ622">
        <v>30.0004</v>
      </c>
      <c r="FR622">
        <v>26.7334</v>
      </c>
      <c r="FS622">
        <v>26.7041</v>
      </c>
      <c r="FT622">
        <v>21.5964</v>
      </c>
      <c r="FU622">
        <v>21.8464</v>
      </c>
      <c r="FV622">
        <v>0</v>
      </c>
      <c r="FW622">
        <v>35.95</v>
      </c>
      <c r="FX622">
        <v>420</v>
      </c>
      <c r="FY622">
        <v>12.8929</v>
      </c>
      <c r="FZ622">
        <v>101.658</v>
      </c>
      <c r="GA622">
        <v>96.1728</v>
      </c>
    </row>
    <row r="623" spans="1:183">
      <c r="A623">
        <v>607</v>
      </c>
      <c r="B623">
        <v>1625678428.5</v>
      </c>
      <c r="C623">
        <v>1212.40000009537</v>
      </c>
      <c r="D623" t="s">
        <v>1520</v>
      </c>
      <c r="E623" t="s">
        <v>1521</v>
      </c>
      <c r="F623">
        <v>1</v>
      </c>
      <c r="G623" t="s">
        <v>302</v>
      </c>
      <c r="H623">
        <v>1625678427.5</v>
      </c>
      <c r="I623">
        <f>(J623)/1000</f>
        <v>0</v>
      </c>
      <c r="J623">
        <f>1000*CJ623*AH623*(CF623-CG623)/(100*BY623*(1000-AH623*CF623))</f>
        <v>0</v>
      </c>
      <c r="K623">
        <f>CJ623*AH623*(CE623-CD623*(1000-AH623*CG623)/(1000-AH623*CF623))/(100*BY623)</f>
        <v>0</v>
      </c>
      <c r="L623">
        <f>CD623 - IF(AH623&gt;1, K623*BY623*100.0/(AJ623*CR623), 0)</f>
        <v>0</v>
      </c>
      <c r="M623">
        <f>((S623-I623/2)*L623-K623)/(S623+I623/2)</f>
        <v>0</v>
      </c>
      <c r="N623">
        <f>M623*(CK623+CL623)/1000.0</f>
        <v>0</v>
      </c>
      <c r="O623">
        <f>(CD623 - IF(AH623&gt;1, K623*BY623*100.0/(AJ623*CR623), 0))*(CK623+CL623)/1000.0</f>
        <v>0</v>
      </c>
      <c r="P623">
        <f>2.0/((1/R623-1/Q623)+SIGN(R623)*SQRT((1/R623-1/Q623)*(1/R623-1/Q623) + 4*BZ623/((BZ623+1)*(BZ623+1))*(2*1/R623*1/Q623-1/Q623*1/Q623)))</f>
        <v>0</v>
      </c>
      <c r="Q623">
        <f>IF(LEFT(CA623,1)&lt;&gt;"0",IF(LEFT(CA623,1)="1",3.0,CB623),$D$5+$E$5*(CR623*CK623/($K$5*1000))+$F$5*(CR623*CK623/($K$5*1000))*MAX(MIN(BY623,$J$5),$I$5)*MAX(MIN(BY623,$J$5),$I$5)+$G$5*MAX(MIN(BY623,$J$5),$I$5)*(CR623*CK623/($K$5*1000))+$H$5*(CR623*CK623/($K$5*1000))*(CR623*CK623/($K$5*1000)))</f>
        <v>0</v>
      </c>
      <c r="R623">
        <f>I623*(1000-(1000*0.61365*exp(17.502*V623/(240.97+V623))/(CK623+CL623)+CF623)/2)/(1000*0.61365*exp(17.502*V623/(240.97+V623))/(CK623+CL623)-CF623)</f>
        <v>0</v>
      </c>
      <c r="S623">
        <f>1/((BZ623+1)/(P623/1.6)+1/(Q623/1.37)) + BZ623/((BZ623+1)/(P623/1.6) + BZ623/(Q623/1.37))</f>
        <v>0</v>
      </c>
      <c r="T623">
        <f>(BU623*BX623)</f>
        <v>0</v>
      </c>
      <c r="U623">
        <f>(CM623+(T623+2*0.95*5.67E-8*(((CM623+$B$7)+273)^4-(CM623+273)^4)-44100*I623)/(1.84*29.3*Q623+8*0.95*5.67E-8*(CM623+273)^3))</f>
        <v>0</v>
      </c>
      <c r="V623">
        <f>($C$7*CN623+$D$7*CO623+$E$7*U623)</f>
        <v>0</v>
      </c>
      <c r="W623">
        <f>0.61365*exp(17.502*V623/(240.97+V623))</f>
        <v>0</v>
      </c>
      <c r="X623">
        <f>(Y623/Z623*100)</f>
        <v>0</v>
      </c>
      <c r="Y623">
        <f>CF623*(CK623+CL623)/1000</f>
        <v>0</v>
      </c>
      <c r="Z623">
        <f>0.61365*exp(17.502*CM623/(240.97+CM623))</f>
        <v>0</v>
      </c>
      <c r="AA623">
        <f>(W623-CF623*(CK623+CL623)/1000)</f>
        <v>0</v>
      </c>
      <c r="AB623">
        <f>(-I623*44100)</f>
        <v>0</v>
      </c>
      <c r="AC623">
        <f>2*29.3*Q623*0.92*(CM623-V623)</f>
        <v>0</v>
      </c>
      <c r="AD623">
        <f>2*0.95*5.67E-8*(((CM623+$B$7)+273)^4-(V623+273)^4)</f>
        <v>0</v>
      </c>
      <c r="AE623">
        <f>T623+AD623+AB623+AC623</f>
        <v>0</v>
      </c>
      <c r="AF623">
        <v>0</v>
      </c>
      <c r="AG623">
        <v>0</v>
      </c>
      <c r="AH623">
        <f>IF(AF623*$H$13&gt;=AJ623,1.0,(AJ623/(AJ623-AF623*$H$13)))</f>
        <v>0</v>
      </c>
      <c r="AI623">
        <f>(AH623-1)*100</f>
        <v>0</v>
      </c>
      <c r="AJ623">
        <f>MAX(0,($B$13+$C$13*CR623)/(1+$D$13*CR623)*CK623/(CM623+273)*$E$13)</f>
        <v>0</v>
      </c>
      <c r="AK623" t="s">
        <v>303</v>
      </c>
      <c r="AL623" t="s">
        <v>303</v>
      </c>
      <c r="AM623">
        <v>0</v>
      </c>
      <c r="AN623">
        <v>0</v>
      </c>
      <c r="AO623">
        <f>1-AM623/AN623</f>
        <v>0</v>
      </c>
      <c r="AP623">
        <v>0</v>
      </c>
      <c r="AQ623" t="s">
        <v>303</v>
      </c>
      <c r="AR623" t="s">
        <v>303</v>
      </c>
      <c r="AS623">
        <v>0</v>
      </c>
      <c r="AT623">
        <v>0</v>
      </c>
      <c r="AU623">
        <f>1-AS623/AT623</f>
        <v>0</v>
      </c>
      <c r="AV623">
        <v>0.5</v>
      </c>
      <c r="AW623">
        <f>BV623</f>
        <v>0</v>
      </c>
      <c r="AX623">
        <f>K623</f>
        <v>0</v>
      </c>
      <c r="AY623">
        <f>AU623*AV623*AW623</f>
        <v>0</v>
      </c>
      <c r="AZ623">
        <f>(AX623-AP623)/AW623</f>
        <v>0</v>
      </c>
      <c r="BA623">
        <f>(AN623-AT623)/AT623</f>
        <v>0</v>
      </c>
      <c r="BB623">
        <f>AM623/(AO623+AM623/AT623)</f>
        <v>0</v>
      </c>
      <c r="BC623" t="s">
        <v>303</v>
      </c>
      <c r="BD623">
        <v>0</v>
      </c>
      <c r="BE623">
        <f>IF(BD623&lt;&gt;0, BD623, BB623)</f>
        <v>0</v>
      </c>
      <c r="BF623">
        <f>1-BE623/AT623</f>
        <v>0</v>
      </c>
      <c r="BG623">
        <f>(AT623-AS623)/(AT623-BE623)</f>
        <v>0</v>
      </c>
      <c r="BH623">
        <f>(AN623-AT623)/(AN623-BE623)</f>
        <v>0</v>
      </c>
      <c r="BI623">
        <f>(AT623-AS623)/(AT623-AM623)</f>
        <v>0</v>
      </c>
      <c r="BJ623">
        <f>(AN623-AT623)/(AN623-AM623)</f>
        <v>0</v>
      </c>
      <c r="BK623">
        <f>(BG623*BE623/AS623)</f>
        <v>0</v>
      </c>
      <c r="BL623">
        <f>(1-BK623)</f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f>$B$11*CS623+$C$11*CT623+$F$11*CU623*(1-CX623)</f>
        <v>0</v>
      </c>
      <c r="BV623">
        <f>BU623*BW623</f>
        <v>0</v>
      </c>
      <c r="BW623">
        <f>($B$11*$D$9+$C$11*$D$9+$F$11*((DH623+CZ623)/MAX(DH623+CZ623+DI623, 0.1)*$I$9+DI623/MAX(DH623+CZ623+DI623, 0.1)*$J$9))/($B$11+$C$11+$F$11)</f>
        <v>0</v>
      </c>
      <c r="BX623">
        <f>($B$11*$K$9+$C$11*$K$9+$F$11*((DH623+CZ623)/MAX(DH623+CZ623+DI623, 0.1)*$P$9+DI623/MAX(DH623+CZ623+DI623, 0.1)*$Q$9))/($B$11+$C$11+$F$11)</f>
        <v>0</v>
      </c>
      <c r="BY623">
        <v>6</v>
      </c>
      <c r="BZ623">
        <v>0.5</v>
      </c>
      <c r="CA623" t="s">
        <v>304</v>
      </c>
      <c r="CB623">
        <v>2</v>
      </c>
      <c r="CC623">
        <v>1625678427.5</v>
      </c>
      <c r="CD623">
        <v>405.020666666667</v>
      </c>
      <c r="CE623">
        <v>419.981333333333</v>
      </c>
      <c r="CF623">
        <v>15.9946666666667</v>
      </c>
      <c r="CG623">
        <v>12.7263</v>
      </c>
      <c r="CH623">
        <v>419.362333333333</v>
      </c>
      <c r="CI623">
        <v>17.6117333333333</v>
      </c>
      <c r="CJ623">
        <v>500.000333333333</v>
      </c>
      <c r="CK623">
        <v>100.422</v>
      </c>
      <c r="CL623">
        <v>0.0996866333333333</v>
      </c>
      <c r="CM623">
        <v>31.6162666666667</v>
      </c>
      <c r="CN623">
        <v>30.9437666666667</v>
      </c>
      <c r="CO623">
        <v>999.9</v>
      </c>
      <c r="CP623">
        <v>0</v>
      </c>
      <c r="CQ623">
        <v>0</v>
      </c>
      <c r="CR623">
        <v>9995.62</v>
      </c>
      <c r="CS623">
        <v>0</v>
      </c>
      <c r="CT623">
        <v>4.09423</v>
      </c>
      <c r="CU623">
        <v>1046.01</v>
      </c>
      <c r="CV623">
        <v>0.961997</v>
      </c>
      <c r="CW623">
        <v>0.0380029</v>
      </c>
      <c r="CX623">
        <v>0</v>
      </c>
      <c r="CY623">
        <v>1142.78666666667</v>
      </c>
      <c r="CZ623">
        <v>4.99912</v>
      </c>
      <c r="DA623">
        <v>11930.4333333333</v>
      </c>
      <c r="DB623">
        <v>6712.86666666667</v>
      </c>
      <c r="DC623">
        <v>38.9786666666667</v>
      </c>
      <c r="DD623">
        <v>41.562</v>
      </c>
      <c r="DE623">
        <v>40.3536666666667</v>
      </c>
      <c r="DF623">
        <v>41.2706666666667</v>
      </c>
      <c r="DG623">
        <v>41.2916666666667</v>
      </c>
      <c r="DH623">
        <v>1001.45</v>
      </c>
      <c r="DI623">
        <v>39.56</v>
      </c>
      <c r="DJ623">
        <v>0</v>
      </c>
      <c r="DK623">
        <v>1625678429.6</v>
      </c>
      <c r="DL623">
        <v>0</v>
      </c>
      <c r="DM623">
        <v>1144.44269230769</v>
      </c>
      <c r="DN623">
        <v>-15.0888888871809</v>
      </c>
      <c r="DO623">
        <v>-141.890598239429</v>
      </c>
      <c r="DP623">
        <v>11944.0576923077</v>
      </c>
      <c r="DQ623">
        <v>15</v>
      </c>
      <c r="DR623">
        <v>1625677134.6</v>
      </c>
      <c r="DS623" t="s">
        <v>305</v>
      </c>
      <c r="DT623">
        <v>1625677128.6</v>
      </c>
      <c r="DU623">
        <v>1625677134.6</v>
      </c>
      <c r="DV623">
        <v>2</v>
      </c>
      <c r="DW623">
        <v>0.041</v>
      </c>
      <c r="DX623">
        <v>0.026</v>
      </c>
      <c r="DY623">
        <v>-14.347</v>
      </c>
      <c r="DZ623">
        <v>-1.389</v>
      </c>
      <c r="EA623">
        <v>420</v>
      </c>
      <c r="EB623">
        <v>5</v>
      </c>
      <c r="EC623">
        <v>0.14</v>
      </c>
      <c r="ED623">
        <v>0.08</v>
      </c>
      <c r="EE623">
        <v>-14.9203756097561</v>
      </c>
      <c r="EF623">
        <v>-0.188859930313577</v>
      </c>
      <c r="EG623">
        <v>0.0446978843854005</v>
      </c>
      <c r="EH623">
        <v>1</v>
      </c>
      <c r="EI623">
        <v>1145.13121212121</v>
      </c>
      <c r="EJ623">
        <v>-15.1123801748299</v>
      </c>
      <c r="EK623">
        <v>1.44711574703186</v>
      </c>
      <c r="EL623">
        <v>0</v>
      </c>
      <c r="EM623">
        <v>3.21725073170732</v>
      </c>
      <c r="EN623">
        <v>0.209623902439031</v>
      </c>
      <c r="EO623">
        <v>0.025537735960754</v>
      </c>
      <c r="EP623">
        <v>0</v>
      </c>
      <c r="EQ623">
        <v>1</v>
      </c>
      <c r="ER623">
        <v>3</v>
      </c>
      <c r="ES623" t="s">
        <v>427</v>
      </c>
      <c r="ET623">
        <v>100</v>
      </c>
      <c r="EU623">
        <v>100</v>
      </c>
      <c r="EV623">
        <v>-14.341</v>
      </c>
      <c r="EW623">
        <v>-1.6172</v>
      </c>
      <c r="EX623">
        <v>-14.3476998515065</v>
      </c>
      <c r="EY623">
        <v>0.000485247639819423</v>
      </c>
      <c r="EZ623">
        <v>-1.36446825205216e-06</v>
      </c>
      <c r="FA623">
        <v>5.78542989185787e-10</v>
      </c>
      <c r="FB623">
        <v>-1.1099058739466</v>
      </c>
      <c r="FC623">
        <v>-0.0508365997127688</v>
      </c>
      <c r="FD623">
        <v>0.00161886503163497</v>
      </c>
      <c r="FE623">
        <v>-2.08621555845513e-05</v>
      </c>
      <c r="FF623">
        <v>0</v>
      </c>
      <c r="FG623">
        <v>2096</v>
      </c>
      <c r="FH623">
        <v>2</v>
      </c>
      <c r="FI623">
        <v>28</v>
      </c>
      <c r="FJ623">
        <v>21.7</v>
      </c>
      <c r="FK623">
        <v>21.6</v>
      </c>
      <c r="FL623">
        <v>18</v>
      </c>
      <c r="FM623">
        <v>493.264</v>
      </c>
      <c r="FN623">
        <v>514.707</v>
      </c>
      <c r="FO623">
        <v>35.9506</v>
      </c>
      <c r="FP623">
        <v>26.7614</v>
      </c>
      <c r="FQ623">
        <v>30.0005</v>
      </c>
      <c r="FR623">
        <v>26.7345</v>
      </c>
      <c r="FS623">
        <v>26.7052</v>
      </c>
      <c r="FT623">
        <v>21.5945</v>
      </c>
      <c r="FU623">
        <v>21.8464</v>
      </c>
      <c r="FV623">
        <v>0</v>
      </c>
      <c r="FW623">
        <v>36.01</v>
      </c>
      <c r="FX623">
        <v>420</v>
      </c>
      <c r="FY623">
        <v>12.9024</v>
      </c>
      <c r="FZ623">
        <v>101.658</v>
      </c>
      <c r="GA623">
        <v>96.1742</v>
      </c>
    </row>
    <row r="624" spans="1:183">
      <c r="A624">
        <v>608</v>
      </c>
      <c r="B624">
        <v>1625678430.5</v>
      </c>
      <c r="C624">
        <v>1214.40000009537</v>
      </c>
      <c r="D624" t="s">
        <v>1522</v>
      </c>
      <c r="E624" t="s">
        <v>1523</v>
      </c>
      <c r="F624">
        <v>1</v>
      </c>
      <c r="G624" t="s">
        <v>302</v>
      </c>
      <c r="H624">
        <v>1625678429.5</v>
      </c>
      <c r="I624">
        <f>(J624)/1000</f>
        <v>0</v>
      </c>
      <c r="J624">
        <f>1000*CJ624*AH624*(CF624-CG624)/(100*BY624*(1000-AH624*CF624))</f>
        <v>0</v>
      </c>
      <c r="K624">
        <f>CJ624*AH624*(CE624-CD624*(1000-AH624*CG624)/(1000-AH624*CF624))/(100*BY624)</f>
        <v>0</v>
      </c>
      <c r="L624">
        <f>CD624 - IF(AH624&gt;1, K624*BY624*100.0/(AJ624*CR624), 0)</f>
        <v>0</v>
      </c>
      <c r="M624">
        <f>((S624-I624/2)*L624-K624)/(S624+I624/2)</f>
        <v>0</v>
      </c>
      <c r="N624">
        <f>M624*(CK624+CL624)/1000.0</f>
        <v>0</v>
      </c>
      <c r="O624">
        <f>(CD624 - IF(AH624&gt;1, K624*BY624*100.0/(AJ624*CR624), 0))*(CK624+CL624)/1000.0</f>
        <v>0</v>
      </c>
      <c r="P624">
        <f>2.0/((1/R624-1/Q624)+SIGN(R624)*SQRT((1/R624-1/Q624)*(1/R624-1/Q624) + 4*BZ624/((BZ624+1)*(BZ624+1))*(2*1/R624*1/Q624-1/Q624*1/Q624)))</f>
        <v>0</v>
      </c>
      <c r="Q624">
        <f>IF(LEFT(CA624,1)&lt;&gt;"0",IF(LEFT(CA624,1)="1",3.0,CB624),$D$5+$E$5*(CR624*CK624/($K$5*1000))+$F$5*(CR624*CK624/($K$5*1000))*MAX(MIN(BY624,$J$5),$I$5)*MAX(MIN(BY624,$J$5),$I$5)+$G$5*MAX(MIN(BY624,$J$5),$I$5)*(CR624*CK624/($K$5*1000))+$H$5*(CR624*CK624/($K$5*1000))*(CR624*CK624/($K$5*1000)))</f>
        <v>0</v>
      </c>
      <c r="R624">
        <f>I624*(1000-(1000*0.61365*exp(17.502*V624/(240.97+V624))/(CK624+CL624)+CF624)/2)/(1000*0.61365*exp(17.502*V624/(240.97+V624))/(CK624+CL624)-CF624)</f>
        <v>0</v>
      </c>
      <c r="S624">
        <f>1/((BZ624+1)/(P624/1.6)+1/(Q624/1.37)) + BZ624/((BZ624+1)/(P624/1.6) + BZ624/(Q624/1.37))</f>
        <v>0</v>
      </c>
      <c r="T624">
        <f>(BU624*BX624)</f>
        <v>0</v>
      </c>
      <c r="U624">
        <f>(CM624+(T624+2*0.95*5.67E-8*(((CM624+$B$7)+273)^4-(CM624+273)^4)-44100*I624)/(1.84*29.3*Q624+8*0.95*5.67E-8*(CM624+273)^3))</f>
        <v>0</v>
      </c>
      <c r="V624">
        <f>($C$7*CN624+$D$7*CO624+$E$7*U624)</f>
        <v>0</v>
      </c>
      <c r="W624">
        <f>0.61365*exp(17.502*V624/(240.97+V624))</f>
        <v>0</v>
      </c>
      <c r="X624">
        <f>(Y624/Z624*100)</f>
        <v>0</v>
      </c>
      <c r="Y624">
        <f>CF624*(CK624+CL624)/1000</f>
        <v>0</v>
      </c>
      <c r="Z624">
        <f>0.61365*exp(17.502*CM624/(240.97+CM624))</f>
        <v>0</v>
      </c>
      <c r="AA624">
        <f>(W624-CF624*(CK624+CL624)/1000)</f>
        <v>0</v>
      </c>
      <c r="AB624">
        <f>(-I624*44100)</f>
        <v>0</v>
      </c>
      <c r="AC624">
        <f>2*29.3*Q624*0.92*(CM624-V624)</f>
        <v>0</v>
      </c>
      <c r="AD624">
        <f>2*0.95*5.67E-8*(((CM624+$B$7)+273)^4-(V624+273)^4)</f>
        <v>0</v>
      </c>
      <c r="AE624">
        <f>T624+AD624+AB624+AC624</f>
        <v>0</v>
      </c>
      <c r="AF624">
        <v>0</v>
      </c>
      <c r="AG624">
        <v>0</v>
      </c>
      <c r="AH624">
        <f>IF(AF624*$H$13&gt;=AJ624,1.0,(AJ624/(AJ624-AF624*$H$13)))</f>
        <v>0</v>
      </c>
      <c r="AI624">
        <f>(AH624-1)*100</f>
        <v>0</v>
      </c>
      <c r="AJ624">
        <f>MAX(0,($B$13+$C$13*CR624)/(1+$D$13*CR624)*CK624/(CM624+273)*$E$13)</f>
        <v>0</v>
      </c>
      <c r="AK624" t="s">
        <v>303</v>
      </c>
      <c r="AL624" t="s">
        <v>303</v>
      </c>
      <c r="AM624">
        <v>0</v>
      </c>
      <c r="AN624">
        <v>0</v>
      </c>
      <c r="AO624">
        <f>1-AM624/AN624</f>
        <v>0</v>
      </c>
      <c r="AP624">
        <v>0</v>
      </c>
      <c r="AQ624" t="s">
        <v>303</v>
      </c>
      <c r="AR624" t="s">
        <v>303</v>
      </c>
      <c r="AS624">
        <v>0</v>
      </c>
      <c r="AT624">
        <v>0</v>
      </c>
      <c r="AU624">
        <f>1-AS624/AT624</f>
        <v>0</v>
      </c>
      <c r="AV624">
        <v>0.5</v>
      </c>
      <c r="AW624">
        <f>BV624</f>
        <v>0</v>
      </c>
      <c r="AX624">
        <f>K624</f>
        <v>0</v>
      </c>
      <c r="AY624">
        <f>AU624*AV624*AW624</f>
        <v>0</v>
      </c>
      <c r="AZ624">
        <f>(AX624-AP624)/AW624</f>
        <v>0</v>
      </c>
      <c r="BA624">
        <f>(AN624-AT624)/AT624</f>
        <v>0</v>
      </c>
      <c r="BB624">
        <f>AM624/(AO624+AM624/AT624)</f>
        <v>0</v>
      </c>
      <c r="BC624" t="s">
        <v>303</v>
      </c>
      <c r="BD624">
        <v>0</v>
      </c>
      <c r="BE624">
        <f>IF(BD624&lt;&gt;0, BD624, BB624)</f>
        <v>0</v>
      </c>
      <c r="BF624">
        <f>1-BE624/AT624</f>
        <v>0</v>
      </c>
      <c r="BG624">
        <f>(AT624-AS624)/(AT624-BE624)</f>
        <v>0</v>
      </c>
      <c r="BH624">
        <f>(AN624-AT624)/(AN624-BE624)</f>
        <v>0</v>
      </c>
      <c r="BI624">
        <f>(AT624-AS624)/(AT624-AM624)</f>
        <v>0</v>
      </c>
      <c r="BJ624">
        <f>(AN624-AT624)/(AN624-AM624)</f>
        <v>0</v>
      </c>
      <c r="BK624">
        <f>(BG624*BE624/AS624)</f>
        <v>0</v>
      </c>
      <c r="BL624">
        <f>(1-BK624)</f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f>$B$11*CS624+$C$11*CT624+$F$11*CU624*(1-CX624)</f>
        <v>0</v>
      </c>
      <c r="BV624">
        <f>BU624*BW624</f>
        <v>0</v>
      </c>
      <c r="BW624">
        <f>($B$11*$D$9+$C$11*$D$9+$F$11*((DH624+CZ624)/MAX(DH624+CZ624+DI624, 0.1)*$I$9+DI624/MAX(DH624+CZ624+DI624, 0.1)*$J$9))/($B$11+$C$11+$F$11)</f>
        <v>0</v>
      </c>
      <c r="BX624">
        <f>($B$11*$K$9+$C$11*$K$9+$F$11*((DH624+CZ624)/MAX(DH624+CZ624+DI624, 0.1)*$P$9+DI624/MAX(DH624+CZ624+DI624, 0.1)*$Q$9))/($B$11+$C$11+$F$11)</f>
        <v>0</v>
      </c>
      <c r="BY624">
        <v>6</v>
      </c>
      <c r="BZ624">
        <v>0.5</v>
      </c>
      <c r="CA624" t="s">
        <v>304</v>
      </c>
      <c r="CB624">
        <v>2</v>
      </c>
      <c r="CC624">
        <v>1625678429.5</v>
      </c>
      <c r="CD624">
        <v>405.029</v>
      </c>
      <c r="CE624">
        <v>419.993333333333</v>
      </c>
      <c r="CF624">
        <v>16.0182666666667</v>
      </c>
      <c r="CG624">
        <v>12.7434</v>
      </c>
      <c r="CH624">
        <v>419.370333333333</v>
      </c>
      <c r="CI624">
        <v>17.6356333333333</v>
      </c>
      <c r="CJ624">
        <v>499.996666666667</v>
      </c>
      <c r="CK624">
        <v>100.421</v>
      </c>
      <c r="CL624">
        <v>0.100154333333333</v>
      </c>
      <c r="CM624">
        <v>31.6469</v>
      </c>
      <c r="CN624">
        <v>30.9729666666667</v>
      </c>
      <c r="CO624">
        <v>999.9</v>
      </c>
      <c r="CP624">
        <v>0</v>
      </c>
      <c r="CQ624">
        <v>0</v>
      </c>
      <c r="CR624">
        <v>9968.54</v>
      </c>
      <c r="CS624">
        <v>0</v>
      </c>
      <c r="CT624">
        <v>4.08365666666667</v>
      </c>
      <c r="CU624">
        <v>1046.01333333333</v>
      </c>
      <c r="CV624">
        <v>0.961987666666667</v>
      </c>
      <c r="CW624">
        <v>0.0380122</v>
      </c>
      <c r="CX624">
        <v>0</v>
      </c>
      <c r="CY624">
        <v>1142.35333333333</v>
      </c>
      <c r="CZ624">
        <v>4.99912</v>
      </c>
      <c r="DA624">
        <v>11924.3333333333</v>
      </c>
      <c r="DB624">
        <v>6712.88666666667</v>
      </c>
      <c r="DC624">
        <v>39.0206666666667</v>
      </c>
      <c r="DD624">
        <v>41.562</v>
      </c>
      <c r="DE624">
        <v>40.5</v>
      </c>
      <c r="DF624">
        <v>41.354</v>
      </c>
      <c r="DG624">
        <v>41.312</v>
      </c>
      <c r="DH624">
        <v>1001.44333333333</v>
      </c>
      <c r="DI624">
        <v>39.57</v>
      </c>
      <c r="DJ624">
        <v>0</v>
      </c>
      <c r="DK624">
        <v>1625678431.4</v>
      </c>
      <c r="DL624">
        <v>0</v>
      </c>
      <c r="DM624">
        <v>1143.9008</v>
      </c>
      <c r="DN624">
        <v>-14.9823076684553</v>
      </c>
      <c r="DO624">
        <v>-145.653845907318</v>
      </c>
      <c r="DP624">
        <v>11939.08</v>
      </c>
      <c r="DQ624">
        <v>15</v>
      </c>
      <c r="DR624">
        <v>1625677134.6</v>
      </c>
      <c r="DS624" t="s">
        <v>305</v>
      </c>
      <c r="DT624">
        <v>1625677128.6</v>
      </c>
      <c r="DU624">
        <v>1625677134.6</v>
      </c>
      <c r="DV624">
        <v>2</v>
      </c>
      <c r="DW624">
        <v>0.041</v>
      </c>
      <c r="DX624">
        <v>0.026</v>
      </c>
      <c r="DY624">
        <v>-14.347</v>
      </c>
      <c r="DZ624">
        <v>-1.389</v>
      </c>
      <c r="EA624">
        <v>420</v>
      </c>
      <c r="EB624">
        <v>5</v>
      </c>
      <c r="EC624">
        <v>0.14</v>
      </c>
      <c r="ED624">
        <v>0.08</v>
      </c>
      <c r="EE624">
        <v>-14.9289731707317</v>
      </c>
      <c r="EF624">
        <v>-0.178473867595804</v>
      </c>
      <c r="EG624">
        <v>0.0439541503042755</v>
      </c>
      <c r="EH624">
        <v>1</v>
      </c>
      <c r="EI624">
        <v>1144.6696969697</v>
      </c>
      <c r="EJ624">
        <v>-15.1569226892848</v>
      </c>
      <c r="EK624">
        <v>1.45523190872539</v>
      </c>
      <c r="EL624">
        <v>0</v>
      </c>
      <c r="EM624">
        <v>3.22562024390244</v>
      </c>
      <c r="EN624">
        <v>0.247138954703837</v>
      </c>
      <c r="EO624">
        <v>0.0288996987483501</v>
      </c>
      <c r="EP624">
        <v>0</v>
      </c>
      <c r="EQ624">
        <v>1</v>
      </c>
      <c r="ER624">
        <v>3</v>
      </c>
      <c r="ES624" t="s">
        <v>427</v>
      </c>
      <c r="ET624">
        <v>100</v>
      </c>
      <c r="EU624">
        <v>100</v>
      </c>
      <c r="EV624">
        <v>-14.342</v>
      </c>
      <c r="EW624">
        <v>-1.6175</v>
      </c>
      <c r="EX624">
        <v>-14.3476998515065</v>
      </c>
      <c r="EY624">
        <v>0.000485247639819423</v>
      </c>
      <c r="EZ624">
        <v>-1.36446825205216e-06</v>
      </c>
      <c r="FA624">
        <v>5.78542989185787e-10</v>
      </c>
      <c r="FB624">
        <v>-1.1099058739466</v>
      </c>
      <c r="FC624">
        <v>-0.0508365997127688</v>
      </c>
      <c r="FD624">
        <v>0.00161886503163497</v>
      </c>
      <c r="FE624">
        <v>-2.08621555845513e-05</v>
      </c>
      <c r="FF624">
        <v>0</v>
      </c>
      <c r="FG624">
        <v>2096</v>
      </c>
      <c r="FH624">
        <v>2</v>
      </c>
      <c r="FI624">
        <v>28</v>
      </c>
      <c r="FJ624">
        <v>21.7</v>
      </c>
      <c r="FK624">
        <v>21.6</v>
      </c>
      <c r="FL624">
        <v>18</v>
      </c>
      <c r="FM624">
        <v>493.36</v>
      </c>
      <c r="FN624">
        <v>514.648</v>
      </c>
      <c r="FO624">
        <v>35.9885</v>
      </c>
      <c r="FP624">
        <v>26.7635</v>
      </c>
      <c r="FQ624">
        <v>30.0004</v>
      </c>
      <c r="FR624">
        <v>26.7355</v>
      </c>
      <c r="FS624">
        <v>26.7066</v>
      </c>
      <c r="FT624">
        <v>21.595</v>
      </c>
      <c r="FU624">
        <v>21.8464</v>
      </c>
      <c r="FV624">
        <v>0</v>
      </c>
      <c r="FW624">
        <v>36.08</v>
      </c>
      <c r="FX624">
        <v>420</v>
      </c>
      <c r="FY624">
        <v>12.9103</v>
      </c>
      <c r="FZ624">
        <v>101.659</v>
      </c>
      <c r="GA624">
        <v>96.1751</v>
      </c>
    </row>
    <row r="625" spans="1:183">
      <c r="A625">
        <v>609</v>
      </c>
      <c r="B625">
        <v>1625678432.5</v>
      </c>
      <c r="C625">
        <v>1216.40000009537</v>
      </c>
      <c r="D625" t="s">
        <v>1524</v>
      </c>
      <c r="E625" t="s">
        <v>1525</v>
      </c>
      <c r="F625">
        <v>1</v>
      </c>
      <c r="G625" t="s">
        <v>302</v>
      </c>
      <c r="H625">
        <v>1625678431.5</v>
      </c>
      <c r="I625">
        <f>(J625)/1000</f>
        <v>0</v>
      </c>
      <c r="J625">
        <f>1000*CJ625*AH625*(CF625-CG625)/(100*BY625*(1000-AH625*CF625))</f>
        <v>0</v>
      </c>
      <c r="K625">
        <f>CJ625*AH625*(CE625-CD625*(1000-AH625*CG625)/(1000-AH625*CF625))/(100*BY625)</f>
        <v>0</v>
      </c>
      <c r="L625">
        <f>CD625 - IF(AH625&gt;1, K625*BY625*100.0/(AJ625*CR625), 0)</f>
        <v>0</v>
      </c>
      <c r="M625">
        <f>((S625-I625/2)*L625-K625)/(S625+I625/2)</f>
        <v>0</v>
      </c>
      <c r="N625">
        <f>M625*(CK625+CL625)/1000.0</f>
        <v>0</v>
      </c>
      <c r="O625">
        <f>(CD625 - IF(AH625&gt;1, K625*BY625*100.0/(AJ625*CR625), 0))*(CK625+CL625)/1000.0</f>
        <v>0</v>
      </c>
      <c r="P625">
        <f>2.0/((1/R625-1/Q625)+SIGN(R625)*SQRT((1/R625-1/Q625)*(1/R625-1/Q625) + 4*BZ625/((BZ625+1)*(BZ625+1))*(2*1/R625*1/Q625-1/Q625*1/Q625)))</f>
        <v>0</v>
      </c>
      <c r="Q625">
        <f>IF(LEFT(CA625,1)&lt;&gt;"0",IF(LEFT(CA625,1)="1",3.0,CB625),$D$5+$E$5*(CR625*CK625/($K$5*1000))+$F$5*(CR625*CK625/($K$5*1000))*MAX(MIN(BY625,$J$5),$I$5)*MAX(MIN(BY625,$J$5),$I$5)+$G$5*MAX(MIN(BY625,$J$5),$I$5)*(CR625*CK625/($K$5*1000))+$H$5*(CR625*CK625/($K$5*1000))*(CR625*CK625/($K$5*1000)))</f>
        <v>0</v>
      </c>
      <c r="R625">
        <f>I625*(1000-(1000*0.61365*exp(17.502*V625/(240.97+V625))/(CK625+CL625)+CF625)/2)/(1000*0.61365*exp(17.502*V625/(240.97+V625))/(CK625+CL625)-CF625)</f>
        <v>0</v>
      </c>
      <c r="S625">
        <f>1/((BZ625+1)/(P625/1.6)+1/(Q625/1.37)) + BZ625/((BZ625+1)/(P625/1.6) + BZ625/(Q625/1.37))</f>
        <v>0</v>
      </c>
      <c r="T625">
        <f>(BU625*BX625)</f>
        <v>0</v>
      </c>
      <c r="U625">
        <f>(CM625+(T625+2*0.95*5.67E-8*(((CM625+$B$7)+273)^4-(CM625+273)^4)-44100*I625)/(1.84*29.3*Q625+8*0.95*5.67E-8*(CM625+273)^3))</f>
        <v>0</v>
      </c>
      <c r="V625">
        <f>($C$7*CN625+$D$7*CO625+$E$7*U625)</f>
        <v>0</v>
      </c>
      <c r="W625">
        <f>0.61365*exp(17.502*V625/(240.97+V625))</f>
        <v>0</v>
      </c>
      <c r="X625">
        <f>(Y625/Z625*100)</f>
        <v>0</v>
      </c>
      <c r="Y625">
        <f>CF625*(CK625+CL625)/1000</f>
        <v>0</v>
      </c>
      <c r="Z625">
        <f>0.61365*exp(17.502*CM625/(240.97+CM625))</f>
        <v>0</v>
      </c>
      <c r="AA625">
        <f>(W625-CF625*(CK625+CL625)/1000)</f>
        <v>0</v>
      </c>
      <c r="AB625">
        <f>(-I625*44100)</f>
        <v>0</v>
      </c>
      <c r="AC625">
        <f>2*29.3*Q625*0.92*(CM625-V625)</f>
        <v>0</v>
      </c>
      <c r="AD625">
        <f>2*0.95*5.67E-8*(((CM625+$B$7)+273)^4-(V625+273)^4)</f>
        <v>0</v>
      </c>
      <c r="AE625">
        <f>T625+AD625+AB625+AC625</f>
        <v>0</v>
      </c>
      <c r="AF625">
        <v>0</v>
      </c>
      <c r="AG625">
        <v>0</v>
      </c>
      <c r="AH625">
        <f>IF(AF625*$H$13&gt;=AJ625,1.0,(AJ625/(AJ625-AF625*$H$13)))</f>
        <v>0</v>
      </c>
      <c r="AI625">
        <f>(AH625-1)*100</f>
        <v>0</v>
      </c>
      <c r="AJ625">
        <f>MAX(0,($B$13+$C$13*CR625)/(1+$D$13*CR625)*CK625/(CM625+273)*$E$13)</f>
        <v>0</v>
      </c>
      <c r="AK625" t="s">
        <v>303</v>
      </c>
      <c r="AL625" t="s">
        <v>303</v>
      </c>
      <c r="AM625">
        <v>0</v>
      </c>
      <c r="AN625">
        <v>0</v>
      </c>
      <c r="AO625">
        <f>1-AM625/AN625</f>
        <v>0</v>
      </c>
      <c r="AP625">
        <v>0</v>
      </c>
      <c r="AQ625" t="s">
        <v>303</v>
      </c>
      <c r="AR625" t="s">
        <v>303</v>
      </c>
      <c r="AS625">
        <v>0</v>
      </c>
      <c r="AT625">
        <v>0</v>
      </c>
      <c r="AU625">
        <f>1-AS625/AT625</f>
        <v>0</v>
      </c>
      <c r="AV625">
        <v>0.5</v>
      </c>
      <c r="AW625">
        <f>BV625</f>
        <v>0</v>
      </c>
      <c r="AX625">
        <f>K625</f>
        <v>0</v>
      </c>
      <c r="AY625">
        <f>AU625*AV625*AW625</f>
        <v>0</v>
      </c>
      <c r="AZ625">
        <f>(AX625-AP625)/AW625</f>
        <v>0</v>
      </c>
      <c r="BA625">
        <f>(AN625-AT625)/AT625</f>
        <v>0</v>
      </c>
      <c r="BB625">
        <f>AM625/(AO625+AM625/AT625)</f>
        <v>0</v>
      </c>
      <c r="BC625" t="s">
        <v>303</v>
      </c>
      <c r="BD625">
        <v>0</v>
      </c>
      <c r="BE625">
        <f>IF(BD625&lt;&gt;0, BD625, BB625)</f>
        <v>0</v>
      </c>
      <c r="BF625">
        <f>1-BE625/AT625</f>
        <v>0</v>
      </c>
      <c r="BG625">
        <f>(AT625-AS625)/(AT625-BE625)</f>
        <v>0</v>
      </c>
      <c r="BH625">
        <f>(AN625-AT625)/(AN625-BE625)</f>
        <v>0</v>
      </c>
      <c r="BI625">
        <f>(AT625-AS625)/(AT625-AM625)</f>
        <v>0</v>
      </c>
      <c r="BJ625">
        <f>(AN625-AT625)/(AN625-AM625)</f>
        <v>0</v>
      </c>
      <c r="BK625">
        <f>(BG625*BE625/AS625)</f>
        <v>0</v>
      </c>
      <c r="BL625">
        <f>(1-BK625)</f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f>$B$11*CS625+$C$11*CT625+$F$11*CU625*(1-CX625)</f>
        <v>0</v>
      </c>
      <c r="BV625">
        <f>BU625*BW625</f>
        <v>0</v>
      </c>
      <c r="BW625">
        <f>($B$11*$D$9+$C$11*$D$9+$F$11*((DH625+CZ625)/MAX(DH625+CZ625+DI625, 0.1)*$I$9+DI625/MAX(DH625+CZ625+DI625, 0.1)*$J$9))/($B$11+$C$11+$F$11)</f>
        <v>0</v>
      </c>
      <c r="BX625">
        <f>($B$11*$K$9+$C$11*$K$9+$F$11*((DH625+CZ625)/MAX(DH625+CZ625+DI625, 0.1)*$P$9+DI625/MAX(DH625+CZ625+DI625, 0.1)*$Q$9))/($B$11+$C$11+$F$11)</f>
        <v>0</v>
      </c>
      <c r="BY625">
        <v>6</v>
      </c>
      <c r="BZ625">
        <v>0.5</v>
      </c>
      <c r="CA625" t="s">
        <v>304</v>
      </c>
      <c r="CB625">
        <v>2</v>
      </c>
      <c r="CC625">
        <v>1625678431.5</v>
      </c>
      <c r="CD625">
        <v>405.049666666667</v>
      </c>
      <c r="CE625">
        <v>419.996666666667</v>
      </c>
      <c r="CF625">
        <v>16.0416333333333</v>
      </c>
      <c r="CG625">
        <v>12.7852333333333</v>
      </c>
      <c r="CH625">
        <v>419.391333333333</v>
      </c>
      <c r="CI625">
        <v>17.6593</v>
      </c>
      <c r="CJ625">
        <v>500.031666666667</v>
      </c>
      <c r="CK625">
        <v>100.421666666667</v>
      </c>
      <c r="CL625">
        <v>0.100173666666667</v>
      </c>
      <c r="CM625">
        <v>31.6762666666667</v>
      </c>
      <c r="CN625">
        <v>31.0030333333333</v>
      </c>
      <c r="CO625">
        <v>999.9</v>
      </c>
      <c r="CP625">
        <v>0</v>
      </c>
      <c r="CQ625">
        <v>0</v>
      </c>
      <c r="CR625">
        <v>9989.16666666667</v>
      </c>
      <c r="CS625">
        <v>0</v>
      </c>
      <c r="CT625">
        <v>4.08044</v>
      </c>
      <c r="CU625">
        <v>1045.91</v>
      </c>
      <c r="CV625">
        <v>0.961993666666667</v>
      </c>
      <c r="CW625">
        <v>0.0380062666666667</v>
      </c>
      <c r="CX625">
        <v>0</v>
      </c>
      <c r="CY625">
        <v>1141.69</v>
      </c>
      <c r="CZ625">
        <v>4.99912</v>
      </c>
      <c r="DA625">
        <v>11915.4666666667</v>
      </c>
      <c r="DB625">
        <v>6712.22</v>
      </c>
      <c r="DC625">
        <v>38.958</v>
      </c>
      <c r="DD625">
        <v>41.562</v>
      </c>
      <c r="DE625">
        <v>40.4786666666667</v>
      </c>
      <c r="DF625">
        <v>41.229</v>
      </c>
      <c r="DG625">
        <v>41.354</v>
      </c>
      <c r="DH625">
        <v>1001.35</v>
      </c>
      <c r="DI625">
        <v>39.56</v>
      </c>
      <c r="DJ625">
        <v>0</v>
      </c>
      <c r="DK625">
        <v>1625678433.2</v>
      </c>
      <c r="DL625">
        <v>0</v>
      </c>
      <c r="DM625">
        <v>1143.52423076923</v>
      </c>
      <c r="DN625">
        <v>-15.5422222274915</v>
      </c>
      <c r="DO625">
        <v>-147.606837645056</v>
      </c>
      <c r="DP625">
        <v>11934.8346153846</v>
      </c>
      <c r="DQ625">
        <v>15</v>
      </c>
      <c r="DR625">
        <v>1625677134.6</v>
      </c>
      <c r="DS625" t="s">
        <v>305</v>
      </c>
      <c r="DT625">
        <v>1625677128.6</v>
      </c>
      <c r="DU625">
        <v>1625677134.6</v>
      </c>
      <c r="DV625">
        <v>2</v>
      </c>
      <c r="DW625">
        <v>0.041</v>
      </c>
      <c r="DX625">
        <v>0.026</v>
      </c>
      <c r="DY625">
        <v>-14.347</v>
      </c>
      <c r="DZ625">
        <v>-1.389</v>
      </c>
      <c r="EA625">
        <v>420</v>
      </c>
      <c r="EB625">
        <v>5</v>
      </c>
      <c r="EC625">
        <v>0.14</v>
      </c>
      <c r="ED625">
        <v>0.08</v>
      </c>
      <c r="EE625">
        <v>-14.934287804878</v>
      </c>
      <c r="EF625">
        <v>-0.152259930313616</v>
      </c>
      <c r="EG625">
        <v>0.0431337918298456</v>
      </c>
      <c r="EH625">
        <v>1</v>
      </c>
      <c r="EI625">
        <v>1144.19342857143</v>
      </c>
      <c r="EJ625">
        <v>-15.18127995363</v>
      </c>
      <c r="EK625">
        <v>1.54008152447874</v>
      </c>
      <c r="EL625">
        <v>0</v>
      </c>
      <c r="EM625">
        <v>3.23031878048781</v>
      </c>
      <c r="EN625">
        <v>0.269941463414639</v>
      </c>
      <c r="EO625">
        <v>0.030032267540676</v>
      </c>
      <c r="EP625">
        <v>0</v>
      </c>
      <c r="EQ625">
        <v>1</v>
      </c>
      <c r="ER625">
        <v>3</v>
      </c>
      <c r="ES625" t="s">
        <v>427</v>
      </c>
      <c r="ET625">
        <v>100</v>
      </c>
      <c r="EU625">
        <v>100</v>
      </c>
      <c r="EV625">
        <v>-14.341</v>
      </c>
      <c r="EW625">
        <v>-1.6178</v>
      </c>
      <c r="EX625">
        <v>-14.3476998515065</v>
      </c>
      <c r="EY625">
        <v>0.000485247639819423</v>
      </c>
      <c r="EZ625">
        <v>-1.36446825205216e-06</v>
      </c>
      <c r="FA625">
        <v>5.78542989185787e-10</v>
      </c>
      <c r="FB625">
        <v>-1.1099058739466</v>
      </c>
      <c r="FC625">
        <v>-0.0508365997127688</v>
      </c>
      <c r="FD625">
        <v>0.00161886503163497</v>
      </c>
      <c r="FE625">
        <v>-2.08621555845513e-05</v>
      </c>
      <c r="FF625">
        <v>0</v>
      </c>
      <c r="FG625">
        <v>2096</v>
      </c>
      <c r="FH625">
        <v>2</v>
      </c>
      <c r="FI625">
        <v>28</v>
      </c>
      <c r="FJ625">
        <v>21.7</v>
      </c>
      <c r="FK625">
        <v>21.6</v>
      </c>
      <c r="FL625">
        <v>18</v>
      </c>
      <c r="FM625">
        <v>493.419</v>
      </c>
      <c r="FN625">
        <v>514.463</v>
      </c>
      <c r="FO625">
        <v>36.0331</v>
      </c>
      <c r="FP625">
        <v>26.766</v>
      </c>
      <c r="FQ625">
        <v>30.0005</v>
      </c>
      <c r="FR625">
        <v>26.7374</v>
      </c>
      <c r="FS625">
        <v>26.708</v>
      </c>
      <c r="FT625">
        <v>21.5977</v>
      </c>
      <c r="FU625">
        <v>21.5668</v>
      </c>
      <c r="FV625">
        <v>0</v>
      </c>
      <c r="FW625">
        <v>36.08</v>
      </c>
      <c r="FX625">
        <v>420</v>
      </c>
      <c r="FY625">
        <v>12.9121</v>
      </c>
      <c r="FZ625">
        <v>101.659</v>
      </c>
      <c r="GA625">
        <v>96.1756</v>
      </c>
    </row>
    <row r="626" spans="1:183">
      <c r="A626">
        <v>610</v>
      </c>
      <c r="B626">
        <v>1625678434.5</v>
      </c>
      <c r="C626">
        <v>1218.40000009537</v>
      </c>
      <c r="D626" t="s">
        <v>1526</v>
      </c>
      <c r="E626" t="s">
        <v>1527</v>
      </c>
      <c r="F626">
        <v>1</v>
      </c>
      <c r="G626" t="s">
        <v>302</v>
      </c>
      <c r="H626">
        <v>1625678433.5</v>
      </c>
      <c r="I626">
        <f>(J626)/1000</f>
        <v>0</v>
      </c>
      <c r="J626">
        <f>1000*CJ626*AH626*(CF626-CG626)/(100*BY626*(1000-AH626*CF626))</f>
        <v>0</v>
      </c>
      <c r="K626">
        <f>CJ626*AH626*(CE626-CD626*(1000-AH626*CG626)/(1000-AH626*CF626))/(100*BY626)</f>
        <v>0</v>
      </c>
      <c r="L626">
        <f>CD626 - IF(AH626&gt;1, K626*BY626*100.0/(AJ626*CR626), 0)</f>
        <v>0</v>
      </c>
      <c r="M626">
        <f>((S626-I626/2)*L626-K626)/(S626+I626/2)</f>
        <v>0</v>
      </c>
      <c r="N626">
        <f>M626*(CK626+CL626)/1000.0</f>
        <v>0</v>
      </c>
      <c r="O626">
        <f>(CD626 - IF(AH626&gt;1, K626*BY626*100.0/(AJ626*CR626), 0))*(CK626+CL626)/1000.0</f>
        <v>0</v>
      </c>
      <c r="P626">
        <f>2.0/((1/R626-1/Q626)+SIGN(R626)*SQRT((1/R626-1/Q626)*(1/R626-1/Q626) + 4*BZ626/((BZ626+1)*(BZ626+1))*(2*1/R626*1/Q626-1/Q626*1/Q626)))</f>
        <v>0</v>
      </c>
      <c r="Q626">
        <f>IF(LEFT(CA626,1)&lt;&gt;"0",IF(LEFT(CA626,1)="1",3.0,CB626),$D$5+$E$5*(CR626*CK626/($K$5*1000))+$F$5*(CR626*CK626/($K$5*1000))*MAX(MIN(BY626,$J$5),$I$5)*MAX(MIN(BY626,$J$5),$I$5)+$G$5*MAX(MIN(BY626,$J$5),$I$5)*(CR626*CK626/($K$5*1000))+$H$5*(CR626*CK626/($K$5*1000))*(CR626*CK626/($K$5*1000)))</f>
        <v>0</v>
      </c>
      <c r="R626">
        <f>I626*(1000-(1000*0.61365*exp(17.502*V626/(240.97+V626))/(CK626+CL626)+CF626)/2)/(1000*0.61365*exp(17.502*V626/(240.97+V626))/(CK626+CL626)-CF626)</f>
        <v>0</v>
      </c>
      <c r="S626">
        <f>1/((BZ626+1)/(P626/1.6)+1/(Q626/1.37)) + BZ626/((BZ626+1)/(P626/1.6) + BZ626/(Q626/1.37))</f>
        <v>0</v>
      </c>
      <c r="T626">
        <f>(BU626*BX626)</f>
        <v>0</v>
      </c>
      <c r="U626">
        <f>(CM626+(T626+2*0.95*5.67E-8*(((CM626+$B$7)+273)^4-(CM626+273)^4)-44100*I626)/(1.84*29.3*Q626+8*0.95*5.67E-8*(CM626+273)^3))</f>
        <v>0</v>
      </c>
      <c r="V626">
        <f>($C$7*CN626+$D$7*CO626+$E$7*U626)</f>
        <v>0</v>
      </c>
      <c r="W626">
        <f>0.61365*exp(17.502*V626/(240.97+V626))</f>
        <v>0</v>
      </c>
      <c r="X626">
        <f>(Y626/Z626*100)</f>
        <v>0</v>
      </c>
      <c r="Y626">
        <f>CF626*(CK626+CL626)/1000</f>
        <v>0</v>
      </c>
      <c r="Z626">
        <f>0.61365*exp(17.502*CM626/(240.97+CM626))</f>
        <v>0</v>
      </c>
      <c r="AA626">
        <f>(W626-CF626*(CK626+CL626)/1000)</f>
        <v>0</v>
      </c>
      <c r="AB626">
        <f>(-I626*44100)</f>
        <v>0</v>
      </c>
      <c r="AC626">
        <f>2*29.3*Q626*0.92*(CM626-V626)</f>
        <v>0</v>
      </c>
      <c r="AD626">
        <f>2*0.95*5.67E-8*(((CM626+$B$7)+273)^4-(V626+273)^4)</f>
        <v>0</v>
      </c>
      <c r="AE626">
        <f>T626+AD626+AB626+AC626</f>
        <v>0</v>
      </c>
      <c r="AF626">
        <v>0</v>
      </c>
      <c r="AG626">
        <v>0</v>
      </c>
      <c r="AH626">
        <f>IF(AF626*$H$13&gt;=AJ626,1.0,(AJ626/(AJ626-AF626*$H$13)))</f>
        <v>0</v>
      </c>
      <c r="AI626">
        <f>(AH626-1)*100</f>
        <v>0</v>
      </c>
      <c r="AJ626">
        <f>MAX(0,($B$13+$C$13*CR626)/(1+$D$13*CR626)*CK626/(CM626+273)*$E$13)</f>
        <v>0</v>
      </c>
      <c r="AK626" t="s">
        <v>303</v>
      </c>
      <c r="AL626" t="s">
        <v>303</v>
      </c>
      <c r="AM626">
        <v>0</v>
      </c>
      <c r="AN626">
        <v>0</v>
      </c>
      <c r="AO626">
        <f>1-AM626/AN626</f>
        <v>0</v>
      </c>
      <c r="AP626">
        <v>0</v>
      </c>
      <c r="AQ626" t="s">
        <v>303</v>
      </c>
      <c r="AR626" t="s">
        <v>303</v>
      </c>
      <c r="AS626">
        <v>0</v>
      </c>
      <c r="AT626">
        <v>0</v>
      </c>
      <c r="AU626">
        <f>1-AS626/AT626</f>
        <v>0</v>
      </c>
      <c r="AV626">
        <v>0.5</v>
      </c>
      <c r="AW626">
        <f>BV626</f>
        <v>0</v>
      </c>
      <c r="AX626">
        <f>K626</f>
        <v>0</v>
      </c>
      <c r="AY626">
        <f>AU626*AV626*AW626</f>
        <v>0</v>
      </c>
      <c r="AZ626">
        <f>(AX626-AP626)/AW626</f>
        <v>0</v>
      </c>
      <c r="BA626">
        <f>(AN626-AT626)/AT626</f>
        <v>0</v>
      </c>
      <c r="BB626">
        <f>AM626/(AO626+AM626/AT626)</f>
        <v>0</v>
      </c>
      <c r="BC626" t="s">
        <v>303</v>
      </c>
      <c r="BD626">
        <v>0</v>
      </c>
      <c r="BE626">
        <f>IF(BD626&lt;&gt;0, BD626, BB626)</f>
        <v>0</v>
      </c>
      <c r="BF626">
        <f>1-BE626/AT626</f>
        <v>0</v>
      </c>
      <c r="BG626">
        <f>(AT626-AS626)/(AT626-BE626)</f>
        <v>0</v>
      </c>
      <c r="BH626">
        <f>(AN626-AT626)/(AN626-BE626)</f>
        <v>0</v>
      </c>
      <c r="BI626">
        <f>(AT626-AS626)/(AT626-AM626)</f>
        <v>0</v>
      </c>
      <c r="BJ626">
        <f>(AN626-AT626)/(AN626-AM626)</f>
        <v>0</v>
      </c>
      <c r="BK626">
        <f>(BG626*BE626/AS626)</f>
        <v>0</v>
      </c>
      <c r="BL626">
        <f>(1-BK626)</f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f>$B$11*CS626+$C$11*CT626+$F$11*CU626*(1-CX626)</f>
        <v>0</v>
      </c>
      <c r="BV626">
        <f>BU626*BW626</f>
        <v>0</v>
      </c>
      <c r="BW626">
        <f>($B$11*$D$9+$C$11*$D$9+$F$11*((DH626+CZ626)/MAX(DH626+CZ626+DI626, 0.1)*$I$9+DI626/MAX(DH626+CZ626+DI626, 0.1)*$J$9))/($B$11+$C$11+$F$11)</f>
        <v>0</v>
      </c>
      <c r="BX626">
        <f>($B$11*$K$9+$C$11*$K$9+$F$11*((DH626+CZ626)/MAX(DH626+CZ626+DI626, 0.1)*$P$9+DI626/MAX(DH626+CZ626+DI626, 0.1)*$Q$9))/($B$11+$C$11+$F$11)</f>
        <v>0</v>
      </c>
      <c r="BY626">
        <v>6</v>
      </c>
      <c r="BZ626">
        <v>0.5</v>
      </c>
      <c r="CA626" t="s">
        <v>304</v>
      </c>
      <c r="CB626">
        <v>2</v>
      </c>
      <c r="CC626">
        <v>1625678433.5</v>
      </c>
      <c r="CD626">
        <v>405.024</v>
      </c>
      <c r="CE626">
        <v>419.927</v>
      </c>
      <c r="CF626">
        <v>16.0691666666667</v>
      </c>
      <c r="CG626">
        <v>12.8194666666667</v>
      </c>
      <c r="CH626">
        <v>419.365333333333</v>
      </c>
      <c r="CI626">
        <v>17.6872333333333</v>
      </c>
      <c r="CJ626">
        <v>500.068666666667</v>
      </c>
      <c r="CK626">
        <v>100.423666666667</v>
      </c>
      <c r="CL626">
        <v>0.0999041333333333</v>
      </c>
      <c r="CM626">
        <v>31.7054333333333</v>
      </c>
      <c r="CN626">
        <v>31.0256666666667</v>
      </c>
      <c r="CO626">
        <v>999.9</v>
      </c>
      <c r="CP626">
        <v>0</v>
      </c>
      <c r="CQ626">
        <v>0</v>
      </c>
      <c r="CR626">
        <v>10029.6</v>
      </c>
      <c r="CS626">
        <v>0</v>
      </c>
      <c r="CT626">
        <v>4.08228</v>
      </c>
      <c r="CU626">
        <v>1046.11333333333</v>
      </c>
      <c r="CV626">
        <v>0.961987666666667</v>
      </c>
      <c r="CW626">
        <v>0.0380122</v>
      </c>
      <c r="CX626">
        <v>0</v>
      </c>
      <c r="CY626">
        <v>1141.45</v>
      </c>
      <c r="CZ626">
        <v>4.99912</v>
      </c>
      <c r="DA626">
        <v>11914.0333333333</v>
      </c>
      <c r="DB626">
        <v>6713.53666666667</v>
      </c>
      <c r="DC626">
        <v>38.937</v>
      </c>
      <c r="DD626">
        <v>41.562</v>
      </c>
      <c r="DE626">
        <v>40.5413333333333</v>
      </c>
      <c r="DF626">
        <v>41.375</v>
      </c>
      <c r="DG626">
        <v>41.375</v>
      </c>
      <c r="DH626">
        <v>1001.54</v>
      </c>
      <c r="DI626">
        <v>39.5733333333333</v>
      </c>
      <c r="DJ626">
        <v>0</v>
      </c>
      <c r="DK626">
        <v>1625678435.6</v>
      </c>
      <c r="DL626">
        <v>0</v>
      </c>
      <c r="DM626">
        <v>1142.93423076923</v>
      </c>
      <c r="DN626">
        <v>-15.5552136633784</v>
      </c>
      <c r="DO626">
        <v>-148.246153770693</v>
      </c>
      <c r="DP626">
        <v>11929.1461538462</v>
      </c>
      <c r="DQ626">
        <v>15</v>
      </c>
      <c r="DR626">
        <v>1625677134.6</v>
      </c>
      <c r="DS626" t="s">
        <v>305</v>
      </c>
      <c r="DT626">
        <v>1625677128.6</v>
      </c>
      <c r="DU626">
        <v>1625677134.6</v>
      </c>
      <c r="DV626">
        <v>2</v>
      </c>
      <c r="DW626">
        <v>0.041</v>
      </c>
      <c r="DX626">
        <v>0.026</v>
      </c>
      <c r="DY626">
        <v>-14.347</v>
      </c>
      <c r="DZ626">
        <v>-1.389</v>
      </c>
      <c r="EA626">
        <v>420</v>
      </c>
      <c r="EB626">
        <v>5</v>
      </c>
      <c r="EC626">
        <v>0.14</v>
      </c>
      <c r="ED626">
        <v>0.08</v>
      </c>
      <c r="EE626">
        <v>-14.9344292682927</v>
      </c>
      <c r="EF626">
        <v>-0.0463839721254084</v>
      </c>
      <c r="EG626">
        <v>0.0430659462769935</v>
      </c>
      <c r="EH626">
        <v>1</v>
      </c>
      <c r="EI626">
        <v>1143.6</v>
      </c>
      <c r="EJ626">
        <v>-14.9290619706903</v>
      </c>
      <c r="EK626">
        <v>1.43628097192123</v>
      </c>
      <c r="EL626">
        <v>0</v>
      </c>
      <c r="EM626">
        <v>3.23407926829268</v>
      </c>
      <c r="EN626">
        <v>0.262473240418116</v>
      </c>
      <c r="EO626">
        <v>0.0297443765859867</v>
      </c>
      <c r="EP626">
        <v>0</v>
      </c>
      <c r="EQ626">
        <v>1</v>
      </c>
      <c r="ER626">
        <v>3</v>
      </c>
      <c r="ES626" t="s">
        <v>427</v>
      </c>
      <c r="ET626">
        <v>100</v>
      </c>
      <c r="EU626">
        <v>100</v>
      </c>
      <c r="EV626">
        <v>-14.341</v>
      </c>
      <c r="EW626">
        <v>-1.6183</v>
      </c>
      <c r="EX626">
        <v>-14.3476998515065</v>
      </c>
      <c r="EY626">
        <v>0.000485247639819423</v>
      </c>
      <c r="EZ626">
        <v>-1.36446825205216e-06</v>
      </c>
      <c r="FA626">
        <v>5.78542989185787e-10</v>
      </c>
      <c r="FB626">
        <v>-1.1099058739466</v>
      </c>
      <c r="FC626">
        <v>-0.0508365997127688</v>
      </c>
      <c r="FD626">
        <v>0.00161886503163497</v>
      </c>
      <c r="FE626">
        <v>-2.08621555845513e-05</v>
      </c>
      <c r="FF626">
        <v>0</v>
      </c>
      <c r="FG626">
        <v>2096</v>
      </c>
      <c r="FH626">
        <v>2</v>
      </c>
      <c r="FI626">
        <v>28</v>
      </c>
      <c r="FJ626">
        <v>21.8</v>
      </c>
      <c r="FK626">
        <v>21.7</v>
      </c>
      <c r="FL626">
        <v>18</v>
      </c>
      <c r="FM626">
        <v>493.254</v>
      </c>
      <c r="FN626">
        <v>514.654</v>
      </c>
      <c r="FO626">
        <v>36.08</v>
      </c>
      <c r="FP626">
        <v>26.7682</v>
      </c>
      <c r="FQ626">
        <v>30.0005</v>
      </c>
      <c r="FR626">
        <v>26.7385</v>
      </c>
      <c r="FS626">
        <v>26.7091</v>
      </c>
      <c r="FT626">
        <v>21.5971</v>
      </c>
      <c r="FU626">
        <v>21.5668</v>
      </c>
      <c r="FV626">
        <v>0</v>
      </c>
      <c r="FW626">
        <v>36.15</v>
      </c>
      <c r="FX626">
        <v>420</v>
      </c>
      <c r="FY626">
        <v>12.9054</v>
      </c>
      <c r="FZ626">
        <v>101.658</v>
      </c>
      <c r="GA626">
        <v>96.1741</v>
      </c>
    </row>
    <row r="627" spans="1:183">
      <c r="A627">
        <v>611</v>
      </c>
      <c r="B627">
        <v>1625678436.5</v>
      </c>
      <c r="C627">
        <v>1220.40000009537</v>
      </c>
      <c r="D627" t="s">
        <v>1528</v>
      </c>
      <c r="E627" t="s">
        <v>1529</v>
      </c>
      <c r="F627">
        <v>1</v>
      </c>
      <c r="G627" t="s">
        <v>302</v>
      </c>
      <c r="H627">
        <v>1625678435.5</v>
      </c>
      <c r="I627">
        <f>(J627)/1000</f>
        <v>0</v>
      </c>
      <c r="J627">
        <f>1000*CJ627*AH627*(CF627-CG627)/(100*BY627*(1000-AH627*CF627))</f>
        <v>0</v>
      </c>
      <c r="K627">
        <f>CJ627*AH627*(CE627-CD627*(1000-AH627*CG627)/(1000-AH627*CF627))/(100*BY627)</f>
        <v>0</v>
      </c>
      <c r="L627">
        <f>CD627 - IF(AH627&gt;1, K627*BY627*100.0/(AJ627*CR627), 0)</f>
        <v>0</v>
      </c>
      <c r="M627">
        <f>((S627-I627/2)*L627-K627)/(S627+I627/2)</f>
        <v>0</v>
      </c>
      <c r="N627">
        <f>M627*(CK627+CL627)/1000.0</f>
        <v>0</v>
      </c>
      <c r="O627">
        <f>(CD627 - IF(AH627&gt;1, K627*BY627*100.0/(AJ627*CR627), 0))*(CK627+CL627)/1000.0</f>
        <v>0</v>
      </c>
      <c r="P627">
        <f>2.0/((1/R627-1/Q627)+SIGN(R627)*SQRT((1/R627-1/Q627)*(1/R627-1/Q627) + 4*BZ627/((BZ627+1)*(BZ627+1))*(2*1/R627*1/Q627-1/Q627*1/Q627)))</f>
        <v>0</v>
      </c>
      <c r="Q627">
        <f>IF(LEFT(CA627,1)&lt;&gt;"0",IF(LEFT(CA627,1)="1",3.0,CB627),$D$5+$E$5*(CR627*CK627/($K$5*1000))+$F$5*(CR627*CK627/($K$5*1000))*MAX(MIN(BY627,$J$5),$I$5)*MAX(MIN(BY627,$J$5),$I$5)+$G$5*MAX(MIN(BY627,$J$5),$I$5)*(CR627*CK627/($K$5*1000))+$H$5*(CR627*CK627/($K$5*1000))*(CR627*CK627/($K$5*1000)))</f>
        <v>0</v>
      </c>
      <c r="R627">
        <f>I627*(1000-(1000*0.61365*exp(17.502*V627/(240.97+V627))/(CK627+CL627)+CF627)/2)/(1000*0.61365*exp(17.502*V627/(240.97+V627))/(CK627+CL627)-CF627)</f>
        <v>0</v>
      </c>
      <c r="S627">
        <f>1/((BZ627+1)/(P627/1.6)+1/(Q627/1.37)) + BZ627/((BZ627+1)/(P627/1.6) + BZ627/(Q627/1.37))</f>
        <v>0</v>
      </c>
      <c r="T627">
        <f>(BU627*BX627)</f>
        <v>0</v>
      </c>
      <c r="U627">
        <f>(CM627+(T627+2*0.95*5.67E-8*(((CM627+$B$7)+273)^4-(CM627+273)^4)-44100*I627)/(1.84*29.3*Q627+8*0.95*5.67E-8*(CM627+273)^3))</f>
        <v>0</v>
      </c>
      <c r="V627">
        <f>($C$7*CN627+$D$7*CO627+$E$7*U627)</f>
        <v>0</v>
      </c>
      <c r="W627">
        <f>0.61365*exp(17.502*V627/(240.97+V627))</f>
        <v>0</v>
      </c>
      <c r="X627">
        <f>(Y627/Z627*100)</f>
        <v>0</v>
      </c>
      <c r="Y627">
        <f>CF627*(CK627+CL627)/1000</f>
        <v>0</v>
      </c>
      <c r="Z627">
        <f>0.61365*exp(17.502*CM627/(240.97+CM627))</f>
        <v>0</v>
      </c>
      <c r="AA627">
        <f>(W627-CF627*(CK627+CL627)/1000)</f>
        <v>0</v>
      </c>
      <c r="AB627">
        <f>(-I627*44100)</f>
        <v>0</v>
      </c>
      <c r="AC627">
        <f>2*29.3*Q627*0.92*(CM627-V627)</f>
        <v>0</v>
      </c>
      <c r="AD627">
        <f>2*0.95*5.67E-8*(((CM627+$B$7)+273)^4-(V627+273)^4)</f>
        <v>0</v>
      </c>
      <c r="AE627">
        <f>T627+AD627+AB627+AC627</f>
        <v>0</v>
      </c>
      <c r="AF627">
        <v>0</v>
      </c>
      <c r="AG627">
        <v>0</v>
      </c>
      <c r="AH627">
        <f>IF(AF627*$H$13&gt;=AJ627,1.0,(AJ627/(AJ627-AF627*$H$13)))</f>
        <v>0</v>
      </c>
      <c r="AI627">
        <f>(AH627-1)*100</f>
        <v>0</v>
      </c>
      <c r="AJ627">
        <f>MAX(0,($B$13+$C$13*CR627)/(1+$D$13*CR627)*CK627/(CM627+273)*$E$13)</f>
        <v>0</v>
      </c>
      <c r="AK627" t="s">
        <v>303</v>
      </c>
      <c r="AL627" t="s">
        <v>303</v>
      </c>
      <c r="AM627">
        <v>0</v>
      </c>
      <c r="AN627">
        <v>0</v>
      </c>
      <c r="AO627">
        <f>1-AM627/AN627</f>
        <v>0</v>
      </c>
      <c r="AP627">
        <v>0</v>
      </c>
      <c r="AQ627" t="s">
        <v>303</v>
      </c>
      <c r="AR627" t="s">
        <v>303</v>
      </c>
      <c r="AS627">
        <v>0</v>
      </c>
      <c r="AT627">
        <v>0</v>
      </c>
      <c r="AU627">
        <f>1-AS627/AT627</f>
        <v>0</v>
      </c>
      <c r="AV627">
        <v>0.5</v>
      </c>
      <c r="AW627">
        <f>BV627</f>
        <v>0</v>
      </c>
      <c r="AX627">
        <f>K627</f>
        <v>0</v>
      </c>
      <c r="AY627">
        <f>AU627*AV627*AW627</f>
        <v>0</v>
      </c>
      <c r="AZ627">
        <f>(AX627-AP627)/AW627</f>
        <v>0</v>
      </c>
      <c r="BA627">
        <f>(AN627-AT627)/AT627</f>
        <v>0</v>
      </c>
      <c r="BB627">
        <f>AM627/(AO627+AM627/AT627)</f>
        <v>0</v>
      </c>
      <c r="BC627" t="s">
        <v>303</v>
      </c>
      <c r="BD627">
        <v>0</v>
      </c>
      <c r="BE627">
        <f>IF(BD627&lt;&gt;0, BD627, BB627)</f>
        <v>0</v>
      </c>
      <c r="BF627">
        <f>1-BE627/AT627</f>
        <v>0</v>
      </c>
      <c r="BG627">
        <f>(AT627-AS627)/(AT627-BE627)</f>
        <v>0</v>
      </c>
      <c r="BH627">
        <f>(AN627-AT627)/(AN627-BE627)</f>
        <v>0</v>
      </c>
      <c r="BI627">
        <f>(AT627-AS627)/(AT627-AM627)</f>
        <v>0</v>
      </c>
      <c r="BJ627">
        <f>(AN627-AT627)/(AN627-AM627)</f>
        <v>0</v>
      </c>
      <c r="BK627">
        <f>(BG627*BE627/AS627)</f>
        <v>0</v>
      </c>
      <c r="BL627">
        <f>(1-BK627)</f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f>$B$11*CS627+$C$11*CT627+$F$11*CU627*(1-CX627)</f>
        <v>0</v>
      </c>
      <c r="BV627">
        <f>BU627*BW627</f>
        <v>0</v>
      </c>
      <c r="BW627">
        <f>($B$11*$D$9+$C$11*$D$9+$F$11*((DH627+CZ627)/MAX(DH627+CZ627+DI627, 0.1)*$I$9+DI627/MAX(DH627+CZ627+DI627, 0.1)*$J$9))/($B$11+$C$11+$F$11)</f>
        <v>0</v>
      </c>
      <c r="BX627">
        <f>($B$11*$K$9+$C$11*$K$9+$F$11*((DH627+CZ627)/MAX(DH627+CZ627+DI627, 0.1)*$P$9+DI627/MAX(DH627+CZ627+DI627, 0.1)*$Q$9))/($B$11+$C$11+$F$11)</f>
        <v>0</v>
      </c>
      <c r="BY627">
        <v>6</v>
      </c>
      <c r="BZ627">
        <v>0.5</v>
      </c>
      <c r="CA627" t="s">
        <v>304</v>
      </c>
      <c r="CB627">
        <v>2</v>
      </c>
      <c r="CC627">
        <v>1625678435.5</v>
      </c>
      <c r="CD627">
        <v>404.993</v>
      </c>
      <c r="CE627">
        <v>419.958666666667</v>
      </c>
      <c r="CF627">
        <v>16.0998333333333</v>
      </c>
      <c r="CG627">
        <v>12.8387666666667</v>
      </c>
      <c r="CH627">
        <v>419.334333333333</v>
      </c>
      <c r="CI627">
        <v>17.7183</v>
      </c>
      <c r="CJ627">
        <v>500.037333333333</v>
      </c>
      <c r="CK627">
        <v>100.423</v>
      </c>
      <c r="CL627">
        <v>0.0999099333333333</v>
      </c>
      <c r="CM627">
        <v>31.7353</v>
      </c>
      <c r="CN627">
        <v>31.0526</v>
      </c>
      <c r="CO627">
        <v>999.9</v>
      </c>
      <c r="CP627">
        <v>0</v>
      </c>
      <c r="CQ627">
        <v>0</v>
      </c>
      <c r="CR627">
        <v>10032.3</v>
      </c>
      <c r="CS627">
        <v>0</v>
      </c>
      <c r="CT627">
        <v>4.10617666666667</v>
      </c>
      <c r="CU627">
        <v>1046.21333333333</v>
      </c>
      <c r="CV627">
        <v>0.961991333333333</v>
      </c>
      <c r="CW627">
        <v>0.0380085</v>
      </c>
      <c r="CX627">
        <v>0</v>
      </c>
      <c r="CY627">
        <v>1141.04333333333</v>
      </c>
      <c r="CZ627">
        <v>4.99912</v>
      </c>
      <c r="DA627">
        <v>11911.5666666667</v>
      </c>
      <c r="DB627">
        <v>6714.19333333333</v>
      </c>
      <c r="DC627">
        <v>38.979</v>
      </c>
      <c r="DD627">
        <v>41.562</v>
      </c>
      <c r="DE627">
        <v>40.479</v>
      </c>
      <c r="DF627">
        <v>41.229</v>
      </c>
      <c r="DG627">
        <v>41.437</v>
      </c>
      <c r="DH627">
        <v>1001.64</v>
      </c>
      <c r="DI627">
        <v>39.5733333333333</v>
      </c>
      <c r="DJ627">
        <v>0</v>
      </c>
      <c r="DK627">
        <v>1625678437.4</v>
      </c>
      <c r="DL627">
        <v>0</v>
      </c>
      <c r="DM627">
        <v>1142.4188</v>
      </c>
      <c r="DN627">
        <v>-15.429999970563</v>
      </c>
      <c r="DO627">
        <v>-144.01538435244</v>
      </c>
      <c r="DP627">
        <v>11924.184</v>
      </c>
      <c r="DQ627">
        <v>15</v>
      </c>
      <c r="DR627">
        <v>1625677134.6</v>
      </c>
      <c r="DS627" t="s">
        <v>305</v>
      </c>
      <c r="DT627">
        <v>1625677128.6</v>
      </c>
      <c r="DU627">
        <v>1625677134.6</v>
      </c>
      <c r="DV627">
        <v>2</v>
      </c>
      <c r="DW627">
        <v>0.041</v>
      </c>
      <c r="DX627">
        <v>0.026</v>
      </c>
      <c r="DY627">
        <v>-14.347</v>
      </c>
      <c r="DZ627">
        <v>-1.389</v>
      </c>
      <c r="EA627">
        <v>420</v>
      </c>
      <c r="EB627">
        <v>5</v>
      </c>
      <c r="EC627">
        <v>0.14</v>
      </c>
      <c r="ED627">
        <v>0.08</v>
      </c>
      <c r="EE627">
        <v>-14.9423707317073</v>
      </c>
      <c r="EF627">
        <v>0.0275393728222734</v>
      </c>
      <c r="EG627">
        <v>0.0392129411434942</v>
      </c>
      <c r="EH627">
        <v>1</v>
      </c>
      <c r="EI627">
        <v>1143.23264705882</v>
      </c>
      <c r="EJ627">
        <v>-14.8175549527644</v>
      </c>
      <c r="EK627">
        <v>1.46584107320783</v>
      </c>
      <c r="EL627">
        <v>0</v>
      </c>
      <c r="EM627">
        <v>3.24003829268293</v>
      </c>
      <c r="EN627">
        <v>0.235670174216022</v>
      </c>
      <c r="EO627">
        <v>0.0280753279330533</v>
      </c>
      <c r="EP627">
        <v>0</v>
      </c>
      <c r="EQ627">
        <v>1</v>
      </c>
      <c r="ER627">
        <v>3</v>
      </c>
      <c r="ES627" t="s">
        <v>427</v>
      </c>
      <c r="ET627">
        <v>100</v>
      </c>
      <c r="EU627">
        <v>100</v>
      </c>
      <c r="EV627">
        <v>-14.341</v>
      </c>
      <c r="EW627">
        <v>-1.6187</v>
      </c>
      <c r="EX627">
        <v>-14.3476998515065</v>
      </c>
      <c r="EY627">
        <v>0.000485247639819423</v>
      </c>
      <c r="EZ627">
        <v>-1.36446825205216e-06</v>
      </c>
      <c r="FA627">
        <v>5.78542989185787e-10</v>
      </c>
      <c r="FB627">
        <v>-1.1099058739466</v>
      </c>
      <c r="FC627">
        <v>-0.0508365997127688</v>
      </c>
      <c r="FD627">
        <v>0.00161886503163497</v>
      </c>
      <c r="FE627">
        <v>-2.08621555845513e-05</v>
      </c>
      <c r="FF627">
        <v>0</v>
      </c>
      <c r="FG627">
        <v>2096</v>
      </c>
      <c r="FH627">
        <v>2</v>
      </c>
      <c r="FI627">
        <v>28</v>
      </c>
      <c r="FJ627">
        <v>21.8</v>
      </c>
      <c r="FK627">
        <v>21.7</v>
      </c>
      <c r="FL627">
        <v>18</v>
      </c>
      <c r="FM627">
        <v>493.321</v>
      </c>
      <c r="FN627">
        <v>514.754</v>
      </c>
      <c r="FO627">
        <v>36.1236</v>
      </c>
      <c r="FP627">
        <v>26.7704</v>
      </c>
      <c r="FQ627">
        <v>30.0005</v>
      </c>
      <c r="FR627">
        <v>26.7396</v>
      </c>
      <c r="FS627">
        <v>26.7102</v>
      </c>
      <c r="FT627">
        <v>21.5972</v>
      </c>
      <c r="FU627">
        <v>21.2843</v>
      </c>
      <c r="FV627">
        <v>0</v>
      </c>
      <c r="FW627">
        <v>36.21</v>
      </c>
      <c r="FX627">
        <v>420</v>
      </c>
      <c r="FY627">
        <v>12.9972</v>
      </c>
      <c r="FZ627">
        <v>101.658</v>
      </c>
      <c r="GA627">
        <v>96.174</v>
      </c>
    </row>
    <row r="628" spans="1:183">
      <c r="A628">
        <v>612</v>
      </c>
      <c r="B628">
        <v>1625678438.5</v>
      </c>
      <c r="C628">
        <v>1222.40000009537</v>
      </c>
      <c r="D628" t="s">
        <v>1530</v>
      </c>
      <c r="E628" t="s">
        <v>1531</v>
      </c>
      <c r="F628">
        <v>1</v>
      </c>
      <c r="G628" t="s">
        <v>302</v>
      </c>
      <c r="H628">
        <v>1625678437.5</v>
      </c>
      <c r="I628">
        <f>(J628)/1000</f>
        <v>0</v>
      </c>
      <c r="J628">
        <f>1000*CJ628*AH628*(CF628-CG628)/(100*BY628*(1000-AH628*CF628))</f>
        <v>0</v>
      </c>
      <c r="K628">
        <f>CJ628*AH628*(CE628-CD628*(1000-AH628*CG628)/(1000-AH628*CF628))/(100*BY628)</f>
        <v>0</v>
      </c>
      <c r="L628">
        <f>CD628 - IF(AH628&gt;1, K628*BY628*100.0/(AJ628*CR628), 0)</f>
        <v>0</v>
      </c>
      <c r="M628">
        <f>((S628-I628/2)*L628-K628)/(S628+I628/2)</f>
        <v>0</v>
      </c>
      <c r="N628">
        <f>M628*(CK628+CL628)/1000.0</f>
        <v>0</v>
      </c>
      <c r="O628">
        <f>(CD628 - IF(AH628&gt;1, K628*BY628*100.0/(AJ628*CR628), 0))*(CK628+CL628)/1000.0</f>
        <v>0</v>
      </c>
      <c r="P628">
        <f>2.0/((1/R628-1/Q628)+SIGN(R628)*SQRT((1/R628-1/Q628)*(1/R628-1/Q628) + 4*BZ628/((BZ628+1)*(BZ628+1))*(2*1/R628*1/Q628-1/Q628*1/Q628)))</f>
        <v>0</v>
      </c>
      <c r="Q628">
        <f>IF(LEFT(CA628,1)&lt;&gt;"0",IF(LEFT(CA628,1)="1",3.0,CB628),$D$5+$E$5*(CR628*CK628/($K$5*1000))+$F$5*(CR628*CK628/($K$5*1000))*MAX(MIN(BY628,$J$5),$I$5)*MAX(MIN(BY628,$J$5),$I$5)+$G$5*MAX(MIN(BY628,$J$5),$I$5)*(CR628*CK628/($K$5*1000))+$H$5*(CR628*CK628/($K$5*1000))*(CR628*CK628/($K$5*1000)))</f>
        <v>0</v>
      </c>
      <c r="R628">
        <f>I628*(1000-(1000*0.61365*exp(17.502*V628/(240.97+V628))/(CK628+CL628)+CF628)/2)/(1000*0.61365*exp(17.502*V628/(240.97+V628))/(CK628+CL628)-CF628)</f>
        <v>0</v>
      </c>
      <c r="S628">
        <f>1/((BZ628+1)/(P628/1.6)+1/(Q628/1.37)) + BZ628/((BZ628+1)/(P628/1.6) + BZ628/(Q628/1.37))</f>
        <v>0</v>
      </c>
      <c r="T628">
        <f>(BU628*BX628)</f>
        <v>0</v>
      </c>
      <c r="U628">
        <f>(CM628+(T628+2*0.95*5.67E-8*(((CM628+$B$7)+273)^4-(CM628+273)^4)-44100*I628)/(1.84*29.3*Q628+8*0.95*5.67E-8*(CM628+273)^3))</f>
        <v>0</v>
      </c>
      <c r="V628">
        <f>($C$7*CN628+$D$7*CO628+$E$7*U628)</f>
        <v>0</v>
      </c>
      <c r="W628">
        <f>0.61365*exp(17.502*V628/(240.97+V628))</f>
        <v>0</v>
      </c>
      <c r="X628">
        <f>(Y628/Z628*100)</f>
        <v>0</v>
      </c>
      <c r="Y628">
        <f>CF628*(CK628+CL628)/1000</f>
        <v>0</v>
      </c>
      <c r="Z628">
        <f>0.61365*exp(17.502*CM628/(240.97+CM628))</f>
        <v>0</v>
      </c>
      <c r="AA628">
        <f>(W628-CF628*(CK628+CL628)/1000)</f>
        <v>0</v>
      </c>
      <c r="AB628">
        <f>(-I628*44100)</f>
        <v>0</v>
      </c>
      <c r="AC628">
        <f>2*29.3*Q628*0.92*(CM628-V628)</f>
        <v>0</v>
      </c>
      <c r="AD628">
        <f>2*0.95*5.67E-8*(((CM628+$B$7)+273)^4-(V628+273)^4)</f>
        <v>0</v>
      </c>
      <c r="AE628">
        <f>T628+AD628+AB628+AC628</f>
        <v>0</v>
      </c>
      <c r="AF628">
        <v>0</v>
      </c>
      <c r="AG628">
        <v>0</v>
      </c>
      <c r="AH628">
        <f>IF(AF628*$H$13&gt;=AJ628,1.0,(AJ628/(AJ628-AF628*$H$13)))</f>
        <v>0</v>
      </c>
      <c r="AI628">
        <f>(AH628-1)*100</f>
        <v>0</v>
      </c>
      <c r="AJ628">
        <f>MAX(0,($B$13+$C$13*CR628)/(1+$D$13*CR628)*CK628/(CM628+273)*$E$13)</f>
        <v>0</v>
      </c>
      <c r="AK628" t="s">
        <v>303</v>
      </c>
      <c r="AL628" t="s">
        <v>303</v>
      </c>
      <c r="AM628">
        <v>0</v>
      </c>
      <c r="AN628">
        <v>0</v>
      </c>
      <c r="AO628">
        <f>1-AM628/AN628</f>
        <v>0</v>
      </c>
      <c r="AP628">
        <v>0</v>
      </c>
      <c r="AQ628" t="s">
        <v>303</v>
      </c>
      <c r="AR628" t="s">
        <v>303</v>
      </c>
      <c r="AS628">
        <v>0</v>
      </c>
      <c r="AT628">
        <v>0</v>
      </c>
      <c r="AU628">
        <f>1-AS628/AT628</f>
        <v>0</v>
      </c>
      <c r="AV628">
        <v>0.5</v>
      </c>
      <c r="AW628">
        <f>BV628</f>
        <v>0</v>
      </c>
      <c r="AX628">
        <f>K628</f>
        <v>0</v>
      </c>
      <c r="AY628">
        <f>AU628*AV628*AW628</f>
        <v>0</v>
      </c>
      <c r="AZ628">
        <f>(AX628-AP628)/AW628</f>
        <v>0</v>
      </c>
      <c r="BA628">
        <f>(AN628-AT628)/AT628</f>
        <v>0</v>
      </c>
      <c r="BB628">
        <f>AM628/(AO628+AM628/AT628)</f>
        <v>0</v>
      </c>
      <c r="BC628" t="s">
        <v>303</v>
      </c>
      <c r="BD628">
        <v>0</v>
      </c>
      <c r="BE628">
        <f>IF(BD628&lt;&gt;0, BD628, BB628)</f>
        <v>0</v>
      </c>
      <c r="BF628">
        <f>1-BE628/AT628</f>
        <v>0</v>
      </c>
      <c r="BG628">
        <f>(AT628-AS628)/(AT628-BE628)</f>
        <v>0</v>
      </c>
      <c r="BH628">
        <f>(AN628-AT628)/(AN628-BE628)</f>
        <v>0</v>
      </c>
      <c r="BI628">
        <f>(AT628-AS628)/(AT628-AM628)</f>
        <v>0</v>
      </c>
      <c r="BJ628">
        <f>(AN628-AT628)/(AN628-AM628)</f>
        <v>0</v>
      </c>
      <c r="BK628">
        <f>(BG628*BE628/AS628)</f>
        <v>0</v>
      </c>
      <c r="BL628">
        <f>(1-BK628)</f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f>$B$11*CS628+$C$11*CT628+$F$11*CU628*(1-CX628)</f>
        <v>0</v>
      </c>
      <c r="BV628">
        <f>BU628*BW628</f>
        <v>0</v>
      </c>
      <c r="BW628">
        <f>($B$11*$D$9+$C$11*$D$9+$F$11*((DH628+CZ628)/MAX(DH628+CZ628+DI628, 0.1)*$I$9+DI628/MAX(DH628+CZ628+DI628, 0.1)*$J$9))/($B$11+$C$11+$F$11)</f>
        <v>0</v>
      </c>
      <c r="BX628">
        <f>($B$11*$K$9+$C$11*$K$9+$F$11*((DH628+CZ628)/MAX(DH628+CZ628+DI628, 0.1)*$P$9+DI628/MAX(DH628+CZ628+DI628, 0.1)*$Q$9))/($B$11+$C$11+$F$11)</f>
        <v>0</v>
      </c>
      <c r="BY628">
        <v>6</v>
      </c>
      <c r="BZ628">
        <v>0.5</v>
      </c>
      <c r="CA628" t="s">
        <v>304</v>
      </c>
      <c r="CB628">
        <v>2</v>
      </c>
      <c r="CC628">
        <v>1625678437.5</v>
      </c>
      <c r="CD628">
        <v>404.995</v>
      </c>
      <c r="CE628">
        <v>420.009333333333</v>
      </c>
      <c r="CF628">
        <v>16.1293</v>
      </c>
      <c r="CG628">
        <v>12.855</v>
      </c>
      <c r="CH628">
        <v>419.336333333333</v>
      </c>
      <c r="CI628">
        <v>17.7481666666667</v>
      </c>
      <c r="CJ628">
        <v>499.931</v>
      </c>
      <c r="CK628">
        <v>100.422666666667</v>
      </c>
      <c r="CL628">
        <v>0.0996406333333333</v>
      </c>
      <c r="CM628">
        <v>31.7659666666667</v>
      </c>
      <c r="CN628">
        <v>31.0858666666667</v>
      </c>
      <c r="CO628">
        <v>999.9</v>
      </c>
      <c r="CP628">
        <v>0</v>
      </c>
      <c r="CQ628">
        <v>0</v>
      </c>
      <c r="CR628">
        <v>10016.2333333333</v>
      </c>
      <c r="CS628">
        <v>0</v>
      </c>
      <c r="CT628">
        <v>4.13236333333333</v>
      </c>
      <c r="CU628">
        <v>1046.10666666667</v>
      </c>
      <c r="CV628">
        <v>0.961987666666667</v>
      </c>
      <c r="CW628">
        <v>0.0380122</v>
      </c>
      <c r="CX628">
        <v>0</v>
      </c>
      <c r="CY628">
        <v>1140.48666666667</v>
      </c>
      <c r="CZ628">
        <v>4.99912</v>
      </c>
      <c r="DA628">
        <v>11904.8666666667</v>
      </c>
      <c r="DB628">
        <v>6713.46</v>
      </c>
      <c r="DC628">
        <v>39</v>
      </c>
      <c r="DD628">
        <v>41.562</v>
      </c>
      <c r="DE628">
        <v>40.4373333333333</v>
      </c>
      <c r="DF628">
        <v>41.2913333333333</v>
      </c>
      <c r="DG628">
        <v>41.479</v>
      </c>
      <c r="DH628">
        <v>1001.53333333333</v>
      </c>
      <c r="DI628">
        <v>39.5733333333333</v>
      </c>
      <c r="DJ628">
        <v>0</v>
      </c>
      <c r="DK628">
        <v>1625678439.2</v>
      </c>
      <c r="DL628">
        <v>0</v>
      </c>
      <c r="DM628">
        <v>1142.04884615385</v>
      </c>
      <c r="DN628">
        <v>-14.6027350419172</v>
      </c>
      <c r="DO628">
        <v>-143.377777858718</v>
      </c>
      <c r="DP628">
        <v>11920.7461538462</v>
      </c>
      <c r="DQ628">
        <v>15</v>
      </c>
      <c r="DR628">
        <v>1625677134.6</v>
      </c>
      <c r="DS628" t="s">
        <v>305</v>
      </c>
      <c r="DT628">
        <v>1625677128.6</v>
      </c>
      <c r="DU628">
        <v>1625677134.6</v>
      </c>
      <c r="DV628">
        <v>2</v>
      </c>
      <c r="DW628">
        <v>0.041</v>
      </c>
      <c r="DX628">
        <v>0.026</v>
      </c>
      <c r="DY628">
        <v>-14.347</v>
      </c>
      <c r="DZ628">
        <v>-1.389</v>
      </c>
      <c r="EA628">
        <v>420</v>
      </c>
      <c r="EB628">
        <v>5</v>
      </c>
      <c r="EC628">
        <v>0.14</v>
      </c>
      <c r="ED628">
        <v>0.08</v>
      </c>
      <c r="EE628">
        <v>-14.9521951219512</v>
      </c>
      <c r="EF628">
        <v>-0.0173602787456713</v>
      </c>
      <c r="EG628">
        <v>0.0420142133396081</v>
      </c>
      <c r="EH628">
        <v>1</v>
      </c>
      <c r="EI628">
        <v>1142.65294117647</v>
      </c>
      <c r="EJ628">
        <v>-14.8881348243796</v>
      </c>
      <c r="EK628">
        <v>1.46649147008563</v>
      </c>
      <c r="EL628">
        <v>0</v>
      </c>
      <c r="EM628">
        <v>3.24816682926829</v>
      </c>
      <c r="EN628">
        <v>0.190681463414647</v>
      </c>
      <c r="EO628">
        <v>0.0239594335450595</v>
      </c>
      <c r="EP628">
        <v>0</v>
      </c>
      <c r="EQ628">
        <v>1</v>
      </c>
      <c r="ER628">
        <v>3</v>
      </c>
      <c r="ES628" t="s">
        <v>427</v>
      </c>
      <c r="ET628">
        <v>100</v>
      </c>
      <c r="EU628">
        <v>100</v>
      </c>
      <c r="EV628">
        <v>-14.341</v>
      </c>
      <c r="EW628">
        <v>-1.6191</v>
      </c>
      <c r="EX628">
        <v>-14.3476998515065</v>
      </c>
      <c r="EY628">
        <v>0.000485247639819423</v>
      </c>
      <c r="EZ628">
        <v>-1.36446825205216e-06</v>
      </c>
      <c r="FA628">
        <v>5.78542989185787e-10</v>
      </c>
      <c r="FB628">
        <v>-1.1099058739466</v>
      </c>
      <c r="FC628">
        <v>-0.0508365997127688</v>
      </c>
      <c r="FD628">
        <v>0.00161886503163497</v>
      </c>
      <c r="FE628">
        <v>-2.08621555845513e-05</v>
      </c>
      <c r="FF628">
        <v>0</v>
      </c>
      <c r="FG628">
        <v>2096</v>
      </c>
      <c r="FH628">
        <v>2</v>
      </c>
      <c r="FI628">
        <v>28</v>
      </c>
      <c r="FJ628">
        <v>21.8</v>
      </c>
      <c r="FK628">
        <v>21.7</v>
      </c>
      <c r="FL628">
        <v>18</v>
      </c>
      <c r="FM628">
        <v>493.462</v>
      </c>
      <c r="FN628">
        <v>514.693</v>
      </c>
      <c r="FO628">
        <v>36.1718</v>
      </c>
      <c r="FP628">
        <v>26.7728</v>
      </c>
      <c r="FQ628">
        <v>30.0005</v>
      </c>
      <c r="FR628">
        <v>26.7408</v>
      </c>
      <c r="FS628">
        <v>26.7114</v>
      </c>
      <c r="FT628">
        <v>21.5974</v>
      </c>
      <c r="FU628">
        <v>21.2843</v>
      </c>
      <c r="FV628">
        <v>0</v>
      </c>
      <c r="FW628">
        <v>36.21</v>
      </c>
      <c r="FX628">
        <v>420</v>
      </c>
      <c r="FY628">
        <v>12.9996</v>
      </c>
      <c r="FZ628">
        <v>101.659</v>
      </c>
      <c r="GA628">
        <v>96.1747</v>
      </c>
    </row>
    <row r="629" spans="1:183">
      <c r="A629">
        <v>613</v>
      </c>
      <c r="B629">
        <v>1625678440.5</v>
      </c>
      <c r="C629">
        <v>1224.40000009537</v>
      </c>
      <c r="D629" t="s">
        <v>1532</v>
      </c>
      <c r="E629" t="s">
        <v>1533</v>
      </c>
      <c r="F629">
        <v>1</v>
      </c>
      <c r="G629" t="s">
        <v>302</v>
      </c>
      <c r="H629">
        <v>1625678439.5</v>
      </c>
      <c r="I629">
        <f>(J629)/1000</f>
        <v>0</v>
      </c>
      <c r="J629">
        <f>1000*CJ629*AH629*(CF629-CG629)/(100*BY629*(1000-AH629*CF629))</f>
        <v>0</v>
      </c>
      <c r="K629">
        <f>CJ629*AH629*(CE629-CD629*(1000-AH629*CG629)/(1000-AH629*CF629))/(100*BY629)</f>
        <v>0</v>
      </c>
      <c r="L629">
        <f>CD629 - IF(AH629&gt;1, K629*BY629*100.0/(AJ629*CR629), 0)</f>
        <v>0</v>
      </c>
      <c r="M629">
        <f>((S629-I629/2)*L629-K629)/(S629+I629/2)</f>
        <v>0</v>
      </c>
      <c r="N629">
        <f>M629*(CK629+CL629)/1000.0</f>
        <v>0</v>
      </c>
      <c r="O629">
        <f>(CD629 - IF(AH629&gt;1, K629*BY629*100.0/(AJ629*CR629), 0))*(CK629+CL629)/1000.0</f>
        <v>0</v>
      </c>
      <c r="P629">
        <f>2.0/((1/R629-1/Q629)+SIGN(R629)*SQRT((1/R629-1/Q629)*(1/R629-1/Q629) + 4*BZ629/((BZ629+1)*(BZ629+1))*(2*1/R629*1/Q629-1/Q629*1/Q629)))</f>
        <v>0</v>
      </c>
      <c r="Q629">
        <f>IF(LEFT(CA629,1)&lt;&gt;"0",IF(LEFT(CA629,1)="1",3.0,CB629),$D$5+$E$5*(CR629*CK629/($K$5*1000))+$F$5*(CR629*CK629/($K$5*1000))*MAX(MIN(BY629,$J$5),$I$5)*MAX(MIN(BY629,$J$5),$I$5)+$G$5*MAX(MIN(BY629,$J$5),$I$5)*(CR629*CK629/($K$5*1000))+$H$5*(CR629*CK629/($K$5*1000))*(CR629*CK629/($K$5*1000)))</f>
        <v>0</v>
      </c>
      <c r="R629">
        <f>I629*(1000-(1000*0.61365*exp(17.502*V629/(240.97+V629))/(CK629+CL629)+CF629)/2)/(1000*0.61365*exp(17.502*V629/(240.97+V629))/(CK629+CL629)-CF629)</f>
        <v>0</v>
      </c>
      <c r="S629">
        <f>1/((BZ629+1)/(P629/1.6)+1/(Q629/1.37)) + BZ629/((BZ629+1)/(P629/1.6) + BZ629/(Q629/1.37))</f>
        <v>0</v>
      </c>
      <c r="T629">
        <f>(BU629*BX629)</f>
        <v>0</v>
      </c>
      <c r="U629">
        <f>(CM629+(T629+2*0.95*5.67E-8*(((CM629+$B$7)+273)^4-(CM629+273)^4)-44100*I629)/(1.84*29.3*Q629+8*0.95*5.67E-8*(CM629+273)^3))</f>
        <v>0</v>
      </c>
      <c r="V629">
        <f>($C$7*CN629+$D$7*CO629+$E$7*U629)</f>
        <v>0</v>
      </c>
      <c r="W629">
        <f>0.61365*exp(17.502*V629/(240.97+V629))</f>
        <v>0</v>
      </c>
      <c r="X629">
        <f>(Y629/Z629*100)</f>
        <v>0</v>
      </c>
      <c r="Y629">
        <f>CF629*(CK629+CL629)/1000</f>
        <v>0</v>
      </c>
      <c r="Z629">
        <f>0.61365*exp(17.502*CM629/(240.97+CM629))</f>
        <v>0</v>
      </c>
      <c r="AA629">
        <f>(W629-CF629*(CK629+CL629)/1000)</f>
        <v>0</v>
      </c>
      <c r="AB629">
        <f>(-I629*44100)</f>
        <v>0</v>
      </c>
      <c r="AC629">
        <f>2*29.3*Q629*0.92*(CM629-V629)</f>
        <v>0</v>
      </c>
      <c r="AD629">
        <f>2*0.95*5.67E-8*(((CM629+$B$7)+273)^4-(V629+273)^4)</f>
        <v>0</v>
      </c>
      <c r="AE629">
        <f>T629+AD629+AB629+AC629</f>
        <v>0</v>
      </c>
      <c r="AF629">
        <v>0</v>
      </c>
      <c r="AG629">
        <v>0</v>
      </c>
      <c r="AH629">
        <f>IF(AF629*$H$13&gt;=AJ629,1.0,(AJ629/(AJ629-AF629*$H$13)))</f>
        <v>0</v>
      </c>
      <c r="AI629">
        <f>(AH629-1)*100</f>
        <v>0</v>
      </c>
      <c r="AJ629">
        <f>MAX(0,($B$13+$C$13*CR629)/(1+$D$13*CR629)*CK629/(CM629+273)*$E$13)</f>
        <v>0</v>
      </c>
      <c r="AK629" t="s">
        <v>303</v>
      </c>
      <c r="AL629" t="s">
        <v>303</v>
      </c>
      <c r="AM629">
        <v>0</v>
      </c>
      <c r="AN629">
        <v>0</v>
      </c>
      <c r="AO629">
        <f>1-AM629/AN629</f>
        <v>0</v>
      </c>
      <c r="AP629">
        <v>0</v>
      </c>
      <c r="AQ629" t="s">
        <v>303</v>
      </c>
      <c r="AR629" t="s">
        <v>303</v>
      </c>
      <c r="AS629">
        <v>0</v>
      </c>
      <c r="AT629">
        <v>0</v>
      </c>
      <c r="AU629">
        <f>1-AS629/AT629</f>
        <v>0</v>
      </c>
      <c r="AV629">
        <v>0.5</v>
      </c>
      <c r="AW629">
        <f>BV629</f>
        <v>0</v>
      </c>
      <c r="AX629">
        <f>K629</f>
        <v>0</v>
      </c>
      <c r="AY629">
        <f>AU629*AV629*AW629</f>
        <v>0</v>
      </c>
      <c r="AZ629">
        <f>(AX629-AP629)/AW629</f>
        <v>0</v>
      </c>
      <c r="BA629">
        <f>(AN629-AT629)/AT629</f>
        <v>0</v>
      </c>
      <c r="BB629">
        <f>AM629/(AO629+AM629/AT629)</f>
        <v>0</v>
      </c>
      <c r="BC629" t="s">
        <v>303</v>
      </c>
      <c r="BD629">
        <v>0</v>
      </c>
      <c r="BE629">
        <f>IF(BD629&lt;&gt;0, BD629, BB629)</f>
        <v>0</v>
      </c>
      <c r="BF629">
        <f>1-BE629/AT629</f>
        <v>0</v>
      </c>
      <c r="BG629">
        <f>(AT629-AS629)/(AT629-BE629)</f>
        <v>0</v>
      </c>
      <c r="BH629">
        <f>(AN629-AT629)/(AN629-BE629)</f>
        <v>0</v>
      </c>
      <c r="BI629">
        <f>(AT629-AS629)/(AT629-AM629)</f>
        <v>0</v>
      </c>
      <c r="BJ629">
        <f>(AN629-AT629)/(AN629-AM629)</f>
        <v>0</v>
      </c>
      <c r="BK629">
        <f>(BG629*BE629/AS629)</f>
        <v>0</v>
      </c>
      <c r="BL629">
        <f>(1-BK629)</f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f>$B$11*CS629+$C$11*CT629+$F$11*CU629*(1-CX629)</f>
        <v>0</v>
      </c>
      <c r="BV629">
        <f>BU629*BW629</f>
        <v>0</v>
      </c>
      <c r="BW629">
        <f>($B$11*$D$9+$C$11*$D$9+$F$11*((DH629+CZ629)/MAX(DH629+CZ629+DI629, 0.1)*$I$9+DI629/MAX(DH629+CZ629+DI629, 0.1)*$J$9))/($B$11+$C$11+$F$11)</f>
        <v>0</v>
      </c>
      <c r="BX629">
        <f>($B$11*$K$9+$C$11*$K$9+$F$11*((DH629+CZ629)/MAX(DH629+CZ629+DI629, 0.1)*$P$9+DI629/MAX(DH629+CZ629+DI629, 0.1)*$Q$9))/($B$11+$C$11+$F$11)</f>
        <v>0</v>
      </c>
      <c r="BY629">
        <v>6</v>
      </c>
      <c r="BZ629">
        <v>0.5</v>
      </c>
      <c r="CA629" t="s">
        <v>304</v>
      </c>
      <c r="CB629">
        <v>2</v>
      </c>
      <c r="CC629">
        <v>1625678439.5</v>
      </c>
      <c r="CD629">
        <v>404.994333333333</v>
      </c>
      <c r="CE629">
        <v>419.972666666667</v>
      </c>
      <c r="CF629">
        <v>16.1574666666667</v>
      </c>
      <c r="CG629">
        <v>12.8681333333333</v>
      </c>
      <c r="CH629">
        <v>419.336</v>
      </c>
      <c r="CI629">
        <v>17.7767</v>
      </c>
      <c r="CJ629">
        <v>500.047666666667</v>
      </c>
      <c r="CK629">
        <v>100.424</v>
      </c>
      <c r="CL629">
        <v>0.099934</v>
      </c>
      <c r="CM629">
        <v>31.7968666666667</v>
      </c>
      <c r="CN629">
        <v>31.1185</v>
      </c>
      <c r="CO629">
        <v>999.9</v>
      </c>
      <c r="CP629">
        <v>0</v>
      </c>
      <c r="CQ629">
        <v>0</v>
      </c>
      <c r="CR629">
        <v>10027.3</v>
      </c>
      <c r="CS629">
        <v>0</v>
      </c>
      <c r="CT629">
        <v>4.13558</v>
      </c>
      <c r="CU629">
        <v>1046.00666666667</v>
      </c>
      <c r="CV629">
        <v>0.961993666666667</v>
      </c>
      <c r="CW629">
        <v>0.0380062666666667</v>
      </c>
      <c r="CX629">
        <v>0</v>
      </c>
      <c r="CY629">
        <v>1140.10666666667</v>
      </c>
      <c r="CZ629">
        <v>4.99912</v>
      </c>
      <c r="DA629">
        <v>11899.9</v>
      </c>
      <c r="DB629">
        <v>6712.82666666667</v>
      </c>
      <c r="DC629">
        <v>39.062</v>
      </c>
      <c r="DD629">
        <v>41.562</v>
      </c>
      <c r="DE629">
        <v>40.5203333333333</v>
      </c>
      <c r="DF629">
        <v>41.3746666666667</v>
      </c>
      <c r="DG629">
        <v>41.4163333333333</v>
      </c>
      <c r="DH629">
        <v>1001.44333333333</v>
      </c>
      <c r="DI629">
        <v>39.5633333333333</v>
      </c>
      <c r="DJ629">
        <v>0</v>
      </c>
      <c r="DK629">
        <v>1625678441.6</v>
      </c>
      <c r="DL629">
        <v>0</v>
      </c>
      <c r="DM629">
        <v>1141.47576923077</v>
      </c>
      <c r="DN629">
        <v>-13.831452981774</v>
      </c>
      <c r="DO629">
        <v>-141.07692312207</v>
      </c>
      <c r="DP629">
        <v>11915.0961538462</v>
      </c>
      <c r="DQ629">
        <v>15</v>
      </c>
      <c r="DR629">
        <v>1625677134.6</v>
      </c>
      <c r="DS629" t="s">
        <v>305</v>
      </c>
      <c r="DT629">
        <v>1625677128.6</v>
      </c>
      <c r="DU629">
        <v>1625677134.6</v>
      </c>
      <c r="DV629">
        <v>2</v>
      </c>
      <c r="DW629">
        <v>0.041</v>
      </c>
      <c r="DX629">
        <v>0.026</v>
      </c>
      <c r="DY629">
        <v>-14.347</v>
      </c>
      <c r="DZ629">
        <v>-1.389</v>
      </c>
      <c r="EA629">
        <v>420</v>
      </c>
      <c r="EB629">
        <v>5</v>
      </c>
      <c r="EC629">
        <v>0.14</v>
      </c>
      <c r="ED629">
        <v>0.08</v>
      </c>
      <c r="EE629">
        <v>-14.9511853658537</v>
      </c>
      <c r="EF629">
        <v>-0.144926132404178</v>
      </c>
      <c r="EG629">
        <v>0.0406060163809449</v>
      </c>
      <c r="EH629">
        <v>1</v>
      </c>
      <c r="EI629">
        <v>1142.15727272727</v>
      </c>
      <c r="EJ629">
        <v>-14.6835614693163</v>
      </c>
      <c r="EK629">
        <v>1.4075882505888</v>
      </c>
      <c r="EL629">
        <v>0</v>
      </c>
      <c r="EM629">
        <v>3.25725341463415</v>
      </c>
      <c r="EN629">
        <v>0.151195609756095</v>
      </c>
      <c r="EO629">
        <v>0.0190796705255795</v>
      </c>
      <c r="EP629">
        <v>0</v>
      </c>
      <c r="EQ629">
        <v>1</v>
      </c>
      <c r="ER629">
        <v>3</v>
      </c>
      <c r="ES629" t="s">
        <v>427</v>
      </c>
      <c r="ET629">
        <v>100</v>
      </c>
      <c r="EU629">
        <v>100</v>
      </c>
      <c r="EV629">
        <v>-14.342</v>
      </c>
      <c r="EW629">
        <v>-1.6194</v>
      </c>
      <c r="EX629">
        <v>-14.3476998515065</v>
      </c>
      <c r="EY629">
        <v>0.000485247639819423</v>
      </c>
      <c r="EZ629">
        <v>-1.36446825205216e-06</v>
      </c>
      <c r="FA629">
        <v>5.78542989185787e-10</v>
      </c>
      <c r="FB629">
        <v>-1.1099058739466</v>
      </c>
      <c r="FC629">
        <v>-0.0508365997127688</v>
      </c>
      <c r="FD629">
        <v>0.00161886503163497</v>
      </c>
      <c r="FE629">
        <v>-2.08621555845513e-05</v>
      </c>
      <c r="FF629">
        <v>0</v>
      </c>
      <c r="FG629">
        <v>2096</v>
      </c>
      <c r="FH629">
        <v>2</v>
      </c>
      <c r="FI629">
        <v>28</v>
      </c>
      <c r="FJ629">
        <v>21.9</v>
      </c>
      <c r="FK629">
        <v>21.8</v>
      </c>
      <c r="FL629">
        <v>18</v>
      </c>
      <c r="FM629">
        <v>493.345</v>
      </c>
      <c r="FN629">
        <v>514.757</v>
      </c>
      <c r="FO629">
        <v>36.2162</v>
      </c>
      <c r="FP629">
        <v>26.775</v>
      </c>
      <c r="FQ629">
        <v>30.0004</v>
      </c>
      <c r="FR629">
        <v>26.7424</v>
      </c>
      <c r="FS629">
        <v>26.7125</v>
      </c>
      <c r="FT629">
        <v>21.5985</v>
      </c>
      <c r="FU629">
        <v>20.9832</v>
      </c>
      <c r="FV629">
        <v>0</v>
      </c>
      <c r="FW629">
        <v>36.28</v>
      </c>
      <c r="FX629">
        <v>420</v>
      </c>
      <c r="FY629">
        <v>13.0056</v>
      </c>
      <c r="FZ629">
        <v>101.659</v>
      </c>
      <c r="GA629">
        <v>96.174</v>
      </c>
    </row>
    <row r="630" spans="1:183">
      <c r="A630">
        <v>614</v>
      </c>
      <c r="B630">
        <v>1625678442.5</v>
      </c>
      <c r="C630">
        <v>1226.40000009537</v>
      </c>
      <c r="D630" t="s">
        <v>1534</v>
      </c>
      <c r="E630" t="s">
        <v>1535</v>
      </c>
      <c r="F630">
        <v>1</v>
      </c>
      <c r="G630" t="s">
        <v>302</v>
      </c>
      <c r="H630">
        <v>1625678441.5</v>
      </c>
      <c r="I630">
        <f>(J630)/1000</f>
        <v>0</v>
      </c>
      <c r="J630">
        <f>1000*CJ630*AH630*(CF630-CG630)/(100*BY630*(1000-AH630*CF630))</f>
        <v>0</v>
      </c>
      <c r="K630">
        <f>CJ630*AH630*(CE630-CD630*(1000-AH630*CG630)/(1000-AH630*CF630))/(100*BY630)</f>
        <v>0</v>
      </c>
      <c r="L630">
        <f>CD630 - IF(AH630&gt;1, K630*BY630*100.0/(AJ630*CR630), 0)</f>
        <v>0</v>
      </c>
      <c r="M630">
        <f>((S630-I630/2)*L630-K630)/(S630+I630/2)</f>
        <v>0</v>
      </c>
      <c r="N630">
        <f>M630*(CK630+CL630)/1000.0</f>
        <v>0</v>
      </c>
      <c r="O630">
        <f>(CD630 - IF(AH630&gt;1, K630*BY630*100.0/(AJ630*CR630), 0))*(CK630+CL630)/1000.0</f>
        <v>0</v>
      </c>
      <c r="P630">
        <f>2.0/((1/R630-1/Q630)+SIGN(R630)*SQRT((1/R630-1/Q630)*(1/R630-1/Q630) + 4*BZ630/((BZ630+1)*(BZ630+1))*(2*1/R630*1/Q630-1/Q630*1/Q630)))</f>
        <v>0</v>
      </c>
      <c r="Q630">
        <f>IF(LEFT(CA630,1)&lt;&gt;"0",IF(LEFT(CA630,1)="1",3.0,CB630),$D$5+$E$5*(CR630*CK630/($K$5*1000))+$F$5*(CR630*CK630/($K$5*1000))*MAX(MIN(BY630,$J$5),$I$5)*MAX(MIN(BY630,$J$5),$I$5)+$G$5*MAX(MIN(BY630,$J$5),$I$5)*(CR630*CK630/($K$5*1000))+$H$5*(CR630*CK630/($K$5*1000))*(CR630*CK630/($K$5*1000)))</f>
        <v>0</v>
      </c>
      <c r="R630">
        <f>I630*(1000-(1000*0.61365*exp(17.502*V630/(240.97+V630))/(CK630+CL630)+CF630)/2)/(1000*0.61365*exp(17.502*V630/(240.97+V630))/(CK630+CL630)-CF630)</f>
        <v>0</v>
      </c>
      <c r="S630">
        <f>1/((BZ630+1)/(P630/1.6)+1/(Q630/1.37)) + BZ630/((BZ630+1)/(P630/1.6) + BZ630/(Q630/1.37))</f>
        <v>0</v>
      </c>
      <c r="T630">
        <f>(BU630*BX630)</f>
        <v>0</v>
      </c>
      <c r="U630">
        <f>(CM630+(T630+2*0.95*5.67E-8*(((CM630+$B$7)+273)^4-(CM630+273)^4)-44100*I630)/(1.84*29.3*Q630+8*0.95*5.67E-8*(CM630+273)^3))</f>
        <v>0</v>
      </c>
      <c r="V630">
        <f>($C$7*CN630+$D$7*CO630+$E$7*U630)</f>
        <v>0</v>
      </c>
      <c r="W630">
        <f>0.61365*exp(17.502*V630/(240.97+V630))</f>
        <v>0</v>
      </c>
      <c r="X630">
        <f>(Y630/Z630*100)</f>
        <v>0</v>
      </c>
      <c r="Y630">
        <f>CF630*(CK630+CL630)/1000</f>
        <v>0</v>
      </c>
      <c r="Z630">
        <f>0.61365*exp(17.502*CM630/(240.97+CM630))</f>
        <v>0</v>
      </c>
      <c r="AA630">
        <f>(W630-CF630*(CK630+CL630)/1000)</f>
        <v>0</v>
      </c>
      <c r="AB630">
        <f>(-I630*44100)</f>
        <v>0</v>
      </c>
      <c r="AC630">
        <f>2*29.3*Q630*0.92*(CM630-V630)</f>
        <v>0</v>
      </c>
      <c r="AD630">
        <f>2*0.95*5.67E-8*(((CM630+$B$7)+273)^4-(V630+273)^4)</f>
        <v>0</v>
      </c>
      <c r="AE630">
        <f>T630+AD630+AB630+AC630</f>
        <v>0</v>
      </c>
      <c r="AF630">
        <v>0</v>
      </c>
      <c r="AG630">
        <v>0</v>
      </c>
      <c r="AH630">
        <f>IF(AF630*$H$13&gt;=AJ630,1.0,(AJ630/(AJ630-AF630*$H$13)))</f>
        <v>0</v>
      </c>
      <c r="AI630">
        <f>(AH630-1)*100</f>
        <v>0</v>
      </c>
      <c r="AJ630">
        <f>MAX(0,($B$13+$C$13*CR630)/(1+$D$13*CR630)*CK630/(CM630+273)*$E$13)</f>
        <v>0</v>
      </c>
      <c r="AK630" t="s">
        <v>303</v>
      </c>
      <c r="AL630" t="s">
        <v>303</v>
      </c>
      <c r="AM630">
        <v>0</v>
      </c>
      <c r="AN630">
        <v>0</v>
      </c>
      <c r="AO630">
        <f>1-AM630/AN630</f>
        <v>0</v>
      </c>
      <c r="AP630">
        <v>0</v>
      </c>
      <c r="AQ630" t="s">
        <v>303</v>
      </c>
      <c r="AR630" t="s">
        <v>303</v>
      </c>
      <c r="AS630">
        <v>0</v>
      </c>
      <c r="AT630">
        <v>0</v>
      </c>
      <c r="AU630">
        <f>1-AS630/AT630</f>
        <v>0</v>
      </c>
      <c r="AV630">
        <v>0.5</v>
      </c>
      <c r="AW630">
        <f>BV630</f>
        <v>0</v>
      </c>
      <c r="AX630">
        <f>K630</f>
        <v>0</v>
      </c>
      <c r="AY630">
        <f>AU630*AV630*AW630</f>
        <v>0</v>
      </c>
      <c r="AZ630">
        <f>(AX630-AP630)/AW630</f>
        <v>0</v>
      </c>
      <c r="BA630">
        <f>(AN630-AT630)/AT630</f>
        <v>0</v>
      </c>
      <c r="BB630">
        <f>AM630/(AO630+AM630/AT630)</f>
        <v>0</v>
      </c>
      <c r="BC630" t="s">
        <v>303</v>
      </c>
      <c r="BD630">
        <v>0</v>
      </c>
      <c r="BE630">
        <f>IF(BD630&lt;&gt;0, BD630, BB630)</f>
        <v>0</v>
      </c>
      <c r="BF630">
        <f>1-BE630/AT630</f>
        <v>0</v>
      </c>
      <c r="BG630">
        <f>(AT630-AS630)/(AT630-BE630)</f>
        <v>0</v>
      </c>
      <c r="BH630">
        <f>(AN630-AT630)/(AN630-BE630)</f>
        <v>0</v>
      </c>
      <c r="BI630">
        <f>(AT630-AS630)/(AT630-AM630)</f>
        <v>0</v>
      </c>
      <c r="BJ630">
        <f>(AN630-AT630)/(AN630-AM630)</f>
        <v>0</v>
      </c>
      <c r="BK630">
        <f>(BG630*BE630/AS630)</f>
        <v>0</v>
      </c>
      <c r="BL630">
        <f>(1-BK630)</f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f>$B$11*CS630+$C$11*CT630+$F$11*CU630*(1-CX630)</f>
        <v>0</v>
      </c>
      <c r="BV630">
        <f>BU630*BW630</f>
        <v>0</v>
      </c>
      <c r="BW630">
        <f>($B$11*$D$9+$C$11*$D$9+$F$11*((DH630+CZ630)/MAX(DH630+CZ630+DI630, 0.1)*$I$9+DI630/MAX(DH630+CZ630+DI630, 0.1)*$J$9))/($B$11+$C$11+$F$11)</f>
        <v>0</v>
      </c>
      <c r="BX630">
        <f>($B$11*$K$9+$C$11*$K$9+$F$11*((DH630+CZ630)/MAX(DH630+CZ630+DI630, 0.1)*$P$9+DI630/MAX(DH630+CZ630+DI630, 0.1)*$Q$9))/($B$11+$C$11+$F$11)</f>
        <v>0</v>
      </c>
      <c r="BY630">
        <v>6</v>
      </c>
      <c r="BZ630">
        <v>0.5</v>
      </c>
      <c r="CA630" t="s">
        <v>304</v>
      </c>
      <c r="CB630">
        <v>2</v>
      </c>
      <c r="CC630">
        <v>1625678441.5</v>
      </c>
      <c r="CD630">
        <v>404.987666666667</v>
      </c>
      <c r="CE630">
        <v>419.987333333333</v>
      </c>
      <c r="CF630">
        <v>16.1841</v>
      </c>
      <c r="CG630">
        <v>12.8841666666667</v>
      </c>
      <c r="CH630">
        <v>419.329</v>
      </c>
      <c r="CI630">
        <v>17.8036333333333</v>
      </c>
      <c r="CJ630">
        <v>500.108666666667</v>
      </c>
      <c r="CK630">
        <v>100.424666666667</v>
      </c>
      <c r="CL630">
        <v>0.100265666666667</v>
      </c>
      <c r="CM630">
        <v>31.8282</v>
      </c>
      <c r="CN630">
        <v>31.149</v>
      </c>
      <c r="CO630">
        <v>999.9</v>
      </c>
      <c r="CP630">
        <v>0</v>
      </c>
      <c r="CQ630">
        <v>0</v>
      </c>
      <c r="CR630">
        <v>10027.9</v>
      </c>
      <c r="CS630">
        <v>0</v>
      </c>
      <c r="CT630">
        <v>4.13558</v>
      </c>
      <c r="CU630">
        <v>1045.88</v>
      </c>
      <c r="CV630">
        <v>0.962003333333333</v>
      </c>
      <c r="CW630">
        <v>0.0379966333333333</v>
      </c>
      <c r="CX630">
        <v>0</v>
      </c>
      <c r="CY630">
        <v>1139.39666666667</v>
      </c>
      <c r="CZ630">
        <v>4.99912</v>
      </c>
      <c r="DA630">
        <v>11893.4666666667</v>
      </c>
      <c r="DB630">
        <v>6712.05666666667</v>
      </c>
      <c r="DC630">
        <v>38.9786666666667</v>
      </c>
      <c r="DD630">
        <v>41.562</v>
      </c>
      <c r="DE630">
        <v>40.458</v>
      </c>
      <c r="DF630">
        <v>41.2706666666667</v>
      </c>
      <c r="DG630">
        <v>41.333</v>
      </c>
      <c r="DH630">
        <v>1001.33</v>
      </c>
      <c r="DI630">
        <v>39.55</v>
      </c>
      <c r="DJ630">
        <v>0</v>
      </c>
      <c r="DK630">
        <v>1625678443.4</v>
      </c>
      <c r="DL630">
        <v>0</v>
      </c>
      <c r="DM630">
        <v>1140.9732</v>
      </c>
      <c r="DN630">
        <v>-13.3161538094228</v>
      </c>
      <c r="DO630">
        <v>-139.199999888706</v>
      </c>
      <c r="DP630">
        <v>11909.916</v>
      </c>
      <c r="DQ630">
        <v>15</v>
      </c>
      <c r="DR630">
        <v>1625677134.6</v>
      </c>
      <c r="DS630" t="s">
        <v>305</v>
      </c>
      <c r="DT630">
        <v>1625677128.6</v>
      </c>
      <c r="DU630">
        <v>1625677134.6</v>
      </c>
      <c r="DV630">
        <v>2</v>
      </c>
      <c r="DW630">
        <v>0.041</v>
      </c>
      <c r="DX630">
        <v>0.026</v>
      </c>
      <c r="DY630">
        <v>-14.347</v>
      </c>
      <c r="DZ630">
        <v>-1.389</v>
      </c>
      <c r="EA630">
        <v>420</v>
      </c>
      <c r="EB630">
        <v>5</v>
      </c>
      <c r="EC630">
        <v>0.14</v>
      </c>
      <c r="ED630">
        <v>0.08</v>
      </c>
      <c r="EE630">
        <v>-14.9513195121951</v>
      </c>
      <c r="EF630">
        <v>-0.28852473867602</v>
      </c>
      <c r="EG630">
        <v>0.040414204334085</v>
      </c>
      <c r="EH630">
        <v>1</v>
      </c>
      <c r="EI630">
        <v>1141.70666666667</v>
      </c>
      <c r="EJ630">
        <v>-14.5079599679067</v>
      </c>
      <c r="EK630">
        <v>1.39426023975498</v>
      </c>
      <c r="EL630">
        <v>0</v>
      </c>
      <c r="EM630">
        <v>3.26495707317073</v>
      </c>
      <c r="EN630">
        <v>0.143991637630669</v>
      </c>
      <c r="EO630">
        <v>0.0181423270408749</v>
      </c>
      <c r="EP630">
        <v>0</v>
      </c>
      <c r="EQ630">
        <v>1</v>
      </c>
      <c r="ER630">
        <v>3</v>
      </c>
      <c r="ES630" t="s">
        <v>427</v>
      </c>
      <c r="ET630">
        <v>100</v>
      </c>
      <c r="EU630">
        <v>100</v>
      </c>
      <c r="EV630">
        <v>-14.342</v>
      </c>
      <c r="EW630">
        <v>-1.6198</v>
      </c>
      <c r="EX630">
        <v>-14.3476998515065</v>
      </c>
      <c r="EY630">
        <v>0.000485247639819423</v>
      </c>
      <c r="EZ630">
        <v>-1.36446825205216e-06</v>
      </c>
      <c r="FA630">
        <v>5.78542989185787e-10</v>
      </c>
      <c r="FB630">
        <v>-1.1099058739466</v>
      </c>
      <c r="FC630">
        <v>-0.0508365997127688</v>
      </c>
      <c r="FD630">
        <v>0.00161886503163497</v>
      </c>
      <c r="FE630">
        <v>-2.08621555845513e-05</v>
      </c>
      <c r="FF630">
        <v>0</v>
      </c>
      <c r="FG630">
        <v>2096</v>
      </c>
      <c r="FH630">
        <v>2</v>
      </c>
      <c r="FI630">
        <v>28</v>
      </c>
      <c r="FJ630">
        <v>21.9</v>
      </c>
      <c r="FK630">
        <v>21.8</v>
      </c>
      <c r="FL630">
        <v>18</v>
      </c>
      <c r="FM630">
        <v>493.344</v>
      </c>
      <c r="FN630">
        <v>514.646</v>
      </c>
      <c r="FO630">
        <v>36.2627</v>
      </c>
      <c r="FP630">
        <v>26.7772</v>
      </c>
      <c r="FQ630">
        <v>30.0005</v>
      </c>
      <c r="FR630">
        <v>26.7441</v>
      </c>
      <c r="FS630">
        <v>26.7141</v>
      </c>
      <c r="FT630">
        <v>21.5988</v>
      </c>
      <c r="FU630">
        <v>20.9832</v>
      </c>
      <c r="FV630">
        <v>0</v>
      </c>
      <c r="FW630">
        <v>36.35</v>
      </c>
      <c r="FX630">
        <v>420</v>
      </c>
      <c r="FY630">
        <v>13.0077</v>
      </c>
      <c r="FZ630">
        <v>101.659</v>
      </c>
      <c r="GA630">
        <v>96.1742</v>
      </c>
    </row>
    <row r="631" spans="1:183">
      <c r="A631">
        <v>615</v>
      </c>
      <c r="B631">
        <v>1625678444.5</v>
      </c>
      <c r="C631">
        <v>1228.40000009537</v>
      </c>
      <c r="D631" t="s">
        <v>1536</v>
      </c>
      <c r="E631" t="s">
        <v>1537</v>
      </c>
      <c r="F631">
        <v>1</v>
      </c>
      <c r="G631" t="s">
        <v>302</v>
      </c>
      <c r="H631">
        <v>1625678443.5</v>
      </c>
      <c r="I631">
        <f>(J631)/1000</f>
        <v>0</v>
      </c>
      <c r="J631">
        <f>1000*CJ631*AH631*(CF631-CG631)/(100*BY631*(1000-AH631*CF631))</f>
        <v>0</v>
      </c>
      <c r="K631">
        <f>CJ631*AH631*(CE631-CD631*(1000-AH631*CG631)/(1000-AH631*CF631))/(100*BY631)</f>
        <v>0</v>
      </c>
      <c r="L631">
        <f>CD631 - IF(AH631&gt;1, K631*BY631*100.0/(AJ631*CR631), 0)</f>
        <v>0</v>
      </c>
      <c r="M631">
        <f>((S631-I631/2)*L631-K631)/(S631+I631/2)</f>
        <v>0</v>
      </c>
      <c r="N631">
        <f>M631*(CK631+CL631)/1000.0</f>
        <v>0</v>
      </c>
      <c r="O631">
        <f>(CD631 - IF(AH631&gt;1, K631*BY631*100.0/(AJ631*CR631), 0))*(CK631+CL631)/1000.0</f>
        <v>0</v>
      </c>
      <c r="P631">
        <f>2.0/((1/R631-1/Q631)+SIGN(R631)*SQRT((1/R631-1/Q631)*(1/R631-1/Q631) + 4*BZ631/((BZ631+1)*(BZ631+1))*(2*1/R631*1/Q631-1/Q631*1/Q631)))</f>
        <v>0</v>
      </c>
      <c r="Q631">
        <f>IF(LEFT(CA631,1)&lt;&gt;"0",IF(LEFT(CA631,1)="1",3.0,CB631),$D$5+$E$5*(CR631*CK631/($K$5*1000))+$F$5*(CR631*CK631/($K$5*1000))*MAX(MIN(BY631,$J$5),$I$5)*MAX(MIN(BY631,$J$5),$I$5)+$G$5*MAX(MIN(BY631,$J$5),$I$5)*(CR631*CK631/($K$5*1000))+$H$5*(CR631*CK631/($K$5*1000))*(CR631*CK631/($K$5*1000)))</f>
        <v>0</v>
      </c>
      <c r="R631">
        <f>I631*(1000-(1000*0.61365*exp(17.502*V631/(240.97+V631))/(CK631+CL631)+CF631)/2)/(1000*0.61365*exp(17.502*V631/(240.97+V631))/(CK631+CL631)-CF631)</f>
        <v>0</v>
      </c>
      <c r="S631">
        <f>1/((BZ631+1)/(P631/1.6)+1/(Q631/1.37)) + BZ631/((BZ631+1)/(P631/1.6) + BZ631/(Q631/1.37))</f>
        <v>0</v>
      </c>
      <c r="T631">
        <f>(BU631*BX631)</f>
        <v>0</v>
      </c>
      <c r="U631">
        <f>(CM631+(T631+2*0.95*5.67E-8*(((CM631+$B$7)+273)^4-(CM631+273)^4)-44100*I631)/(1.84*29.3*Q631+8*0.95*5.67E-8*(CM631+273)^3))</f>
        <v>0</v>
      </c>
      <c r="V631">
        <f>($C$7*CN631+$D$7*CO631+$E$7*U631)</f>
        <v>0</v>
      </c>
      <c r="W631">
        <f>0.61365*exp(17.502*V631/(240.97+V631))</f>
        <v>0</v>
      </c>
      <c r="X631">
        <f>(Y631/Z631*100)</f>
        <v>0</v>
      </c>
      <c r="Y631">
        <f>CF631*(CK631+CL631)/1000</f>
        <v>0</v>
      </c>
      <c r="Z631">
        <f>0.61365*exp(17.502*CM631/(240.97+CM631))</f>
        <v>0</v>
      </c>
      <c r="AA631">
        <f>(W631-CF631*(CK631+CL631)/1000)</f>
        <v>0</v>
      </c>
      <c r="AB631">
        <f>(-I631*44100)</f>
        <v>0</v>
      </c>
      <c r="AC631">
        <f>2*29.3*Q631*0.92*(CM631-V631)</f>
        <v>0</v>
      </c>
      <c r="AD631">
        <f>2*0.95*5.67E-8*(((CM631+$B$7)+273)^4-(V631+273)^4)</f>
        <v>0</v>
      </c>
      <c r="AE631">
        <f>T631+AD631+AB631+AC631</f>
        <v>0</v>
      </c>
      <c r="AF631">
        <v>0</v>
      </c>
      <c r="AG631">
        <v>0</v>
      </c>
      <c r="AH631">
        <f>IF(AF631*$H$13&gt;=AJ631,1.0,(AJ631/(AJ631-AF631*$H$13)))</f>
        <v>0</v>
      </c>
      <c r="AI631">
        <f>(AH631-1)*100</f>
        <v>0</v>
      </c>
      <c r="AJ631">
        <f>MAX(0,($B$13+$C$13*CR631)/(1+$D$13*CR631)*CK631/(CM631+273)*$E$13)</f>
        <v>0</v>
      </c>
      <c r="AK631" t="s">
        <v>303</v>
      </c>
      <c r="AL631" t="s">
        <v>303</v>
      </c>
      <c r="AM631">
        <v>0</v>
      </c>
      <c r="AN631">
        <v>0</v>
      </c>
      <c r="AO631">
        <f>1-AM631/AN631</f>
        <v>0</v>
      </c>
      <c r="AP631">
        <v>0</v>
      </c>
      <c r="AQ631" t="s">
        <v>303</v>
      </c>
      <c r="AR631" t="s">
        <v>303</v>
      </c>
      <c r="AS631">
        <v>0</v>
      </c>
      <c r="AT631">
        <v>0</v>
      </c>
      <c r="AU631">
        <f>1-AS631/AT631</f>
        <v>0</v>
      </c>
      <c r="AV631">
        <v>0.5</v>
      </c>
      <c r="AW631">
        <f>BV631</f>
        <v>0</v>
      </c>
      <c r="AX631">
        <f>K631</f>
        <v>0</v>
      </c>
      <c r="AY631">
        <f>AU631*AV631*AW631</f>
        <v>0</v>
      </c>
      <c r="AZ631">
        <f>(AX631-AP631)/AW631</f>
        <v>0</v>
      </c>
      <c r="BA631">
        <f>(AN631-AT631)/AT631</f>
        <v>0</v>
      </c>
      <c r="BB631">
        <f>AM631/(AO631+AM631/AT631)</f>
        <v>0</v>
      </c>
      <c r="BC631" t="s">
        <v>303</v>
      </c>
      <c r="BD631">
        <v>0</v>
      </c>
      <c r="BE631">
        <f>IF(BD631&lt;&gt;0, BD631, BB631)</f>
        <v>0</v>
      </c>
      <c r="BF631">
        <f>1-BE631/AT631</f>
        <v>0</v>
      </c>
      <c r="BG631">
        <f>(AT631-AS631)/(AT631-BE631)</f>
        <v>0</v>
      </c>
      <c r="BH631">
        <f>(AN631-AT631)/(AN631-BE631)</f>
        <v>0</v>
      </c>
      <c r="BI631">
        <f>(AT631-AS631)/(AT631-AM631)</f>
        <v>0</v>
      </c>
      <c r="BJ631">
        <f>(AN631-AT631)/(AN631-AM631)</f>
        <v>0</v>
      </c>
      <c r="BK631">
        <f>(BG631*BE631/AS631)</f>
        <v>0</v>
      </c>
      <c r="BL631">
        <f>(1-BK631)</f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f>$B$11*CS631+$C$11*CT631+$F$11*CU631*(1-CX631)</f>
        <v>0</v>
      </c>
      <c r="BV631">
        <f>BU631*BW631</f>
        <v>0</v>
      </c>
      <c r="BW631">
        <f>($B$11*$D$9+$C$11*$D$9+$F$11*((DH631+CZ631)/MAX(DH631+CZ631+DI631, 0.1)*$I$9+DI631/MAX(DH631+CZ631+DI631, 0.1)*$J$9))/($B$11+$C$11+$F$11)</f>
        <v>0</v>
      </c>
      <c r="BX631">
        <f>($B$11*$K$9+$C$11*$K$9+$F$11*((DH631+CZ631)/MAX(DH631+CZ631+DI631, 0.1)*$P$9+DI631/MAX(DH631+CZ631+DI631, 0.1)*$Q$9))/($B$11+$C$11+$F$11)</f>
        <v>0</v>
      </c>
      <c r="BY631">
        <v>6</v>
      </c>
      <c r="BZ631">
        <v>0.5</v>
      </c>
      <c r="CA631" t="s">
        <v>304</v>
      </c>
      <c r="CB631">
        <v>2</v>
      </c>
      <c r="CC631">
        <v>1625678443.5</v>
      </c>
      <c r="CD631">
        <v>404.976666666667</v>
      </c>
      <c r="CE631">
        <v>419.963666666667</v>
      </c>
      <c r="CF631">
        <v>16.2087666666667</v>
      </c>
      <c r="CG631">
        <v>12.9082333333333</v>
      </c>
      <c r="CH631">
        <v>419.318</v>
      </c>
      <c r="CI631">
        <v>17.8287</v>
      </c>
      <c r="CJ631">
        <v>499.964666666667</v>
      </c>
      <c r="CK631">
        <v>100.425</v>
      </c>
      <c r="CL631">
        <v>0.100134</v>
      </c>
      <c r="CM631">
        <v>31.8582</v>
      </c>
      <c r="CN631">
        <v>31.1728666666667</v>
      </c>
      <c r="CO631">
        <v>999.9</v>
      </c>
      <c r="CP631">
        <v>0</v>
      </c>
      <c r="CQ631">
        <v>0</v>
      </c>
      <c r="CR631">
        <v>9991.88666666667</v>
      </c>
      <c r="CS631">
        <v>0</v>
      </c>
      <c r="CT631">
        <v>4.13558</v>
      </c>
      <c r="CU631">
        <v>1046</v>
      </c>
      <c r="CV631">
        <v>0.961997333333333</v>
      </c>
      <c r="CW631">
        <v>0.0380025666666667</v>
      </c>
      <c r="CX631">
        <v>0</v>
      </c>
      <c r="CY631">
        <v>1139.06666666667</v>
      </c>
      <c r="CZ631">
        <v>4.99912</v>
      </c>
      <c r="DA631">
        <v>11889.4333333333</v>
      </c>
      <c r="DB631">
        <v>6712.79666666667</v>
      </c>
      <c r="DC631">
        <v>38.9786666666667</v>
      </c>
      <c r="DD631">
        <v>41.562</v>
      </c>
      <c r="DE631">
        <v>40.6666666666667</v>
      </c>
      <c r="DF631">
        <v>41.312</v>
      </c>
      <c r="DG631">
        <v>41.437</v>
      </c>
      <c r="DH631">
        <v>1001.44</v>
      </c>
      <c r="DI631">
        <v>39.56</v>
      </c>
      <c r="DJ631">
        <v>0</v>
      </c>
      <c r="DK631">
        <v>1625678445.2</v>
      </c>
      <c r="DL631">
        <v>0</v>
      </c>
      <c r="DM631">
        <v>1140.63461538462</v>
      </c>
      <c r="DN631">
        <v>-13.3723076859928</v>
      </c>
      <c r="DO631">
        <v>-138.369230914724</v>
      </c>
      <c r="DP631">
        <v>11906.1807692308</v>
      </c>
      <c r="DQ631">
        <v>15</v>
      </c>
      <c r="DR631">
        <v>1625677134.6</v>
      </c>
      <c r="DS631" t="s">
        <v>305</v>
      </c>
      <c r="DT631">
        <v>1625677128.6</v>
      </c>
      <c r="DU631">
        <v>1625677134.6</v>
      </c>
      <c r="DV631">
        <v>2</v>
      </c>
      <c r="DW631">
        <v>0.041</v>
      </c>
      <c r="DX631">
        <v>0.026</v>
      </c>
      <c r="DY631">
        <v>-14.347</v>
      </c>
      <c r="DZ631">
        <v>-1.389</v>
      </c>
      <c r="EA631">
        <v>420</v>
      </c>
      <c r="EB631">
        <v>5</v>
      </c>
      <c r="EC631">
        <v>0.14</v>
      </c>
      <c r="ED631">
        <v>0.08</v>
      </c>
      <c r="EE631">
        <v>-14.9591902439024</v>
      </c>
      <c r="EF631">
        <v>-0.268436236933813</v>
      </c>
      <c r="EG631">
        <v>0.0380387209966695</v>
      </c>
      <c r="EH631">
        <v>1</v>
      </c>
      <c r="EI631">
        <v>1141.27971428571</v>
      </c>
      <c r="EJ631">
        <v>-14.0558173389186</v>
      </c>
      <c r="EK631">
        <v>1.4271860139335</v>
      </c>
      <c r="EL631">
        <v>0</v>
      </c>
      <c r="EM631">
        <v>3.27104878048781</v>
      </c>
      <c r="EN631">
        <v>0.148763832752613</v>
      </c>
      <c r="EO631">
        <v>0.0186119593331843</v>
      </c>
      <c r="EP631">
        <v>0</v>
      </c>
      <c r="EQ631">
        <v>1</v>
      </c>
      <c r="ER631">
        <v>3</v>
      </c>
      <c r="ES631" t="s">
        <v>427</v>
      </c>
      <c r="ET631">
        <v>100</v>
      </c>
      <c r="EU631">
        <v>100</v>
      </c>
      <c r="EV631">
        <v>-14.341</v>
      </c>
      <c r="EW631">
        <v>-1.6201</v>
      </c>
      <c r="EX631">
        <v>-14.3476998515065</v>
      </c>
      <c r="EY631">
        <v>0.000485247639819423</v>
      </c>
      <c r="EZ631">
        <v>-1.36446825205216e-06</v>
      </c>
      <c r="FA631">
        <v>5.78542989185787e-10</v>
      </c>
      <c r="FB631">
        <v>-1.1099058739466</v>
      </c>
      <c r="FC631">
        <v>-0.0508365997127688</v>
      </c>
      <c r="FD631">
        <v>0.00161886503163497</v>
      </c>
      <c r="FE631">
        <v>-2.08621555845513e-05</v>
      </c>
      <c r="FF631">
        <v>0</v>
      </c>
      <c r="FG631">
        <v>2096</v>
      </c>
      <c r="FH631">
        <v>2</v>
      </c>
      <c r="FI631">
        <v>28</v>
      </c>
      <c r="FJ631">
        <v>21.9</v>
      </c>
      <c r="FK631">
        <v>21.8</v>
      </c>
      <c r="FL631">
        <v>18</v>
      </c>
      <c r="FM631">
        <v>493.47</v>
      </c>
      <c r="FN631">
        <v>514.661</v>
      </c>
      <c r="FO631">
        <v>36.3026</v>
      </c>
      <c r="FP631">
        <v>26.7795</v>
      </c>
      <c r="FQ631">
        <v>30.0005</v>
      </c>
      <c r="FR631">
        <v>26.7453</v>
      </c>
      <c r="FS631">
        <v>26.7158</v>
      </c>
      <c r="FT631">
        <v>21.5992</v>
      </c>
      <c r="FU631">
        <v>20.6948</v>
      </c>
      <c r="FV631">
        <v>0</v>
      </c>
      <c r="FW631">
        <v>36.35</v>
      </c>
      <c r="FX631">
        <v>420</v>
      </c>
      <c r="FY631">
        <v>13.0981</v>
      </c>
      <c r="FZ631">
        <v>101.659</v>
      </c>
      <c r="GA631">
        <v>96.1738</v>
      </c>
    </row>
    <row r="632" spans="1:183">
      <c r="A632">
        <v>616</v>
      </c>
      <c r="B632">
        <v>1625678446.5</v>
      </c>
      <c r="C632">
        <v>1230.40000009537</v>
      </c>
      <c r="D632" t="s">
        <v>1538</v>
      </c>
      <c r="E632" t="s">
        <v>1539</v>
      </c>
      <c r="F632">
        <v>1</v>
      </c>
      <c r="G632" t="s">
        <v>302</v>
      </c>
      <c r="H632">
        <v>1625678445.5</v>
      </c>
      <c r="I632">
        <f>(J632)/1000</f>
        <v>0</v>
      </c>
      <c r="J632">
        <f>1000*CJ632*AH632*(CF632-CG632)/(100*BY632*(1000-AH632*CF632))</f>
        <v>0</v>
      </c>
      <c r="K632">
        <f>CJ632*AH632*(CE632-CD632*(1000-AH632*CG632)/(1000-AH632*CF632))/(100*BY632)</f>
        <v>0</v>
      </c>
      <c r="L632">
        <f>CD632 - IF(AH632&gt;1, K632*BY632*100.0/(AJ632*CR632), 0)</f>
        <v>0</v>
      </c>
      <c r="M632">
        <f>((S632-I632/2)*L632-K632)/(S632+I632/2)</f>
        <v>0</v>
      </c>
      <c r="N632">
        <f>M632*(CK632+CL632)/1000.0</f>
        <v>0</v>
      </c>
      <c r="O632">
        <f>(CD632 - IF(AH632&gt;1, K632*BY632*100.0/(AJ632*CR632), 0))*(CK632+CL632)/1000.0</f>
        <v>0</v>
      </c>
      <c r="P632">
        <f>2.0/((1/R632-1/Q632)+SIGN(R632)*SQRT((1/R632-1/Q632)*(1/R632-1/Q632) + 4*BZ632/((BZ632+1)*(BZ632+1))*(2*1/R632*1/Q632-1/Q632*1/Q632)))</f>
        <v>0</v>
      </c>
      <c r="Q632">
        <f>IF(LEFT(CA632,1)&lt;&gt;"0",IF(LEFT(CA632,1)="1",3.0,CB632),$D$5+$E$5*(CR632*CK632/($K$5*1000))+$F$5*(CR632*CK632/($K$5*1000))*MAX(MIN(BY632,$J$5),$I$5)*MAX(MIN(BY632,$J$5),$I$5)+$G$5*MAX(MIN(BY632,$J$5),$I$5)*(CR632*CK632/($K$5*1000))+$H$5*(CR632*CK632/($K$5*1000))*(CR632*CK632/($K$5*1000)))</f>
        <v>0</v>
      </c>
      <c r="R632">
        <f>I632*(1000-(1000*0.61365*exp(17.502*V632/(240.97+V632))/(CK632+CL632)+CF632)/2)/(1000*0.61365*exp(17.502*V632/(240.97+V632))/(CK632+CL632)-CF632)</f>
        <v>0</v>
      </c>
      <c r="S632">
        <f>1/((BZ632+1)/(P632/1.6)+1/(Q632/1.37)) + BZ632/((BZ632+1)/(P632/1.6) + BZ632/(Q632/1.37))</f>
        <v>0</v>
      </c>
      <c r="T632">
        <f>(BU632*BX632)</f>
        <v>0</v>
      </c>
      <c r="U632">
        <f>(CM632+(T632+2*0.95*5.67E-8*(((CM632+$B$7)+273)^4-(CM632+273)^4)-44100*I632)/(1.84*29.3*Q632+8*0.95*5.67E-8*(CM632+273)^3))</f>
        <v>0</v>
      </c>
      <c r="V632">
        <f>($C$7*CN632+$D$7*CO632+$E$7*U632)</f>
        <v>0</v>
      </c>
      <c r="W632">
        <f>0.61365*exp(17.502*V632/(240.97+V632))</f>
        <v>0</v>
      </c>
      <c r="X632">
        <f>(Y632/Z632*100)</f>
        <v>0</v>
      </c>
      <c r="Y632">
        <f>CF632*(CK632+CL632)/1000</f>
        <v>0</v>
      </c>
      <c r="Z632">
        <f>0.61365*exp(17.502*CM632/(240.97+CM632))</f>
        <v>0</v>
      </c>
      <c r="AA632">
        <f>(W632-CF632*(CK632+CL632)/1000)</f>
        <v>0</v>
      </c>
      <c r="AB632">
        <f>(-I632*44100)</f>
        <v>0</v>
      </c>
      <c r="AC632">
        <f>2*29.3*Q632*0.92*(CM632-V632)</f>
        <v>0</v>
      </c>
      <c r="AD632">
        <f>2*0.95*5.67E-8*(((CM632+$B$7)+273)^4-(V632+273)^4)</f>
        <v>0</v>
      </c>
      <c r="AE632">
        <f>T632+AD632+AB632+AC632</f>
        <v>0</v>
      </c>
      <c r="AF632">
        <v>0</v>
      </c>
      <c r="AG632">
        <v>0</v>
      </c>
      <c r="AH632">
        <f>IF(AF632*$H$13&gt;=AJ632,1.0,(AJ632/(AJ632-AF632*$H$13)))</f>
        <v>0</v>
      </c>
      <c r="AI632">
        <f>(AH632-1)*100</f>
        <v>0</v>
      </c>
      <c r="AJ632">
        <f>MAX(0,($B$13+$C$13*CR632)/(1+$D$13*CR632)*CK632/(CM632+273)*$E$13)</f>
        <v>0</v>
      </c>
      <c r="AK632" t="s">
        <v>303</v>
      </c>
      <c r="AL632" t="s">
        <v>303</v>
      </c>
      <c r="AM632">
        <v>0</v>
      </c>
      <c r="AN632">
        <v>0</v>
      </c>
      <c r="AO632">
        <f>1-AM632/AN632</f>
        <v>0</v>
      </c>
      <c r="AP632">
        <v>0</v>
      </c>
      <c r="AQ632" t="s">
        <v>303</v>
      </c>
      <c r="AR632" t="s">
        <v>303</v>
      </c>
      <c r="AS632">
        <v>0</v>
      </c>
      <c r="AT632">
        <v>0</v>
      </c>
      <c r="AU632">
        <f>1-AS632/AT632</f>
        <v>0</v>
      </c>
      <c r="AV632">
        <v>0.5</v>
      </c>
      <c r="AW632">
        <f>BV632</f>
        <v>0</v>
      </c>
      <c r="AX632">
        <f>K632</f>
        <v>0</v>
      </c>
      <c r="AY632">
        <f>AU632*AV632*AW632</f>
        <v>0</v>
      </c>
      <c r="AZ632">
        <f>(AX632-AP632)/AW632</f>
        <v>0</v>
      </c>
      <c r="BA632">
        <f>(AN632-AT632)/AT632</f>
        <v>0</v>
      </c>
      <c r="BB632">
        <f>AM632/(AO632+AM632/AT632)</f>
        <v>0</v>
      </c>
      <c r="BC632" t="s">
        <v>303</v>
      </c>
      <c r="BD632">
        <v>0</v>
      </c>
      <c r="BE632">
        <f>IF(BD632&lt;&gt;0, BD632, BB632)</f>
        <v>0</v>
      </c>
      <c r="BF632">
        <f>1-BE632/AT632</f>
        <v>0</v>
      </c>
      <c r="BG632">
        <f>(AT632-AS632)/(AT632-BE632)</f>
        <v>0</v>
      </c>
      <c r="BH632">
        <f>(AN632-AT632)/(AN632-BE632)</f>
        <v>0</v>
      </c>
      <c r="BI632">
        <f>(AT632-AS632)/(AT632-AM632)</f>
        <v>0</v>
      </c>
      <c r="BJ632">
        <f>(AN632-AT632)/(AN632-AM632)</f>
        <v>0</v>
      </c>
      <c r="BK632">
        <f>(BG632*BE632/AS632)</f>
        <v>0</v>
      </c>
      <c r="BL632">
        <f>(1-BK632)</f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f>$B$11*CS632+$C$11*CT632+$F$11*CU632*(1-CX632)</f>
        <v>0</v>
      </c>
      <c r="BV632">
        <f>BU632*BW632</f>
        <v>0</v>
      </c>
      <c r="BW632">
        <f>($B$11*$D$9+$C$11*$D$9+$F$11*((DH632+CZ632)/MAX(DH632+CZ632+DI632, 0.1)*$I$9+DI632/MAX(DH632+CZ632+DI632, 0.1)*$J$9))/($B$11+$C$11+$F$11)</f>
        <v>0</v>
      </c>
      <c r="BX632">
        <f>($B$11*$K$9+$C$11*$K$9+$F$11*((DH632+CZ632)/MAX(DH632+CZ632+DI632, 0.1)*$P$9+DI632/MAX(DH632+CZ632+DI632, 0.1)*$Q$9))/($B$11+$C$11+$F$11)</f>
        <v>0</v>
      </c>
      <c r="BY632">
        <v>6</v>
      </c>
      <c r="BZ632">
        <v>0.5</v>
      </c>
      <c r="CA632" t="s">
        <v>304</v>
      </c>
      <c r="CB632">
        <v>2</v>
      </c>
      <c r="CC632">
        <v>1625678445.5</v>
      </c>
      <c r="CD632">
        <v>404.957</v>
      </c>
      <c r="CE632">
        <v>419.932</v>
      </c>
      <c r="CF632">
        <v>16.2351</v>
      </c>
      <c r="CG632">
        <v>12.9375</v>
      </c>
      <c r="CH632">
        <v>419.298333333333</v>
      </c>
      <c r="CI632">
        <v>17.8553333333333</v>
      </c>
      <c r="CJ632">
        <v>499.986666666667</v>
      </c>
      <c r="CK632">
        <v>100.425</v>
      </c>
      <c r="CL632">
        <v>0.0999340333333333</v>
      </c>
      <c r="CM632">
        <v>31.8878333333333</v>
      </c>
      <c r="CN632">
        <v>31.2013333333333</v>
      </c>
      <c r="CO632">
        <v>999.9</v>
      </c>
      <c r="CP632">
        <v>0</v>
      </c>
      <c r="CQ632">
        <v>0</v>
      </c>
      <c r="CR632">
        <v>9977.71</v>
      </c>
      <c r="CS632">
        <v>0</v>
      </c>
      <c r="CT632">
        <v>4.13558</v>
      </c>
      <c r="CU632">
        <v>1046.09666666667</v>
      </c>
      <c r="CV632">
        <v>0.961997333333333</v>
      </c>
      <c r="CW632">
        <v>0.0380025666666667</v>
      </c>
      <c r="CX632">
        <v>0</v>
      </c>
      <c r="CY632">
        <v>1138.53666666667</v>
      </c>
      <c r="CZ632">
        <v>4.99912</v>
      </c>
      <c r="DA632">
        <v>11886.3333333333</v>
      </c>
      <c r="DB632">
        <v>6713.42666666667</v>
      </c>
      <c r="DC632">
        <v>38.979</v>
      </c>
      <c r="DD632">
        <v>41.562</v>
      </c>
      <c r="DE632">
        <v>40.5206666666667</v>
      </c>
      <c r="DF632">
        <v>41.312</v>
      </c>
      <c r="DG632">
        <v>41.4163333333333</v>
      </c>
      <c r="DH632">
        <v>1001.53333333333</v>
      </c>
      <c r="DI632">
        <v>39.5633333333333</v>
      </c>
      <c r="DJ632">
        <v>0</v>
      </c>
      <c r="DK632">
        <v>1625678447.6</v>
      </c>
      <c r="DL632">
        <v>0</v>
      </c>
      <c r="DM632">
        <v>1140.06769230769</v>
      </c>
      <c r="DN632">
        <v>-13.5876922948963</v>
      </c>
      <c r="DO632">
        <v>-140.02051279783</v>
      </c>
      <c r="DP632">
        <v>11900.5384615385</v>
      </c>
      <c r="DQ632">
        <v>15</v>
      </c>
      <c r="DR632">
        <v>1625677134.6</v>
      </c>
      <c r="DS632" t="s">
        <v>305</v>
      </c>
      <c r="DT632">
        <v>1625677128.6</v>
      </c>
      <c r="DU632">
        <v>1625677134.6</v>
      </c>
      <c r="DV632">
        <v>2</v>
      </c>
      <c r="DW632">
        <v>0.041</v>
      </c>
      <c r="DX632">
        <v>0.026</v>
      </c>
      <c r="DY632">
        <v>-14.347</v>
      </c>
      <c r="DZ632">
        <v>-1.389</v>
      </c>
      <c r="EA632">
        <v>420</v>
      </c>
      <c r="EB632">
        <v>5</v>
      </c>
      <c r="EC632">
        <v>0.14</v>
      </c>
      <c r="ED632">
        <v>0.08</v>
      </c>
      <c r="EE632">
        <v>-14.9676414634146</v>
      </c>
      <c r="EF632">
        <v>-0.178743554006991</v>
      </c>
      <c r="EG632">
        <v>0.0315792381286384</v>
      </c>
      <c r="EH632">
        <v>1</v>
      </c>
      <c r="EI632">
        <v>1140.69272727273</v>
      </c>
      <c r="EJ632">
        <v>-13.734688419363</v>
      </c>
      <c r="EK632">
        <v>1.32040919444366</v>
      </c>
      <c r="EL632">
        <v>0</v>
      </c>
      <c r="EM632">
        <v>3.27607024390244</v>
      </c>
      <c r="EN632">
        <v>0.143410034843211</v>
      </c>
      <c r="EO632">
        <v>0.0181910973251129</v>
      </c>
      <c r="EP632">
        <v>0</v>
      </c>
      <c r="EQ632">
        <v>1</v>
      </c>
      <c r="ER632">
        <v>3</v>
      </c>
      <c r="ES632" t="s">
        <v>427</v>
      </c>
      <c r="ET632">
        <v>100</v>
      </c>
      <c r="EU632">
        <v>100</v>
      </c>
      <c r="EV632">
        <v>-14.342</v>
      </c>
      <c r="EW632">
        <v>-1.6205</v>
      </c>
      <c r="EX632">
        <v>-14.3476998515065</v>
      </c>
      <c r="EY632">
        <v>0.000485247639819423</v>
      </c>
      <c r="EZ632">
        <v>-1.36446825205216e-06</v>
      </c>
      <c r="FA632">
        <v>5.78542989185787e-10</v>
      </c>
      <c r="FB632">
        <v>-1.1099058739466</v>
      </c>
      <c r="FC632">
        <v>-0.0508365997127688</v>
      </c>
      <c r="FD632">
        <v>0.00161886503163497</v>
      </c>
      <c r="FE632">
        <v>-2.08621555845513e-05</v>
      </c>
      <c r="FF632">
        <v>0</v>
      </c>
      <c r="FG632">
        <v>2096</v>
      </c>
      <c r="FH632">
        <v>2</v>
      </c>
      <c r="FI632">
        <v>28</v>
      </c>
      <c r="FJ632">
        <v>22</v>
      </c>
      <c r="FK632">
        <v>21.9</v>
      </c>
      <c r="FL632">
        <v>18</v>
      </c>
      <c r="FM632">
        <v>493.407</v>
      </c>
      <c r="FN632">
        <v>514.998</v>
      </c>
      <c r="FO632">
        <v>36.3484</v>
      </c>
      <c r="FP632">
        <v>26.7818</v>
      </c>
      <c r="FQ632">
        <v>30.0004</v>
      </c>
      <c r="FR632">
        <v>26.7464</v>
      </c>
      <c r="FS632">
        <v>26.717</v>
      </c>
      <c r="FT632">
        <v>21.5993</v>
      </c>
      <c r="FU632">
        <v>20.6948</v>
      </c>
      <c r="FV632">
        <v>0</v>
      </c>
      <c r="FW632">
        <v>36.42</v>
      </c>
      <c r="FX632">
        <v>420</v>
      </c>
      <c r="FY632">
        <v>13.0989</v>
      </c>
      <c r="FZ632">
        <v>101.658</v>
      </c>
      <c r="GA632">
        <v>96.1731</v>
      </c>
    </row>
    <row r="633" spans="1:183">
      <c r="A633">
        <v>617</v>
      </c>
      <c r="B633">
        <v>1625678448.5</v>
      </c>
      <c r="C633">
        <v>1232.40000009537</v>
      </c>
      <c r="D633" t="s">
        <v>1540</v>
      </c>
      <c r="E633" t="s">
        <v>1541</v>
      </c>
      <c r="F633">
        <v>1</v>
      </c>
      <c r="G633" t="s">
        <v>302</v>
      </c>
      <c r="H633">
        <v>1625678447.5</v>
      </c>
      <c r="I633">
        <f>(J633)/1000</f>
        <v>0</v>
      </c>
      <c r="J633">
        <f>1000*CJ633*AH633*(CF633-CG633)/(100*BY633*(1000-AH633*CF633))</f>
        <v>0</v>
      </c>
      <c r="K633">
        <f>CJ633*AH633*(CE633-CD633*(1000-AH633*CG633)/(1000-AH633*CF633))/(100*BY633)</f>
        <v>0</v>
      </c>
      <c r="L633">
        <f>CD633 - IF(AH633&gt;1, K633*BY633*100.0/(AJ633*CR633), 0)</f>
        <v>0</v>
      </c>
      <c r="M633">
        <f>((S633-I633/2)*L633-K633)/(S633+I633/2)</f>
        <v>0</v>
      </c>
      <c r="N633">
        <f>M633*(CK633+CL633)/1000.0</f>
        <v>0</v>
      </c>
      <c r="O633">
        <f>(CD633 - IF(AH633&gt;1, K633*BY633*100.0/(AJ633*CR633), 0))*(CK633+CL633)/1000.0</f>
        <v>0</v>
      </c>
      <c r="P633">
        <f>2.0/((1/R633-1/Q633)+SIGN(R633)*SQRT((1/R633-1/Q633)*(1/R633-1/Q633) + 4*BZ633/((BZ633+1)*(BZ633+1))*(2*1/R633*1/Q633-1/Q633*1/Q633)))</f>
        <v>0</v>
      </c>
      <c r="Q633">
        <f>IF(LEFT(CA633,1)&lt;&gt;"0",IF(LEFT(CA633,1)="1",3.0,CB633),$D$5+$E$5*(CR633*CK633/($K$5*1000))+$F$5*(CR633*CK633/($K$5*1000))*MAX(MIN(BY633,$J$5),$I$5)*MAX(MIN(BY633,$J$5),$I$5)+$G$5*MAX(MIN(BY633,$J$5),$I$5)*(CR633*CK633/($K$5*1000))+$H$5*(CR633*CK633/($K$5*1000))*(CR633*CK633/($K$5*1000)))</f>
        <v>0</v>
      </c>
      <c r="R633">
        <f>I633*(1000-(1000*0.61365*exp(17.502*V633/(240.97+V633))/(CK633+CL633)+CF633)/2)/(1000*0.61365*exp(17.502*V633/(240.97+V633))/(CK633+CL633)-CF633)</f>
        <v>0</v>
      </c>
      <c r="S633">
        <f>1/((BZ633+1)/(P633/1.6)+1/(Q633/1.37)) + BZ633/((BZ633+1)/(P633/1.6) + BZ633/(Q633/1.37))</f>
        <v>0</v>
      </c>
      <c r="T633">
        <f>(BU633*BX633)</f>
        <v>0</v>
      </c>
      <c r="U633">
        <f>(CM633+(T633+2*0.95*5.67E-8*(((CM633+$B$7)+273)^4-(CM633+273)^4)-44100*I633)/(1.84*29.3*Q633+8*0.95*5.67E-8*(CM633+273)^3))</f>
        <v>0</v>
      </c>
      <c r="V633">
        <f>($C$7*CN633+$D$7*CO633+$E$7*U633)</f>
        <v>0</v>
      </c>
      <c r="W633">
        <f>0.61365*exp(17.502*V633/(240.97+V633))</f>
        <v>0</v>
      </c>
      <c r="X633">
        <f>(Y633/Z633*100)</f>
        <v>0</v>
      </c>
      <c r="Y633">
        <f>CF633*(CK633+CL633)/1000</f>
        <v>0</v>
      </c>
      <c r="Z633">
        <f>0.61365*exp(17.502*CM633/(240.97+CM633))</f>
        <v>0</v>
      </c>
      <c r="AA633">
        <f>(W633-CF633*(CK633+CL633)/1000)</f>
        <v>0</v>
      </c>
      <c r="AB633">
        <f>(-I633*44100)</f>
        <v>0</v>
      </c>
      <c r="AC633">
        <f>2*29.3*Q633*0.92*(CM633-V633)</f>
        <v>0</v>
      </c>
      <c r="AD633">
        <f>2*0.95*5.67E-8*(((CM633+$B$7)+273)^4-(V633+273)^4)</f>
        <v>0</v>
      </c>
      <c r="AE633">
        <f>T633+AD633+AB633+AC633</f>
        <v>0</v>
      </c>
      <c r="AF633">
        <v>0</v>
      </c>
      <c r="AG633">
        <v>0</v>
      </c>
      <c r="AH633">
        <f>IF(AF633*$H$13&gt;=AJ633,1.0,(AJ633/(AJ633-AF633*$H$13)))</f>
        <v>0</v>
      </c>
      <c r="AI633">
        <f>(AH633-1)*100</f>
        <v>0</v>
      </c>
      <c r="AJ633">
        <f>MAX(0,($B$13+$C$13*CR633)/(1+$D$13*CR633)*CK633/(CM633+273)*$E$13)</f>
        <v>0</v>
      </c>
      <c r="AK633" t="s">
        <v>303</v>
      </c>
      <c r="AL633" t="s">
        <v>303</v>
      </c>
      <c r="AM633">
        <v>0</v>
      </c>
      <c r="AN633">
        <v>0</v>
      </c>
      <c r="AO633">
        <f>1-AM633/AN633</f>
        <v>0</v>
      </c>
      <c r="AP633">
        <v>0</v>
      </c>
      <c r="AQ633" t="s">
        <v>303</v>
      </c>
      <c r="AR633" t="s">
        <v>303</v>
      </c>
      <c r="AS633">
        <v>0</v>
      </c>
      <c r="AT633">
        <v>0</v>
      </c>
      <c r="AU633">
        <f>1-AS633/AT633</f>
        <v>0</v>
      </c>
      <c r="AV633">
        <v>0.5</v>
      </c>
      <c r="AW633">
        <f>BV633</f>
        <v>0</v>
      </c>
      <c r="AX633">
        <f>K633</f>
        <v>0</v>
      </c>
      <c r="AY633">
        <f>AU633*AV633*AW633</f>
        <v>0</v>
      </c>
      <c r="AZ633">
        <f>(AX633-AP633)/AW633</f>
        <v>0</v>
      </c>
      <c r="BA633">
        <f>(AN633-AT633)/AT633</f>
        <v>0</v>
      </c>
      <c r="BB633">
        <f>AM633/(AO633+AM633/AT633)</f>
        <v>0</v>
      </c>
      <c r="BC633" t="s">
        <v>303</v>
      </c>
      <c r="BD633">
        <v>0</v>
      </c>
      <c r="BE633">
        <f>IF(BD633&lt;&gt;0, BD633, BB633)</f>
        <v>0</v>
      </c>
      <c r="BF633">
        <f>1-BE633/AT633</f>
        <v>0</v>
      </c>
      <c r="BG633">
        <f>(AT633-AS633)/(AT633-BE633)</f>
        <v>0</v>
      </c>
      <c r="BH633">
        <f>(AN633-AT633)/(AN633-BE633)</f>
        <v>0</v>
      </c>
      <c r="BI633">
        <f>(AT633-AS633)/(AT633-AM633)</f>
        <v>0</v>
      </c>
      <c r="BJ633">
        <f>(AN633-AT633)/(AN633-AM633)</f>
        <v>0</v>
      </c>
      <c r="BK633">
        <f>(BG633*BE633/AS633)</f>
        <v>0</v>
      </c>
      <c r="BL633">
        <f>(1-BK633)</f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f>$B$11*CS633+$C$11*CT633+$F$11*CU633*(1-CX633)</f>
        <v>0</v>
      </c>
      <c r="BV633">
        <f>BU633*BW633</f>
        <v>0</v>
      </c>
      <c r="BW633">
        <f>($B$11*$D$9+$C$11*$D$9+$F$11*((DH633+CZ633)/MAX(DH633+CZ633+DI633, 0.1)*$I$9+DI633/MAX(DH633+CZ633+DI633, 0.1)*$J$9))/($B$11+$C$11+$F$11)</f>
        <v>0</v>
      </c>
      <c r="BX633">
        <f>($B$11*$K$9+$C$11*$K$9+$F$11*((DH633+CZ633)/MAX(DH633+CZ633+DI633, 0.1)*$P$9+DI633/MAX(DH633+CZ633+DI633, 0.1)*$Q$9))/($B$11+$C$11+$F$11)</f>
        <v>0</v>
      </c>
      <c r="BY633">
        <v>6</v>
      </c>
      <c r="BZ633">
        <v>0.5</v>
      </c>
      <c r="CA633" t="s">
        <v>304</v>
      </c>
      <c r="CB633">
        <v>2</v>
      </c>
      <c r="CC633">
        <v>1625678447.5</v>
      </c>
      <c r="CD633">
        <v>404.942333333333</v>
      </c>
      <c r="CE633">
        <v>419.991</v>
      </c>
      <c r="CF633">
        <v>16.2648</v>
      </c>
      <c r="CG633">
        <v>12.9579</v>
      </c>
      <c r="CH633">
        <v>419.283666666667</v>
      </c>
      <c r="CI633">
        <v>17.8854333333333</v>
      </c>
      <c r="CJ633">
        <v>500.069666666667</v>
      </c>
      <c r="CK633">
        <v>100.422666666667</v>
      </c>
      <c r="CL633">
        <v>0.0999395666666667</v>
      </c>
      <c r="CM633">
        <v>31.9184666666667</v>
      </c>
      <c r="CN633">
        <v>31.233</v>
      </c>
      <c r="CO633">
        <v>999.9</v>
      </c>
      <c r="CP633">
        <v>0</v>
      </c>
      <c r="CQ633">
        <v>0</v>
      </c>
      <c r="CR633">
        <v>10007.5</v>
      </c>
      <c r="CS633">
        <v>0</v>
      </c>
      <c r="CT633">
        <v>4.13558</v>
      </c>
      <c r="CU633">
        <v>1046.19</v>
      </c>
      <c r="CV633">
        <v>0.961987666666667</v>
      </c>
      <c r="CW633">
        <v>0.0380122</v>
      </c>
      <c r="CX633">
        <v>0</v>
      </c>
      <c r="CY633">
        <v>1137.99666666667</v>
      </c>
      <c r="CZ633">
        <v>4.99912</v>
      </c>
      <c r="DA633">
        <v>11882.4666666667</v>
      </c>
      <c r="DB633">
        <v>6714.03</v>
      </c>
      <c r="DC633">
        <v>39.0413333333333</v>
      </c>
      <c r="DD633">
        <v>41.562</v>
      </c>
      <c r="DE633">
        <v>40.6246666666667</v>
      </c>
      <c r="DF633">
        <v>41.4583333333333</v>
      </c>
      <c r="DG633">
        <v>41.3746666666667</v>
      </c>
      <c r="DH633">
        <v>1001.61333333333</v>
      </c>
      <c r="DI633">
        <v>39.5766666666667</v>
      </c>
      <c r="DJ633">
        <v>0</v>
      </c>
      <c r="DK633">
        <v>1625678449.4</v>
      </c>
      <c r="DL633">
        <v>0</v>
      </c>
      <c r="DM633">
        <v>1139.5884</v>
      </c>
      <c r="DN633">
        <v>-14.578461507039</v>
      </c>
      <c r="DO633">
        <v>-145.823076718178</v>
      </c>
      <c r="DP633">
        <v>11895.808</v>
      </c>
      <c r="DQ633">
        <v>15</v>
      </c>
      <c r="DR633">
        <v>1625677134.6</v>
      </c>
      <c r="DS633" t="s">
        <v>305</v>
      </c>
      <c r="DT633">
        <v>1625677128.6</v>
      </c>
      <c r="DU633">
        <v>1625677134.6</v>
      </c>
      <c r="DV633">
        <v>2</v>
      </c>
      <c r="DW633">
        <v>0.041</v>
      </c>
      <c r="DX633">
        <v>0.026</v>
      </c>
      <c r="DY633">
        <v>-14.347</v>
      </c>
      <c r="DZ633">
        <v>-1.389</v>
      </c>
      <c r="EA633">
        <v>420</v>
      </c>
      <c r="EB633">
        <v>5</v>
      </c>
      <c r="EC633">
        <v>0.14</v>
      </c>
      <c r="ED633">
        <v>0.08</v>
      </c>
      <c r="EE633">
        <v>-14.9770463414634</v>
      </c>
      <c r="EF633">
        <v>-0.239098954703861</v>
      </c>
      <c r="EG633">
        <v>0.0363774393872248</v>
      </c>
      <c r="EH633">
        <v>1</v>
      </c>
      <c r="EI633">
        <v>1140.26272727273</v>
      </c>
      <c r="EJ633">
        <v>-13.8924201066611</v>
      </c>
      <c r="EK633">
        <v>1.33958218888254</v>
      </c>
      <c r="EL633">
        <v>0</v>
      </c>
      <c r="EM633">
        <v>3.28044804878049</v>
      </c>
      <c r="EN633">
        <v>0.159459930313589</v>
      </c>
      <c r="EO633">
        <v>0.0192487607734808</v>
      </c>
      <c r="EP633">
        <v>0</v>
      </c>
      <c r="EQ633">
        <v>1</v>
      </c>
      <c r="ER633">
        <v>3</v>
      </c>
      <c r="ES633" t="s">
        <v>427</v>
      </c>
      <c r="ET633">
        <v>100</v>
      </c>
      <c r="EU633">
        <v>100</v>
      </c>
      <c r="EV633">
        <v>-14.342</v>
      </c>
      <c r="EW633">
        <v>-1.6209</v>
      </c>
      <c r="EX633">
        <v>-14.3476998515065</v>
      </c>
      <c r="EY633">
        <v>0.000485247639819423</v>
      </c>
      <c r="EZ633">
        <v>-1.36446825205216e-06</v>
      </c>
      <c r="FA633">
        <v>5.78542989185787e-10</v>
      </c>
      <c r="FB633">
        <v>-1.1099058739466</v>
      </c>
      <c r="FC633">
        <v>-0.0508365997127688</v>
      </c>
      <c r="FD633">
        <v>0.00161886503163497</v>
      </c>
      <c r="FE633">
        <v>-2.08621555845513e-05</v>
      </c>
      <c r="FF633">
        <v>0</v>
      </c>
      <c r="FG633">
        <v>2096</v>
      </c>
      <c r="FH633">
        <v>2</v>
      </c>
      <c r="FI633">
        <v>28</v>
      </c>
      <c r="FJ633">
        <v>22</v>
      </c>
      <c r="FK633">
        <v>21.9</v>
      </c>
      <c r="FL633">
        <v>18</v>
      </c>
      <c r="FM633">
        <v>493.475</v>
      </c>
      <c r="FN633">
        <v>514.846</v>
      </c>
      <c r="FO633">
        <v>36.3915</v>
      </c>
      <c r="FP633">
        <v>26.7841</v>
      </c>
      <c r="FQ633">
        <v>30.0005</v>
      </c>
      <c r="FR633">
        <v>26.7476</v>
      </c>
      <c r="FS633">
        <v>26.7181</v>
      </c>
      <c r="FT633">
        <v>21.5998</v>
      </c>
      <c r="FU633">
        <v>20.4143</v>
      </c>
      <c r="FV633">
        <v>0</v>
      </c>
      <c r="FW633">
        <v>36.48</v>
      </c>
      <c r="FX633">
        <v>420</v>
      </c>
      <c r="FY633">
        <v>13.1022</v>
      </c>
      <c r="FZ633">
        <v>101.659</v>
      </c>
      <c r="GA633">
        <v>96.1741</v>
      </c>
    </row>
    <row r="634" spans="1:183">
      <c r="A634">
        <v>618</v>
      </c>
      <c r="B634">
        <v>1625678450.5</v>
      </c>
      <c r="C634">
        <v>1234.40000009537</v>
      </c>
      <c r="D634" t="s">
        <v>1542</v>
      </c>
      <c r="E634" t="s">
        <v>1543</v>
      </c>
      <c r="F634">
        <v>1</v>
      </c>
      <c r="G634" t="s">
        <v>302</v>
      </c>
      <c r="H634">
        <v>1625678449.5</v>
      </c>
      <c r="I634">
        <f>(J634)/1000</f>
        <v>0</v>
      </c>
      <c r="J634">
        <f>1000*CJ634*AH634*(CF634-CG634)/(100*BY634*(1000-AH634*CF634))</f>
        <v>0</v>
      </c>
      <c r="K634">
        <f>CJ634*AH634*(CE634-CD634*(1000-AH634*CG634)/(1000-AH634*CF634))/(100*BY634)</f>
        <v>0</v>
      </c>
      <c r="L634">
        <f>CD634 - IF(AH634&gt;1, K634*BY634*100.0/(AJ634*CR634), 0)</f>
        <v>0</v>
      </c>
      <c r="M634">
        <f>((S634-I634/2)*L634-K634)/(S634+I634/2)</f>
        <v>0</v>
      </c>
      <c r="N634">
        <f>M634*(CK634+CL634)/1000.0</f>
        <v>0</v>
      </c>
      <c r="O634">
        <f>(CD634 - IF(AH634&gt;1, K634*BY634*100.0/(AJ634*CR634), 0))*(CK634+CL634)/1000.0</f>
        <v>0</v>
      </c>
      <c r="P634">
        <f>2.0/((1/R634-1/Q634)+SIGN(R634)*SQRT((1/R634-1/Q634)*(1/R634-1/Q634) + 4*BZ634/((BZ634+1)*(BZ634+1))*(2*1/R634*1/Q634-1/Q634*1/Q634)))</f>
        <v>0</v>
      </c>
      <c r="Q634">
        <f>IF(LEFT(CA634,1)&lt;&gt;"0",IF(LEFT(CA634,1)="1",3.0,CB634),$D$5+$E$5*(CR634*CK634/($K$5*1000))+$F$5*(CR634*CK634/($K$5*1000))*MAX(MIN(BY634,$J$5),$I$5)*MAX(MIN(BY634,$J$5),$I$5)+$G$5*MAX(MIN(BY634,$J$5),$I$5)*(CR634*CK634/($K$5*1000))+$H$5*(CR634*CK634/($K$5*1000))*(CR634*CK634/($K$5*1000)))</f>
        <v>0</v>
      </c>
      <c r="R634">
        <f>I634*(1000-(1000*0.61365*exp(17.502*V634/(240.97+V634))/(CK634+CL634)+CF634)/2)/(1000*0.61365*exp(17.502*V634/(240.97+V634))/(CK634+CL634)-CF634)</f>
        <v>0</v>
      </c>
      <c r="S634">
        <f>1/((BZ634+1)/(P634/1.6)+1/(Q634/1.37)) + BZ634/((BZ634+1)/(P634/1.6) + BZ634/(Q634/1.37))</f>
        <v>0</v>
      </c>
      <c r="T634">
        <f>(BU634*BX634)</f>
        <v>0</v>
      </c>
      <c r="U634">
        <f>(CM634+(T634+2*0.95*5.67E-8*(((CM634+$B$7)+273)^4-(CM634+273)^4)-44100*I634)/(1.84*29.3*Q634+8*0.95*5.67E-8*(CM634+273)^3))</f>
        <v>0</v>
      </c>
      <c r="V634">
        <f>($C$7*CN634+$D$7*CO634+$E$7*U634)</f>
        <v>0</v>
      </c>
      <c r="W634">
        <f>0.61365*exp(17.502*V634/(240.97+V634))</f>
        <v>0</v>
      </c>
      <c r="X634">
        <f>(Y634/Z634*100)</f>
        <v>0</v>
      </c>
      <c r="Y634">
        <f>CF634*(CK634+CL634)/1000</f>
        <v>0</v>
      </c>
      <c r="Z634">
        <f>0.61365*exp(17.502*CM634/(240.97+CM634))</f>
        <v>0</v>
      </c>
      <c r="AA634">
        <f>(W634-CF634*(CK634+CL634)/1000)</f>
        <v>0</v>
      </c>
      <c r="AB634">
        <f>(-I634*44100)</f>
        <v>0</v>
      </c>
      <c r="AC634">
        <f>2*29.3*Q634*0.92*(CM634-V634)</f>
        <v>0</v>
      </c>
      <c r="AD634">
        <f>2*0.95*5.67E-8*(((CM634+$B$7)+273)^4-(V634+273)^4)</f>
        <v>0</v>
      </c>
      <c r="AE634">
        <f>T634+AD634+AB634+AC634</f>
        <v>0</v>
      </c>
      <c r="AF634">
        <v>0</v>
      </c>
      <c r="AG634">
        <v>0</v>
      </c>
      <c r="AH634">
        <f>IF(AF634*$H$13&gt;=AJ634,1.0,(AJ634/(AJ634-AF634*$H$13)))</f>
        <v>0</v>
      </c>
      <c r="AI634">
        <f>(AH634-1)*100</f>
        <v>0</v>
      </c>
      <c r="AJ634">
        <f>MAX(0,($B$13+$C$13*CR634)/(1+$D$13*CR634)*CK634/(CM634+273)*$E$13)</f>
        <v>0</v>
      </c>
      <c r="AK634" t="s">
        <v>303</v>
      </c>
      <c r="AL634" t="s">
        <v>303</v>
      </c>
      <c r="AM634">
        <v>0</v>
      </c>
      <c r="AN634">
        <v>0</v>
      </c>
      <c r="AO634">
        <f>1-AM634/AN634</f>
        <v>0</v>
      </c>
      <c r="AP634">
        <v>0</v>
      </c>
      <c r="AQ634" t="s">
        <v>303</v>
      </c>
      <c r="AR634" t="s">
        <v>303</v>
      </c>
      <c r="AS634">
        <v>0</v>
      </c>
      <c r="AT634">
        <v>0</v>
      </c>
      <c r="AU634">
        <f>1-AS634/AT634</f>
        <v>0</v>
      </c>
      <c r="AV634">
        <v>0.5</v>
      </c>
      <c r="AW634">
        <f>BV634</f>
        <v>0</v>
      </c>
      <c r="AX634">
        <f>K634</f>
        <v>0</v>
      </c>
      <c r="AY634">
        <f>AU634*AV634*AW634</f>
        <v>0</v>
      </c>
      <c r="AZ634">
        <f>(AX634-AP634)/AW634</f>
        <v>0</v>
      </c>
      <c r="BA634">
        <f>(AN634-AT634)/AT634</f>
        <v>0</v>
      </c>
      <c r="BB634">
        <f>AM634/(AO634+AM634/AT634)</f>
        <v>0</v>
      </c>
      <c r="BC634" t="s">
        <v>303</v>
      </c>
      <c r="BD634">
        <v>0</v>
      </c>
      <c r="BE634">
        <f>IF(BD634&lt;&gt;0, BD634, BB634)</f>
        <v>0</v>
      </c>
      <c r="BF634">
        <f>1-BE634/AT634</f>
        <v>0</v>
      </c>
      <c r="BG634">
        <f>(AT634-AS634)/(AT634-BE634)</f>
        <v>0</v>
      </c>
      <c r="BH634">
        <f>(AN634-AT634)/(AN634-BE634)</f>
        <v>0</v>
      </c>
      <c r="BI634">
        <f>(AT634-AS634)/(AT634-AM634)</f>
        <v>0</v>
      </c>
      <c r="BJ634">
        <f>(AN634-AT634)/(AN634-AM634)</f>
        <v>0</v>
      </c>
      <c r="BK634">
        <f>(BG634*BE634/AS634)</f>
        <v>0</v>
      </c>
      <c r="BL634">
        <f>(1-BK634)</f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f>$B$11*CS634+$C$11*CT634+$F$11*CU634*(1-CX634)</f>
        <v>0</v>
      </c>
      <c r="BV634">
        <f>BU634*BW634</f>
        <v>0</v>
      </c>
      <c r="BW634">
        <f>($B$11*$D$9+$C$11*$D$9+$F$11*((DH634+CZ634)/MAX(DH634+CZ634+DI634, 0.1)*$I$9+DI634/MAX(DH634+CZ634+DI634, 0.1)*$J$9))/($B$11+$C$11+$F$11)</f>
        <v>0</v>
      </c>
      <c r="BX634">
        <f>($B$11*$K$9+$C$11*$K$9+$F$11*((DH634+CZ634)/MAX(DH634+CZ634+DI634, 0.1)*$P$9+DI634/MAX(DH634+CZ634+DI634, 0.1)*$Q$9))/($B$11+$C$11+$F$11)</f>
        <v>0</v>
      </c>
      <c r="BY634">
        <v>6</v>
      </c>
      <c r="BZ634">
        <v>0.5</v>
      </c>
      <c r="CA634" t="s">
        <v>304</v>
      </c>
      <c r="CB634">
        <v>2</v>
      </c>
      <c r="CC634">
        <v>1625678449.5</v>
      </c>
      <c r="CD634">
        <v>404.945666666667</v>
      </c>
      <c r="CE634">
        <v>420.017666666667</v>
      </c>
      <c r="CF634">
        <v>16.2941666666667</v>
      </c>
      <c r="CG634">
        <v>12.9750333333333</v>
      </c>
      <c r="CH634">
        <v>419.287333333333</v>
      </c>
      <c r="CI634">
        <v>17.9151666666667</v>
      </c>
      <c r="CJ634">
        <v>500.021666666667</v>
      </c>
      <c r="CK634">
        <v>100.422333333333</v>
      </c>
      <c r="CL634">
        <v>0.1000649</v>
      </c>
      <c r="CM634">
        <v>31.9487</v>
      </c>
      <c r="CN634">
        <v>31.2627</v>
      </c>
      <c r="CO634">
        <v>999.9</v>
      </c>
      <c r="CP634">
        <v>0</v>
      </c>
      <c r="CQ634">
        <v>0</v>
      </c>
      <c r="CR634">
        <v>10011.8666666667</v>
      </c>
      <c r="CS634">
        <v>0</v>
      </c>
      <c r="CT634">
        <v>4.13558</v>
      </c>
      <c r="CU634">
        <v>1046.1</v>
      </c>
      <c r="CV634">
        <v>0.961987666666667</v>
      </c>
      <c r="CW634">
        <v>0.0380122</v>
      </c>
      <c r="CX634">
        <v>0</v>
      </c>
      <c r="CY634">
        <v>1137.36666666667</v>
      </c>
      <c r="CZ634">
        <v>4.99912</v>
      </c>
      <c r="DA634">
        <v>11875.8</v>
      </c>
      <c r="DB634">
        <v>6713.42666666667</v>
      </c>
      <c r="DC634">
        <v>38.958</v>
      </c>
      <c r="DD634">
        <v>41.583</v>
      </c>
      <c r="DE634">
        <v>40.5416666666667</v>
      </c>
      <c r="DF634">
        <v>41.3333333333333</v>
      </c>
      <c r="DG634">
        <v>41.479</v>
      </c>
      <c r="DH634">
        <v>1001.52666666667</v>
      </c>
      <c r="DI634">
        <v>39.5733333333333</v>
      </c>
      <c r="DJ634">
        <v>0</v>
      </c>
      <c r="DK634">
        <v>1625678451.2</v>
      </c>
      <c r="DL634">
        <v>0</v>
      </c>
      <c r="DM634">
        <v>1139.20653846154</v>
      </c>
      <c r="DN634">
        <v>-15.0854700904068</v>
      </c>
      <c r="DO634">
        <v>-146.60170953126</v>
      </c>
      <c r="DP634">
        <v>11892.2884615385</v>
      </c>
      <c r="DQ634">
        <v>15</v>
      </c>
      <c r="DR634">
        <v>1625677134.6</v>
      </c>
      <c r="DS634" t="s">
        <v>305</v>
      </c>
      <c r="DT634">
        <v>1625677128.6</v>
      </c>
      <c r="DU634">
        <v>1625677134.6</v>
      </c>
      <c r="DV634">
        <v>2</v>
      </c>
      <c r="DW634">
        <v>0.041</v>
      </c>
      <c r="DX634">
        <v>0.026</v>
      </c>
      <c r="DY634">
        <v>-14.347</v>
      </c>
      <c r="DZ634">
        <v>-1.389</v>
      </c>
      <c r="EA634">
        <v>420</v>
      </c>
      <c r="EB634">
        <v>5</v>
      </c>
      <c r="EC634">
        <v>0.14</v>
      </c>
      <c r="ED634">
        <v>0.08</v>
      </c>
      <c r="EE634">
        <v>-14.9871804878049</v>
      </c>
      <c r="EF634">
        <v>-0.358333797909424</v>
      </c>
      <c r="EG634">
        <v>0.0450498110199453</v>
      </c>
      <c r="EH634">
        <v>1</v>
      </c>
      <c r="EI634">
        <v>1139.824</v>
      </c>
      <c r="EJ634">
        <v>-14.2817881901849</v>
      </c>
      <c r="EK634">
        <v>1.45390744448979</v>
      </c>
      <c r="EL634">
        <v>0</v>
      </c>
      <c r="EM634">
        <v>3.28451975609756</v>
      </c>
      <c r="EN634">
        <v>0.209688710801392</v>
      </c>
      <c r="EO634">
        <v>0.0221293760713303</v>
      </c>
      <c r="EP634">
        <v>0</v>
      </c>
      <c r="EQ634">
        <v>1</v>
      </c>
      <c r="ER634">
        <v>3</v>
      </c>
      <c r="ES634" t="s">
        <v>427</v>
      </c>
      <c r="ET634">
        <v>100</v>
      </c>
      <c r="EU634">
        <v>100</v>
      </c>
      <c r="EV634">
        <v>-14.342</v>
      </c>
      <c r="EW634">
        <v>-1.6212</v>
      </c>
      <c r="EX634">
        <v>-14.3476998515065</v>
      </c>
      <c r="EY634">
        <v>0.000485247639819423</v>
      </c>
      <c r="EZ634">
        <v>-1.36446825205216e-06</v>
      </c>
      <c r="FA634">
        <v>5.78542989185787e-10</v>
      </c>
      <c r="FB634">
        <v>-1.1099058739466</v>
      </c>
      <c r="FC634">
        <v>-0.0508365997127688</v>
      </c>
      <c r="FD634">
        <v>0.00161886503163497</v>
      </c>
      <c r="FE634">
        <v>-2.08621555845513e-05</v>
      </c>
      <c r="FF634">
        <v>0</v>
      </c>
      <c r="FG634">
        <v>2096</v>
      </c>
      <c r="FH634">
        <v>2</v>
      </c>
      <c r="FI634">
        <v>28</v>
      </c>
      <c r="FJ634">
        <v>22</v>
      </c>
      <c r="FK634">
        <v>21.9</v>
      </c>
      <c r="FL634">
        <v>18</v>
      </c>
      <c r="FM634">
        <v>493.46</v>
      </c>
      <c r="FN634">
        <v>514.802</v>
      </c>
      <c r="FO634">
        <v>36.4353</v>
      </c>
      <c r="FP634">
        <v>26.7863</v>
      </c>
      <c r="FQ634">
        <v>30.0005</v>
      </c>
      <c r="FR634">
        <v>26.7492</v>
      </c>
      <c r="FS634">
        <v>26.7192</v>
      </c>
      <c r="FT634">
        <v>21.5996</v>
      </c>
      <c r="FU634">
        <v>20.4143</v>
      </c>
      <c r="FV634">
        <v>0</v>
      </c>
      <c r="FW634">
        <v>36.48</v>
      </c>
      <c r="FX634">
        <v>420</v>
      </c>
      <c r="FY634">
        <v>13.1056</v>
      </c>
      <c r="FZ634">
        <v>101.658</v>
      </c>
      <c r="GA634">
        <v>96.1746</v>
      </c>
    </row>
    <row r="635" spans="1:183">
      <c r="A635">
        <v>619</v>
      </c>
      <c r="B635">
        <v>1625678452.5</v>
      </c>
      <c r="C635">
        <v>1236.40000009537</v>
      </c>
      <c r="D635" t="s">
        <v>1544</v>
      </c>
      <c r="E635" t="s">
        <v>1545</v>
      </c>
      <c r="F635">
        <v>1</v>
      </c>
      <c r="G635" t="s">
        <v>302</v>
      </c>
      <c r="H635">
        <v>1625678451.5</v>
      </c>
      <c r="I635">
        <f>(J635)/1000</f>
        <v>0</v>
      </c>
      <c r="J635">
        <f>1000*CJ635*AH635*(CF635-CG635)/(100*BY635*(1000-AH635*CF635))</f>
        <v>0</v>
      </c>
      <c r="K635">
        <f>CJ635*AH635*(CE635-CD635*(1000-AH635*CG635)/(1000-AH635*CF635))/(100*BY635)</f>
        <v>0</v>
      </c>
      <c r="L635">
        <f>CD635 - IF(AH635&gt;1, K635*BY635*100.0/(AJ635*CR635), 0)</f>
        <v>0</v>
      </c>
      <c r="M635">
        <f>((S635-I635/2)*L635-K635)/(S635+I635/2)</f>
        <v>0</v>
      </c>
      <c r="N635">
        <f>M635*(CK635+CL635)/1000.0</f>
        <v>0</v>
      </c>
      <c r="O635">
        <f>(CD635 - IF(AH635&gt;1, K635*BY635*100.0/(AJ635*CR635), 0))*(CK635+CL635)/1000.0</f>
        <v>0</v>
      </c>
      <c r="P635">
        <f>2.0/((1/R635-1/Q635)+SIGN(R635)*SQRT((1/R635-1/Q635)*(1/R635-1/Q635) + 4*BZ635/((BZ635+1)*(BZ635+1))*(2*1/R635*1/Q635-1/Q635*1/Q635)))</f>
        <v>0</v>
      </c>
      <c r="Q635">
        <f>IF(LEFT(CA635,1)&lt;&gt;"0",IF(LEFT(CA635,1)="1",3.0,CB635),$D$5+$E$5*(CR635*CK635/($K$5*1000))+$F$5*(CR635*CK635/($K$5*1000))*MAX(MIN(BY635,$J$5),$I$5)*MAX(MIN(BY635,$J$5),$I$5)+$G$5*MAX(MIN(BY635,$J$5),$I$5)*(CR635*CK635/($K$5*1000))+$H$5*(CR635*CK635/($K$5*1000))*(CR635*CK635/($K$5*1000)))</f>
        <v>0</v>
      </c>
      <c r="R635">
        <f>I635*(1000-(1000*0.61365*exp(17.502*V635/(240.97+V635))/(CK635+CL635)+CF635)/2)/(1000*0.61365*exp(17.502*V635/(240.97+V635))/(CK635+CL635)-CF635)</f>
        <v>0</v>
      </c>
      <c r="S635">
        <f>1/((BZ635+1)/(P635/1.6)+1/(Q635/1.37)) + BZ635/((BZ635+1)/(P635/1.6) + BZ635/(Q635/1.37))</f>
        <v>0</v>
      </c>
      <c r="T635">
        <f>(BU635*BX635)</f>
        <v>0</v>
      </c>
      <c r="U635">
        <f>(CM635+(T635+2*0.95*5.67E-8*(((CM635+$B$7)+273)^4-(CM635+273)^4)-44100*I635)/(1.84*29.3*Q635+8*0.95*5.67E-8*(CM635+273)^3))</f>
        <v>0</v>
      </c>
      <c r="V635">
        <f>($C$7*CN635+$D$7*CO635+$E$7*U635)</f>
        <v>0</v>
      </c>
      <c r="W635">
        <f>0.61365*exp(17.502*V635/(240.97+V635))</f>
        <v>0</v>
      </c>
      <c r="X635">
        <f>(Y635/Z635*100)</f>
        <v>0</v>
      </c>
      <c r="Y635">
        <f>CF635*(CK635+CL635)/1000</f>
        <v>0</v>
      </c>
      <c r="Z635">
        <f>0.61365*exp(17.502*CM635/(240.97+CM635))</f>
        <v>0</v>
      </c>
      <c r="AA635">
        <f>(W635-CF635*(CK635+CL635)/1000)</f>
        <v>0</v>
      </c>
      <c r="AB635">
        <f>(-I635*44100)</f>
        <v>0</v>
      </c>
      <c r="AC635">
        <f>2*29.3*Q635*0.92*(CM635-V635)</f>
        <v>0</v>
      </c>
      <c r="AD635">
        <f>2*0.95*5.67E-8*(((CM635+$B$7)+273)^4-(V635+273)^4)</f>
        <v>0</v>
      </c>
      <c r="AE635">
        <f>T635+AD635+AB635+AC635</f>
        <v>0</v>
      </c>
      <c r="AF635">
        <v>0</v>
      </c>
      <c r="AG635">
        <v>0</v>
      </c>
      <c r="AH635">
        <f>IF(AF635*$H$13&gt;=AJ635,1.0,(AJ635/(AJ635-AF635*$H$13)))</f>
        <v>0</v>
      </c>
      <c r="AI635">
        <f>(AH635-1)*100</f>
        <v>0</v>
      </c>
      <c r="AJ635">
        <f>MAX(0,($B$13+$C$13*CR635)/(1+$D$13*CR635)*CK635/(CM635+273)*$E$13)</f>
        <v>0</v>
      </c>
      <c r="AK635" t="s">
        <v>303</v>
      </c>
      <c r="AL635" t="s">
        <v>303</v>
      </c>
      <c r="AM635">
        <v>0</v>
      </c>
      <c r="AN635">
        <v>0</v>
      </c>
      <c r="AO635">
        <f>1-AM635/AN635</f>
        <v>0</v>
      </c>
      <c r="AP635">
        <v>0</v>
      </c>
      <c r="AQ635" t="s">
        <v>303</v>
      </c>
      <c r="AR635" t="s">
        <v>303</v>
      </c>
      <c r="AS635">
        <v>0</v>
      </c>
      <c r="AT635">
        <v>0</v>
      </c>
      <c r="AU635">
        <f>1-AS635/AT635</f>
        <v>0</v>
      </c>
      <c r="AV635">
        <v>0.5</v>
      </c>
      <c r="AW635">
        <f>BV635</f>
        <v>0</v>
      </c>
      <c r="AX635">
        <f>K635</f>
        <v>0</v>
      </c>
      <c r="AY635">
        <f>AU635*AV635*AW635</f>
        <v>0</v>
      </c>
      <c r="AZ635">
        <f>(AX635-AP635)/AW635</f>
        <v>0</v>
      </c>
      <c r="BA635">
        <f>(AN635-AT635)/AT635</f>
        <v>0</v>
      </c>
      <c r="BB635">
        <f>AM635/(AO635+AM635/AT635)</f>
        <v>0</v>
      </c>
      <c r="BC635" t="s">
        <v>303</v>
      </c>
      <c r="BD635">
        <v>0</v>
      </c>
      <c r="BE635">
        <f>IF(BD635&lt;&gt;0, BD635, BB635)</f>
        <v>0</v>
      </c>
      <c r="BF635">
        <f>1-BE635/AT635</f>
        <v>0</v>
      </c>
      <c r="BG635">
        <f>(AT635-AS635)/(AT635-BE635)</f>
        <v>0</v>
      </c>
      <c r="BH635">
        <f>(AN635-AT635)/(AN635-BE635)</f>
        <v>0</v>
      </c>
      <c r="BI635">
        <f>(AT635-AS635)/(AT635-AM635)</f>
        <v>0</v>
      </c>
      <c r="BJ635">
        <f>(AN635-AT635)/(AN635-AM635)</f>
        <v>0</v>
      </c>
      <c r="BK635">
        <f>(BG635*BE635/AS635)</f>
        <v>0</v>
      </c>
      <c r="BL635">
        <f>(1-BK635)</f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f>$B$11*CS635+$C$11*CT635+$F$11*CU635*(1-CX635)</f>
        <v>0</v>
      </c>
      <c r="BV635">
        <f>BU635*BW635</f>
        <v>0</v>
      </c>
      <c r="BW635">
        <f>($B$11*$D$9+$C$11*$D$9+$F$11*((DH635+CZ635)/MAX(DH635+CZ635+DI635, 0.1)*$I$9+DI635/MAX(DH635+CZ635+DI635, 0.1)*$J$9))/($B$11+$C$11+$F$11)</f>
        <v>0</v>
      </c>
      <c r="BX635">
        <f>($B$11*$K$9+$C$11*$K$9+$F$11*((DH635+CZ635)/MAX(DH635+CZ635+DI635, 0.1)*$P$9+DI635/MAX(DH635+CZ635+DI635, 0.1)*$Q$9))/($B$11+$C$11+$F$11)</f>
        <v>0</v>
      </c>
      <c r="BY635">
        <v>6</v>
      </c>
      <c r="BZ635">
        <v>0.5</v>
      </c>
      <c r="CA635" t="s">
        <v>304</v>
      </c>
      <c r="CB635">
        <v>2</v>
      </c>
      <c r="CC635">
        <v>1625678451.5</v>
      </c>
      <c r="CD635">
        <v>404.942333333333</v>
      </c>
      <c r="CE635">
        <v>419.988666666667</v>
      </c>
      <c r="CF635">
        <v>16.3215333333333</v>
      </c>
      <c r="CG635">
        <v>13.0007666666667</v>
      </c>
      <c r="CH635">
        <v>419.283666666667</v>
      </c>
      <c r="CI635">
        <v>17.9429</v>
      </c>
      <c r="CJ635">
        <v>500.03</v>
      </c>
      <c r="CK635">
        <v>100.425333333333</v>
      </c>
      <c r="CL635">
        <v>0.100026233333333</v>
      </c>
      <c r="CM635">
        <v>31.9784666666667</v>
      </c>
      <c r="CN635">
        <v>31.2876666666667</v>
      </c>
      <c r="CO635">
        <v>999.9</v>
      </c>
      <c r="CP635">
        <v>0</v>
      </c>
      <c r="CQ635">
        <v>0</v>
      </c>
      <c r="CR635">
        <v>10011.9</v>
      </c>
      <c r="CS635">
        <v>0</v>
      </c>
      <c r="CT635">
        <v>4.12501666666667</v>
      </c>
      <c r="CU635">
        <v>1046.00333333333</v>
      </c>
      <c r="CV635">
        <v>0.961984</v>
      </c>
      <c r="CW635">
        <v>0.0380159</v>
      </c>
      <c r="CX635">
        <v>0</v>
      </c>
      <c r="CY635">
        <v>1136.99666666667</v>
      </c>
      <c r="CZ635">
        <v>4.99912</v>
      </c>
      <c r="DA635">
        <v>11870.3</v>
      </c>
      <c r="DB635">
        <v>6712.79</v>
      </c>
      <c r="DC635">
        <v>39.0833333333333</v>
      </c>
      <c r="DD635">
        <v>41.625</v>
      </c>
      <c r="DE635">
        <v>40.583</v>
      </c>
      <c r="DF635">
        <v>41.3333333333333</v>
      </c>
      <c r="DG635">
        <v>41.4583333333333</v>
      </c>
      <c r="DH635">
        <v>1001.43</v>
      </c>
      <c r="DI635">
        <v>39.5733333333333</v>
      </c>
      <c r="DJ635">
        <v>0</v>
      </c>
      <c r="DK635">
        <v>1625678453.6</v>
      </c>
      <c r="DL635">
        <v>0</v>
      </c>
      <c r="DM635">
        <v>1138.61807692308</v>
      </c>
      <c r="DN635">
        <v>-15.3357264893882</v>
      </c>
      <c r="DO635">
        <v>-146.974359002181</v>
      </c>
      <c r="DP635">
        <v>11886.4923076923</v>
      </c>
      <c r="DQ635">
        <v>15</v>
      </c>
      <c r="DR635">
        <v>1625677134.6</v>
      </c>
      <c r="DS635" t="s">
        <v>305</v>
      </c>
      <c r="DT635">
        <v>1625677128.6</v>
      </c>
      <c r="DU635">
        <v>1625677134.6</v>
      </c>
      <c r="DV635">
        <v>2</v>
      </c>
      <c r="DW635">
        <v>0.041</v>
      </c>
      <c r="DX635">
        <v>0.026</v>
      </c>
      <c r="DY635">
        <v>-14.347</v>
      </c>
      <c r="DZ635">
        <v>-1.389</v>
      </c>
      <c r="EA635">
        <v>420</v>
      </c>
      <c r="EB635">
        <v>5</v>
      </c>
      <c r="EC635">
        <v>0.14</v>
      </c>
      <c r="ED635">
        <v>0.08</v>
      </c>
      <c r="EE635">
        <v>-14.9964195121951</v>
      </c>
      <c r="EF635">
        <v>-0.398918466898919</v>
      </c>
      <c r="EG635">
        <v>0.0474509565531701</v>
      </c>
      <c r="EH635">
        <v>1</v>
      </c>
      <c r="EI635">
        <v>1139.2603030303</v>
      </c>
      <c r="EJ635">
        <v>-14.7563279533025</v>
      </c>
      <c r="EK635">
        <v>1.4210079326085</v>
      </c>
      <c r="EL635">
        <v>0</v>
      </c>
      <c r="EM635">
        <v>3.29007097560976</v>
      </c>
      <c r="EN635">
        <v>0.227469198606264</v>
      </c>
      <c r="EO635">
        <v>0.0232955789592829</v>
      </c>
      <c r="EP635">
        <v>0</v>
      </c>
      <c r="EQ635">
        <v>1</v>
      </c>
      <c r="ER635">
        <v>3</v>
      </c>
      <c r="ES635" t="s">
        <v>427</v>
      </c>
      <c r="ET635">
        <v>100</v>
      </c>
      <c r="EU635">
        <v>100</v>
      </c>
      <c r="EV635">
        <v>-14.342</v>
      </c>
      <c r="EW635">
        <v>-1.6215</v>
      </c>
      <c r="EX635">
        <v>-14.3476998515065</v>
      </c>
      <c r="EY635">
        <v>0.000485247639819423</v>
      </c>
      <c r="EZ635">
        <v>-1.36446825205216e-06</v>
      </c>
      <c r="FA635">
        <v>5.78542989185787e-10</v>
      </c>
      <c r="FB635">
        <v>-1.1099058739466</v>
      </c>
      <c r="FC635">
        <v>-0.0508365997127688</v>
      </c>
      <c r="FD635">
        <v>0.00161886503163497</v>
      </c>
      <c r="FE635">
        <v>-2.08621555845513e-05</v>
      </c>
      <c r="FF635">
        <v>0</v>
      </c>
      <c r="FG635">
        <v>2096</v>
      </c>
      <c r="FH635">
        <v>2</v>
      </c>
      <c r="FI635">
        <v>28</v>
      </c>
      <c r="FJ635">
        <v>22.1</v>
      </c>
      <c r="FK635">
        <v>22</v>
      </c>
      <c r="FL635">
        <v>18</v>
      </c>
      <c r="FM635">
        <v>493.328</v>
      </c>
      <c r="FN635">
        <v>514.926</v>
      </c>
      <c r="FO635">
        <v>36.4812</v>
      </c>
      <c r="FP635">
        <v>26.7886</v>
      </c>
      <c r="FQ635">
        <v>30.0005</v>
      </c>
      <c r="FR635">
        <v>26.7509</v>
      </c>
      <c r="FS635">
        <v>26.7209</v>
      </c>
      <c r="FT635">
        <v>21.6015</v>
      </c>
      <c r="FU635">
        <v>20.4143</v>
      </c>
      <c r="FV635">
        <v>0</v>
      </c>
      <c r="FW635">
        <v>36.55</v>
      </c>
      <c r="FX635">
        <v>420</v>
      </c>
      <c r="FY635">
        <v>13.1041</v>
      </c>
      <c r="FZ635">
        <v>101.657</v>
      </c>
      <c r="GA635">
        <v>96.1743</v>
      </c>
    </row>
    <row r="636" spans="1:183">
      <c r="A636">
        <v>620</v>
      </c>
      <c r="B636">
        <v>1625678454.5</v>
      </c>
      <c r="C636">
        <v>1238.40000009537</v>
      </c>
      <c r="D636" t="s">
        <v>1546</v>
      </c>
      <c r="E636" t="s">
        <v>1547</v>
      </c>
      <c r="F636">
        <v>1</v>
      </c>
      <c r="G636" t="s">
        <v>302</v>
      </c>
      <c r="H636">
        <v>1625678453.5</v>
      </c>
      <c r="I636">
        <f>(J636)/1000</f>
        <v>0</v>
      </c>
      <c r="J636">
        <f>1000*CJ636*AH636*(CF636-CG636)/(100*BY636*(1000-AH636*CF636))</f>
        <v>0</v>
      </c>
      <c r="K636">
        <f>CJ636*AH636*(CE636-CD636*(1000-AH636*CG636)/(1000-AH636*CF636))/(100*BY636)</f>
        <v>0</v>
      </c>
      <c r="L636">
        <f>CD636 - IF(AH636&gt;1, K636*BY636*100.0/(AJ636*CR636), 0)</f>
        <v>0</v>
      </c>
      <c r="M636">
        <f>((S636-I636/2)*L636-K636)/(S636+I636/2)</f>
        <v>0</v>
      </c>
      <c r="N636">
        <f>M636*(CK636+CL636)/1000.0</f>
        <v>0</v>
      </c>
      <c r="O636">
        <f>(CD636 - IF(AH636&gt;1, K636*BY636*100.0/(AJ636*CR636), 0))*(CK636+CL636)/1000.0</f>
        <v>0</v>
      </c>
      <c r="P636">
        <f>2.0/((1/R636-1/Q636)+SIGN(R636)*SQRT((1/R636-1/Q636)*(1/R636-1/Q636) + 4*BZ636/((BZ636+1)*(BZ636+1))*(2*1/R636*1/Q636-1/Q636*1/Q636)))</f>
        <v>0</v>
      </c>
      <c r="Q636">
        <f>IF(LEFT(CA636,1)&lt;&gt;"0",IF(LEFT(CA636,1)="1",3.0,CB636),$D$5+$E$5*(CR636*CK636/($K$5*1000))+$F$5*(CR636*CK636/($K$5*1000))*MAX(MIN(BY636,$J$5),$I$5)*MAX(MIN(BY636,$J$5),$I$5)+$G$5*MAX(MIN(BY636,$J$5),$I$5)*(CR636*CK636/($K$5*1000))+$H$5*(CR636*CK636/($K$5*1000))*(CR636*CK636/($K$5*1000)))</f>
        <v>0</v>
      </c>
      <c r="R636">
        <f>I636*(1000-(1000*0.61365*exp(17.502*V636/(240.97+V636))/(CK636+CL636)+CF636)/2)/(1000*0.61365*exp(17.502*V636/(240.97+V636))/(CK636+CL636)-CF636)</f>
        <v>0</v>
      </c>
      <c r="S636">
        <f>1/((BZ636+1)/(P636/1.6)+1/(Q636/1.37)) + BZ636/((BZ636+1)/(P636/1.6) + BZ636/(Q636/1.37))</f>
        <v>0</v>
      </c>
      <c r="T636">
        <f>(BU636*BX636)</f>
        <v>0</v>
      </c>
      <c r="U636">
        <f>(CM636+(T636+2*0.95*5.67E-8*(((CM636+$B$7)+273)^4-(CM636+273)^4)-44100*I636)/(1.84*29.3*Q636+8*0.95*5.67E-8*(CM636+273)^3))</f>
        <v>0</v>
      </c>
      <c r="V636">
        <f>($C$7*CN636+$D$7*CO636+$E$7*U636)</f>
        <v>0</v>
      </c>
      <c r="W636">
        <f>0.61365*exp(17.502*V636/(240.97+V636))</f>
        <v>0</v>
      </c>
      <c r="X636">
        <f>(Y636/Z636*100)</f>
        <v>0</v>
      </c>
      <c r="Y636">
        <f>CF636*(CK636+CL636)/1000</f>
        <v>0</v>
      </c>
      <c r="Z636">
        <f>0.61365*exp(17.502*CM636/(240.97+CM636))</f>
        <v>0</v>
      </c>
      <c r="AA636">
        <f>(W636-CF636*(CK636+CL636)/1000)</f>
        <v>0</v>
      </c>
      <c r="AB636">
        <f>(-I636*44100)</f>
        <v>0</v>
      </c>
      <c r="AC636">
        <f>2*29.3*Q636*0.92*(CM636-V636)</f>
        <v>0</v>
      </c>
      <c r="AD636">
        <f>2*0.95*5.67E-8*(((CM636+$B$7)+273)^4-(V636+273)^4)</f>
        <v>0</v>
      </c>
      <c r="AE636">
        <f>T636+AD636+AB636+AC636</f>
        <v>0</v>
      </c>
      <c r="AF636">
        <v>0</v>
      </c>
      <c r="AG636">
        <v>0</v>
      </c>
      <c r="AH636">
        <f>IF(AF636*$H$13&gt;=AJ636,1.0,(AJ636/(AJ636-AF636*$H$13)))</f>
        <v>0</v>
      </c>
      <c r="AI636">
        <f>(AH636-1)*100</f>
        <v>0</v>
      </c>
      <c r="AJ636">
        <f>MAX(0,($B$13+$C$13*CR636)/(1+$D$13*CR636)*CK636/(CM636+273)*$E$13)</f>
        <v>0</v>
      </c>
      <c r="AK636" t="s">
        <v>303</v>
      </c>
      <c r="AL636" t="s">
        <v>303</v>
      </c>
      <c r="AM636">
        <v>0</v>
      </c>
      <c r="AN636">
        <v>0</v>
      </c>
      <c r="AO636">
        <f>1-AM636/AN636</f>
        <v>0</v>
      </c>
      <c r="AP636">
        <v>0</v>
      </c>
      <c r="AQ636" t="s">
        <v>303</v>
      </c>
      <c r="AR636" t="s">
        <v>303</v>
      </c>
      <c r="AS636">
        <v>0</v>
      </c>
      <c r="AT636">
        <v>0</v>
      </c>
      <c r="AU636">
        <f>1-AS636/AT636</f>
        <v>0</v>
      </c>
      <c r="AV636">
        <v>0.5</v>
      </c>
      <c r="AW636">
        <f>BV636</f>
        <v>0</v>
      </c>
      <c r="AX636">
        <f>K636</f>
        <v>0</v>
      </c>
      <c r="AY636">
        <f>AU636*AV636*AW636</f>
        <v>0</v>
      </c>
      <c r="AZ636">
        <f>(AX636-AP636)/AW636</f>
        <v>0</v>
      </c>
      <c r="BA636">
        <f>(AN636-AT636)/AT636</f>
        <v>0</v>
      </c>
      <c r="BB636">
        <f>AM636/(AO636+AM636/AT636)</f>
        <v>0</v>
      </c>
      <c r="BC636" t="s">
        <v>303</v>
      </c>
      <c r="BD636">
        <v>0</v>
      </c>
      <c r="BE636">
        <f>IF(BD636&lt;&gt;0, BD636, BB636)</f>
        <v>0</v>
      </c>
      <c r="BF636">
        <f>1-BE636/AT636</f>
        <v>0</v>
      </c>
      <c r="BG636">
        <f>(AT636-AS636)/(AT636-BE636)</f>
        <v>0</v>
      </c>
      <c r="BH636">
        <f>(AN636-AT636)/(AN636-BE636)</f>
        <v>0</v>
      </c>
      <c r="BI636">
        <f>(AT636-AS636)/(AT636-AM636)</f>
        <v>0</v>
      </c>
      <c r="BJ636">
        <f>(AN636-AT636)/(AN636-AM636)</f>
        <v>0</v>
      </c>
      <c r="BK636">
        <f>(BG636*BE636/AS636)</f>
        <v>0</v>
      </c>
      <c r="BL636">
        <f>(1-BK636)</f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f>$B$11*CS636+$C$11*CT636+$F$11*CU636*(1-CX636)</f>
        <v>0</v>
      </c>
      <c r="BV636">
        <f>BU636*BW636</f>
        <v>0</v>
      </c>
      <c r="BW636">
        <f>($B$11*$D$9+$C$11*$D$9+$F$11*((DH636+CZ636)/MAX(DH636+CZ636+DI636, 0.1)*$I$9+DI636/MAX(DH636+CZ636+DI636, 0.1)*$J$9))/($B$11+$C$11+$F$11)</f>
        <v>0</v>
      </c>
      <c r="BX636">
        <f>($B$11*$K$9+$C$11*$K$9+$F$11*((DH636+CZ636)/MAX(DH636+CZ636+DI636, 0.1)*$P$9+DI636/MAX(DH636+CZ636+DI636, 0.1)*$Q$9))/($B$11+$C$11+$F$11)</f>
        <v>0</v>
      </c>
      <c r="BY636">
        <v>6</v>
      </c>
      <c r="BZ636">
        <v>0.5</v>
      </c>
      <c r="CA636" t="s">
        <v>304</v>
      </c>
      <c r="CB636">
        <v>2</v>
      </c>
      <c r="CC636">
        <v>1625678453.5</v>
      </c>
      <c r="CD636">
        <v>404.941333333333</v>
      </c>
      <c r="CE636">
        <v>419.934</v>
      </c>
      <c r="CF636">
        <v>16.348</v>
      </c>
      <c r="CG636">
        <v>13.0303666666667</v>
      </c>
      <c r="CH636">
        <v>419.283</v>
      </c>
      <c r="CI636">
        <v>17.9697333333333</v>
      </c>
      <c r="CJ636">
        <v>500.031333333333</v>
      </c>
      <c r="CK636">
        <v>100.426</v>
      </c>
      <c r="CL636">
        <v>0.0998861</v>
      </c>
      <c r="CM636">
        <v>32.0081</v>
      </c>
      <c r="CN636">
        <v>31.3163666666667</v>
      </c>
      <c r="CO636">
        <v>999.9</v>
      </c>
      <c r="CP636">
        <v>0</v>
      </c>
      <c r="CQ636">
        <v>0</v>
      </c>
      <c r="CR636">
        <v>10015</v>
      </c>
      <c r="CS636">
        <v>0</v>
      </c>
      <c r="CT636">
        <v>4.11168666666667</v>
      </c>
      <c r="CU636">
        <v>1045.89</v>
      </c>
      <c r="CV636">
        <v>0.961993666666667</v>
      </c>
      <c r="CW636">
        <v>0.0380062666666667</v>
      </c>
      <c r="CX636">
        <v>0</v>
      </c>
      <c r="CY636">
        <v>1136.27333333333</v>
      </c>
      <c r="CZ636">
        <v>4.99912</v>
      </c>
      <c r="DA636">
        <v>11863.6</v>
      </c>
      <c r="DB636">
        <v>6712.08</v>
      </c>
      <c r="DC636">
        <v>39.0413333333333</v>
      </c>
      <c r="DD636">
        <v>41.562</v>
      </c>
      <c r="DE636">
        <v>40.6453333333333</v>
      </c>
      <c r="DF636">
        <v>41.3536666666667</v>
      </c>
      <c r="DG636">
        <v>41.437</v>
      </c>
      <c r="DH636">
        <v>1001.33</v>
      </c>
      <c r="DI636">
        <v>39.56</v>
      </c>
      <c r="DJ636">
        <v>0</v>
      </c>
      <c r="DK636">
        <v>1625678455.4</v>
      </c>
      <c r="DL636">
        <v>0</v>
      </c>
      <c r="DM636">
        <v>1138.082</v>
      </c>
      <c r="DN636">
        <v>-15.3692307411999</v>
      </c>
      <c r="DO636">
        <v>-148.853845916464</v>
      </c>
      <c r="DP636">
        <v>11881.308</v>
      </c>
      <c r="DQ636">
        <v>15</v>
      </c>
      <c r="DR636">
        <v>1625677134.6</v>
      </c>
      <c r="DS636" t="s">
        <v>305</v>
      </c>
      <c r="DT636">
        <v>1625677128.6</v>
      </c>
      <c r="DU636">
        <v>1625677134.6</v>
      </c>
      <c r="DV636">
        <v>2</v>
      </c>
      <c r="DW636">
        <v>0.041</v>
      </c>
      <c r="DX636">
        <v>0.026</v>
      </c>
      <c r="DY636">
        <v>-14.347</v>
      </c>
      <c r="DZ636">
        <v>-1.389</v>
      </c>
      <c r="EA636">
        <v>420</v>
      </c>
      <c r="EB636">
        <v>5</v>
      </c>
      <c r="EC636">
        <v>0.14</v>
      </c>
      <c r="ED636">
        <v>0.08</v>
      </c>
      <c r="EE636">
        <v>-15.0052</v>
      </c>
      <c r="EF636">
        <v>-0.242638327526155</v>
      </c>
      <c r="EG636">
        <v>0.0379275239525432</v>
      </c>
      <c r="EH636">
        <v>1</v>
      </c>
      <c r="EI636">
        <v>1138.88882352941</v>
      </c>
      <c r="EJ636">
        <v>-15.1417977738279</v>
      </c>
      <c r="EK636">
        <v>1.49819649364296</v>
      </c>
      <c r="EL636">
        <v>0</v>
      </c>
      <c r="EM636">
        <v>3.29678341463415</v>
      </c>
      <c r="EN636">
        <v>0.193350940766553</v>
      </c>
      <c r="EO636">
        <v>0.0202161339347339</v>
      </c>
      <c r="EP636">
        <v>0</v>
      </c>
      <c r="EQ636">
        <v>1</v>
      </c>
      <c r="ER636">
        <v>3</v>
      </c>
      <c r="ES636" t="s">
        <v>427</v>
      </c>
      <c r="ET636">
        <v>100</v>
      </c>
      <c r="EU636">
        <v>100</v>
      </c>
      <c r="EV636">
        <v>-14.342</v>
      </c>
      <c r="EW636">
        <v>-1.6219</v>
      </c>
      <c r="EX636">
        <v>-14.3476998515065</v>
      </c>
      <c r="EY636">
        <v>0.000485247639819423</v>
      </c>
      <c r="EZ636">
        <v>-1.36446825205216e-06</v>
      </c>
      <c r="FA636">
        <v>5.78542989185787e-10</v>
      </c>
      <c r="FB636">
        <v>-1.1099058739466</v>
      </c>
      <c r="FC636">
        <v>-0.0508365997127688</v>
      </c>
      <c r="FD636">
        <v>0.00161886503163497</v>
      </c>
      <c r="FE636">
        <v>-2.08621555845513e-05</v>
      </c>
      <c r="FF636">
        <v>0</v>
      </c>
      <c r="FG636">
        <v>2096</v>
      </c>
      <c r="FH636">
        <v>2</v>
      </c>
      <c r="FI636">
        <v>28</v>
      </c>
      <c r="FJ636">
        <v>22.1</v>
      </c>
      <c r="FK636">
        <v>22</v>
      </c>
      <c r="FL636">
        <v>18</v>
      </c>
      <c r="FM636">
        <v>493.425</v>
      </c>
      <c r="FN636">
        <v>514.919</v>
      </c>
      <c r="FO636">
        <v>36.5263</v>
      </c>
      <c r="FP636">
        <v>26.7915</v>
      </c>
      <c r="FQ636">
        <v>30.0005</v>
      </c>
      <c r="FR636">
        <v>26.7521</v>
      </c>
      <c r="FS636">
        <v>26.722</v>
      </c>
      <c r="FT636">
        <v>21.6026</v>
      </c>
      <c r="FU636">
        <v>20.1134</v>
      </c>
      <c r="FV636">
        <v>0</v>
      </c>
      <c r="FW636">
        <v>36.55</v>
      </c>
      <c r="FX636">
        <v>420</v>
      </c>
      <c r="FY636">
        <v>13.1957</v>
      </c>
      <c r="FZ636">
        <v>101.658</v>
      </c>
      <c r="GA636">
        <v>96.1748</v>
      </c>
    </row>
    <row r="637" spans="1:183">
      <c r="A637">
        <v>621</v>
      </c>
      <c r="B637">
        <v>1625678456.5</v>
      </c>
      <c r="C637">
        <v>1240.40000009537</v>
      </c>
      <c r="D637" t="s">
        <v>1548</v>
      </c>
      <c r="E637" t="s">
        <v>1549</v>
      </c>
      <c r="F637">
        <v>1</v>
      </c>
      <c r="G637" t="s">
        <v>302</v>
      </c>
      <c r="H637">
        <v>1625678455.5</v>
      </c>
      <c r="I637">
        <f>(J637)/1000</f>
        <v>0</v>
      </c>
      <c r="J637">
        <f>1000*CJ637*AH637*(CF637-CG637)/(100*BY637*(1000-AH637*CF637))</f>
        <v>0</v>
      </c>
      <c r="K637">
        <f>CJ637*AH637*(CE637-CD637*(1000-AH637*CG637)/(1000-AH637*CF637))/(100*BY637)</f>
        <v>0</v>
      </c>
      <c r="L637">
        <f>CD637 - IF(AH637&gt;1, K637*BY637*100.0/(AJ637*CR637), 0)</f>
        <v>0</v>
      </c>
      <c r="M637">
        <f>((S637-I637/2)*L637-K637)/(S637+I637/2)</f>
        <v>0</v>
      </c>
      <c r="N637">
        <f>M637*(CK637+CL637)/1000.0</f>
        <v>0</v>
      </c>
      <c r="O637">
        <f>(CD637 - IF(AH637&gt;1, K637*BY637*100.0/(AJ637*CR637), 0))*(CK637+CL637)/1000.0</f>
        <v>0</v>
      </c>
      <c r="P637">
        <f>2.0/((1/R637-1/Q637)+SIGN(R637)*SQRT((1/R637-1/Q637)*(1/R637-1/Q637) + 4*BZ637/((BZ637+1)*(BZ637+1))*(2*1/R637*1/Q637-1/Q637*1/Q637)))</f>
        <v>0</v>
      </c>
      <c r="Q637">
        <f>IF(LEFT(CA637,1)&lt;&gt;"0",IF(LEFT(CA637,1)="1",3.0,CB637),$D$5+$E$5*(CR637*CK637/($K$5*1000))+$F$5*(CR637*CK637/($K$5*1000))*MAX(MIN(BY637,$J$5),$I$5)*MAX(MIN(BY637,$J$5),$I$5)+$G$5*MAX(MIN(BY637,$J$5),$I$5)*(CR637*CK637/($K$5*1000))+$H$5*(CR637*CK637/($K$5*1000))*(CR637*CK637/($K$5*1000)))</f>
        <v>0</v>
      </c>
      <c r="R637">
        <f>I637*(1000-(1000*0.61365*exp(17.502*V637/(240.97+V637))/(CK637+CL637)+CF637)/2)/(1000*0.61365*exp(17.502*V637/(240.97+V637))/(CK637+CL637)-CF637)</f>
        <v>0</v>
      </c>
      <c r="S637">
        <f>1/((BZ637+1)/(P637/1.6)+1/(Q637/1.37)) + BZ637/((BZ637+1)/(P637/1.6) + BZ637/(Q637/1.37))</f>
        <v>0</v>
      </c>
      <c r="T637">
        <f>(BU637*BX637)</f>
        <v>0</v>
      </c>
      <c r="U637">
        <f>(CM637+(T637+2*0.95*5.67E-8*(((CM637+$B$7)+273)^4-(CM637+273)^4)-44100*I637)/(1.84*29.3*Q637+8*0.95*5.67E-8*(CM637+273)^3))</f>
        <v>0</v>
      </c>
      <c r="V637">
        <f>($C$7*CN637+$D$7*CO637+$E$7*U637)</f>
        <v>0</v>
      </c>
      <c r="W637">
        <f>0.61365*exp(17.502*V637/(240.97+V637))</f>
        <v>0</v>
      </c>
      <c r="X637">
        <f>(Y637/Z637*100)</f>
        <v>0</v>
      </c>
      <c r="Y637">
        <f>CF637*(CK637+CL637)/1000</f>
        <v>0</v>
      </c>
      <c r="Z637">
        <f>0.61365*exp(17.502*CM637/(240.97+CM637))</f>
        <v>0</v>
      </c>
      <c r="AA637">
        <f>(W637-CF637*(CK637+CL637)/1000)</f>
        <v>0</v>
      </c>
      <c r="AB637">
        <f>(-I637*44100)</f>
        <v>0</v>
      </c>
      <c r="AC637">
        <f>2*29.3*Q637*0.92*(CM637-V637)</f>
        <v>0</v>
      </c>
      <c r="AD637">
        <f>2*0.95*5.67E-8*(((CM637+$B$7)+273)^4-(V637+273)^4)</f>
        <v>0</v>
      </c>
      <c r="AE637">
        <f>T637+AD637+AB637+AC637</f>
        <v>0</v>
      </c>
      <c r="AF637">
        <v>0</v>
      </c>
      <c r="AG637">
        <v>0</v>
      </c>
      <c r="AH637">
        <f>IF(AF637*$H$13&gt;=AJ637,1.0,(AJ637/(AJ637-AF637*$H$13)))</f>
        <v>0</v>
      </c>
      <c r="AI637">
        <f>(AH637-1)*100</f>
        <v>0</v>
      </c>
      <c r="AJ637">
        <f>MAX(0,($B$13+$C$13*CR637)/(1+$D$13*CR637)*CK637/(CM637+273)*$E$13)</f>
        <v>0</v>
      </c>
      <c r="AK637" t="s">
        <v>303</v>
      </c>
      <c r="AL637" t="s">
        <v>303</v>
      </c>
      <c r="AM637">
        <v>0</v>
      </c>
      <c r="AN637">
        <v>0</v>
      </c>
      <c r="AO637">
        <f>1-AM637/AN637</f>
        <v>0</v>
      </c>
      <c r="AP637">
        <v>0</v>
      </c>
      <c r="AQ637" t="s">
        <v>303</v>
      </c>
      <c r="AR637" t="s">
        <v>303</v>
      </c>
      <c r="AS637">
        <v>0</v>
      </c>
      <c r="AT637">
        <v>0</v>
      </c>
      <c r="AU637">
        <f>1-AS637/AT637</f>
        <v>0</v>
      </c>
      <c r="AV637">
        <v>0.5</v>
      </c>
      <c r="AW637">
        <f>BV637</f>
        <v>0</v>
      </c>
      <c r="AX637">
        <f>K637</f>
        <v>0</v>
      </c>
      <c r="AY637">
        <f>AU637*AV637*AW637</f>
        <v>0</v>
      </c>
      <c r="AZ637">
        <f>(AX637-AP637)/AW637</f>
        <v>0</v>
      </c>
      <c r="BA637">
        <f>(AN637-AT637)/AT637</f>
        <v>0</v>
      </c>
      <c r="BB637">
        <f>AM637/(AO637+AM637/AT637)</f>
        <v>0</v>
      </c>
      <c r="BC637" t="s">
        <v>303</v>
      </c>
      <c r="BD637">
        <v>0</v>
      </c>
      <c r="BE637">
        <f>IF(BD637&lt;&gt;0, BD637, BB637)</f>
        <v>0</v>
      </c>
      <c r="BF637">
        <f>1-BE637/AT637</f>
        <v>0</v>
      </c>
      <c r="BG637">
        <f>(AT637-AS637)/(AT637-BE637)</f>
        <v>0</v>
      </c>
      <c r="BH637">
        <f>(AN637-AT637)/(AN637-BE637)</f>
        <v>0</v>
      </c>
      <c r="BI637">
        <f>(AT637-AS637)/(AT637-AM637)</f>
        <v>0</v>
      </c>
      <c r="BJ637">
        <f>(AN637-AT637)/(AN637-AM637)</f>
        <v>0</v>
      </c>
      <c r="BK637">
        <f>(BG637*BE637/AS637)</f>
        <v>0</v>
      </c>
      <c r="BL637">
        <f>(1-BK637)</f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f>$B$11*CS637+$C$11*CT637+$F$11*CU637*(1-CX637)</f>
        <v>0</v>
      </c>
      <c r="BV637">
        <f>BU637*BW637</f>
        <v>0</v>
      </c>
      <c r="BW637">
        <f>($B$11*$D$9+$C$11*$D$9+$F$11*((DH637+CZ637)/MAX(DH637+CZ637+DI637, 0.1)*$I$9+DI637/MAX(DH637+CZ637+DI637, 0.1)*$J$9))/($B$11+$C$11+$F$11)</f>
        <v>0</v>
      </c>
      <c r="BX637">
        <f>($B$11*$K$9+$C$11*$K$9+$F$11*((DH637+CZ637)/MAX(DH637+CZ637+DI637, 0.1)*$P$9+DI637/MAX(DH637+CZ637+DI637, 0.1)*$Q$9))/($B$11+$C$11+$F$11)</f>
        <v>0</v>
      </c>
      <c r="BY637">
        <v>6</v>
      </c>
      <c r="BZ637">
        <v>0.5</v>
      </c>
      <c r="CA637" t="s">
        <v>304</v>
      </c>
      <c r="CB637">
        <v>2</v>
      </c>
      <c r="CC637">
        <v>1625678455.5</v>
      </c>
      <c r="CD637">
        <v>404.926666666667</v>
      </c>
      <c r="CE637">
        <v>419.908</v>
      </c>
      <c r="CF637">
        <v>16.3763</v>
      </c>
      <c r="CG637">
        <v>13.0459666666667</v>
      </c>
      <c r="CH637">
        <v>419.268</v>
      </c>
      <c r="CI637">
        <v>17.9984</v>
      </c>
      <c r="CJ637">
        <v>499.930333333333</v>
      </c>
      <c r="CK637">
        <v>100.426333333333</v>
      </c>
      <c r="CL637">
        <v>0.0996468333333333</v>
      </c>
      <c r="CM637">
        <v>32.0383</v>
      </c>
      <c r="CN637">
        <v>31.3513333333333</v>
      </c>
      <c r="CO637">
        <v>999.9</v>
      </c>
      <c r="CP637">
        <v>0</v>
      </c>
      <c r="CQ637">
        <v>0</v>
      </c>
      <c r="CR637">
        <v>10006.0666666667</v>
      </c>
      <c r="CS637">
        <v>0</v>
      </c>
      <c r="CT637">
        <v>4.10617333333333</v>
      </c>
      <c r="CU637">
        <v>1045.99</v>
      </c>
      <c r="CV637">
        <v>0.961987666666667</v>
      </c>
      <c r="CW637">
        <v>0.0380122</v>
      </c>
      <c r="CX637">
        <v>0</v>
      </c>
      <c r="CY637">
        <v>1136.17333333333</v>
      </c>
      <c r="CZ637">
        <v>4.99912</v>
      </c>
      <c r="DA637">
        <v>11858.2333333333</v>
      </c>
      <c r="DB637">
        <v>6712.73666666667</v>
      </c>
      <c r="DC637">
        <v>39</v>
      </c>
      <c r="DD637">
        <v>41.604</v>
      </c>
      <c r="DE637">
        <v>40.4996666666667</v>
      </c>
      <c r="DF637">
        <v>41.3953333333333</v>
      </c>
      <c r="DG637">
        <v>41.3956666666667</v>
      </c>
      <c r="DH637">
        <v>1001.42</v>
      </c>
      <c r="DI637">
        <v>39.57</v>
      </c>
      <c r="DJ637">
        <v>0</v>
      </c>
      <c r="DK637">
        <v>1625678457.2</v>
      </c>
      <c r="DL637">
        <v>0</v>
      </c>
      <c r="DM637">
        <v>1137.72615384615</v>
      </c>
      <c r="DN637">
        <v>-14.8252991589532</v>
      </c>
      <c r="DO637">
        <v>-150.844444471007</v>
      </c>
      <c r="DP637">
        <v>11877.1846153846</v>
      </c>
      <c r="DQ637">
        <v>15</v>
      </c>
      <c r="DR637">
        <v>1625677134.6</v>
      </c>
      <c r="DS637" t="s">
        <v>305</v>
      </c>
      <c r="DT637">
        <v>1625677128.6</v>
      </c>
      <c r="DU637">
        <v>1625677134.6</v>
      </c>
      <c r="DV637">
        <v>2</v>
      </c>
      <c r="DW637">
        <v>0.041</v>
      </c>
      <c r="DX637">
        <v>0.026</v>
      </c>
      <c r="DY637">
        <v>-14.347</v>
      </c>
      <c r="DZ637">
        <v>-1.389</v>
      </c>
      <c r="EA637">
        <v>420</v>
      </c>
      <c r="EB637">
        <v>5</v>
      </c>
      <c r="EC637">
        <v>0.14</v>
      </c>
      <c r="ED637">
        <v>0.08</v>
      </c>
      <c r="EE637">
        <v>-15.0092707317073</v>
      </c>
      <c r="EF637">
        <v>-0.0836675958187728</v>
      </c>
      <c r="EG637">
        <v>0.0321576774120548</v>
      </c>
      <c r="EH637">
        <v>1</v>
      </c>
      <c r="EI637">
        <v>1138.31764705882</v>
      </c>
      <c r="EJ637">
        <v>-14.8117763427297</v>
      </c>
      <c r="EK637">
        <v>1.46166717629428</v>
      </c>
      <c r="EL637">
        <v>0</v>
      </c>
      <c r="EM637">
        <v>3.30373853658537</v>
      </c>
      <c r="EN637">
        <v>0.166227595818811</v>
      </c>
      <c r="EO637">
        <v>0.0173093538171052</v>
      </c>
      <c r="EP637">
        <v>0</v>
      </c>
      <c r="EQ637">
        <v>1</v>
      </c>
      <c r="ER637">
        <v>3</v>
      </c>
      <c r="ES637" t="s">
        <v>427</v>
      </c>
      <c r="ET637">
        <v>100</v>
      </c>
      <c r="EU637">
        <v>100</v>
      </c>
      <c r="EV637">
        <v>-14.341</v>
      </c>
      <c r="EW637">
        <v>-1.6223</v>
      </c>
      <c r="EX637">
        <v>-14.3476998515065</v>
      </c>
      <c r="EY637">
        <v>0.000485247639819423</v>
      </c>
      <c r="EZ637">
        <v>-1.36446825205216e-06</v>
      </c>
      <c r="FA637">
        <v>5.78542989185787e-10</v>
      </c>
      <c r="FB637">
        <v>-1.1099058739466</v>
      </c>
      <c r="FC637">
        <v>-0.0508365997127688</v>
      </c>
      <c r="FD637">
        <v>0.00161886503163497</v>
      </c>
      <c r="FE637">
        <v>-2.08621555845513e-05</v>
      </c>
      <c r="FF637">
        <v>0</v>
      </c>
      <c r="FG637">
        <v>2096</v>
      </c>
      <c r="FH637">
        <v>2</v>
      </c>
      <c r="FI637">
        <v>28</v>
      </c>
      <c r="FJ637">
        <v>22.1</v>
      </c>
      <c r="FK637">
        <v>22</v>
      </c>
      <c r="FL637">
        <v>18</v>
      </c>
      <c r="FM637">
        <v>493.439</v>
      </c>
      <c r="FN637">
        <v>514.875</v>
      </c>
      <c r="FO637">
        <v>36.5692</v>
      </c>
      <c r="FP637">
        <v>26.7943</v>
      </c>
      <c r="FQ637">
        <v>30.0005</v>
      </c>
      <c r="FR637">
        <v>26.7537</v>
      </c>
      <c r="FS637">
        <v>26.7232</v>
      </c>
      <c r="FT637">
        <v>21.604</v>
      </c>
      <c r="FU637">
        <v>19.8236</v>
      </c>
      <c r="FV637">
        <v>0</v>
      </c>
      <c r="FW637">
        <v>36.62</v>
      </c>
      <c r="FX637">
        <v>420</v>
      </c>
      <c r="FY637">
        <v>13.2022</v>
      </c>
      <c r="FZ637">
        <v>101.659</v>
      </c>
      <c r="GA637">
        <v>96.1743</v>
      </c>
    </row>
    <row r="638" spans="1:183">
      <c r="A638">
        <v>622</v>
      </c>
      <c r="B638">
        <v>1625678458.5</v>
      </c>
      <c r="C638">
        <v>1242.40000009537</v>
      </c>
      <c r="D638" t="s">
        <v>1550</v>
      </c>
      <c r="E638" t="s">
        <v>1551</v>
      </c>
      <c r="F638">
        <v>1</v>
      </c>
      <c r="G638" t="s">
        <v>302</v>
      </c>
      <c r="H638">
        <v>1625678457.5</v>
      </c>
      <c r="I638">
        <f>(J638)/1000</f>
        <v>0</v>
      </c>
      <c r="J638">
        <f>1000*CJ638*AH638*(CF638-CG638)/(100*BY638*(1000-AH638*CF638))</f>
        <v>0</v>
      </c>
      <c r="K638">
        <f>CJ638*AH638*(CE638-CD638*(1000-AH638*CG638)/(1000-AH638*CF638))/(100*BY638)</f>
        <v>0</v>
      </c>
      <c r="L638">
        <f>CD638 - IF(AH638&gt;1, K638*BY638*100.0/(AJ638*CR638), 0)</f>
        <v>0</v>
      </c>
      <c r="M638">
        <f>((S638-I638/2)*L638-K638)/(S638+I638/2)</f>
        <v>0</v>
      </c>
      <c r="N638">
        <f>M638*(CK638+CL638)/1000.0</f>
        <v>0</v>
      </c>
      <c r="O638">
        <f>(CD638 - IF(AH638&gt;1, K638*BY638*100.0/(AJ638*CR638), 0))*(CK638+CL638)/1000.0</f>
        <v>0</v>
      </c>
      <c r="P638">
        <f>2.0/((1/R638-1/Q638)+SIGN(R638)*SQRT((1/R638-1/Q638)*(1/R638-1/Q638) + 4*BZ638/((BZ638+1)*(BZ638+1))*(2*1/R638*1/Q638-1/Q638*1/Q638)))</f>
        <v>0</v>
      </c>
      <c r="Q638">
        <f>IF(LEFT(CA638,1)&lt;&gt;"0",IF(LEFT(CA638,1)="1",3.0,CB638),$D$5+$E$5*(CR638*CK638/($K$5*1000))+$F$5*(CR638*CK638/($K$5*1000))*MAX(MIN(BY638,$J$5),$I$5)*MAX(MIN(BY638,$J$5),$I$5)+$G$5*MAX(MIN(BY638,$J$5),$I$5)*(CR638*CK638/($K$5*1000))+$H$5*(CR638*CK638/($K$5*1000))*(CR638*CK638/($K$5*1000)))</f>
        <v>0</v>
      </c>
      <c r="R638">
        <f>I638*(1000-(1000*0.61365*exp(17.502*V638/(240.97+V638))/(CK638+CL638)+CF638)/2)/(1000*0.61365*exp(17.502*V638/(240.97+V638))/(CK638+CL638)-CF638)</f>
        <v>0</v>
      </c>
      <c r="S638">
        <f>1/((BZ638+1)/(P638/1.6)+1/(Q638/1.37)) + BZ638/((BZ638+1)/(P638/1.6) + BZ638/(Q638/1.37))</f>
        <v>0</v>
      </c>
      <c r="T638">
        <f>(BU638*BX638)</f>
        <v>0</v>
      </c>
      <c r="U638">
        <f>(CM638+(T638+2*0.95*5.67E-8*(((CM638+$B$7)+273)^4-(CM638+273)^4)-44100*I638)/(1.84*29.3*Q638+8*0.95*5.67E-8*(CM638+273)^3))</f>
        <v>0</v>
      </c>
      <c r="V638">
        <f>($C$7*CN638+$D$7*CO638+$E$7*U638)</f>
        <v>0</v>
      </c>
      <c r="W638">
        <f>0.61365*exp(17.502*V638/(240.97+V638))</f>
        <v>0</v>
      </c>
      <c r="X638">
        <f>(Y638/Z638*100)</f>
        <v>0</v>
      </c>
      <c r="Y638">
        <f>CF638*(CK638+CL638)/1000</f>
        <v>0</v>
      </c>
      <c r="Z638">
        <f>0.61365*exp(17.502*CM638/(240.97+CM638))</f>
        <v>0</v>
      </c>
      <c r="AA638">
        <f>(W638-CF638*(CK638+CL638)/1000)</f>
        <v>0</v>
      </c>
      <c r="AB638">
        <f>(-I638*44100)</f>
        <v>0</v>
      </c>
      <c r="AC638">
        <f>2*29.3*Q638*0.92*(CM638-V638)</f>
        <v>0</v>
      </c>
      <c r="AD638">
        <f>2*0.95*5.67E-8*(((CM638+$B$7)+273)^4-(V638+273)^4)</f>
        <v>0</v>
      </c>
      <c r="AE638">
        <f>T638+AD638+AB638+AC638</f>
        <v>0</v>
      </c>
      <c r="AF638">
        <v>0</v>
      </c>
      <c r="AG638">
        <v>0</v>
      </c>
      <c r="AH638">
        <f>IF(AF638*$H$13&gt;=AJ638,1.0,(AJ638/(AJ638-AF638*$H$13)))</f>
        <v>0</v>
      </c>
      <c r="AI638">
        <f>(AH638-1)*100</f>
        <v>0</v>
      </c>
      <c r="AJ638">
        <f>MAX(0,($B$13+$C$13*CR638)/(1+$D$13*CR638)*CK638/(CM638+273)*$E$13)</f>
        <v>0</v>
      </c>
      <c r="AK638" t="s">
        <v>303</v>
      </c>
      <c r="AL638" t="s">
        <v>303</v>
      </c>
      <c r="AM638">
        <v>0</v>
      </c>
      <c r="AN638">
        <v>0</v>
      </c>
      <c r="AO638">
        <f>1-AM638/AN638</f>
        <v>0</v>
      </c>
      <c r="AP638">
        <v>0</v>
      </c>
      <c r="AQ638" t="s">
        <v>303</v>
      </c>
      <c r="AR638" t="s">
        <v>303</v>
      </c>
      <c r="AS638">
        <v>0</v>
      </c>
      <c r="AT638">
        <v>0</v>
      </c>
      <c r="AU638">
        <f>1-AS638/AT638</f>
        <v>0</v>
      </c>
      <c r="AV638">
        <v>0.5</v>
      </c>
      <c r="AW638">
        <f>BV638</f>
        <v>0</v>
      </c>
      <c r="AX638">
        <f>K638</f>
        <v>0</v>
      </c>
      <c r="AY638">
        <f>AU638*AV638*AW638</f>
        <v>0</v>
      </c>
      <c r="AZ638">
        <f>(AX638-AP638)/AW638</f>
        <v>0</v>
      </c>
      <c r="BA638">
        <f>(AN638-AT638)/AT638</f>
        <v>0</v>
      </c>
      <c r="BB638">
        <f>AM638/(AO638+AM638/AT638)</f>
        <v>0</v>
      </c>
      <c r="BC638" t="s">
        <v>303</v>
      </c>
      <c r="BD638">
        <v>0</v>
      </c>
      <c r="BE638">
        <f>IF(BD638&lt;&gt;0, BD638, BB638)</f>
        <v>0</v>
      </c>
      <c r="BF638">
        <f>1-BE638/AT638</f>
        <v>0</v>
      </c>
      <c r="BG638">
        <f>(AT638-AS638)/(AT638-BE638)</f>
        <v>0</v>
      </c>
      <c r="BH638">
        <f>(AN638-AT638)/(AN638-BE638)</f>
        <v>0</v>
      </c>
      <c r="BI638">
        <f>(AT638-AS638)/(AT638-AM638)</f>
        <v>0</v>
      </c>
      <c r="BJ638">
        <f>(AN638-AT638)/(AN638-AM638)</f>
        <v>0</v>
      </c>
      <c r="BK638">
        <f>(BG638*BE638/AS638)</f>
        <v>0</v>
      </c>
      <c r="BL638">
        <f>(1-BK638)</f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f>$B$11*CS638+$C$11*CT638+$F$11*CU638*(1-CX638)</f>
        <v>0</v>
      </c>
      <c r="BV638">
        <f>BU638*BW638</f>
        <v>0</v>
      </c>
      <c r="BW638">
        <f>($B$11*$D$9+$C$11*$D$9+$F$11*((DH638+CZ638)/MAX(DH638+CZ638+DI638, 0.1)*$I$9+DI638/MAX(DH638+CZ638+DI638, 0.1)*$J$9))/($B$11+$C$11+$F$11)</f>
        <v>0</v>
      </c>
      <c r="BX638">
        <f>($B$11*$K$9+$C$11*$K$9+$F$11*((DH638+CZ638)/MAX(DH638+CZ638+DI638, 0.1)*$P$9+DI638/MAX(DH638+CZ638+DI638, 0.1)*$Q$9))/($B$11+$C$11+$F$11)</f>
        <v>0</v>
      </c>
      <c r="BY638">
        <v>6</v>
      </c>
      <c r="BZ638">
        <v>0.5</v>
      </c>
      <c r="CA638" t="s">
        <v>304</v>
      </c>
      <c r="CB638">
        <v>2</v>
      </c>
      <c r="CC638">
        <v>1625678457.5</v>
      </c>
      <c r="CD638">
        <v>404.912666666667</v>
      </c>
      <c r="CE638">
        <v>419.941666666667</v>
      </c>
      <c r="CF638">
        <v>16.4047666666667</v>
      </c>
      <c r="CG638">
        <v>13.0580666666667</v>
      </c>
      <c r="CH638">
        <v>419.253666666667</v>
      </c>
      <c r="CI638">
        <v>18.0272333333333</v>
      </c>
      <c r="CJ638">
        <v>500.020666666667</v>
      </c>
      <c r="CK638">
        <v>100.426666666667</v>
      </c>
      <c r="CL638">
        <v>0.1000616</v>
      </c>
      <c r="CM638">
        <v>32.0687</v>
      </c>
      <c r="CN638">
        <v>31.3750666666667</v>
      </c>
      <c r="CO638">
        <v>999.9</v>
      </c>
      <c r="CP638">
        <v>0</v>
      </c>
      <c r="CQ638">
        <v>0</v>
      </c>
      <c r="CR638">
        <v>10016.9</v>
      </c>
      <c r="CS638">
        <v>0</v>
      </c>
      <c r="CT638">
        <v>4.09423</v>
      </c>
      <c r="CU638">
        <v>1046.08666666667</v>
      </c>
      <c r="CV638">
        <v>0.961987666666667</v>
      </c>
      <c r="CW638">
        <v>0.0380122</v>
      </c>
      <c r="CX638">
        <v>0</v>
      </c>
      <c r="CY638">
        <v>1135.46333333333</v>
      </c>
      <c r="CZ638">
        <v>4.99912</v>
      </c>
      <c r="DA638">
        <v>11862.4666666667</v>
      </c>
      <c r="DB638">
        <v>6713.35</v>
      </c>
      <c r="DC638">
        <v>39.0206666666667</v>
      </c>
      <c r="DD638">
        <v>41.562</v>
      </c>
      <c r="DE638">
        <v>40.562</v>
      </c>
      <c r="DF638">
        <v>41.437</v>
      </c>
      <c r="DG638">
        <v>41.437</v>
      </c>
      <c r="DH638">
        <v>1001.51333333333</v>
      </c>
      <c r="DI638">
        <v>39.5733333333333</v>
      </c>
      <c r="DJ638">
        <v>0</v>
      </c>
      <c r="DK638">
        <v>1625678459.6</v>
      </c>
      <c r="DL638">
        <v>0</v>
      </c>
      <c r="DM638">
        <v>1137.12307692308</v>
      </c>
      <c r="DN638">
        <v>-15.041367532479</v>
      </c>
      <c r="DO638">
        <v>-127.535042702562</v>
      </c>
      <c r="DP638">
        <v>11872.3384615385</v>
      </c>
      <c r="DQ638">
        <v>15</v>
      </c>
      <c r="DR638">
        <v>1625677134.6</v>
      </c>
      <c r="DS638" t="s">
        <v>305</v>
      </c>
      <c r="DT638">
        <v>1625677128.6</v>
      </c>
      <c r="DU638">
        <v>1625677134.6</v>
      </c>
      <c r="DV638">
        <v>2</v>
      </c>
      <c r="DW638">
        <v>0.041</v>
      </c>
      <c r="DX638">
        <v>0.026</v>
      </c>
      <c r="DY638">
        <v>-14.347</v>
      </c>
      <c r="DZ638">
        <v>-1.389</v>
      </c>
      <c r="EA638">
        <v>420</v>
      </c>
      <c r="EB638">
        <v>5</v>
      </c>
      <c r="EC638">
        <v>0.14</v>
      </c>
      <c r="ED638">
        <v>0.08</v>
      </c>
      <c r="EE638">
        <v>-15.0108707317073</v>
      </c>
      <c r="EF638">
        <v>-0.0938717770035084</v>
      </c>
      <c r="EG638">
        <v>0.032700833463701</v>
      </c>
      <c r="EH638">
        <v>1</v>
      </c>
      <c r="EI638">
        <v>1137.79636363636</v>
      </c>
      <c r="EJ638">
        <v>-15.1520787033763</v>
      </c>
      <c r="EK638">
        <v>1.45364498642431</v>
      </c>
      <c r="EL638">
        <v>0</v>
      </c>
      <c r="EM638">
        <v>3.31118048780488</v>
      </c>
      <c r="EN638">
        <v>0.164184878048784</v>
      </c>
      <c r="EO638">
        <v>0.017045663914868</v>
      </c>
      <c r="EP638">
        <v>0</v>
      </c>
      <c r="EQ638">
        <v>1</v>
      </c>
      <c r="ER638">
        <v>3</v>
      </c>
      <c r="ES638" t="s">
        <v>427</v>
      </c>
      <c r="ET638">
        <v>100</v>
      </c>
      <c r="EU638">
        <v>100</v>
      </c>
      <c r="EV638">
        <v>-14.341</v>
      </c>
      <c r="EW638">
        <v>-1.6227</v>
      </c>
      <c r="EX638">
        <v>-14.3476998515065</v>
      </c>
      <c r="EY638">
        <v>0.000485247639819423</v>
      </c>
      <c r="EZ638">
        <v>-1.36446825205216e-06</v>
      </c>
      <c r="FA638">
        <v>5.78542989185787e-10</v>
      </c>
      <c r="FB638">
        <v>-1.1099058739466</v>
      </c>
      <c r="FC638">
        <v>-0.0508365997127688</v>
      </c>
      <c r="FD638">
        <v>0.00161886503163497</v>
      </c>
      <c r="FE638">
        <v>-2.08621555845513e-05</v>
      </c>
      <c r="FF638">
        <v>0</v>
      </c>
      <c r="FG638">
        <v>2096</v>
      </c>
      <c r="FH638">
        <v>2</v>
      </c>
      <c r="FI638">
        <v>28</v>
      </c>
      <c r="FJ638">
        <v>22.2</v>
      </c>
      <c r="FK638">
        <v>22.1</v>
      </c>
      <c r="FL638">
        <v>18</v>
      </c>
      <c r="FM638">
        <v>493.424</v>
      </c>
      <c r="FN638">
        <v>514.854</v>
      </c>
      <c r="FO638">
        <v>36.613</v>
      </c>
      <c r="FP638">
        <v>26.7965</v>
      </c>
      <c r="FQ638">
        <v>30.0004</v>
      </c>
      <c r="FR638">
        <v>26.7554</v>
      </c>
      <c r="FS638">
        <v>26.7248</v>
      </c>
      <c r="FT638">
        <v>21.6026</v>
      </c>
      <c r="FU638">
        <v>19.8236</v>
      </c>
      <c r="FV638">
        <v>0</v>
      </c>
      <c r="FW638">
        <v>36.69</v>
      </c>
      <c r="FX638">
        <v>420</v>
      </c>
      <c r="FY638">
        <v>13.2056</v>
      </c>
      <c r="FZ638">
        <v>101.659</v>
      </c>
      <c r="GA638">
        <v>96.1735</v>
      </c>
    </row>
    <row r="639" spans="1:183">
      <c r="A639">
        <v>623</v>
      </c>
      <c r="B639">
        <v>1625678460.5</v>
      </c>
      <c r="C639">
        <v>1244.40000009537</v>
      </c>
      <c r="D639" t="s">
        <v>1552</v>
      </c>
      <c r="E639" t="s">
        <v>1553</v>
      </c>
      <c r="F639">
        <v>1</v>
      </c>
      <c r="G639" t="s">
        <v>302</v>
      </c>
      <c r="H639">
        <v>1625678459.5</v>
      </c>
      <c r="I639">
        <f>(J639)/1000</f>
        <v>0</v>
      </c>
      <c r="J639">
        <f>1000*CJ639*AH639*(CF639-CG639)/(100*BY639*(1000-AH639*CF639))</f>
        <v>0</v>
      </c>
      <c r="K639">
        <f>CJ639*AH639*(CE639-CD639*(1000-AH639*CG639)/(1000-AH639*CF639))/(100*BY639)</f>
        <v>0</v>
      </c>
      <c r="L639">
        <f>CD639 - IF(AH639&gt;1, K639*BY639*100.0/(AJ639*CR639), 0)</f>
        <v>0</v>
      </c>
      <c r="M639">
        <f>((S639-I639/2)*L639-K639)/(S639+I639/2)</f>
        <v>0</v>
      </c>
      <c r="N639">
        <f>M639*(CK639+CL639)/1000.0</f>
        <v>0</v>
      </c>
      <c r="O639">
        <f>(CD639 - IF(AH639&gt;1, K639*BY639*100.0/(AJ639*CR639), 0))*(CK639+CL639)/1000.0</f>
        <v>0</v>
      </c>
      <c r="P639">
        <f>2.0/((1/R639-1/Q639)+SIGN(R639)*SQRT((1/R639-1/Q639)*(1/R639-1/Q639) + 4*BZ639/((BZ639+1)*(BZ639+1))*(2*1/R639*1/Q639-1/Q639*1/Q639)))</f>
        <v>0</v>
      </c>
      <c r="Q639">
        <f>IF(LEFT(CA639,1)&lt;&gt;"0",IF(LEFT(CA639,1)="1",3.0,CB639),$D$5+$E$5*(CR639*CK639/($K$5*1000))+$F$5*(CR639*CK639/($K$5*1000))*MAX(MIN(BY639,$J$5),$I$5)*MAX(MIN(BY639,$J$5),$I$5)+$G$5*MAX(MIN(BY639,$J$5),$I$5)*(CR639*CK639/($K$5*1000))+$H$5*(CR639*CK639/($K$5*1000))*(CR639*CK639/($K$5*1000)))</f>
        <v>0</v>
      </c>
      <c r="R639">
        <f>I639*(1000-(1000*0.61365*exp(17.502*V639/(240.97+V639))/(CK639+CL639)+CF639)/2)/(1000*0.61365*exp(17.502*V639/(240.97+V639))/(CK639+CL639)-CF639)</f>
        <v>0</v>
      </c>
      <c r="S639">
        <f>1/((BZ639+1)/(P639/1.6)+1/(Q639/1.37)) + BZ639/((BZ639+1)/(P639/1.6) + BZ639/(Q639/1.37))</f>
        <v>0</v>
      </c>
      <c r="T639">
        <f>(BU639*BX639)</f>
        <v>0</v>
      </c>
      <c r="U639">
        <f>(CM639+(T639+2*0.95*5.67E-8*(((CM639+$B$7)+273)^4-(CM639+273)^4)-44100*I639)/(1.84*29.3*Q639+8*0.95*5.67E-8*(CM639+273)^3))</f>
        <v>0</v>
      </c>
      <c r="V639">
        <f>($C$7*CN639+$D$7*CO639+$E$7*U639)</f>
        <v>0</v>
      </c>
      <c r="W639">
        <f>0.61365*exp(17.502*V639/(240.97+V639))</f>
        <v>0</v>
      </c>
      <c r="X639">
        <f>(Y639/Z639*100)</f>
        <v>0</v>
      </c>
      <c r="Y639">
        <f>CF639*(CK639+CL639)/1000</f>
        <v>0</v>
      </c>
      <c r="Z639">
        <f>0.61365*exp(17.502*CM639/(240.97+CM639))</f>
        <v>0</v>
      </c>
      <c r="AA639">
        <f>(W639-CF639*(CK639+CL639)/1000)</f>
        <v>0</v>
      </c>
      <c r="AB639">
        <f>(-I639*44100)</f>
        <v>0</v>
      </c>
      <c r="AC639">
        <f>2*29.3*Q639*0.92*(CM639-V639)</f>
        <v>0</v>
      </c>
      <c r="AD639">
        <f>2*0.95*5.67E-8*(((CM639+$B$7)+273)^4-(V639+273)^4)</f>
        <v>0</v>
      </c>
      <c r="AE639">
        <f>T639+AD639+AB639+AC639</f>
        <v>0</v>
      </c>
      <c r="AF639">
        <v>0</v>
      </c>
      <c r="AG639">
        <v>0</v>
      </c>
      <c r="AH639">
        <f>IF(AF639*$H$13&gt;=AJ639,1.0,(AJ639/(AJ639-AF639*$H$13)))</f>
        <v>0</v>
      </c>
      <c r="AI639">
        <f>(AH639-1)*100</f>
        <v>0</v>
      </c>
      <c r="AJ639">
        <f>MAX(0,($B$13+$C$13*CR639)/(1+$D$13*CR639)*CK639/(CM639+273)*$E$13)</f>
        <v>0</v>
      </c>
      <c r="AK639" t="s">
        <v>303</v>
      </c>
      <c r="AL639" t="s">
        <v>303</v>
      </c>
      <c r="AM639">
        <v>0</v>
      </c>
      <c r="AN639">
        <v>0</v>
      </c>
      <c r="AO639">
        <f>1-AM639/AN639</f>
        <v>0</v>
      </c>
      <c r="AP639">
        <v>0</v>
      </c>
      <c r="AQ639" t="s">
        <v>303</v>
      </c>
      <c r="AR639" t="s">
        <v>303</v>
      </c>
      <c r="AS639">
        <v>0</v>
      </c>
      <c r="AT639">
        <v>0</v>
      </c>
      <c r="AU639">
        <f>1-AS639/AT639</f>
        <v>0</v>
      </c>
      <c r="AV639">
        <v>0.5</v>
      </c>
      <c r="AW639">
        <f>BV639</f>
        <v>0</v>
      </c>
      <c r="AX639">
        <f>K639</f>
        <v>0</v>
      </c>
      <c r="AY639">
        <f>AU639*AV639*AW639</f>
        <v>0</v>
      </c>
      <c r="AZ639">
        <f>(AX639-AP639)/AW639</f>
        <v>0</v>
      </c>
      <c r="BA639">
        <f>(AN639-AT639)/AT639</f>
        <v>0</v>
      </c>
      <c r="BB639">
        <f>AM639/(AO639+AM639/AT639)</f>
        <v>0</v>
      </c>
      <c r="BC639" t="s">
        <v>303</v>
      </c>
      <c r="BD639">
        <v>0</v>
      </c>
      <c r="BE639">
        <f>IF(BD639&lt;&gt;0, BD639, BB639)</f>
        <v>0</v>
      </c>
      <c r="BF639">
        <f>1-BE639/AT639</f>
        <v>0</v>
      </c>
      <c r="BG639">
        <f>(AT639-AS639)/(AT639-BE639)</f>
        <v>0</v>
      </c>
      <c r="BH639">
        <f>(AN639-AT639)/(AN639-BE639)</f>
        <v>0</v>
      </c>
      <c r="BI639">
        <f>(AT639-AS639)/(AT639-AM639)</f>
        <v>0</v>
      </c>
      <c r="BJ639">
        <f>(AN639-AT639)/(AN639-AM639)</f>
        <v>0</v>
      </c>
      <c r="BK639">
        <f>(BG639*BE639/AS639)</f>
        <v>0</v>
      </c>
      <c r="BL639">
        <f>(1-BK639)</f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f>$B$11*CS639+$C$11*CT639+$F$11*CU639*(1-CX639)</f>
        <v>0</v>
      </c>
      <c r="BV639">
        <f>BU639*BW639</f>
        <v>0</v>
      </c>
      <c r="BW639">
        <f>($B$11*$D$9+$C$11*$D$9+$F$11*((DH639+CZ639)/MAX(DH639+CZ639+DI639, 0.1)*$I$9+DI639/MAX(DH639+CZ639+DI639, 0.1)*$J$9))/($B$11+$C$11+$F$11)</f>
        <v>0</v>
      </c>
      <c r="BX639">
        <f>($B$11*$K$9+$C$11*$K$9+$F$11*((DH639+CZ639)/MAX(DH639+CZ639+DI639, 0.1)*$P$9+DI639/MAX(DH639+CZ639+DI639, 0.1)*$Q$9))/($B$11+$C$11+$F$11)</f>
        <v>0</v>
      </c>
      <c r="BY639">
        <v>6</v>
      </c>
      <c r="BZ639">
        <v>0.5</v>
      </c>
      <c r="CA639" t="s">
        <v>304</v>
      </c>
      <c r="CB639">
        <v>2</v>
      </c>
      <c r="CC639">
        <v>1625678459.5</v>
      </c>
      <c r="CD639">
        <v>404.907</v>
      </c>
      <c r="CE639">
        <v>420.002</v>
      </c>
      <c r="CF639">
        <v>16.4326333333333</v>
      </c>
      <c r="CG639">
        <v>13.0828333333333</v>
      </c>
      <c r="CH639">
        <v>419.249</v>
      </c>
      <c r="CI639">
        <v>18.0554333333333</v>
      </c>
      <c r="CJ639">
        <v>500.118333333333</v>
      </c>
      <c r="CK639">
        <v>100.426666666667</v>
      </c>
      <c r="CL639">
        <v>0.100310666666667</v>
      </c>
      <c r="CM639">
        <v>32.0998333333333</v>
      </c>
      <c r="CN639">
        <v>31.4028</v>
      </c>
      <c r="CO639">
        <v>999.9</v>
      </c>
      <c r="CP639">
        <v>0</v>
      </c>
      <c r="CQ639">
        <v>0</v>
      </c>
      <c r="CR639">
        <v>10003.7666666667</v>
      </c>
      <c r="CS639">
        <v>0</v>
      </c>
      <c r="CT639">
        <v>4.10479333333333</v>
      </c>
      <c r="CU639">
        <v>1045.86</v>
      </c>
      <c r="CV639">
        <v>0.962012333333333</v>
      </c>
      <c r="CW639">
        <v>0.0379873333333333</v>
      </c>
      <c r="CX639">
        <v>0</v>
      </c>
      <c r="CY639">
        <v>1135.02</v>
      </c>
      <c r="CZ639">
        <v>4.99912</v>
      </c>
      <c r="DA639">
        <v>11856.7333333333</v>
      </c>
      <c r="DB639">
        <v>6711.93333333333</v>
      </c>
      <c r="DC639">
        <v>39.062</v>
      </c>
      <c r="DD639">
        <v>41.625</v>
      </c>
      <c r="DE639">
        <v>40.5413333333333</v>
      </c>
      <c r="DF639">
        <v>41.333</v>
      </c>
      <c r="DG639">
        <v>41.437</v>
      </c>
      <c r="DH639">
        <v>1001.32</v>
      </c>
      <c r="DI639">
        <v>39.54</v>
      </c>
      <c r="DJ639">
        <v>0</v>
      </c>
      <c r="DK639">
        <v>1625678461.4</v>
      </c>
      <c r="DL639">
        <v>0</v>
      </c>
      <c r="DM639">
        <v>1136.5784</v>
      </c>
      <c r="DN639">
        <v>-14.5092307588116</v>
      </c>
      <c r="DO639">
        <v>-138.246153863725</v>
      </c>
      <c r="DP639">
        <v>11866.924</v>
      </c>
      <c r="DQ639">
        <v>15</v>
      </c>
      <c r="DR639">
        <v>1625677134.6</v>
      </c>
      <c r="DS639" t="s">
        <v>305</v>
      </c>
      <c r="DT639">
        <v>1625677128.6</v>
      </c>
      <c r="DU639">
        <v>1625677134.6</v>
      </c>
      <c r="DV639">
        <v>2</v>
      </c>
      <c r="DW639">
        <v>0.041</v>
      </c>
      <c r="DX639">
        <v>0.026</v>
      </c>
      <c r="DY639">
        <v>-14.347</v>
      </c>
      <c r="DZ639">
        <v>-1.389</v>
      </c>
      <c r="EA639">
        <v>420</v>
      </c>
      <c r="EB639">
        <v>5</v>
      </c>
      <c r="EC639">
        <v>0.14</v>
      </c>
      <c r="ED639">
        <v>0.08</v>
      </c>
      <c r="EE639">
        <v>-15.0198365853659</v>
      </c>
      <c r="EF639">
        <v>-0.171932404181178</v>
      </c>
      <c r="EG639">
        <v>0.0388573046533806</v>
      </c>
      <c r="EH639">
        <v>1</v>
      </c>
      <c r="EI639">
        <v>1137.34333333333</v>
      </c>
      <c r="EJ639">
        <v>-14.9681010092502</v>
      </c>
      <c r="EK639">
        <v>1.44032754411748</v>
      </c>
      <c r="EL639">
        <v>0</v>
      </c>
      <c r="EM639">
        <v>3.31759585365854</v>
      </c>
      <c r="EN639">
        <v>0.173667177700351</v>
      </c>
      <c r="EO639">
        <v>0.0180679014635253</v>
      </c>
      <c r="EP639">
        <v>0</v>
      </c>
      <c r="EQ639">
        <v>1</v>
      </c>
      <c r="ER639">
        <v>3</v>
      </c>
      <c r="ES639" t="s">
        <v>427</v>
      </c>
      <c r="ET639">
        <v>100</v>
      </c>
      <c r="EU639">
        <v>100</v>
      </c>
      <c r="EV639">
        <v>-14.341</v>
      </c>
      <c r="EW639">
        <v>-1.623</v>
      </c>
      <c r="EX639">
        <v>-14.3476998515065</v>
      </c>
      <c r="EY639">
        <v>0.000485247639819423</v>
      </c>
      <c r="EZ639">
        <v>-1.36446825205216e-06</v>
      </c>
      <c r="FA639">
        <v>5.78542989185787e-10</v>
      </c>
      <c r="FB639">
        <v>-1.1099058739466</v>
      </c>
      <c r="FC639">
        <v>-0.0508365997127688</v>
      </c>
      <c r="FD639">
        <v>0.00161886503163497</v>
      </c>
      <c r="FE639">
        <v>-2.08621555845513e-05</v>
      </c>
      <c r="FF639">
        <v>0</v>
      </c>
      <c r="FG639">
        <v>2096</v>
      </c>
      <c r="FH639">
        <v>2</v>
      </c>
      <c r="FI639">
        <v>28</v>
      </c>
      <c r="FJ639">
        <v>22.2</v>
      </c>
      <c r="FK639">
        <v>22.1</v>
      </c>
      <c r="FL639">
        <v>18</v>
      </c>
      <c r="FM639">
        <v>493.608</v>
      </c>
      <c r="FN639">
        <v>514.775</v>
      </c>
      <c r="FO639">
        <v>36.6589</v>
      </c>
      <c r="FP639">
        <v>26.7988</v>
      </c>
      <c r="FQ639">
        <v>30.0005</v>
      </c>
      <c r="FR639">
        <v>26.7565</v>
      </c>
      <c r="FS639">
        <v>26.7259</v>
      </c>
      <c r="FT639">
        <v>21.6023</v>
      </c>
      <c r="FU639">
        <v>19.8236</v>
      </c>
      <c r="FV639">
        <v>0</v>
      </c>
      <c r="FW639">
        <v>36.69</v>
      </c>
      <c r="FX639">
        <v>420</v>
      </c>
      <c r="FY639">
        <v>13.2008</v>
      </c>
      <c r="FZ639">
        <v>101.658</v>
      </c>
      <c r="GA639">
        <v>96.1727</v>
      </c>
    </row>
    <row r="640" spans="1:183">
      <c r="A640">
        <v>624</v>
      </c>
      <c r="B640">
        <v>1625678462.5</v>
      </c>
      <c r="C640">
        <v>1246.40000009537</v>
      </c>
      <c r="D640" t="s">
        <v>1554</v>
      </c>
      <c r="E640" t="s">
        <v>1555</v>
      </c>
      <c r="F640">
        <v>1</v>
      </c>
      <c r="G640" t="s">
        <v>302</v>
      </c>
      <c r="H640">
        <v>1625678461.5</v>
      </c>
      <c r="I640">
        <f>(J640)/1000</f>
        <v>0</v>
      </c>
      <c r="J640">
        <f>1000*CJ640*AH640*(CF640-CG640)/(100*BY640*(1000-AH640*CF640))</f>
        <v>0</v>
      </c>
      <c r="K640">
        <f>CJ640*AH640*(CE640-CD640*(1000-AH640*CG640)/(1000-AH640*CF640))/(100*BY640)</f>
        <v>0</v>
      </c>
      <c r="L640">
        <f>CD640 - IF(AH640&gt;1, K640*BY640*100.0/(AJ640*CR640), 0)</f>
        <v>0</v>
      </c>
      <c r="M640">
        <f>((S640-I640/2)*L640-K640)/(S640+I640/2)</f>
        <v>0</v>
      </c>
      <c r="N640">
        <f>M640*(CK640+CL640)/1000.0</f>
        <v>0</v>
      </c>
      <c r="O640">
        <f>(CD640 - IF(AH640&gt;1, K640*BY640*100.0/(AJ640*CR640), 0))*(CK640+CL640)/1000.0</f>
        <v>0</v>
      </c>
      <c r="P640">
        <f>2.0/((1/R640-1/Q640)+SIGN(R640)*SQRT((1/R640-1/Q640)*(1/R640-1/Q640) + 4*BZ640/((BZ640+1)*(BZ640+1))*(2*1/R640*1/Q640-1/Q640*1/Q640)))</f>
        <v>0</v>
      </c>
      <c r="Q640">
        <f>IF(LEFT(CA640,1)&lt;&gt;"0",IF(LEFT(CA640,1)="1",3.0,CB640),$D$5+$E$5*(CR640*CK640/($K$5*1000))+$F$5*(CR640*CK640/($K$5*1000))*MAX(MIN(BY640,$J$5),$I$5)*MAX(MIN(BY640,$J$5),$I$5)+$G$5*MAX(MIN(BY640,$J$5),$I$5)*(CR640*CK640/($K$5*1000))+$H$5*(CR640*CK640/($K$5*1000))*(CR640*CK640/($K$5*1000)))</f>
        <v>0</v>
      </c>
      <c r="R640">
        <f>I640*(1000-(1000*0.61365*exp(17.502*V640/(240.97+V640))/(CK640+CL640)+CF640)/2)/(1000*0.61365*exp(17.502*V640/(240.97+V640))/(CK640+CL640)-CF640)</f>
        <v>0</v>
      </c>
      <c r="S640">
        <f>1/((BZ640+1)/(P640/1.6)+1/(Q640/1.37)) + BZ640/((BZ640+1)/(P640/1.6) + BZ640/(Q640/1.37))</f>
        <v>0</v>
      </c>
      <c r="T640">
        <f>(BU640*BX640)</f>
        <v>0</v>
      </c>
      <c r="U640">
        <f>(CM640+(T640+2*0.95*5.67E-8*(((CM640+$B$7)+273)^4-(CM640+273)^4)-44100*I640)/(1.84*29.3*Q640+8*0.95*5.67E-8*(CM640+273)^3))</f>
        <v>0</v>
      </c>
      <c r="V640">
        <f>($C$7*CN640+$D$7*CO640+$E$7*U640)</f>
        <v>0</v>
      </c>
      <c r="W640">
        <f>0.61365*exp(17.502*V640/(240.97+V640))</f>
        <v>0</v>
      </c>
      <c r="X640">
        <f>(Y640/Z640*100)</f>
        <v>0</v>
      </c>
      <c r="Y640">
        <f>CF640*(CK640+CL640)/1000</f>
        <v>0</v>
      </c>
      <c r="Z640">
        <f>0.61365*exp(17.502*CM640/(240.97+CM640))</f>
        <v>0</v>
      </c>
      <c r="AA640">
        <f>(W640-CF640*(CK640+CL640)/1000)</f>
        <v>0</v>
      </c>
      <c r="AB640">
        <f>(-I640*44100)</f>
        <v>0</v>
      </c>
      <c r="AC640">
        <f>2*29.3*Q640*0.92*(CM640-V640)</f>
        <v>0</v>
      </c>
      <c r="AD640">
        <f>2*0.95*5.67E-8*(((CM640+$B$7)+273)^4-(V640+273)^4)</f>
        <v>0</v>
      </c>
      <c r="AE640">
        <f>T640+AD640+AB640+AC640</f>
        <v>0</v>
      </c>
      <c r="AF640">
        <v>0</v>
      </c>
      <c r="AG640">
        <v>0</v>
      </c>
      <c r="AH640">
        <f>IF(AF640*$H$13&gt;=AJ640,1.0,(AJ640/(AJ640-AF640*$H$13)))</f>
        <v>0</v>
      </c>
      <c r="AI640">
        <f>(AH640-1)*100</f>
        <v>0</v>
      </c>
      <c r="AJ640">
        <f>MAX(0,($B$13+$C$13*CR640)/(1+$D$13*CR640)*CK640/(CM640+273)*$E$13)</f>
        <v>0</v>
      </c>
      <c r="AK640" t="s">
        <v>303</v>
      </c>
      <c r="AL640" t="s">
        <v>303</v>
      </c>
      <c r="AM640">
        <v>0</v>
      </c>
      <c r="AN640">
        <v>0</v>
      </c>
      <c r="AO640">
        <f>1-AM640/AN640</f>
        <v>0</v>
      </c>
      <c r="AP640">
        <v>0</v>
      </c>
      <c r="AQ640" t="s">
        <v>303</v>
      </c>
      <c r="AR640" t="s">
        <v>303</v>
      </c>
      <c r="AS640">
        <v>0</v>
      </c>
      <c r="AT640">
        <v>0</v>
      </c>
      <c r="AU640">
        <f>1-AS640/AT640</f>
        <v>0</v>
      </c>
      <c r="AV640">
        <v>0.5</v>
      </c>
      <c r="AW640">
        <f>BV640</f>
        <v>0</v>
      </c>
      <c r="AX640">
        <f>K640</f>
        <v>0</v>
      </c>
      <c r="AY640">
        <f>AU640*AV640*AW640</f>
        <v>0</v>
      </c>
      <c r="AZ640">
        <f>(AX640-AP640)/AW640</f>
        <v>0</v>
      </c>
      <c r="BA640">
        <f>(AN640-AT640)/AT640</f>
        <v>0</v>
      </c>
      <c r="BB640">
        <f>AM640/(AO640+AM640/AT640)</f>
        <v>0</v>
      </c>
      <c r="BC640" t="s">
        <v>303</v>
      </c>
      <c r="BD640">
        <v>0</v>
      </c>
      <c r="BE640">
        <f>IF(BD640&lt;&gt;0, BD640, BB640)</f>
        <v>0</v>
      </c>
      <c r="BF640">
        <f>1-BE640/AT640</f>
        <v>0</v>
      </c>
      <c r="BG640">
        <f>(AT640-AS640)/(AT640-BE640)</f>
        <v>0</v>
      </c>
      <c r="BH640">
        <f>(AN640-AT640)/(AN640-BE640)</f>
        <v>0</v>
      </c>
      <c r="BI640">
        <f>(AT640-AS640)/(AT640-AM640)</f>
        <v>0</v>
      </c>
      <c r="BJ640">
        <f>(AN640-AT640)/(AN640-AM640)</f>
        <v>0</v>
      </c>
      <c r="BK640">
        <f>(BG640*BE640/AS640)</f>
        <v>0</v>
      </c>
      <c r="BL640">
        <f>(1-BK640)</f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f>$B$11*CS640+$C$11*CT640+$F$11*CU640*(1-CX640)</f>
        <v>0</v>
      </c>
      <c r="BV640">
        <f>BU640*BW640</f>
        <v>0</v>
      </c>
      <c r="BW640">
        <f>($B$11*$D$9+$C$11*$D$9+$F$11*((DH640+CZ640)/MAX(DH640+CZ640+DI640, 0.1)*$I$9+DI640/MAX(DH640+CZ640+DI640, 0.1)*$J$9))/($B$11+$C$11+$F$11)</f>
        <v>0</v>
      </c>
      <c r="BX640">
        <f>($B$11*$K$9+$C$11*$K$9+$F$11*((DH640+CZ640)/MAX(DH640+CZ640+DI640, 0.1)*$P$9+DI640/MAX(DH640+CZ640+DI640, 0.1)*$Q$9))/($B$11+$C$11+$F$11)</f>
        <v>0</v>
      </c>
      <c r="BY640">
        <v>6</v>
      </c>
      <c r="BZ640">
        <v>0.5</v>
      </c>
      <c r="CA640" t="s">
        <v>304</v>
      </c>
      <c r="CB640">
        <v>2</v>
      </c>
      <c r="CC640">
        <v>1625678461.5</v>
      </c>
      <c r="CD640">
        <v>404.912</v>
      </c>
      <c r="CE640">
        <v>420.018666666667</v>
      </c>
      <c r="CF640">
        <v>16.4618</v>
      </c>
      <c r="CG640">
        <v>13.1149666666667</v>
      </c>
      <c r="CH640">
        <v>419.253333333333</v>
      </c>
      <c r="CI640">
        <v>18.0850666666667</v>
      </c>
      <c r="CJ640">
        <v>499.998</v>
      </c>
      <c r="CK640">
        <v>100.426</v>
      </c>
      <c r="CL640">
        <v>0.0999238333333333</v>
      </c>
      <c r="CM640">
        <v>32.1302333333333</v>
      </c>
      <c r="CN640">
        <v>31.4377666666667</v>
      </c>
      <c r="CO640">
        <v>999.9</v>
      </c>
      <c r="CP640">
        <v>0</v>
      </c>
      <c r="CQ640">
        <v>0</v>
      </c>
      <c r="CR640">
        <v>9999.37333333333</v>
      </c>
      <c r="CS640">
        <v>0</v>
      </c>
      <c r="CT640">
        <v>4.07446666666667</v>
      </c>
      <c r="CU640">
        <v>1045.98333333333</v>
      </c>
      <c r="CV640">
        <v>0.961987666666667</v>
      </c>
      <c r="CW640">
        <v>0.0380122</v>
      </c>
      <c r="CX640">
        <v>0</v>
      </c>
      <c r="CY640">
        <v>1134.45</v>
      </c>
      <c r="CZ640">
        <v>4.99912</v>
      </c>
      <c r="DA640">
        <v>11834.8</v>
      </c>
      <c r="DB640">
        <v>6712.66333333333</v>
      </c>
      <c r="DC640">
        <v>39</v>
      </c>
      <c r="DD640">
        <v>41.562</v>
      </c>
      <c r="DE640">
        <v>40.5206666666667</v>
      </c>
      <c r="DF640">
        <v>41.354</v>
      </c>
      <c r="DG640">
        <v>41.3956666666667</v>
      </c>
      <c r="DH640">
        <v>1001.41333333333</v>
      </c>
      <c r="DI640">
        <v>39.57</v>
      </c>
      <c r="DJ640">
        <v>0</v>
      </c>
      <c r="DK640">
        <v>1625678463.2</v>
      </c>
      <c r="DL640">
        <v>0</v>
      </c>
      <c r="DM640">
        <v>1136.20461538462</v>
      </c>
      <c r="DN640">
        <v>-14.771965831517</v>
      </c>
      <c r="DO640">
        <v>-170.817094254665</v>
      </c>
      <c r="DP640">
        <v>11862.1230769231</v>
      </c>
      <c r="DQ640">
        <v>15</v>
      </c>
      <c r="DR640">
        <v>1625677134.6</v>
      </c>
      <c r="DS640" t="s">
        <v>305</v>
      </c>
      <c r="DT640">
        <v>1625677128.6</v>
      </c>
      <c r="DU640">
        <v>1625677134.6</v>
      </c>
      <c r="DV640">
        <v>2</v>
      </c>
      <c r="DW640">
        <v>0.041</v>
      </c>
      <c r="DX640">
        <v>0.026</v>
      </c>
      <c r="DY640">
        <v>-14.347</v>
      </c>
      <c r="DZ640">
        <v>-1.389</v>
      </c>
      <c r="EA640">
        <v>420</v>
      </c>
      <c r="EB640">
        <v>5</v>
      </c>
      <c r="EC640">
        <v>0.14</v>
      </c>
      <c r="ED640">
        <v>0.08</v>
      </c>
      <c r="EE640">
        <v>-15.0317804878049</v>
      </c>
      <c r="EF640">
        <v>-0.249188153310132</v>
      </c>
      <c r="EG640">
        <v>0.0453197701946265</v>
      </c>
      <c r="EH640">
        <v>1</v>
      </c>
      <c r="EI640">
        <v>1136.898</v>
      </c>
      <c r="EJ640">
        <v>-15.2083626346534</v>
      </c>
      <c r="EK640">
        <v>1.5438612076775</v>
      </c>
      <c r="EL640">
        <v>0</v>
      </c>
      <c r="EM640">
        <v>3.3225543902439</v>
      </c>
      <c r="EN640">
        <v>0.178537630662022</v>
      </c>
      <c r="EO640">
        <v>0.018454980694465</v>
      </c>
      <c r="EP640">
        <v>0</v>
      </c>
      <c r="EQ640">
        <v>1</v>
      </c>
      <c r="ER640">
        <v>3</v>
      </c>
      <c r="ES640" t="s">
        <v>427</v>
      </c>
      <c r="ET640">
        <v>100</v>
      </c>
      <c r="EU640">
        <v>100</v>
      </c>
      <c r="EV640">
        <v>-14.341</v>
      </c>
      <c r="EW640">
        <v>-1.6234</v>
      </c>
      <c r="EX640">
        <v>-14.3476998515065</v>
      </c>
      <c r="EY640">
        <v>0.000485247639819423</v>
      </c>
      <c r="EZ640">
        <v>-1.36446825205216e-06</v>
      </c>
      <c r="FA640">
        <v>5.78542989185787e-10</v>
      </c>
      <c r="FB640">
        <v>-1.1099058739466</v>
      </c>
      <c r="FC640">
        <v>-0.0508365997127688</v>
      </c>
      <c r="FD640">
        <v>0.00161886503163497</v>
      </c>
      <c r="FE640">
        <v>-2.08621555845513e-05</v>
      </c>
      <c r="FF640">
        <v>0</v>
      </c>
      <c r="FG640">
        <v>2096</v>
      </c>
      <c r="FH640">
        <v>2</v>
      </c>
      <c r="FI640">
        <v>28</v>
      </c>
      <c r="FJ640">
        <v>22.2</v>
      </c>
      <c r="FK640">
        <v>22.1</v>
      </c>
      <c r="FL640">
        <v>18</v>
      </c>
      <c r="FM640">
        <v>493.53</v>
      </c>
      <c r="FN640">
        <v>514.773</v>
      </c>
      <c r="FO640">
        <v>36.7039</v>
      </c>
      <c r="FP640">
        <v>26.8011</v>
      </c>
      <c r="FQ640">
        <v>30.0005</v>
      </c>
      <c r="FR640">
        <v>26.7577</v>
      </c>
      <c r="FS640">
        <v>26.7276</v>
      </c>
      <c r="FT640">
        <v>21.6017</v>
      </c>
      <c r="FU640">
        <v>19.4845</v>
      </c>
      <c r="FV640">
        <v>0</v>
      </c>
      <c r="FW640">
        <v>36.75</v>
      </c>
      <c r="FX640">
        <v>420</v>
      </c>
      <c r="FY640">
        <v>13.2924</v>
      </c>
      <c r="FZ640">
        <v>101.657</v>
      </c>
      <c r="GA640">
        <v>96.1717</v>
      </c>
    </row>
    <row r="641" spans="1:183">
      <c r="A641">
        <v>625</v>
      </c>
      <c r="B641">
        <v>1625678464.5</v>
      </c>
      <c r="C641">
        <v>1248.40000009537</v>
      </c>
      <c r="D641" t="s">
        <v>1556</v>
      </c>
      <c r="E641" t="s">
        <v>1557</v>
      </c>
      <c r="F641">
        <v>1</v>
      </c>
      <c r="G641" t="s">
        <v>302</v>
      </c>
      <c r="H641">
        <v>1625678463.5</v>
      </c>
      <c r="I641">
        <f>(J641)/1000</f>
        <v>0</v>
      </c>
      <c r="J641">
        <f>1000*CJ641*AH641*(CF641-CG641)/(100*BY641*(1000-AH641*CF641))</f>
        <v>0</v>
      </c>
      <c r="K641">
        <f>CJ641*AH641*(CE641-CD641*(1000-AH641*CG641)/(1000-AH641*CF641))/(100*BY641)</f>
        <v>0</v>
      </c>
      <c r="L641">
        <f>CD641 - IF(AH641&gt;1, K641*BY641*100.0/(AJ641*CR641), 0)</f>
        <v>0</v>
      </c>
      <c r="M641">
        <f>((S641-I641/2)*L641-K641)/(S641+I641/2)</f>
        <v>0</v>
      </c>
      <c r="N641">
        <f>M641*(CK641+CL641)/1000.0</f>
        <v>0</v>
      </c>
      <c r="O641">
        <f>(CD641 - IF(AH641&gt;1, K641*BY641*100.0/(AJ641*CR641), 0))*(CK641+CL641)/1000.0</f>
        <v>0</v>
      </c>
      <c r="P641">
        <f>2.0/((1/R641-1/Q641)+SIGN(R641)*SQRT((1/R641-1/Q641)*(1/R641-1/Q641) + 4*BZ641/((BZ641+1)*(BZ641+1))*(2*1/R641*1/Q641-1/Q641*1/Q641)))</f>
        <v>0</v>
      </c>
      <c r="Q641">
        <f>IF(LEFT(CA641,1)&lt;&gt;"0",IF(LEFT(CA641,1)="1",3.0,CB641),$D$5+$E$5*(CR641*CK641/($K$5*1000))+$F$5*(CR641*CK641/($K$5*1000))*MAX(MIN(BY641,$J$5),$I$5)*MAX(MIN(BY641,$J$5),$I$5)+$G$5*MAX(MIN(BY641,$J$5),$I$5)*(CR641*CK641/($K$5*1000))+$H$5*(CR641*CK641/($K$5*1000))*(CR641*CK641/($K$5*1000)))</f>
        <v>0</v>
      </c>
      <c r="R641">
        <f>I641*(1000-(1000*0.61365*exp(17.502*V641/(240.97+V641))/(CK641+CL641)+CF641)/2)/(1000*0.61365*exp(17.502*V641/(240.97+V641))/(CK641+CL641)-CF641)</f>
        <v>0</v>
      </c>
      <c r="S641">
        <f>1/((BZ641+1)/(P641/1.6)+1/(Q641/1.37)) + BZ641/((BZ641+1)/(P641/1.6) + BZ641/(Q641/1.37))</f>
        <v>0</v>
      </c>
      <c r="T641">
        <f>(BU641*BX641)</f>
        <v>0</v>
      </c>
      <c r="U641">
        <f>(CM641+(T641+2*0.95*5.67E-8*(((CM641+$B$7)+273)^4-(CM641+273)^4)-44100*I641)/(1.84*29.3*Q641+8*0.95*5.67E-8*(CM641+273)^3))</f>
        <v>0</v>
      </c>
      <c r="V641">
        <f>($C$7*CN641+$D$7*CO641+$E$7*U641)</f>
        <v>0</v>
      </c>
      <c r="W641">
        <f>0.61365*exp(17.502*V641/(240.97+V641))</f>
        <v>0</v>
      </c>
      <c r="X641">
        <f>(Y641/Z641*100)</f>
        <v>0</v>
      </c>
      <c r="Y641">
        <f>CF641*(CK641+CL641)/1000</f>
        <v>0</v>
      </c>
      <c r="Z641">
        <f>0.61365*exp(17.502*CM641/(240.97+CM641))</f>
        <v>0</v>
      </c>
      <c r="AA641">
        <f>(W641-CF641*(CK641+CL641)/1000)</f>
        <v>0</v>
      </c>
      <c r="AB641">
        <f>(-I641*44100)</f>
        <v>0</v>
      </c>
      <c r="AC641">
        <f>2*29.3*Q641*0.92*(CM641-V641)</f>
        <v>0</v>
      </c>
      <c r="AD641">
        <f>2*0.95*5.67E-8*(((CM641+$B$7)+273)^4-(V641+273)^4)</f>
        <v>0</v>
      </c>
      <c r="AE641">
        <f>T641+AD641+AB641+AC641</f>
        <v>0</v>
      </c>
      <c r="AF641">
        <v>0</v>
      </c>
      <c r="AG641">
        <v>0</v>
      </c>
      <c r="AH641">
        <f>IF(AF641*$H$13&gt;=AJ641,1.0,(AJ641/(AJ641-AF641*$H$13)))</f>
        <v>0</v>
      </c>
      <c r="AI641">
        <f>(AH641-1)*100</f>
        <v>0</v>
      </c>
      <c r="AJ641">
        <f>MAX(0,($B$13+$C$13*CR641)/(1+$D$13*CR641)*CK641/(CM641+273)*$E$13)</f>
        <v>0</v>
      </c>
      <c r="AK641" t="s">
        <v>303</v>
      </c>
      <c r="AL641" t="s">
        <v>303</v>
      </c>
      <c r="AM641">
        <v>0</v>
      </c>
      <c r="AN641">
        <v>0</v>
      </c>
      <c r="AO641">
        <f>1-AM641/AN641</f>
        <v>0</v>
      </c>
      <c r="AP641">
        <v>0</v>
      </c>
      <c r="AQ641" t="s">
        <v>303</v>
      </c>
      <c r="AR641" t="s">
        <v>303</v>
      </c>
      <c r="AS641">
        <v>0</v>
      </c>
      <c r="AT641">
        <v>0</v>
      </c>
      <c r="AU641">
        <f>1-AS641/AT641</f>
        <v>0</v>
      </c>
      <c r="AV641">
        <v>0.5</v>
      </c>
      <c r="AW641">
        <f>BV641</f>
        <v>0</v>
      </c>
      <c r="AX641">
        <f>K641</f>
        <v>0</v>
      </c>
      <c r="AY641">
        <f>AU641*AV641*AW641</f>
        <v>0</v>
      </c>
      <c r="AZ641">
        <f>(AX641-AP641)/AW641</f>
        <v>0</v>
      </c>
      <c r="BA641">
        <f>(AN641-AT641)/AT641</f>
        <v>0</v>
      </c>
      <c r="BB641">
        <f>AM641/(AO641+AM641/AT641)</f>
        <v>0</v>
      </c>
      <c r="BC641" t="s">
        <v>303</v>
      </c>
      <c r="BD641">
        <v>0</v>
      </c>
      <c r="BE641">
        <f>IF(BD641&lt;&gt;0, BD641, BB641)</f>
        <v>0</v>
      </c>
      <c r="BF641">
        <f>1-BE641/AT641</f>
        <v>0</v>
      </c>
      <c r="BG641">
        <f>(AT641-AS641)/(AT641-BE641)</f>
        <v>0</v>
      </c>
      <c r="BH641">
        <f>(AN641-AT641)/(AN641-BE641)</f>
        <v>0</v>
      </c>
      <c r="BI641">
        <f>(AT641-AS641)/(AT641-AM641)</f>
        <v>0</v>
      </c>
      <c r="BJ641">
        <f>(AN641-AT641)/(AN641-AM641)</f>
        <v>0</v>
      </c>
      <c r="BK641">
        <f>(BG641*BE641/AS641)</f>
        <v>0</v>
      </c>
      <c r="BL641">
        <f>(1-BK641)</f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f>$B$11*CS641+$C$11*CT641+$F$11*CU641*(1-CX641)</f>
        <v>0</v>
      </c>
      <c r="BV641">
        <f>BU641*BW641</f>
        <v>0</v>
      </c>
      <c r="BW641">
        <f>($B$11*$D$9+$C$11*$D$9+$F$11*((DH641+CZ641)/MAX(DH641+CZ641+DI641, 0.1)*$I$9+DI641/MAX(DH641+CZ641+DI641, 0.1)*$J$9))/($B$11+$C$11+$F$11)</f>
        <v>0</v>
      </c>
      <c r="BX641">
        <f>($B$11*$K$9+$C$11*$K$9+$F$11*((DH641+CZ641)/MAX(DH641+CZ641+DI641, 0.1)*$P$9+DI641/MAX(DH641+CZ641+DI641, 0.1)*$Q$9))/($B$11+$C$11+$F$11)</f>
        <v>0</v>
      </c>
      <c r="BY641">
        <v>6</v>
      </c>
      <c r="BZ641">
        <v>0.5</v>
      </c>
      <c r="CA641" t="s">
        <v>304</v>
      </c>
      <c r="CB641">
        <v>2</v>
      </c>
      <c r="CC641">
        <v>1625678463.5</v>
      </c>
      <c r="CD641">
        <v>404.944666666667</v>
      </c>
      <c r="CE641">
        <v>420.019333333333</v>
      </c>
      <c r="CF641">
        <v>16.4906333333333</v>
      </c>
      <c r="CG641">
        <v>13.1364666666667</v>
      </c>
      <c r="CH641">
        <v>419.286333333333</v>
      </c>
      <c r="CI641">
        <v>18.1142333333333</v>
      </c>
      <c r="CJ641">
        <v>499.971666666667</v>
      </c>
      <c r="CK641">
        <v>100.425333333333</v>
      </c>
      <c r="CL641">
        <v>0.0998967333333333</v>
      </c>
      <c r="CM641">
        <v>32.1596666666667</v>
      </c>
      <c r="CN641">
        <v>31.4639333333333</v>
      </c>
      <c r="CO641">
        <v>999.9</v>
      </c>
      <c r="CP641">
        <v>0</v>
      </c>
      <c r="CQ641">
        <v>0</v>
      </c>
      <c r="CR641">
        <v>10001.44</v>
      </c>
      <c r="CS641">
        <v>0</v>
      </c>
      <c r="CT641">
        <v>4.04230333333333</v>
      </c>
      <c r="CU641">
        <v>1045.97666666667</v>
      </c>
      <c r="CV641">
        <v>0.961987666666667</v>
      </c>
      <c r="CW641">
        <v>0.0380122</v>
      </c>
      <c r="CX641">
        <v>0</v>
      </c>
      <c r="CY641">
        <v>1134.20666666667</v>
      </c>
      <c r="CZ641">
        <v>4.99912</v>
      </c>
      <c r="DA641">
        <v>11837.5333333333</v>
      </c>
      <c r="DB641">
        <v>6712.65</v>
      </c>
      <c r="DC641">
        <v>39</v>
      </c>
      <c r="DD641">
        <v>41.625</v>
      </c>
      <c r="DE641">
        <v>40.5203333333333</v>
      </c>
      <c r="DF641">
        <v>41.4163333333333</v>
      </c>
      <c r="DG641">
        <v>41.4786666666667</v>
      </c>
      <c r="DH641">
        <v>1001.40666666667</v>
      </c>
      <c r="DI641">
        <v>39.57</v>
      </c>
      <c r="DJ641">
        <v>0</v>
      </c>
      <c r="DK641">
        <v>1625678465.6</v>
      </c>
      <c r="DL641">
        <v>0</v>
      </c>
      <c r="DM641">
        <v>1135.62615384615</v>
      </c>
      <c r="DN641">
        <v>-14.4403418938087</v>
      </c>
      <c r="DO641">
        <v>-176.437606977694</v>
      </c>
      <c r="DP641">
        <v>11855.7615384615</v>
      </c>
      <c r="DQ641">
        <v>15</v>
      </c>
      <c r="DR641">
        <v>1625677134.6</v>
      </c>
      <c r="DS641" t="s">
        <v>305</v>
      </c>
      <c r="DT641">
        <v>1625677128.6</v>
      </c>
      <c r="DU641">
        <v>1625677134.6</v>
      </c>
      <c r="DV641">
        <v>2</v>
      </c>
      <c r="DW641">
        <v>0.041</v>
      </c>
      <c r="DX641">
        <v>0.026</v>
      </c>
      <c r="DY641">
        <v>-14.347</v>
      </c>
      <c r="DZ641">
        <v>-1.389</v>
      </c>
      <c r="EA641">
        <v>420</v>
      </c>
      <c r="EB641">
        <v>5</v>
      </c>
      <c r="EC641">
        <v>0.14</v>
      </c>
      <c r="ED641">
        <v>0.08</v>
      </c>
      <c r="EE641">
        <v>-15.040287804878</v>
      </c>
      <c r="EF641">
        <v>-0.259450871080119</v>
      </c>
      <c r="EG641">
        <v>0.0461089547152994</v>
      </c>
      <c r="EH641">
        <v>1</v>
      </c>
      <c r="EI641">
        <v>1136.29909090909</v>
      </c>
      <c r="EJ641">
        <v>-14.6735434467406</v>
      </c>
      <c r="EK641">
        <v>1.4124004145884</v>
      </c>
      <c r="EL641">
        <v>0</v>
      </c>
      <c r="EM641">
        <v>3.32754073170732</v>
      </c>
      <c r="EN641">
        <v>0.185013658536587</v>
      </c>
      <c r="EO641">
        <v>0.0189756524860012</v>
      </c>
      <c r="EP641">
        <v>0</v>
      </c>
      <c r="EQ641">
        <v>1</v>
      </c>
      <c r="ER641">
        <v>3</v>
      </c>
      <c r="ES641" t="s">
        <v>427</v>
      </c>
      <c r="ET641">
        <v>100</v>
      </c>
      <c r="EU641">
        <v>100</v>
      </c>
      <c r="EV641">
        <v>-14.342</v>
      </c>
      <c r="EW641">
        <v>-1.6237</v>
      </c>
      <c r="EX641">
        <v>-14.3476998515065</v>
      </c>
      <c r="EY641">
        <v>0.000485247639819423</v>
      </c>
      <c r="EZ641">
        <v>-1.36446825205216e-06</v>
      </c>
      <c r="FA641">
        <v>5.78542989185787e-10</v>
      </c>
      <c r="FB641">
        <v>-1.1099058739466</v>
      </c>
      <c r="FC641">
        <v>-0.0508365997127688</v>
      </c>
      <c r="FD641">
        <v>0.00161886503163497</v>
      </c>
      <c r="FE641">
        <v>-2.08621555845513e-05</v>
      </c>
      <c r="FF641">
        <v>0</v>
      </c>
      <c r="FG641">
        <v>2096</v>
      </c>
      <c r="FH641">
        <v>2</v>
      </c>
      <c r="FI641">
        <v>28</v>
      </c>
      <c r="FJ641">
        <v>22.3</v>
      </c>
      <c r="FK641">
        <v>22.2</v>
      </c>
      <c r="FL641">
        <v>18</v>
      </c>
      <c r="FM641">
        <v>493.428</v>
      </c>
      <c r="FN641">
        <v>515</v>
      </c>
      <c r="FO641">
        <v>36.7478</v>
      </c>
      <c r="FP641">
        <v>26.8033</v>
      </c>
      <c r="FQ641">
        <v>30.0004</v>
      </c>
      <c r="FR641">
        <v>26.7594</v>
      </c>
      <c r="FS641">
        <v>26.7288</v>
      </c>
      <c r="FT641">
        <v>21.6014</v>
      </c>
      <c r="FU641">
        <v>19.4845</v>
      </c>
      <c r="FV641">
        <v>0</v>
      </c>
      <c r="FW641">
        <v>36.82</v>
      </c>
      <c r="FX641">
        <v>420</v>
      </c>
      <c r="FY641">
        <v>13.2998</v>
      </c>
      <c r="FZ641">
        <v>101.656</v>
      </c>
      <c r="GA641">
        <v>96.1725</v>
      </c>
    </row>
    <row r="642" spans="1:183">
      <c r="A642">
        <v>626</v>
      </c>
      <c r="B642">
        <v>1625678466.5</v>
      </c>
      <c r="C642">
        <v>1250.40000009537</v>
      </c>
      <c r="D642" t="s">
        <v>1558</v>
      </c>
      <c r="E642" t="s">
        <v>1559</v>
      </c>
      <c r="F642">
        <v>1</v>
      </c>
      <c r="G642" t="s">
        <v>302</v>
      </c>
      <c r="H642">
        <v>1625678465.5</v>
      </c>
      <c r="I642">
        <f>(J642)/1000</f>
        <v>0</v>
      </c>
      <c r="J642">
        <f>1000*CJ642*AH642*(CF642-CG642)/(100*BY642*(1000-AH642*CF642))</f>
        <v>0</v>
      </c>
      <c r="K642">
        <f>CJ642*AH642*(CE642-CD642*(1000-AH642*CG642)/(1000-AH642*CF642))/(100*BY642)</f>
        <v>0</v>
      </c>
      <c r="L642">
        <f>CD642 - IF(AH642&gt;1, K642*BY642*100.0/(AJ642*CR642), 0)</f>
        <v>0</v>
      </c>
      <c r="M642">
        <f>((S642-I642/2)*L642-K642)/(S642+I642/2)</f>
        <v>0</v>
      </c>
      <c r="N642">
        <f>M642*(CK642+CL642)/1000.0</f>
        <v>0</v>
      </c>
      <c r="O642">
        <f>(CD642 - IF(AH642&gt;1, K642*BY642*100.0/(AJ642*CR642), 0))*(CK642+CL642)/1000.0</f>
        <v>0</v>
      </c>
      <c r="P642">
        <f>2.0/((1/R642-1/Q642)+SIGN(R642)*SQRT((1/R642-1/Q642)*(1/R642-1/Q642) + 4*BZ642/((BZ642+1)*(BZ642+1))*(2*1/R642*1/Q642-1/Q642*1/Q642)))</f>
        <v>0</v>
      </c>
      <c r="Q642">
        <f>IF(LEFT(CA642,1)&lt;&gt;"0",IF(LEFT(CA642,1)="1",3.0,CB642),$D$5+$E$5*(CR642*CK642/($K$5*1000))+$F$5*(CR642*CK642/($K$5*1000))*MAX(MIN(BY642,$J$5),$I$5)*MAX(MIN(BY642,$J$5),$I$5)+$G$5*MAX(MIN(BY642,$J$5),$I$5)*(CR642*CK642/($K$5*1000))+$H$5*(CR642*CK642/($K$5*1000))*(CR642*CK642/($K$5*1000)))</f>
        <v>0</v>
      </c>
      <c r="R642">
        <f>I642*(1000-(1000*0.61365*exp(17.502*V642/(240.97+V642))/(CK642+CL642)+CF642)/2)/(1000*0.61365*exp(17.502*V642/(240.97+V642))/(CK642+CL642)-CF642)</f>
        <v>0</v>
      </c>
      <c r="S642">
        <f>1/((BZ642+1)/(P642/1.6)+1/(Q642/1.37)) + BZ642/((BZ642+1)/(P642/1.6) + BZ642/(Q642/1.37))</f>
        <v>0</v>
      </c>
      <c r="T642">
        <f>(BU642*BX642)</f>
        <v>0</v>
      </c>
      <c r="U642">
        <f>(CM642+(T642+2*0.95*5.67E-8*(((CM642+$B$7)+273)^4-(CM642+273)^4)-44100*I642)/(1.84*29.3*Q642+8*0.95*5.67E-8*(CM642+273)^3))</f>
        <v>0</v>
      </c>
      <c r="V642">
        <f>($C$7*CN642+$D$7*CO642+$E$7*U642)</f>
        <v>0</v>
      </c>
      <c r="W642">
        <f>0.61365*exp(17.502*V642/(240.97+V642))</f>
        <v>0</v>
      </c>
      <c r="X642">
        <f>(Y642/Z642*100)</f>
        <v>0</v>
      </c>
      <c r="Y642">
        <f>CF642*(CK642+CL642)/1000</f>
        <v>0</v>
      </c>
      <c r="Z642">
        <f>0.61365*exp(17.502*CM642/(240.97+CM642))</f>
        <v>0</v>
      </c>
      <c r="AA642">
        <f>(W642-CF642*(CK642+CL642)/1000)</f>
        <v>0</v>
      </c>
      <c r="AB642">
        <f>(-I642*44100)</f>
        <v>0</v>
      </c>
      <c r="AC642">
        <f>2*29.3*Q642*0.92*(CM642-V642)</f>
        <v>0</v>
      </c>
      <c r="AD642">
        <f>2*0.95*5.67E-8*(((CM642+$B$7)+273)^4-(V642+273)^4)</f>
        <v>0</v>
      </c>
      <c r="AE642">
        <f>T642+AD642+AB642+AC642</f>
        <v>0</v>
      </c>
      <c r="AF642">
        <v>0</v>
      </c>
      <c r="AG642">
        <v>0</v>
      </c>
      <c r="AH642">
        <f>IF(AF642*$H$13&gt;=AJ642,1.0,(AJ642/(AJ642-AF642*$H$13)))</f>
        <v>0</v>
      </c>
      <c r="AI642">
        <f>(AH642-1)*100</f>
        <v>0</v>
      </c>
      <c r="AJ642">
        <f>MAX(0,($B$13+$C$13*CR642)/(1+$D$13*CR642)*CK642/(CM642+273)*$E$13)</f>
        <v>0</v>
      </c>
      <c r="AK642" t="s">
        <v>303</v>
      </c>
      <c r="AL642" t="s">
        <v>303</v>
      </c>
      <c r="AM642">
        <v>0</v>
      </c>
      <c r="AN642">
        <v>0</v>
      </c>
      <c r="AO642">
        <f>1-AM642/AN642</f>
        <v>0</v>
      </c>
      <c r="AP642">
        <v>0</v>
      </c>
      <c r="AQ642" t="s">
        <v>303</v>
      </c>
      <c r="AR642" t="s">
        <v>303</v>
      </c>
      <c r="AS642">
        <v>0</v>
      </c>
      <c r="AT642">
        <v>0</v>
      </c>
      <c r="AU642">
        <f>1-AS642/AT642</f>
        <v>0</v>
      </c>
      <c r="AV642">
        <v>0.5</v>
      </c>
      <c r="AW642">
        <f>BV642</f>
        <v>0</v>
      </c>
      <c r="AX642">
        <f>K642</f>
        <v>0</v>
      </c>
      <c r="AY642">
        <f>AU642*AV642*AW642</f>
        <v>0</v>
      </c>
      <c r="AZ642">
        <f>(AX642-AP642)/AW642</f>
        <v>0</v>
      </c>
      <c r="BA642">
        <f>(AN642-AT642)/AT642</f>
        <v>0</v>
      </c>
      <c r="BB642">
        <f>AM642/(AO642+AM642/AT642)</f>
        <v>0</v>
      </c>
      <c r="BC642" t="s">
        <v>303</v>
      </c>
      <c r="BD642">
        <v>0</v>
      </c>
      <c r="BE642">
        <f>IF(BD642&lt;&gt;0, BD642, BB642)</f>
        <v>0</v>
      </c>
      <c r="BF642">
        <f>1-BE642/AT642</f>
        <v>0</v>
      </c>
      <c r="BG642">
        <f>(AT642-AS642)/(AT642-BE642)</f>
        <v>0</v>
      </c>
      <c r="BH642">
        <f>(AN642-AT642)/(AN642-BE642)</f>
        <v>0</v>
      </c>
      <c r="BI642">
        <f>(AT642-AS642)/(AT642-AM642)</f>
        <v>0</v>
      </c>
      <c r="BJ642">
        <f>(AN642-AT642)/(AN642-AM642)</f>
        <v>0</v>
      </c>
      <c r="BK642">
        <f>(BG642*BE642/AS642)</f>
        <v>0</v>
      </c>
      <c r="BL642">
        <f>(1-BK642)</f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f>$B$11*CS642+$C$11*CT642+$F$11*CU642*(1-CX642)</f>
        <v>0</v>
      </c>
      <c r="BV642">
        <f>BU642*BW642</f>
        <v>0</v>
      </c>
      <c r="BW642">
        <f>($B$11*$D$9+$C$11*$D$9+$F$11*((DH642+CZ642)/MAX(DH642+CZ642+DI642, 0.1)*$I$9+DI642/MAX(DH642+CZ642+DI642, 0.1)*$J$9))/($B$11+$C$11+$F$11)</f>
        <v>0</v>
      </c>
      <c r="BX642">
        <f>($B$11*$K$9+$C$11*$K$9+$F$11*((DH642+CZ642)/MAX(DH642+CZ642+DI642, 0.1)*$P$9+DI642/MAX(DH642+CZ642+DI642, 0.1)*$Q$9))/($B$11+$C$11+$F$11)</f>
        <v>0</v>
      </c>
      <c r="BY642">
        <v>6</v>
      </c>
      <c r="BZ642">
        <v>0.5</v>
      </c>
      <c r="CA642" t="s">
        <v>304</v>
      </c>
      <c r="CB642">
        <v>2</v>
      </c>
      <c r="CC642">
        <v>1625678465.5</v>
      </c>
      <c r="CD642">
        <v>404.937333333333</v>
      </c>
      <c r="CE642">
        <v>420.005333333333</v>
      </c>
      <c r="CF642">
        <v>16.5191</v>
      </c>
      <c r="CG642">
        <v>13.1494</v>
      </c>
      <c r="CH642">
        <v>419.278666666667</v>
      </c>
      <c r="CI642">
        <v>18.1430666666667</v>
      </c>
      <c r="CJ642">
        <v>500.066666666667</v>
      </c>
      <c r="CK642">
        <v>100.425</v>
      </c>
      <c r="CL642">
        <v>0.100322333333333</v>
      </c>
      <c r="CM642">
        <v>32.1876</v>
      </c>
      <c r="CN642">
        <v>31.4875666666667</v>
      </c>
      <c r="CO642">
        <v>999.9</v>
      </c>
      <c r="CP642">
        <v>0</v>
      </c>
      <c r="CQ642">
        <v>0</v>
      </c>
      <c r="CR642">
        <v>9985</v>
      </c>
      <c r="CS642">
        <v>0</v>
      </c>
      <c r="CT642">
        <v>4.07079333333333</v>
      </c>
      <c r="CU642">
        <v>1046.07666666667</v>
      </c>
      <c r="CV642">
        <v>0.961991333333333</v>
      </c>
      <c r="CW642">
        <v>0.0380085</v>
      </c>
      <c r="CX642">
        <v>0</v>
      </c>
      <c r="CY642">
        <v>1133.44</v>
      </c>
      <c r="CZ642">
        <v>4.99912</v>
      </c>
      <c r="DA642">
        <v>11838.9333333333</v>
      </c>
      <c r="DB642">
        <v>6713.29</v>
      </c>
      <c r="DC642">
        <v>39.104</v>
      </c>
      <c r="DD642">
        <v>41.625</v>
      </c>
      <c r="DE642">
        <v>40.6456666666667</v>
      </c>
      <c r="DF642">
        <v>41.4583333333333</v>
      </c>
      <c r="DG642">
        <v>41.479</v>
      </c>
      <c r="DH642">
        <v>1001.50666666667</v>
      </c>
      <c r="DI642">
        <v>39.57</v>
      </c>
      <c r="DJ642">
        <v>0</v>
      </c>
      <c r="DK642">
        <v>1625678467.4</v>
      </c>
      <c r="DL642">
        <v>0</v>
      </c>
      <c r="DM642">
        <v>1135.122</v>
      </c>
      <c r="DN642">
        <v>-15.3530769080592</v>
      </c>
      <c r="DO642">
        <v>-166.338461316733</v>
      </c>
      <c r="DP642">
        <v>11850.812</v>
      </c>
      <c r="DQ642">
        <v>15</v>
      </c>
      <c r="DR642">
        <v>1625677134.6</v>
      </c>
      <c r="DS642" t="s">
        <v>305</v>
      </c>
      <c r="DT642">
        <v>1625677128.6</v>
      </c>
      <c r="DU642">
        <v>1625677134.6</v>
      </c>
      <c r="DV642">
        <v>2</v>
      </c>
      <c r="DW642">
        <v>0.041</v>
      </c>
      <c r="DX642">
        <v>0.026</v>
      </c>
      <c r="DY642">
        <v>-14.347</v>
      </c>
      <c r="DZ642">
        <v>-1.389</v>
      </c>
      <c r="EA642">
        <v>420</v>
      </c>
      <c r="EB642">
        <v>5</v>
      </c>
      <c r="EC642">
        <v>0.14</v>
      </c>
      <c r="ED642">
        <v>0.08</v>
      </c>
      <c r="EE642">
        <v>-15.0489951219512</v>
      </c>
      <c r="EF642">
        <v>-0.190501045296209</v>
      </c>
      <c r="EG642">
        <v>0.0422901242650217</v>
      </c>
      <c r="EH642">
        <v>1</v>
      </c>
      <c r="EI642">
        <v>1135.83878787879</v>
      </c>
      <c r="EJ642">
        <v>-14.8462016545573</v>
      </c>
      <c r="EK642">
        <v>1.4323423443326</v>
      </c>
      <c r="EL642">
        <v>0</v>
      </c>
      <c r="EM642">
        <v>3.33436853658537</v>
      </c>
      <c r="EN642">
        <v>0.193360348432067</v>
      </c>
      <c r="EO642">
        <v>0.0198138566395235</v>
      </c>
      <c r="EP642">
        <v>0</v>
      </c>
      <c r="EQ642">
        <v>1</v>
      </c>
      <c r="ER642">
        <v>3</v>
      </c>
      <c r="ES642" t="s">
        <v>427</v>
      </c>
      <c r="ET642">
        <v>100</v>
      </c>
      <c r="EU642">
        <v>100</v>
      </c>
      <c r="EV642">
        <v>-14.341</v>
      </c>
      <c r="EW642">
        <v>-1.6241</v>
      </c>
      <c r="EX642">
        <v>-14.3476998515065</v>
      </c>
      <c r="EY642">
        <v>0.000485247639819423</v>
      </c>
      <c r="EZ642">
        <v>-1.36446825205216e-06</v>
      </c>
      <c r="FA642">
        <v>5.78542989185787e-10</v>
      </c>
      <c r="FB642">
        <v>-1.1099058739466</v>
      </c>
      <c r="FC642">
        <v>-0.0508365997127688</v>
      </c>
      <c r="FD642">
        <v>0.00161886503163497</v>
      </c>
      <c r="FE642">
        <v>-2.08621555845513e-05</v>
      </c>
      <c r="FF642">
        <v>0</v>
      </c>
      <c r="FG642">
        <v>2096</v>
      </c>
      <c r="FH642">
        <v>2</v>
      </c>
      <c r="FI642">
        <v>28</v>
      </c>
      <c r="FJ642">
        <v>22.3</v>
      </c>
      <c r="FK642">
        <v>22.2</v>
      </c>
      <c r="FL642">
        <v>18</v>
      </c>
      <c r="FM642">
        <v>493.69</v>
      </c>
      <c r="FN642">
        <v>514.92</v>
      </c>
      <c r="FO642">
        <v>36.7905</v>
      </c>
      <c r="FP642">
        <v>26.8062</v>
      </c>
      <c r="FQ642">
        <v>30.0004</v>
      </c>
      <c r="FR642">
        <v>26.7611</v>
      </c>
      <c r="FS642">
        <v>26.7299</v>
      </c>
      <c r="FT642">
        <v>21.6036</v>
      </c>
      <c r="FU642">
        <v>19.2033</v>
      </c>
      <c r="FV642">
        <v>0</v>
      </c>
      <c r="FW642">
        <v>36.82</v>
      </c>
      <c r="FX642">
        <v>420</v>
      </c>
      <c r="FY642">
        <v>13.3062</v>
      </c>
      <c r="FZ642">
        <v>101.656</v>
      </c>
      <c r="GA642">
        <v>96.1731</v>
      </c>
    </row>
    <row r="643" spans="1:183">
      <c r="A643">
        <v>627</v>
      </c>
      <c r="B643">
        <v>1625678468.5</v>
      </c>
      <c r="C643">
        <v>1252.40000009537</v>
      </c>
      <c r="D643" t="s">
        <v>1560</v>
      </c>
      <c r="E643" t="s">
        <v>1561</v>
      </c>
      <c r="F643">
        <v>1</v>
      </c>
      <c r="G643" t="s">
        <v>302</v>
      </c>
      <c r="H643">
        <v>1625678467.5</v>
      </c>
      <c r="I643">
        <f>(J643)/1000</f>
        <v>0</v>
      </c>
      <c r="J643">
        <f>1000*CJ643*AH643*(CF643-CG643)/(100*BY643*(1000-AH643*CF643))</f>
        <v>0</v>
      </c>
      <c r="K643">
        <f>CJ643*AH643*(CE643-CD643*(1000-AH643*CG643)/(1000-AH643*CF643))/(100*BY643)</f>
        <v>0</v>
      </c>
      <c r="L643">
        <f>CD643 - IF(AH643&gt;1, K643*BY643*100.0/(AJ643*CR643), 0)</f>
        <v>0</v>
      </c>
      <c r="M643">
        <f>((S643-I643/2)*L643-K643)/(S643+I643/2)</f>
        <v>0</v>
      </c>
      <c r="N643">
        <f>M643*(CK643+CL643)/1000.0</f>
        <v>0</v>
      </c>
      <c r="O643">
        <f>(CD643 - IF(AH643&gt;1, K643*BY643*100.0/(AJ643*CR643), 0))*(CK643+CL643)/1000.0</f>
        <v>0</v>
      </c>
      <c r="P643">
        <f>2.0/((1/R643-1/Q643)+SIGN(R643)*SQRT((1/R643-1/Q643)*(1/R643-1/Q643) + 4*BZ643/((BZ643+1)*(BZ643+1))*(2*1/R643*1/Q643-1/Q643*1/Q643)))</f>
        <v>0</v>
      </c>
      <c r="Q643">
        <f>IF(LEFT(CA643,1)&lt;&gt;"0",IF(LEFT(CA643,1)="1",3.0,CB643),$D$5+$E$5*(CR643*CK643/($K$5*1000))+$F$5*(CR643*CK643/($K$5*1000))*MAX(MIN(BY643,$J$5),$I$5)*MAX(MIN(BY643,$J$5),$I$5)+$G$5*MAX(MIN(BY643,$J$5),$I$5)*(CR643*CK643/($K$5*1000))+$H$5*(CR643*CK643/($K$5*1000))*(CR643*CK643/($K$5*1000)))</f>
        <v>0</v>
      </c>
      <c r="R643">
        <f>I643*(1000-(1000*0.61365*exp(17.502*V643/(240.97+V643))/(CK643+CL643)+CF643)/2)/(1000*0.61365*exp(17.502*V643/(240.97+V643))/(CK643+CL643)-CF643)</f>
        <v>0</v>
      </c>
      <c r="S643">
        <f>1/((BZ643+1)/(P643/1.6)+1/(Q643/1.37)) + BZ643/((BZ643+1)/(P643/1.6) + BZ643/(Q643/1.37))</f>
        <v>0</v>
      </c>
      <c r="T643">
        <f>(BU643*BX643)</f>
        <v>0</v>
      </c>
      <c r="U643">
        <f>(CM643+(T643+2*0.95*5.67E-8*(((CM643+$B$7)+273)^4-(CM643+273)^4)-44100*I643)/(1.84*29.3*Q643+8*0.95*5.67E-8*(CM643+273)^3))</f>
        <v>0</v>
      </c>
      <c r="V643">
        <f>($C$7*CN643+$D$7*CO643+$E$7*U643)</f>
        <v>0</v>
      </c>
      <c r="W643">
        <f>0.61365*exp(17.502*V643/(240.97+V643))</f>
        <v>0</v>
      </c>
      <c r="X643">
        <f>(Y643/Z643*100)</f>
        <v>0</v>
      </c>
      <c r="Y643">
        <f>CF643*(CK643+CL643)/1000</f>
        <v>0</v>
      </c>
      <c r="Z643">
        <f>0.61365*exp(17.502*CM643/(240.97+CM643))</f>
        <v>0</v>
      </c>
      <c r="AA643">
        <f>(W643-CF643*(CK643+CL643)/1000)</f>
        <v>0</v>
      </c>
      <c r="AB643">
        <f>(-I643*44100)</f>
        <v>0</v>
      </c>
      <c r="AC643">
        <f>2*29.3*Q643*0.92*(CM643-V643)</f>
        <v>0</v>
      </c>
      <c r="AD643">
        <f>2*0.95*5.67E-8*(((CM643+$B$7)+273)^4-(V643+273)^4)</f>
        <v>0</v>
      </c>
      <c r="AE643">
        <f>T643+AD643+AB643+AC643</f>
        <v>0</v>
      </c>
      <c r="AF643">
        <v>0</v>
      </c>
      <c r="AG643">
        <v>0</v>
      </c>
      <c r="AH643">
        <f>IF(AF643*$H$13&gt;=AJ643,1.0,(AJ643/(AJ643-AF643*$H$13)))</f>
        <v>0</v>
      </c>
      <c r="AI643">
        <f>(AH643-1)*100</f>
        <v>0</v>
      </c>
      <c r="AJ643">
        <f>MAX(0,($B$13+$C$13*CR643)/(1+$D$13*CR643)*CK643/(CM643+273)*$E$13)</f>
        <v>0</v>
      </c>
      <c r="AK643" t="s">
        <v>303</v>
      </c>
      <c r="AL643" t="s">
        <v>303</v>
      </c>
      <c r="AM643">
        <v>0</v>
      </c>
      <c r="AN643">
        <v>0</v>
      </c>
      <c r="AO643">
        <f>1-AM643/AN643</f>
        <v>0</v>
      </c>
      <c r="AP643">
        <v>0</v>
      </c>
      <c r="AQ643" t="s">
        <v>303</v>
      </c>
      <c r="AR643" t="s">
        <v>303</v>
      </c>
      <c r="AS643">
        <v>0</v>
      </c>
      <c r="AT643">
        <v>0</v>
      </c>
      <c r="AU643">
        <f>1-AS643/AT643</f>
        <v>0</v>
      </c>
      <c r="AV643">
        <v>0.5</v>
      </c>
      <c r="AW643">
        <f>BV643</f>
        <v>0</v>
      </c>
      <c r="AX643">
        <f>K643</f>
        <v>0</v>
      </c>
      <c r="AY643">
        <f>AU643*AV643*AW643</f>
        <v>0</v>
      </c>
      <c r="AZ643">
        <f>(AX643-AP643)/AW643</f>
        <v>0</v>
      </c>
      <c r="BA643">
        <f>(AN643-AT643)/AT643</f>
        <v>0</v>
      </c>
      <c r="BB643">
        <f>AM643/(AO643+AM643/AT643)</f>
        <v>0</v>
      </c>
      <c r="BC643" t="s">
        <v>303</v>
      </c>
      <c r="BD643">
        <v>0</v>
      </c>
      <c r="BE643">
        <f>IF(BD643&lt;&gt;0, BD643, BB643)</f>
        <v>0</v>
      </c>
      <c r="BF643">
        <f>1-BE643/AT643</f>
        <v>0</v>
      </c>
      <c r="BG643">
        <f>(AT643-AS643)/(AT643-BE643)</f>
        <v>0</v>
      </c>
      <c r="BH643">
        <f>(AN643-AT643)/(AN643-BE643)</f>
        <v>0</v>
      </c>
      <c r="BI643">
        <f>(AT643-AS643)/(AT643-AM643)</f>
        <v>0</v>
      </c>
      <c r="BJ643">
        <f>(AN643-AT643)/(AN643-AM643)</f>
        <v>0</v>
      </c>
      <c r="BK643">
        <f>(BG643*BE643/AS643)</f>
        <v>0</v>
      </c>
      <c r="BL643">
        <f>(1-BK643)</f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f>$B$11*CS643+$C$11*CT643+$F$11*CU643*(1-CX643)</f>
        <v>0</v>
      </c>
      <c r="BV643">
        <f>BU643*BW643</f>
        <v>0</v>
      </c>
      <c r="BW643">
        <f>($B$11*$D$9+$C$11*$D$9+$F$11*((DH643+CZ643)/MAX(DH643+CZ643+DI643, 0.1)*$I$9+DI643/MAX(DH643+CZ643+DI643, 0.1)*$J$9))/($B$11+$C$11+$F$11)</f>
        <v>0</v>
      </c>
      <c r="BX643">
        <f>($B$11*$K$9+$C$11*$K$9+$F$11*((DH643+CZ643)/MAX(DH643+CZ643+DI643, 0.1)*$P$9+DI643/MAX(DH643+CZ643+DI643, 0.1)*$Q$9))/($B$11+$C$11+$F$11)</f>
        <v>0</v>
      </c>
      <c r="BY643">
        <v>6</v>
      </c>
      <c r="BZ643">
        <v>0.5</v>
      </c>
      <c r="CA643" t="s">
        <v>304</v>
      </c>
      <c r="CB643">
        <v>2</v>
      </c>
      <c r="CC643">
        <v>1625678467.5</v>
      </c>
      <c r="CD643">
        <v>404.922666666667</v>
      </c>
      <c r="CE643">
        <v>419.937333333333</v>
      </c>
      <c r="CF643">
        <v>16.5467333333333</v>
      </c>
      <c r="CG643">
        <v>13.1735666666667</v>
      </c>
      <c r="CH643">
        <v>419.264</v>
      </c>
      <c r="CI643">
        <v>18.1710333333333</v>
      </c>
      <c r="CJ643">
        <v>500.114</v>
      </c>
      <c r="CK643">
        <v>100.424</v>
      </c>
      <c r="CL643">
        <v>0.100225</v>
      </c>
      <c r="CM643">
        <v>32.2162</v>
      </c>
      <c r="CN643">
        <v>31.5186666666667</v>
      </c>
      <c r="CO643">
        <v>999.9</v>
      </c>
      <c r="CP643">
        <v>0</v>
      </c>
      <c r="CQ643">
        <v>0</v>
      </c>
      <c r="CR643">
        <v>10025.0333333333</v>
      </c>
      <c r="CS643">
        <v>0</v>
      </c>
      <c r="CT643">
        <v>4.08044</v>
      </c>
      <c r="CU643">
        <v>1045.97333333333</v>
      </c>
      <c r="CV643">
        <v>0.961987666666667</v>
      </c>
      <c r="CW643">
        <v>0.0380122</v>
      </c>
      <c r="CX643">
        <v>0</v>
      </c>
      <c r="CY643">
        <v>1133.01666666667</v>
      </c>
      <c r="CZ643">
        <v>4.99912</v>
      </c>
      <c r="DA643">
        <v>11831.6</v>
      </c>
      <c r="DB643">
        <v>6712.61</v>
      </c>
      <c r="DC643">
        <v>39.104</v>
      </c>
      <c r="DD643">
        <v>41.625</v>
      </c>
      <c r="DE643">
        <v>40.708</v>
      </c>
      <c r="DF643">
        <v>41.437</v>
      </c>
      <c r="DG643">
        <v>41.479</v>
      </c>
      <c r="DH643">
        <v>1001.40333333333</v>
      </c>
      <c r="DI643">
        <v>39.57</v>
      </c>
      <c r="DJ643">
        <v>0</v>
      </c>
      <c r="DK643">
        <v>1625678469.2</v>
      </c>
      <c r="DL643">
        <v>0</v>
      </c>
      <c r="DM643">
        <v>1134.73692307692</v>
      </c>
      <c r="DN643">
        <v>-15.103589760016</v>
      </c>
      <c r="DO643">
        <v>-155.176068504539</v>
      </c>
      <c r="DP643">
        <v>11847.05</v>
      </c>
      <c r="DQ643">
        <v>15</v>
      </c>
      <c r="DR643">
        <v>1625677134.6</v>
      </c>
      <c r="DS643" t="s">
        <v>305</v>
      </c>
      <c r="DT643">
        <v>1625677128.6</v>
      </c>
      <c r="DU643">
        <v>1625677134.6</v>
      </c>
      <c r="DV643">
        <v>2</v>
      </c>
      <c r="DW643">
        <v>0.041</v>
      </c>
      <c r="DX643">
        <v>0.026</v>
      </c>
      <c r="DY643">
        <v>-14.347</v>
      </c>
      <c r="DZ643">
        <v>-1.389</v>
      </c>
      <c r="EA643">
        <v>420</v>
      </c>
      <c r="EB643">
        <v>5</v>
      </c>
      <c r="EC643">
        <v>0.14</v>
      </c>
      <c r="ED643">
        <v>0.08</v>
      </c>
      <c r="EE643">
        <v>-15.0491048780488</v>
      </c>
      <c r="EF643">
        <v>-0.0851602787456391</v>
      </c>
      <c r="EG643">
        <v>0.041617110407183</v>
      </c>
      <c r="EH643">
        <v>1</v>
      </c>
      <c r="EI643">
        <v>1135.39171428571</v>
      </c>
      <c r="EJ643">
        <v>-14.7593165555794</v>
      </c>
      <c r="EK643">
        <v>1.50306826328068</v>
      </c>
      <c r="EL643">
        <v>0</v>
      </c>
      <c r="EM643">
        <v>3.34125365853659</v>
      </c>
      <c r="EN643">
        <v>0.192422926829278</v>
      </c>
      <c r="EO643">
        <v>0.0197198028184989</v>
      </c>
      <c r="EP643">
        <v>0</v>
      </c>
      <c r="EQ643">
        <v>1</v>
      </c>
      <c r="ER643">
        <v>3</v>
      </c>
      <c r="ES643" t="s">
        <v>427</v>
      </c>
      <c r="ET643">
        <v>100</v>
      </c>
      <c r="EU643">
        <v>100</v>
      </c>
      <c r="EV643">
        <v>-14.342</v>
      </c>
      <c r="EW643">
        <v>-1.6245</v>
      </c>
      <c r="EX643">
        <v>-14.3476998515065</v>
      </c>
      <c r="EY643">
        <v>0.000485247639819423</v>
      </c>
      <c r="EZ643">
        <v>-1.36446825205216e-06</v>
      </c>
      <c r="FA643">
        <v>5.78542989185787e-10</v>
      </c>
      <c r="FB643">
        <v>-1.1099058739466</v>
      </c>
      <c r="FC643">
        <v>-0.0508365997127688</v>
      </c>
      <c r="FD643">
        <v>0.00161886503163497</v>
      </c>
      <c r="FE643">
        <v>-2.08621555845513e-05</v>
      </c>
      <c r="FF643">
        <v>0</v>
      </c>
      <c r="FG643">
        <v>2096</v>
      </c>
      <c r="FH643">
        <v>2</v>
      </c>
      <c r="FI643">
        <v>28</v>
      </c>
      <c r="FJ643">
        <v>22.3</v>
      </c>
      <c r="FK643">
        <v>22.2</v>
      </c>
      <c r="FL643">
        <v>18</v>
      </c>
      <c r="FM643">
        <v>493.617</v>
      </c>
      <c r="FN643">
        <v>514.881</v>
      </c>
      <c r="FO643">
        <v>36.8322</v>
      </c>
      <c r="FP643">
        <v>26.809</v>
      </c>
      <c r="FQ643">
        <v>30.0004</v>
      </c>
      <c r="FR643">
        <v>26.7628</v>
      </c>
      <c r="FS643">
        <v>26.7315</v>
      </c>
      <c r="FT643">
        <v>21.6041</v>
      </c>
      <c r="FU643">
        <v>19.2033</v>
      </c>
      <c r="FV643">
        <v>0</v>
      </c>
      <c r="FW643">
        <v>36.89</v>
      </c>
      <c r="FX643">
        <v>420</v>
      </c>
      <c r="FY643">
        <v>13.3061</v>
      </c>
      <c r="FZ643">
        <v>101.657</v>
      </c>
      <c r="GA643">
        <v>96.1727</v>
      </c>
    </row>
    <row r="644" spans="1:183">
      <c r="A644">
        <v>628</v>
      </c>
      <c r="B644">
        <v>1625678470.5</v>
      </c>
      <c r="C644">
        <v>1254.40000009537</v>
      </c>
      <c r="D644" t="s">
        <v>1562</v>
      </c>
      <c r="E644" t="s">
        <v>1563</v>
      </c>
      <c r="F644">
        <v>1</v>
      </c>
      <c r="G644" t="s">
        <v>302</v>
      </c>
      <c r="H644">
        <v>1625678469.5</v>
      </c>
      <c r="I644">
        <f>(J644)/1000</f>
        <v>0</v>
      </c>
      <c r="J644">
        <f>1000*CJ644*AH644*(CF644-CG644)/(100*BY644*(1000-AH644*CF644))</f>
        <v>0</v>
      </c>
      <c r="K644">
        <f>CJ644*AH644*(CE644-CD644*(1000-AH644*CG644)/(1000-AH644*CF644))/(100*BY644)</f>
        <v>0</v>
      </c>
      <c r="L644">
        <f>CD644 - IF(AH644&gt;1, K644*BY644*100.0/(AJ644*CR644), 0)</f>
        <v>0</v>
      </c>
      <c r="M644">
        <f>((S644-I644/2)*L644-K644)/(S644+I644/2)</f>
        <v>0</v>
      </c>
      <c r="N644">
        <f>M644*(CK644+CL644)/1000.0</f>
        <v>0</v>
      </c>
      <c r="O644">
        <f>(CD644 - IF(AH644&gt;1, K644*BY644*100.0/(AJ644*CR644), 0))*(CK644+CL644)/1000.0</f>
        <v>0</v>
      </c>
      <c r="P644">
        <f>2.0/((1/R644-1/Q644)+SIGN(R644)*SQRT((1/R644-1/Q644)*(1/R644-1/Q644) + 4*BZ644/((BZ644+1)*(BZ644+1))*(2*1/R644*1/Q644-1/Q644*1/Q644)))</f>
        <v>0</v>
      </c>
      <c r="Q644">
        <f>IF(LEFT(CA644,1)&lt;&gt;"0",IF(LEFT(CA644,1)="1",3.0,CB644),$D$5+$E$5*(CR644*CK644/($K$5*1000))+$F$5*(CR644*CK644/($K$5*1000))*MAX(MIN(BY644,$J$5),$I$5)*MAX(MIN(BY644,$J$5),$I$5)+$G$5*MAX(MIN(BY644,$J$5),$I$5)*(CR644*CK644/($K$5*1000))+$H$5*(CR644*CK644/($K$5*1000))*(CR644*CK644/($K$5*1000)))</f>
        <v>0</v>
      </c>
      <c r="R644">
        <f>I644*(1000-(1000*0.61365*exp(17.502*V644/(240.97+V644))/(CK644+CL644)+CF644)/2)/(1000*0.61365*exp(17.502*V644/(240.97+V644))/(CK644+CL644)-CF644)</f>
        <v>0</v>
      </c>
      <c r="S644">
        <f>1/((BZ644+1)/(P644/1.6)+1/(Q644/1.37)) + BZ644/((BZ644+1)/(P644/1.6) + BZ644/(Q644/1.37))</f>
        <v>0</v>
      </c>
      <c r="T644">
        <f>(BU644*BX644)</f>
        <v>0</v>
      </c>
      <c r="U644">
        <f>(CM644+(T644+2*0.95*5.67E-8*(((CM644+$B$7)+273)^4-(CM644+273)^4)-44100*I644)/(1.84*29.3*Q644+8*0.95*5.67E-8*(CM644+273)^3))</f>
        <v>0</v>
      </c>
      <c r="V644">
        <f>($C$7*CN644+$D$7*CO644+$E$7*U644)</f>
        <v>0</v>
      </c>
      <c r="W644">
        <f>0.61365*exp(17.502*V644/(240.97+V644))</f>
        <v>0</v>
      </c>
      <c r="X644">
        <f>(Y644/Z644*100)</f>
        <v>0</v>
      </c>
      <c r="Y644">
        <f>CF644*(CK644+CL644)/1000</f>
        <v>0</v>
      </c>
      <c r="Z644">
        <f>0.61365*exp(17.502*CM644/(240.97+CM644))</f>
        <v>0</v>
      </c>
      <c r="AA644">
        <f>(W644-CF644*(CK644+CL644)/1000)</f>
        <v>0</v>
      </c>
      <c r="AB644">
        <f>(-I644*44100)</f>
        <v>0</v>
      </c>
      <c r="AC644">
        <f>2*29.3*Q644*0.92*(CM644-V644)</f>
        <v>0</v>
      </c>
      <c r="AD644">
        <f>2*0.95*5.67E-8*(((CM644+$B$7)+273)^4-(V644+273)^4)</f>
        <v>0</v>
      </c>
      <c r="AE644">
        <f>T644+AD644+AB644+AC644</f>
        <v>0</v>
      </c>
      <c r="AF644">
        <v>0</v>
      </c>
      <c r="AG644">
        <v>0</v>
      </c>
      <c r="AH644">
        <f>IF(AF644*$H$13&gt;=AJ644,1.0,(AJ644/(AJ644-AF644*$H$13)))</f>
        <v>0</v>
      </c>
      <c r="AI644">
        <f>(AH644-1)*100</f>
        <v>0</v>
      </c>
      <c r="AJ644">
        <f>MAX(0,($B$13+$C$13*CR644)/(1+$D$13*CR644)*CK644/(CM644+273)*$E$13)</f>
        <v>0</v>
      </c>
      <c r="AK644" t="s">
        <v>303</v>
      </c>
      <c r="AL644" t="s">
        <v>303</v>
      </c>
      <c r="AM644">
        <v>0</v>
      </c>
      <c r="AN644">
        <v>0</v>
      </c>
      <c r="AO644">
        <f>1-AM644/AN644</f>
        <v>0</v>
      </c>
      <c r="AP644">
        <v>0</v>
      </c>
      <c r="AQ644" t="s">
        <v>303</v>
      </c>
      <c r="AR644" t="s">
        <v>303</v>
      </c>
      <c r="AS644">
        <v>0</v>
      </c>
      <c r="AT644">
        <v>0</v>
      </c>
      <c r="AU644">
        <f>1-AS644/AT644</f>
        <v>0</v>
      </c>
      <c r="AV644">
        <v>0.5</v>
      </c>
      <c r="AW644">
        <f>BV644</f>
        <v>0</v>
      </c>
      <c r="AX644">
        <f>K644</f>
        <v>0</v>
      </c>
      <c r="AY644">
        <f>AU644*AV644*AW644</f>
        <v>0</v>
      </c>
      <c r="AZ644">
        <f>(AX644-AP644)/AW644</f>
        <v>0</v>
      </c>
      <c r="BA644">
        <f>(AN644-AT644)/AT644</f>
        <v>0</v>
      </c>
      <c r="BB644">
        <f>AM644/(AO644+AM644/AT644)</f>
        <v>0</v>
      </c>
      <c r="BC644" t="s">
        <v>303</v>
      </c>
      <c r="BD644">
        <v>0</v>
      </c>
      <c r="BE644">
        <f>IF(BD644&lt;&gt;0, BD644, BB644)</f>
        <v>0</v>
      </c>
      <c r="BF644">
        <f>1-BE644/AT644</f>
        <v>0</v>
      </c>
      <c r="BG644">
        <f>(AT644-AS644)/(AT644-BE644)</f>
        <v>0</v>
      </c>
      <c r="BH644">
        <f>(AN644-AT644)/(AN644-BE644)</f>
        <v>0</v>
      </c>
      <c r="BI644">
        <f>(AT644-AS644)/(AT644-AM644)</f>
        <v>0</v>
      </c>
      <c r="BJ644">
        <f>(AN644-AT644)/(AN644-AM644)</f>
        <v>0</v>
      </c>
      <c r="BK644">
        <f>(BG644*BE644/AS644)</f>
        <v>0</v>
      </c>
      <c r="BL644">
        <f>(1-BK644)</f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f>$B$11*CS644+$C$11*CT644+$F$11*CU644*(1-CX644)</f>
        <v>0</v>
      </c>
      <c r="BV644">
        <f>BU644*BW644</f>
        <v>0</v>
      </c>
      <c r="BW644">
        <f>($B$11*$D$9+$C$11*$D$9+$F$11*((DH644+CZ644)/MAX(DH644+CZ644+DI644, 0.1)*$I$9+DI644/MAX(DH644+CZ644+DI644, 0.1)*$J$9))/($B$11+$C$11+$F$11)</f>
        <v>0</v>
      </c>
      <c r="BX644">
        <f>($B$11*$K$9+$C$11*$K$9+$F$11*((DH644+CZ644)/MAX(DH644+CZ644+DI644, 0.1)*$P$9+DI644/MAX(DH644+CZ644+DI644, 0.1)*$Q$9))/($B$11+$C$11+$F$11)</f>
        <v>0</v>
      </c>
      <c r="BY644">
        <v>6</v>
      </c>
      <c r="BZ644">
        <v>0.5</v>
      </c>
      <c r="CA644" t="s">
        <v>304</v>
      </c>
      <c r="CB644">
        <v>2</v>
      </c>
      <c r="CC644">
        <v>1625678469.5</v>
      </c>
      <c r="CD644">
        <v>404.924</v>
      </c>
      <c r="CE644">
        <v>419.925666666667</v>
      </c>
      <c r="CF644">
        <v>16.5738</v>
      </c>
      <c r="CG644">
        <v>13.2005333333333</v>
      </c>
      <c r="CH644">
        <v>419.265666666667</v>
      </c>
      <c r="CI644">
        <v>18.1984333333333</v>
      </c>
      <c r="CJ644">
        <v>500.028666666667</v>
      </c>
      <c r="CK644">
        <v>100.423666666667</v>
      </c>
      <c r="CL644">
        <v>0.099814</v>
      </c>
      <c r="CM644">
        <v>32.2454</v>
      </c>
      <c r="CN644">
        <v>31.5463666666667</v>
      </c>
      <c r="CO644">
        <v>999.9</v>
      </c>
      <c r="CP644">
        <v>0</v>
      </c>
      <c r="CQ644">
        <v>0</v>
      </c>
      <c r="CR644">
        <v>10034.5666666667</v>
      </c>
      <c r="CS644">
        <v>0</v>
      </c>
      <c r="CT644">
        <v>4.08044</v>
      </c>
      <c r="CU644">
        <v>1046.07333333333</v>
      </c>
      <c r="CV644">
        <v>0.961987666666667</v>
      </c>
      <c r="CW644">
        <v>0.0380122</v>
      </c>
      <c r="CX644">
        <v>0</v>
      </c>
      <c r="CY644">
        <v>1132.78</v>
      </c>
      <c r="CZ644">
        <v>4.99912</v>
      </c>
      <c r="DA644">
        <v>11828.6</v>
      </c>
      <c r="DB644">
        <v>6713.25</v>
      </c>
      <c r="DC644">
        <v>39.083</v>
      </c>
      <c r="DD644">
        <v>41.625</v>
      </c>
      <c r="DE644">
        <v>40.6453333333333</v>
      </c>
      <c r="DF644">
        <v>41.312</v>
      </c>
      <c r="DG644">
        <v>41.437</v>
      </c>
      <c r="DH644">
        <v>1001.5</v>
      </c>
      <c r="DI644">
        <v>39.5733333333333</v>
      </c>
      <c r="DJ644">
        <v>0</v>
      </c>
      <c r="DK644">
        <v>1625678471.6</v>
      </c>
      <c r="DL644">
        <v>0</v>
      </c>
      <c r="DM644">
        <v>1134.15038461538</v>
      </c>
      <c r="DN644">
        <v>-15.0232478631945</v>
      </c>
      <c r="DO644">
        <v>-141.268376149134</v>
      </c>
      <c r="DP644">
        <v>11841.5192307692</v>
      </c>
      <c r="DQ644">
        <v>15</v>
      </c>
      <c r="DR644">
        <v>1625677134.6</v>
      </c>
      <c r="DS644" t="s">
        <v>305</v>
      </c>
      <c r="DT644">
        <v>1625677128.6</v>
      </c>
      <c r="DU644">
        <v>1625677134.6</v>
      </c>
      <c r="DV644">
        <v>2</v>
      </c>
      <c r="DW644">
        <v>0.041</v>
      </c>
      <c r="DX644">
        <v>0.026</v>
      </c>
      <c r="DY644">
        <v>-14.347</v>
      </c>
      <c r="DZ644">
        <v>-1.389</v>
      </c>
      <c r="EA644">
        <v>420</v>
      </c>
      <c r="EB644">
        <v>5</v>
      </c>
      <c r="EC644">
        <v>0.14</v>
      </c>
      <c r="ED644">
        <v>0.08</v>
      </c>
      <c r="EE644">
        <v>-15.0427634146341</v>
      </c>
      <c r="EF644">
        <v>-0.0423888501741995</v>
      </c>
      <c r="EG644">
        <v>0.0438337421878845</v>
      </c>
      <c r="EH644">
        <v>1</v>
      </c>
      <c r="EI644">
        <v>1134.82818181818</v>
      </c>
      <c r="EJ644">
        <v>-14.6020801545428</v>
      </c>
      <c r="EK644">
        <v>1.41212810506836</v>
      </c>
      <c r="EL644">
        <v>0</v>
      </c>
      <c r="EM644">
        <v>3.34687024390244</v>
      </c>
      <c r="EN644">
        <v>0.192317979094087</v>
      </c>
      <c r="EO644">
        <v>0.0197040536237802</v>
      </c>
      <c r="EP644">
        <v>0</v>
      </c>
      <c r="EQ644">
        <v>1</v>
      </c>
      <c r="ER644">
        <v>3</v>
      </c>
      <c r="ES644" t="s">
        <v>427</v>
      </c>
      <c r="ET644">
        <v>100</v>
      </c>
      <c r="EU644">
        <v>100</v>
      </c>
      <c r="EV644">
        <v>-14.341</v>
      </c>
      <c r="EW644">
        <v>-1.6248</v>
      </c>
      <c r="EX644">
        <v>-14.3476998515065</v>
      </c>
      <c r="EY644">
        <v>0.000485247639819423</v>
      </c>
      <c r="EZ644">
        <v>-1.36446825205216e-06</v>
      </c>
      <c r="FA644">
        <v>5.78542989185787e-10</v>
      </c>
      <c r="FB644">
        <v>-1.1099058739466</v>
      </c>
      <c r="FC644">
        <v>-0.0508365997127688</v>
      </c>
      <c r="FD644">
        <v>0.00161886503163497</v>
      </c>
      <c r="FE644">
        <v>-2.08621555845513e-05</v>
      </c>
      <c r="FF644">
        <v>0</v>
      </c>
      <c r="FG644">
        <v>2096</v>
      </c>
      <c r="FH644">
        <v>2</v>
      </c>
      <c r="FI644">
        <v>28</v>
      </c>
      <c r="FJ644">
        <v>22.4</v>
      </c>
      <c r="FK644">
        <v>22.3</v>
      </c>
      <c r="FL644">
        <v>18</v>
      </c>
      <c r="FM644">
        <v>493.451</v>
      </c>
      <c r="FN644">
        <v>514.947</v>
      </c>
      <c r="FO644">
        <v>36.8719</v>
      </c>
      <c r="FP644">
        <v>26.8113</v>
      </c>
      <c r="FQ644">
        <v>30.0005</v>
      </c>
      <c r="FR644">
        <v>26.7639</v>
      </c>
      <c r="FS644">
        <v>26.7327</v>
      </c>
      <c r="FT644">
        <v>21.6062</v>
      </c>
      <c r="FU644">
        <v>19.2033</v>
      </c>
      <c r="FV644">
        <v>0</v>
      </c>
      <c r="FW644">
        <v>36.96</v>
      </c>
      <c r="FX644">
        <v>420</v>
      </c>
      <c r="FY644">
        <v>13.3009</v>
      </c>
      <c r="FZ644">
        <v>101.656</v>
      </c>
      <c r="GA644">
        <v>96.1719</v>
      </c>
    </row>
    <row r="645" spans="1:183">
      <c r="A645">
        <v>629</v>
      </c>
      <c r="B645">
        <v>1625678472.5</v>
      </c>
      <c r="C645">
        <v>1256.40000009537</v>
      </c>
      <c r="D645" t="s">
        <v>1564</v>
      </c>
      <c r="E645" t="s">
        <v>1565</v>
      </c>
      <c r="F645">
        <v>1</v>
      </c>
      <c r="G645" t="s">
        <v>302</v>
      </c>
      <c r="H645">
        <v>1625678471.5</v>
      </c>
      <c r="I645">
        <f>(J645)/1000</f>
        <v>0</v>
      </c>
      <c r="J645">
        <f>1000*CJ645*AH645*(CF645-CG645)/(100*BY645*(1000-AH645*CF645))</f>
        <v>0</v>
      </c>
      <c r="K645">
        <f>CJ645*AH645*(CE645-CD645*(1000-AH645*CG645)/(1000-AH645*CF645))/(100*BY645)</f>
        <v>0</v>
      </c>
      <c r="L645">
        <f>CD645 - IF(AH645&gt;1, K645*BY645*100.0/(AJ645*CR645), 0)</f>
        <v>0</v>
      </c>
      <c r="M645">
        <f>((S645-I645/2)*L645-K645)/(S645+I645/2)</f>
        <v>0</v>
      </c>
      <c r="N645">
        <f>M645*(CK645+CL645)/1000.0</f>
        <v>0</v>
      </c>
      <c r="O645">
        <f>(CD645 - IF(AH645&gt;1, K645*BY645*100.0/(AJ645*CR645), 0))*(CK645+CL645)/1000.0</f>
        <v>0</v>
      </c>
      <c r="P645">
        <f>2.0/((1/R645-1/Q645)+SIGN(R645)*SQRT((1/R645-1/Q645)*(1/R645-1/Q645) + 4*BZ645/((BZ645+1)*(BZ645+1))*(2*1/R645*1/Q645-1/Q645*1/Q645)))</f>
        <v>0</v>
      </c>
      <c r="Q645">
        <f>IF(LEFT(CA645,1)&lt;&gt;"0",IF(LEFT(CA645,1)="1",3.0,CB645),$D$5+$E$5*(CR645*CK645/($K$5*1000))+$F$5*(CR645*CK645/($K$5*1000))*MAX(MIN(BY645,$J$5),$I$5)*MAX(MIN(BY645,$J$5),$I$5)+$G$5*MAX(MIN(BY645,$J$5),$I$5)*(CR645*CK645/($K$5*1000))+$H$5*(CR645*CK645/($K$5*1000))*(CR645*CK645/($K$5*1000)))</f>
        <v>0</v>
      </c>
      <c r="R645">
        <f>I645*(1000-(1000*0.61365*exp(17.502*V645/(240.97+V645))/(CK645+CL645)+CF645)/2)/(1000*0.61365*exp(17.502*V645/(240.97+V645))/(CK645+CL645)-CF645)</f>
        <v>0</v>
      </c>
      <c r="S645">
        <f>1/((BZ645+1)/(P645/1.6)+1/(Q645/1.37)) + BZ645/((BZ645+1)/(P645/1.6) + BZ645/(Q645/1.37))</f>
        <v>0</v>
      </c>
      <c r="T645">
        <f>(BU645*BX645)</f>
        <v>0</v>
      </c>
      <c r="U645">
        <f>(CM645+(T645+2*0.95*5.67E-8*(((CM645+$B$7)+273)^4-(CM645+273)^4)-44100*I645)/(1.84*29.3*Q645+8*0.95*5.67E-8*(CM645+273)^3))</f>
        <v>0</v>
      </c>
      <c r="V645">
        <f>($C$7*CN645+$D$7*CO645+$E$7*U645)</f>
        <v>0</v>
      </c>
      <c r="W645">
        <f>0.61365*exp(17.502*V645/(240.97+V645))</f>
        <v>0</v>
      </c>
      <c r="X645">
        <f>(Y645/Z645*100)</f>
        <v>0</v>
      </c>
      <c r="Y645">
        <f>CF645*(CK645+CL645)/1000</f>
        <v>0</v>
      </c>
      <c r="Z645">
        <f>0.61365*exp(17.502*CM645/(240.97+CM645))</f>
        <v>0</v>
      </c>
      <c r="AA645">
        <f>(W645-CF645*(CK645+CL645)/1000)</f>
        <v>0</v>
      </c>
      <c r="AB645">
        <f>(-I645*44100)</f>
        <v>0</v>
      </c>
      <c r="AC645">
        <f>2*29.3*Q645*0.92*(CM645-V645)</f>
        <v>0</v>
      </c>
      <c r="AD645">
        <f>2*0.95*5.67E-8*(((CM645+$B$7)+273)^4-(V645+273)^4)</f>
        <v>0</v>
      </c>
      <c r="AE645">
        <f>T645+AD645+AB645+AC645</f>
        <v>0</v>
      </c>
      <c r="AF645">
        <v>0</v>
      </c>
      <c r="AG645">
        <v>0</v>
      </c>
      <c r="AH645">
        <f>IF(AF645*$H$13&gt;=AJ645,1.0,(AJ645/(AJ645-AF645*$H$13)))</f>
        <v>0</v>
      </c>
      <c r="AI645">
        <f>(AH645-1)*100</f>
        <v>0</v>
      </c>
      <c r="AJ645">
        <f>MAX(0,($B$13+$C$13*CR645)/(1+$D$13*CR645)*CK645/(CM645+273)*$E$13)</f>
        <v>0</v>
      </c>
      <c r="AK645" t="s">
        <v>303</v>
      </c>
      <c r="AL645" t="s">
        <v>303</v>
      </c>
      <c r="AM645">
        <v>0</v>
      </c>
      <c r="AN645">
        <v>0</v>
      </c>
      <c r="AO645">
        <f>1-AM645/AN645</f>
        <v>0</v>
      </c>
      <c r="AP645">
        <v>0</v>
      </c>
      <c r="AQ645" t="s">
        <v>303</v>
      </c>
      <c r="AR645" t="s">
        <v>303</v>
      </c>
      <c r="AS645">
        <v>0</v>
      </c>
      <c r="AT645">
        <v>0</v>
      </c>
      <c r="AU645">
        <f>1-AS645/AT645</f>
        <v>0</v>
      </c>
      <c r="AV645">
        <v>0.5</v>
      </c>
      <c r="AW645">
        <f>BV645</f>
        <v>0</v>
      </c>
      <c r="AX645">
        <f>K645</f>
        <v>0</v>
      </c>
      <c r="AY645">
        <f>AU645*AV645*AW645</f>
        <v>0</v>
      </c>
      <c r="AZ645">
        <f>(AX645-AP645)/AW645</f>
        <v>0</v>
      </c>
      <c r="BA645">
        <f>(AN645-AT645)/AT645</f>
        <v>0</v>
      </c>
      <c r="BB645">
        <f>AM645/(AO645+AM645/AT645)</f>
        <v>0</v>
      </c>
      <c r="BC645" t="s">
        <v>303</v>
      </c>
      <c r="BD645">
        <v>0</v>
      </c>
      <c r="BE645">
        <f>IF(BD645&lt;&gt;0, BD645, BB645)</f>
        <v>0</v>
      </c>
      <c r="BF645">
        <f>1-BE645/AT645</f>
        <v>0</v>
      </c>
      <c r="BG645">
        <f>(AT645-AS645)/(AT645-BE645)</f>
        <v>0</v>
      </c>
      <c r="BH645">
        <f>(AN645-AT645)/(AN645-BE645)</f>
        <v>0</v>
      </c>
      <c r="BI645">
        <f>(AT645-AS645)/(AT645-AM645)</f>
        <v>0</v>
      </c>
      <c r="BJ645">
        <f>(AN645-AT645)/(AN645-AM645)</f>
        <v>0</v>
      </c>
      <c r="BK645">
        <f>(BG645*BE645/AS645)</f>
        <v>0</v>
      </c>
      <c r="BL645">
        <f>(1-BK645)</f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f>$B$11*CS645+$C$11*CT645+$F$11*CU645*(1-CX645)</f>
        <v>0</v>
      </c>
      <c r="BV645">
        <f>BU645*BW645</f>
        <v>0</v>
      </c>
      <c r="BW645">
        <f>($B$11*$D$9+$C$11*$D$9+$F$11*((DH645+CZ645)/MAX(DH645+CZ645+DI645, 0.1)*$I$9+DI645/MAX(DH645+CZ645+DI645, 0.1)*$J$9))/($B$11+$C$11+$F$11)</f>
        <v>0</v>
      </c>
      <c r="BX645">
        <f>($B$11*$K$9+$C$11*$K$9+$F$11*((DH645+CZ645)/MAX(DH645+CZ645+DI645, 0.1)*$P$9+DI645/MAX(DH645+CZ645+DI645, 0.1)*$Q$9))/($B$11+$C$11+$F$11)</f>
        <v>0</v>
      </c>
      <c r="BY645">
        <v>6</v>
      </c>
      <c r="BZ645">
        <v>0.5</v>
      </c>
      <c r="CA645" t="s">
        <v>304</v>
      </c>
      <c r="CB645">
        <v>2</v>
      </c>
      <c r="CC645">
        <v>1625678471.5</v>
      </c>
      <c r="CD645">
        <v>404.919666666667</v>
      </c>
      <c r="CE645">
        <v>419.977333333333</v>
      </c>
      <c r="CF645">
        <v>16.6029</v>
      </c>
      <c r="CG645">
        <v>13.2195</v>
      </c>
      <c r="CH645">
        <v>419.260666666667</v>
      </c>
      <c r="CI645">
        <v>18.2279</v>
      </c>
      <c r="CJ645">
        <v>499.971</v>
      </c>
      <c r="CK645">
        <v>100.423</v>
      </c>
      <c r="CL645">
        <v>0.0995267</v>
      </c>
      <c r="CM645">
        <v>32.2741</v>
      </c>
      <c r="CN645">
        <v>31.5708666666667</v>
      </c>
      <c r="CO645">
        <v>999.9</v>
      </c>
      <c r="CP645">
        <v>0</v>
      </c>
      <c r="CQ645">
        <v>0</v>
      </c>
      <c r="CR645">
        <v>10026.0333333333</v>
      </c>
      <c r="CS645">
        <v>0</v>
      </c>
      <c r="CT645">
        <v>4.08044</v>
      </c>
      <c r="CU645">
        <v>1045.87333333333</v>
      </c>
      <c r="CV645">
        <v>0.961984</v>
      </c>
      <c r="CW645">
        <v>0.0380159</v>
      </c>
      <c r="CX645">
        <v>0</v>
      </c>
      <c r="CY645">
        <v>1131.98333333333</v>
      </c>
      <c r="CZ645">
        <v>4.99912</v>
      </c>
      <c r="DA645">
        <v>11821.2333333333</v>
      </c>
      <c r="DB645">
        <v>6711.96333333333</v>
      </c>
      <c r="DC645">
        <v>39</v>
      </c>
      <c r="DD645">
        <v>41.625</v>
      </c>
      <c r="DE645">
        <v>40.5833333333333</v>
      </c>
      <c r="DF645">
        <v>41.3956666666667</v>
      </c>
      <c r="DG645">
        <v>41.4166666666667</v>
      </c>
      <c r="DH645">
        <v>1001.30333333333</v>
      </c>
      <c r="DI645">
        <v>39.57</v>
      </c>
      <c r="DJ645">
        <v>0</v>
      </c>
      <c r="DK645">
        <v>1625678473.4</v>
      </c>
      <c r="DL645">
        <v>0</v>
      </c>
      <c r="DM645">
        <v>1133.638</v>
      </c>
      <c r="DN645">
        <v>-14.1484614982081</v>
      </c>
      <c r="DO645">
        <v>-127.684615375771</v>
      </c>
      <c r="DP645">
        <v>11836.252</v>
      </c>
      <c r="DQ645">
        <v>15</v>
      </c>
      <c r="DR645">
        <v>1625677134.6</v>
      </c>
      <c r="DS645" t="s">
        <v>305</v>
      </c>
      <c r="DT645">
        <v>1625677128.6</v>
      </c>
      <c r="DU645">
        <v>1625677134.6</v>
      </c>
      <c r="DV645">
        <v>2</v>
      </c>
      <c r="DW645">
        <v>0.041</v>
      </c>
      <c r="DX645">
        <v>0.026</v>
      </c>
      <c r="DY645">
        <v>-14.347</v>
      </c>
      <c r="DZ645">
        <v>-1.389</v>
      </c>
      <c r="EA645">
        <v>420</v>
      </c>
      <c r="EB645">
        <v>5</v>
      </c>
      <c r="EC645">
        <v>0.14</v>
      </c>
      <c r="ED645">
        <v>0.08</v>
      </c>
      <c r="EE645">
        <v>-15.0416951219512</v>
      </c>
      <c r="EF645">
        <v>-0.0851289198605826</v>
      </c>
      <c r="EG645">
        <v>0.0437857864855235</v>
      </c>
      <c r="EH645">
        <v>1</v>
      </c>
      <c r="EI645">
        <v>1134.45235294118</v>
      </c>
      <c r="EJ645">
        <v>-15.0824731082243</v>
      </c>
      <c r="EK645">
        <v>1.49838552100257</v>
      </c>
      <c r="EL645">
        <v>0</v>
      </c>
      <c r="EM645">
        <v>3.35282317073171</v>
      </c>
      <c r="EN645">
        <v>0.19825484320558</v>
      </c>
      <c r="EO645">
        <v>0.0202186221140404</v>
      </c>
      <c r="EP645">
        <v>0</v>
      </c>
      <c r="EQ645">
        <v>1</v>
      </c>
      <c r="ER645">
        <v>3</v>
      </c>
      <c r="ES645" t="s">
        <v>427</v>
      </c>
      <c r="ET645">
        <v>100</v>
      </c>
      <c r="EU645">
        <v>100</v>
      </c>
      <c r="EV645">
        <v>-14.341</v>
      </c>
      <c r="EW645">
        <v>-1.6252</v>
      </c>
      <c r="EX645">
        <v>-14.3476998515065</v>
      </c>
      <c r="EY645">
        <v>0.000485247639819423</v>
      </c>
      <c r="EZ645">
        <v>-1.36446825205216e-06</v>
      </c>
      <c r="FA645">
        <v>5.78542989185787e-10</v>
      </c>
      <c r="FB645">
        <v>-1.1099058739466</v>
      </c>
      <c r="FC645">
        <v>-0.0508365997127688</v>
      </c>
      <c r="FD645">
        <v>0.00161886503163497</v>
      </c>
      <c r="FE645">
        <v>-2.08621555845513e-05</v>
      </c>
      <c r="FF645">
        <v>0</v>
      </c>
      <c r="FG645">
        <v>2096</v>
      </c>
      <c r="FH645">
        <v>2</v>
      </c>
      <c r="FI645">
        <v>28</v>
      </c>
      <c r="FJ645">
        <v>22.4</v>
      </c>
      <c r="FK645">
        <v>22.3</v>
      </c>
      <c r="FL645">
        <v>18</v>
      </c>
      <c r="FM645">
        <v>493.49</v>
      </c>
      <c r="FN645">
        <v>514.908</v>
      </c>
      <c r="FO645">
        <v>36.9179</v>
      </c>
      <c r="FP645">
        <v>26.8135</v>
      </c>
      <c r="FQ645">
        <v>30.0004</v>
      </c>
      <c r="FR645">
        <v>26.765</v>
      </c>
      <c r="FS645">
        <v>26.7344</v>
      </c>
      <c r="FT645">
        <v>21.6046</v>
      </c>
      <c r="FU645">
        <v>18.8286</v>
      </c>
      <c r="FV645">
        <v>0</v>
      </c>
      <c r="FW645">
        <v>36.96</v>
      </c>
      <c r="FX645">
        <v>420</v>
      </c>
      <c r="FY645">
        <v>13.3925</v>
      </c>
      <c r="FZ645">
        <v>101.654</v>
      </c>
      <c r="GA645">
        <v>96.171</v>
      </c>
    </row>
    <row r="646" spans="1:183">
      <c r="A646">
        <v>630</v>
      </c>
      <c r="B646">
        <v>1625678474.5</v>
      </c>
      <c r="C646">
        <v>1258.40000009537</v>
      </c>
      <c r="D646" t="s">
        <v>1566</v>
      </c>
      <c r="E646" t="s">
        <v>1567</v>
      </c>
      <c r="F646">
        <v>1</v>
      </c>
      <c r="G646" t="s">
        <v>302</v>
      </c>
      <c r="H646">
        <v>1625678473.5</v>
      </c>
      <c r="I646">
        <f>(J646)/1000</f>
        <v>0</v>
      </c>
      <c r="J646">
        <f>1000*CJ646*AH646*(CF646-CG646)/(100*BY646*(1000-AH646*CF646))</f>
        <v>0</v>
      </c>
      <c r="K646">
        <f>CJ646*AH646*(CE646-CD646*(1000-AH646*CG646)/(1000-AH646*CF646))/(100*BY646)</f>
        <v>0</v>
      </c>
      <c r="L646">
        <f>CD646 - IF(AH646&gt;1, K646*BY646*100.0/(AJ646*CR646), 0)</f>
        <v>0</v>
      </c>
      <c r="M646">
        <f>((S646-I646/2)*L646-K646)/(S646+I646/2)</f>
        <v>0</v>
      </c>
      <c r="N646">
        <f>M646*(CK646+CL646)/1000.0</f>
        <v>0</v>
      </c>
      <c r="O646">
        <f>(CD646 - IF(AH646&gt;1, K646*BY646*100.0/(AJ646*CR646), 0))*(CK646+CL646)/1000.0</f>
        <v>0</v>
      </c>
      <c r="P646">
        <f>2.0/((1/R646-1/Q646)+SIGN(R646)*SQRT((1/R646-1/Q646)*(1/R646-1/Q646) + 4*BZ646/((BZ646+1)*(BZ646+1))*(2*1/R646*1/Q646-1/Q646*1/Q646)))</f>
        <v>0</v>
      </c>
      <c r="Q646">
        <f>IF(LEFT(CA646,1)&lt;&gt;"0",IF(LEFT(CA646,1)="1",3.0,CB646),$D$5+$E$5*(CR646*CK646/($K$5*1000))+$F$5*(CR646*CK646/($K$5*1000))*MAX(MIN(BY646,$J$5),$I$5)*MAX(MIN(BY646,$J$5),$I$5)+$G$5*MAX(MIN(BY646,$J$5),$I$5)*(CR646*CK646/($K$5*1000))+$H$5*(CR646*CK646/($K$5*1000))*(CR646*CK646/($K$5*1000)))</f>
        <v>0</v>
      </c>
      <c r="R646">
        <f>I646*(1000-(1000*0.61365*exp(17.502*V646/(240.97+V646))/(CK646+CL646)+CF646)/2)/(1000*0.61365*exp(17.502*V646/(240.97+V646))/(CK646+CL646)-CF646)</f>
        <v>0</v>
      </c>
      <c r="S646">
        <f>1/((BZ646+1)/(P646/1.6)+1/(Q646/1.37)) + BZ646/((BZ646+1)/(P646/1.6) + BZ646/(Q646/1.37))</f>
        <v>0</v>
      </c>
      <c r="T646">
        <f>(BU646*BX646)</f>
        <v>0</v>
      </c>
      <c r="U646">
        <f>(CM646+(T646+2*0.95*5.67E-8*(((CM646+$B$7)+273)^4-(CM646+273)^4)-44100*I646)/(1.84*29.3*Q646+8*0.95*5.67E-8*(CM646+273)^3))</f>
        <v>0</v>
      </c>
      <c r="V646">
        <f>($C$7*CN646+$D$7*CO646+$E$7*U646)</f>
        <v>0</v>
      </c>
      <c r="W646">
        <f>0.61365*exp(17.502*V646/(240.97+V646))</f>
        <v>0</v>
      </c>
      <c r="X646">
        <f>(Y646/Z646*100)</f>
        <v>0</v>
      </c>
      <c r="Y646">
        <f>CF646*(CK646+CL646)/1000</f>
        <v>0</v>
      </c>
      <c r="Z646">
        <f>0.61365*exp(17.502*CM646/(240.97+CM646))</f>
        <v>0</v>
      </c>
      <c r="AA646">
        <f>(W646-CF646*(CK646+CL646)/1000)</f>
        <v>0</v>
      </c>
      <c r="AB646">
        <f>(-I646*44100)</f>
        <v>0</v>
      </c>
      <c r="AC646">
        <f>2*29.3*Q646*0.92*(CM646-V646)</f>
        <v>0</v>
      </c>
      <c r="AD646">
        <f>2*0.95*5.67E-8*(((CM646+$B$7)+273)^4-(V646+273)^4)</f>
        <v>0</v>
      </c>
      <c r="AE646">
        <f>T646+AD646+AB646+AC646</f>
        <v>0</v>
      </c>
      <c r="AF646">
        <v>0</v>
      </c>
      <c r="AG646">
        <v>0</v>
      </c>
      <c r="AH646">
        <f>IF(AF646*$H$13&gt;=AJ646,1.0,(AJ646/(AJ646-AF646*$H$13)))</f>
        <v>0</v>
      </c>
      <c r="AI646">
        <f>(AH646-1)*100</f>
        <v>0</v>
      </c>
      <c r="AJ646">
        <f>MAX(0,($B$13+$C$13*CR646)/(1+$D$13*CR646)*CK646/(CM646+273)*$E$13)</f>
        <v>0</v>
      </c>
      <c r="AK646" t="s">
        <v>303</v>
      </c>
      <c r="AL646" t="s">
        <v>303</v>
      </c>
      <c r="AM646">
        <v>0</v>
      </c>
      <c r="AN646">
        <v>0</v>
      </c>
      <c r="AO646">
        <f>1-AM646/AN646</f>
        <v>0</v>
      </c>
      <c r="AP646">
        <v>0</v>
      </c>
      <c r="AQ646" t="s">
        <v>303</v>
      </c>
      <c r="AR646" t="s">
        <v>303</v>
      </c>
      <c r="AS646">
        <v>0</v>
      </c>
      <c r="AT646">
        <v>0</v>
      </c>
      <c r="AU646">
        <f>1-AS646/AT646</f>
        <v>0</v>
      </c>
      <c r="AV646">
        <v>0.5</v>
      </c>
      <c r="AW646">
        <f>BV646</f>
        <v>0</v>
      </c>
      <c r="AX646">
        <f>K646</f>
        <v>0</v>
      </c>
      <c r="AY646">
        <f>AU646*AV646*AW646</f>
        <v>0</v>
      </c>
      <c r="AZ646">
        <f>(AX646-AP646)/AW646</f>
        <v>0</v>
      </c>
      <c r="BA646">
        <f>(AN646-AT646)/AT646</f>
        <v>0</v>
      </c>
      <c r="BB646">
        <f>AM646/(AO646+AM646/AT646)</f>
        <v>0</v>
      </c>
      <c r="BC646" t="s">
        <v>303</v>
      </c>
      <c r="BD646">
        <v>0</v>
      </c>
      <c r="BE646">
        <f>IF(BD646&lt;&gt;0, BD646, BB646)</f>
        <v>0</v>
      </c>
      <c r="BF646">
        <f>1-BE646/AT646</f>
        <v>0</v>
      </c>
      <c r="BG646">
        <f>(AT646-AS646)/(AT646-BE646)</f>
        <v>0</v>
      </c>
      <c r="BH646">
        <f>(AN646-AT646)/(AN646-BE646)</f>
        <v>0</v>
      </c>
      <c r="BI646">
        <f>(AT646-AS646)/(AT646-AM646)</f>
        <v>0</v>
      </c>
      <c r="BJ646">
        <f>(AN646-AT646)/(AN646-AM646)</f>
        <v>0</v>
      </c>
      <c r="BK646">
        <f>(BG646*BE646/AS646)</f>
        <v>0</v>
      </c>
      <c r="BL646">
        <f>(1-BK646)</f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f>$B$11*CS646+$C$11*CT646+$F$11*CU646*(1-CX646)</f>
        <v>0</v>
      </c>
      <c r="BV646">
        <f>BU646*BW646</f>
        <v>0</v>
      </c>
      <c r="BW646">
        <f>($B$11*$D$9+$C$11*$D$9+$F$11*((DH646+CZ646)/MAX(DH646+CZ646+DI646, 0.1)*$I$9+DI646/MAX(DH646+CZ646+DI646, 0.1)*$J$9))/($B$11+$C$11+$F$11)</f>
        <v>0</v>
      </c>
      <c r="BX646">
        <f>($B$11*$K$9+$C$11*$K$9+$F$11*((DH646+CZ646)/MAX(DH646+CZ646+DI646, 0.1)*$P$9+DI646/MAX(DH646+CZ646+DI646, 0.1)*$Q$9))/($B$11+$C$11+$F$11)</f>
        <v>0</v>
      </c>
      <c r="BY646">
        <v>6</v>
      </c>
      <c r="BZ646">
        <v>0.5</v>
      </c>
      <c r="CA646" t="s">
        <v>304</v>
      </c>
      <c r="CB646">
        <v>2</v>
      </c>
      <c r="CC646">
        <v>1625678473.5</v>
      </c>
      <c r="CD646">
        <v>404.918666666667</v>
      </c>
      <c r="CE646">
        <v>420.001</v>
      </c>
      <c r="CF646">
        <v>16.6317333333333</v>
      </c>
      <c r="CG646">
        <v>13.2297</v>
      </c>
      <c r="CH646">
        <v>419.260333333333</v>
      </c>
      <c r="CI646">
        <v>18.2571333333333</v>
      </c>
      <c r="CJ646">
        <v>500.014333333333</v>
      </c>
      <c r="CK646">
        <v>100.423</v>
      </c>
      <c r="CL646">
        <v>0.0999641666666667</v>
      </c>
      <c r="CM646">
        <v>32.3038666666667</v>
      </c>
      <c r="CN646">
        <v>31.6005666666667</v>
      </c>
      <c r="CO646">
        <v>999.9</v>
      </c>
      <c r="CP646">
        <v>0</v>
      </c>
      <c r="CQ646">
        <v>0</v>
      </c>
      <c r="CR646">
        <v>9992.08</v>
      </c>
      <c r="CS646">
        <v>0</v>
      </c>
      <c r="CT646">
        <v>4.08044</v>
      </c>
      <c r="CU646">
        <v>1046.06333333333</v>
      </c>
      <c r="CV646">
        <v>0.961987666666667</v>
      </c>
      <c r="CW646">
        <v>0.0380122</v>
      </c>
      <c r="CX646">
        <v>0</v>
      </c>
      <c r="CY646">
        <v>1131.62333333333</v>
      </c>
      <c r="CZ646">
        <v>4.99912</v>
      </c>
      <c r="DA646">
        <v>11819.1666666667</v>
      </c>
      <c r="DB646">
        <v>6713.19</v>
      </c>
      <c r="DC646">
        <v>39.125</v>
      </c>
      <c r="DD646">
        <v>41.625</v>
      </c>
      <c r="DE646">
        <v>40.5833333333333</v>
      </c>
      <c r="DF646">
        <v>41.2703333333333</v>
      </c>
      <c r="DG646">
        <v>41.5</v>
      </c>
      <c r="DH646">
        <v>1001.49</v>
      </c>
      <c r="DI646">
        <v>39.5733333333333</v>
      </c>
      <c r="DJ646">
        <v>0</v>
      </c>
      <c r="DK646">
        <v>1625678475.2</v>
      </c>
      <c r="DL646">
        <v>0</v>
      </c>
      <c r="DM646">
        <v>1133.28230769231</v>
      </c>
      <c r="DN646">
        <v>-14.2905982817139</v>
      </c>
      <c r="DO646">
        <v>-107.398290701863</v>
      </c>
      <c r="DP646">
        <v>11832.4153846154</v>
      </c>
      <c r="DQ646">
        <v>15</v>
      </c>
      <c r="DR646">
        <v>1625677134.6</v>
      </c>
      <c r="DS646" t="s">
        <v>305</v>
      </c>
      <c r="DT646">
        <v>1625677128.6</v>
      </c>
      <c r="DU646">
        <v>1625677134.6</v>
      </c>
      <c r="DV646">
        <v>2</v>
      </c>
      <c r="DW646">
        <v>0.041</v>
      </c>
      <c r="DX646">
        <v>0.026</v>
      </c>
      <c r="DY646">
        <v>-14.347</v>
      </c>
      <c r="DZ646">
        <v>-1.389</v>
      </c>
      <c r="EA646">
        <v>420</v>
      </c>
      <c r="EB646">
        <v>5</v>
      </c>
      <c r="EC646">
        <v>0.14</v>
      </c>
      <c r="ED646">
        <v>0.08</v>
      </c>
      <c r="EE646">
        <v>-15.0479585365854</v>
      </c>
      <c r="EF646">
        <v>-0.0910118466898929</v>
      </c>
      <c r="EG646">
        <v>0.0437073135344074</v>
      </c>
      <c r="EH646">
        <v>1</v>
      </c>
      <c r="EI646">
        <v>1133.88852941176</v>
      </c>
      <c r="EJ646">
        <v>-14.899860765474</v>
      </c>
      <c r="EK646">
        <v>1.47528089519358</v>
      </c>
      <c r="EL646">
        <v>0</v>
      </c>
      <c r="EM646">
        <v>3.36073463414634</v>
      </c>
      <c r="EN646">
        <v>0.206191986062715</v>
      </c>
      <c r="EO646">
        <v>0.0211072043067441</v>
      </c>
      <c r="EP646">
        <v>0</v>
      </c>
      <c r="EQ646">
        <v>1</v>
      </c>
      <c r="ER646">
        <v>3</v>
      </c>
      <c r="ES646" t="s">
        <v>427</v>
      </c>
      <c r="ET646">
        <v>100</v>
      </c>
      <c r="EU646">
        <v>100</v>
      </c>
      <c r="EV646">
        <v>-14.341</v>
      </c>
      <c r="EW646">
        <v>-1.6256</v>
      </c>
      <c r="EX646">
        <v>-14.3476998515065</v>
      </c>
      <c r="EY646">
        <v>0.000485247639819423</v>
      </c>
      <c r="EZ646">
        <v>-1.36446825205216e-06</v>
      </c>
      <c r="FA646">
        <v>5.78542989185787e-10</v>
      </c>
      <c r="FB646">
        <v>-1.1099058739466</v>
      </c>
      <c r="FC646">
        <v>-0.0508365997127688</v>
      </c>
      <c r="FD646">
        <v>0.00161886503163497</v>
      </c>
      <c r="FE646">
        <v>-2.08621555845513e-05</v>
      </c>
      <c r="FF646">
        <v>0</v>
      </c>
      <c r="FG646">
        <v>2096</v>
      </c>
      <c r="FH646">
        <v>2</v>
      </c>
      <c r="FI646">
        <v>28</v>
      </c>
      <c r="FJ646">
        <v>22.4</v>
      </c>
      <c r="FK646">
        <v>22.3</v>
      </c>
      <c r="FL646">
        <v>18</v>
      </c>
      <c r="FM646">
        <v>493.533</v>
      </c>
      <c r="FN646">
        <v>514.869</v>
      </c>
      <c r="FO646">
        <v>36.9682</v>
      </c>
      <c r="FP646">
        <v>26.8158</v>
      </c>
      <c r="FQ646">
        <v>30.0006</v>
      </c>
      <c r="FR646">
        <v>26.7667</v>
      </c>
      <c r="FS646">
        <v>26.736</v>
      </c>
      <c r="FT646">
        <v>21.6069</v>
      </c>
      <c r="FU646">
        <v>18.539</v>
      </c>
      <c r="FV646">
        <v>0</v>
      </c>
      <c r="FW646">
        <v>37.02</v>
      </c>
      <c r="FX646">
        <v>420</v>
      </c>
      <c r="FY646">
        <v>13.402</v>
      </c>
      <c r="FZ646">
        <v>101.653</v>
      </c>
      <c r="GA646">
        <v>96.1698</v>
      </c>
    </row>
    <row r="647" spans="1:183">
      <c r="A647">
        <v>631</v>
      </c>
      <c r="B647">
        <v>1625678476.5</v>
      </c>
      <c r="C647">
        <v>1260.40000009537</v>
      </c>
      <c r="D647" t="s">
        <v>1568</v>
      </c>
      <c r="E647" t="s">
        <v>1569</v>
      </c>
      <c r="F647">
        <v>1</v>
      </c>
      <c r="G647" t="s">
        <v>302</v>
      </c>
      <c r="H647">
        <v>1625678475.5</v>
      </c>
      <c r="I647">
        <f>(J647)/1000</f>
        <v>0</v>
      </c>
      <c r="J647">
        <f>1000*CJ647*AH647*(CF647-CG647)/(100*BY647*(1000-AH647*CF647))</f>
        <v>0</v>
      </c>
      <c r="K647">
        <f>CJ647*AH647*(CE647-CD647*(1000-AH647*CG647)/(1000-AH647*CF647))/(100*BY647)</f>
        <v>0</v>
      </c>
      <c r="L647">
        <f>CD647 - IF(AH647&gt;1, K647*BY647*100.0/(AJ647*CR647), 0)</f>
        <v>0</v>
      </c>
      <c r="M647">
        <f>((S647-I647/2)*L647-K647)/(S647+I647/2)</f>
        <v>0</v>
      </c>
      <c r="N647">
        <f>M647*(CK647+CL647)/1000.0</f>
        <v>0</v>
      </c>
      <c r="O647">
        <f>(CD647 - IF(AH647&gt;1, K647*BY647*100.0/(AJ647*CR647), 0))*(CK647+CL647)/1000.0</f>
        <v>0</v>
      </c>
      <c r="P647">
        <f>2.0/((1/R647-1/Q647)+SIGN(R647)*SQRT((1/R647-1/Q647)*(1/R647-1/Q647) + 4*BZ647/((BZ647+1)*(BZ647+1))*(2*1/R647*1/Q647-1/Q647*1/Q647)))</f>
        <v>0</v>
      </c>
      <c r="Q647">
        <f>IF(LEFT(CA647,1)&lt;&gt;"0",IF(LEFT(CA647,1)="1",3.0,CB647),$D$5+$E$5*(CR647*CK647/($K$5*1000))+$F$5*(CR647*CK647/($K$5*1000))*MAX(MIN(BY647,$J$5),$I$5)*MAX(MIN(BY647,$J$5),$I$5)+$G$5*MAX(MIN(BY647,$J$5),$I$5)*(CR647*CK647/($K$5*1000))+$H$5*(CR647*CK647/($K$5*1000))*(CR647*CK647/($K$5*1000)))</f>
        <v>0</v>
      </c>
      <c r="R647">
        <f>I647*(1000-(1000*0.61365*exp(17.502*V647/(240.97+V647))/(CK647+CL647)+CF647)/2)/(1000*0.61365*exp(17.502*V647/(240.97+V647))/(CK647+CL647)-CF647)</f>
        <v>0</v>
      </c>
      <c r="S647">
        <f>1/((BZ647+1)/(P647/1.6)+1/(Q647/1.37)) + BZ647/((BZ647+1)/(P647/1.6) + BZ647/(Q647/1.37))</f>
        <v>0</v>
      </c>
      <c r="T647">
        <f>(BU647*BX647)</f>
        <v>0</v>
      </c>
      <c r="U647">
        <f>(CM647+(T647+2*0.95*5.67E-8*(((CM647+$B$7)+273)^4-(CM647+273)^4)-44100*I647)/(1.84*29.3*Q647+8*0.95*5.67E-8*(CM647+273)^3))</f>
        <v>0</v>
      </c>
      <c r="V647">
        <f>($C$7*CN647+$D$7*CO647+$E$7*U647)</f>
        <v>0</v>
      </c>
      <c r="W647">
        <f>0.61365*exp(17.502*V647/(240.97+V647))</f>
        <v>0</v>
      </c>
      <c r="X647">
        <f>(Y647/Z647*100)</f>
        <v>0</v>
      </c>
      <c r="Y647">
        <f>CF647*(CK647+CL647)/1000</f>
        <v>0</v>
      </c>
      <c r="Z647">
        <f>0.61365*exp(17.502*CM647/(240.97+CM647))</f>
        <v>0</v>
      </c>
      <c r="AA647">
        <f>(W647-CF647*(CK647+CL647)/1000)</f>
        <v>0</v>
      </c>
      <c r="AB647">
        <f>(-I647*44100)</f>
        <v>0</v>
      </c>
      <c r="AC647">
        <f>2*29.3*Q647*0.92*(CM647-V647)</f>
        <v>0</v>
      </c>
      <c r="AD647">
        <f>2*0.95*5.67E-8*(((CM647+$B$7)+273)^4-(V647+273)^4)</f>
        <v>0</v>
      </c>
      <c r="AE647">
        <f>T647+AD647+AB647+AC647</f>
        <v>0</v>
      </c>
      <c r="AF647">
        <v>0</v>
      </c>
      <c r="AG647">
        <v>0</v>
      </c>
      <c r="AH647">
        <f>IF(AF647*$H$13&gt;=AJ647,1.0,(AJ647/(AJ647-AF647*$H$13)))</f>
        <v>0</v>
      </c>
      <c r="AI647">
        <f>(AH647-1)*100</f>
        <v>0</v>
      </c>
      <c r="AJ647">
        <f>MAX(0,($B$13+$C$13*CR647)/(1+$D$13*CR647)*CK647/(CM647+273)*$E$13)</f>
        <v>0</v>
      </c>
      <c r="AK647" t="s">
        <v>303</v>
      </c>
      <c r="AL647" t="s">
        <v>303</v>
      </c>
      <c r="AM647">
        <v>0</v>
      </c>
      <c r="AN647">
        <v>0</v>
      </c>
      <c r="AO647">
        <f>1-AM647/AN647</f>
        <v>0</v>
      </c>
      <c r="AP647">
        <v>0</v>
      </c>
      <c r="AQ647" t="s">
        <v>303</v>
      </c>
      <c r="AR647" t="s">
        <v>303</v>
      </c>
      <c r="AS647">
        <v>0</v>
      </c>
      <c r="AT647">
        <v>0</v>
      </c>
      <c r="AU647">
        <f>1-AS647/AT647</f>
        <v>0</v>
      </c>
      <c r="AV647">
        <v>0.5</v>
      </c>
      <c r="AW647">
        <f>BV647</f>
        <v>0</v>
      </c>
      <c r="AX647">
        <f>K647</f>
        <v>0</v>
      </c>
      <c r="AY647">
        <f>AU647*AV647*AW647</f>
        <v>0</v>
      </c>
      <c r="AZ647">
        <f>(AX647-AP647)/AW647</f>
        <v>0</v>
      </c>
      <c r="BA647">
        <f>(AN647-AT647)/AT647</f>
        <v>0</v>
      </c>
      <c r="BB647">
        <f>AM647/(AO647+AM647/AT647)</f>
        <v>0</v>
      </c>
      <c r="BC647" t="s">
        <v>303</v>
      </c>
      <c r="BD647">
        <v>0</v>
      </c>
      <c r="BE647">
        <f>IF(BD647&lt;&gt;0, BD647, BB647)</f>
        <v>0</v>
      </c>
      <c r="BF647">
        <f>1-BE647/AT647</f>
        <v>0</v>
      </c>
      <c r="BG647">
        <f>(AT647-AS647)/(AT647-BE647)</f>
        <v>0</v>
      </c>
      <c r="BH647">
        <f>(AN647-AT647)/(AN647-BE647)</f>
        <v>0</v>
      </c>
      <c r="BI647">
        <f>(AT647-AS647)/(AT647-AM647)</f>
        <v>0</v>
      </c>
      <c r="BJ647">
        <f>(AN647-AT647)/(AN647-AM647)</f>
        <v>0</v>
      </c>
      <c r="BK647">
        <f>(BG647*BE647/AS647)</f>
        <v>0</v>
      </c>
      <c r="BL647">
        <f>(1-BK647)</f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f>$B$11*CS647+$C$11*CT647+$F$11*CU647*(1-CX647)</f>
        <v>0</v>
      </c>
      <c r="BV647">
        <f>BU647*BW647</f>
        <v>0</v>
      </c>
      <c r="BW647">
        <f>($B$11*$D$9+$C$11*$D$9+$F$11*((DH647+CZ647)/MAX(DH647+CZ647+DI647, 0.1)*$I$9+DI647/MAX(DH647+CZ647+DI647, 0.1)*$J$9))/($B$11+$C$11+$F$11)</f>
        <v>0</v>
      </c>
      <c r="BX647">
        <f>($B$11*$K$9+$C$11*$K$9+$F$11*((DH647+CZ647)/MAX(DH647+CZ647+DI647, 0.1)*$P$9+DI647/MAX(DH647+CZ647+DI647, 0.1)*$Q$9))/($B$11+$C$11+$F$11)</f>
        <v>0</v>
      </c>
      <c r="BY647">
        <v>6</v>
      </c>
      <c r="BZ647">
        <v>0.5</v>
      </c>
      <c r="CA647" t="s">
        <v>304</v>
      </c>
      <c r="CB647">
        <v>2</v>
      </c>
      <c r="CC647">
        <v>1625678475.5</v>
      </c>
      <c r="CD647">
        <v>404.900333333333</v>
      </c>
      <c r="CE647">
        <v>419.952</v>
      </c>
      <c r="CF647">
        <v>16.6576333333333</v>
      </c>
      <c r="CG647">
        <v>13.2484333333333</v>
      </c>
      <c r="CH647">
        <v>419.241666666667</v>
      </c>
      <c r="CI647">
        <v>18.2833333333333</v>
      </c>
      <c r="CJ647">
        <v>500.032333333333</v>
      </c>
      <c r="CK647">
        <v>100.423666666667</v>
      </c>
      <c r="CL647">
        <v>0.100379666666667</v>
      </c>
      <c r="CM647">
        <v>32.3334</v>
      </c>
      <c r="CN647">
        <v>31.6317333333333</v>
      </c>
      <c r="CO647">
        <v>999.9</v>
      </c>
      <c r="CP647">
        <v>0</v>
      </c>
      <c r="CQ647">
        <v>0</v>
      </c>
      <c r="CR647">
        <v>9967.91666666667</v>
      </c>
      <c r="CS647">
        <v>0</v>
      </c>
      <c r="CT647">
        <v>4.08044</v>
      </c>
      <c r="CU647">
        <v>1045.96</v>
      </c>
      <c r="CV647">
        <v>0.961984</v>
      </c>
      <c r="CW647">
        <v>0.0380159</v>
      </c>
      <c r="CX647">
        <v>0</v>
      </c>
      <c r="CY647">
        <v>1131.24333333333</v>
      </c>
      <c r="CZ647">
        <v>4.99912</v>
      </c>
      <c r="DA647">
        <v>11813.5333333333</v>
      </c>
      <c r="DB647">
        <v>6712.51</v>
      </c>
      <c r="DC647">
        <v>39.2083333333333</v>
      </c>
      <c r="DD647">
        <v>41.625</v>
      </c>
      <c r="DE647">
        <v>40.5833333333333</v>
      </c>
      <c r="DF647">
        <v>41.333</v>
      </c>
      <c r="DG647">
        <v>41.4166666666667</v>
      </c>
      <c r="DH647">
        <v>1001.38666666667</v>
      </c>
      <c r="DI647">
        <v>39.5733333333333</v>
      </c>
      <c r="DJ647">
        <v>0</v>
      </c>
      <c r="DK647">
        <v>1625678477.6</v>
      </c>
      <c r="DL647">
        <v>0</v>
      </c>
      <c r="DM647">
        <v>1132.71230769231</v>
      </c>
      <c r="DN647">
        <v>-14.0068375898052</v>
      </c>
      <c r="DO647">
        <v>-114.017093931245</v>
      </c>
      <c r="DP647">
        <v>11827.7538461538</v>
      </c>
      <c r="DQ647">
        <v>15</v>
      </c>
      <c r="DR647">
        <v>1625677134.6</v>
      </c>
      <c r="DS647" t="s">
        <v>305</v>
      </c>
      <c r="DT647">
        <v>1625677128.6</v>
      </c>
      <c r="DU647">
        <v>1625677134.6</v>
      </c>
      <c r="DV647">
        <v>2</v>
      </c>
      <c r="DW647">
        <v>0.041</v>
      </c>
      <c r="DX647">
        <v>0.026</v>
      </c>
      <c r="DY647">
        <v>-14.347</v>
      </c>
      <c r="DZ647">
        <v>-1.389</v>
      </c>
      <c r="EA647">
        <v>420</v>
      </c>
      <c r="EB647">
        <v>5</v>
      </c>
      <c r="EC647">
        <v>0.14</v>
      </c>
      <c r="ED647">
        <v>0.08</v>
      </c>
      <c r="EE647">
        <v>-15.0552048780488</v>
      </c>
      <c r="EF647">
        <v>0.0180229965156653</v>
      </c>
      <c r="EG647">
        <v>0.0381931097809699</v>
      </c>
      <c r="EH647">
        <v>1</v>
      </c>
      <c r="EI647">
        <v>1133.35848484848</v>
      </c>
      <c r="EJ647">
        <v>-14.2971052445301</v>
      </c>
      <c r="EK647">
        <v>1.37490081452096</v>
      </c>
      <c r="EL647">
        <v>0</v>
      </c>
      <c r="EM647">
        <v>3.36907463414634</v>
      </c>
      <c r="EN647">
        <v>0.21062655052265</v>
      </c>
      <c r="EO647">
        <v>0.0216147209431794</v>
      </c>
      <c r="EP647">
        <v>0</v>
      </c>
      <c r="EQ647">
        <v>1</v>
      </c>
      <c r="ER647">
        <v>3</v>
      </c>
      <c r="ES647" t="s">
        <v>427</v>
      </c>
      <c r="ET647">
        <v>100</v>
      </c>
      <c r="EU647">
        <v>100</v>
      </c>
      <c r="EV647">
        <v>-14.341</v>
      </c>
      <c r="EW647">
        <v>-1.6258</v>
      </c>
      <c r="EX647">
        <v>-14.3476998515065</v>
      </c>
      <c r="EY647">
        <v>0.000485247639819423</v>
      </c>
      <c r="EZ647">
        <v>-1.36446825205216e-06</v>
      </c>
      <c r="FA647">
        <v>5.78542989185787e-10</v>
      </c>
      <c r="FB647">
        <v>-1.1099058739466</v>
      </c>
      <c r="FC647">
        <v>-0.0508365997127688</v>
      </c>
      <c r="FD647">
        <v>0.00161886503163497</v>
      </c>
      <c r="FE647">
        <v>-2.08621555845513e-05</v>
      </c>
      <c r="FF647">
        <v>0</v>
      </c>
      <c r="FG647">
        <v>2096</v>
      </c>
      <c r="FH647">
        <v>2</v>
      </c>
      <c r="FI647">
        <v>28</v>
      </c>
      <c r="FJ647">
        <v>22.5</v>
      </c>
      <c r="FK647">
        <v>22.4</v>
      </c>
      <c r="FL647">
        <v>18</v>
      </c>
      <c r="FM647">
        <v>493.688</v>
      </c>
      <c r="FN647">
        <v>514.917</v>
      </c>
      <c r="FO647">
        <v>37.0095</v>
      </c>
      <c r="FP647">
        <v>26.8187</v>
      </c>
      <c r="FQ647">
        <v>30.0005</v>
      </c>
      <c r="FR647">
        <v>26.7679</v>
      </c>
      <c r="FS647">
        <v>26.7372</v>
      </c>
      <c r="FT647">
        <v>21.606</v>
      </c>
      <c r="FU647">
        <v>18.539</v>
      </c>
      <c r="FV647">
        <v>0</v>
      </c>
      <c r="FW647">
        <v>37.09</v>
      </c>
      <c r="FX647">
        <v>420</v>
      </c>
      <c r="FY647">
        <v>13.4041</v>
      </c>
      <c r="FZ647">
        <v>101.653</v>
      </c>
      <c r="GA647">
        <v>96.1693</v>
      </c>
    </row>
    <row r="648" spans="1:183">
      <c r="A648">
        <v>632</v>
      </c>
      <c r="B648">
        <v>1625678478.5</v>
      </c>
      <c r="C648">
        <v>1262.40000009537</v>
      </c>
      <c r="D648" t="s">
        <v>1570</v>
      </c>
      <c r="E648" t="s">
        <v>1571</v>
      </c>
      <c r="F648">
        <v>1</v>
      </c>
      <c r="G648" t="s">
        <v>302</v>
      </c>
      <c r="H648">
        <v>1625678477.5</v>
      </c>
      <c r="I648">
        <f>(J648)/1000</f>
        <v>0</v>
      </c>
      <c r="J648">
        <f>1000*CJ648*AH648*(CF648-CG648)/(100*BY648*(1000-AH648*CF648))</f>
        <v>0</v>
      </c>
      <c r="K648">
        <f>CJ648*AH648*(CE648-CD648*(1000-AH648*CG648)/(1000-AH648*CF648))/(100*BY648)</f>
        <v>0</v>
      </c>
      <c r="L648">
        <f>CD648 - IF(AH648&gt;1, K648*BY648*100.0/(AJ648*CR648), 0)</f>
        <v>0</v>
      </c>
      <c r="M648">
        <f>((S648-I648/2)*L648-K648)/(S648+I648/2)</f>
        <v>0</v>
      </c>
      <c r="N648">
        <f>M648*(CK648+CL648)/1000.0</f>
        <v>0</v>
      </c>
      <c r="O648">
        <f>(CD648 - IF(AH648&gt;1, K648*BY648*100.0/(AJ648*CR648), 0))*(CK648+CL648)/1000.0</f>
        <v>0</v>
      </c>
      <c r="P648">
        <f>2.0/((1/R648-1/Q648)+SIGN(R648)*SQRT((1/R648-1/Q648)*(1/R648-1/Q648) + 4*BZ648/((BZ648+1)*(BZ648+1))*(2*1/R648*1/Q648-1/Q648*1/Q648)))</f>
        <v>0</v>
      </c>
      <c r="Q648">
        <f>IF(LEFT(CA648,1)&lt;&gt;"0",IF(LEFT(CA648,1)="1",3.0,CB648),$D$5+$E$5*(CR648*CK648/($K$5*1000))+$F$5*(CR648*CK648/($K$5*1000))*MAX(MIN(BY648,$J$5),$I$5)*MAX(MIN(BY648,$J$5),$I$5)+$G$5*MAX(MIN(BY648,$J$5),$I$5)*(CR648*CK648/($K$5*1000))+$H$5*(CR648*CK648/($K$5*1000))*(CR648*CK648/($K$5*1000)))</f>
        <v>0</v>
      </c>
      <c r="R648">
        <f>I648*(1000-(1000*0.61365*exp(17.502*V648/(240.97+V648))/(CK648+CL648)+CF648)/2)/(1000*0.61365*exp(17.502*V648/(240.97+V648))/(CK648+CL648)-CF648)</f>
        <v>0</v>
      </c>
      <c r="S648">
        <f>1/((BZ648+1)/(P648/1.6)+1/(Q648/1.37)) + BZ648/((BZ648+1)/(P648/1.6) + BZ648/(Q648/1.37))</f>
        <v>0</v>
      </c>
      <c r="T648">
        <f>(BU648*BX648)</f>
        <v>0</v>
      </c>
      <c r="U648">
        <f>(CM648+(T648+2*0.95*5.67E-8*(((CM648+$B$7)+273)^4-(CM648+273)^4)-44100*I648)/(1.84*29.3*Q648+8*0.95*5.67E-8*(CM648+273)^3))</f>
        <v>0</v>
      </c>
      <c r="V648">
        <f>($C$7*CN648+$D$7*CO648+$E$7*U648)</f>
        <v>0</v>
      </c>
      <c r="W648">
        <f>0.61365*exp(17.502*V648/(240.97+V648))</f>
        <v>0</v>
      </c>
      <c r="X648">
        <f>(Y648/Z648*100)</f>
        <v>0</v>
      </c>
      <c r="Y648">
        <f>CF648*(CK648+CL648)/1000</f>
        <v>0</v>
      </c>
      <c r="Z648">
        <f>0.61365*exp(17.502*CM648/(240.97+CM648))</f>
        <v>0</v>
      </c>
      <c r="AA648">
        <f>(W648-CF648*(CK648+CL648)/1000)</f>
        <v>0</v>
      </c>
      <c r="AB648">
        <f>(-I648*44100)</f>
        <v>0</v>
      </c>
      <c r="AC648">
        <f>2*29.3*Q648*0.92*(CM648-V648)</f>
        <v>0</v>
      </c>
      <c r="AD648">
        <f>2*0.95*5.67E-8*(((CM648+$B$7)+273)^4-(V648+273)^4)</f>
        <v>0</v>
      </c>
      <c r="AE648">
        <f>T648+AD648+AB648+AC648</f>
        <v>0</v>
      </c>
      <c r="AF648">
        <v>0</v>
      </c>
      <c r="AG648">
        <v>0</v>
      </c>
      <c r="AH648">
        <f>IF(AF648*$H$13&gt;=AJ648,1.0,(AJ648/(AJ648-AF648*$H$13)))</f>
        <v>0</v>
      </c>
      <c r="AI648">
        <f>(AH648-1)*100</f>
        <v>0</v>
      </c>
      <c r="AJ648">
        <f>MAX(0,($B$13+$C$13*CR648)/(1+$D$13*CR648)*CK648/(CM648+273)*$E$13)</f>
        <v>0</v>
      </c>
      <c r="AK648" t="s">
        <v>303</v>
      </c>
      <c r="AL648" t="s">
        <v>303</v>
      </c>
      <c r="AM648">
        <v>0</v>
      </c>
      <c r="AN648">
        <v>0</v>
      </c>
      <c r="AO648">
        <f>1-AM648/AN648</f>
        <v>0</v>
      </c>
      <c r="AP648">
        <v>0</v>
      </c>
      <c r="AQ648" t="s">
        <v>303</v>
      </c>
      <c r="AR648" t="s">
        <v>303</v>
      </c>
      <c r="AS648">
        <v>0</v>
      </c>
      <c r="AT648">
        <v>0</v>
      </c>
      <c r="AU648">
        <f>1-AS648/AT648</f>
        <v>0</v>
      </c>
      <c r="AV648">
        <v>0.5</v>
      </c>
      <c r="AW648">
        <f>BV648</f>
        <v>0</v>
      </c>
      <c r="AX648">
        <f>K648</f>
        <v>0</v>
      </c>
      <c r="AY648">
        <f>AU648*AV648*AW648</f>
        <v>0</v>
      </c>
      <c r="AZ648">
        <f>(AX648-AP648)/AW648</f>
        <v>0</v>
      </c>
      <c r="BA648">
        <f>(AN648-AT648)/AT648</f>
        <v>0</v>
      </c>
      <c r="BB648">
        <f>AM648/(AO648+AM648/AT648)</f>
        <v>0</v>
      </c>
      <c r="BC648" t="s">
        <v>303</v>
      </c>
      <c r="BD648">
        <v>0</v>
      </c>
      <c r="BE648">
        <f>IF(BD648&lt;&gt;0, BD648, BB648)</f>
        <v>0</v>
      </c>
      <c r="BF648">
        <f>1-BE648/AT648</f>
        <v>0</v>
      </c>
      <c r="BG648">
        <f>(AT648-AS648)/(AT648-BE648)</f>
        <v>0</v>
      </c>
      <c r="BH648">
        <f>(AN648-AT648)/(AN648-BE648)</f>
        <v>0</v>
      </c>
      <c r="BI648">
        <f>(AT648-AS648)/(AT648-AM648)</f>
        <v>0</v>
      </c>
      <c r="BJ648">
        <f>(AN648-AT648)/(AN648-AM648)</f>
        <v>0</v>
      </c>
      <c r="BK648">
        <f>(BG648*BE648/AS648)</f>
        <v>0</v>
      </c>
      <c r="BL648">
        <f>(1-BK648)</f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f>$B$11*CS648+$C$11*CT648+$F$11*CU648*(1-CX648)</f>
        <v>0</v>
      </c>
      <c r="BV648">
        <f>BU648*BW648</f>
        <v>0</v>
      </c>
      <c r="BW648">
        <f>($B$11*$D$9+$C$11*$D$9+$F$11*((DH648+CZ648)/MAX(DH648+CZ648+DI648, 0.1)*$I$9+DI648/MAX(DH648+CZ648+DI648, 0.1)*$J$9))/($B$11+$C$11+$F$11)</f>
        <v>0</v>
      </c>
      <c r="BX648">
        <f>($B$11*$K$9+$C$11*$K$9+$F$11*((DH648+CZ648)/MAX(DH648+CZ648+DI648, 0.1)*$P$9+DI648/MAX(DH648+CZ648+DI648, 0.1)*$Q$9))/($B$11+$C$11+$F$11)</f>
        <v>0</v>
      </c>
      <c r="BY648">
        <v>6</v>
      </c>
      <c r="BZ648">
        <v>0.5</v>
      </c>
      <c r="CA648" t="s">
        <v>304</v>
      </c>
      <c r="CB648">
        <v>2</v>
      </c>
      <c r="CC648">
        <v>1625678477.5</v>
      </c>
      <c r="CD648">
        <v>404.88</v>
      </c>
      <c r="CE648">
        <v>419.952666666667</v>
      </c>
      <c r="CF648">
        <v>16.6842</v>
      </c>
      <c r="CG648">
        <v>13.2883</v>
      </c>
      <c r="CH648">
        <v>419.221333333333</v>
      </c>
      <c r="CI648">
        <v>18.3102333333333</v>
      </c>
      <c r="CJ648">
        <v>500.019666666667</v>
      </c>
      <c r="CK648">
        <v>100.423</v>
      </c>
      <c r="CL648">
        <v>0.0997729</v>
      </c>
      <c r="CM648">
        <v>32.3659666666667</v>
      </c>
      <c r="CN648">
        <v>31.6627</v>
      </c>
      <c r="CO648">
        <v>999.9</v>
      </c>
      <c r="CP648">
        <v>0</v>
      </c>
      <c r="CQ648">
        <v>0</v>
      </c>
      <c r="CR648">
        <v>10012.4666666667</v>
      </c>
      <c r="CS648">
        <v>0</v>
      </c>
      <c r="CT648">
        <v>4.08044</v>
      </c>
      <c r="CU648">
        <v>1045.95666666667</v>
      </c>
      <c r="CV648">
        <v>0.961987666666667</v>
      </c>
      <c r="CW648">
        <v>0.0380122</v>
      </c>
      <c r="CX648">
        <v>0</v>
      </c>
      <c r="CY648">
        <v>1130.73</v>
      </c>
      <c r="CZ648">
        <v>4.99912</v>
      </c>
      <c r="DA648">
        <v>11809.0666666667</v>
      </c>
      <c r="DB648">
        <v>6712.50333333333</v>
      </c>
      <c r="DC648">
        <v>39.1663333333333</v>
      </c>
      <c r="DD648">
        <v>41.6663333333333</v>
      </c>
      <c r="DE648">
        <v>40.5623333333333</v>
      </c>
      <c r="DF648">
        <v>41.3536666666667</v>
      </c>
      <c r="DG648">
        <v>41.6036666666667</v>
      </c>
      <c r="DH648">
        <v>1001.38666666667</v>
      </c>
      <c r="DI648">
        <v>39.57</v>
      </c>
      <c r="DJ648">
        <v>0</v>
      </c>
      <c r="DK648">
        <v>1625678479.4</v>
      </c>
      <c r="DL648">
        <v>0</v>
      </c>
      <c r="DM648">
        <v>1132.2148</v>
      </c>
      <c r="DN648">
        <v>-14.0407691852185</v>
      </c>
      <c r="DO648">
        <v>-132.730769026766</v>
      </c>
      <c r="DP648">
        <v>11823.78</v>
      </c>
      <c r="DQ648">
        <v>15</v>
      </c>
      <c r="DR648">
        <v>1625677134.6</v>
      </c>
      <c r="DS648" t="s">
        <v>305</v>
      </c>
      <c r="DT648">
        <v>1625677128.6</v>
      </c>
      <c r="DU648">
        <v>1625677134.6</v>
      </c>
      <c r="DV648">
        <v>2</v>
      </c>
      <c r="DW648">
        <v>0.041</v>
      </c>
      <c r="DX648">
        <v>0.026</v>
      </c>
      <c r="DY648">
        <v>-14.347</v>
      </c>
      <c r="DZ648">
        <v>-1.389</v>
      </c>
      <c r="EA648">
        <v>420</v>
      </c>
      <c r="EB648">
        <v>5</v>
      </c>
      <c r="EC648">
        <v>0.14</v>
      </c>
      <c r="ED648">
        <v>0.08</v>
      </c>
      <c r="EE648">
        <v>-15.0614975609756</v>
      </c>
      <c r="EF648">
        <v>0.0995142857143406</v>
      </c>
      <c r="EG648">
        <v>0.0340271304080619</v>
      </c>
      <c r="EH648">
        <v>1</v>
      </c>
      <c r="EI648">
        <v>1132.93272727273</v>
      </c>
      <c r="EJ648">
        <v>-14.3310586546176</v>
      </c>
      <c r="EK648">
        <v>1.37955476508265</v>
      </c>
      <c r="EL648">
        <v>0</v>
      </c>
      <c r="EM648">
        <v>3.3746056097561</v>
      </c>
      <c r="EN648">
        <v>0.203145783972125</v>
      </c>
      <c r="EO648">
        <v>0.0211519406996121</v>
      </c>
      <c r="EP648">
        <v>0</v>
      </c>
      <c r="EQ648">
        <v>1</v>
      </c>
      <c r="ER648">
        <v>3</v>
      </c>
      <c r="ES648" t="s">
        <v>427</v>
      </c>
      <c r="ET648">
        <v>100</v>
      </c>
      <c r="EU648">
        <v>100</v>
      </c>
      <c r="EV648">
        <v>-14.342</v>
      </c>
      <c r="EW648">
        <v>-1.6262</v>
      </c>
      <c r="EX648">
        <v>-14.3476998515065</v>
      </c>
      <c r="EY648">
        <v>0.000485247639819423</v>
      </c>
      <c r="EZ648">
        <v>-1.36446825205216e-06</v>
      </c>
      <c r="FA648">
        <v>5.78542989185787e-10</v>
      </c>
      <c r="FB648">
        <v>-1.1099058739466</v>
      </c>
      <c r="FC648">
        <v>-0.0508365997127688</v>
      </c>
      <c r="FD648">
        <v>0.00161886503163497</v>
      </c>
      <c r="FE648">
        <v>-2.08621555845513e-05</v>
      </c>
      <c r="FF648">
        <v>0</v>
      </c>
      <c r="FG648">
        <v>2096</v>
      </c>
      <c r="FH648">
        <v>2</v>
      </c>
      <c r="FI648">
        <v>28</v>
      </c>
      <c r="FJ648">
        <v>22.5</v>
      </c>
      <c r="FK648">
        <v>22.4</v>
      </c>
      <c r="FL648">
        <v>18</v>
      </c>
      <c r="FM648">
        <v>493.731</v>
      </c>
      <c r="FN648">
        <v>514.986</v>
      </c>
      <c r="FO648">
        <v>37.0531</v>
      </c>
      <c r="FP648">
        <v>26.8215</v>
      </c>
      <c r="FQ648">
        <v>30.0006</v>
      </c>
      <c r="FR648">
        <v>26.7696</v>
      </c>
      <c r="FS648">
        <v>26.7389</v>
      </c>
      <c r="FT648">
        <v>21.6055</v>
      </c>
      <c r="FU648">
        <v>18.539</v>
      </c>
      <c r="FV648">
        <v>0</v>
      </c>
      <c r="FW648">
        <v>37.09</v>
      </c>
      <c r="FX648">
        <v>420</v>
      </c>
      <c r="FY648">
        <v>13.4034</v>
      </c>
      <c r="FZ648">
        <v>101.653</v>
      </c>
      <c r="GA648">
        <v>96.1696</v>
      </c>
    </row>
    <row r="649" spans="1:183">
      <c r="A649">
        <v>633</v>
      </c>
      <c r="B649">
        <v>1625678480.5</v>
      </c>
      <c r="C649">
        <v>1264.40000009537</v>
      </c>
      <c r="D649" t="s">
        <v>1572</v>
      </c>
      <c r="E649" t="s">
        <v>1573</v>
      </c>
      <c r="F649">
        <v>1</v>
      </c>
      <c r="G649" t="s">
        <v>302</v>
      </c>
      <c r="H649">
        <v>1625678479.5</v>
      </c>
      <c r="I649">
        <f>(J649)/1000</f>
        <v>0</v>
      </c>
      <c r="J649">
        <f>1000*CJ649*AH649*(CF649-CG649)/(100*BY649*(1000-AH649*CF649))</f>
        <v>0</v>
      </c>
      <c r="K649">
        <f>CJ649*AH649*(CE649-CD649*(1000-AH649*CG649)/(1000-AH649*CF649))/(100*BY649)</f>
        <v>0</v>
      </c>
      <c r="L649">
        <f>CD649 - IF(AH649&gt;1, K649*BY649*100.0/(AJ649*CR649), 0)</f>
        <v>0</v>
      </c>
      <c r="M649">
        <f>((S649-I649/2)*L649-K649)/(S649+I649/2)</f>
        <v>0</v>
      </c>
      <c r="N649">
        <f>M649*(CK649+CL649)/1000.0</f>
        <v>0</v>
      </c>
      <c r="O649">
        <f>(CD649 - IF(AH649&gt;1, K649*BY649*100.0/(AJ649*CR649), 0))*(CK649+CL649)/1000.0</f>
        <v>0</v>
      </c>
      <c r="P649">
        <f>2.0/((1/R649-1/Q649)+SIGN(R649)*SQRT((1/R649-1/Q649)*(1/R649-1/Q649) + 4*BZ649/((BZ649+1)*(BZ649+1))*(2*1/R649*1/Q649-1/Q649*1/Q649)))</f>
        <v>0</v>
      </c>
      <c r="Q649">
        <f>IF(LEFT(CA649,1)&lt;&gt;"0",IF(LEFT(CA649,1)="1",3.0,CB649),$D$5+$E$5*(CR649*CK649/($K$5*1000))+$F$5*(CR649*CK649/($K$5*1000))*MAX(MIN(BY649,$J$5),$I$5)*MAX(MIN(BY649,$J$5),$I$5)+$G$5*MAX(MIN(BY649,$J$5),$I$5)*(CR649*CK649/($K$5*1000))+$H$5*(CR649*CK649/($K$5*1000))*(CR649*CK649/($K$5*1000)))</f>
        <v>0</v>
      </c>
      <c r="R649">
        <f>I649*(1000-(1000*0.61365*exp(17.502*V649/(240.97+V649))/(CK649+CL649)+CF649)/2)/(1000*0.61365*exp(17.502*V649/(240.97+V649))/(CK649+CL649)-CF649)</f>
        <v>0</v>
      </c>
      <c r="S649">
        <f>1/((BZ649+1)/(P649/1.6)+1/(Q649/1.37)) + BZ649/((BZ649+1)/(P649/1.6) + BZ649/(Q649/1.37))</f>
        <v>0</v>
      </c>
      <c r="T649">
        <f>(BU649*BX649)</f>
        <v>0</v>
      </c>
      <c r="U649">
        <f>(CM649+(T649+2*0.95*5.67E-8*(((CM649+$B$7)+273)^4-(CM649+273)^4)-44100*I649)/(1.84*29.3*Q649+8*0.95*5.67E-8*(CM649+273)^3))</f>
        <v>0</v>
      </c>
      <c r="V649">
        <f>($C$7*CN649+$D$7*CO649+$E$7*U649)</f>
        <v>0</v>
      </c>
      <c r="W649">
        <f>0.61365*exp(17.502*V649/(240.97+V649))</f>
        <v>0</v>
      </c>
      <c r="X649">
        <f>(Y649/Z649*100)</f>
        <v>0</v>
      </c>
      <c r="Y649">
        <f>CF649*(CK649+CL649)/1000</f>
        <v>0</v>
      </c>
      <c r="Z649">
        <f>0.61365*exp(17.502*CM649/(240.97+CM649))</f>
        <v>0</v>
      </c>
      <c r="AA649">
        <f>(W649-CF649*(CK649+CL649)/1000)</f>
        <v>0</v>
      </c>
      <c r="AB649">
        <f>(-I649*44100)</f>
        <v>0</v>
      </c>
      <c r="AC649">
        <f>2*29.3*Q649*0.92*(CM649-V649)</f>
        <v>0</v>
      </c>
      <c r="AD649">
        <f>2*0.95*5.67E-8*(((CM649+$B$7)+273)^4-(V649+273)^4)</f>
        <v>0</v>
      </c>
      <c r="AE649">
        <f>T649+AD649+AB649+AC649</f>
        <v>0</v>
      </c>
      <c r="AF649">
        <v>0</v>
      </c>
      <c r="AG649">
        <v>0</v>
      </c>
      <c r="AH649">
        <f>IF(AF649*$H$13&gt;=AJ649,1.0,(AJ649/(AJ649-AF649*$H$13)))</f>
        <v>0</v>
      </c>
      <c r="AI649">
        <f>(AH649-1)*100</f>
        <v>0</v>
      </c>
      <c r="AJ649">
        <f>MAX(0,($B$13+$C$13*CR649)/(1+$D$13*CR649)*CK649/(CM649+273)*$E$13)</f>
        <v>0</v>
      </c>
      <c r="AK649" t="s">
        <v>303</v>
      </c>
      <c r="AL649" t="s">
        <v>303</v>
      </c>
      <c r="AM649">
        <v>0</v>
      </c>
      <c r="AN649">
        <v>0</v>
      </c>
      <c r="AO649">
        <f>1-AM649/AN649</f>
        <v>0</v>
      </c>
      <c r="AP649">
        <v>0</v>
      </c>
      <c r="AQ649" t="s">
        <v>303</v>
      </c>
      <c r="AR649" t="s">
        <v>303</v>
      </c>
      <c r="AS649">
        <v>0</v>
      </c>
      <c r="AT649">
        <v>0</v>
      </c>
      <c r="AU649">
        <f>1-AS649/AT649</f>
        <v>0</v>
      </c>
      <c r="AV649">
        <v>0.5</v>
      </c>
      <c r="AW649">
        <f>BV649</f>
        <v>0</v>
      </c>
      <c r="AX649">
        <f>K649</f>
        <v>0</v>
      </c>
      <c r="AY649">
        <f>AU649*AV649*AW649</f>
        <v>0</v>
      </c>
      <c r="AZ649">
        <f>(AX649-AP649)/AW649</f>
        <v>0</v>
      </c>
      <c r="BA649">
        <f>(AN649-AT649)/AT649</f>
        <v>0</v>
      </c>
      <c r="BB649">
        <f>AM649/(AO649+AM649/AT649)</f>
        <v>0</v>
      </c>
      <c r="BC649" t="s">
        <v>303</v>
      </c>
      <c r="BD649">
        <v>0</v>
      </c>
      <c r="BE649">
        <f>IF(BD649&lt;&gt;0, BD649, BB649)</f>
        <v>0</v>
      </c>
      <c r="BF649">
        <f>1-BE649/AT649</f>
        <v>0</v>
      </c>
      <c r="BG649">
        <f>(AT649-AS649)/(AT649-BE649)</f>
        <v>0</v>
      </c>
      <c r="BH649">
        <f>(AN649-AT649)/(AN649-BE649)</f>
        <v>0</v>
      </c>
      <c r="BI649">
        <f>(AT649-AS649)/(AT649-AM649)</f>
        <v>0</v>
      </c>
      <c r="BJ649">
        <f>(AN649-AT649)/(AN649-AM649)</f>
        <v>0</v>
      </c>
      <c r="BK649">
        <f>(BG649*BE649/AS649)</f>
        <v>0</v>
      </c>
      <c r="BL649">
        <f>(1-BK649)</f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f>$B$11*CS649+$C$11*CT649+$F$11*CU649*(1-CX649)</f>
        <v>0</v>
      </c>
      <c r="BV649">
        <f>BU649*BW649</f>
        <v>0</v>
      </c>
      <c r="BW649">
        <f>($B$11*$D$9+$C$11*$D$9+$F$11*((DH649+CZ649)/MAX(DH649+CZ649+DI649, 0.1)*$I$9+DI649/MAX(DH649+CZ649+DI649, 0.1)*$J$9))/($B$11+$C$11+$F$11)</f>
        <v>0</v>
      </c>
      <c r="BX649">
        <f>($B$11*$K$9+$C$11*$K$9+$F$11*((DH649+CZ649)/MAX(DH649+CZ649+DI649, 0.1)*$P$9+DI649/MAX(DH649+CZ649+DI649, 0.1)*$Q$9))/($B$11+$C$11+$F$11)</f>
        <v>0</v>
      </c>
      <c r="BY649">
        <v>6</v>
      </c>
      <c r="BZ649">
        <v>0.5</v>
      </c>
      <c r="CA649" t="s">
        <v>304</v>
      </c>
      <c r="CB649">
        <v>2</v>
      </c>
      <c r="CC649">
        <v>1625678479.5</v>
      </c>
      <c r="CD649">
        <v>404.874</v>
      </c>
      <c r="CE649">
        <v>419.992666666667</v>
      </c>
      <c r="CF649">
        <v>16.7124666666667</v>
      </c>
      <c r="CG649">
        <v>13.3253333333333</v>
      </c>
      <c r="CH649">
        <v>419.215666666667</v>
      </c>
      <c r="CI649">
        <v>18.3388666666667</v>
      </c>
      <c r="CJ649">
        <v>500.055666666667</v>
      </c>
      <c r="CK649">
        <v>100.423</v>
      </c>
      <c r="CL649">
        <v>0.100341333333333</v>
      </c>
      <c r="CM649">
        <v>32.3964333333333</v>
      </c>
      <c r="CN649">
        <v>31.6907</v>
      </c>
      <c r="CO649">
        <v>999.9</v>
      </c>
      <c r="CP649">
        <v>0</v>
      </c>
      <c r="CQ649">
        <v>0</v>
      </c>
      <c r="CR649">
        <v>9966.25</v>
      </c>
      <c r="CS649">
        <v>0</v>
      </c>
      <c r="CT649">
        <v>4.08044</v>
      </c>
      <c r="CU649">
        <v>1045.95666666667</v>
      </c>
      <c r="CV649">
        <v>0.961987666666667</v>
      </c>
      <c r="CW649">
        <v>0.0380122</v>
      </c>
      <c r="CX649">
        <v>0</v>
      </c>
      <c r="CY649">
        <v>1130.26666666667</v>
      </c>
      <c r="CZ649">
        <v>4.99912</v>
      </c>
      <c r="DA649">
        <v>11804.0666666667</v>
      </c>
      <c r="DB649">
        <v>6712.50333333333</v>
      </c>
      <c r="DC649">
        <v>39.1453333333333</v>
      </c>
      <c r="DD649">
        <v>41.6456666666667</v>
      </c>
      <c r="DE649">
        <v>40.6663333333333</v>
      </c>
      <c r="DF649">
        <v>41.3953333333333</v>
      </c>
      <c r="DG649">
        <v>41.5203333333333</v>
      </c>
      <c r="DH649">
        <v>1001.38666666667</v>
      </c>
      <c r="DI649">
        <v>39.57</v>
      </c>
      <c r="DJ649">
        <v>0</v>
      </c>
      <c r="DK649">
        <v>1625678481.2</v>
      </c>
      <c r="DL649">
        <v>0</v>
      </c>
      <c r="DM649">
        <v>1131.85730769231</v>
      </c>
      <c r="DN649">
        <v>-13.7719657985433</v>
      </c>
      <c r="DO649">
        <v>-142.594871944087</v>
      </c>
      <c r="DP649">
        <v>11820.6115384615</v>
      </c>
      <c r="DQ649">
        <v>15</v>
      </c>
      <c r="DR649">
        <v>1625677134.6</v>
      </c>
      <c r="DS649" t="s">
        <v>305</v>
      </c>
      <c r="DT649">
        <v>1625677128.6</v>
      </c>
      <c r="DU649">
        <v>1625677134.6</v>
      </c>
      <c r="DV649">
        <v>2</v>
      </c>
      <c r="DW649">
        <v>0.041</v>
      </c>
      <c r="DX649">
        <v>0.026</v>
      </c>
      <c r="DY649">
        <v>-14.347</v>
      </c>
      <c r="DZ649">
        <v>-1.389</v>
      </c>
      <c r="EA649">
        <v>420</v>
      </c>
      <c r="EB649">
        <v>5</v>
      </c>
      <c r="EC649">
        <v>0.14</v>
      </c>
      <c r="ED649">
        <v>0.08</v>
      </c>
      <c r="EE649">
        <v>-15.0665365853659</v>
      </c>
      <c r="EF649">
        <v>0.00454703832751457</v>
      </c>
      <c r="EG649">
        <v>0.0376752021445533</v>
      </c>
      <c r="EH649">
        <v>1</v>
      </c>
      <c r="EI649">
        <v>1132.50714285714</v>
      </c>
      <c r="EJ649">
        <v>-14.1939150298995</v>
      </c>
      <c r="EK649">
        <v>1.44224145279605</v>
      </c>
      <c r="EL649">
        <v>0</v>
      </c>
      <c r="EM649">
        <v>3.37821317073171</v>
      </c>
      <c r="EN649">
        <v>0.177573449477354</v>
      </c>
      <c r="EO649">
        <v>0.0198422529502469</v>
      </c>
      <c r="EP649">
        <v>0</v>
      </c>
      <c r="EQ649">
        <v>1</v>
      </c>
      <c r="ER649">
        <v>3</v>
      </c>
      <c r="ES649" t="s">
        <v>427</v>
      </c>
      <c r="ET649">
        <v>100</v>
      </c>
      <c r="EU649">
        <v>100</v>
      </c>
      <c r="EV649">
        <v>-14.341</v>
      </c>
      <c r="EW649">
        <v>-1.6266</v>
      </c>
      <c r="EX649">
        <v>-14.3476998515065</v>
      </c>
      <c r="EY649">
        <v>0.000485247639819423</v>
      </c>
      <c r="EZ649">
        <v>-1.36446825205216e-06</v>
      </c>
      <c r="FA649">
        <v>5.78542989185787e-10</v>
      </c>
      <c r="FB649">
        <v>-1.1099058739466</v>
      </c>
      <c r="FC649">
        <v>-0.0508365997127688</v>
      </c>
      <c r="FD649">
        <v>0.00161886503163497</v>
      </c>
      <c r="FE649">
        <v>-2.08621555845513e-05</v>
      </c>
      <c r="FF649">
        <v>0</v>
      </c>
      <c r="FG649">
        <v>2096</v>
      </c>
      <c r="FH649">
        <v>2</v>
      </c>
      <c r="FI649">
        <v>28</v>
      </c>
      <c r="FJ649">
        <v>22.5</v>
      </c>
      <c r="FK649">
        <v>22.4</v>
      </c>
      <c r="FL649">
        <v>18</v>
      </c>
      <c r="FM649">
        <v>493.648</v>
      </c>
      <c r="FN649">
        <v>515.019</v>
      </c>
      <c r="FO649">
        <v>37.1008</v>
      </c>
      <c r="FP649">
        <v>26.8237</v>
      </c>
      <c r="FQ649">
        <v>30.0007</v>
      </c>
      <c r="FR649">
        <v>26.7718</v>
      </c>
      <c r="FS649">
        <v>26.7405</v>
      </c>
      <c r="FT649">
        <v>21.6061</v>
      </c>
      <c r="FU649">
        <v>18.2508</v>
      </c>
      <c r="FV649">
        <v>0</v>
      </c>
      <c r="FW649">
        <v>37.16</v>
      </c>
      <c r="FX649">
        <v>420</v>
      </c>
      <c r="FY649">
        <v>13.4909</v>
      </c>
      <c r="FZ649">
        <v>101.654</v>
      </c>
      <c r="GA649">
        <v>96.1691</v>
      </c>
    </row>
    <row r="650" spans="1:183">
      <c r="A650">
        <v>634</v>
      </c>
      <c r="B650">
        <v>1625678482.5</v>
      </c>
      <c r="C650">
        <v>1266.40000009537</v>
      </c>
      <c r="D650" t="s">
        <v>1574</v>
      </c>
      <c r="E650" t="s">
        <v>1575</v>
      </c>
      <c r="F650">
        <v>1</v>
      </c>
      <c r="G650" t="s">
        <v>302</v>
      </c>
      <c r="H650">
        <v>1625678481.5</v>
      </c>
      <c r="I650">
        <f>(J650)/1000</f>
        <v>0</v>
      </c>
      <c r="J650">
        <f>1000*CJ650*AH650*(CF650-CG650)/(100*BY650*(1000-AH650*CF650))</f>
        <v>0</v>
      </c>
      <c r="K650">
        <f>CJ650*AH650*(CE650-CD650*(1000-AH650*CG650)/(1000-AH650*CF650))/(100*BY650)</f>
        <v>0</v>
      </c>
      <c r="L650">
        <f>CD650 - IF(AH650&gt;1, K650*BY650*100.0/(AJ650*CR650), 0)</f>
        <v>0</v>
      </c>
      <c r="M650">
        <f>((S650-I650/2)*L650-K650)/(S650+I650/2)</f>
        <v>0</v>
      </c>
      <c r="N650">
        <f>M650*(CK650+CL650)/1000.0</f>
        <v>0</v>
      </c>
      <c r="O650">
        <f>(CD650 - IF(AH650&gt;1, K650*BY650*100.0/(AJ650*CR650), 0))*(CK650+CL650)/1000.0</f>
        <v>0</v>
      </c>
      <c r="P650">
        <f>2.0/((1/R650-1/Q650)+SIGN(R650)*SQRT((1/R650-1/Q650)*(1/R650-1/Q650) + 4*BZ650/((BZ650+1)*(BZ650+1))*(2*1/R650*1/Q650-1/Q650*1/Q650)))</f>
        <v>0</v>
      </c>
      <c r="Q650">
        <f>IF(LEFT(CA650,1)&lt;&gt;"0",IF(LEFT(CA650,1)="1",3.0,CB650),$D$5+$E$5*(CR650*CK650/($K$5*1000))+$F$5*(CR650*CK650/($K$5*1000))*MAX(MIN(BY650,$J$5),$I$5)*MAX(MIN(BY650,$J$5),$I$5)+$G$5*MAX(MIN(BY650,$J$5),$I$5)*(CR650*CK650/($K$5*1000))+$H$5*(CR650*CK650/($K$5*1000))*(CR650*CK650/($K$5*1000)))</f>
        <v>0</v>
      </c>
      <c r="R650">
        <f>I650*(1000-(1000*0.61365*exp(17.502*V650/(240.97+V650))/(CK650+CL650)+CF650)/2)/(1000*0.61365*exp(17.502*V650/(240.97+V650))/(CK650+CL650)-CF650)</f>
        <v>0</v>
      </c>
      <c r="S650">
        <f>1/((BZ650+1)/(P650/1.6)+1/(Q650/1.37)) + BZ650/((BZ650+1)/(P650/1.6) + BZ650/(Q650/1.37))</f>
        <v>0</v>
      </c>
      <c r="T650">
        <f>(BU650*BX650)</f>
        <v>0</v>
      </c>
      <c r="U650">
        <f>(CM650+(T650+2*0.95*5.67E-8*(((CM650+$B$7)+273)^4-(CM650+273)^4)-44100*I650)/(1.84*29.3*Q650+8*0.95*5.67E-8*(CM650+273)^3))</f>
        <v>0</v>
      </c>
      <c r="V650">
        <f>($C$7*CN650+$D$7*CO650+$E$7*U650)</f>
        <v>0</v>
      </c>
      <c r="W650">
        <f>0.61365*exp(17.502*V650/(240.97+V650))</f>
        <v>0</v>
      </c>
      <c r="X650">
        <f>(Y650/Z650*100)</f>
        <v>0</v>
      </c>
      <c r="Y650">
        <f>CF650*(CK650+CL650)/1000</f>
        <v>0</v>
      </c>
      <c r="Z650">
        <f>0.61365*exp(17.502*CM650/(240.97+CM650))</f>
        <v>0</v>
      </c>
      <c r="AA650">
        <f>(W650-CF650*(CK650+CL650)/1000)</f>
        <v>0</v>
      </c>
      <c r="AB650">
        <f>(-I650*44100)</f>
        <v>0</v>
      </c>
      <c r="AC650">
        <f>2*29.3*Q650*0.92*(CM650-V650)</f>
        <v>0</v>
      </c>
      <c r="AD650">
        <f>2*0.95*5.67E-8*(((CM650+$B$7)+273)^4-(V650+273)^4)</f>
        <v>0</v>
      </c>
      <c r="AE650">
        <f>T650+AD650+AB650+AC650</f>
        <v>0</v>
      </c>
      <c r="AF650">
        <v>0</v>
      </c>
      <c r="AG650">
        <v>0</v>
      </c>
      <c r="AH650">
        <f>IF(AF650*$H$13&gt;=AJ650,1.0,(AJ650/(AJ650-AF650*$H$13)))</f>
        <v>0</v>
      </c>
      <c r="AI650">
        <f>(AH650-1)*100</f>
        <v>0</v>
      </c>
      <c r="AJ650">
        <f>MAX(0,($B$13+$C$13*CR650)/(1+$D$13*CR650)*CK650/(CM650+273)*$E$13)</f>
        <v>0</v>
      </c>
      <c r="AK650" t="s">
        <v>303</v>
      </c>
      <c r="AL650" t="s">
        <v>303</v>
      </c>
      <c r="AM650">
        <v>0</v>
      </c>
      <c r="AN650">
        <v>0</v>
      </c>
      <c r="AO650">
        <f>1-AM650/AN650</f>
        <v>0</v>
      </c>
      <c r="AP650">
        <v>0</v>
      </c>
      <c r="AQ650" t="s">
        <v>303</v>
      </c>
      <c r="AR650" t="s">
        <v>303</v>
      </c>
      <c r="AS650">
        <v>0</v>
      </c>
      <c r="AT650">
        <v>0</v>
      </c>
      <c r="AU650">
        <f>1-AS650/AT650</f>
        <v>0</v>
      </c>
      <c r="AV650">
        <v>0.5</v>
      </c>
      <c r="AW650">
        <f>BV650</f>
        <v>0</v>
      </c>
      <c r="AX650">
        <f>K650</f>
        <v>0</v>
      </c>
      <c r="AY650">
        <f>AU650*AV650*AW650</f>
        <v>0</v>
      </c>
      <c r="AZ650">
        <f>(AX650-AP650)/AW650</f>
        <v>0</v>
      </c>
      <c r="BA650">
        <f>(AN650-AT650)/AT650</f>
        <v>0</v>
      </c>
      <c r="BB650">
        <f>AM650/(AO650+AM650/AT650)</f>
        <v>0</v>
      </c>
      <c r="BC650" t="s">
        <v>303</v>
      </c>
      <c r="BD650">
        <v>0</v>
      </c>
      <c r="BE650">
        <f>IF(BD650&lt;&gt;0, BD650, BB650)</f>
        <v>0</v>
      </c>
      <c r="BF650">
        <f>1-BE650/AT650</f>
        <v>0</v>
      </c>
      <c r="BG650">
        <f>(AT650-AS650)/(AT650-BE650)</f>
        <v>0</v>
      </c>
      <c r="BH650">
        <f>(AN650-AT650)/(AN650-BE650)</f>
        <v>0</v>
      </c>
      <c r="BI650">
        <f>(AT650-AS650)/(AT650-AM650)</f>
        <v>0</v>
      </c>
      <c r="BJ650">
        <f>(AN650-AT650)/(AN650-AM650)</f>
        <v>0</v>
      </c>
      <c r="BK650">
        <f>(BG650*BE650/AS650)</f>
        <v>0</v>
      </c>
      <c r="BL650">
        <f>(1-BK650)</f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f>$B$11*CS650+$C$11*CT650+$F$11*CU650*(1-CX650)</f>
        <v>0</v>
      </c>
      <c r="BV650">
        <f>BU650*BW650</f>
        <v>0</v>
      </c>
      <c r="BW650">
        <f>($B$11*$D$9+$C$11*$D$9+$F$11*((DH650+CZ650)/MAX(DH650+CZ650+DI650, 0.1)*$I$9+DI650/MAX(DH650+CZ650+DI650, 0.1)*$J$9))/($B$11+$C$11+$F$11)</f>
        <v>0</v>
      </c>
      <c r="BX650">
        <f>($B$11*$K$9+$C$11*$K$9+$F$11*((DH650+CZ650)/MAX(DH650+CZ650+DI650, 0.1)*$P$9+DI650/MAX(DH650+CZ650+DI650, 0.1)*$Q$9))/($B$11+$C$11+$F$11)</f>
        <v>0</v>
      </c>
      <c r="BY650">
        <v>6</v>
      </c>
      <c r="BZ650">
        <v>0.5</v>
      </c>
      <c r="CA650" t="s">
        <v>304</v>
      </c>
      <c r="CB650">
        <v>2</v>
      </c>
      <c r="CC650">
        <v>1625678481.5</v>
      </c>
      <c r="CD650">
        <v>404.891333333333</v>
      </c>
      <c r="CE650">
        <v>419.978666666667</v>
      </c>
      <c r="CF650">
        <v>16.7426666666667</v>
      </c>
      <c r="CG650">
        <v>13.3420666666667</v>
      </c>
      <c r="CH650">
        <v>419.232333333333</v>
      </c>
      <c r="CI650">
        <v>18.3694666666667</v>
      </c>
      <c r="CJ650">
        <v>499.991</v>
      </c>
      <c r="CK650">
        <v>100.423</v>
      </c>
      <c r="CL650">
        <v>0.100066866666667</v>
      </c>
      <c r="CM650">
        <v>32.4252333333333</v>
      </c>
      <c r="CN650">
        <v>31.7095</v>
      </c>
      <c r="CO650">
        <v>999.9</v>
      </c>
      <c r="CP650">
        <v>0</v>
      </c>
      <c r="CQ650">
        <v>0</v>
      </c>
      <c r="CR650">
        <v>9971.87333333333</v>
      </c>
      <c r="CS650">
        <v>0</v>
      </c>
      <c r="CT650">
        <v>4.08044</v>
      </c>
      <c r="CU650">
        <v>1046.05333333333</v>
      </c>
      <c r="CV650">
        <v>0.961987666666667</v>
      </c>
      <c r="CW650">
        <v>0.0380122</v>
      </c>
      <c r="CX650">
        <v>0</v>
      </c>
      <c r="CY650">
        <v>1129.84</v>
      </c>
      <c r="CZ650">
        <v>4.99912</v>
      </c>
      <c r="DA650">
        <v>11800.5</v>
      </c>
      <c r="DB650">
        <v>6713.15333333333</v>
      </c>
      <c r="DC650">
        <v>39.1663333333333</v>
      </c>
      <c r="DD650">
        <v>41.6456666666667</v>
      </c>
      <c r="DE650">
        <v>40.625</v>
      </c>
      <c r="DF650">
        <v>41.3956666666667</v>
      </c>
      <c r="DG650">
        <v>41.479</v>
      </c>
      <c r="DH650">
        <v>1001.48</v>
      </c>
      <c r="DI650">
        <v>39.5733333333333</v>
      </c>
      <c r="DJ650">
        <v>0</v>
      </c>
      <c r="DK650">
        <v>1625678483.6</v>
      </c>
      <c r="DL650">
        <v>0</v>
      </c>
      <c r="DM650">
        <v>1131.315</v>
      </c>
      <c r="DN650">
        <v>-13.5921367362703</v>
      </c>
      <c r="DO650">
        <v>-135.969230881989</v>
      </c>
      <c r="DP650">
        <v>11814.9269230769</v>
      </c>
      <c r="DQ650">
        <v>15</v>
      </c>
      <c r="DR650">
        <v>1625677134.6</v>
      </c>
      <c r="DS650" t="s">
        <v>305</v>
      </c>
      <c r="DT650">
        <v>1625677128.6</v>
      </c>
      <c r="DU650">
        <v>1625677134.6</v>
      </c>
      <c r="DV650">
        <v>2</v>
      </c>
      <c r="DW650">
        <v>0.041</v>
      </c>
      <c r="DX650">
        <v>0.026</v>
      </c>
      <c r="DY650">
        <v>-14.347</v>
      </c>
      <c r="DZ650">
        <v>-1.389</v>
      </c>
      <c r="EA650">
        <v>420</v>
      </c>
      <c r="EB650">
        <v>5</v>
      </c>
      <c r="EC650">
        <v>0.14</v>
      </c>
      <c r="ED650">
        <v>0.08</v>
      </c>
      <c r="EE650">
        <v>-15.0644975609756</v>
      </c>
      <c r="EF650">
        <v>-0.136034843205555</v>
      </c>
      <c r="EG650">
        <v>0.0358085184565231</v>
      </c>
      <c r="EH650">
        <v>1</v>
      </c>
      <c r="EI650">
        <v>1131.94393939394</v>
      </c>
      <c r="EJ650">
        <v>-14.1112709562079</v>
      </c>
      <c r="EK650">
        <v>1.35822731929244</v>
      </c>
      <c r="EL650">
        <v>0</v>
      </c>
      <c r="EM650">
        <v>3.38315682926829</v>
      </c>
      <c r="EN650">
        <v>0.150996376306622</v>
      </c>
      <c r="EO650">
        <v>0.0178668510934423</v>
      </c>
      <c r="EP650">
        <v>0</v>
      </c>
      <c r="EQ650">
        <v>1</v>
      </c>
      <c r="ER650">
        <v>3</v>
      </c>
      <c r="ES650" t="s">
        <v>427</v>
      </c>
      <c r="ET650">
        <v>100</v>
      </c>
      <c r="EU650">
        <v>100</v>
      </c>
      <c r="EV650">
        <v>-14.342</v>
      </c>
      <c r="EW650">
        <v>-1.627</v>
      </c>
      <c r="EX650">
        <v>-14.3476998515065</v>
      </c>
      <c r="EY650">
        <v>0.000485247639819423</v>
      </c>
      <c r="EZ650">
        <v>-1.36446825205216e-06</v>
      </c>
      <c r="FA650">
        <v>5.78542989185787e-10</v>
      </c>
      <c r="FB650">
        <v>-1.1099058739466</v>
      </c>
      <c r="FC650">
        <v>-0.0508365997127688</v>
      </c>
      <c r="FD650">
        <v>0.00161886503163497</v>
      </c>
      <c r="FE650">
        <v>-2.08621555845513e-05</v>
      </c>
      <c r="FF650">
        <v>0</v>
      </c>
      <c r="FG650">
        <v>2096</v>
      </c>
      <c r="FH650">
        <v>2</v>
      </c>
      <c r="FI650">
        <v>28</v>
      </c>
      <c r="FJ650">
        <v>22.6</v>
      </c>
      <c r="FK650">
        <v>22.5</v>
      </c>
      <c r="FL650">
        <v>18</v>
      </c>
      <c r="FM650">
        <v>493.56</v>
      </c>
      <c r="FN650">
        <v>514.995</v>
      </c>
      <c r="FO650">
        <v>37.1428</v>
      </c>
      <c r="FP650">
        <v>26.8266</v>
      </c>
      <c r="FQ650">
        <v>30.0003</v>
      </c>
      <c r="FR650">
        <v>26.7735</v>
      </c>
      <c r="FS650">
        <v>26.7417</v>
      </c>
      <c r="FT650">
        <v>21.6076</v>
      </c>
      <c r="FU650">
        <v>18.2508</v>
      </c>
      <c r="FV650">
        <v>0</v>
      </c>
      <c r="FW650">
        <v>37.23</v>
      </c>
      <c r="FX650">
        <v>420</v>
      </c>
      <c r="FY650">
        <v>13.4968</v>
      </c>
      <c r="FZ650">
        <v>101.655</v>
      </c>
      <c r="GA650">
        <v>96.1684</v>
      </c>
    </row>
    <row r="651" spans="1:183">
      <c r="A651">
        <v>635</v>
      </c>
      <c r="B651">
        <v>1625678484.5</v>
      </c>
      <c r="C651">
        <v>1268.40000009537</v>
      </c>
      <c r="D651" t="s">
        <v>1576</v>
      </c>
      <c r="E651" t="s">
        <v>1577</v>
      </c>
      <c r="F651">
        <v>1</v>
      </c>
      <c r="G651" t="s">
        <v>302</v>
      </c>
      <c r="H651">
        <v>1625678483.5</v>
      </c>
      <c r="I651">
        <f>(J651)/1000</f>
        <v>0</v>
      </c>
      <c r="J651">
        <f>1000*CJ651*AH651*(CF651-CG651)/(100*BY651*(1000-AH651*CF651))</f>
        <v>0</v>
      </c>
      <c r="K651">
        <f>CJ651*AH651*(CE651-CD651*(1000-AH651*CG651)/(1000-AH651*CF651))/(100*BY651)</f>
        <v>0</v>
      </c>
      <c r="L651">
        <f>CD651 - IF(AH651&gt;1, K651*BY651*100.0/(AJ651*CR651), 0)</f>
        <v>0</v>
      </c>
      <c r="M651">
        <f>((S651-I651/2)*L651-K651)/(S651+I651/2)</f>
        <v>0</v>
      </c>
      <c r="N651">
        <f>M651*(CK651+CL651)/1000.0</f>
        <v>0</v>
      </c>
      <c r="O651">
        <f>(CD651 - IF(AH651&gt;1, K651*BY651*100.0/(AJ651*CR651), 0))*(CK651+CL651)/1000.0</f>
        <v>0</v>
      </c>
      <c r="P651">
        <f>2.0/((1/R651-1/Q651)+SIGN(R651)*SQRT((1/R651-1/Q651)*(1/R651-1/Q651) + 4*BZ651/((BZ651+1)*(BZ651+1))*(2*1/R651*1/Q651-1/Q651*1/Q651)))</f>
        <v>0</v>
      </c>
      <c r="Q651">
        <f>IF(LEFT(CA651,1)&lt;&gt;"0",IF(LEFT(CA651,1)="1",3.0,CB651),$D$5+$E$5*(CR651*CK651/($K$5*1000))+$F$5*(CR651*CK651/($K$5*1000))*MAX(MIN(BY651,$J$5),$I$5)*MAX(MIN(BY651,$J$5),$I$5)+$G$5*MAX(MIN(BY651,$J$5),$I$5)*(CR651*CK651/($K$5*1000))+$H$5*(CR651*CK651/($K$5*1000))*(CR651*CK651/($K$5*1000)))</f>
        <v>0</v>
      </c>
      <c r="R651">
        <f>I651*(1000-(1000*0.61365*exp(17.502*V651/(240.97+V651))/(CK651+CL651)+CF651)/2)/(1000*0.61365*exp(17.502*V651/(240.97+V651))/(CK651+CL651)-CF651)</f>
        <v>0</v>
      </c>
      <c r="S651">
        <f>1/((BZ651+1)/(P651/1.6)+1/(Q651/1.37)) + BZ651/((BZ651+1)/(P651/1.6) + BZ651/(Q651/1.37))</f>
        <v>0</v>
      </c>
      <c r="T651">
        <f>(BU651*BX651)</f>
        <v>0</v>
      </c>
      <c r="U651">
        <f>(CM651+(T651+2*0.95*5.67E-8*(((CM651+$B$7)+273)^4-(CM651+273)^4)-44100*I651)/(1.84*29.3*Q651+8*0.95*5.67E-8*(CM651+273)^3))</f>
        <v>0</v>
      </c>
      <c r="V651">
        <f>($C$7*CN651+$D$7*CO651+$E$7*U651)</f>
        <v>0</v>
      </c>
      <c r="W651">
        <f>0.61365*exp(17.502*V651/(240.97+V651))</f>
        <v>0</v>
      </c>
      <c r="X651">
        <f>(Y651/Z651*100)</f>
        <v>0</v>
      </c>
      <c r="Y651">
        <f>CF651*(CK651+CL651)/1000</f>
        <v>0</v>
      </c>
      <c r="Z651">
        <f>0.61365*exp(17.502*CM651/(240.97+CM651))</f>
        <v>0</v>
      </c>
      <c r="AA651">
        <f>(W651-CF651*(CK651+CL651)/1000)</f>
        <v>0</v>
      </c>
      <c r="AB651">
        <f>(-I651*44100)</f>
        <v>0</v>
      </c>
      <c r="AC651">
        <f>2*29.3*Q651*0.92*(CM651-V651)</f>
        <v>0</v>
      </c>
      <c r="AD651">
        <f>2*0.95*5.67E-8*(((CM651+$B$7)+273)^4-(V651+273)^4)</f>
        <v>0</v>
      </c>
      <c r="AE651">
        <f>T651+AD651+AB651+AC651</f>
        <v>0</v>
      </c>
      <c r="AF651">
        <v>0</v>
      </c>
      <c r="AG651">
        <v>0</v>
      </c>
      <c r="AH651">
        <f>IF(AF651*$H$13&gt;=AJ651,1.0,(AJ651/(AJ651-AF651*$H$13)))</f>
        <v>0</v>
      </c>
      <c r="AI651">
        <f>(AH651-1)*100</f>
        <v>0</v>
      </c>
      <c r="AJ651">
        <f>MAX(0,($B$13+$C$13*CR651)/(1+$D$13*CR651)*CK651/(CM651+273)*$E$13)</f>
        <v>0</v>
      </c>
      <c r="AK651" t="s">
        <v>303</v>
      </c>
      <c r="AL651" t="s">
        <v>303</v>
      </c>
      <c r="AM651">
        <v>0</v>
      </c>
      <c r="AN651">
        <v>0</v>
      </c>
      <c r="AO651">
        <f>1-AM651/AN651</f>
        <v>0</v>
      </c>
      <c r="AP651">
        <v>0</v>
      </c>
      <c r="AQ651" t="s">
        <v>303</v>
      </c>
      <c r="AR651" t="s">
        <v>303</v>
      </c>
      <c r="AS651">
        <v>0</v>
      </c>
      <c r="AT651">
        <v>0</v>
      </c>
      <c r="AU651">
        <f>1-AS651/AT651</f>
        <v>0</v>
      </c>
      <c r="AV651">
        <v>0.5</v>
      </c>
      <c r="AW651">
        <f>BV651</f>
        <v>0</v>
      </c>
      <c r="AX651">
        <f>K651</f>
        <v>0</v>
      </c>
      <c r="AY651">
        <f>AU651*AV651*AW651</f>
        <v>0</v>
      </c>
      <c r="AZ651">
        <f>(AX651-AP651)/AW651</f>
        <v>0</v>
      </c>
      <c r="BA651">
        <f>(AN651-AT651)/AT651</f>
        <v>0</v>
      </c>
      <c r="BB651">
        <f>AM651/(AO651+AM651/AT651)</f>
        <v>0</v>
      </c>
      <c r="BC651" t="s">
        <v>303</v>
      </c>
      <c r="BD651">
        <v>0</v>
      </c>
      <c r="BE651">
        <f>IF(BD651&lt;&gt;0, BD651, BB651)</f>
        <v>0</v>
      </c>
      <c r="BF651">
        <f>1-BE651/AT651</f>
        <v>0</v>
      </c>
      <c r="BG651">
        <f>(AT651-AS651)/(AT651-BE651)</f>
        <v>0</v>
      </c>
      <c r="BH651">
        <f>(AN651-AT651)/(AN651-BE651)</f>
        <v>0</v>
      </c>
      <c r="BI651">
        <f>(AT651-AS651)/(AT651-AM651)</f>
        <v>0</v>
      </c>
      <c r="BJ651">
        <f>(AN651-AT651)/(AN651-AM651)</f>
        <v>0</v>
      </c>
      <c r="BK651">
        <f>(BG651*BE651/AS651)</f>
        <v>0</v>
      </c>
      <c r="BL651">
        <f>(1-BK651)</f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f>$B$11*CS651+$C$11*CT651+$F$11*CU651*(1-CX651)</f>
        <v>0</v>
      </c>
      <c r="BV651">
        <f>BU651*BW651</f>
        <v>0</v>
      </c>
      <c r="BW651">
        <f>($B$11*$D$9+$C$11*$D$9+$F$11*((DH651+CZ651)/MAX(DH651+CZ651+DI651, 0.1)*$I$9+DI651/MAX(DH651+CZ651+DI651, 0.1)*$J$9))/($B$11+$C$11+$F$11)</f>
        <v>0</v>
      </c>
      <c r="BX651">
        <f>($B$11*$K$9+$C$11*$K$9+$F$11*((DH651+CZ651)/MAX(DH651+CZ651+DI651, 0.1)*$P$9+DI651/MAX(DH651+CZ651+DI651, 0.1)*$Q$9))/($B$11+$C$11+$F$11)</f>
        <v>0</v>
      </c>
      <c r="BY651">
        <v>6</v>
      </c>
      <c r="BZ651">
        <v>0.5</v>
      </c>
      <c r="CA651" t="s">
        <v>304</v>
      </c>
      <c r="CB651">
        <v>2</v>
      </c>
      <c r="CC651">
        <v>1625678483.5</v>
      </c>
      <c r="CD651">
        <v>404.904</v>
      </c>
      <c r="CE651">
        <v>419.958333333333</v>
      </c>
      <c r="CF651">
        <v>16.7742666666667</v>
      </c>
      <c r="CG651">
        <v>13.3512</v>
      </c>
      <c r="CH651">
        <v>419.245</v>
      </c>
      <c r="CI651">
        <v>18.4014666666667</v>
      </c>
      <c r="CJ651">
        <v>499.977666666667</v>
      </c>
      <c r="CK651">
        <v>100.422</v>
      </c>
      <c r="CL651">
        <v>0.0997139</v>
      </c>
      <c r="CM651">
        <v>32.4548666666667</v>
      </c>
      <c r="CN651">
        <v>31.7367</v>
      </c>
      <c r="CO651">
        <v>999.9</v>
      </c>
      <c r="CP651">
        <v>0</v>
      </c>
      <c r="CQ651">
        <v>0</v>
      </c>
      <c r="CR651">
        <v>9998.95</v>
      </c>
      <c r="CS651">
        <v>0</v>
      </c>
      <c r="CT651">
        <v>4.08044</v>
      </c>
      <c r="CU651">
        <v>1045.86333333333</v>
      </c>
      <c r="CV651">
        <v>0.961984</v>
      </c>
      <c r="CW651">
        <v>0.0380159</v>
      </c>
      <c r="CX651">
        <v>0</v>
      </c>
      <c r="CY651">
        <v>1129.16333333333</v>
      </c>
      <c r="CZ651">
        <v>4.99912</v>
      </c>
      <c r="DA651">
        <v>11793.5333333333</v>
      </c>
      <c r="DB651">
        <v>6711.88</v>
      </c>
      <c r="DC651">
        <v>39.0623333333333</v>
      </c>
      <c r="DD651">
        <v>41.6456666666667</v>
      </c>
      <c r="DE651">
        <v>40.5833333333333</v>
      </c>
      <c r="DF651">
        <v>41.3956666666667</v>
      </c>
      <c r="DG651">
        <v>41.562</v>
      </c>
      <c r="DH651">
        <v>1001.29333333333</v>
      </c>
      <c r="DI651">
        <v>39.57</v>
      </c>
      <c r="DJ651">
        <v>0</v>
      </c>
      <c r="DK651">
        <v>1625678485.4</v>
      </c>
      <c r="DL651">
        <v>0</v>
      </c>
      <c r="DM651">
        <v>1130.7928</v>
      </c>
      <c r="DN651">
        <v>-13.8061538138539</v>
      </c>
      <c r="DO651">
        <v>-139.115384531861</v>
      </c>
      <c r="DP651">
        <v>11809.964</v>
      </c>
      <c r="DQ651">
        <v>15</v>
      </c>
      <c r="DR651">
        <v>1625677134.6</v>
      </c>
      <c r="DS651" t="s">
        <v>305</v>
      </c>
      <c r="DT651">
        <v>1625677128.6</v>
      </c>
      <c r="DU651">
        <v>1625677134.6</v>
      </c>
      <c r="DV651">
        <v>2</v>
      </c>
      <c r="DW651">
        <v>0.041</v>
      </c>
      <c r="DX651">
        <v>0.026</v>
      </c>
      <c r="DY651">
        <v>-14.347</v>
      </c>
      <c r="DZ651">
        <v>-1.389</v>
      </c>
      <c r="EA651">
        <v>420</v>
      </c>
      <c r="EB651">
        <v>5</v>
      </c>
      <c r="EC651">
        <v>0.14</v>
      </c>
      <c r="ED651">
        <v>0.08</v>
      </c>
      <c r="EE651">
        <v>-15.0612585365854</v>
      </c>
      <c r="EF651">
        <v>-0.170347735191651</v>
      </c>
      <c r="EG651">
        <v>0.0347022806280113</v>
      </c>
      <c r="EH651">
        <v>1</v>
      </c>
      <c r="EI651">
        <v>1131.50363636364</v>
      </c>
      <c r="EJ651">
        <v>-13.89881997228</v>
      </c>
      <c r="EK651">
        <v>1.34231554385834</v>
      </c>
      <c r="EL651">
        <v>0</v>
      </c>
      <c r="EM651">
        <v>3.39014512195122</v>
      </c>
      <c r="EN651">
        <v>0.145609128919881</v>
      </c>
      <c r="EO651">
        <v>0.0172596882827957</v>
      </c>
      <c r="EP651">
        <v>0</v>
      </c>
      <c r="EQ651">
        <v>1</v>
      </c>
      <c r="ER651">
        <v>3</v>
      </c>
      <c r="ES651" t="s">
        <v>427</v>
      </c>
      <c r="ET651">
        <v>100</v>
      </c>
      <c r="EU651">
        <v>100</v>
      </c>
      <c r="EV651">
        <v>-14.341</v>
      </c>
      <c r="EW651">
        <v>-1.6273</v>
      </c>
      <c r="EX651">
        <v>-14.3476998515065</v>
      </c>
      <c r="EY651">
        <v>0.000485247639819423</v>
      </c>
      <c r="EZ651">
        <v>-1.36446825205216e-06</v>
      </c>
      <c r="FA651">
        <v>5.78542989185787e-10</v>
      </c>
      <c r="FB651">
        <v>-1.1099058739466</v>
      </c>
      <c r="FC651">
        <v>-0.0508365997127688</v>
      </c>
      <c r="FD651">
        <v>0.00161886503163497</v>
      </c>
      <c r="FE651">
        <v>-2.08621555845513e-05</v>
      </c>
      <c r="FF651">
        <v>0</v>
      </c>
      <c r="FG651">
        <v>2096</v>
      </c>
      <c r="FH651">
        <v>2</v>
      </c>
      <c r="FI651">
        <v>28</v>
      </c>
      <c r="FJ651">
        <v>22.6</v>
      </c>
      <c r="FK651">
        <v>22.5</v>
      </c>
      <c r="FL651">
        <v>18</v>
      </c>
      <c r="FM651">
        <v>493.643</v>
      </c>
      <c r="FN651">
        <v>514.92</v>
      </c>
      <c r="FO651">
        <v>37.1885</v>
      </c>
      <c r="FP651">
        <v>26.8294</v>
      </c>
      <c r="FQ651">
        <v>30.0004</v>
      </c>
      <c r="FR651">
        <v>26.7747</v>
      </c>
      <c r="FS651">
        <v>26.7434</v>
      </c>
      <c r="FT651">
        <v>21.609</v>
      </c>
      <c r="FU651">
        <v>17.9357</v>
      </c>
      <c r="FV651">
        <v>0</v>
      </c>
      <c r="FW651">
        <v>37.23</v>
      </c>
      <c r="FX651">
        <v>420</v>
      </c>
      <c r="FY651">
        <v>13.503</v>
      </c>
      <c r="FZ651">
        <v>101.655</v>
      </c>
      <c r="GA651">
        <v>96.1678</v>
      </c>
    </row>
    <row r="652" spans="1:183">
      <c r="A652">
        <v>636</v>
      </c>
      <c r="B652">
        <v>1625678486.5</v>
      </c>
      <c r="C652">
        <v>1270.40000009537</v>
      </c>
      <c r="D652" t="s">
        <v>1578</v>
      </c>
      <c r="E652" t="s">
        <v>1579</v>
      </c>
      <c r="F652">
        <v>1</v>
      </c>
      <c r="G652" t="s">
        <v>302</v>
      </c>
      <c r="H652">
        <v>1625678485.5</v>
      </c>
      <c r="I652">
        <f>(J652)/1000</f>
        <v>0</v>
      </c>
      <c r="J652">
        <f>1000*CJ652*AH652*(CF652-CG652)/(100*BY652*(1000-AH652*CF652))</f>
        <v>0</v>
      </c>
      <c r="K652">
        <f>CJ652*AH652*(CE652-CD652*(1000-AH652*CG652)/(1000-AH652*CF652))/(100*BY652)</f>
        <v>0</v>
      </c>
      <c r="L652">
        <f>CD652 - IF(AH652&gt;1, K652*BY652*100.0/(AJ652*CR652), 0)</f>
        <v>0</v>
      </c>
      <c r="M652">
        <f>((S652-I652/2)*L652-K652)/(S652+I652/2)</f>
        <v>0</v>
      </c>
      <c r="N652">
        <f>M652*(CK652+CL652)/1000.0</f>
        <v>0</v>
      </c>
      <c r="O652">
        <f>(CD652 - IF(AH652&gt;1, K652*BY652*100.0/(AJ652*CR652), 0))*(CK652+CL652)/1000.0</f>
        <v>0</v>
      </c>
      <c r="P652">
        <f>2.0/((1/R652-1/Q652)+SIGN(R652)*SQRT((1/R652-1/Q652)*(1/R652-1/Q652) + 4*BZ652/((BZ652+1)*(BZ652+1))*(2*1/R652*1/Q652-1/Q652*1/Q652)))</f>
        <v>0</v>
      </c>
      <c r="Q652">
        <f>IF(LEFT(CA652,1)&lt;&gt;"0",IF(LEFT(CA652,1)="1",3.0,CB652),$D$5+$E$5*(CR652*CK652/($K$5*1000))+$F$5*(CR652*CK652/($K$5*1000))*MAX(MIN(BY652,$J$5),$I$5)*MAX(MIN(BY652,$J$5),$I$5)+$G$5*MAX(MIN(BY652,$J$5),$I$5)*(CR652*CK652/($K$5*1000))+$H$5*(CR652*CK652/($K$5*1000))*(CR652*CK652/($K$5*1000)))</f>
        <v>0</v>
      </c>
      <c r="R652">
        <f>I652*(1000-(1000*0.61365*exp(17.502*V652/(240.97+V652))/(CK652+CL652)+CF652)/2)/(1000*0.61365*exp(17.502*V652/(240.97+V652))/(CK652+CL652)-CF652)</f>
        <v>0</v>
      </c>
      <c r="S652">
        <f>1/((BZ652+1)/(P652/1.6)+1/(Q652/1.37)) + BZ652/((BZ652+1)/(P652/1.6) + BZ652/(Q652/1.37))</f>
        <v>0</v>
      </c>
      <c r="T652">
        <f>(BU652*BX652)</f>
        <v>0</v>
      </c>
      <c r="U652">
        <f>(CM652+(T652+2*0.95*5.67E-8*(((CM652+$B$7)+273)^4-(CM652+273)^4)-44100*I652)/(1.84*29.3*Q652+8*0.95*5.67E-8*(CM652+273)^3))</f>
        <v>0</v>
      </c>
      <c r="V652">
        <f>($C$7*CN652+$D$7*CO652+$E$7*U652)</f>
        <v>0</v>
      </c>
      <c r="W652">
        <f>0.61365*exp(17.502*V652/(240.97+V652))</f>
        <v>0</v>
      </c>
      <c r="X652">
        <f>(Y652/Z652*100)</f>
        <v>0</v>
      </c>
      <c r="Y652">
        <f>CF652*(CK652+CL652)/1000</f>
        <v>0</v>
      </c>
      <c r="Z652">
        <f>0.61365*exp(17.502*CM652/(240.97+CM652))</f>
        <v>0</v>
      </c>
      <c r="AA652">
        <f>(W652-CF652*(CK652+CL652)/1000)</f>
        <v>0</v>
      </c>
      <c r="AB652">
        <f>(-I652*44100)</f>
        <v>0</v>
      </c>
      <c r="AC652">
        <f>2*29.3*Q652*0.92*(CM652-V652)</f>
        <v>0</v>
      </c>
      <c r="AD652">
        <f>2*0.95*5.67E-8*(((CM652+$B$7)+273)^4-(V652+273)^4)</f>
        <v>0</v>
      </c>
      <c r="AE652">
        <f>T652+AD652+AB652+AC652</f>
        <v>0</v>
      </c>
      <c r="AF652">
        <v>0</v>
      </c>
      <c r="AG652">
        <v>0</v>
      </c>
      <c r="AH652">
        <f>IF(AF652*$H$13&gt;=AJ652,1.0,(AJ652/(AJ652-AF652*$H$13)))</f>
        <v>0</v>
      </c>
      <c r="AI652">
        <f>(AH652-1)*100</f>
        <v>0</v>
      </c>
      <c r="AJ652">
        <f>MAX(0,($B$13+$C$13*CR652)/(1+$D$13*CR652)*CK652/(CM652+273)*$E$13)</f>
        <v>0</v>
      </c>
      <c r="AK652" t="s">
        <v>303</v>
      </c>
      <c r="AL652" t="s">
        <v>303</v>
      </c>
      <c r="AM652">
        <v>0</v>
      </c>
      <c r="AN652">
        <v>0</v>
      </c>
      <c r="AO652">
        <f>1-AM652/AN652</f>
        <v>0</v>
      </c>
      <c r="AP652">
        <v>0</v>
      </c>
      <c r="AQ652" t="s">
        <v>303</v>
      </c>
      <c r="AR652" t="s">
        <v>303</v>
      </c>
      <c r="AS652">
        <v>0</v>
      </c>
      <c r="AT652">
        <v>0</v>
      </c>
      <c r="AU652">
        <f>1-AS652/AT652</f>
        <v>0</v>
      </c>
      <c r="AV652">
        <v>0.5</v>
      </c>
      <c r="AW652">
        <f>BV652</f>
        <v>0</v>
      </c>
      <c r="AX652">
        <f>K652</f>
        <v>0</v>
      </c>
      <c r="AY652">
        <f>AU652*AV652*AW652</f>
        <v>0</v>
      </c>
      <c r="AZ652">
        <f>(AX652-AP652)/AW652</f>
        <v>0</v>
      </c>
      <c r="BA652">
        <f>(AN652-AT652)/AT652</f>
        <v>0</v>
      </c>
      <c r="BB652">
        <f>AM652/(AO652+AM652/AT652)</f>
        <v>0</v>
      </c>
      <c r="BC652" t="s">
        <v>303</v>
      </c>
      <c r="BD652">
        <v>0</v>
      </c>
      <c r="BE652">
        <f>IF(BD652&lt;&gt;0, BD652, BB652)</f>
        <v>0</v>
      </c>
      <c r="BF652">
        <f>1-BE652/AT652</f>
        <v>0</v>
      </c>
      <c r="BG652">
        <f>(AT652-AS652)/(AT652-BE652)</f>
        <v>0</v>
      </c>
      <c r="BH652">
        <f>(AN652-AT652)/(AN652-BE652)</f>
        <v>0</v>
      </c>
      <c r="BI652">
        <f>(AT652-AS652)/(AT652-AM652)</f>
        <v>0</v>
      </c>
      <c r="BJ652">
        <f>(AN652-AT652)/(AN652-AM652)</f>
        <v>0</v>
      </c>
      <c r="BK652">
        <f>(BG652*BE652/AS652)</f>
        <v>0</v>
      </c>
      <c r="BL652">
        <f>(1-BK652)</f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f>$B$11*CS652+$C$11*CT652+$F$11*CU652*(1-CX652)</f>
        <v>0</v>
      </c>
      <c r="BV652">
        <f>BU652*BW652</f>
        <v>0</v>
      </c>
      <c r="BW652">
        <f>($B$11*$D$9+$C$11*$D$9+$F$11*((DH652+CZ652)/MAX(DH652+CZ652+DI652, 0.1)*$I$9+DI652/MAX(DH652+CZ652+DI652, 0.1)*$J$9))/($B$11+$C$11+$F$11)</f>
        <v>0</v>
      </c>
      <c r="BX652">
        <f>($B$11*$K$9+$C$11*$K$9+$F$11*((DH652+CZ652)/MAX(DH652+CZ652+DI652, 0.1)*$P$9+DI652/MAX(DH652+CZ652+DI652, 0.1)*$Q$9))/($B$11+$C$11+$F$11)</f>
        <v>0</v>
      </c>
      <c r="BY652">
        <v>6</v>
      </c>
      <c r="BZ652">
        <v>0.5</v>
      </c>
      <c r="CA652" t="s">
        <v>304</v>
      </c>
      <c r="CB652">
        <v>2</v>
      </c>
      <c r="CC652">
        <v>1625678485.5</v>
      </c>
      <c r="CD652">
        <v>404.882666666667</v>
      </c>
      <c r="CE652">
        <v>419.946</v>
      </c>
      <c r="CF652">
        <v>16.8025666666667</v>
      </c>
      <c r="CG652">
        <v>13.3662666666667</v>
      </c>
      <c r="CH652">
        <v>419.224333333333</v>
      </c>
      <c r="CI652">
        <v>18.4301666666667</v>
      </c>
      <c r="CJ652">
        <v>500.094</v>
      </c>
      <c r="CK652">
        <v>100.422666666667</v>
      </c>
      <c r="CL652">
        <v>0.100228866666667</v>
      </c>
      <c r="CM652">
        <v>32.4852</v>
      </c>
      <c r="CN652">
        <v>31.7746666666667</v>
      </c>
      <c r="CO652">
        <v>999.9</v>
      </c>
      <c r="CP652">
        <v>0</v>
      </c>
      <c r="CQ652">
        <v>0</v>
      </c>
      <c r="CR652">
        <v>10012.1</v>
      </c>
      <c r="CS652">
        <v>0</v>
      </c>
      <c r="CT652">
        <v>4.08044</v>
      </c>
      <c r="CU652">
        <v>1046.05</v>
      </c>
      <c r="CV652">
        <v>0.961987666666667</v>
      </c>
      <c r="CW652">
        <v>0.0380122</v>
      </c>
      <c r="CX652">
        <v>0</v>
      </c>
      <c r="CY652">
        <v>1129.03333333333</v>
      </c>
      <c r="CZ652">
        <v>4.99912</v>
      </c>
      <c r="DA652">
        <v>11790.7666666667</v>
      </c>
      <c r="DB652">
        <v>6713.11333333333</v>
      </c>
      <c r="DC652">
        <v>39.1036666666667</v>
      </c>
      <c r="DD652">
        <v>41.6456666666667</v>
      </c>
      <c r="DE652">
        <v>40.5</v>
      </c>
      <c r="DF652">
        <v>41.437</v>
      </c>
      <c r="DG652">
        <v>41.5413333333333</v>
      </c>
      <c r="DH652">
        <v>1001.47666666667</v>
      </c>
      <c r="DI652">
        <v>39.5733333333333</v>
      </c>
      <c r="DJ652">
        <v>0</v>
      </c>
      <c r="DK652">
        <v>1625678487.2</v>
      </c>
      <c r="DL652">
        <v>0</v>
      </c>
      <c r="DM652">
        <v>1130.48538461538</v>
      </c>
      <c r="DN652">
        <v>-13.8030769270243</v>
      </c>
      <c r="DO652">
        <v>-138.256410444859</v>
      </c>
      <c r="DP652">
        <v>11806.5153846154</v>
      </c>
      <c r="DQ652">
        <v>15</v>
      </c>
      <c r="DR652">
        <v>1625677134.6</v>
      </c>
      <c r="DS652" t="s">
        <v>305</v>
      </c>
      <c r="DT652">
        <v>1625677128.6</v>
      </c>
      <c r="DU652">
        <v>1625677134.6</v>
      </c>
      <c r="DV652">
        <v>2</v>
      </c>
      <c r="DW652">
        <v>0.041</v>
      </c>
      <c r="DX652">
        <v>0.026</v>
      </c>
      <c r="DY652">
        <v>-14.347</v>
      </c>
      <c r="DZ652">
        <v>-1.389</v>
      </c>
      <c r="EA652">
        <v>420</v>
      </c>
      <c r="EB652">
        <v>5</v>
      </c>
      <c r="EC652">
        <v>0.14</v>
      </c>
      <c r="ED652">
        <v>0.08</v>
      </c>
      <c r="EE652">
        <v>-15.0597463414634</v>
      </c>
      <c r="EF652">
        <v>-0.194115679442531</v>
      </c>
      <c r="EG652">
        <v>0.0343889027588345</v>
      </c>
      <c r="EH652">
        <v>1</v>
      </c>
      <c r="EI652">
        <v>1131.09885714286</v>
      </c>
      <c r="EJ652">
        <v>-13.7218118187288</v>
      </c>
      <c r="EK652">
        <v>1.3991788845678</v>
      </c>
      <c r="EL652">
        <v>0</v>
      </c>
      <c r="EM652">
        <v>3.39692902439024</v>
      </c>
      <c r="EN652">
        <v>0.167697700348433</v>
      </c>
      <c r="EO652">
        <v>0.0196193771568772</v>
      </c>
      <c r="EP652">
        <v>0</v>
      </c>
      <c r="EQ652">
        <v>1</v>
      </c>
      <c r="ER652">
        <v>3</v>
      </c>
      <c r="ES652" t="s">
        <v>427</v>
      </c>
      <c r="ET652">
        <v>100</v>
      </c>
      <c r="EU652">
        <v>100</v>
      </c>
      <c r="EV652">
        <v>-14.341</v>
      </c>
      <c r="EW652">
        <v>-1.6278</v>
      </c>
      <c r="EX652">
        <v>-14.3476998515065</v>
      </c>
      <c r="EY652">
        <v>0.000485247639819423</v>
      </c>
      <c r="EZ652">
        <v>-1.36446825205216e-06</v>
      </c>
      <c r="FA652">
        <v>5.78542989185787e-10</v>
      </c>
      <c r="FB652">
        <v>-1.1099058739466</v>
      </c>
      <c r="FC652">
        <v>-0.0508365997127688</v>
      </c>
      <c r="FD652">
        <v>0.00161886503163497</v>
      </c>
      <c r="FE652">
        <v>-2.08621555845513e-05</v>
      </c>
      <c r="FF652">
        <v>0</v>
      </c>
      <c r="FG652">
        <v>2096</v>
      </c>
      <c r="FH652">
        <v>2</v>
      </c>
      <c r="FI652">
        <v>28</v>
      </c>
      <c r="FJ652">
        <v>22.6</v>
      </c>
      <c r="FK652">
        <v>22.5</v>
      </c>
      <c r="FL652">
        <v>18</v>
      </c>
      <c r="FM652">
        <v>493.613</v>
      </c>
      <c r="FN652">
        <v>514.971</v>
      </c>
      <c r="FO652">
        <v>37.2375</v>
      </c>
      <c r="FP652">
        <v>26.8317</v>
      </c>
      <c r="FQ652">
        <v>30.0006</v>
      </c>
      <c r="FR652">
        <v>26.7763</v>
      </c>
      <c r="FS652">
        <v>26.745</v>
      </c>
      <c r="FT652">
        <v>21.6086</v>
      </c>
      <c r="FU652">
        <v>17.9357</v>
      </c>
      <c r="FV652">
        <v>0</v>
      </c>
      <c r="FW652">
        <v>37.29</v>
      </c>
      <c r="FX652">
        <v>420</v>
      </c>
      <c r="FY652">
        <v>13.5033</v>
      </c>
      <c r="FZ652">
        <v>101.655</v>
      </c>
      <c r="GA652">
        <v>96.167</v>
      </c>
    </row>
    <row r="653" spans="1:183">
      <c r="A653">
        <v>637</v>
      </c>
      <c r="B653">
        <v>1625678488.5</v>
      </c>
      <c r="C653">
        <v>1272.40000009537</v>
      </c>
      <c r="D653" t="s">
        <v>1580</v>
      </c>
      <c r="E653" t="s">
        <v>1581</v>
      </c>
      <c r="F653">
        <v>1</v>
      </c>
      <c r="G653" t="s">
        <v>302</v>
      </c>
      <c r="H653">
        <v>1625678487.5</v>
      </c>
      <c r="I653">
        <f>(J653)/1000</f>
        <v>0</v>
      </c>
      <c r="J653">
        <f>1000*CJ653*AH653*(CF653-CG653)/(100*BY653*(1000-AH653*CF653))</f>
        <v>0</v>
      </c>
      <c r="K653">
        <f>CJ653*AH653*(CE653-CD653*(1000-AH653*CG653)/(1000-AH653*CF653))/(100*BY653)</f>
        <v>0</v>
      </c>
      <c r="L653">
        <f>CD653 - IF(AH653&gt;1, K653*BY653*100.0/(AJ653*CR653), 0)</f>
        <v>0</v>
      </c>
      <c r="M653">
        <f>((S653-I653/2)*L653-K653)/(S653+I653/2)</f>
        <v>0</v>
      </c>
      <c r="N653">
        <f>M653*(CK653+CL653)/1000.0</f>
        <v>0</v>
      </c>
      <c r="O653">
        <f>(CD653 - IF(AH653&gt;1, K653*BY653*100.0/(AJ653*CR653), 0))*(CK653+CL653)/1000.0</f>
        <v>0</v>
      </c>
      <c r="P653">
        <f>2.0/((1/R653-1/Q653)+SIGN(R653)*SQRT((1/R653-1/Q653)*(1/R653-1/Q653) + 4*BZ653/((BZ653+1)*(BZ653+1))*(2*1/R653*1/Q653-1/Q653*1/Q653)))</f>
        <v>0</v>
      </c>
      <c r="Q653">
        <f>IF(LEFT(CA653,1)&lt;&gt;"0",IF(LEFT(CA653,1)="1",3.0,CB653),$D$5+$E$5*(CR653*CK653/($K$5*1000))+$F$5*(CR653*CK653/($K$5*1000))*MAX(MIN(BY653,$J$5),$I$5)*MAX(MIN(BY653,$J$5),$I$5)+$G$5*MAX(MIN(BY653,$J$5),$I$5)*(CR653*CK653/($K$5*1000))+$H$5*(CR653*CK653/($K$5*1000))*(CR653*CK653/($K$5*1000)))</f>
        <v>0</v>
      </c>
      <c r="R653">
        <f>I653*(1000-(1000*0.61365*exp(17.502*V653/(240.97+V653))/(CK653+CL653)+CF653)/2)/(1000*0.61365*exp(17.502*V653/(240.97+V653))/(CK653+CL653)-CF653)</f>
        <v>0</v>
      </c>
      <c r="S653">
        <f>1/((BZ653+1)/(P653/1.6)+1/(Q653/1.37)) + BZ653/((BZ653+1)/(P653/1.6) + BZ653/(Q653/1.37))</f>
        <v>0</v>
      </c>
      <c r="T653">
        <f>(BU653*BX653)</f>
        <v>0</v>
      </c>
      <c r="U653">
        <f>(CM653+(T653+2*0.95*5.67E-8*(((CM653+$B$7)+273)^4-(CM653+273)^4)-44100*I653)/(1.84*29.3*Q653+8*0.95*5.67E-8*(CM653+273)^3))</f>
        <v>0</v>
      </c>
      <c r="V653">
        <f>($C$7*CN653+$D$7*CO653+$E$7*U653)</f>
        <v>0</v>
      </c>
      <c r="W653">
        <f>0.61365*exp(17.502*V653/(240.97+V653))</f>
        <v>0</v>
      </c>
      <c r="X653">
        <f>(Y653/Z653*100)</f>
        <v>0</v>
      </c>
      <c r="Y653">
        <f>CF653*(CK653+CL653)/1000</f>
        <v>0</v>
      </c>
      <c r="Z653">
        <f>0.61365*exp(17.502*CM653/(240.97+CM653))</f>
        <v>0</v>
      </c>
      <c r="AA653">
        <f>(W653-CF653*(CK653+CL653)/1000)</f>
        <v>0</v>
      </c>
      <c r="AB653">
        <f>(-I653*44100)</f>
        <v>0</v>
      </c>
      <c r="AC653">
        <f>2*29.3*Q653*0.92*(CM653-V653)</f>
        <v>0</v>
      </c>
      <c r="AD653">
        <f>2*0.95*5.67E-8*(((CM653+$B$7)+273)^4-(V653+273)^4)</f>
        <v>0</v>
      </c>
      <c r="AE653">
        <f>T653+AD653+AB653+AC653</f>
        <v>0</v>
      </c>
      <c r="AF653">
        <v>0</v>
      </c>
      <c r="AG653">
        <v>0</v>
      </c>
      <c r="AH653">
        <f>IF(AF653*$H$13&gt;=AJ653,1.0,(AJ653/(AJ653-AF653*$H$13)))</f>
        <v>0</v>
      </c>
      <c r="AI653">
        <f>(AH653-1)*100</f>
        <v>0</v>
      </c>
      <c r="AJ653">
        <f>MAX(0,($B$13+$C$13*CR653)/(1+$D$13*CR653)*CK653/(CM653+273)*$E$13)</f>
        <v>0</v>
      </c>
      <c r="AK653" t="s">
        <v>303</v>
      </c>
      <c r="AL653" t="s">
        <v>303</v>
      </c>
      <c r="AM653">
        <v>0</v>
      </c>
      <c r="AN653">
        <v>0</v>
      </c>
      <c r="AO653">
        <f>1-AM653/AN653</f>
        <v>0</v>
      </c>
      <c r="AP653">
        <v>0</v>
      </c>
      <c r="AQ653" t="s">
        <v>303</v>
      </c>
      <c r="AR653" t="s">
        <v>303</v>
      </c>
      <c r="AS653">
        <v>0</v>
      </c>
      <c r="AT653">
        <v>0</v>
      </c>
      <c r="AU653">
        <f>1-AS653/AT653</f>
        <v>0</v>
      </c>
      <c r="AV653">
        <v>0.5</v>
      </c>
      <c r="AW653">
        <f>BV653</f>
        <v>0</v>
      </c>
      <c r="AX653">
        <f>K653</f>
        <v>0</v>
      </c>
      <c r="AY653">
        <f>AU653*AV653*AW653</f>
        <v>0</v>
      </c>
      <c r="AZ653">
        <f>(AX653-AP653)/AW653</f>
        <v>0</v>
      </c>
      <c r="BA653">
        <f>(AN653-AT653)/AT653</f>
        <v>0</v>
      </c>
      <c r="BB653">
        <f>AM653/(AO653+AM653/AT653)</f>
        <v>0</v>
      </c>
      <c r="BC653" t="s">
        <v>303</v>
      </c>
      <c r="BD653">
        <v>0</v>
      </c>
      <c r="BE653">
        <f>IF(BD653&lt;&gt;0, BD653, BB653)</f>
        <v>0</v>
      </c>
      <c r="BF653">
        <f>1-BE653/AT653</f>
        <v>0</v>
      </c>
      <c r="BG653">
        <f>(AT653-AS653)/(AT653-BE653)</f>
        <v>0</v>
      </c>
      <c r="BH653">
        <f>(AN653-AT653)/(AN653-BE653)</f>
        <v>0</v>
      </c>
      <c r="BI653">
        <f>(AT653-AS653)/(AT653-AM653)</f>
        <v>0</v>
      </c>
      <c r="BJ653">
        <f>(AN653-AT653)/(AN653-AM653)</f>
        <v>0</v>
      </c>
      <c r="BK653">
        <f>(BG653*BE653/AS653)</f>
        <v>0</v>
      </c>
      <c r="BL653">
        <f>(1-BK653)</f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f>$B$11*CS653+$C$11*CT653+$F$11*CU653*(1-CX653)</f>
        <v>0</v>
      </c>
      <c r="BV653">
        <f>BU653*BW653</f>
        <v>0</v>
      </c>
      <c r="BW653">
        <f>($B$11*$D$9+$C$11*$D$9+$F$11*((DH653+CZ653)/MAX(DH653+CZ653+DI653, 0.1)*$I$9+DI653/MAX(DH653+CZ653+DI653, 0.1)*$J$9))/($B$11+$C$11+$F$11)</f>
        <v>0</v>
      </c>
      <c r="BX653">
        <f>($B$11*$K$9+$C$11*$K$9+$F$11*((DH653+CZ653)/MAX(DH653+CZ653+DI653, 0.1)*$P$9+DI653/MAX(DH653+CZ653+DI653, 0.1)*$Q$9))/($B$11+$C$11+$F$11)</f>
        <v>0</v>
      </c>
      <c r="BY653">
        <v>6</v>
      </c>
      <c r="BZ653">
        <v>0.5</v>
      </c>
      <c r="CA653" t="s">
        <v>304</v>
      </c>
      <c r="CB653">
        <v>2</v>
      </c>
      <c r="CC653">
        <v>1625678487.5</v>
      </c>
      <c r="CD653">
        <v>404.870333333333</v>
      </c>
      <c r="CE653">
        <v>419.949333333333</v>
      </c>
      <c r="CF653">
        <v>16.8284333333333</v>
      </c>
      <c r="CG653">
        <v>13.3925</v>
      </c>
      <c r="CH653">
        <v>419.211666666667</v>
      </c>
      <c r="CI653">
        <v>18.4562666666667</v>
      </c>
      <c r="CJ653">
        <v>500.054666666667</v>
      </c>
      <c r="CK653">
        <v>100.423333333333</v>
      </c>
      <c r="CL653">
        <v>0.0999003</v>
      </c>
      <c r="CM653">
        <v>32.5161666666667</v>
      </c>
      <c r="CN653">
        <v>31.7990666666667</v>
      </c>
      <c r="CO653">
        <v>999.9</v>
      </c>
      <c r="CP653">
        <v>0</v>
      </c>
      <c r="CQ653">
        <v>0</v>
      </c>
      <c r="CR653">
        <v>10026.6666666667</v>
      </c>
      <c r="CS653">
        <v>0</v>
      </c>
      <c r="CT653">
        <v>4.08044</v>
      </c>
      <c r="CU653">
        <v>1045.96</v>
      </c>
      <c r="CV653">
        <v>0.961987666666667</v>
      </c>
      <c r="CW653">
        <v>0.0380122</v>
      </c>
      <c r="CX653">
        <v>0</v>
      </c>
      <c r="CY653">
        <v>1128.65</v>
      </c>
      <c r="CZ653">
        <v>4.99912</v>
      </c>
      <c r="DA653">
        <v>11785.6666666667</v>
      </c>
      <c r="DB653">
        <v>6712.51666666667</v>
      </c>
      <c r="DC653">
        <v>39.1456666666667</v>
      </c>
      <c r="DD653">
        <v>41.625</v>
      </c>
      <c r="DE653">
        <v>40.708</v>
      </c>
      <c r="DF653">
        <v>41.3953333333333</v>
      </c>
      <c r="DG653">
        <v>41.5</v>
      </c>
      <c r="DH653">
        <v>1001.39</v>
      </c>
      <c r="DI653">
        <v>39.57</v>
      </c>
      <c r="DJ653">
        <v>0</v>
      </c>
      <c r="DK653">
        <v>1625678489.6</v>
      </c>
      <c r="DL653">
        <v>0</v>
      </c>
      <c r="DM653">
        <v>1129.94961538462</v>
      </c>
      <c r="DN653">
        <v>-13.0512820465659</v>
      </c>
      <c r="DO653">
        <v>-144.543589812493</v>
      </c>
      <c r="DP653">
        <v>11800.9115384615</v>
      </c>
      <c r="DQ653">
        <v>15</v>
      </c>
      <c r="DR653">
        <v>1625677134.6</v>
      </c>
      <c r="DS653" t="s">
        <v>305</v>
      </c>
      <c r="DT653">
        <v>1625677128.6</v>
      </c>
      <c r="DU653">
        <v>1625677134.6</v>
      </c>
      <c r="DV653">
        <v>2</v>
      </c>
      <c r="DW653">
        <v>0.041</v>
      </c>
      <c r="DX653">
        <v>0.026</v>
      </c>
      <c r="DY653">
        <v>-14.347</v>
      </c>
      <c r="DZ653">
        <v>-1.389</v>
      </c>
      <c r="EA653">
        <v>420</v>
      </c>
      <c r="EB653">
        <v>5</v>
      </c>
      <c r="EC653">
        <v>0.14</v>
      </c>
      <c r="ED653">
        <v>0.08</v>
      </c>
      <c r="EE653">
        <v>-15.0641073170732</v>
      </c>
      <c r="EF653">
        <v>-0.168984668989551</v>
      </c>
      <c r="EG653">
        <v>0.0333157136457968</v>
      </c>
      <c r="EH653">
        <v>1</v>
      </c>
      <c r="EI653">
        <v>1130.57090909091</v>
      </c>
      <c r="EJ653">
        <v>-13.5588476559773</v>
      </c>
      <c r="EK653">
        <v>1.31311188019808</v>
      </c>
      <c r="EL653">
        <v>0</v>
      </c>
      <c r="EM653">
        <v>3.40316170731707</v>
      </c>
      <c r="EN653">
        <v>0.182339581881527</v>
      </c>
      <c r="EO653">
        <v>0.020945506521126</v>
      </c>
      <c r="EP653">
        <v>0</v>
      </c>
      <c r="EQ653">
        <v>1</v>
      </c>
      <c r="ER653">
        <v>3</v>
      </c>
      <c r="ES653" t="s">
        <v>427</v>
      </c>
      <c r="ET653">
        <v>100</v>
      </c>
      <c r="EU653">
        <v>100</v>
      </c>
      <c r="EV653">
        <v>-14.341</v>
      </c>
      <c r="EW653">
        <v>-1.6281</v>
      </c>
      <c r="EX653">
        <v>-14.3476998515065</v>
      </c>
      <c r="EY653">
        <v>0.000485247639819423</v>
      </c>
      <c r="EZ653">
        <v>-1.36446825205216e-06</v>
      </c>
      <c r="FA653">
        <v>5.78542989185787e-10</v>
      </c>
      <c r="FB653">
        <v>-1.1099058739466</v>
      </c>
      <c r="FC653">
        <v>-0.0508365997127688</v>
      </c>
      <c r="FD653">
        <v>0.00161886503163497</v>
      </c>
      <c r="FE653">
        <v>-2.08621555845513e-05</v>
      </c>
      <c r="FF653">
        <v>0</v>
      </c>
      <c r="FG653">
        <v>2096</v>
      </c>
      <c r="FH653">
        <v>2</v>
      </c>
      <c r="FI653">
        <v>28</v>
      </c>
      <c r="FJ653">
        <v>22.7</v>
      </c>
      <c r="FK653">
        <v>22.6</v>
      </c>
      <c r="FL653">
        <v>18</v>
      </c>
      <c r="FM653">
        <v>493.496</v>
      </c>
      <c r="FN653">
        <v>514.965</v>
      </c>
      <c r="FO653">
        <v>37.2791</v>
      </c>
      <c r="FP653">
        <v>26.8346</v>
      </c>
      <c r="FQ653">
        <v>30.0005</v>
      </c>
      <c r="FR653">
        <v>26.778</v>
      </c>
      <c r="FS653">
        <v>26.7462</v>
      </c>
      <c r="FT653">
        <v>21.6105</v>
      </c>
      <c r="FU653">
        <v>17.9357</v>
      </c>
      <c r="FV653">
        <v>0</v>
      </c>
      <c r="FW653">
        <v>37.36</v>
      </c>
      <c r="FX653">
        <v>420</v>
      </c>
      <c r="FY653">
        <v>13.5021</v>
      </c>
      <c r="FZ653">
        <v>101.656</v>
      </c>
      <c r="GA653">
        <v>96.1671</v>
      </c>
    </row>
    <row r="654" spans="1:183">
      <c r="A654">
        <v>638</v>
      </c>
      <c r="B654">
        <v>1625678490.5</v>
      </c>
      <c r="C654">
        <v>1274.40000009537</v>
      </c>
      <c r="D654" t="s">
        <v>1582</v>
      </c>
      <c r="E654" t="s">
        <v>1583</v>
      </c>
      <c r="F654">
        <v>1</v>
      </c>
      <c r="G654" t="s">
        <v>302</v>
      </c>
      <c r="H654">
        <v>1625678489.5</v>
      </c>
      <c r="I654">
        <f>(J654)/1000</f>
        <v>0</v>
      </c>
      <c r="J654">
        <f>1000*CJ654*AH654*(CF654-CG654)/(100*BY654*(1000-AH654*CF654))</f>
        <v>0</v>
      </c>
      <c r="K654">
        <f>CJ654*AH654*(CE654-CD654*(1000-AH654*CG654)/(1000-AH654*CF654))/(100*BY654)</f>
        <v>0</v>
      </c>
      <c r="L654">
        <f>CD654 - IF(AH654&gt;1, K654*BY654*100.0/(AJ654*CR654), 0)</f>
        <v>0</v>
      </c>
      <c r="M654">
        <f>((S654-I654/2)*L654-K654)/(S654+I654/2)</f>
        <v>0</v>
      </c>
      <c r="N654">
        <f>M654*(CK654+CL654)/1000.0</f>
        <v>0</v>
      </c>
      <c r="O654">
        <f>(CD654 - IF(AH654&gt;1, K654*BY654*100.0/(AJ654*CR654), 0))*(CK654+CL654)/1000.0</f>
        <v>0</v>
      </c>
      <c r="P654">
        <f>2.0/((1/R654-1/Q654)+SIGN(R654)*SQRT((1/R654-1/Q654)*(1/R654-1/Q654) + 4*BZ654/((BZ654+1)*(BZ654+1))*(2*1/R654*1/Q654-1/Q654*1/Q654)))</f>
        <v>0</v>
      </c>
      <c r="Q654">
        <f>IF(LEFT(CA654,1)&lt;&gt;"0",IF(LEFT(CA654,1)="1",3.0,CB654),$D$5+$E$5*(CR654*CK654/($K$5*1000))+$F$5*(CR654*CK654/($K$5*1000))*MAX(MIN(BY654,$J$5),$I$5)*MAX(MIN(BY654,$J$5),$I$5)+$G$5*MAX(MIN(BY654,$J$5),$I$5)*(CR654*CK654/($K$5*1000))+$H$5*(CR654*CK654/($K$5*1000))*(CR654*CK654/($K$5*1000)))</f>
        <v>0</v>
      </c>
      <c r="R654">
        <f>I654*(1000-(1000*0.61365*exp(17.502*V654/(240.97+V654))/(CK654+CL654)+CF654)/2)/(1000*0.61365*exp(17.502*V654/(240.97+V654))/(CK654+CL654)-CF654)</f>
        <v>0</v>
      </c>
      <c r="S654">
        <f>1/((BZ654+1)/(P654/1.6)+1/(Q654/1.37)) + BZ654/((BZ654+1)/(P654/1.6) + BZ654/(Q654/1.37))</f>
        <v>0</v>
      </c>
      <c r="T654">
        <f>(BU654*BX654)</f>
        <v>0</v>
      </c>
      <c r="U654">
        <f>(CM654+(T654+2*0.95*5.67E-8*(((CM654+$B$7)+273)^4-(CM654+273)^4)-44100*I654)/(1.84*29.3*Q654+8*0.95*5.67E-8*(CM654+273)^3))</f>
        <v>0</v>
      </c>
      <c r="V654">
        <f>($C$7*CN654+$D$7*CO654+$E$7*U654)</f>
        <v>0</v>
      </c>
      <c r="W654">
        <f>0.61365*exp(17.502*V654/(240.97+V654))</f>
        <v>0</v>
      </c>
      <c r="X654">
        <f>(Y654/Z654*100)</f>
        <v>0</v>
      </c>
      <c r="Y654">
        <f>CF654*(CK654+CL654)/1000</f>
        <v>0</v>
      </c>
      <c r="Z654">
        <f>0.61365*exp(17.502*CM654/(240.97+CM654))</f>
        <v>0</v>
      </c>
      <c r="AA654">
        <f>(W654-CF654*(CK654+CL654)/1000)</f>
        <v>0</v>
      </c>
      <c r="AB654">
        <f>(-I654*44100)</f>
        <v>0</v>
      </c>
      <c r="AC654">
        <f>2*29.3*Q654*0.92*(CM654-V654)</f>
        <v>0</v>
      </c>
      <c r="AD654">
        <f>2*0.95*5.67E-8*(((CM654+$B$7)+273)^4-(V654+273)^4)</f>
        <v>0</v>
      </c>
      <c r="AE654">
        <f>T654+AD654+AB654+AC654</f>
        <v>0</v>
      </c>
      <c r="AF654">
        <v>0</v>
      </c>
      <c r="AG654">
        <v>0</v>
      </c>
      <c r="AH654">
        <f>IF(AF654*$H$13&gt;=AJ654,1.0,(AJ654/(AJ654-AF654*$H$13)))</f>
        <v>0</v>
      </c>
      <c r="AI654">
        <f>(AH654-1)*100</f>
        <v>0</v>
      </c>
      <c r="AJ654">
        <f>MAX(0,($B$13+$C$13*CR654)/(1+$D$13*CR654)*CK654/(CM654+273)*$E$13)</f>
        <v>0</v>
      </c>
      <c r="AK654" t="s">
        <v>303</v>
      </c>
      <c r="AL654" t="s">
        <v>303</v>
      </c>
      <c r="AM654">
        <v>0</v>
      </c>
      <c r="AN654">
        <v>0</v>
      </c>
      <c r="AO654">
        <f>1-AM654/AN654</f>
        <v>0</v>
      </c>
      <c r="AP654">
        <v>0</v>
      </c>
      <c r="AQ654" t="s">
        <v>303</v>
      </c>
      <c r="AR654" t="s">
        <v>303</v>
      </c>
      <c r="AS654">
        <v>0</v>
      </c>
      <c r="AT654">
        <v>0</v>
      </c>
      <c r="AU654">
        <f>1-AS654/AT654</f>
        <v>0</v>
      </c>
      <c r="AV654">
        <v>0.5</v>
      </c>
      <c r="AW654">
        <f>BV654</f>
        <v>0</v>
      </c>
      <c r="AX654">
        <f>K654</f>
        <v>0</v>
      </c>
      <c r="AY654">
        <f>AU654*AV654*AW654</f>
        <v>0</v>
      </c>
      <c r="AZ654">
        <f>(AX654-AP654)/AW654</f>
        <v>0</v>
      </c>
      <c r="BA654">
        <f>(AN654-AT654)/AT654</f>
        <v>0</v>
      </c>
      <c r="BB654">
        <f>AM654/(AO654+AM654/AT654)</f>
        <v>0</v>
      </c>
      <c r="BC654" t="s">
        <v>303</v>
      </c>
      <c r="BD654">
        <v>0</v>
      </c>
      <c r="BE654">
        <f>IF(BD654&lt;&gt;0, BD654, BB654)</f>
        <v>0</v>
      </c>
      <c r="BF654">
        <f>1-BE654/AT654</f>
        <v>0</v>
      </c>
      <c r="BG654">
        <f>(AT654-AS654)/(AT654-BE654)</f>
        <v>0</v>
      </c>
      <c r="BH654">
        <f>(AN654-AT654)/(AN654-BE654)</f>
        <v>0</v>
      </c>
      <c r="BI654">
        <f>(AT654-AS654)/(AT654-AM654)</f>
        <v>0</v>
      </c>
      <c r="BJ654">
        <f>(AN654-AT654)/(AN654-AM654)</f>
        <v>0</v>
      </c>
      <c r="BK654">
        <f>(BG654*BE654/AS654)</f>
        <v>0</v>
      </c>
      <c r="BL654">
        <f>(1-BK654)</f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f>$B$11*CS654+$C$11*CT654+$F$11*CU654*(1-CX654)</f>
        <v>0</v>
      </c>
      <c r="BV654">
        <f>BU654*BW654</f>
        <v>0</v>
      </c>
      <c r="BW654">
        <f>($B$11*$D$9+$C$11*$D$9+$F$11*((DH654+CZ654)/MAX(DH654+CZ654+DI654, 0.1)*$I$9+DI654/MAX(DH654+CZ654+DI654, 0.1)*$J$9))/($B$11+$C$11+$F$11)</f>
        <v>0</v>
      </c>
      <c r="BX654">
        <f>($B$11*$K$9+$C$11*$K$9+$F$11*((DH654+CZ654)/MAX(DH654+CZ654+DI654, 0.1)*$P$9+DI654/MAX(DH654+CZ654+DI654, 0.1)*$Q$9))/($B$11+$C$11+$F$11)</f>
        <v>0</v>
      </c>
      <c r="BY654">
        <v>6</v>
      </c>
      <c r="BZ654">
        <v>0.5</v>
      </c>
      <c r="CA654" t="s">
        <v>304</v>
      </c>
      <c r="CB654">
        <v>2</v>
      </c>
      <c r="CC654">
        <v>1625678489.5</v>
      </c>
      <c r="CD654">
        <v>404.883333333333</v>
      </c>
      <c r="CE654">
        <v>419.944</v>
      </c>
      <c r="CF654">
        <v>16.8548666666667</v>
      </c>
      <c r="CG654">
        <v>13.421</v>
      </c>
      <c r="CH654">
        <v>419.224333333333</v>
      </c>
      <c r="CI654">
        <v>18.4830666666667</v>
      </c>
      <c r="CJ654">
        <v>499.947333333333</v>
      </c>
      <c r="CK654">
        <v>100.423666666667</v>
      </c>
      <c r="CL654">
        <v>0.0995241</v>
      </c>
      <c r="CM654">
        <v>32.5462333333333</v>
      </c>
      <c r="CN654">
        <v>31.8225</v>
      </c>
      <c r="CO654">
        <v>999.9</v>
      </c>
      <c r="CP654">
        <v>0</v>
      </c>
      <c r="CQ654">
        <v>0</v>
      </c>
      <c r="CR654">
        <v>10020.6333333333</v>
      </c>
      <c r="CS654">
        <v>0</v>
      </c>
      <c r="CT654">
        <v>4.09101333333333</v>
      </c>
      <c r="CU654">
        <v>1046.04666666667</v>
      </c>
      <c r="CV654">
        <v>0.961991333333333</v>
      </c>
      <c r="CW654">
        <v>0.0380085</v>
      </c>
      <c r="CX654">
        <v>0</v>
      </c>
      <c r="CY654">
        <v>1127.95</v>
      </c>
      <c r="CZ654">
        <v>4.99912</v>
      </c>
      <c r="DA654">
        <v>11783.1</v>
      </c>
      <c r="DB654">
        <v>6713.07666666667</v>
      </c>
      <c r="DC654">
        <v>39.1036666666667</v>
      </c>
      <c r="DD654">
        <v>41.687</v>
      </c>
      <c r="DE654">
        <v>40.812</v>
      </c>
      <c r="DF654">
        <v>41.3956666666667</v>
      </c>
      <c r="DG654">
        <v>41.6453333333333</v>
      </c>
      <c r="DH654">
        <v>1001.47666666667</v>
      </c>
      <c r="DI654">
        <v>39.57</v>
      </c>
      <c r="DJ654">
        <v>0</v>
      </c>
      <c r="DK654">
        <v>1625678491.4</v>
      </c>
      <c r="DL654">
        <v>0</v>
      </c>
      <c r="DM654">
        <v>1129.4812</v>
      </c>
      <c r="DN654">
        <v>-12.9892307451153</v>
      </c>
      <c r="DO654">
        <v>-140.323076701997</v>
      </c>
      <c r="DP654">
        <v>11796.204</v>
      </c>
      <c r="DQ654">
        <v>15</v>
      </c>
      <c r="DR654">
        <v>1625677134.6</v>
      </c>
      <c r="DS654" t="s">
        <v>305</v>
      </c>
      <c r="DT654">
        <v>1625677128.6</v>
      </c>
      <c r="DU654">
        <v>1625677134.6</v>
      </c>
      <c r="DV654">
        <v>2</v>
      </c>
      <c r="DW654">
        <v>0.041</v>
      </c>
      <c r="DX654">
        <v>0.026</v>
      </c>
      <c r="DY654">
        <v>-14.347</v>
      </c>
      <c r="DZ654">
        <v>-1.389</v>
      </c>
      <c r="EA654">
        <v>420</v>
      </c>
      <c r="EB654">
        <v>5</v>
      </c>
      <c r="EC654">
        <v>0.14</v>
      </c>
      <c r="ED654">
        <v>0.08</v>
      </c>
      <c r="EE654">
        <v>-15.0709365853659</v>
      </c>
      <c r="EF654">
        <v>-0.0313902439024527</v>
      </c>
      <c r="EG654">
        <v>0.0237709266582928</v>
      </c>
      <c r="EH654">
        <v>1</v>
      </c>
      <c r="EI654">
        <v>1130.14787878788</v>
      </c>
      <c r="EJ654">
        <v>-13.2053622885781</v>
      </c>
      <c r="EK654">
        <v>1.28081119554795</v>
      </c>
      <c r="EL654">
        <v>0</v>
      </c>
      <c r="EM654">
        <v>3.40917365853659</v>
      </c>
      <c r="EN654">
        <v>0.171908989547036</v>
      </c>
      <c r="EO654">
        <v>0.0200504160599247</v>
      </c>
      <c r="EP654">
        <v>0</v>
      </c>
      <c r="EQ654">
        <v>1</v>
      </c>
      <c r="ER654">
        <v>3</v>
      </c>
      <c r="ES654" t="s">
        <v>427</v>
      </c>
      <c r="ET654">
        <v>100</v>
      </c>
      <c r="EU654">
        <v>100</v>
      </c>
      <c r="EV654">
        <v>-14.342</v>
      </c>
      <c r="EW654">
        <v>-1.6283</v>
      </c>
      <c r="EX654">
        <v>-14.3476998515065</v>
      </c>
      <c r="EY654">
        <v>0.000485247639819423</v>
      </c>
      <c r="EZ654">
        <v>-1.36446825205216e-06</v>
      </c>
      <c r="FA654">
        <v>5.78542989185787e-10</v>
      </c>
      <c r="FB654">
        <v>-1.1099058739466</v>
      </c>
      <c r="FC654">
        <v>-0.0508365997127688</v>
      </c>
      <c r="FD654">
        <v>0.00161886503163497</v>
      </c>
      <c r="FE654">
        <v>-2.08621555845513e-05</v>
      </c>
      <c r="FF654">
        <v>0</v>
      </c>
      <c r="FG654">
        <v>2096</v>
      </c>
      <c r="FH654">
        <v>2</v>
      </c>
      <c r="FI654">
        <v>28</v>
      </c>
      <c r="FJ654">
        <v>22.7</v>
      </c>
      <c r="FK654">
        <v>22.6</v>
      </c>
      <c r="FL654">
        <v>18</v>
      </c>
      <c r="FM654">
        <v>493.535</v>
      </c>
      <c r="FN654">
        <v>514.981</v>
      </c>
      <c r="FO654">
        <v>37.321</v>
      </c>
      <c r="FP654">
        <v>26.8373</v>
      </c>
      <c r="FQ654">
        <v>30.0004</v>
      </c>
      <c r="FR654">
        <v>26.7792</v>
      </c>
      <c r="FS654">
        <v>26.7479</v>
      </c>
      <c r="FT654">
        <v>21.6127</v>
      </c>
      <c r="FU654">
        <v>17.5606</v>
      </c>
      <c r="FV654">
        <v>0</v>
      </c>
      <c r="FW654">
        <v>37.36</v>
      </c>
      <c r="FX654">
        <v>420</v>
      </c>
      <c r="FY654">
        <v>13.598</v>
      </c>
      <c r="FZ654">
        <v>101.654</v>
      </c>
      <c r="GA654">
        <v>96.1678</v>
      </c>
    </row>
    <row r="655" spans="1:183">
      <c r="A655">
        <v>639</v>
      </c>
      <c r="B655">
        <v>1625678492.5</v>
      </c>
      <c r="C655">
        <v>1276.40000009537</v>
      </c>
      <c r="D655" t="s">
        <v>1584</v>
      </c>
      <c r="E655" t="s">
        <v>1585</v>
      </c>
      <c r="F655">
        <v>1</v>
      </c>
      <c r="G655" t="s">
        <v>302</v>
      </c>
      <c r="H655">
        <v>1625678491.5</v>
      </c>
      <c r="I655">
        <f>(J655)/1000</f>
        <v>0</v>
      </c>
      <c r="J655">
        <f>1000*CJ655*AH655*(CF655-CG655)/(100*BY655*(1000-AH655*CF655))</f>
        <v>0</v>
      </c>
      <c r="K655">
        <f>CJ655*AH655*(CE655-CD655*(1000-AH655*CG655)/(1000-AH655*CF655))/(100*BY655)</f>
        <v>0</v>
      </c>
      <c r="L655">
        <f>CD655 - IF(AH655&gt;1, K655*BY655*100.0/(AJ655*CR655), 0)</f>
        <v>0</v>
      </c>
      <c r="M655">
        <f>((S655-I655/2)*L655-K655)/(S655+I655/2)</f>
        <v>0</v>
      </c>
      <c r="N655">
        <f>M655*(CK655+CL655)/1000.0</f>
        <v>0</v>
      </c>
      <c r="O655">
        <f>(CD655 - IF(AH655&gt;1, K655*BY655*100.0/(AJ655*CR655), 0))*(CK655+CL655)/1000.0</f>
        <v>0</v>
      </c>
      <c r="P655">
        <f>2.0/((1/R655-1/Q655)+SIGN(R655)*SQRT((1/R655-1/Q655)*(1/R655-1/Q655) + 4*BZ655/((BZ655+1)*(BZ655+1))*(2*1/R655*1/Q655-1/Q655*1/Q655)))</f>
        <v>0</v>
      </c>
      <c r="Q655">
        <f>IF(LEFT(CA655,1)&lt;&gt;"0",IF(LEFT(CA655,1)="1",3.0,CB655),$D$5+$E$5*(CR655*CK655/($K$5*1000))+$F$5*(CR655*CK655/($K$5*1000))*MAX(MIN(BY655,$J$5),$I$5)*MAX(MIN(BY655,$J$5),$I$5)+$G$5*MAX(MIN(BY655,$J$5),$I$5)*(CR655*CK655/($K$5*1000))+$H$5*(CR655*CK655/($K$5*1000))*(CR655*CK655/($K$5*1000)))</f>
        <v>0</v>
      </c>
      <c r="R655">
        <f>I655*(1000-(1000*0.61365*exp(17.502*V655/(240.97+V655))/(CK655+CL655)+CF655)/2)/(1000*0.61365*exp(17.502*V655/(240.97+V655))/(CK655+CL655)-CF655)</f>
        <v>0</v>
      </c>
      <c r="S655">
        <f>1/((BZ655+1)/(P655/1.6)+1/(Q655/1.37)) + BZ655/((BZ655+1)/(P655/1.6) + BZ655/(Q655/1.37))</f>
        <v>0</v>
      </c>
      <c r="T655">
        <f>(BU655*BX655)</f>
        <v>0</v>
      </c>
      <c r="U655">
        <f>(CM655+(T655+2*0.95*5.67E-8*(((CM655+$B$7)+273)^4-(CM655+273)^4)-44100*I655)/(1.84*29.3*Q655+8*0.95*5.67E-8*(CM655+273)^3))</f>
        <v>0</v>
      </c>
      <c r="V655">
        <f>($C$7*CN655+$D$7*CO655+$E$7*U655)</f>
        <v>0</v>
      </c>
      <c r="W655">
        <f>0.61365*exp(17.502*V655/(240.97+V655))</f>
        <v>0</v>
      </c>
      <c r="X655">
        <f>(Y655/Z655*100)</f>
        <v>0</v>
      </c>
      <c r="Y655">
        <f>CF655*(CK655+CL655)/1000</f>
        <v>0</v>
      </c>
      <c r="Z655">
        <f>0.61365*exp(17.502*CM655/(240.97+CM655))</f>
        <v>0</v>
      </c>
      <c r="AA655">
        <f>(W655-CF655*(CK655+CL655)/1000)</f>
        <v>0</v>
      </c>
      <c r="AB655">
        <f>(-I655*44100)</f>
        <v>0</v>
      </c>
      <c r="AC655">
        <f>2*29.3*Q655*0.92*(CM655-V655)</f>
        <v>0</v>
      </c>
      <c r="AD655">
        <f>2*0.95*5.67E-8*(((CM655+$B$7)+273)^4-(V655+273)^4)</f>
        <v>0</v>
      </c>
      <c r="AE655">
        <f>T655+AD655+AB655+AC655</f>
        <v>0</v>
      </c>
      <c r="AF655">
        <v>0</v>
      </c>
      <c r="AG655">
        <v>0</v>
      </c>
      <c r="AH655">
        <f>IF(AF655*$H$13&gt;=AJ655,1.0,(AJ655/(AJ655-AF655*$H$13)))</f>
        <v>0</v>
      </c>
      <c r="AI655">
        <f>(AH655-1)*100</f>
        <v>0</v>
      </c>
      <c r="AJ655">
        <f>MAX(0,($B$13+$C$13*CR655)/(1+$D$13*CR655)*CK655/(CM655+273)*$E$13)</f>
        <v>0</v>
      </c>
      <c r="AK655" t="s">
        <v>303</v>
      </c>
      <c r="AL655" t="s">
        <v>303</v>
      </c>
      <c r="AM655">
        <v>0</v>
      </c>
      <c r="AN655">
        <v>0</v>
      </c>
      <c r="AO655">
        <f>1-AM655/AN655</f>
        <v>0</v>
      </c>
      <c r="AP655">
        <v>0</v>
      </c>
      <c r="AQ655" t="s">
        <v>303</v>
      </c>
      <c r="AR655" t="s">
        <v>303</v>
      </c>
      <c r="AS655">
        <v>0</v>
      </c>
      <c r="AT655">
        <v>0</v>
      </c>
      <c r="AU655">
        <f>1-AS655/AT655</f>
        <v>0</v>
      </c>
      <c r="AV655">
        <v>0.5</v>
      </c>
      <c r="AW655">
        <f>BV655</f>
        <v>0</v>
      </c>
      <c r="AX655">
        <f>K655</f>
        <v>0</v>
      </c>
      <c r="AY655">
        <f>AU655*AV655*AW655</f>
        <v>0</v>
      </c>
      <c r="AZ655">
        <f>(AX655-AP655)/AW655</f>
        <v>0</v>
      </c>
      <c r="BA655">
        <f>(AN655-AT655)/AT655</f>
        <v>0</v>
      </c>
      <c r="BB655">
        <f>AM655/(AO655+AM655/AT655)</f>
        <v>0</v>
      </c>
      <c r="BC655" t="s">
        <v>303</v>
      </c>
      <c r="BD655">
        <v>0</v>
      </c>
      <c r="BE655">
        <f>IF(BD655&lt;&gt;0, BD655, BB655)</f>
        <v>0</v>
      </c>
      <c r="BF655">
        <f>1-BE655/AT655</f>
        <v>0</v>
      </c>
      <c r="BG655">
        <f>(AT655-AS655)/(AT655-BE655)</f>
        <v>0</v>
      </c>
      <c r="BH655">
        <f>(AN655-AT655)/(AN655-BE655)</f>
        <v>0</v>
      </c>
      <c r="BI655">
        <f>(AT655-AS655)/(AT655-AM655)</f>
        <v>0</v>
      </c>
      <c r="BJ655">
        <f>(AN655-AT655)/(AN655-AM655)</f>
        <v>0</v>
      </c>
      <c r="BK655">
        <f>(BG655*BE655/AS655)</f>
        <v>0</v>
      </c>
      <c r="BL655">
        <f>(1-BK655)</f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f>$B$11*CS655+$C$11*CT655+$F$11*CU655*(1-CX655)</f>
        <v>0</v>
      </c>
      <c r="BV655">
        <f>BU655*BW655</f>
        <v>0</v>
      </c>
      <c r="BW655">
        <f>($B$11*$D$9+$C$11*$D$9+$F$11*((DH655+CZ655)/MAX(DH655+CZ655+DI655, 0.1)*$I$9+DI655/MAX(DH655+CZ655+DI655, 0.1)*$J$9))/($B$11+$C$11+$F$11)</f>
        <v>0</v>
      </c>
      <c r="BX655">
        <f>($B$11*$K$9+$C$11*$K$9+$F$11*((DH655+CZ655)/MAX(DH655+CZ655+DI655, 0.1)*$P$9+DI655/MAX(DH655+CZ655+DI655, 0.1)*$Q$9))/($B$11+$C$11+$F$11)</f>
        <v>0</v>
      </c>
      <c r="BY655">
        <v>6</v>
      </c>
      <c r="BZ655">
        <v>0.5</v>
      </c>
      <c r="CA655" t="s">
        <v>304</v>
      </c>
      <c r="CB655">
        <v>2</v>
      </c>
      <c r="CC655">
        <v>1625678491.5</v>
      </c>
      <c r="CD655">
        <v>404.869333333333</v>
      </c>
      <c r="CE655">
        <v>419.914333333333</v>
      </c>
      <c r="CF655">
        <v>16.8833333333333</v>
      </c>
      <c r="CG655">
        <v>13.4361666666667</v>
      </c>
      <c r="CH655">
        <v>419.211</v>
      </c>
      <c r="CI655">
        <v>18.5119</v>
      </c>
      <c r="CJ655">
        <v>499.956666666667</v>
      </c>
      <c r="CK655">
        <v>100.426333333333</v>
      </c>
      <c r="CL655">
        <v>0.0996709333333333</v>
      </c>
      <c r="CM655">
        <v>32.5749</v>
      </c>
      <c r="CN655">
        <v>31.8512333333333</v>
      </c>
      <c r="CO655">
        <v>999.9</v>
      </c>
      <c r="CP655">
        <v>0</v>
      </c>
      <c r="CQ655">
        <v>0</v>
      </c>
      <c r="CR655">
        <v>10033.9666666667</v>
      </c>
      <c r="CS655">
        <v>0</v>
      </c>
      <c r="CT655">
        <v>4.10571666666667</v>
      </c>
      <c r="CU655">
        <v>1046.04</v>
      </c>
      <c r="CV655">
        <v>0.961991333333333</v>
      </c>
      <c r="CW655">
        <v>0.0380085</v>
      </c>
      <c r="CX655">
        <v>0</v>
      </c>
      <c r="CY655">
        <v>1127.29666666667</v>
      </c>
      <c r="CZ655">
        <v>4.99912</v>
      </c>
      <c r="DA655">
        <v>11779.3</v>
      </c>
      <c r="DB655">
        <v>6713.04666666667</v>
      </c>
      <c r="DC655">
        <v>39.1453333333333</v>
      </c>
      <c r="DD655">
        <v>41.687</v>
      </c>
      <c r="DE655">
        <v>40.4786666666667</v>
      </c>
      <c r="DF655">
        <v>41.4786666666667</v>
      </c>
      <c r="DG655">
        <v>41.5833333333333</v>
      </c>
      <c r="DH655">
        <v>1001.47</v>
      </c>
      <c r="DI655">
        <v>39.57</v>
      </c>
      <c r="DJ655">
        <v>0</v>
      </c>
      <c r="DK655">
        <v>1625678493.2</v>
      </c>
      <c r="DL655">
        <v>0</v>
      </c>
      <c r="DM655">
        <v>1129.10615384615</v>
      </c>
      <c r="DN655">
        <v>-13.657435899231</v>
      </c>
      <c r="DO655">
        <v>-130.427350463678</v>
      </c>
      <c r="DP655">
        <v>11792.8769230769</v>
      </c>
      <c r="DQ655">
        <v>15</v>
      </c>
      <c r="DR655">
        <v>1625677134.6</v>
      </c>
      <c r="DS655" t="s">
        <v>305</v>
      </c>
      <c r="DT655">
        <v>1625677128.6</v>
      </c>
      <c r="DU655">
        <v>1625677134.6</v>
      </c>
      <c r="DV655">
        <v>2</v>
      </c>
      <c r="DW655">
        <v>0.041</v>
      </c>
      <c r="DX655">
        <v>0.026</v>
      </c>
      <c r="DY655">
        <v>-14.347</v>
      </c>
      <c r="DZ655">
        <v>-1.389</v>
      </c>
      <c r="EA655">
        <v>420</v>
      </c>
      <c r="EB655">
        <v>5</v>
      </c>
      <c r="EC655">
        <v>0.14</v>
      </c>
      <c r="ED655">
        <v>0.08</v>
      </c>
      <c r="EE655">
        <v>-15.0711756097561</v>
      </c>
      <c r="EF655">
        <v>0.0720961672474085</v>
      </c>
      <c r="EG655">
        <v>0.0231054083045698</v>
      </c>
      <c r="EH655">
        <v>1</v>
      </c>
      <c r="EI655">
        <v>1129.67205882353</v>
      </c>
      <c r="EJ655">
        <v>-13.9893677225491</v>
      </c>
      <c r="EK655">
        <v>1.38629803138932</v>
      </c>
      <c r="EL655">
        <v>0</v>
      </c>
      <c r="EM655">
        <v>3.41553536585366</v>
      </c>
      <c r="EN655">
        <v>0.17062264808362</v>
      </c>
      <c r="EO655">
        <v>0.0199710000845813</v>
      </c>
      <c r="EP655">
        <v>0</v>
      </c>
      <c r="EQ655">
        <v>1</v>
      </c>
      <c r="ER655">
        <v>3</v>
      </c>
      <c r="ES655" t="s">
        <v>427</v>
      </c>
      <c r="ET655">
        <v>100</v>
      </c>
      <c r="EU655">
        <v>100</v>
      </c>
      <c r="EV655">
        <v>-14.342</v>
      </c>
      <c r="EW655">
        <v>-1.6287</v>
      </c>
      <c r="EX655">
        <v>-14.3476998515065</v>
      </c>
      <c r="EY655">
        <v>0.000485247639819423</v>
      </c>
      <c r="EZ655">
        <v>-1.36446825205216e-06</v>
      </c>
      <c r="FA655">
        <v>5.78542989185787e-10</v>
      </c>
      <c r="FB655">
        <v>-1.1099058739466</v>
      </c>
      <c r="FC655">
        <v>-0.0508365997127688</v>
      </c>
      <c r="FD655">
        <v>0.00161886503163497</v>
      </c>
      <c r="FE655">
        <v>-2.08621555845513e-05</v>
      </c>
      <c r="FF655">
        <v>0</v>
      </c>
      <c r="FG655">
        <v>2096</v>
      </c>
      <c r="FH655">
        <v>2</v>
      </c>
      <c r="FI655">
        <v>28</v>
      </c>
      <c r="FJ655">
        <v>22.7</v>
      </c>
      <c r="FK655">
        <v>22.6</v>
      </c>
      <c r="FL655">
        <v>18</v>
      </c>
      <c r="FM655">
        <v>493.622</v>
      </c>
      <c r="FN655">
        <v>515.05</v>
      </c>
      <c r="FO655">
        <v>37.3679</v>
      </c>
      <c r="FP655">
        <v>26.8396</v>
      </c>
      <c r="FQ655">
        <v>30.0007</v>
      </c>
      <c r="FR655">
        <v>26.7809</v>
      </c>
      <c r="FS655">
        <v>26.7495</v>
      </c>
      <c r="FT655">
        <v>21.6119</v>
      </c>
      <c r="FU655">
        <v>17.5606</v>
      </c>
      <c r="FV655">
        <v>0</v>
      </c>
      <c r="FW655">
        <v>37.43</v>
      </c>
      <c r="FX655">
        <v>420</v>
      </c>
      <c r="FY655">
        <v>13.6046</v>
      </c>
      <c r="FZ655">
        <v>101.653</v>
      </c>
      <c r="GA655">
        <v>96.1676</v>
      </c>
    </row>
    <row r="656" spans="1:183">
      <c r="A656">
        <v>640</v>
      </c>
      <c r="B656">
        <v>1625678494.5</v>
      </c>
      <c r="C656">
        <v>1278.40000009537</v>
      </c>
      <c r="D656" t="s">
        <v>1586</v>
      </c>
      <c r="E656" t="s">
        <v>1587</v>
      </c>
      <c r="F656">
        <v>1</v>
      </c>
      <c r="G656" t="s">
        <v>302</v>
      </c>
      <c r="H656">
        <v>1625678493.5</v>
      </c>
      <c r="I656">
        <f>(J656)/1000</f>
        <v>0</v>
      </c>
      <c r="J656">
        <f>1000*CJ656*AH656*(CF656-CG656)/(100*BY656*(1000-AH656*CF656))</f>
        <v>0</v>
      </c>
      <c r="K656">
        <f>CJ656*AH656*(CE656-CD656*(1000-AH656*CG656)/(1000-AH656*CF656))/(100*BY656)</f>
        <v>0</v>
      </c>
      <c r="L656">
        <f>CD656 - IF(AH656&gt;1, K656*BY656*100.0/(AJ656*CR656), 0)</f>
        <v>0</v>
      </c>
      <c r="M656">
        <f>((S656-I656/2)*L656-K656)/(S656+I656/2)</f>
        <v>0</v>
      </c>
      <c r="N656">
        <f>M656*(CK656+CL656)/1000.0</f>
        <v>0</v>
      </c>
      <c r="O656">
        <f>(CD656 - IF(AH656&gt;1, K656*BY656*100.0/(AJ656*CR656), 0))*(CK656+CL656)/1000.0</f>
        <v>0</v>
      </c>
      <c r="P656">
        <f>2.0/((1/R656-1/Q656)+SIGN(R656)*SQRT((1/R656-1/Q656)*(1/R656-1/Q656) + 4*BZ656/((BZ656+1)*(BZ656+1))*(2*1/R656*1/Q656-1/Q656*1/Q656)))</f>
        <v>0</v>
      </c>
      <c r="Q656">
        <f>IF(LEFT(CA656,1)&lt;&gt;"0",IF(LEFT(CA656,1)="1",3.0,CB656),$D$5+$E$5*(CR656*CK656/($K$5*1000))+$F$5*(CR656*CK656/($K$5*1000))*MAX(MIN(BY656,$J$5),$I$5)*MAX(MIN(BY656,$J$5),$I$5)+$G$5*MAX(MIN(BY656,$J$5),$I$5)*(CR656*CK656/($K$5*1000))+$H$5*(CR656*CK656/($K$5*1000))*(CR656*CK656/($K$5*1000)))</f>
        <v>0</v>
      </c>
      <c r="R656">
        <f>I656*(1000-(1000*0.61365*exp(17.502*V656/(240.97+V656))/(CK656+CL656)+CF656)/2)/(1000*0.61365*exp(17.502*V656/(240.97+V656))/(CK656+CL656)-CF656)</f>
        <v>0</v>
      </c>
      <c r="S656">
        <f>1/((BZ656+1)/(P656/1.6)+1/(Q656/1.37)) + BZ656/((BZ656+1)/(P656/1.6) + BZ656/(Q656/1.37))</f>
        <v>0</v>
      </c>
      <c r="T656">
        <f>(BU656*BX656)</f>
        <v>0</v>
      </c>
      <c r="U656">
        <f>(CM656+(T656+2*0.95*5.67E-8*(((CM656+$B$7)+273)^4-(CM656+273)^4)-44100*I656)/(1.84*29.3*Q656+8*0.95*5.67E-8*(CM656+273)^3))</f>
        <v>0</v>
      </c>
      <c r="V656">
        <f>($C$7*CN656+$D$7*CO656+$E$7*U656)</f>
        <v>0</v>
      </c>
      <c r="W656">
        <f>0.61365*exp(17.502*V656/(240.97+V656))</f>
        <v>0</v>
      </c>
      <c r="X656">
        <f>(Y656/Z656*100)</f>
        <v>0</v>
      </c>
      <c r="Y656">
        <f>CF656*(CK656+CL656)/1000</f>
        <v>0</v>
      </c>
      <c r="Z656">
        <f>0.61365*exp(17.502*CM656/(240.97+CM656))</f>
        <v>0</v>
      </c>
      <c r="AA656">
        <f>(W656-CF656*(CK656+CL656)/1000)</f>
        <v>0</v>
      </c>
      <c r="AB656">
        <f>(-I656*44100)</f>
        <v>0</v>
      </c>
      <c r="AC656">
        <f>2*29.3*Q656*0.92*(CM656-V656)</f>
        <v>0</v>
      </c>
      <c r="AD656">
        <f>2*0.95*5.67E-8*(((CM656+$B$7)+273)^4-(V656+273)^4)</f>
        <v>0</v>
      </c>
      <c r="AE656">
        <f>T656+AD656+AB656+AC656</f>
        <v>0</v>
      </c>
      <c r="AF656">
        <v>0</v>
      </c>
      <c r="AG656">
        <v>0</v>
      </c>
      <c r="AH656">
        <f>IF(AF656*$H$13&gt;=AJ656,1.0,(AJ656/(AJ656-AF656*$H$13)))</f>
        <v>0</v>
      </c>
      <c r="AI656">
        <f>(AH656-1)*100</f>
        <v>0</v>
      </c>
      <c r="AJ656">
        <f>MAX(0,($B$13+$C$13*CR656)/(1+$D$13*CR656)*CK656/(CM656+273)*$E$13)</f>
        <v>0</v>
      </c>
      <c r="AK656" t="s">
        <v>303</v>
      </c>
      <c r="AL656" t="s">
        <v>303</v>
      </c>
      <c r="AM656">
        <v>0</v>
      </c>
      <c r="AN656">
        <v>0</v>
      </c>
      <c r="AO656">
        <f>1-AM656/AN656</f>
        <v>0</v>
      </c>
      <c r="AP656">
        <v>0</v>
      </c>
      <c r="AQ656" t="s">
        <v>303</v>
      </c>
      <c r="AR656" t="s">
        <v>303</v>
      </c>
      <c r="AS656">
        <v>0</v>
      </c>
      <c r="AT656">
        <v>0</v>
      </c>
      <c r="AU656">
        <f>1-AS656/AT656</f>
        <v>0</v>
      </c>
      <c r="AV656">
        <v>0.5</v>
      </c>
      <c r="AW656">
        <f>BV656</f>
        <v>0</v>
      </c>
      <c r="AX656">
        <f>K656</f>
        <v>0</v>
      </c>
      <c r="AY656">
        <f>AU656*AV656*AW656</f>
        <v>0</v>
      </c>
      <c r="AZ656">
        <f>(AX656-AP656)/AW656</f>
        <v>0</v>
      </c>
      <c r="BA656">
        <f>(AN656-AT656)/AT656</f>
        <v>0</v>
      </c>
      <c r="BB656">
        <f>AM656/(AO656+AM656/AT656)</f>
        <v>0</v>
      </c>
      <c r="BC656" t="s">
        <v>303</v>
      </c>
      <c r="BD656">
        <v>0</v>
      </c>
      <c r="BE656">
        <f>IF(BD656&lt;&gt;0, BD656, BB656)</f>
        <v>0</v>
      </c>
      <c r="BF656">
        <f>1-BE656/AT656</f>
        <v>0</v>
      </c>
      <c r="BG656">
        <f>(AT656-AS656)/(AT656-BE656)</f>
        <v>0</v>
      </c>
      <c r="BH656">
        <f>(AN656-AT656)/(AN656-BE656)</f>
        <v>0</v>
      </c>
      <c r="BI656">
        <f>(AT656-AS656)/(AT656-AM656)</f>
        <v>0</v>
      </c>
      <c r="BJ656">
        <f>(AN656-AT656)/(AN656-AM656)</f>
        <v>0</v>
      </c>
      <c r="BK656">
        <f>(BG656*BE656/AS656)</f>
        <v>0</v>
      </c>
      <c r="BL656">
        <f>(1-BK656)</f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f>$B$11*CS656+$C$11*CT656+$F$11*CU656*(1-CX656)</f>
        <v>0</v>
      </c>
      <c r="BV656">
        <f>BU656*BW656</f>
        <v>0</v>
      </c>
      <c r="BW656">
        <f>($B$11*$D$9+$C$11*$D$9+$F$11*((DH656+CZ656)/MAX(DH656+CZ656+DI656, 0.1)*$I$9+DI656/MAX(DH656+CZ656+DI656, 0.1)*$J$9))/($B$11+$C$11+$F$11)</f>
        <v>0</v>
      </c>
      <c r="BX656">
        <f>($B$11*$K$9+$C$11*$K$9+$F$11*((DH656+CZ656)/MAX(DH656+CZ656+DI656, 0.1)*$P$9+DI656/MAX(DH656+CZ656+DI656, 0.1)*$Q$9))/($B$11+$C$11+$F$11)</f>
        <v>0</v>
      </c>
      <c r="BY656">
        <v>6</v>
      </c>
      <c r="BZ656">
        <v>0.5</v>
      </c>
      <c r="CA656" t="s">
        <v>304</v>
      </c>
      <c r="CB656">
        <v>2</v>
      </c>
      <c r="CC656">
        <v>1625678493.5</v>
      </c>
      <c r="CD656">
        <v>404.863666666667</v>
      </c>
      <c r="CE656">
        <v>419.948333333333</v>
      </c>
      <c r="CF656">
        <v>16.9110333333333</v>
      </c>
      <c r="CG656">
        <v>13.4528666666667</v>
      </c>
      <c r="CH656">
        <v>419.205</v>
      </c>
      <c r="CI656">
        <v>18.5399666666667</v>
      </c>
      <c r="CJ656">
        <v>500.082333333333</v>
      </c>
      <c r="CK656">
        <v>100.427333333333</v>
      </c>
      <c r="CL656">
        <v>0.100393333333333</v>
      </c>
      <c r="CM656">
        <v>32.6063</v>
      </c>
      <c r="CN656">
        <v>31.8775666666667</v>
      </c>
      <c r="CO656">
        <v>999.9</v>
      </c>
      <c r="CP656">
        <v>0</v>
      </c>
      <c r="CQ656">
        <v>0</v>
      </c>
      <c r="CR656">
        <v>9998.73333333333</v>
      </c>
      <c r="CS656">
        <v>0</v>
      </c>
      <c r="CT656">
        <v>4.12547666666667</v>
      </c>
      <c r="CU656">
        <v>1045.93666666667</v>
      </c>
      <c r="CV656">
        <v>0.961987666666667</v>
      </c>
      <c r="CW656">
        <v>0.0380122</v>
      </c>
      <c r="CX656">
        <v>0</v>
      </c>
      <c r="CY656">
        <v>1127.31333333333</v>
      </c>
      <c r="CZ656">
        <v>4.99912</v>
      </c>
      <c r="DA656">
        <v>11773.4333333333</v>
      </c>
      <c r="DB656">
        <v>6712.38</v>
      </c>
      <c r="DC656">
        <v>39.2083333333333</v>
      </c>
      <c r="DD656">
        <v>41.687</v>
      </c>
      <c r="DE656">
        <v>40.812</v>
      </c>
      <c r="DF656">
        <v>41.5203333333333</v>
      </c>
      <c r="DG656">
        <v>41.583</v>
      </c>
      <c r="DH656">
        <v>1001.36666666667</v>
      </c>
      <c r="DI656">
        <v>39.57</v>
      </c>
      <c r="DJ656">
        <v>0</v>
      </c>
      <c r="DK656">
        <v>1625678495.6</v>
      </c>
      <c r="DL656">
        <v>0</v>
      </c>
      <c r="DM656">
        <v>1128.58192307692</v>
      </c>
      <c r="DN656">
        <v>-13.3883760598813</v>
      </c>
      <c r="DO656">
        <v>-131.562393076014</v>
      </c>
      <c r="DP656">
        <v>11787.5461538462</v>
      </c>
      <c r="DQ656">
        <v>15</v>
      </c>
      <c r="DR656">
        <v>1625677134.6</v>
      </c>
      <c r="DS656" t="s">
        <v>305</v>
      </c>
      <c r="DT656">
        <v>1625677128.6</v>
      </c>
      <c r="DU656">
        <v>1625677134.6</v>
      </c>
      <c r="DV656">
        <v>2</v>
      </c>
      <c r="DW656">
        <v>0.041</v>
      </c>
      <c r="DX656">
        <v>0.026</v>
      </c>
      <c r="DY656">
        <v>-14.347</v>
      </c>
      <c r="DZ656">
        <v>-1.389</v>
      </c>
      <c r="EA656">
        <v>420</v>
      </c>
      <c r="EB656">
        <v>5</v>
      </c>
      <c r="EC656">
        <v>0.14</v>
      </c>
      <c r="ED656">
        <v>0.08</v>
      </c>
      <c r="EE656">
        <v>-15.0720682926829</v>
      </c>
      <c r="EF656">
        <v>0.0460390243902395</v>
      </c>
      <c r="EG656">
        <v>0.0237404197779107</v>
      </c>
      <c r="EH656">
        <v>1</v>
      </c>
      <c r="EI656">
        <v>1129.19515151515</v>
      </c>
      <c r="EJ656">
        <v>-13.4272627397922</v>
      </c>
      <c r="EK656">
        <v>1.29308913942455</v>
      </c>
      <c r="EL656">
        <v>0</v>
      </c>
      <c r="EM656">
        <v>3.42171268292683</v>
      </c>
      <c r="EN656">
        <v>0.195249616724734</v>
      </c>
      <c r="EO656">
        <v>0.0220431615439048</v>
      </c>
      <c r="EP656">
        <v>0</v>
      </c>
      <c r="EQ656">
        <v>1</v>
      </c>
      <c r="ER656">
        <v>3</v>
      </c>
      <c r="ES656" t="s">
        <v>427</v>
      </c>
      <c r="ET656">
        <v>100</v>
      </c>
      <c r="EU656">
        <v>100</v>
      </c>
      <c r="EV656">
        <v>-14.341</v>
      </c>
      <c r="EW656">
        <v>-1.6291</v>
      </c>
      <c r="EX656">
        <v>-14.3476998515065</v>
      </c>
      <c r="EY656">
        <v>0.000485247639819423</v>
      </c>
      <c r="EZ656">
        <v>-1.36446825205216e-06</v>
      </c>
      <c r="FA656">
        <v>5.78542989185787e-10</v>
      </c>
      <c r="FB656">
        <v>-1.1099058739466</v>
      </c>
      <c r="FC656">
        <v>-0.0508365997127688</v>
      </c>
      <c r="FD656">
        <v>0.00161886503163497</v>
      </c>
      <c r="FE656">
        <v>-2.08621555845513e-05</v>
      </c>
      <c r="FF656">
        <v>0</v>
      </c>
      <c r="FG656">
        <v>2096</v>
      </c>
      <c r="FH656">
        <v>2</v>
      </c>
      <c r="FI656">
        <v>28</v>
      </c>
      <c r="FJ656">
        <v>22.8</v>
      </c>
      <c r="FK656">
        <v>22.7</v>
      </c>
      <c r="FL656">
        <v>18</v>
      </c>
      <c r="FM656">
        <v>493.916</v>
      </c>
      <c r="FN656">
        <v>514.898</v>
      </c>
      <c r="FO656">
        <v>37.4167</v>
      </c>
      <c r="FP656">
        <v>26.8423</v>
      </c>
      <c r="FQ656">
        <v>30.0007</v>
      </c>
      <c r="FR656">
        <v>26.783</v>
      </c>
      <c r="FS656">
        <v>26.7506</v>
      </c>
      <c r="FT656">
        <v>21.6111</v>
      </c>
      <c r="FU656">
        <v>17.2695</v>
      </c>
      <c r="FV656">
        <v>0</v>
      </c>
      <c r="FW656">
        <v>37.51</v>
      </c>
      <c r="FX656">
        <v>420</v>
      </c>
      <c r="FY656">
        <v>13.6094</v>
      </c>
      <c r="FZ656">
        <v>101.652</v>
      </c>
      <c r="GA656">
        <v>96.1669</v>
      </c>
    </row>
    <row r="657" spans="1:183">
      <c r="A657">
        <v>641</v>
      </c>
      <c r="B657">
        <v>1625678496.5</v>
      </c>
      <c r="C657">
        <v>1280.40000009537</v>
      </c>
      <c r="D657" t="s">
        <v>1588</v>
      </c>
      <c r="E657" t="s">
        <v>1589</v>
      </c>
      <c r="F657">
        <v>1</v>
      </c>
      <c r="G657" t="s">
        <v>302</v>
      </c>
      <c r="H657">
        <v>1625678495.5</v>
      </c>
      <c r="I657">
        <f>(J657)/1000</f>
        <v>0</v>
      </c>
      <c r="J657">
        <f>1000*CJ657*AH657*(CF657-CG657)/(100*BY657*(1000-AH657*CF657))</f>
        <v>0</v>
      </c>
      <c r="K657">
        <f>CJ657*AH657*(CE657-CD657*(1000-AH657*CG657)/(1000-AH657*CF657))/(100*BY657)</f>
        <v>0</v>
      </c>
      <c r="L657">
        <f>CD657 - IF(AH657&gt;1, K657*BY657*100.0/(AJ657*CR657), 0)</f>
        <v>0</v>
      </c>
      <c r="M657">
        <f>((S657-I657/2)*L657-K657)/(S657+I657/2)</f>
        <v>0</v>
      </c>
      <c r="N657">
        <f>M657*(CK657+CL657)/1000.0</f>
        <v>0</v>
      </c>
      <c r="O657">
        <f>(CD657 - IF(AH657&gt;1, K657*BY657*100.0/(AJ657*CR657), 0))*(CK657+CL657)/1000.0</f>
        <v>0</v>
      </c>
      <c r="P657">
        <f>2.0/((1/R657-1/Q657)+SIGN(R657)*SQRT((1/R657-1/Q657)*(1/R657-1/Q657) + 4*BZ657/((BZ657+1)*(BZ657+1))*(2*1/R657*1/Q657-1/Q657*1/Q657)))</f>
        <v>0</v>
      </c>
      <c r="Q657">
        <f>IF(LEFT(CA657,1)&lt;&gt;"0",IF(LEFT(CA657,1)="1",3.0,CB657),$D$5+$E$5*(CR657*CK657/($K$5*1000))+$F$5*(CR657*CK657/($K$5*1000))*MAX(MIN(BY657,$J$5),$I$5)*MAX(MIN(BY657,$J$5),$I$5)+$G$5*MAX(MIN(BY657,$J$5),$I$5)*(CR657*CK657/($K$5*1000))+$H$5*(CR657*CK657/($K$5*1000))*(CR657*CK657/($K$5*1000)))</f>
        <v>0</v>
      </c>
      <c r="R657">
        <f>I657*(1000-(1000*0.61365*exp(17.502*V657/(240.97+V657))/(CK657+CL657)+CF657)/2)/(1000*0.61365*exp(17.502*V657/(240.97+V657))/(CK657+CL657)-CF657)</f>
        <v>0</v>
      </c>
      <c r="S657">
        <f>1/((BZ657+1)/(P657/1.6)+1/(Q657/1.37)) + BZ657/((BZ657+1)/(P657/1.6) + BZ657/(Q657/1.37))</f>
        <v>0</v>
      </c>
      <c r="T657">
        <f>(BU657*BX657)</f>
        <v>0</v>
      </c>
      <c r="U657">
        <f>(CM657+(T657+2*0.95*5.67E-8*(((CM657+$B$7)+273)^4-(CM657+273)^4)-44100*I657)/(1.84*29.3*Q657+8*0.95*5.67E-8*(CM657+273)^3))</f>
        <v>0</v>
      </c>
      <c r="V657">
        <f>($C$7*CN657+$D$7*CO657+$E$7*U657)</f>
        <v>0</v>
      </c>
      <c r="W657">
        <f>0.61365*exp(17.502*V657/(240.97+V657))</f>
        <v>0</v>
      </c>
      <c r="X657">
        <f>(Y657/Z657*100)</f>
        <v>0</v>
      </c>
      <c r="Y657">
        <f>CF657*(CK657+CL657)/1000</f>
        <v>0</v>
      </c>
      <c r="Z657">
        <f>0.61365*exp(17.502*CM657/(240.97+CM657))</f>
        <v>0</v>
      </c>
      <c r="AA657">
        <f>(W657-CF657*(CK657+CL657)/1000)</f>
        <v>0</v>
      </c>
      <c r="AB657">
        <f>(-I657*44100)</f>
        <v>0</v>
      </c>
      <c r="AC657">
        <f>2*29.3*Q657*0.92*(CM657-V657)</f>
        <v>0</v>
      </c>
      <c r="AD657">
        <f>2*0.95*5.67E-8*(((CM657+$B$7)+273)^4-(V657+273)^4)</f>
        <v>0</v>
      </c>
      <c r="AE657">
        <f>T657+AD657+AB657+AC657</f>
        <v>0</v>
      </c>
      <c r="AF657">
        <v>0</v>
      </c>
      <c r="AG657">
        <v>0</v>
      </c>
      <c r="AH657">
        <f>IF(AF657*$H$13&gt;=AJ657,1.0,(AJ657/(AJ657-AF657*$H$13)))</f>
        <v>0</v>
      </c>
      <c r="AI657">
        <f>(AH657-1)*100</f>
        <v>0</v>
      </c>
      <c r="AJ657">
        <f>MAX(0,($B$13+$C$13*CR657)/(1+$D$13*CR657)*CK657/(CM657+273)*$E$13)</f>
        <v>0</v>
      </c>
      <c r="AK657" t="s">
        <v>303</v>
      </c>
      <c r="AL657" t="s">
        <v>303</v>
      </c>
      <c r="AM657">
        <v>0</v>
      </c>
      <c r="AN657">
        <v>0</v>
      </c>
      <c r="AO657">
        <f>1-AM657/AN657</f>
        <v>0</v>
      </c>
      <c r="AP657">
        <v>0</v>
      </c>
      <c r="AQ657" t="s">
        <v>303</v>
      </c>
      <c r="AR657" t="s">
        <v>303</v>
      </c>
      <c r="AS657">
        <v>0</v>
      </c>
      <c r="AT657">
        <v>0</v>
      </c>
      <c r="AU657">
        <f>1-AS657/AT657</f>
        <v>0</v>
      </c>
      <c r="AV657">
        <v>0.5</v>
      </c>
      <c r="AW657">
        <f>BV657</f>
        <v>0</v>
      </c>
      <c r="AX657">
        <f>K657</f>
        <v>0</v>
      </c>
      <c r="AY657">
        <f>AU657*AV657*AW657</f>
        <v>0</v>
      </c>
      <c r="AZ657">
        <f>(AX657-AP657)/AW657</f>
        <v>0</v>
      </c>
      <c r="BA657">
        <f>(AN657-AT657)/AT657</f>
        <v>0</v>
      </c>
      <c r="BB657">
        <f>AM657/(AO657+AM657/AT657)</f>
        <v>0</v>
      </c>
      <c r="BC657" t="s">
        <v>303</v>
      </c>
      <c r="BD657">
        <v>0</v>
      </c>
      <c r="BE657">
        <f>IF(BD657&lt;&gt;0, BD657, BB657)</f>
        <v>0</v>
      </c>
      <c r="BF657">
        <f>1-BE657/AT657</f>
        <v>0</v>
      </c>
      <c r="BG657">
        <f>(AT657-AS657)/(AT657-BE657)</f>
        <v>0</v>
      </c>
      <c r="BH657">
        <f>(AN657-AT657)/(AN657-BE657)</f>
        <v>0</v>
      </c>
      <c r="BI657">
        <f>(AT657-AS657)/(AT657-AM657)</f>
        <v>0</v>
      </c>
      <c r="BJ657">
        <f>(AN657-AT657)/(AN657-AM657)</f>
        <v>0</v>
      </c>
      <c r="BK657">
        <f>(BG657*BE657/AS657)</f>
        <v>0</v>
      </c>
      <c r="BL657">
        <f>(1-BK657)</f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f>$B$11*CS657+$C$11*CT657+$F$11*CU657*(1-CX657)</f>
        <v>0</v>
      </c>
      <c r="BV657">
        <f>BU657*BW657</f>
        <v>0</v>
      </c>
      <c r="BW657">
        <f>($B$11*$D$9+$C$11*$D$9+$F$11*((DH657+CZ657)/MAX(DH657+CZ657+DI657, 0.1)*$I$9+DI657/MAX(DH657+CZ657+DI657, 0.1)*$J$9))/($B$11+$C$11+$F$11)</f>
        <v>0</v>
      </c>
      <c r="BX657">
        <f>($B$11*$K$9+$C$11*$K$9+$F$11*((DH657+CZ657)/MAX(DH657+CZ657+DI657, 0.1)*$P$9+DI657/MAX(DH657+CZ657+DI657, 0.1)*$Q$9))/($B$11+$C$11+$F$11)</f>
        <v>0</v>
      </c>
      <c r="BY657">
        <v>6</v>
      </c>
      <c r="BZ657">
        <v>0.5</v>
      </c>
      <c r="CA657" t="s">
        <v>304</v>
      </c>
      <c r="CB657">
        <v>2</v>
      </c>
      <c r="CC657">
        <v>1625678495.5</v>
      </c>
      <c r="CD657">
        <v>404.883666666667</v>
      </c>
      <c r="CE657">
        <v>420.016666666667</v>
      </c>
      <c r="CF657">
        <v>16.9370666666667</v>
      </c>
      <c r="CG657">
        <v>13.4794333333333</v>
      </c>
      <c r="CH657">
        <v>419.225666666667</v>
      </c>
      <c r="CI657">
        <v>18.5663333333333</v>
      </c>
      <c r="CJ657">
        <v>500.083</v>
      </c>
      <c r="CK657">
        <v>100.426333333333</v>
      </c>
      <c r="CL657">
        <v>0.100273333333333</v>
      </c>
      <c r="CM657">
        <v>32.6358666666667</v>
      </c>
      <c r="CN657">
        <v>31.9043666666667</v>
      </c>
      <c r="CO657">
        <v>999.9</v>
      </c>
      <c r="CP657">
        <v>0</v>
      </c>
      <c r="CQ657">
        <v>0</v>
      </c>
      <c r="CR657">
        <v>9988.75</v>
      </c>
      <c r="CS657">
        <v>0</v>
      </c>
      <c r="CT657">
        <v>4.16177333333333</v>
      </c>
      <c r="CU657">
        <v>1046.14</v>
      </c>
      <c r="CV657">
        <v>0.961987666666667</v>
      </c>
      <c r="CW657">
        <v>0.0380122</v>
      </c>
      <c r="CX657">
        <v>0</v>
      </c>
      <c r="CY657">
        <v>1126.58666666667</v>
      </c>
      <c r="CZ657">
        <v>4.99912</v>
      </c>
      <c r="DA657">
        <v>11772.5333333333</v>
      </c>
      <c r="DB657">
        <v>6713.65666666667</v>
      </c>
      <c r="DC657">
        <v>39.208</v>
      </c>
      <c r="DD657">
        <v>41.687</v>
      </c>
      <c r="DE657">
        <v>40.7706666666667</v>
      </c>
      <c r="DF657">
        <v>41.3953333333333</v>
      </c>
      <c r="DG657">
        <v>41.6453333333333</v>
      </c>
      <c r="DH657">
        <v>1001.56333333333</v>
      </c>
      <c r="DI657">
        <v>39.5766666666667</v>
      </c>
      <c r="DJ657">
        <v>0</v>
      </c>
      <c r="DK657">
        <v>1625678497.4</v>
      </c>
      <c r="DL657">
        <v>0</v>
      </c>
      <c r="DM657">
        <v>1128.1028</v>
      </c>
      <c r="DN657">
        <v>-13.8384615131552</v>
      </c>
      <c r="DO657">
        <v>-118.061538128162</v>
      </c>
      <c r="DP657">
        <v>11783.116</v>
      </c>
      <c r="DQ657">
        <v>15</v>
      </c>
      <c r="DR657">
        <v>1625677134.6</v>
      </c>
      <c r="DS657" t="s">
        <v>305</v>
      </c>
      <c r="DT657">
        <v>1625677128.6</v>
      </c>
      <c r="DU657">
        <v>1625677134.6</v>
      </c>
      <c r="DV657">
        <v>2</v>
      </c>
      <c r="DW657">
        <v>0.041</v>
      </c>
      <c r="DX657">
        <v>0.026</v>
      </c>
      <c r="DY657">
        <v>-14.347</v>
      </c>
      <c r="DZ657">
        <v>-1.389</v>
      </c>
      <c r="EA657">
        <v>420</v>
      </c>
      <c r="EB657">
        <v>5</v>
      </c>
      <c r="EC657">
        <v>0.14</v>
      </c>
      <c r="ED657">
        <v>0.08</v>
      </c>
      <c r="EE657">
        <v>-15.0785926829268</v>
      </c>
      <c r="EF657">
        <v>-0.027367944250923</v>
      </c>
      <c r="EG657">
        <v>0.0287891018526947</v>
      </c>
      <c r="EH657">
        <v>1</v>
      </c>
      <c r="EI657">
        <v>1128.7796969697</v>
      </c>
      <c r="EJ657">
        <v>-13.4869356603691</v>
      </c>
      <c r="EK657">
        <v>1.30249291244156</v>
      </c>
      <c r="EL657">
        <v>0</v>
      </c>
      <c r="EM657">
        <v>3.42652512195122</v>
      </c>
      <c r="EN657">
        <v>0.226714703832752</v>
      </c>
      <c r="EO657">
        <v>0.0239723225694836</v>
      </c>
      <c r="EP657">
        <v>0</v>
      </c>
      <c r="EQ657">
        <v>1</v>
      </c>
      <c r="ER657">
        <v>3</v>
      </c>
      <c r="ES657" t="s">
        <v>427</v>
      </c>
      <c r="ET657">
        <v>100</v>
      </c>
      <c r="EU657">
        <v>100</v>
      </c>
      <c r="EV657">
        <v>-14.341</v>
      </c>
      <c r="EW657">
        <v>-1.6294</v>
      </c>
      <c r="EX657">
        <v>-14.3476998515065</v>
      </c>
      <c r="EY657">
        <v>0.000485247639819423</v>
      </c>
      <c r="EZ657">
        <v>-1.36446825205216e-06</v>
      </c>
      <c r="FA657">
        <v>5.78542989185787e-10</v>
      </c>
      <c r="FB657">
        <v>-1.1099058739466</v>
      </c>
      <c r="FC657">
        <v>-0.0508365997127688</v>
      </c>
      <c r="FD657">
        <v>0.00161886503163497</v>
      </c>
      <c r="FE657">
        <v>-2.08621555845513e-05</v>
      </c>
      <c r="FF657">
        <v>0</v>
      </c>
      <c r="FG657">
        <v>2096</v>
      </c>
      <c r="FH657">
        <v>2</v>
      </c>
      <c r="FI657">
        <v>28</v>
      </c>
      <c r="FJ657">
        <v>22.8</v>
      </c>
      <c r="FK657">
        <v>22.7</v>
      </c>
      <c r="FL657">
        <v>18</v>
      </c>
      <c r="FM657">
        <v>493.874</v>
      </c>
      <c r="FN657">
        <v>514.932</v>
      </c>
      <c r="FO657">
        <v>37.4561</v>
      </c>
      <c r="FP657">
        <v>26.8453</v>
      </c>
      <c r="FQ657">
        <v>30.0007</v>
      </c>
      <c r="FR657">
        <v>26.7848</v>
      </c>
      <c r="FS657">
        <v>26.7524</v>
      </c>
      <c r="FT657">
        <v>21.6113</v>
      </c>
      <c r="FU657">
        <v>17.2695</v>
      </c>
      <c r="FV657">
        <v>0</v>
      </c>
      <c r="FW657">
        <v>37.51</v>
      </c>
      <c r="FX657">
        <v>420</v>
      </c>
      <c r="FY657">
        <v>13.6064</v>
      </c>
      <c r="FZ657">
        <v>101.654</v>
      </c>
      <c r="GA657">
        <v>96.1662</v>
      </c>
    </row>
    <row r="658" spans="1:183">
      <c r="A658">
        <v>642</v>
      </c>
      <c r="B658">
        <v>1625678498.5</v>
      </c>
      <c r="C658">
        <v>1282.40000009537</v>
      </c>
      <c r="D658" t="s">
        <v>1590</v>
      </c>
      <c r="E658" t="s">
        <v>1591</v>
      </c>
      <c r="F658">
        <v>1</v>
      </c>
      <c r="G658" t="s">
        <v>302</v>
      </c>
      <c r="H658">
        <v>1625678497.5</v>
      </c>
      <c r="I658">
        <f>(J658)/1000</f>
        <v>0</v>
      </c>
      <c r="J658">
        <f>1000*CJ658*AH658*(CF658-CG658)/(100*BY658*(1000-AH658*CF658))</f>
        <v>0</v>
      </c>
      <c r="K658">
        <f>CJ658*AH658*(CE658-CD658*(1000-AH658*CG658)/(1000-AH658*CF658))/(100*BY658)</f>
        <v>0</v>
      </c>
      <c r="L658">
        <f>CD658 - IF(AH658&gt;1, K658*BY658*100.0/(AJ658*CR658), 0)</f>
        <v>0</v>
      </c>
      <c r="M658">
        <f>((S658-I658/2)*L658-K658)/(S658+I658/2)</f>
        <v>0</v>
      </c>
      <c r="N658">
        <f>M658*(CK658+CL658)/1000.0</f>
        <v>0</v>
      </c>
      <c r="O658">
        <f>(CD658 - IF(AH658&gt;1, K658*BY658*100.0/(AJ658*CR658), 0))*(CK658+CL658)/1000.0</f>
        <v>0</v>
      </c>
      <c r="P658">
        <f>2.0/((1/R658-1/Q658)+SIGN(R658)*SQRT((1/R658-1/Q658)*(1/R658-1/Q658) + 4*BZ658/((BZ658+1)*(BZ658+1))*(2*1/R658*1/Q658-1/Q658*1/Q658)))</f>
        <v>0</v>
      </c>
      <c r="Q658">
        <f>IF(LEFT(CA658,1)&lt;&gt;"0",IF(LEFT(CA658,1)="1",3.0,CB658),$D$5+$E$5*(CR658*CK658/($K$5*1000))+$F$5*(CR658*CK658/($K$5*1000))*MAX(MIN(BY658,$J$5),$I$5)*MAX(MIN(BY658,$J$5),$I$5)+$G$5*MAX(MIN(BY658,$J$5),$I$5)*(CR658*CK658/($K$5*1000))+$H$5*(CR658*CK658/($K$5*1000))*(CR658*CK658/($K$5*1000)))</f>
        <v>0</v>
      </c>
      <c r="R658">
        <f>I658*(1000-(1000*0.61365*exp(17.502*V658/(240.97+V658))/(CK658+CL658)+CF658)/2)/(1000*0.61365*exp(17.502*V658/(240.97+V658))/(CK658+CL658)-CF658)</f>
        <v>0</v>
      </c>
      <c r="S658">
        <f>1/((BZ658+1)/(P658/1.6)+1/(Q658/1.37)) + BZ658/((BZ658+1)/(P658/1.6) + BZ658/(Q658/1.37))</f>
        <v>0</v>
      </c>
      <c r="T658">
        <f>(BU658*BX658)</f>
        <v>0</v>
      </c>
      <c r="U658">
        <f>(CM658+(T658+2*0.95*5.67E-8*(((CM658+$B$7)+273)^4-(CM658+273)^4)-44100*I658)/(1.84*29.3*Q658+8*0.95*5.67E-8*(CM658+273)^3))</f>
        <v>0</v>
      </c>
      <c r="V658">
        <f>($C$7*CN658+$D$7*CO658+$E$7*U658)</f>
        <v>0</v>
      </c>
      <c r="W658">
        <f>0.61365*exp(17.502*V658/(240.97+V658))</f>
        <v>0</v>
      </c>
      <c r="X658">
        <f>(Y658/Z658*100)</f>
        <v>0</v>
      </c>
      <c r="Y658">
        <f>CF658*(CK658+CL658)/1000</f>
        <v>0</v>
      </c>
      <c r="Z658">
        <f>0.61365*exp(17.502*CM658/(240.97+CM658))</f>
        <v>0</v>
      </c>
      <c r="AA658">
        <f>(W658-CF658*(CK658+CL658)/1000)</f>
        <v>0</v>
      </c>
      <c r="AB658">
        <f>(-I658*44100)</f>
        <v>0</v>
      </c>
      <c r="AC658">
        <f>2*29.3*Q658*0.92*(CM658-V658)</f>
        <v>0</v>
      </c>
      <c r="AD658">
        <f>2*0.95*5.67E-8*(((CM658+$B$7)+273)^4-(V658+273)^4)</f>
        <v>0</v>
      </c>
      <c r="AE658">
        <f>T658+AD658+AB658+AC658</f>
        <v>0</v>
      </c>
      <c r="AF658">
        <v>0</v>
      </c>
      <c r="AG658">
        <v>0</v>
      </c>
      <c r="AH658">
        <f>IF(AF658*$H$13&gt;=AJ658,1.0,(AJ658/(AJ658-AF658*$H$13)))</f>
        <v>0</v>
      </c>
      <c r="AI658">
        <f>(AH658-1)*100</f>
        <v>0</v>
      </c>
      <c r="AJ658">
        <f>MAX(0,($B$13+$C$13*CR658)/(1+$D$13*CR658)*CK658/(CM658+273)*$E$13)</f>
        <v>0</v>
      </c>
      <c r="AK658" t="s">
        <v>303</v>
      </c>
      <c r="AL658" t="s">
        <v>303</v>
      </c>
      <c r="AM658">
        <v>0</v>
      </c>
      <c r="AN658">
        <v>0</v>
      </c>
      <c r="AO658">
        <f>1-AM658/AN658</f>
        <v>0</v>
      </c>
      <c r="AP658">
        <v>0</v>
      </c>
      <c r="AQ658" t="s">
        <v>303</v>
      </c>
      <c r="AR658" t="s">
        <v>303</v>
      </c>
      <c r="AS658">
        <v>0</v>
      </c>
      <c r="AT658">
        <v>0</v>
      </c>
      <c r="AU658">
        <f>1-AS658/AT658</f>
        <v>0</v>
      </c>
      <c r="AV658">
        <v>0.5</v>
      </c>
      <c r="AW658">
        <f>BV658</f>
        <v>0</v>
      </c>
      <c r="AX658">
        <f>K658</f>
        <v>0</v>
      </c>
      <c r="AY658">
        <f>AU658*AV658*AW658</f>
        <v>0</v>
      </c>
      <c r="AZ658">
        <f>(AX658-AP658)/AW658</f>
        <v>0</v>
      </c>
      <c r="BA658">
        <f>(AN658-AT658)/AT658</f>
        <v>0</v>
      </c>
      <c r="BB658">
        <f>AM658/(AO658+AM658/AT658)</f>
        <v>0</v>
      </c>
      <c r="BC658" t="s">
        <v>303</v>
      </c>
      <c r="BD658">
        <v>0</v>
      </c>
      <c r="BE658">
        <f>IF(BD658&lt;&gt;0, BD658, BB658)</f>
        <v>0</v>
      </c>
      <c r="BF658">
        <f>1-BE658/AT658</f>
        <v>0</v>
      </c>
      <c r="BG658">
        <f>(AT658-AS658)/(AT658-BE658)</f>
        <v>0</v>
      </c>
      <c r="BH658">
        <f>(AN658-AT658)/(AN658-BE658)</f>
        <v>0</v>
      </c>
      <c r="BI658">
        <f>(AT658-AS658)/(AT658-AM658)</f>
        <v>0</v>
      </c>
      <c r="BJ658">
        <f>(AN658-AT658)/(AN658-AM658)</f>
        <v>0</v>
      </c>
      <c r="BK658">
        <f>(BG658*BE658/AS658)</f>
        <v>0</v>
      </c>
      <c r="BL658">
        <f>(1-BK658)</f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f>$B$11*CS658+$C$11*CT658+$F$11*CU658*(1-CX658)</f>
        <v>0</v>
      </c>
      <c r="BV658">
        <f>BU658*BW658</f>
        <v>0</v>
      </c>
      <c r="BW658">
        <f>($B$11*$D$9+$C$11*$D$9+$F$11*((DH658+CZ658)/MAX(DH658+CZ658+DI658, 0.1)*$I$9+DI658/MAX(DH658+CZ658+DI658, 0.1)*$J$9))/($B$11+$C$11+$F$11)</f>
        <v>0</v>
      </c>
      <c r="BX658">
        <f>($B$11*$K$9+$C$11*$K$9+$F$11*((DH658+CZ658)/MAX(DH658+CZ658+DI658, 0.1)*$P$9+DI658/MAX(DH658+CZ658+DI658, 0.1)*$Q$9))/($B$11+$C$11+$F$11)</f>
        <v>0</v>
      </c>
      <c r="BY658">
        <v>6</v>
      </c>
      <c r="BZ658">
        <v>0.5</v>
      </c>
      <c r="CA658" t="s">
        <v>304</v>
      </c>
      <c r="CB658">
        <v>2</v>
      </c>
      <c r="CC658">
        <v>1625678497.5</v>
      </c>
      <c r="CD658">
        <v>404.879333333333</v>
      </c>
      <c r="CE658">
        <v>420.02</v>
      </c>
      <c r="CF658">
        <v>16.9654666666667</v>
      </c>
      <c r="CG658">
        <v>13.5039333333333</v>
      </c>
      <c r="CH658">
        <v>419.220333333333</v>
      </c>
      <c r="CI658">
        <v>18.5950666666667</v>
      </c>
      <c r="CJ658">
        <v>500.025333333333</v>
      </c>
      <c r="CK658">
        <v>100.427333333333</v>
      </c>
      <c r="CL658">
        <v>0.100013266666667</v>
      </c>
      <c r="CM658">
        <v>32.6656333333333</v>
      </c>
      <c r="CN658">
        <v>31.9364666666667</v>
      </c>
      <c r="CO658">
        <v>999.9</v>
      </c>
      <c r="CP658">
        <v>0</v>
      </c>
      <c r="CQ658">
        <v>0</v>
      </c>
      <c r="CR658">
        <v>10002.9</v>
      </c>
      <c r="CS658">
        <v>0</v>
      </c>
      <c r="CT658">
        <v>4.18750666666667</v>
      </c>
      <c r="CU658">
        <v>1046.02666666667</v>
      </c>
      <c r="CV658">
        <v>0.961987666666667</v>
      </c>
      <c r="CW658">
        <v>0.0380122</v>
      </c>
      <c r="CX658">
        <v>0</v>
      </c>
      <c r="CY658">
        <v>1126.16333333333</v>
      </c>
      <c r="CZ658">
        <v>4.99912</v>
      </c>
      <c r="DA658">
        <v>11765.7</v>
      </c>
      <c r="DB658">
        <v>6712.97333333333</v>
      </c>
      <c r="DC658">
        <v>39.229</v>
      </c>
      <c r="DD658">
        <v>41.687</v>
      </c>
      <c r="DE658">
        <v>40.729</v>
      </c>
      <c r="DF658">
        <v>41.479</v>
      </c>
      <c r="DG658">
        <v>41.687</v>
      </c>
      <c r="DH658">
        <v>1001.45333333333</v>
      </c>
      <c r="DI658">
        <v>39.5733333333333</v>
      </c>
      <c r="DJ658">
        <v>0</v>
      </c>
      <c r="DK658">
        <v>1625678499.2</v>
      </c>
      <c r="DL658">
        <v>0</v>
      </c>
      <c r="DM658">
        <v>1127.74576923077</v>
      </c>
      <c r="DN658">
        <v>-13.5791452997487</v>
      </c>
      <c r="DO658">
        <v>-117.962393070936</v>
      </c>
      <c r="DP658">
        <v>11779.9769230769</v>
      </c>
      <c r="DQ658">
        <v>15</v>
      </c>
      <c r="DR658">
        <v>1625677134.6</v>
      </c>
      <c r="DS658" t="s">
        <v>305</v>
      </c>
      <c r="DT658">
        <v>1625677128.6</v>
      </c>
      <c r="DU658">
        <v>1625677134.6</v>
      </c>
      <c r="DV658">
        <v>2</v>
      </c>
      <c r="DW658">
        <v>0.041</v>
      </c>
      <c r="DX658">
        <v>0.026</v>
      </c>
      <c r="DY658">
        <v>-14.347</v>
      </c>
      <c r="DZ658">
        <v>-1.389</v>
      </c>
      <c r="EA658">
        <v>420</v>
      </c>
      <c r="EB658">
        <v>5</v>
      </c>
      <c r="EC658">
        <v>0.14</v>
      </c>
      <c r="ED658">
        <v>0.08</v>
      </c>
      <c r="EE658">
        <v>-15.0863804878049</v>
      </c>
      <c r="EF658">
        <v>-0.0798146341463374</v>
      </c>
      <c r="EG658">
        <v>0.0326949031569903</v>
      </c>
      <c r="EH658">
        <v>1</v>
      </c>
      <c r="EI658">
        <v>1128.36142857143</v>
      </c>
      <c r="EJ658">
        <v>-13.6201174168284</v>
      </c>
      <c r="EK658">
        <v>1.38673335135315</v>
      </c>
      <c r="EL658">
        <v>0</v>
      </c>
      <c r="EM658">
        <v>3.43217243902439</v>
      </c>
      <c r="EN658">
        <v>0.23534759581882</v>
      </c>
      <c r="EO658">
        <v>0.0244787679807632</v>
      </c>
      <c r="EP658">
        <v>0</v>
      </c>
      <c r="EQ658">
        <v>1</v>
      </c>
      <c r="ER658">
        <v>3</v>
      </c>
      <c r="ES658" t="s">
        <v>427</v>
      </c>
      <c r="ET658">
        <v>100</v>
      </c>
      <c r="EU658">
        <v>100</v>
      </c>
      <c r="EV658">
        <v>-14.341</v>
      </c>
      <c r="EW658">
        <v>-1.6297</v>
      </c>
      <c r="EX658">
        <v>-14.3476998515065</v>
      </c>
      <c r="EY658">
        <v>0.000485247639819423</v>
      </c>
      <c r="EZ658">
        <v>-1.36446825205216e-06</v>
      </c>
      <c r="FA658">
        <v>5.78542989185787e-10</v>
      </c>
      <c r="FB658">
        <v>-1.1099058739466</v>
      </c>
      <c r="FC658">
        <v>-0.0508365997127688</v>
      </c>
      <c r="FD658">
        <v>0.00161886503163497</v>
      </c>
      <c r="FE658">
        <v>-2.08621555845513e-05</v>
      </c>
      <c r="FF658">
        <v>0</v>
      </c>
      <c r="FG658">
        <v>2096</v>
      </c>
      <c r="FH658">
        <v>2</v>
      </c>
      <c r="FI658">
        <v>28</v>
      </c>
      <c r="FJ658">
        <v>22.8</v>
      </c>
      <c r="FK658">
        <v>22.7</v>
      </c>
      <c r="FL658">
        <v>18</v>
      </c>
      <c r="FM658">
        <v>493.567</v>
      </c>
      <c r="FN658">
        <v>515.073</v>
      </c>
      <c r="FO658">
        <v>37.5038</v>
      </c>
      <c r="FP658">
        <v>26.8476</v>
      </c>
      <c r="FQ658">
        <v>30.0006</v>
      </c>
      <c r="FR658">
        <v>26.7866</v>
      </c>
      <c r="FS658">
        <v>26.754</v>
      </c>
      <c r="FT658">
        <v>21.6122</v>
      </c>
      <c r="FU658">
        <v>16.8532</v>
      </c>
      <c r="FV658">
        <v>0</v>
      </c>
      <c r="FW658">
        <v>37.57</v>
      </c>
      <c r="FX658">
        <v>420</v>
      </c>
      <c r="FY658">
        <v>13.6989</v>
      </c>
      <c r="FZ658">
        <v>101.653</v>
      </c>
      <c r="GA658">
        <v>96.1658</v>
      </c>
    </row>
    <row r="659" spans="1:183">
      <c r="A659">
        <v>643</v>
      </c>
      <c r="B659">
        <v>1625678500.5</v>
      </c>
      <c r="C659">
        <v>1284.40000009537</v>
      </c>
      <c r="D659" t="s">
        <v>1592</v>
      </c>
      <c r="E659" t="s">
        <v>1593</v>
      </c>
      <c r="F659">
        <v>1</v>
      </c>
      <c r="G659" t="s">
        <v>302</v>
      </c>
      <c r="H659">
        <v>1625678499.5</v>
      </c>
      <c r="I659">
        <f>(J659)/1000</f>
        <v>0</v>
      </c>
      <c r="J659">
        <f>1000*CJ659*AH659*(CF659-CG659)/(100*BY659*(1000-AH659*CF659))</f>
        <v>0</v>
      </c>
      <c r="K659">
        <f>CJ659*AH659*(CE659-CD659*(1000-AH659*CG659)/(1000-AH659*CF659))/(100*BY659)</f>
        <v>0</v>
      </c>
      <c r="L659">
        <f>CD659 - IF(AH659&gt;1, K659*BY659*100.0/(AJ659*CR659), 0)</f>
        <v>0</v>
      </c>
      <c r="M659">
        <f>((S659-I659/2)*L659-K659)/(S659+I659/2)</f>
        <v>0</v>
      </c>
      <c r="N659">
        <f>M659*(CK659+CL659)/1000.0</f>
        <v>0</v>
      </c>
      <c r="O659">
        <f>(CD659 - IF(AH659&gt;1, K659*BY659*100.0/(AJ659*CR659), 0))*(CK659+CL659)/1000.0</f>
        <v>0</v>
      </c>
      <c r="P659">
        <f>2.0/((1/R659-1/Q659)+SIGN(R659)*SQRT((1/R659-1/Q659)*(1/R659-1/Q659) + 4*BZ659/((BZ659+1)*(BZ659+1))*(2*1/R659*1/Q659-1/Q659*1/Q659)))</f>
        <v>0</v>
      </c>
      <c r="Q659">
        <f>IF(LEFT(CA659,1)&lt;&gt;"0",IF(LEFT(CA659,1)="1",3.0,CB659),$D$5+$E$5*(CR659*CK659/($K$5*1000))+$F$5*(CR659*CK659/($K$5*1000))*MAX(MIN(BY659,$J$5),$I$5)*MAX(MIN(BY659,$J$5),$I$5)+$G$5*MAX(MIN(BY659,$J$5),$I$5)*(CR659*CK659/($K$5*1000))+$H$5*(CR659*CK659/($K$5*1000))*(CR659*CK659/($K$5*1000)))</f>
        <v>0</v>
      </c>
      <c r="R659">
        <f>I659*(1000-(1000*0.61365*exp(17.502*V659/(240.97+V659))/(CK659+CL659)+CF659)/2)/(1000*0.61365*exp(17.502*V659/(240.97+V659))/(CK659+CL659)-CF659)</f>
        <v>0</v>
      </c>
      <c r="S659">
        <f>1/((BZ659+1)/(P659/1.6)+1/(Q659/1.37)) + BZ659/((BZ659+1)/(P659/1.6) + BZ659/(Q659/1.37))</f>
        <v>0</v>
      </c>
      <c r="T659">
        <f>(BU659*BX659)</f>
        <v>0</v>
      </c>
      <c r="U659">
        <f>(CM659+(T659+2*0.95*5.67E-8*(((CM659+$B$7)+273)^4-(CM659+273)^4)-44100*I659)/(1.84*29.3*Q659+8*0.95*5.67E-8*(CM659+273)^3))</f>
        <v>0</v>
      </c>
      <c r="V659">
        <f>($C$7*CN659+$D$7*CO659+$E$7*U659)</f>
        <v>0</v>
      </c>
      <c r="W659">
        <f>0.61365*exp(17.502*V659/(240.97+V659))</f>
        <v>0</v>
      </c>
      <c r="X659">
        <f>(Y659/Z659*100)</f>
        <v>0</v>
      </c>
      <c r="Y659">
        <f>CF659*(CK659+CL659)/1000</f>
        <v>0</v>
      </c>
      <c r="Z659">
        <f>0.61365*exp(17.502*CM659/(240.97+CM659))</f>
        <v>0</v>
      </c>
      <c r="AA659">
        <f>(W659-CF659*(CK659+CL659)/1000)</f>
        <v>0</v>
      </c>
      <c r="AB659">
        <f>(-I659*44100)</f>
        <v>0</v>
      </c>
      <c r="AC659">
        <f>2*29.3*Q659*0.92*(CM659-V659)</f>
        <v>0</v>
      </c>
      <c r="AD659">
        <f>2*0.95*5.67E-8*(((CM659+$B$7)+273)^4-(V659+273)^4)</f>
        <v>0</v>
      </c>
      <c r="AE659">
        <f>T659+AD659+AB659+AC659</f>
        <v>0</v>
      </c>
      <c r="AF659">
        <v>0</v>
      </c>
      <c r="AG659">
        <v>0</v>
      </c>
      <c r="AH659">
        <f>IF(AF659*$H$13&gt;=AJ659,1.0,(AJ659/(AJ659-AF659*$H$13)))</f>
        <v>0</v>
      </c>
      <c r="AI659">
        <f>(AH659-1)*100</f>
        <v>0</v>
      </c>
      <c r="AJ659">
        <f>MAX(0,($B$13+$C$13*CR659)/(1+$D$13*CR659)*CK659/(CM659+273)*$E$13)</f>
        <v>0</v>
      </c>
      <c r="AK659" t="s">
        <v>303</v>
      </c>
      <c r="AL659" t="s">
        <v>303</v>
      </c>
      <c r="AM659">
        <v>0</v>
      </c>
      <c r="AN659">
        <v>0</v>
      </c>
      <c r="AO659">
        <f>1-AM659/AN659</f>
        <v>0</v>
      </c>
      <c r="AP659">
        <v>0</v>
      </c>
      <c r="AQ659" t="s">
        <v>303</v>
      </c>
      <c r="AR659" t="s">
        <v>303</v>
      </c>
      <c r="AS659">
        <v>0</v>
      </c>
      <c r="AT659">
        <v>0</v>
      </c>
      <c r="AU659">
        <f>1-AS659/AT659</f>
        <v>0</v>
      </c>
      <c r="AV659">
        <v>0.5</v>
      </c>
      <c r="AW659">
        <f>BV659</f>
        <v>0</v>
      </c>
      <c r="AX659">
        <f>K659</f>
        <v>0</v>
      </c>
      <c r="AY659">
        <f>AU659*AV659*AW659</f>
        <v>0</v>
      </c>
      <c r="AZ659">
        <f>(AX659-AP659)/AW659</f>
        <v>0</v>
      </c>
      <c r="BA659">
        <f>(AN659-AT659)/AT659</f>
        <v>0</v>
      </c>
      <c r="BB659">
        <f>AM659/(AO659+AM659/AT659)</f>
        <v>0</v>
      </c>
      <c r="BC659" t="s">
        <v>303</v>
      </c>
      <c r="BD659">
        <v>0</v>
      </c>
      <c r="BE659">
        <f>IF(BD659&lt;&gt;0, BD659, BB659)</f>
        <v>0</v>
      </c>
      <c r="BF659">
        <f>1-BE659/AT659</f>
        <v>0</v>
      </c>
      <c r="BG659">
        <f>(AT659-AS659)/(AT659-BE659)</f>
        <v>0</v>
      </c>
      <c r="BH659">
        <f>(AN659-AT659)/(AN659-BE659)</f>
        <v>0</v>
      </c>
      <c r="BI659">
        <f>(AT659-AS659)/(AT659-AM659)</f>
        <v>0</v>
      </c>
      <c r="BJ659">
        <f>(AN659-AT659)/(AN659-AM659)</f>
        <v>0</v>
      </c>
      <c r="BK659">
        <f>(BG659*BE659/AS659)</f>
        <v>0</v>
      </c>
      <c r="BL659">
        <f>(1-BK659)</f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f>$B$11*CS659+$C$11*CT659+$F$11*CU659*(1-CX659)</f>
        <v>0</v>
      </c>
      <c r="BV659">
        <f>BU659*BW659</f>
        <v>0</v>
      </c>
      <c r="BW659">
        <f>($B$11*$D$9+$C$11*$D$9+$F$11*((DH659+CZ659)/MAX(DH659+CZ659+DI659, 0.1)*$I$9+DI659/MAX(DH659+CZ659+DI659, 0.1)*$J$9))/($B$11+$C$11+$F$11)</f>
        <v>0</v>
      </c>
      <c r="BX659">
        <f>($B$11*$K$9+$C$11*$K$9+$F$11*((DH659+CZ659)/MAX(DH659+CZ659+DI659, 0.1)*$P$9+DI659/MAX(DH659+CZ659+DI659, 0.1)*$Q$9))/($B$11+$C$11+$F$11)</f>
        <v>0</v>
      </c>
      <c r="BY659">
        <v>6</v>
      </c>
      <c r="BZ659">
        <v>0.5</v>
      </c>
      <c r="CA659" t="s">
        <v>304</v>
      </c>
      <c r="CB659">
        <v>2</v>
      </c>
      <c r="CC659">
        <v>1625678499.5</v>
      </c>
      <c r="CD659">
        <v>404.867</v>
      </c>
      <c r="CE659">
        <v>419.981</v>
      </c>
      <c r="CF659">
        <v>16.9939333333333</v>
      </c>
      <c r="CG659">
        <v>13.5208666666667</v>
      </c>
      <c r="CH659">
        <v>419.208666666667</v>
      </c>
      <c r="CI659">
        <v>18.6238666666667</v>
      </c>
      <c r="CJ659">
        <v>499.967666666667</v>
      </c>
      <c r="CK659">
        <v>100.429</v>
      </c>
      <c r="CL659">
        <v>0.0999997</v>
      </c>
      <c r="CM659">
        <v>32.6959333333333</v>
      </c>
      <c r="CN659">
        <v>31.9617333333333</v>
      </c>
      <c r="CO659">
        <v>999.9</v>
      </c>
      <c r="CP659">
        <v>0</v>
      </c>
      <c r="CQ659">
        <v>0</v>
      </c>
      <c r="CR659">
        <v>9991.25</v>
      </c>
      <c r="CS659">
        <v>0</v>
      </c>
      <c r="CT659">
        <v>4.20313</v>
      </c>
      <c r="CU659">
        <v>1045.93</v>
      </c>
      <c r="CV659">
        <v>0.961987666666667</v>
      </c>
      <c r="CW659">
        <v>0.0380122</v>
      </c>
      <c r="CX659">
        <v>0</v>
      </c>
      <c r="CY659">
        <v>1125.79666666667</v>
      </c>
      <c r="CZ659">
        <v>4.99912</v>
      </c>
      <c r="DA659">
        <v>11760.8333333333</v>
      </c>
      <c r="DB659">
        <v>6712.32666666667</v>
      </c>
      <c r="DC659">
        <v>39.187</v>
      </c>
      <c r="DD659">
        <v>41.6456666666667</v>
      </c>
      <c r="DE659">
        <v>40.7286666666667</v>
      </c>
      <c r="DF659">
        <v>41.437</v>
      </c>
      <c r="DG659">
        <v>41.6036666666667</v>
      </c>
      <c r="DH659">
        <v>1001.36</v>
      </c>
      <c r="DI659">
        <v>39.57</v>
      </c>
      <c r="DJ659">
        <v>0</v>
      </c>
      <c r="DK659">
        <v>1625678501.6</v>
      </c>
      <c r="DL659">
        <v>0</v>
      </c>
      <c r="DM659">
        <v>1127.235</v>
      </c>
      <c r="DN659">
        <v>-14.1699145213845</v>
      </c>
      <c r="DO659">
        <v>-126.752136546077</v>
      </c>
      <c r="DP659">
        <v>11774.9115384615</v>
      </c>
      <c r="DQ659">
        <v>15</v>
      </c>
      <c r="DR659">
        <v>1625677134.6</v>
      </c>
      <c r="DS659" t="s">
        <v>305</v>
      </c>
      <c r="DT659">
        <v>1625677128.6</v>
      </c>
      <c r="DU659">
        <v>1625677134.6</v>
      </c>
      <c r="DV659">
        <v>2</v>
      </c>
      <c r="DW659">
        <v>0.041</v>
      </c>
      <c r="DX659">
        <v>0.026</v>
      </c>
      <c r="DY659">
        <v>-14.347</v>
      </c>
      <c r="DZ659">
        <v>-1.389</v>
      </c>
      <c r="EA659">
        <v>420</v>
      </c>
      <c r="EB659">
        <v>5</v>
      </c>
      <c r="EC659">
        <v>0.14</v>
      </c>
      <c r="ED659">
        <v>0.08</v>
      </c>
      <c r="EE659">
        <v>-15.0869341463415</v>
      </c>
      <c r="EF659">
        <v>-0.171349128919868</v>
      </c>
      <c r="EG659">
        <v>0.0329789408766328</v>
      </c>
      <c r="EH659">
        <v>1</v>
      </c>
      <c r="EI659">
        <v>1127.82333333333</v>
      </c>
      <c r="EJ659">
        <v>-13.656807234006</v>
      </c>
      <c r="EK659">
        <v>1.31627727268455</v>
      </c>
      <c r="EL659">
        <v>0</v>
      </c>
      <c r="EM659">
        <v>3.4403</v>
      </c>
      <c r="EN659">
        <v>0.213683623693378</v>
      </c>
      <c r="EO659">
        <v>0.0222543477801968</v>
      </c>
      <c r="EP659">
        <v>0</v>
      </c>
      <c r="EQ659">
        <v>1</v>
      </c>
      <c r="ER659">
        <v>3</v>
      </c>
      <c r="ES659" t="s">
        <v>427</v>
      </c>
      <c r="ET659">
        <v>100</v>
      </c>
      <c r="EU659">
        <v>100</v>
      </c>
      <c r="EV659">
        <v>-14.342</v>
      </c>
      <c r="EW659">
        <v>-1.6301</v>
      </c>
      <c r="EX659">
        <v>-14.3476998515065</v>
      </c>
      <c r="EY659">
        <v>0.000485247639819423</v>
      </c>
      <c r="EZ659">
        <v>-1.36446825205216e-06</v>
      </c>
      <c r="FA659">
        <v>5.78542989185787e-10</v>
      </c>
      <c r="FB659">
        <v>-1.1099058739466</v>
      </c>
      <c r="FC659">
        <v>-0.0508365997127688</v>
      </c>
      <c r="FD659">
        <v>0.00161886503163497</v>
      </c>
      <c r="FE659">
        <v>-2.08621555845513e-05</v>
      </c>
      <c r="FF659">
        <v>0</v>
      </c>
      <c r="FG659">
        <v>2096</v>
      </c>
      <c r="FH659">
        <v>2</v>
      </c>
      <c r="FI659">
        <v>28</v>
      </c>
      <c r="FJ659">
        <v>22.9</v>
      </c>
      <c r="FK659">
        <v>22.8</v>
      </c>
      <c r="FL659">
        <v>18</v>
      </c>
      <c r="FM659">
        <v>493.785</v>
      </c>
      <c r="FN659">
        <v>515.071</v>
      </c>
      <c r="FO659">
        <v>37.5569</v>
      </c>
      <c r="FP659">
        <v>26.8505</v>
      </c>
      <c r="FQ659">
        <v>30.0005</v>
      </c>
      <c r="FR659">
        <v>26.7883</v>
      </c>
      <c r="FS659">
        <v>26.7557</v>
      </c>
      <c r="FT659">
        <v>21.6125</v>
      </c>
      <c r="FU659">
        <v>16.5742</v>
      </c>
      <c r="FV659">
        <v>0</v>
      </c>
      <c r="FW659">
        <v>37.64</v>
      </c>
      <c r="FX659">
        <v>420</v>
      </c>
      <c r="FY659">
        <v>13.7092</v>
      </c>
      <c r="FZ659">
        <v>101.651</v>
      </c>
      <c r="GA659">
        <v>96.1655</v>
      </c>
    </row>
    <row r="660" spans="1:183">
      <c r="A660">
        <v>644</v>
      </c>
      <c r="B660">
        <v>1625678502.5</v>
      </c>
      <c r="C660">
        <v>1286.40000009537</v>
      </c>
      <c r="D660" t="s">
        <v>1594</v>
      </c>
      <c r="E660" t="s">
        <v>1595</v>
      </c>
      <c r="F660">
        <v>1</v>
      </c>
      <c r="G660" t="s">
        <v>302</v>
      </c>
      <c r="H660">
        <v>1625678501.5</v>
      </c>
      <c r="I660">
        <f>(J660)/1000</f>
        <v>0</v>
      </c>
      <c r="J660">
        <f>1000*CJ660*AH660*(CF660-CG660)/(100*BY660*(1000-AH660*CF660))</f>
        <v>0</v>
      </c>
      <c r="K660">
        <f>CJ660*AH660*(CE660-CD660*(1000-AH660*CG660)/(1000-AH660*CF660))/(100*BY660)</f>
        <v>0</v>
      </c>
      <c r="L660">
        <f>CD660 - IF(AH660&gt;1, K660*BY660*100.0/(AJ660*CR660), 0)</f>
        <v>0</v>
      </c>
      <c r="M660">
        <f>((S660-I660/2)*L660-K660)/(S660+I660/2)</f>
        <v>0</v>
      </c>
      <c r="N660">
        <f>M660*(CK660+CL660)/1000.0</f>
        <v>0</v>
      </c>
      <c r="O660">
        <f>(CD660 - IF(AH660&gt;1, K660*BY660*100.0/(AJ660*CR660), 0))*(CK660+CL660)/1000.0</f>
        <v>0</v>
      </c>
      <c r="P660">
        <f>2.0/((1/R660-1/Q660)+SIGN(R660)*SQRT((1/R660-1/Q660)*(1/R660-1/Q660) + 4*BZ660/((BZ660+1)*(BZ660+1))*(2*1/R660*1/Q660-1/Q660*1/Q660)))</f>
        <v>0</v>
      </c>
      <c r="Q660">
        <f>IF(LEFT(CA660,1)&lt;&gt;"0",IF(LEFT(CA660,1)="1",3.0,CB660),$D$5+$E$5*(CR660*CK660/($K$5*1000))+$F$5*(CR660*CK660/($K$5*1000))*MAX(MIN(BY660,$J$5),$I$5)*MAX(MIN(BY660,$J$5),$I$5)+$G$5*MAX(MIN(BY660,$J$5),$I$5)*(CR660*CK660/($K$5*1000))+$H$5*(CR660*CK660/($K$5*1000))*(CR660*CK660/($K$5*1000)))</f>
        <v>0</v>
      </c>
      <c r="R660">
        <f>I660*(1000-(1000*0.61365*exp(17.502*V660/(240.97+V660))/(CK660+CL660)+CF660)/2)/(1000*0.61365*exp(17.502*V660/(240.97+V660))/(CK660+CL660)-CF660)</f>
        <v>0</v>
      </c>
      <c r="S660">
        <f>1/((BZ660+1)/(P660/1.6)+1/(Q660/1.37)) + BZ660/((BZ660+1)/(P660/1.6) + BZ660/(Q660/1.37))</f>
        <v>0</v>
      </c>
      <c r="T660">
        <f>(BU660*BX660)</f>
        <v>0</v>
      </c>
      <c r="U660">
        <f>(CM660+(T660+2*0.95*5.67E-8*(((CM660+$B$7)+273)^4-(CM660+273)^4)-44100*I660)/(1.84*29.3*Q660+8*0.95*5.67E-8*(CM660+273)^3))</f>
        <v>0</v>
      </c>
      <c r="V660">
        <f>($C$7*CN660+$D$7*CO660+$E$7*U660)</f>
        <v>0</v>
      </c>
      <c r="W660">
        <f>0.61365*exp(17.502*V660/(240.97+V660))</f>
        <v>0</v>
      </c>
      <c r="X660">
        <f>(Y660/Z660*100)</f>
        <v>0</v>
      </c>
      <c r="Y660">
        <f>CF660*(CK660+CL660)/1000</f>
        <v>0</v>
      </c>
      <c r="Z660">
        <f>0.61365*exp(17.502*CM660/(240.97+CM660))</f>
        <v>0</v>
      </c>
      <c r="AA660">
        <f>(W660-CF660*(CK660+CL660)/1000)</f>
        <v>0</v>
      </c>
      <c r="AB660">
        <f>(-I660*44100)</f>
        <v>0</v>
      </c>
      <c r="AC660">
        <f>2*29.3*Q660*0.92*(CM660-V660)</f>
        <v>0</v>
      </c>
      <c r="AD660">
        <f>2*0.95*5.67E-8*(((CM660+$B$7)+273)^4-(V660+273)^4)</f>
        <v>0</v>
      </c>
      <c r="AE660">
        <f>T660+AD660+AB660+AC660</f>
        <v>0</v>
      </c>
      <c r="AF660">
        <v>0</v>
      </c>
      <c r="AG660">
        <v>0</v>
      </c>
      <c r="AH660">
        <f>IF(AF660*$H$13&gt;=AJ660,1.0,(AJ660/(AJ660-AF660*$H$13)))</f>
        <v>0</v>
      </c>
      <c r="AI660">
        <f>(AH660-1)*100</f>
        <v>0</v>
      </c>
      <c r="AJ660">
        <f>MAX(0,($B$13+$C$13*CR660)/(1+$D$13*CR660)*CK660/(CM660+273)*$E$13)</f>
        <v>0</v>
      </c>
      <c r="AK660" t="s">
        <v>303</v>
      </c>
      <c r="AL660" t="s">
        <v>303</v>
      </c>
      <c r="AM660">
        <v>0</v>
      </c>
      <c r="AN660">
        <v>0</v>
      </c>
      <c r="AO660">
        <f>1-AM660/AN660</f>
        <v>0</v>
      </c>
      <c r="AP660">
        <v>0</v>
      </c>
      <c r="AQ660" t="s">
        <v>303</v>
      </c>
      <c r="AR660" t="s">
        <v>303</v>
      </c>
      <c r="AS660">
        <v>0</v>
      </c>
      <c r="AT660">
        <v>0</v>
      </c>
      <c r="AU660">
        <f>1-AS660/AT660</f>
        <v>0</v>
      </c>
      <c r="AV660">
        <v>0.5</v>
      </c>
      <c r="AW660">
        <f>BV660</f>
        <v>0</v>
      </c>
      <c r="AX660">
        <f>K660</f>
        <v>0</v>
      </c>
      <c r="AY660">
        <f>AU660*AV660*AW660</f>
        <v>0</v>
      </c>
      <c r="AZ660">
        <f>(AX660-AP660)/AW660</f>
        <v>0</v>
      </c>
      <c r="BA660">
        <f>(AN660-AT660)/AT660</f>
        <v>0</v>
      </c>
      <c r="BB660">
        <f>AM660/(AO660+AM660/AT660)</f>
        <v>0</v>
      </c>
      <c r="BC660" t="s">
        <v>303</v>
      </c>
      <c r="BD660">
        <v>0</v>
      </c>
      <c r="BE660">
        <f>IF(BD660&lt;&gt;0, BD660, BB660)</f>
        <v>0</v>
      </c>
      <c r="BF660">
        <f>1-BE660/AT660</f>
        <v>0</v>
      </c>
      <c r="BG660">
        <f>(AT660-AS660)/(AT660-BE660)</f>
        <v>0</v>
      </c>
      <c r="BH660">
        <f>(AN660-AT660)/(AN660-BE660)</f>
        <v>0</v>
      </c>
      <c r="BI660">
        <f>(AT660-AS660)/(AT660-AM660)</f>
        <v>0</v>
      </c>
      <c r="BJ660">
        <f>(AN660-AT660)/(AN660-AM660)</f>
        <v>0</v>
      </c>
      <c r="BK660">
        <f>(BG660*BE660/AS660)</f>
        <v>0</v>
      </c>
      <c r="BL660">
        <f>(1-BK660)</f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f>$B$11*CS660+$C$11*CT660+$F$11*CU660*(1-CX660)</f>
        <v>0</v>
      </c>
      <c r="BV660">
        <f>BU660*BW660</f>
        <v>0</v>
      </c>
      <c r="BW660">
        <f>($B$11*$D$9+$C$11*$D$9+$F$11*((DH660+CZ660)/MAX(DH660+CZ660+DI660, 0.1)*$I$9+DI660/MAX(DH660+CZ660+DI660, 0.1)*$J$9))/($B$11+$C$11+$F$11)</f>
        <v>0</v>
      </c>
      <c r="BX660">
        <f>($B$11*$K$9+$C$11*$K$9+$F$11*((DH660+CZ660)/MAX(DH660+CZ660+DI660, 0.1)*$P$9+DI660/MAX(DH660+CZ660+DI660, 0.1)*$Q$9))/($B$11+$C$11+$F$11)</f>
        <v>0</v>
      </c>
      <c r="BY660">
        <v>6</v>
      </c>
      <c r="BZ660">
        <v>0.5</v>
      </c>
      <c r="CA660" t="s">
        <v>304</v>
      </c>
      <c r="CB660">
        <v>2</v>
      </c>
      <c r="CC660">
        <v>1625678501.5</v>
      </c>
      <c r="CD660">
        <v>404.881666666667</v>
      </c>
      <c r="CE660">
        <v>419.957</v>
      </c>
      <c r="CF660">
        <v>17.0202</v>
      </c>
      <c r="CG660">
        <v>13.5348333333333</v>
      </c>
      <c r="CH660">
        <v>419.222666666667</v>
      </c>
      <c r="CI660">
        <v>18.6504666666667</v>
      </c>
      <c r="CJ660">
        <v>499.994333333333</v>
      </c>
      <c r="CK660">
        <v>100.428666666667</v>
      </c>
      <c r="CL660">
        <v>0.0997750666666667</v>
      </c>
      <c r="CM660">
        <v>32.7250666666667</v>
      </c>
      <c r="CN660">
        <v>31.9874</v>
      </c>
      <c r="CO660">
        <v>999.9</v>
      </c>
      <c r="CP660">
        <v>0</v>
      </c>
      <c r="CQ660">
        <v>0</v>
      </c>
      <c r="CR660">
        <v>10007.5166666667</v>
      </c>
      <c r="CS660">
        <v>0</v>
      </c>
      <c r="CT660">
        <v>4.2307</v>
      </c>
      <c r="CU660">
        <v>1046.03333333333</v>
      </c>
      <c r="CV660">
        <v>0.961991333333333</v>
      </c>
      <c r="CW660">
        <v>0.0380085</v>
      </c>
      <c r="CX660">
        <v>0</v>
      </c>
      <c r="CY660">
        <v>1125.47333333333</v>
      </c>
      <c r="CZ660">
        <v>4.99912</v>
      </c>
      <c r="DA660">
        <v>11757.5333333333</v>
      </c>
      <c r="DB660">
        <v>6712.99666666667</v>
      </c>
      <c r="DC660">
        <v>39.229</v>
      </c>
      <c r="DD660">
        <v>41.687</v>
      </c>
      <c r="DE660">
        <v>40.625</v>
      </c>
      <c r="DF660">
        <v>41.5203333333333</v>
      </c>
      <c r="DG660">
        <v>41.6246666666667</v>
      </c>
      <c r="DH660">
        <v>1001.46333333333</v>
      </c>
      <c r="DI660">
        <v>39.57</v>
      </c>
      <c r="DJ660">
        <v>0</v>
      </c>
      <c r="DK660">
        <v>1625678503.4</v>
      </c>
      <c r="DL660">
        <v>0</v>
      </c>
      <c r="DM660">
        <v>1126.7356</v>
      </c>
      <c r="DN660">
        <v>-13.6346153598099</v>
      </c>
      <c r="DO660">
        <v>-124.66923032822</v>
      </c>
      <c r="DP660">
        <v>11770.456</v>
      </c>
      <c r="DQ660">
        <v>15</v>
      </c>
      <c r="DR660">
        <v>1625677134.6</v>
      </c>
      <c r="DS660" t="s">
        <v>305</v>
      </c>
      <c r="DT660">
        <v>1625677128.6</v>
      </c>
      <c r="DU660">
        <v>1625677134.6</v>
      </c>
      <c r="DV660">
        <v>2</v>
      </c>
      <c r="DW660">
        <v>0.041</v>
      </c>
      <c r="DX660">
        <v>0.026</v>
      </c>
      <c r="DY660">
        <v>-14.347</v>
      </c>
      <c r="DZ660">
        <v>-1.389</v>
      </c>
      <c r="EA660">
        <v>420</v>
      </c>
      <c r="EB660">
        <v>5</v>
      </c>
      <c r="EC660">
        <v>0.14</v>
      </c>
      <c r="ED660">
        <v>0.08</v>
      </c>
      <c r="EE660">
        <v>-15.0841951219512</v>
      </c>
      <c r="EF660">
        <v>-0.198004181184684</v>
      </c>
      <c r="EG660">
        <v>0.0320588327406418</v>
      </c>
      <c r="EH660">
        <v>1</v>
      </c>
      <c r="EI660">
        <v>1127.42424242424</v>
      </c>
      <c r="EJ660">
        <v>-13.5785796458926</v>
      </c>
      <c r="EK660">
        <v>1.31238397536935</v>
      </c>
      <c r="EL660">
        <v>0</v>
      </c>
      <c r="EM660">
        <v>3.44920097560976</v>
      </c>
      <c r="EN660">
        <v>0.193113240418123</v>
      </c>
      <c r="EO660">
        <v>0.0196979205049395</v>
      </c>
      <c r="EP660">
        <v>0</v>
      </c>
      <c r="EQ660">
        <v>1</v>
      </c>
      <c r="ER660">
        <v>3</v>
      </c>
      <c r="ES660" t="s">
        <v>427</v>
      </c>
      <c r="ET660">
        <v>100</v>
      </c>
      <c r="EU660">
        <v>100</v>
      </c>
      <c r="EV660">
        <v>-14.341</v>
      </c>
      <c r="EW660">
        <v>-1.6304</v>
      </c>
      <c r="EX660">
        <v>-14.3476998515065</v>
      </c>
      <c r="EY660">
        <v>0.000485247639819423</v>
      </c>
      <c r="EZ660">
        <v>-1.36446825205216e-06</v>
      </c>
      <c r="FA660">
        <v>5.78542989185787e-10</v>
      </c>
      <c r="FB660">
        <v>-1.1099058739466</v>
      </c>
      <c r="FC660">
        <v>-0.0508365997127688</v>
      </c>
      <c r="FD660">
        <v>0.00161886503163497</v>
      </c>
      <c r="FE660">
        <v>-2.08621555845513e-05</v>
      </c>
      <c r="FF660">
        <v>0</v>
      </c>
      <c r="FG660">
        <v>2096</v>
      </c>
      <c r="FH660">
        <v>2</v>
      </c>
      <c r="FI660">
        <v>28</v>
      </c>
      <c r="FJ660">
        <v>22.9</v>
      </c>
      <c r="FK660">
        <v>22.8</v>
      </c>
      <c r="FL660">
        <v>18</v>
      </c>
      <c r="FM660">
        <v>493.916</v>
      </c>
      <c r="FN660">
        <v>515.214</v>
      </c>
      <c r="FO660">
        <v>37.5946</v>
      </c>
      <c r="FP660">
        <v>26.8538</v>
      </c>
      <c r="FQ660">
        <v>30.0004</v>
      </c>
      <c r="FR660">
        <v>26.7899</v>
      </c>
      <c r="FS660">
        <v>26.7574</v>
      </c>
      <c r="FT660">
        <v>21.613</v>
      </c>
      <c r="FU660">
        <v>16.5742</v>
      </c>
      <c r="FV660">
        <v>0</v>
      </c>
      <c r="FW660">
        <v>37.64</v>
      </c>
      <c r="FX660">
        <v>420</v>
      </c>
      <c r="FY660">
        <v>13.7166</v>
      </c>
      <c r="FZ660">
        <v>101.649</v>
      </c>
      <c r="GA660">
        <v>96.1653</v>
      </c>
    </row>
    <row r="661" spans="1:183">
      <c r="A661">
        <v>645</v>
      </c>
      <c r="B661">
        <v>1625678504.5</v>
      </c>
      <c r="C661">
        <v>1288.40000009537</v>
      </c>
      <c r="D661" t="s">
        <v>1596</v>
      </c>
      <c r="E661" t="s">
        <v>1597</v>
      </c>
      <c r="F661">
        <v>1</v>
      </c>
      <c r="G661" t="s">
        <v>302</v>
      </c>
      <c r="H661">
        <v>1625678503.5</v>
      </c>
      <c r="I661">
        <f>(J661)/1000</f>
        <v>0</v>
      </c>
      <c r="J661">
        <f>1000*CJ661*AH661*(CF661-CG661)/(100*BY661*(1000-AH661*CF661))</f>
        <v>0</v>
      </c>
      <c r="K661">
        <f>CJ661*AH661*(CE661-CD661*(1000-AH661*CG661)/(1000-AH661*CF661))/(100*BY661)</f>
        <v>0</v>
      </c>
      <c r="L661">
        <f>CD661 - IF(AH661&gt;1, K661*BY661*100.0/(AJ661*CR661), 0)</f>
        <v>0</v>
      </c>
      <c r="M661">
        <f>((S661-I661/2)*L661-K661)/(S661+I661/2)</f>
        <v>0</v>
      </c>
      <c r="N661">
        <f>M661*(CK661+CL661)/1000.0</f>
        <v>0</v>
      </c>
      <c r="O661">
        <f>(CD661 - IF(AH661&gt;1, K661*BY661*100.0/(AJ661*CR661), 0))*(CK661+CL661)/1000.0</f>
        <v>0</v>
      </c>
      <c r="P661">
        <f>2.0/((1/R661-1/Q661)+SIGN(R661)*SQRT((1/R661-1/Q661)*(1/R661-1/Q661) + 4*BZ661/((BZ661+1)*(BZ661+1))*(2*1/R661*1/Q661-1/Q661*1/Q661)))</f>
        <v>0</v>
      </c>
      <c r="Q661">
        <f>IF(LEFT(CA661,1)&lt;&gt;"0",IF(LEFT(CA661,1)="1",3.0,CB661),$D$5+$E$5*(CR661*CK661/($K$5*1000))+$F$5*(CR661*CK661/($K$5*1000))*MAX(MIN(BY661,$J$5),$I$5)*MAX(MIN(BY661,$J$5),$I$5)+$G$5*MAX(MIN(BY661,$J$5),$I$5)*(CR661*CK661/($K$5*1000))+$H$5*(CR661*CK661/($K$5*1000))*(CR661*CK661/($K$5*1000)))</f>
        <v>0</v>
      </c>
      <c r="R661">
        <f>I661*(1000-(1000*0.61365*exp(17.502*V661/(240.97+V661))/(CK661+CL661)+CF661)/2)/(1000*0.61365*exp(17.502*V661/(240.97+V661))/(CK661+CL661)-CF661)</f>
        <v>0</v>
      </c>
      <c r="S661">
        <f>1/((BZ661+1)/(P661/1.6)+1/(Q661/1.37)) + BZ661/((BZ661+1)/(P661/1.6) + BZ661/(Q661/1.37))</f>
        <v>0</v>
      </c>
      <c r="T661">
        <f>(BU661*BX661)</f>
        <v>0</v>
      </c>
      <c r="U661">
        <f>(CM661+(T661+2*0.95*5.67E-8*(((CM661+$B$7)+273)^4-(CM661+273)^4)-44100*I661)/(1.84*29.3*Q661+8*0.95*5.67E-8*(CM661+273)^3))</f>
        <v>0</v>
      </c>
      <c r="V661">
        <f>($C$7*CN661+$D$7*CO661+$E$7*U661)</f>
        <v>0</v>
      </c>
      <c r="W661">
        <f>0.61365*exp(17.502*V661/(240.97+V661))</f>
        <v>0</v>
      </c>
      <c r="X661">
        <f>(Y661/Z661*100)</f>
        <v>0</v>
      </c>
      <c r="Y661">
        <f>CF661*(CK661+CL661)/1000</f>
        <v>0</v>
      </c>
      <c r="Z661">
        <f>0.61365*exp(17.502*CM661/(240.97+CM661))</f>
        <v>0</v>
      </c>
      <c r="AA661">
        <f>(W661-CF661*(CK661+CL661)/1000)</f>
        <v>0</v>
      </c>
      <c r="AB661">
        <f>(-I661*44100)</f>
        <v>0</v>
      </c>
      <c r="AC661">
        <f>2*29.3*Q661*0.92*(CM661-V661)</f>
        <v>0</v>
      </c>
      <c r="AD661">
        <f>2*0.95*5.67E-8*(((CM661+$B$7)+273)^4-(V661+273)^4)</f>
        <v>0</v>
      </c>
      <c r="AE661">
        <f>T661+AD661+AB661+AC661</f>
        <v>0</v>
      </c>
      <c r="AF661">
        <v>0</v>
      </c>
      <c r="AG661">
        <v>0</v>
      </c>
      <c r="AH661">
        <f>IF(AF661*$H$13&gt;=AJ661,1.0,(AJ661/(AJ661-AF661*$H$13)))</f>
        <v>0</v>
      </c>
      <c r="AI661">
        <f>(AH661-1)*100</f>
        <v>0</v>
      </c>
      <c r="AJ661">
        <f>MAX(0,($B$13+$C$13*CR661)/(1+$D$13*CR661)*CK661/(CM661+273)*$E$13)</f>
        <v>0</v>
      </c>
      <c r="AK661" t="s">
        <v>303</v>
      </c>
      <c r="AL661" t="s">
        <v>303</v>
      </c>
      <c r="AM661">
        <v>0</v>
      </c>
      <c r="AN661">
        <v>0</v>
      </c>
      <c r="AO661">
        <f>1-AM661/AN661</f>
        <v>0</v>
      </c>
      <c r="AP661">
        <v>0</v>
      </c>
      <c r="AQ661" t="s">
        <v>303</v>
      </c>
      <c r="AR661" t="s">
        <v>303</v>
      </c>
      <c r="AS661">
        <v>0</v>
      </c>
      <c r="AT661">
        <v>0</v>
      </c>
      <c r="AU661">
        <f>1-AS661/AT661</f>
        <v>0</v>
      </c>
      <c r="AV661">
        <v>0.5</v>
      </c>
      <c r="AW661">
        <f>BV661</f>
        <v>0</v>
      </c>
      <c r="AX661">
        <f>K661</f>
        <v>0</v>
      </c>
      <c r="AY661">
        <f>AU661*AV661*AW661</f>
        <v>0</v>
      </c>
      <c r="AZ661">
        <f>(AX661-AP661)/AW661</f>
        <v>0</v>
      </c>
      <c r="BA661">
        <f>(AN661-AT661)/AT661</f>
        <v>0</v>
      </c>
      <c r="BB661">
        <f>AM661/(AO661+AM661/AT661)</f>
        <v>0</v>
      </c>
      <c r="BC661" t="s">
        <v>303</v>
      </c>
      <c r="BD661">
        <v>0</v>
      </c>
      <c r="BE661">
        <f>IF(BD661&lt;&gt;0, BD661, BB661)</f>
        <v>0</v>
      </c>
      <c r="BF661">
        <f>1-BE661/AT661</f>
        <v>0</v>
      </c>
      <c r="BG661">
        <f>(AT661-AS661)/(AT661-BE661)</f>
        <v>0</v>
      </c>
      <c r="BH661">
        <f>(AN661-AT661)/(AN661-BE661)</f>
        <v>0</v>
      </c>
      <c r="BI661">
        <f>(AT661-AS661)/(AT661-AM661)</f>
        <v>0</v>
      </c>
      <c r="BJ661">
        <f>(AN661-AT661)/(AN661-AM661)</f>
        <v>0</v>
      </c>
      <c r="BK661">
        <f>(BG661*BE661/AS661)</f>
        <v>0</v>
      </c>
      <c r="BL661">
        <f>(1-BK661)</f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f>$B$11*CS661+$C$11*CT661+$F$11*CU661*(1-CX661)</f>
        <v>0</v>
      </c>
      <c r="BV661">
        <f>BU661*BW661</f>
        <v>0</v>
      </c>
      <c r="BW661">
        <f>($B$11*$D$9+$C$11*$D$9+$F$11*((DH661+CZ661)/MAX(DH661+CZ661+DI661, 0.1)*$I$9+DI661/MAX(DH661+CZ661+DI661, 0.1)*$J$9))/($B$11+$C$11+$F$11)</f>
        <v>0</v>
      </c>
      <c r="BX661">
        <f>($B$11*$K$9+$C$11*$K$9+$F$11*((DH661+CZ661)/MAX(DH661+CZ661+DI661, 0.1)*$P$9+DI661/MAX(DH661+CZ661+DI661, 0.1)*$Q$9))/($B$11+$C$11+$F$11)</f>
        <v>0</v>
      </c>
      <c r="BY661">
        <v>6</v>
      </c>
      <c r="BZ661">
        <v>0.5</v>
      </c>
      <c r="CA661" t="s">
        <v>304</v>
      </c>
      <c r="CB661">
        <v>2</v>
      </c>
      <c r="CC661">
        <v>1625678503.5</v>
      </c>
      <c r="CD661">
        <v>404.888666666667</v>
      </c>
      <c r="CE661">
        <v>419.960666666667</v>
      </c>
      <c r="CF661">
        <v>17.0463333333333</v>
      </c>
      <c r="CG661">
        <v>13.5676333333333</v>
      </c>
      <c r="CH661">
        <v>419.230333333333</v>
      </c>
      <c r="CI661">
        <v>18.6769</v>
      </c>
      <c r="CJ661">
        <v>500.098666666667</v>
      </c>
      <c r="CK661">
        <v>100.427</v>
      </c>
      <c r="CL661">
        <v>0.0999866666666667</v>
      </c>
      <c r="CM661">
        <v>32.7543333333333</v>
      </c>
      <c r="CN661">
        <v>32.0189666666667</v>
      </c>
      <c r="CO661">
        <v>999.9</v>
      </c>
      <c r="CP661">
        <v>0</v>
      </c>
      <c r="CQ661">
        <v>0</v>
      </c>
      <c r="CR661">
        <v>10026.2666666667</v>
      </c>
      <c r="CS661">
        <v>0</v>
      </c>
      <c r="CT661">
        <v>4.24586</v>
      </c>
      <c r="CU661">
        <v>1046.02333333333</v>
      </c>
      <c r="CV661">
        <v>0.961991333333333</v>
      </c>
      <c r="CW661">
        <v>0.0380085</v>
      </c>
      <c r="CX661">
        <v>0</v>
      </c>
      <c r="CY661">
        <v>1125.07333333333</v>
      </c>
      <c r="CZ661">
        <v>4.99912</v>
      </c>
      <c r="DA661">
        <v>11753.3333333333</v>
      </c>
      <c r="DB661">
        <v>6712.96666666667</v>
      </c>
      <c r="DC661">
        <v>39.2913333333333</v>
      </c>
      <c r="DD661">
        <v>41.687</v>
      </c>
      <c r="DE661">
        <v>40.687</v>
      </c>
      <c r="DF661">
        <v>41.3953333333333</v>
      </c>
      <c r="DG661">
        <v>41.729</v>
      </c>
      <c r="DH661">
        <v>1001.45333333333</v>
      </c>
      <c r="DI661">
        <v>39.57</v>
      </c>
      <c r="DJ661">
        <v>0</v>
      </c>
      <c r="DK661">
        <v>1625678505.2</v>
      </c>
      <c r="DL661">
        <v>0</v>
      </c>
      <c r="DM661">
        <v>1126.41038461538</v>
      </c>
      <c r="DN661">
        <v>-12.7135042781204</v>
      </c>
      <c r="DO661">
        <v>-128.485469946272</v>
      </c>
      <c r="DP661">
        <v>11767.5615384615</v>
      </c>
      <c r="DQ661">
        <v>15</v>
      </c>
      <c r="DR661">
        <v>1625677134.6</v>
      </c>
      <c r="DS661" t="s">
        <v>305</v>
      </c>
      <c r="DT661">
        <v>1625677128.6</v>
      </c>
      <c r="DU661">
        <v>1625677134.6</v>
      </c>
      <c r="DV661">
        <v>2</v>
      </c>
      <c r="DW661">
        <v>0.041</v>
      </c>
      <c r="DX661">
        <v>0.026</v>
      </c>
      <c r="DY661">
        <v>-14.347</v>
      </c>
      <c r="DZ661">
        <v>-1.389</v>
      </c>
      <c r="EA661">
        <v>420</v>
      </c>
      <c r="EB661">
        <v>5</v>
      </c>
      <c r="EC661">
        <v>0.14</v>
      </c>
      <c r="ED661">
        <v>0.08</v>
      </c>
      <c r="EE661">
        <v>-15.0853682926829</v>
      </c>
      <c r="EF661">
        <v>-0.139889895470402</v>
      </c>
      <c r="EG661">
        <v>0.0314824026651854</v>
      </c>
      <c r="EH661">
        <v>1</v>
      </c>
      <c r="EI661">
        <v>1127.03228571429</v>
      </c>
      <c r="EJ661">
        <v>-13.298864970645</v>
      </c>
      <c r="EK661">
        <v>1.35539363963661</v>
      </c>
      <c r="EL661">
        <v>0</v>
      </c>
      <c r="EM661">
        <v>3.45550097560976</v>
      </c>
      <c r="EN661">
        <v>0.178171149825785</v>
      </c>
      <c r="EO661">
        <v>0.0183148979482023</v>
      </c>
      <c r="EP661">
        <v>0</v>
      </c>
      <c r="EQ661">
        <v>1</v>
      </c>
      <c r="ER661">
        <v>3</v>
      </c>
      <c r="ES661" t="s">
        <v>427</v>
      </c>
      <c r="ET661">
        <v>100</v>
      </c>
      <c r="EU661">
        <v>100</v>
      </c>
      <c r="EV661">
        <v>-14.342</v>
      </c>
      <c r="EW661">
        <v>-1.6307</v>
      </c>
      <c r="EX661">
        <v>-14.3476998515065</v>
      </c>
      <c r="EY661">
        <v>0.000485247639819423</v>
      </c>
      <c r="EZ661">
        <v>-1.36446825205216e-06</v>
      </c>
      <c r="FA661">
        <v>5.78542989185787e-10</v>
      </c>
      <c r="FB661">
        <v>-1.1099058739466</v>
      </c>
      <c r="FC661">
        <v>-0.0508365997127688</v>
      </c>
      <c r="FD661">
        <v>0.00161886503163497</v>
      </c>
      <c r="FE661">
        <v>-2.08621555845513e-05</v>
      </c>
      <c r="FF661">
        <v>0</v>
      </c>
      <c r="FG661">
        <v>2096</v>
      </c>
      <c r="FH661">
        <v>2</v>
      </c>
      <c r="FI661">
        <v>28</v>
      </c>
      <c r="FJ661">
        <v>22.9</v>
      </c>
      <c r="FK661">
        <v>22.8</v>
      </c>
      <c r="FL661">
        <v>18</v>
      </c>
      <c r="FM661">
        <v>493.741</v>
      </c>
      <c r="FN661">
        <v>515.285</v>
      </c>
      <c r="FO661">
        <v>37.6382</v>
      </c>
      <c r="FP661">
        <v>26.8566</v>
      </c>
      <c r="FQ661">
        <v>30.0005</v>
      </c>
      <c r="FR661">
        <v>26.7916</v>
      </c>
      <c r="FS661">
        <v>26.7591</v>
      </c>
      <c r="FT661">
        <v>21.6134</v>
      </c>
      <c r="FU661">
        <v>16.5742</v>
      </c>
      <c r="FV661">
        <v>0</v>
      </c>
      <c r="FW661">
        <v>37.71</v>
      </c>
      <c r="FX661">
        <v>420</v>
      </c>
      <c r="FY661">
        <v>13.7175</v>
      </c>
      <c r="FZ661">
        <v>101.648</v>
      </c>
      <c r="GA661">
        <v>96.1653</v>
      </c>
    </row>
    <row r="662" spans="1:183">
      <c r="A662">
        <v>646</v>
      </c>
      <c r="B662">
        <v>1625678506.5</v>
      </c>
      <c r="C662">
        <v>1290.40000009537</v>
      </c>
      <c r="D662" t="s">
        <v>1598</v>
      </c>
      <c r="E662" t="s">
        <v>1599</v>
      </c>
      <c r="F662">
        <v>1</v>
      </c>
      <c r="G662" t="s">
        <v>302</v>
      </c>
      <c r="H662">
        <v>1625678505.5</v>
      </c>
      <c r="I662">
        <f>(J662)/1000</f>
        <v>0</v>
      </c>
      <c r="J662">
        <f>1000*CJ662*AH662*(CF662-CG662)/(100*BY662*(1000-AH662*CF662))</f>
        <v>0</v>
      </c>
      <c r="K662">
        <f>CJ662*AH662*(CE662-CD662*(1000-AH662*CG662)/(1000-AH662*CF662))/(100*BY662)</f>
        <v>0</v>
      </c>
      <c r="L662">
        <f>CD662 - IF(AH662&gt;1, K662*BY662*100.0/(AJ662*CR662), 0)</f>
        <v>0</v>
      </c>
      <c r="M662">
        <f>((S662-I662/2)*L662-K662)/(S662+I662/2)</f>
        <v>0</v>
      </c>
      <c r="N662">
        <f>M662*(CK662+CL662)/1000.0</f>
        <v>0</v>
      </c>
      <c r="O662">
        <f>(CD662 - IF(AH662&gt;1, K662*BY662*100.0/(AJ662*CR662), 0))*(CK662+CL662)/1000.0</f>
        <v>0</v>
      </c>
      <c r="P662">
        <f>2.0/((1/R662-1/Q662)+SIGN(R662)*SQRT((1/R662-1/Q662)*(1/R662-1/Q662) + 4*BZ662/((BZ662+1)*(BZ662+1))*(2*1/R662*1/Q662-1/Q662*1/Q662)))</f>
        <v>0</v>
      </c>
      <c r="Q662">
        <f>IF(LEFT(CA662,1)&lt;&gt;"0",IF(LEFT(CA662,1)="1",3.0,CB662),$D$5+$E$5*(CR662*CK662/($K$5*1000))+$F$5*(CR662*CK662/($K$5*1000))*MAX(MIN(BY662,$J$5),$I$5)*MAX(MIN(BY662,$J$5),$I$5)+$G$5*MAX(MIN(BY662,$J$5),$I$5)*(CR662*CK662/($K$5*1000))+$H$5*(CR662*CK662/($K$5*1000))*(CR662*CK662/($K$5*1000)))</f>
        <v>0</v>
      </c>
      <c r="R662">
        <f>I662*(1000-(1000*0.61365*exp(17.502*V662/(240.97+V662))/(CK662+CL662)+CF662)/2)/(1000*0.61365*exp(17.502*V662/(240.97+V662))/(CK662+CL662)-CF662)</f>
        <v>0</v>
      </c>
      <c r="S662">
        <f>1/((BZ662+1)/(P662/1.6)+1/(Q662/1.37)) + BZ662/((BZ662+1)/(P662/1.6) + BZ662/(Q662/1.37))</f>
        <v>0</v>
      </c>
      <c r="T662">
        <f>(BU662*BX662)</f>
        <v>0</v>
      </c>
      <c r="U662">
        <f>(CM662+(T662+2*0.95*5.67E-8*(((CM662+$B$7)+273)^4-(CM662+273)^4)-44100*I662)/(1.84*29.3*Q662+8*0.95*5.67E-8*(CM662+273)^3))</f>
        <v>0</v>
      </c>
      <c r="V662">
        <f>($C$7*CN662+$D$7*CO662+$E$7*U662)</f>
        <v>0</v>
      </c>
      <c r="W662">
        <f>0.61365*exp(17.502*V662/(240.97+V662))</f>
        <v>0</v>
      </c>
      <c r="X662">
        <f>(Y662/Z662*100)</f>
        <v>0</v>
      </c>
      <c r="Y662">
        <f>CF662*(CK662+CL662)/1000</f>
        <v>0</v>
      </c>
      <c r="Z662">
        <f>0.61365*exp(17.502*CM662/(240.97+CM662))</f>
        <v>0</v>
      </c>
      <c r="AA662">
        <f>(W662-CF662*(CK662+CL662)/1000)</f>
        <v>0</v>
      </c>
      <c r="AB662">
        <f>(-I662*44100)</f>
        <v>0</v>
      </c>
      <c r="AC662">
        <f>2*29.3*Q662*0.92*(CM662-V662)</f>
        <v>0</v>
      </c>
      <c r="AD662">
        <f>2*0.95*5.67E-8*(((CM662+$B$7)+273)^4-(V662+273)^4)</f>
        <v>0</v>
      </c>
      <c r="AE662">
        <f>T662+AD662+AB662+AC662</f>
        <v>0</v>
      </c>
      <c r="AF662">
        <v>0</v>
      </c>
      <c r="AG662">
        <v>0</v>
      </c>
      <c r="AH662">
        <f>IF(AF662*$H$13&gt;=AJ662,1.0,(AJ662/(AJ662-AF662*$H$13)))</f>
        <v>0</v>
      </c>
      <c r="AI662">
        <f>(AH662-1)*100</f>
        <v>0</v>
      </c>
      <c r="AJ662">
        <f>MAX(0,($B$13+$C$13*CR662)/(1+$D$13*CR662)*CK662/(CM662+273)*$E$13)</f>
        <v>0</v>
      </c>
      <c r="AK662" t="s">
        <v>303</v>
      </c>
      <c r="AL662" t="s">
        <v>303</v>
      </c>
      <c r="AM662">
        <v>0</v>
      </c>
      <c r="AN662">
        <v>0</v>
      </c>
      <c r="AO662">
        <f>1-AM662/AN662</f>
        <v>0</v>
      </c>
      <c r="AP662">
        <v>0</v>
      </c>
      <c r="AQ662" t="s">
        <v>303</v>
      </c>
      <c r="AR662" t="s">
        <v>303</v>
      </c>
      <c r="AS662">
        <v>0</v>
      </c>
      <c r="AT662">
        <v>0</v>
      </c>
      <c r="AU662">
        <f>1-AS662/AT662</f>
        <v>0</v>
      </c>
      <c r="AV662">
        <v>0.5</v>
      </c>
      <c r="AW662">
        <f>BV662</f>
        <v>0</v>
      </c>
      <c r="AX662">
        <f>K662</f>
        <v>0</v>
      </c>
      <c r="AY662">
        <f>AU662*AV662*AW662</f>
        <v>0</v>
      </c>
      <c r="AZ662">
        <f>(AX662-AP662)/AW662</f>
        <v>0</v>
      </c>
      <c r="BA662">
        <f>(AN662-AT662)/AT662</f>
        <v>0</v>
      </c>
      <c r="BB662">
        <f>AM662/(AO662+AM662/AT662)</f>
        <v>0</v>
      </c>
      <c r="BC662" t="s">
        <v>303</v>
      </c>
      <c r="BD662">
        <v>0</v>
      </c>
      <c r="BE662">
        <f>IF(BD662&lt;&gt;0, BD662, BB662)</f>
        <v>0</v>
      </c>
      <c r="BF662">
        <f>1-BE662/AT662</f>
        <v>0</v>
      </c>
      <c r="BG662">
        <f>(AT662-AS662)/(AT662-BE662)</f>
        <v>0</v>
      </c>
      <c r="BH662">
        <f>(AN662-AT662)/(AN662-BE662)</f>
        <v>0</v>
      </c>
      <c r="BI662">
        <f>(AT662-AS662)/(AT662-AM662)</f>
        <v>0</v>
      </c>
      <c r="BJ662">
        <f>(AN662-AT662)/(AN662-AM662)</f>
        <v>0</v>
      </c>
      <c r="BK662">
        <f>(BG662*BE662/AS662)</f>
        <v>0</v>
      </c>
      <c r="BL662">
        <f>(1-BK662)</f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f>$B$11*CS662+$C$11*CT662+$F$11*CU662*(1-CX662)</f>
        <v>0</v>
      </c>
      <c r="BV662">
        <f>BU662*BW662</f>
        <v>0</v>
      </c>
      <c r="BW662">
        <f>($B$11*$D$9+$C$11*$D$9+$F$11*((DH662+CZ662)/MAX(DH662+CZ662+DI662, 0.1)*$I$9+DI662/MAX(DH662+CZ662+DI662, 0.1)*$J$9))/($B$11+$C$11+$F$11)</f>
        <v>0</v>
      </c>
      <c r="BX662">
        <f>($B$11*$K$9+$C$11*$K$9+$F$11*((DH662+CZ662)/MAX(DH662+CZ662+DI662, 0.1)*$P$9+DI662/MAX(DH662+CZ662+DI662, 0.1)*$Q$9))/($B$11+$C$11+$F$11)</f>
        <v>0</v>
      </c>
      <c r="BY662">
        <v>6</v>
      </c>
      <c r="BZ662">
        <v>0.5</v>
      </c>
      <c r="CA662" t="s">
        <v>304</v>
      </c>
      <c r="CB662">
        <v>2</v>
      </c>
      <c r="CC662">
        <v>1625678505.5</v>
      </c>
      <c r="CD662">
        <v>404.851333333333</v>
      </c>
      <c r="CE662">
        <v>419.994666666667</v>
      </c>
      <c r="CF662">
        <v>17.0757666666667</v>
      </c>
      <c r="CG662">
        <v>13.6101333333333</v>
      </c>
      <c r="CH662">
        <v>419.193</v>
      </c>
      <c r="CI662">
        <v>18.7067333333333</v>
      </c>
      <c r="CJ662">
        <v>499.998666666667</v>
      </c>
      <c r="CK662">
        <v>100.427</v>
      </c>
      <c r="CL662">
        <v>0.100208466666667</v>
      </c>
      <c r="CM662">
        <v>32.7848333333333</v>
      </c>
      <c r="CN662">
        <v>32.0510333333333</v>
      </c>
      <c r="CO662">
        <v>999.9</v>
      </c>
      <c r="CP662">
        <v>0</v>
      </c>
      <c r="CQ662">
        <v>0</v>
      </c>
      <c r="CR662">
        <v>10001.2333333333</v>
      </c>
      <c r="CS662">
        <v>0</v>
      </c>
      <c r="CT662">
        <v>4.24586</v>
      </c>
      <c r="CU662">
        <v>1045.92666666667</v>
      </c>
      <c r="CV662">
        <v>0.961987666666667</v>
      </c>
      <c r="CW662">
        <v>0.0380122</v>
      </c>
      <c r="CX662">
        <v>0</v>
      </c>
      <c r="CY662">
        <v>1124.38666666667</v>
      </c>
      <c r="CZ662">
        <v>4.99912</v>
      </c>
      <c r="DA662">
        <v>11748.1666666667</v>
      </c>
      <c r="DB662">
        <v>6712.32666666667</v>
      </c>
      <c r="DC662">
        <v>39.187</v>
      </c>
      <c r="DD662">
        <v>41.687</v>
      </c>
      <c r="DE662">
        <v>40.7703333333333</v>
      </c>
      <c r="DF662">
        <v>41.4163333333333</v>
      </c>
      <c r="DG662">
        <v>41.6453333333333</v>
      </c>
      <c r="DH662">
        <v>1001.35666666667</v>
      </c>
      <c r="DI662">
        <v>39.57</v>
      </c>
      <c r="DJ662">
        <v>0</v>
      </c>
      <c r="DK662">
        <v>1625678507.6</v>
      </c>
      <c r="DL662">
        <v>0</v>
      </c>
      <c r="DM662">
        <v>1125.85</v>
      </c>
      <c r="DN662">
        <v>-13.2109401599661</v>
      </c>
      <c r="DO662">
        <v>-127.251281899253</v>
      </c>
      <c r="DP662">
        <v>11762.3423076923</v>
      </c>
      <c r="DQ662">
        <v>15</v>
      </c>
      <c r="DR662">
        <v>1625677134.6</v>
      </c>
      <c r="DS662" t="s">
        <v>305</v>
      </c>
      <c r="DT662">
        <v>1625677128.6</v>
      </c>
      <c r="DU662">
        <v>1625677134.6</v>
      </c>
      <c r="DV662">
        <v>2</v>
      </c>
      <c r="DW662">
        <v>0.041</v>
      </c>
      <c r="DX662">
        <v>0.026</v>
      </c>
      <c r="DY662">
        <v>-14.347</v>
      </c>
      <c r="DZ662">
        <v>-1.389</v>
      </c>
      <c r="EA662">
        <v>420</v>
      </c>
      <c r="EB662">
        <v>5</v>
      </c>
      <c r="EC662">
        <v>0.14</v>
      </c>
      <c r="ED662">
        <v>0.08</v>
      </c>
      <c r="EE662">
        <v>-15.0928170731707</v>
      </c>
      <c r="EF662">
        <v>-0.163917073170736</v>
      </c>
      <c r="EG662">
        <v>0.0334048039661819</v>
      </c>
      <c r="EH662">
        <v>1</v>
      </c>
      <c r="EI662">
        <v>1126.4896969697</v>
      </c>
      <c r="EJ662">
        <v>-13.4744697033736</v>
      </c>
      <c r="EK662">
        <v>1.29986126264</v>
      </c>
      <c r="EL662">
        <v>0</v>
      </c>
      <c r="EM662">
        <v>3.45885756097561</v>
      </c>
      <c r="EN662">
        <v>0.150437770034847</v>
      </c>
      <c r="EO662">
        <v>0.0167590560564973</v>
      </c>
      <c r="EP662">
        <v>0</v>
      </c>
      <c r="EQ662">
        <v>1</v>
      </c>
      <c r="ER662">
        <v>3</v>
      </c>
      <c r="ES662" t="s">
        <v>427</v>
      </c>
      <c r="ET662">
        <v>100</v>
      </c>
      <c r="EU662">
        <v>100</v>
      </c>
      <c r="EV662">
        <v>-14.342</v>
      </c>
      <c r="EW662">
        <v>-1.6311</v>
      </c>
      <c r="EX662">
        <v>-14.3476998515065</v>
      </c>
      <c r="EY662">
        <v>0.000485247639819423</v>
      </c>
      <c r="EZ662">
        <v>-1.36446825205216e-06</v>
      </c>
      <c r="FA662">
        <v>5.78542989185787e-10</v>
      </c>
      <c r="FB662">
        <v>-1.1099058739466</v>
      </c>
      <c r="FC662">
        <v>-0.0508365997127688</v>
      </c>
      <c r="FD662">
        <v>0.00161886503163497</v>
      </c>
      <c r="FE662">
        <v>-2.08621555845513e-05</v>
      </c>
      <c r="FF662">
        <v>0</v>
      </c>
      <c r="FG662">
        <v>2096</v>
      </c>
      <c r="FH662">
        <v>2</v>
      </c>
      <c r="FI662">
        <v>28</v>
      </c>
      <c r="FJ662">
        <v>23</v>
      </c>
      <c r="FK662">
        <v>22.9</v>
      </c>
      <c r="FL662">
        <v>18</v>
      </c>
      <c r="FM662">
        <v>493.799</v>
      </c>
      <c r="FN662">
        <v>515.101</v>
      </c>
      <c r="FO662">
        <v>37.6821</v>
      </c>
      <c r="FP662">
        <v>26.859</v>
      </c>
      <c r="FQ662">
        <v>30.0006</v>
      </c>
      <c r="FR662">
        <v>26.7933</v>
      </c>
      <c r="FS662">
        <v>26.7607</v>
      </c>
      <c r="FT662">
        <v>21.6123</v>
      </c>
      <c r="FU662">
        <v>16.5742</v>
      </c>
      <c r="FV662">
        <v>0</v>
      </c>
      <c r="FW662">
        <v>37.71</v>
      </c>
      <c r="FX662">
        <v>420</v>
      </c>
      <c r="FY662">
        <v>13.7125</v>
      </c>
      <c r="FZ662">
        <v>101.648</v>
      </c>
      <c r="GA662">
        <v>96.1642</v>
      </c>
    </row>
    <row r="663" spans="1:183">
      <c r="A663">
        <v>647</v>
      </c>
      <c r="B663">
        <v>1625678508.5</v>
      </c>
      <c r="C663">
        <v>1292.40000009537</v>
      </c>
      <c r="D663" t="s">
        <v>1600</v>
      </c>
      <c r="E663" t="s">
        <v>1601</v>
      </c>
      <c r="F663">
        <v>1</v>
      </c>
      <c r="G663" t="s">
        <v>302</v>
      </c>
      <c r="H663">
        <v>1625678507.5</v>
      </c>
      <c r="I663">
        <f>(J663)/1000</f>
        <v>0</v>
      </c>
      <c r="J663">
        <f>1000*CJ663*AH663*(CF663-CG663)/(100*BY663*(1000-AH663*CF663))</f>
        <v>0</v>
      </c>
      <c r="K663">
        <f>CJ663*AH663*(CE663-CD663*(1000-AH663*CG663)/(1000-AH663*CF663))/(100*BY663)</f>
        <v>0</v>
      </c>
      <c r="L663">
        <f>CD663 - IF(AH663&gt;1, K663*BY663*100.0/(AJ663*CR663), 0)</f>
        <v>0</v>
      </c>
      <c r="M663">
        <f>((S663-I663/2)*L663-K663)/(S663+I663/2)</f>
        <v>0</v>
      </c>
      <c r="N663">
        <f>M663*(CK663+CL663)/1000.0</f>
        <v>0</v>
      </c>
      <c r="O663">
        <f>(CD663 - IF(AH663&gt;1, K663*BY663*100.0/(AJ663*CR663), 0))*(CK663+CL663)/1000.0</f>
        <v>0</v>
      </c>
      <c r="P663">
        <f>2.0/((1/R663-1/Q663)+SIGN(R663)*SQRT((1/R663-1/Q663)*(1/R663-1/Q663) + 4*BZ663/((BZ663+1)*(BZ663+1))*(2*1/R663*1/Q663-1/Q663*1/Q663)))</f>
        <v>0</v>
      </c>
      <c r="Q663">
        <f>IF(LEFT(CA663,1)&lt;&gt;"0",IF(LEFT(CA663,1)="1",3.0,CB663),$D$5+$E$5*(CR663*CK663/($K$5*1000))+$F$5*(CR663*CK663/($K$5*1000))*MAX(MIN(BY663,$J$5),$I$5)*MAX(MIN(BY663,$J$5),$I$5)+$G$5*MAX(MIN(BY663,$J$5),$I$5)*(CR663*CK663/($K$5*1000))+$H$5*(CR663*CK663/($K$5*1000))*(CR663*CK663/($K$5*1000)))</f>
        <v>0</v>
      </c>
      <c r="R663">
        <f>I663*(1000-(1000*0.61365*exp(17.502*V663/(240.97+V663))/(CK663+CL663)+CF663)/2)/(1000*0.61365*exp(17.502*V663/(240.97+V663))/(CK663+CL663)-CF663)</f>
        <v>0</v>
      </c>
      <c r="S663">
        <f>1/((BZ663+1)/(P663/1.6)+1/(Q663/1.37)) + BZ663/((BZ663+1)/(P663/1.6) + BZ663/(Q663/1.37))</f>
        <v>0</v>
      </c>
      <c r="T663">
        <f>(BU663*BX663)</f>
        <v>0</v>
      </c>
      <c r="U663">
        <f>(CM663+(T663+2*0.95*5.67E-8*(((CM663+$B$7)+273)^4-(CM663+273)^4)-44100*I663)/(1.84*29.3*Q663+8*0.95*5.67E-8*(CM663+273)^3))</f>
        <v>0</v>
      </c>
      <c r="V663">
        <f>($C$7*CN663+$D$7*CO663+$E$7*U663)</f>
        <v>0</v>
      </c>
      <c r="W663">
        <f>0.61365*exp(17.502*V663/(240.97+V663))</f>
        <v>0</v>
      </c>
      <c r="X663">
        <f>(Y663/Z663*100)</f>
        <v>0</v>
      </c>
      <c r="Y663">
        <f>CF663*(CK663+CL663)/1000</f>
        <v>0</v>
      </c>
      <c r="Z663">
        <f>0.61365*exp(17.502*CM663/(240.97+CM663))</f>
        <v>0</v>
      </c>
      <c r="AA663">
        <f>(W663-CF663*(CK663+CL663)/1000)</f>
        <v>0</v>
      </c>
      <c r="AB663">
        <f>(-I663*44100)</f>
        <v>0</v>
      </c>
      <c r="AC663">
        <f>2*29.3*Q663*0.92*(CM663-V663)</f>
        <v>0</v>
      </c>
      <c r="AD663">
        <f>2*0.95*5.67E-8*(((CM663+$B$7)+273)^4-(V663+273)^4)</f>
        <v>0</v>
      </c>
      <c r="AE663">
        <f>T663+AD663+AB663+AC663</f>
        <v>0</v>
      </c>
      <c r="AF663">
        <v>0</v>
      </c>
      <c r="AG663">
        <v>0</v>
      </c>
      <c r="AH663">
        <f>IF(AF663*$H$13&gt;=AJ663,1.0,(AJ663/(AJ663-AF663*$H$13)))</f>
        <v>0</v>
      </c>
      <c r="AI663">
        <f>(AH663-1)*100</f>
        <v>0</v>
      </c>
      <c r="AJ663">
        <f>MAX(0,($B$13+$C$13*CR663)/(1+$D$13*CR663)*CK663/(CM663+273)*$E$13)</f>
        <v>0</v>
      </c>
      <c r="AK663" t="s">
        <v>303</v>
      </c>
      <c r="AL663" t="s">
        <v>303</v>
      </c>
      <c r="AM663">
        <v>0</v>
      </c>
      <c r="AN663">
        <v>0</v>
      </c>
      <c r="AO663">
        <f>1-AM663/AN663</f>
        <v>0</v>
      </c>
      <c r="AP663">
        <v>0</v>
      </c>
      <c r="AQ663" t="s">
        <v>303</v>
      </c>
      <c r="AR663" t="s">
        <v>303</v>
      </c>
      <c r="AS663">
        <v>0</v>
      </c>
      <c r="AT663">
        <v>0</v>
      </c>
      <c r="AU663">
        <f>1-AS663/AT663</f>
        <v>0</v>
      </c>
      <c r="AV663">
        <v>0.5</v>
      </c>
      <c r="AW663">
        <f>BV663</f>
        <v>0</v>
      </c>
      <c r="AX663">
        <f>K663</f>
        <v>0</v>
      </c>
      <c r="AY663">
        <f>AU663*AV663*AW663</f>
        <v>0</v>
      </c>
      <c r="AZ663">
        <f>(AX663-AP663)/AW663</f>
        <v>0</v>
      </c>
      <c r="BA663">
        <f>(AN663-AT663)/AT663</f>
        <v>0</v>
      </c>
      <c r="BB663">
        <f>AM663/(AO663+AM663/AT663)</f>
        <v>0</v>
      </c>
      <c r="BC663" t="s">
        <v>303</v>
      </c>
      <c r="BD663">
        <v>0</v>
      </c>
      <c r="BE663">
        <f>IF(BD663&lt;&gt;0, BD663, BB663)</f>
        <v>0</v>
      </c>
      <c r="BF663">
        <f>1-BE663/AT663</f>
        <v>0</v>
      </c>
      <c r="BG663">
        <f>(AT663-AS663)/(AT663-BE663)</f>
        <v>0</v>
      </c>
      <c r="BH663">
        <f>(AN663-AT663)/(AN663-BE663)</f>
        <v>0</v>
      </c>
      <c r="BI663">
        <f>(AT663-AS663)/(AT663-AM663)</f>
        <v>0</v>
      </c>
      <c r="BJ663">
        <f>(AN663-AT663)/(AN663-AM663)</f>
        <v>0</v>
      </c>
      <c r="BK663">
        <f>(BG663*BE663/AS663)</f>
        <v>0</v>
      </c>
      <c r="BL663">
        <f>(1-BK663)</f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f>$B$11*CS663+$C$11*CT663+$F$11*CU663*(1-CX663)</f>
        <v>0</v>
      </c>
      <c r="BV663">
        <f>BU663*BW663</f>
        <v>0</v>
      </c>
      <c r="BW663">
        <f>($B$11*$D$9+$C$11*$D$9+$F$11*((DH663+CZ663)/MAX(DH663+CZ663+DI663, 0.1)*$I$9+DI663/MAX(DH663+CZ663+DI663, 0.1)*$J$9))/($B$11+$C$11+$F$11)</f>
        <v>0</v>
      </c>
      <c r="BX663">
        <f>($B$11*$K$9+$C$11*$K$9+$F$11*((DH663+CZ663)/MAX(DH663+CZ663+DI663, 0.1)*$P$9+DI663/MAX(DH663+CZ663+DI663, 0.1)*$Q$9))/($B$11+$C$11+$F$11)</f>
        <v>0</v>
      </c>
      <c r="BY663">
        <v>6</v>
      </c>
      <c r="BZ663">
        <v>0.5</v>
      </c>
      <c r="CA663" t="s">
        <v>304</v>
      </c>
      <c r="CB663">
        <v>2</v>
      </c>
      <c r="CC663">
        <v>1625678507.5</v>
      </c>
      <c r="CD663">
        <v>404.852666666667</v>
      </c>
      <c r="CE663">
        <v>420.047666666667</v>
      </c>
      <c r="CF663">
        <v>17.1086333333333</v>
      </c>
      <c r="CG663">
        <v>13.6326333333333</v>
      </c>
      <c r="CH663">
        <v>419.194666666667</v>
      </c>
      <c r="CI663">
        <v>18.74</v>
      </c>
      <c r="CJ663">
        <v>499.979</v>
      </c>
      <c r="CK663">
        <v>100.426666666667</v>
      </c>
      <c r="CL663">
        <v>0.0998080666666667</v>
      </c>
      <c r="CM663">
        <v>32.8154666666667</v>
      </c>
      <c r="CN663">
        <v>32.0825666666667</v>
      </c>
      <c r="CO663">
        <v>999.9</v>
      </c>
      <c r="CP663">
        <v>0</v>
      </c>
      <c r="CQ663">
        <v>0</v>
      </c>
      <c r="CR663">
        <v>10007.5</v>
      </c>
      <c r="CS663">
        <v>0</v>
      </c>
      <c r="CT663">
        <v>4.2477</v>
      </c>
      <c r="CU663">
        <v>1045.81666666667</v>
      </c>
      <c r="CV663">
        <v>0.961984</v>
      </c>
      <c r="CW663">
        <v>0.0380159</v>
      </c>
      <c r="CX663">
        <v>0</v>
      </c>
      <c r="CY663">
        <v>1123.93</v>
      </c>
      <c r="CZ663">
        <v>4.99912</v>
      </c>
      <c r="DA663">
        <v>11741.7666666667</v>
      </c>
      <c r="DB663">
        <v>6711.59333333333</v>
      </c>
      <c r="DC663">
        <v>39.2706666666667</v>
      </c>
      <c r="DD663">
        <v>41.729</v>
      </c>
      <c r="DE663">
        <v>40.7913333333333</v>
      </c>
      <c r="DF663">
        <v>41.5623333333333</v>
      </c>
      <c r="DG663">
        <v>41.7286666666667</v>
      </c>
      <c r="DH663">
        <v>1001.24666666667</v>
      </c>
      <c r="DI663">
        <v>39.57</v>
      </c>
      <c r="DJ663">
        <v>0</v>
      </c>
      <c r="DK663">
        <v>1625678509.4</v>
      </c>
      <c r="DL663">
        <v>0</v>
      </c>
      <c r="DM663">
        <v>1125.392</v>
      </c>
      <c r="DN663">
        <v>-13.5707692037124</v>
      </c>
      <c r="DO663">
        <v>-135.315384229865</v>
      </c>
      <c r="DP663">
        <v>11757.828</v>
      </c>
      <c r="DQ663">
        <v>15</v>
      </c>
      <c r="DR663">
        <v>1625677134.6</v>
      </c>
      <c r="DS663" t="s">
        <v>305</v>
      </c>
      <c r="DT663">
        <v>1625677128.6</v>
      </c>
      <c r="DU663">
        <v>1625677134.6</v>
      </c>
      <c r="DV663">
        <v>2</v>
      </c>
      <c r="DW663">
        <v>0.041</v>
      </c>
      <c r="DX663">
        <v>0.026</v>
      </c>
      <c r="DY663">
        <v>-14.347</v>
      </c>
      <c r="DZ663">
        <v>-1.389</v>
      </c>
      <c r="EA663">
        <v>420</v>
      </c>
      <c r="EB663">
        <v>5</v>
      </c>
      <c r="EC663">
        <v>0.14</v>
      </c>
      <c r="ED663">
        <v>0.08</v>
      </c>
      <c r="EE663">
        <v>-15.1043195121951</v>
      </c>
      <c r="EF663">
        <v>-0.270794425087126</v>
      </c>
      <c r="EG663">
        <v>0.0428783089145527</v>
      </c>
      <c r="EH663">
        <v>1</v>
      </c>
      <c r="EI663">
        <v>1126.05848484849</v>
      </c>
      <c r="EJ663">
        <v>-13.425385111818</v>
      </c>
      <c r="EK663">
        <v>1.29652711225056</v>
      </c>
      <c r="EL663">
        <v>0</v>
      </c>
      <c r="EM663">
        <v>3.46244829268293</v>
      </c>
      <c r="EN663">
        <v>0.132743205574913</v>
      </c>
      <c r="EO663">
        <v>0.0156707091847612</v>
      </c>
      <c r="EP663">
        <v>0</v>
      </c>
      <c r="EQ663">
        <v>1</v>
      </c>
      <c r="ER663">
        <v>3</v>
      </c>
      <c r="ES663" t="s">
        <v>427</v>
      </c>
      <c r="ET663">
        <v>100</v>
      </c>
      <c r="EU663">
        <v>100</v>
      </c>
      <c r="EV663">
        <v>-14.341</v>
      </c>
      <c r="EW663">
        <v>-1.6316</v>
      </c>
      <c r="EX663">
        <v>-14.3476998515065</v>
      </c>
      <c r="EY663">
        <v>0.000485247639819423</v>
      </c>
      <c r="EZ663">
        <v>-1.36446825205216e-06</v>
      </c>
      <c r="FA663">
        <v>5.78542989185787e-10</v>
      </c>
      <c r="FB663">
        <v>-1.1099058739466</v>
      </c>
      <c r="FC663">
        <v>-0.0508365997127688</v>
      </c>
      <c r="FD663">
        <v>0.00161886503163497</v>
      </c>
      <c r="FE663">
        <v>-2.08621555845513e-05</v>
      </c>
      <c r="FF663">
        <v>0</v>
      </c>
      <c r="FG663">
        <v>2096</v>
      </c>
      <c r="FH663">
        <v>2</v>
      </c>
      <c r="FI663">
        <v>28</v>
      </c>
      <c r="FJ663">
        <v>23</v>
      </c>
      <c r="FK663">
        <v>22.9</v>
      </c>
      <c r="FL663">
        <v>18</v>
      </c>
      <c r="FM663">
        <v>493.725</v>
      </c>
      <c r="FN663">
        <v>515.116</v>
      </c>
      <c r="FO663">
        <v>37.7246</v>
      </c>
      <c r="FP663">
        <v>26.8618</v>
      </c>
      <c r="FQ663">
        <v>30.0007</v>
      </c>
      <c r="FR663">
        <v>26.795</v>
      </c>
      <c r="FS663">
        <v>26.7624</v>
      </c>
      <c r="FT663">
        <v>21.6104</v>
      </c>
      <c r="FU663">
        <v>16.1395</v>
      </c>
      <c r="FV663">
        <v>0</v>
      </c>
      <c r="FW663">
        <v>37.77</v>
      </c>
      <c r="FX663">
        <v>420</v>
      </c>
      <c r="FY663">
        <v>13.8045</v>
      </c>
      <c r="FZ663">
        <v>101.648</v>
      </c>
      <c r="GA663">
        <v>96.1642</v>
      </c>
    </row>
    <row r="664" spans="1:183">
      <c r="A664">
        <v>648</v>
      </c>
      <c r="B664">
        <v>1625678510.5</v>
      </c>
      <c r="C664">
        <v>1294.40000009537</v>
      </c>
      <c r="D664" t="s">
        <v>1602</v>
      </c>
      <c r="E664" t="s">
        <v>1603</v>
      </c>
      <c r="F664">
        <v>1</v>
      </c>
      <c r="G664" t="s">
        <v>302</v>
      </c>
      <c r="H664">
        <v>1625678509.5</v>
      </c>
      <c r="I664">
        <f>(J664)/1000</f>
        <v>0</v>
      </c>
      <c r="J664">
        <f>1000*CJ664*AH664*(CF664-CG664)/(100*BY664*(1000-AH664*CF664))</f>
        <v>0</v>
      </c>
      <c r="K664">
        <f>CJ664*AH664*(CE664-CD664*(1000-AH664*CG664)/(1000-AH664*CF664))/(100*BY664)</f>
        <v>0</v>
      </c>
      <c r="L664">
        <f>CD664 - IF(AH664&gt;1, K664*BY664*100.0/(AJ664*CR664), 0)</f>
        <v>0</v>
      </c>
      <c r="M664">
        <f>((S664-I664/2)*L664-K664)/(S664+I664/2)</f>
        <v>0</v>
      </c>
      <c r="N664">
        <f>M664*(CK664+CL664)/1000.0</f>
        <v>0</v>
      </c>
      <c r="O664">
        <f>(CD664 - IF(AH664&gt;1, K664*BY664*100.0/(AJ664*CR664), 0))*(CK664+CL664)/1000.0</f>
        <v>0</v>
      </c>
      <c r="P664">
        <f>2.0/((1/R664-1/Q664)+SIGN(R664)*SQRT((1/R664-1/Q664)*(1/R664-1/Q664) + 4*BZ664/((BZ664+1)*(BZ664+1))*(2*1/R664*1/Q664-1/Q664*1/Q664)))</f>
        <v>0</v>
      </c>
      <c r="Q664">
        <f>IF(LEFT(CA664,1)&lt;&gt;"0",IF(LEFT(CA664,1)="1",3.0,CB664),$D$5+$E$5*(CR664*CK664/($K$5*1000))+$F$5*(CR664*CK664/($K$5*1000))*MAX(MIN(BY664,$J$5),$I$5)*MAX(MIN(BY664,$J$5),$I$5)+$G$5*MAX(MIN(BY664,$J$5),$I$5)*(CR664*CK664/($K$5*1000))+$H$5*(CR664*CK664/($K$5*1000))*(CR664*CK664/($K$5*1000)))</f>
        <v>0</v>
      </c>
      <c r="R664">
        <f>I664*(1000-(1000*0.61365*exp(17.502*V664/(240.97+V664))/(CK664+CL664)+CF664)/2)/(1000*0.61365*exp(17.502*V664/(240.97+V664))/(CK664+CL664)-CF664)</f>
        <v>0</v>
      </c>
      <c r="S664">
        <f>1/((BZ664+1)/(P664/1.6)+1/(Q664/1.37)) + BZ664/((BZ664+1)/(P664/1.6) + BZ664/(Q664/1.37))</f>
        <v>0</v>
      </c>
      <c r="T664">
        <f>(BU664*BX664)</f>
        <v>0</v>
      </c>
      <c r="U664">
        <f>(CM664+(T664+2*0.95*5.67E-8*(((CM664+$B$7)+273)^4-(CM664+273)^4)-44100*I664)/(1.84*29.3*Q664+8*0.95*5.67E-8*(CM664+273)^3))</f>
        <v>0</v>
      </c>
      <c r="V664">
        <f>($C$7*CN664+$D$7*CO664+$E$7*U664)</f>
        <v>0</v>
      </c>
      <c r="W664">
        <f>0.61365*exp(17.502*V664/(240.97+V664))</f>
        <v>0</v>
      </c>
      <c r="X664">
        <f>(Y664/Z664*100)</f>
        <v>0</v>
      </c>
      <c r="Y664">
        <f>CF664*(CK664+CL664)/1000</f>
        <v>0</v>
      </c>
      <c r="Z664">
        <f>0.61365*exp(17.502*CM664/(240.97+CM664))</f>
        <v>0</v>
      </c>
      <c r="AA664">
        <f>(W664-CF664*(CK664+CL664)/1000)</f>
        <v>0</v>
      </c>
      <c r="AB664">
        <f>(-I664*44100)</f>
        <v>0</v>
      </c>
      <c r="AC664">
        <f>2*29.3*Q664*0.92*(CM664-V664)</f>
        <v>0</v>
      </c>
      <c r="AD664">
        <f>2*0.95*5.67E-8*(((CM664+$B$7)+273)^4-(V664+273)^4)</f>
        <v>0</v>
      </c>
      <c r="AE664">
        <f>T664+AD664+AB664+AC664</f>
        <v>0</v>
      </c>
      <c r="AF664">
        <v>0</v>
      </c>
      <c r="AG664">
        <v>0</v>
      </c>
      <c r="AH664">
        <f>IF(AF664*$H$13&gt;=AJ664,1.0,(AJ664/(AJ664-AF664*$H$13)))</f>
        <v>0</v>
      </c>
      <c r="AI664">
        <f>(AH664-1)*100</f>
        <v>0</v>
      </c>
      <c r="AJ664">
        <f>MAX(0,($B$13+$C$13*CR664)/(1+$D$13*CR664)*CK664/(CM664+273)*$E$13)</f>
        <v>0</v>
      </c>
      <c r="AK664" t="s">
        <v>303</v>
      </c>
      <c r="AL664" t="s">
        <v>303</v>
      </c>
      <c r="AM664">
        <v>0</v>
      </c>
      <c r="AN664">
        <v>0</v>
      </c>
      <c r="AO664">
        <f>1-AM664/AN664</f>
        <v>0</v>
      </c>
      <c r="AP664">
        <v>0</v>
      </c>
      <c r="AQ664" t="s">
        <v>303</v>
      </c>
      <c r="AR664" t="s">
        <v>303</v>
      </c>
      <c r="AS664">
        <v>0</v>
      </c>
      <c r="AT664">
        <v>0</v>
      </c>
      <c r="AU664">
        <f>1-AS664/AT664</f>
        <v>0</v>
      </c>
      <c r="AV664">
        <v>0.5</v>
      </c>
      <c r="AW664">
        <f>BV664</f>
        <v>0</v>
      </c>
      <c r="AX664">
        <f>K664</f>
        <v>0</v>
      </c>
      <c r="AY664">
        <f>AU664*AV664*AW664</f>
        <v>0</v>
      </c>
      <c r="AZ664">
        <f>(AX664-AP664)/AW664</f>
        <v>0</v>
      </c>
      <c r="BA664">
        <f>(AN664-AT664)/AT664</f>
        <v>0</v>
      </c>
      <c r="BB664">
        <f>AM664/(AO664+AM664/AT664)</f>
        <v>0</v>
      </c>
      <c r="BC664" t="s">
        <v>303</v>
      </c>
      <c r="BD664">
        <v>0</v>
      </c>
      <c r="BE664">
        <f>IF(BD664&lt;&gt;0, BD664, BB664)</f>
        <v>0</v>
      </c>
      <c r="BF664">
        <f>1-BE664/AT664</f>
        <v>0</v>
      </c>
      <c r="BG664">
        <f>(AT664-AS664)/(AT664-BE664)</f>
        <v>0</v>
      </c>
      <c r="BH664">
        <f>(AN664-AT664)/(AN664-BE664)</f>
        <v>0</v>
      </c>
      <c r="BI664">
        <f>(AT664-AS664)/(AT664-AM664)</f>
        <v>0</v>
      </c>
      <c r="BJ664">
        <f>(AN664-AT664)/(AN664-AM664)</f>
        <v>0</v>
      </c>
      <c r="BK664">
        <f>(BG664*BE664/AS664)</f>
        <v>0</v>
      </c>
      <c r="BL664">
        <f>(1-BK664)</f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f>$B$11*CS664+$C$11*CT664+$F$11*CU664*(1-CX664)</f>
        <v>0</v>
      </c>
      <c r="BV664">
        <f>BU664*BW664</f>
        <v>0</v>
      </c>
      <c r="BW664">
        <f>($B$11*$D$9+$C$11*$D$9+$F$11*((DH664+CZ664)/MAX(DH664+CZ664+DI664, 0.1)*$I$9+DI664/MAX(DH664+CZ664+DI664, 0.1)*$J$9))/($B$11+$C$11+$F$11)</f>
        <v>0</v>
      </c>
      <c r="BX664">
        <f>($B$11*$K$9+$C$11*$K$9+$F$11*((DH664+CZ664)/MAX(DH664+CZ664+DI664, 0.1)*$P$9+DI664/MAX(DH664+CZ664+DI664, 0.1)*$Q$9))/($B$11+$C$11+$F$11)</f>
        <v>0</v>
      </c>
      <c r="BY664">
        <v>6</v>
      </c>
      <c r="BZ664">
        <v>0.5</v>
      </c>
      <c r="CA664" t="s">
        <v>304</v>
      </c>
      <c r="CB664">
        <v>2</v>
      </c>
      <c r="CC664">
        <v>1625678509.5</v>
      </c>
      <c r="CD664">
        <v>404.892</v>
      </c>
      <c r="CE664">
        <v>420.035666666667</v>
      </c>
      <c r="CF664">
        <v>17.1406</v>
      </c>
      <c r="CG664">
        <v>13.6395666666667</v>
      </c>
      <c r="CH664">
        <v>419.233666666667</v>
      </c>
      <c r="CI664">
        <v>18.7723666666667</v>
      </c>
      <c r="CJ664">
        <v>500.033666666667</v>
      </c>
      <c r="CK664">
        <v>100.425</v>
      </c>
      <c r="CL664">
        <v>0.0998550666666667</v>
      </c>
      <c r="CM664">
        <v>32.8454666666667</v>
      </c>
      <c r="CN664">
        <v>32.1146</v>
      </c>
      <c r="CO664">
        <v>999.9</v>
      </c>
      <c r="CP664">
        <v>0</v>
      </c>
      <c r="CQ664">
        <v>0</v>
      </c>
      <c r="CR664">
        <v>9997.5</v>
      </c>
      <c r="CS664">
        <v>0</v>
      </c>
      <c r="CT664">
        <v>4.25965</v>
      </c>
      <c r="CU664">
        <v>1046.02</v>
      </c>
      <c r="CV664">
        <v>0.961987666666667</v>
      </c>
      <c r="CW664">
        <v>0.0380122</v>
      </c>
      <c r="CX664">
        <v>0</v>
      </c>
      <c r="CY664">
        <v>1123.29</v>
      </c>
      <c r="CZ664">
        <v>4.99912</v>
      </c>
      <c r="DA664">
        <v>11739.4</v>
      </c>
      <c r="DB664">
        <v>6712.91</v>
      </c>
      <c r="DC664">
        <v>39.1663333333333</v>
      </c>
      <c r="DD664">
        <v>41.687</v>
      </c>
      <c r="DE664">
        <v>40.9373333333333</v>
      </c>
      <c r="DF664">
        <v>41.5413333333333</v>
      </c>
      <c r="DG664">
        <v>41.7703333333333</v>
      </c>
      <c r="DH664">
        <v>1001.44666666667</v>
      </c>
      <c r="DI664">
        <v>39.5733333333333</v>
      </c>
      <c r="DJ664">
        <v>0</v>
      </c>
      <c r="DK664">
        <v>1625678511.2</v>
      </c>
      <c r="DL664">
        <v>0</v>
      </c>
      <c r="DM664">
        <v>1125.02230769231</v>
      </c>
      <c r="DN664">
        <v>-13.8700854742143</v>
      </c>
      <c r="DO664">
        <v>-134.885470052736</v>
      </c>
      <c r="DP664">
        <v>11754.5538461538</v>
      </c>
      <c r="DQ664">
        <v>15</v>
      </c>
      <c r="DR664">
        <v>1625677134.6</v>
      </c>
      <c r="DS664" t="s">
        <v>305</v>
      </c>
      <c r="DT664">
        <v>1625677128.6</v>
      </c>
      <c r="DU664">
        <v>1625677134.6</v>
      </c>
      <c r="DV664">
        <v>2</v>
      </c>
      <c r="DW664">
        <v>0.041</v>
      </c>
      <c r="DX664">
        <v>0.026</v>
      </c>
      <c r="DY664">
        <v>-14.347</v>
      </c>
      <c r="DZ664">
        <v>-1.389</v>
      </c>
      <c r="EA664">
        <v>420</v>
      </c>
      <c r="EB664">
        <v>5</v>
      </c>
      <c r="EC664">
        <v>0.14</v>
      </c>
      <c r="ED664">
        <v>0.08</v>
      </c>
      <c r="EE664">
        <v>-15.1125219512195</v>
      </c>
      <c r="EF664">
        <v>-0.289695470383279</v>
      </c>
      <c r="EG664">
        <v>0.0447596100170196</v>
      </c>
      <c r="EH664">
        <v>1</v>
      </c>
      <c r="EI664">
        <v>1125.63885714286</v>
      </c>
      <c r="EJ664">
        <v>-13.7922504892362</v>
      </c>
      <c r="EK664">
        <v>1.40363155814496</v>
      </c>
      <c r="EL664">
        <v>0</v>
      </c>
      <c r="EM664">
        <v>3.4686656097561</v>
      </c>
      <c r="EN664">
        <v>0.134952334494782</v>
      </c>
      <c r="EO664">
        <v>0.0159892238175195</v>
      </c>
      <c r="EP664">
        <v>0</v>
      </c>
      <c r="EQ664">
        <v>1</v>
      </c>
      <c r="ER664">
        <v>3</v>
      </c>
      <c r="ES664" t="s">
        <v>427</v>
      </c>
      <c r="ET664">
        <v>100</v>
      </c>
      <c r="EU664">
        <v>100</v>
      </c>
      <c r="EV664">
        <v>-14.341</v>
      </c>
      <c r="EW664">
        <v>-1.6319</v>
      </c>
      <c r="EX664">
        <v>-14.3476998515065</v>
      </c>
      <c r="EY664">
        <v>0.000485247639819423</v>
      </c>
      <c r="EZ664">
        <v>-1.36446825205216e-06</v>
      </c>
      <c r="FA664">
        <v>5.78542989185787e-10</v>
      </c>
      <c r="FB664">
        <v>-1.1099058739466</v>
      </c>
      <c r="FC664">
        <v>-0.0508365997127688</v>
      </c>
      <c r="FD664">
        <v>0.00161886503163497</v>
      </c>
      <c r="FE664">
        <v>-2.08621555845513e-05</v>
      </c>
      <c r="FF664">
        <v>0</v>
      </c>
      <c r="FG664">
        <v>2096</v>
      </c>
      <c r="FH664">
        <v>2</v>
      </c>
      <c r="FI664">
        <v>28</v>
      </c>
      <c r="FJ664">
        <v>23</v>
      </c>
      <c r="FK664">
        <v>22.9</v>
      </c>
      <c r="FL664">
        <v>18</v>
      </c>
      <c r="FM664">
        <v>493.769</v>
      </c>
      <c r="FN664">
        <v>515.241</v>
      </c>
      <c r="FO664">
        <v>37.7681</v>
      </c>
      <c r="FP664">
        <v>26.8652</v>
      </c>
      <c r="FQ664">
        <v>30.0006</v>
      </c>
      <c r="FR664">
        <v>26.7967</v>
      </c>
      <c r="FS664">
        <v>26.7641</v>
      </c>
      <c r="FT664">
        <v>21.6141</v>
      </c>
      <c r="FU664">
        <v>15.8541</v>
      </c>
      <c r="FV664">
        <v>0</v>
      </c>
      <c r="FW664">
        <v>37.84</v>
      </c>
      <c r="FX664">
        <v>420</v>
      </c>
      <c r="FY664">
        <v>13.8134</v>
      </c>
      <c r="FZ664">
        <v>101.648</v>
      </c>
      <c r="GA664">
        <v>96.1636</v>
      </c>
    </row>
    <row r="665" spans="1:183">
      <c r="A665">
        <v>649</v>
      </c>
      <c r="B665">
        <v>1625678512.5</v>
      </c>
      <c r="C665">
        <v>1296.40000009537</v>
      </c>
      <c r="D665" t="s">
        <v>1604</v>
      </c>
      <c r="E665" t="s">
        <v>1605</v>
      </c>
      <c r="F665">
        <v>1</v>
      </c>
      <c r="G665" t="s">
        <v>302</v>
      </c>
      <c r="H665">
        <v>1625678511.5</v>
      </c>
      <c r="I665">
        <f>(J665)/1000</f>
        <v>0</v>
      </c>
      <c r="J665">
        <f>1000*CJ665*AH665*(CF665-CG665)/(100*BY665*(1000-AH665*CF665))</f>
        <v>0</v>
      </c>
      <c r="K665">
        <f>CJ665*AH665*(CE665-CD665*(1000-AH665*CG665)/(1000-AH665*CF665))/(100*BY665)</f>
        <v>0</v>
      </c>
      <c r="L665">
        <f>CD665 - IF(AH665&gt;1, K665*BY665*100.0/(AJ665*CR665), 0)</f>
        <v>0</v>
      </c>
      <c r="M665">
        <f>((S665-I665/2)*L665-K665)/(S665+I665/2)</f>
        <v>0</v>
      </c>
      <c r="N665">
        <f>M665*(CK665+CL665)/1000.0</f>
        <v>0</v>
      </c>
      <c r="O665">
        <f>(CD665 - IF(AH665&gt;1, K665*BY665*100.0/(AJ665*CR665), 0))*(CK665+CL665)/1000.0</f>
        <v>0</v>
      </c>
      <c r="P665">
        <f>2.0/((1/R665-1/Q665)+SIGN(R665)*SQRT((1/R665-1/Q665)*(1/R665-1/Q665) + 4*BZ665/((BZ665+1)*(BZ665+1))*(2*1/R665*1/Q665-1/Q665*1/Q665)))</f>
        <v>0</v>
      </c>
      <c r="Q665">
        <f>IF(LEFT(CA665,1)&lt;&gt;"0",IF(LEFT(CA665,1)="1",3.0,CB665),$D$5+$E$5*(CR665*CK665/($K$5*1000))+$F$5*(CR665*CK665/($K$5*1000))*MAX(MIN(BY665,$J$5),$I$5)*MAX(MIN(BY665,$J$5),$I$5)+$G$5*MAX(MIN(BY665,$J$5),$I$5)*(CR665*CK665/($K$5*1000))+$H$5*(CR665*CK665/($K$5*1000))*(CR665*CK665/($K$5*1000)))</f>
        <v>0</v>
      </c>
      <c r="R665">
        <f>I665*(1000-(1000*0.61365*exp(17.502*V665/(240.97+V665))/(CK665+CL665)+CF665)/2)/(1000*0.61365*exp(17.502*V665/(240.97+V665))/(CK665+CL665)-CF665)</f>
        <v>0</v>
      </c>
      <c r="S665">
        <f>1/((BZ665+1)/(P665/1.6)+1/(Q665/1.37)) + BZ665/((BZ665+1)/(P665/1.6) + BZ665/(Q665/1.37))</f>
        <v>0</v>
      </c>
      <c r="T665">
        <f>(BU665*BX665)</f>
        <v>0</v>
      </c>
      <c r="U665">
        <f>(CM665+(T665+2*0.95*5.67E-8*(((CM665+$B$7)+273)^4-(CM665+273)^4)-44100*I665)/(1.84*29.3*Q665+8*0.95*5.67E-8*(CM665+273)^3))</f>
        <v>0</v>
      </c>
      <c r="V665">
        <f>($C$7*CN665+$D$7*CO665+$E$7*U665)</f>
        <v>0</v>
      </c>
      <c r="W665">
        <f>0.61365*exp(17.502*V665/(240.97+V665))</f>
        <v>0</v>
      </c>
      <c r="X665">
        <f>(Y665/Z665*100)</f>
        <v>0</v>
      </c>
      <c r="Y665">
        <f>CF665*(CK665+CL665)/1000</f>
        <v>0</v>
      </c>
      <c r="Z665">
        <f>0.61365*exp(17.502*CM665/(240.97+CM665))</f>
        <v>0</v>
      </c>
      <c r="AA665">
        <f>(W665-CF665*(CK665+CL665)/1000)</f>
        <v>0</v>
      </c>
      <c r="AB665">
        <f>(-I665*44100)</f>
        <v>0</v>
      </c>
      <c r="AC665">
        <f>2*29.3*Q665*0.92*(CM665-V665)</f>
        <v>0</v>
      </c>
      <c r="AD665">
        <f>2*0.95*5.67E-8*(((CM665+$B$7)+273)^4-(V665+273)^4)</f>
        <v>0</v>
      </c>
      <c r="AE665">
        <f>T665+AD665+AB665+AC665</f>
        <v>0</v>
      </c>
      <c r="AF665">
        <v>0</v>
      </c>
      <c r="AG665">
        <v>0</v>
      </c>
      <c r="AH665">
        <f>IF(AF665*$H$13&gt;=AJ665,1.0,(AJ665/(AJ665-AF665*$H$13)))</f>
        <v>0</v>
      </c>
      <c r="AI665">
        <f>(AH665-1)*100</f>
        <v>0</v>
      </c>
      <c r="AJ665">
        <f>MAX(0,($B$13+$C$13*CR665)/(1+$D$13*CR665)*CK665/(CM665+273)*$E$13)</f>
        <v>0</v>
      </c>
      <c r="AK665" t="s">
        <v>303</v>
      </c>
      <c r="AL665" t="s">
        <v>303</v>
      </c>
      <c r="AM665">
        <v>0</v>
      </c>
      <c r="AN665">
        <v>0</v>
      </c>
      <c r="AO665">
        <f>1-AM665/AN665</f>
        <v>0</v>
      </c>
      <c r="AP665">
        <v>0</v>
      </c>
      <c r="AQ665" t="s">
        <v>303</v>
      </c>
      <c r="AR665" t="s">
        <v>303</v>
      </c>
      <c r="AS665">
        <v>0</v>
      </c>
      <c r="AT665">
        <v>0</v>
      </c>
      <c r="AU665">
        <f>1-AS665/AT665</f>
        <v>0</v>
      </c>
      <c r="AV665">
        <v>0.5</v>
      </c>
      <c r="AW665">
        <f>BV665</f>
        <v>0</v>
      </c>
      <c r="AX665">
        <f>K665</f>
        <v>0</v>
      </c>
      <c r="AY665">
        <f>AU665*AV665*AW665</f>
        <v>0</v>
      </c>
      <c r="AZ665">
        <f>(AX665-AP665)/AW665</f>
        <v>0</v>
      </c>
      <c r="BA665">
        <f>(AN665-AT665)/AT665</f>
        <v>0</v>
      </c>
      <c r="BB665">
        <f>AM665/(AO665+AM665/AT665)</f>
        <v>0</v>
      </c>
      <c r="BC665" t="s">
        <v>303</v>
      </c>
      <c r="BD665">
        <v>0</v>
      </c>
      <c r="BE665">
        <f>IF(BD665&lt;&gt;0, BD665, BB665)</f>
        <v>0</v>
      </c>
      <c r="BF665">
        <f>1-BE665/AT665</f>
        <v>0</v>
      </c>
      <c r="BG665">
        <f>(AT665-AS665)/(AT665-BE665)</f>
        <v>0</v>
      </c>
      <c r="BH665">
        <f>(AN665-AT665)/(AN665-BE665)</f>
        <v>0</v>
      </c>
      <c r="BI665">
        <f>(AT665-AS665)/(AT665-AM665)</f>
        <v>0</v>
      </c>
      <c r="BJ665">
        <f>(AN665-AT665)/(AN665-AM665)</f>
        <v>0</v>
      </c>
      <c r="BK665">
        <f>(BG665*BE665/AS665)</f>
        <v>0</v>
      </c>
      <c r="BL665">
        <f>(1-BK665)</f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f>$B$11*CS665+$C$11*CT665+$F$11*CU665*(1-CX665)</f>
        <v>0</v>
      </c>
      <c r="BV665">
        <f>BU665*BW665</f>
        <v>0</v>
      </c>
      <c r="BW665">
        <f>($B$11*$D$9+$C$11*$D$9+$F$11*((DH665+CZ665)/MAX(DH665+CZ665+DI665, 0.1)*$I$9+DI665/MAX(DH665+CZ665+DI665, 0.1)*$J$9))/($B$11+$C$11+$F$11)</f>
        <v>0</v>
      </c>
      <c r="BX665">
        <f>($B$11*$K$9+$C$11*$K$9+$F$11*((DH665+CZ665)/MAX(DH665+CZ665+DI665, 0.1)*$P$9+DI665/MAX(DH665+CZ665+DI665, 0.1)*$Q$9))/($B$11+$C$11+$F$11)</f>
        <v>0</v>
      </c>
      <c r="BY665">
        <v>6</v>
      </c>
      <c r="BZ665">
        <v>0.5</v>
      </c>
      <c r="CA665" t="s">
        <v>304</v>
      </c>
      <c r="CB665">
        <v>2</v>
      </c>
      <c r="CC665">
        <v>1625678511.5</v>
      </c>
      <c r="CD665">
        <v>404.893333333333</v>
      </c>
      <c r="CE665">
        <v>419.953333333333</v>
      </c>
      <c r="CF665">
        <v>17.1693</v>
      </c>
      <c r="CG665">
        <v>13.6552</v>
      </c>
      <c r="CH665">
        <v>419.235</v>
      </c>
      <c r="CI665">
        <v>18.8014</v>
      </c>
      <c r="CJ665">
        <v>500.02</v>
      </c>
      <c r="CK665">
        <v>100.426666666667</v>
      </c>
      <c r="CL665">
        <v>0.100238833333333</v>
      </c>
      <c r="CM665">
        <v>32.8762333333333</v>
      </c>
      <c r="CN665">
        <v>32.1432</v>
      </c>
      <c r="CO665">
        <v>999.9</v>
      </c>
      <c r="CP665">
        <v>0</v>
      </c>
      <c r="CQ665">
        <v>0</v>
      </c>
      <c r="CR665">
        <v>9993.73333333333</v>
      </c>
      <c r="CS665">
        <v>0</v>
      </c>
      <c r="CT665">
        <v>4.25781333333333</v>
      </c>
      <c r="CU665">
        <v>1046.02333333333</v>
      </c>
      <c r="CV665">
        <v>0.961987666666667</v>
      </c>
      <c r="CW665">
        <v>0.0380122</v>
      </c>
      <c r="CX665">
        <v>0</v>
      </c>
      <c r="CY665">
        <v>1123.14</v>
      </c>
      <c r="CZ665">
        <v>4.99912</v>
      </c>
      <c r="DA665">
        <v>11735.0666666667</v>
      </c>
      <c r="DB665">
        <v>6712.92666666667</v>
      </c>
      <c r="DC665">
        <v>39.2703333333333</v>
      </c>
      <c r="DD665">
        <v>41.708</v>
      </c>
      <c r="DE665">
        <v>40.7706666666667</v>
      </c>
      <c r="DF665">
        <v>41.6456666666667</v>
      </c>
      <c r="DG665">
        <v>41.7286666666667</v>
      </c>
      <c r="DH665">
        <v>1001.45</v>
      </c>
      <c r="DI665">
        <v>39.5733333333333</v>
      </c>
      <c r="DJ665">
        <v>0</v>
      </c>
      <c r="DK665">
        <v>1625678513.6</v>
      </c>
      <c r="DL665">
        <v>0</v>
      </c>
      <c r="DM665">
        <v>1124.49884615385</v>
      </c>
      <c r="DN665">
        <v>-13.8116239251215</v>
      </c>
      <c r="DO665">
        <v>-131.158974306276</v>
      </c>
      <c r="DP665">
        <v>11749.1538461538</v>
      </c>
      <c r="DQ665">
        <v>15</v>
      </c>
      <c r="DR665">
        <v>1625677134.6</v>
      </c>
      <c r="DS665" t="s">
        <v>305</v>
      </c>
      <c r="DT665">
        <v>1625677128.6</v>
      </c>
      <c r="DU665">
        <v>1625677134.6</v>
      </c>
      <c r="DV665">
        <v>2</v>
      </c>
      <c r="DW665">
        <v>0.041</v>
      </c>
      <c r="DX665">
        <v>0.026</v>
      </c>
      <c r="DY665">
        <v>-14.347</v>
      </c>
      <c r="DZ665">
        <v>-1.389</v>
      </c>
      <c r="EA665">
        <v>420</v>
      </c>
      <c r="EB665">
        <v>5</v>
      </c>
      <c r="EC665">
        <v>0.14</v>
      </c>
      <c r="ED665">
        <v>0.08</v>
      </c>
      <c r="EE665">
        <v>-15.1151073170732</v>
      </c>
      <c r="EF665">
        <v>-0.0850724738676333</v>
      </c>
      <c r="EG665">
        <v>0.0418656177126345</v>
      </c>
      <c r="EH665">
        <v>1</v>
      </c>
      <c r="EI665">
        <v>1125.11272727273</v>
      </c>
      <c r="EJ665">
        <v>-13.8404124059834</v>
      </c>
      <c r="EK665">
        <v>1.33070332901899</v>
      </c>
      <c r="EL665">
        <v>0</v>
      </c>
      <c r="EM665">
        <v>3.47580609756098</v>
      </c>
      <c r="EN665">
        <v>0.149800766550527</v>
      </c>
      <c r="EO665">
        <v>0.0177934054484771</v>
      </c>
      <c r="EP665">
        <v>0</v>
      </c>
      <c r="EQ665">
        <v>1</v>
      </c>
      <c r="ER665">
        <v>3</v>
      </c>
      <c r="ES665" t="s">
        <v>427</v>
      </c>
      <c r="ET665">
        <v>100</v>
      </c>
      <c r="EU665">
        <v>100</v>
      </c>
      <c r="EV665">
        <v>-14.341</v>
      </c>
      <c r="EW665">
        <v>-1.6322</v>
      </c>
      <c r="EX665">
        <v>-14.3476998515065</v>
      </c>
      <c r="EY665">
        <v>0.000485247639819423</v>
      </c>
      <c r="EZ665">
        <v>-1.36446825205216e-06</v>
      </c>
      <c r="FA665">
        <v>5.78542989185787e-10</v>
      </c>
      <c r="FB665">
        <v>-1.1099058739466</v>
      </c>
      <c r="FC665">
        <v>-0.0508365997127688</v>
      </c>
      <c r="FD665">
        <v>0.00161886503163497</v>
      </c>
      <c r="FE665">
        <v>-2.08621555845513e-05</v>
      </c>
      <c r="FF665">
        <v>0</v>
      </c>
      <c r="FG665">
        <v>2096</v>
      </c>
      <c r="FH665">
        <v>2</v>
      </c>
      <c r="FI665">
        <v>28</v>
      </c>
      <c r="FJ665">
        <v>23.1</v>
      </c>
      <c r="FK665">
        <v>23</v>
      </c>
      <c r="FL665">
        <v>18</v>
      </c>
      <c r="FM665">
        <v>493.86</v>
      </c>
      <c r="FN665">
        <v>514.968</v>
      </c>
      <c r="FO665">
        <v>37.8104</v>
      </c>
      <c r="FP665">
        <v>26.868</v>
      </c>
      <c r="FQ665">
        <v>30.0005</v>
      </c>
      <c r="FR665">
        <v>26.7989</v>
      </c>
      <c r="FS665">
        <v>26.7658</v>
      </c>
      <c r="FT665">
        <v>21.6147</v>
      </c>
      <c r="FU665">
        <v>15.8541</v>
      </c>
      <c r="FV665">
        <v>0</v>
      </c>
      <c r="FW665">
        <v>37.84</v>
      </c>
      <c r="FX665">
        <v>420</v>
      </c>
      <c r="FY665">
        <v>13.8173</v>
      </c>
      <c r="FZ665">
        <v>101.648</v>
      </c>
      <c r="GA665">
        <v>96.1614</v>
      </c>
    </row>
    <row r="666" spans="1:183">
      <c r="A666">
        <v>650</v>
      </c>
      <c r="B666">
        <v>1625678514.5</v>
      </c>
      <c r="C666">
        <v>1298.40000009537</v>
      </c>
      <c r="D666" t="s">
        <v>1606</v>
      </c>
      <c r="E666" t="s">
        <v>1607</v>
      </c>
      <c r="F666">
        <v>1</v>
      </c>
      <c r="G666" t="s">
        <v>302</v>
      </c>
      <c r="H666">
        <v>1625678513.5</v>
      </c>
      <c r="I666">
        <f>(J666)/1000</f>
        <v>0</v>
      </c>
      <c r="J666">
        <f>1000*CJ666*AH666*(CF666-CG666)/(100*BY666*(1000-AH666*CF666))</f>
        <v>0</v>
      </c>
      <c r="K666">
        <f>CJ666*AH666*(CE666-CD666*(1000-AH666*CG666)/(1000-AH666*CF666))/(100*BY666)</f>
        <v>0</v>
      </c>
      <c r="L666">
        <f>CD666 - IF(AH666&gt;1, K666*BY666*100.0/(AJ666*CR666), 0)</f>
        <v>0</v>
      </c>
      <c r="M666">
        <f>((S666-I666/2)*L666-K666)/(S666+I666/2)</f>
        <v>0</v>
      </c>
      <c r="N666">
        <f>M666*(CK666+CL666)/1000.0</f>
        <v>0</v>
      </c>
      <c r="O666">
        <f>(CD666 - IF(AH666&gt;1, K666*BY666*100.0/(AJ666*CR666), 0))*(CK666+CL666)/1000.0</f>
        <v>0</v>
      </c>
      <c r="P666">
        <f>2.0/((1/R666-1/Q666)+SIGN(R666)*SQRT((1/R666-1/Q666)*(1/R666-1/Q666) + 4*BZ666/((BZ666+1)*(BZ666+1))*(2*1/R666*1/Q666-1/Q666*1/Q666)))</f>
        <v>0</v>
      </c>
      <c r="Q666">
        <f>IF(LEFT(CA666,1)&lt;&gt;"0",IF(LEFT(CA666,1)="1",3.0,CB666),$D$5+$E$5*(CR666*CK666/($K$5*1000))+$F$5*(CR666*CK666/($K$5*1000))*MAX(MIN(BY666,$J$5),$I$5)*MAX(MIN(BY666,$J$5),$I$5)+$G$5*MAX(MIN(BY666,$J$5),$I$5)*(CR666*CK666/($K$5*1000))+$H$5*(CR666*CK666/($K$5*1000))*(CR666*CK666/($K$5*1000)))</f>
        <v>0</v>
      </c>
      <c r="R666">
        <f>I666*(1000-(1000*0.61365*exp(17.502*V666/(240.97+V666))/(CK666+CL666)+CF666)/2)/(1000*0.61365*exp(17.502*V666/(240.97+V666))/(CK666+CL666)-CF666)</f>
        <v>0</v>
      </c>
      <c r="S666">
        <f>1/((BZ666+1)/(P666/1.6)+1/(Q666/1.37)) + BZ666/((BZ666+1)/(P666/1.6) + BZ666/(Q666/1.37))</f>
        <v>0</v>
      </c>
      <c r="T666">
        <f>(BU666*BX666)</f>
        <v>0</v>
      </c>
      <c r="U666">
        <f>(CM666+(T666+2*0.95*5.67E-8*(((CM666+$B$7)+273)^4-(CM666+273)^4)-44100*I666)/(1.84*29.3*Q666+8*0.95*5.67E-8*(CM666+273)^3))</f>
        <v>0</v>
      </c>
      <c r="V666">
        <f>($C$7*CN666+$D$7*CO666+$E$7*U666)</f>
        <v>0</v>
      </c>
      <c r="W666">
        <f>0.61365*exp(17.502*V666/(240.97+V666))</f>
        <v>0</v>
      </c>
      <c r="X666">
        <f>(Y666/Z666*100)</f>
        <v>0</v>
      </c>
      <c r="Y666">
        <f>CF666*(CK666+CL666)/1000</f>
        <v>0</v>
      </c>
      <c r="Z666">
        <f>0.61365*exp(17.502*CM666/(240.97+CM666))</f>
        <v>0</v>
      </c>
      <c r="AA666">
        <f>(W666-CF666*(CK666+CL666)/1000)</f>
        <v>0</v>
      </c>
      <c r="AB666">
        <f>(-I666*44100)</f>
        <v>0</v>
      </c>
      <c r="AC666">
        <f>2*29.3*Q666*0.92*(CM666-V666)</f>
        <v>0</v>
      </c>
      <c r="AD666">
        <f>2*0.95*5.67E-8*(((CM666+$B$7)+273)^4-(V666+273)^4)</f>
        <v>0</v>
      </c>
      <c r="AE666">
        <f>T666+AD666+AB666+AC666</f>
        <v>0</v>
      </c>
      <c r="AF666">
        <v>0</v>
      </c>
      <c r="AG666">
        <v>0</v>
      </c>
      <c r="AH666">
        <f>IF(AF666*$H$13&gt;=AJ666,1.0,(AJ666/(AJ666-AF666*$H$13)))</f>
        <v>0</v>
      </c>
      <c r="AI666">
        <f>(AH666-1)*100</f>
        <v>0</v>
      </c>
      <c r="AJ666">
        <f>MAX(0,($B$13+$C$13*CR666)/(1+$D$13*CR666)*CK666/(CM666+273)*$E$13)</f>
        <v>0</v>
      </c>
      <c r="AK666" t="s">
        <v>303</v>
      </c>
      <c r="AL666" t="s">
        <v>303</v>
      </c>
      <c r="AM666">
        <v>0</v>
      </c>
      <c r="AN666">
        <v>0</v>
      </c>
      <c r="AO666">
        <f>1-AM666/AN666</f>
        <v>0</v>
      </c>
      <c r="AP666">
        <v>0</v>
      </c>
      <c r="AQ666" t="s">
        <v>303</v>
      </c>
      <c r="AR666" t="s">
        <v>303</v>
      </c>
      <c r="AS666">
        <v>0</v>
      </c>
      <c r="AT666">
        <v>0</v>
      </c>
      <c r="AU666">
        <f>1-AS666/AT666</f>
        <v>0</v>
      </c>
      <c r="AV666">
        <v>0.5</v>
      </c>
      <c r="AW666">
        <f>BV666</f>
        <v>0</v>
      </c>
      <c r="AX666">
        <f>K666</f>
        <v>0</v>
      </c>
      <c r="AY666">
        <f>AU666*AV666*AW666</f>
        <v>0</v>
      </c>
      <c r="AZ666">
        <f>(AX666-AP666)/AW666</f>
        <v>0</v>
      </c>
      <c r="BA666">
        <f>(AN666-AT666)/AT666</f>
        <v>0</v>
      </c>
      <c r="BB666">
        <f>AM666/(AO666+AM666/AT666)</f>
        <v>0</v>
      </c>
      <c r="BC666" t="s">
        <v>303</v>
      </c>
      <c r="BD666">
        <v>0</v>
      </c>
      <c r="BE666">
        <f>IF(BD666&lt;&gt;0, BD666, BB666)</f>
        <v>0</v>
      </c>
      <c r="BF666">
        <f>1-BE666/AT666</f>
        <v>0</v>
      </c>
      <c r="BG666">
        <f>(AT666-AS666)/(AT666-BE666)</f>
        <v>0</v>
      </c>
      <c r="BH666">
        <f>(AN666-AT666)/(AN666-BE666)</f>
        <v>0</v>
      </c>
      <c r="BI666">
        <f>(AT666-AS666)/(AT666-AM666)</f>
        <v>0</v>
      </c>
      <c r="BJ666">
        <f>(AN666-AT666)/(AN666-AM666)</f>
        <v>0</v>
      </c>
      <c r="BK666">
        <f>(BG666*BE666/AS666)</f>
        <v>0</v>
      </c>
      <c r="BL666">
        <f>(1-BK666)</f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f>$B$11*CS666+$C$11*CT666+$F$11*CU666*(1-CX666)</f>
        <v>0</v>
      </c>
      <c r="BV666">
        <f>BU666*BW666</f>
        <v>0</v>
      </c>
      <c r="BW666">
        <f>($B$11*$D$9+$C$11*$D$9+$F$11*((DH666+CZ666)/MAX(DH666+CZ666+DI666, 0.1)*$I$9+DI666/MAX(DH666+CZ666+DI666, 0.1)*$J$9))/($B$11+$C$11+$F$11)</f>
        <v>0</v>
      </c>
      <c r="BX666">
        <f>($B$11*$K$9+$C$11*$K$9+$F$11*((DH666+CZ666)/MAX(DH666+CZ666+DI666, 0.1)*$P$9+DI666/MAX(DH666+CZ666+DI666, 0.1)*$Q$9))/($B$11+$C$11+$F$11)</f>
        <v>0</v>
      </c>
      <c r="BY666">
        <v>6</v>
      </c>
      <c r="BZ666">
        <v>0.5</v>
      </c>
      <c r="CA666" t="s">
        <v>304</v>
      </c>
      <c r="CB666">
        <v>2</v>
      </c>
      <c r="CC666">
        <v>1625678513.5</v>
      </c>
      <c r="CD666">
        <v>404.870666666667</v>
      </c>
      <c r="CE666">
        <v>419.906666666667</v>
      </c>
      <c r="CF666">
        <v>17.1957333333333</v>
      </c>
      <c r="CG666">
        <v>13.6846333333333</v>
      </c>
      <c r="CH666">
        <v>419.212</v>
      </c>
      <c r="CI666">
        <v>18.8281666666667</v>
      </c>
      <c r="CJ666">
        <v>500.031333333333</v>
      </c>
      <c r="CK666">
        <v>100.43</v>
      </c>
      <c r="CL666">
        <v>0.100008733333333</v>
      </c>
      <c r="CM666">
        <v>32.9082</v>
      </c>
      <c r="CN666">
        <v>32.1666</v>
      </c>
      <c r="CO666">
        <v>999.9</v>
      </c>
      <c r="CP666">
        <v>0</v>
      </c>
      <c r="CQ666">
        <v>0</v>
      </c>
      <c r="CR666">
        <v>10011.2333333333</v>
      </c>
      <c r="CS666">
        <v>0</v>
      </c>
      <c r="CT666">
        <v>4.24586</v>
      </c>
      <c r="CU666">
        <v>1045.90333333333</v>
      </c>
      <c r="CV666">
        <v>0.961987666666667</v>
      </c>
      <c r="CW666">
        <v>0.0380122</v>
      </c>
      <c r="CX666">
        <v>0</v>
      </c>
      <c r="CY666">
        <v>1122.44333333333</v>
      </c>
      <c r="CZ666">
        <v>4.99912</v>
      </c>
      <c r="DA666">
        <v>11729.6666666667</v>
      </c>
      <c r="DB666">
        <v>6712.16666666667</v>
      </c>
      <c r="DC666">
        <v>39.2913333333333</v>
      </c>
      <c r="DD666">
        <v>41.687</v>
      </c>
      <c r="DE666">
        <v>40.7496666666667</v>
      </c>
      <c r="DF666">
        <v>41.5206666666667</v>
      </c>
      <c r="DG666">
        <v>41.7083333333333</v>
      </c>
      <c r="DH666">
        <v>1001.33333333333</v>
      </c>
      <c r="DI666">
        <v>39.57</v>
      </c>
      <c r="DJ666">
        <v>0</v>
      </c>
      <c r="DK666">
        <v>1625678515.4</v>
      </c>
      <c r="DL666">
        <v>0</v>
      </c>
      <c r="DM666">
        <v>1123.9972</v>
      </c>
      <c r="DN666">
        <v>-14.4976922828146</v>
      </c>
      <c r="DO666">
        <v>-127.66923055253</v>
      </c>
      <c r="DP666">
        <v>11744.488</v>
      </c>
      <c r="DQ666">
        <v>15</v>
      </c>
      <c r="DR666">
        <v>1625677134.6</v>
      </c>
      <c r="DS666" t="s">
        <v>305</v>
      </c>
      <c r="DT666">
        <v>1625677128.6</v>
      </c>
      <c r="DU666">
        <v>1625677134.6</v>
      </c>
      <c r="DV666">
        <v>2</v>
      </c>
      <c r="DW666">
        <v>0.041</v>
      </c>
      <c r="DX666">
        <v>0.026</v>
      </c>
      <c r="DY666">
        <v>-14.347</v>
      </c>
      <c r="DZ666">
        <v>-1.389</v>
      </c>
      <c r="EA666">
        <v>420</v>
      </c>
      <c r="EB666">
        <v>5</v>
      </c>
      <c r="EC666">
        <v>0.14</v>
      </c>
      <c r="ED666">
        <v>0.08</v>
      </c>
      <c r="EE666">
        <v>-15.1115268292683</v>
      </c>
      <c r="EF666">
        <v>0.131337282230008</v>
      </c>
      <c r="EG666">
        <v>0.0468487187756729</v>
      </c>
      <c r="EH666">
        <v>1</v>
      </c>
      <c r="EI666">
        <v>1124.6803030303</v>
      </c>
      <c r="EJ666">
        <v>-13.7088274081776</v>
      </c>
      <c r="EK666">
        <v>1.32021229892515</v>
      </c>
      <c r="EL666">
        <v>0</v>
      </c>
      <c r="EM666">
        <v>3.48127707317073</v>
      </c>
      <c r="EN666">
        <v>0.168067526132406</v>
      </c>
      <c r="EO666">
        <v>0.0193923192293291</v>
      </c>
      <c r="EP666">
        <v>0</v>
      </c>
      <c r="EQ666">
        <v>1</v>
      </c>
      <c r="ER666">
        <v>3</v>
      </c>
      <c r="ES666" t="s">
        <v>427</v>
      </c>
      <c r="ET666">
        <v>100</v>
      </c>
      <c r="EU666">
        <v>100</v>
      </c>
      <c r="EV666">
        <v>-14.342</v>
      </c>
      <c r="EW666">
        <v>-1.6326</v>
      </c>
      <c r="EX666">
        <v>-14.3476998515065</v>
      </c>
      <c r="EY666">
        <v>0.000485247639819423</v>
      </c>
      <c r="EZ666">
        <v>-1.36446825205216e-06</v>
      </c>
      <c r="FA666">
        <v>5.78542989185787e-10</v>
      </c>
      <c r="FB666">
        <v>-1.1099058739466</v>
      </c>
      <c r="FC666">
        <v>-0.0508365997127688</v>
      </c>
      <c r="FD666">
        <v>0.00161886503163497</v>
      </c>
      <c r="FE666">
        <v>-2.08621555845513e-05</v>
      </c>
      <c r="FF666">
        <v>0</v>
      </c>
      <c r="FG666">
        <v>2096</v>
      </c>
      <c r="FH666">
        <v>2</v>
      </c>
      <c r="FI666">
        <v>28</v>
      </c>
      <c r="FJ666">
        <v>23.1</v>
      </c>
      <c r="FK666">
        <v>23</v>
      </c>
      <c r="FL666">
        <v>18</v>
      </c>
      <c r="FM666">
        <v>493.802</v>
      </c>
      <c r="FN666">
        <v>514.898</v>
      </c>
      <c r="FO666">
        <v>37.8543</v>
      </c>
      <c r="FP666">
        <v>26.8703</v>
      </c>
      <c r="FQ666">
        <v>30.0007</v>
      </c>
      <c r="FR666">
        <v>26.8006</v>
      </c>
      <c r="FS666">
        <v>26.768</v>
      </c>
      <c r="FT666">
        <v>21.6164</v>
      </c>
      <c r="FU666">
        <v>15.8541</v>
      </c>
      <c r="FV666">
        <v>0</v>
      </c>
      <c r="FW666">
        <v>37.91</v>
      </c>
      <c r="FX666">
        <v>420</v>
      </c>
      <c r="FY666">
        <v>13.8174</v>
      </c>
      <c r="FZ666">
        <v>101.648</v>
      </c>
      <c r="GA666">
        <v>96.1599</v>
      </c>
    </row>
    <row r="667" spans="1:183">
      <c r="A667">
        <v>651</v>
      </c>
      <c r="B667">
        <v>1625678516.5</v>
      </c>
      <c r="C667">
        <v>1300.40000009537</v>
      </c>
      <c r="D667" t="s">
        <v>1608</v>
      </c>
      <c r="E667" t="s">
        <v>1609</v>
      </c>
      <c r="F667">
        <v>1</v>
      </c>
      <c r="G667" t="s">
        <v>302</v>
      </c>
      <c r="H667">
        <v>1625678515.5</v>
      </c>
      <c r="I667">
        <f>(J667)/1000</f>
        <v>0</v>
      </c>
      <c r="J667">
        <f>1000*CJ667*AH667*(CF667-CG667)/(100*BY667*(1000-AH667*CF667))</f>
        <v>0</v>
      </c>
      <c r="K667">
        <f>CJ667*AH667*(CE667-CD667*(1000-AH667*CG667)/(1000-AH667*CF667))/(100*BY667)</f>
        <v>0</v>
      </c>
      <c r="L667">
        <f>CD667 - IF(AH667&gt;1, K667*BY667*100.0/(AJ667*CR667), 0)</f>
        <v>0</v>
      </c>
      <c r="M667">
        <f>((S667-I667/2)*L667-K667)/(S667+I667/2)</f>
        <v>0</v>
      </c>
      <c r="N667">
        <f>M667*(CK667+CL667)/1000.0</f>
        <v>0</v>
      </c>
      <c r="O667">
        <f>(CD667 - IF(AH667&gt;1, K667*BY667*100.0/(AJ667*CR667), 0))*(CK667+CL667)/1000.0</f>
        <v>0</v>
      </c>
      <c r="P667">
        <f>2.0/((1/R667-1/Q667)+SIGN(R667)*SQRT((1/R667-1/Q667)*(1/R667-1/Q667) + 4*BZ667/((BZ667+1)*(BZ667+1))*(2*1/R667*1/Q667-1/Q667*1/Q667)))</f>
        <v>0</v>
      </c>
      <c r="Q667">
        <f>IF(LEFT(CA667,1)&lt;&gt;"0",IF(LEFT(CA667,1)="1",3.0,CB667),$D$5+$E$5*(CR667*CK667/($K$5*1000))+$F$5*(CR667*CK667/($K$5*1000))*MAX(MIN(BY667,$J$5),$I$5)*MAX(MIN(BY667,$J$5),$I$5)+$G$5*MAX(MIN(BY667,$J$5),$I$5)*(CR667*CK667/($K$5*1000))+$H$5*(CR667*CK667/($K$5*1000))*(CR667*CK667/($K$5*1000)))</f>
        <v>0</v>
      </c>
      <c r="R667">
        <f>I667*(1000-(1000*0.61365*exp(17.502*V667/(240.97+V667))/(CK667+CL667)+CF667)/2)/(1000*0.61365*exp(17.502*V667/(240.97+V667))/(CK667+CL667)-CF667)</f>
        <v>0</v>
      </c>
      <c r="S667">
        <f>1/((BZ667+1)/(P667/1.6)+1/(Q667/1.37)) + BZ667/((BZ667+1)/(P667/1.6) + BZ667/(Q667/1.37))</f>
        <v>0</v>
      </c>
      <c r="T667">
        <f>(BU667*BX667)</f>
        <v>0</v>
      </c>
      <c r="U667">
        <f>(CM667+(T667+2*0.95*5.67E-8*(((CM667+$B$7)+273)^4-(CM667+273)^4)-44100*I667)/(1.84*29.3*Q667+8*0.95*5.67E-8*(CM667+273)^3))</f>
        <v>0</v>
      </c>
      <c r="V667">
        <f>($C$7*CN667+$D$7*CO667+$E$7*U667)</f>
        <v>0</v>
      </c>
      <c r="W667">
        <f>0.61365*exp(17.502*V667/(240.97+V667))</f>
        <v>0</v>
      </c>
      <c r="X667">
        <f>(Y667/Z667*100)</f>
        <v>0</v>
      </c>
      <c r="Y667">
        <f>CF667*(CK667+CL667)/1000</f>
        <v>0</v>
      </c>
      <c r="Z667">
        <f>0.61365*exp(17.502*CM667/(240.97+CM667))</f>
        <v>0</v>
      </c>
      <c r="AA667">
        <f>(W667-CF667*(CK667+CL667)/1000)</f>
        <v>0</v>
      </c>
      <c r="AB667">
        <f>(-I667*44100)</f>
        <v>0</v>
      </c>
      <c r="AC667">
        <f>2*29.3*Q667*0.92*(CM667-V667)</f>
        <v>0</v>
      </c>
      <c r="AD667">
        <f>2*0.95*5.67E-8*(((CM667+$B$7)+273)^4-(V667+273)^4)</f>
        <v>0</v>
      </c>
      <c r="AE667">
        <f>T667+AD667+AB667+AC667</f>
        <v>0</v>
      </c>
      <c r="AF667">
        <v>0</v>
      </c>
      <c r="AG667">
        <v>0</v>
      </c>
      <c r="AH667">
        <f>IF(AF667*$H$13&gt;=AJ667,1.0,(AJ667/(AJ667-AF667*$H$13)))</f>
        <v>0</v>
      </c>
      <c r="AI667">
        <f>(AH667-1)*100</f>
        <v>0</v>
      </c>
      <c r="AJ667">
        <f>MAX(0,($B$13+$C$13*CR667)/(1+$D$13*CR667)*CK667/(CM667+273)*$E$13)</f>
        <v>0</v>
      </c>
      <c r="AK667" t="s">
        <v>303</v>
      </c>
      <c r="AL667" t="s">
        <v>303</v>
      </c>
      <c r="AM667">
        <v>0</v>
      </c>
      <c r="AN667">
        <v>0</v>
      </c>
      <c r="AO667">
        <f>1-AM667/AN667</f>
        <v>0</v>
      </c>
      <c r="AP667">
        <v>0</v>
      </c>
      <c r="AQ667" t="s">
        <v>303</v>
      </c>
      <c r="AR667" t="s">
        <v>303</v>
      </c>
      <c r="AS667">
        <v>0</v>
      </c>
      <c r="AT667">
        <v>0</v>
      </c>
      <c r="AU667">
        <f>1-AS667/AT667</f>
        <v>0</v>
      </c>
      <c r="AV667">
        <v>0.5</v>
      </c>
      <c r="AW667">
        <f>BV667</f>
        <v>0</v>
      </c>
      <c r="AX667">
        <f>K667</f>
        <v>0</v>
      </c>
      <c r="AY667">
        <f>AU667*AV667*AW667</f>
        <v>0</v>
      </c>
      <c r="AZ667">
        <f>(AX667-AP667)/AW667</f>
        <v>0</v>
      </c>
      <c r="BA667">
        <f>(AN667-AT667)/AT667</f>
        <v>0</v>
      </c>
      <c r="BB667">
        <f>AM667/(AO667+AM667/AT667)</f>
        <v>0</v>
      </c>
      <c r="BC667" t="s">
        <v>303</v>
      </c>
      <c r="BD667">
        <v>0</v>
      </c>
      <c r="BE667">
        <f>IF(BD667&lt;&gt;0, BD667, BB667)</f>
        <v>0</v>
      </c>
      <c r="BF667">
        <f>1-BE667/AT667</f>
        <v>0</v>
      </c>
      <c r="BG667">
        <f>(AT667-AS667)/(AT667-BE667)</f>
        <v>0</v>
      </c>
      <c r="BH667">
        <f>(AN667-AT667)/(AN667-BE667)</f>
        <v>0</v>
      </c>
      <c r="BI667">
        <f>(AT667-AS667)/(AT667-AM667)</f>
        <v>0</v>
      </c>
      <c r="BJ667">
        <f>(AN667-AT667)/(AN667-AM667)</f>
        <v>0</v>
      </c>
      <c r="BK667">
        <f>(BG667*BE667/AS667)</f>
        <v>0</v>
      </c>
      <c r="BL667">
        <f>(1-BK667)</f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f>$B$11*CS667+$C$11*CT667+$F$11*CU667*(1-CX667)</f>
        <v>0</v>
      </c>
      <c r="BV667">
        <f>BU667*BW667</f>
        <v>0</v>
      </c>
      <c r="BW667">
        <f>($B$11*$D$9+$C$11*$D$9+$F$11*((DH667+CZ667)/MAX(DH667+CZ667+DI667, 0.1)*$I$9+DI667/MAX(DH667+CZ667+DI667, 0.1)*$J$9))/($B$11+$C$11+$F$11)</f>
        <v>0</v>
      </c>
      <c r="BX667">
        <f>($B$11*$K$9+$C$11*$K$9+$F$11*((DH667+CZ667)/MAX(DH667+CZ667+DI667, 0.1)*$P$9+DI667/MAX(DH667+CZ667+DI667, 0.1)*$Q$9))/($B$11+$C$11+$F$11)</f>
        <v>0</v>
      </c>
      <c r="BY667">
        <v>6</v>
      </c>
      <c r="BZ667">
        <v>0.5</v>
      </c>
      <c r="CA667" t="s">
        <v>304</v>
      </c>
      <c r="CB667">
        <v>2</v>
      </c>
      <c r="CC667">
        <v>1625678515.5</v>
      </c>
      <c r="CD667">
        <v>404.855666666667</v>
      </c>
      <c r="CE667">
        <v>419.906333333333</v>
      </c>
      <c r="CF667">
        <v>17.2245666666667</v>
      </c>
      <c r="CG667">
        <v>13.7107</v>
      </c>
      <c r="CH667">
        <v>419.197</v>
      </c>
      <c r="CI667">
        <v>18.8573333333333</v>
      </c>
      <c r="CJ667">
        <v>500.102</v>
      </c>
      <c r="CK667">
        <v>100.431666666667</v>
      </c>
      <c r="CL667">
        <v>0.1001975</v>
      </c>
      <c r="CM667">
        <v>32.9388666666667</v>
      </c>
      <c r="CN667">
        <v>32.1966</v>
      </c>
      <c r="CO667">
        <v>999.9</v>
      </c>
      <c r="CP667">
        <v>0</v>
      </c>
      <c r="CQ667">
        <v>0</v>
      </c>
      <c r="CR667">
        <v>9999.98333333333</v>
      </c>
      <c r="CS667">
        <v>0</v>
      </c>
      <c r="CT667">
        <v>4.24586</v>
      </c>
      <c r="CU667">
        <v>1046.01666666667</v>
      </c>
      <c r="CV667">
        <v>0.961991333333333</v>
      </c>
      <c r="CW667">
        <v>0.0380085</v>
      </c>
      <c r="CX667">
        <v>0</v>
      </c>
      <c r="CY667">
        <v>1122.15666666667</v>
      </c>
      <c r="CZ667">
        <v>4.99912</v>
      </c>
      <c r="DA667">
        <v>11726.5</v>
      </c>
      <c r="DB667">
        <v>6712.90666666667</v>
      </c>
      <c r="DC667">
        <v>39.25</v>
      </c>
      <c r="DD667">
        <v>41.729</v>
      </c>
      <c r="DE667">
        <v>40.9373333333333</v>
      </c>
      <c r="DF667">
        <v>41.5833333333333</v>
      </c>
      <c r="DG667">
        <v>41.7703333333333</v>
      </c>
      <c r="DH667">
        <v>1001.44666666667</v>
      </c>
      <c r="DI667">
        <v>39.57</v>
      </c>
      <c r="DJ667">
        <v>0</v>
      </c>
      <c r="DK667">
        <v>1625678517.2</v>
      </c>
      <c r="DL667">
        <v>0</v>
      </c>
      <c r="DM667">
        <v>1123.66192307692</v>
      </c>
      <c r="DN667">
        <v>-14.181538465003</v>
      </c>
      <c r="DO667">
        <v>-131.227350484543</v>
      </c>
      <c r="DP667">
        <v>11741.4153846154</v>
      </c>
      <c r="DQ667">
        <v>15</v>
      </c>
      <c r="DR667">
        <v>1625677134.6</v>
      </c>
      <c r="DS667" t="s">
        <v>305</v>
      </c>
      <c r="DT667">
        <v>1625677128.6</v>
      </c>
      <c r="DU667">
        <v>1625677134.6</v>
      </c>
      <c r="DV667">
        <v>2</v>
      </c>
      <c r="DW667">
        <v>0.041</v>
      </c>
      <c r="DX667">
        <v>0.026</v>
      </c>
      <c r="DY667">
        <v>-14.347</v>
      </c>
      <c r="DZ667">
        <v>-1.389</v>
      </c>
      <c r="EA667">
        <v>420</v>
      </c>
      <c r="EB667">
        <v>5</v>
      </c>
      <c r="EC667">
        <v>0.14</v>
      </c>
      <c r="ED667">
        <v>0.08</v>
      </c>
      <c r="EE667">
        <v>-15.1048731707317</v>
      </c>
      <c r="EF667">
        <v>0.198110801393706</v>
      </c>
      <c r="EG667">
        <v>0.0494607458268813</v>
      </c>
      <c r="EH667">
        <v>1</v>
      </c>
      <c r="EI667">
        <v>1124.27771428571</v>
      </c>
      <c r="EJ667">
        <v>-13.9164774951053</v>
      </c>
      <c r="EK667">
        <v>1.41390863660035</v>
      </c>
      <c r="EL667">
        <v>0</v>
      </c>
      <c r="EM667">
        <v>3.48656609756098</v>
      </c>
      <c r="EN667">
        <v>0.174314634146343</v>
      </c>
      <c r="EO667">
        <v>0.0198772685317467</v>
      </c>
      <c r="EP667">
        <v>0</v>
      </c>
      <c r="EQ667">
        <v>1</v>
      </c>
      <c r="ER667">
        <v>3</v>
      </c>
      <c r="ES667" t="s">
        <v>427</v>
      </c>
      <c r="ET667">
        <v>100</v>
      </c>
      <c r="EU667">
        <v>100</v>
      </c>
      <c r="EV667">
        <v>-14.341</v>
      </c>
      <c r="EW667">
        <v>-1.6329</v>
      </c>
      <c r="EX667">
        <v>-14.3476998515065</v>
      </c>
      <c r="EY667">
        <v>0.000485247639819423</v>
      </c>
      <c r="EZ667">
        <v>-1.36446825205216e-06</v>
      </c>
      <c r="FA667">
        <v>5.78542989185787e-10</v>
      </c>
      <c r="FB667">
        <v>-1.1099058739466</v>
      </c>
      <c r="FC667">
        <v>-0.0508365997127688</v>
      </c>
      <c r="FD667">
        <v>0.00161886503163497</v>
      </c>
      <c r="FE667">
        <v>-2.08621555845513e-05</v>
      </c>
      <c r="FF667">
        <v>0</v>
      </c>
      <c r="FG667">
        <v>2096</v>
      </c>
      <c r="FH667">
        <v>2</v>
      </c>
      <c r="FI667">
        <v>28</v>
      </c>
      <c r="FJ667">
        <v>23.1</v>
      </c>
      <c r="FK667">
        <v>23</v>
      </c>
      <c r="FL667">
        <v>18</v>
      </c>
      <c r="FM667">
        <v>493.743</v>
      </c>
      <c r="FN667">
        <v>515.149</v>
      </c>
      <c r="FO667">
        <v>37.9015</v>
      </c>
      <c r="FP667">
        <v>26.8732</v>
      </c>
      <c r="FQ667">
        <v>30.0007</v>
      </c>
      <c r="FR667">
        <v>26.8024</v>
      </c>
      <c r="FS667">
        <v>26.7697</v>
      </c>
      <c r="FT667">
        <v>21.6167</v>
      </c>
      <c r="FU667">
        <v>15.3754</v>
      </c>
      <c r="FV667">
        <v>0</v>
      </c>
      <c r="FW667">
        <v>37.98</v>
      </c>
      <c r="FX667">
        <v>420</v>
      </c>
      <c r="FY667">
        <v>13.91</v>
      </c>
      <c r="FZ667">
        <v>101.648</v>
      </c>
      <c r="GA667">
        <v>96.1596</v>
      </c>
    </row>
    <row r="668" spans="1:183">
      <c r="A668">
        <v>652</v>
      </c>
      <c r="B668">
        <v>1625678518.5</v>
      </c>
      <c r="C668">
        <v>1302.40000009537</v>
      </c>
      <c r="D668" t="s">
        <v>1610</v>
      </c>
      <c r="E668" t="s">
        <v>1611</v>
      </c>
      <c r="F668">
        <v>1</v>
      </c>
      <c r="G668" t="s">
        <v>302</v>
      </c>
      <c r="H668">
        <v>1625678517.5</v>
      </c>
      <c r="I668">
        <f>(J668)/1000</f>
        <v>0</v>
      </c>
      <c r="J668">
        <f>1000*CJ668*AH668*(CF668-CG668)/(100*BY668*(1000-AH668*CF668))</f>
        <v>0</v>
      </c>
      <c r="K668">
        <f>CJ668*AH668*(CE668-CD668*(1000-AH668*CG668)/(1000-AH668*CF668))/(100*BY668)</f>
        <v>0</v>
      </c>
      <c r="L668">
        <f>CD668 - IF(AH668&gt;1, K668*BY668*100.0/(AJ668*CR668), 0)</f>
        <v>0</v>
      </c>
      <c r="M668">
        <f>((S668-I668/2)*L668-K668)/(S668+I668/2)</f>
        <v>0</v>
      </c>
      <c r="N668">
        <f>M668*(CK668+CL668)/1000.0</f>
        <v>0</v>
      </c>
      <c r="O668">
        <f>(CD668 - IF(AH668&gt;1, K668*BY668*100.0/(AJ668*CR668), 0))*(CK668+CL668)/1000.0</f>
        <v>0</v>
      </c>
      <c r="P668">
        <f>2.0/((1/R668-1/Q668)+SIGN(R668)*SQRT((1/R668-1/Q668)*(1/R668-1/Q668) + 4*BZ668/((BZ668+1)*(BZ668+1))*(2*1/R668*1/Q668-1/Q668*1/Q668)))</f>
        <v>0</v>
      </c>
      <c r="Q668">
        <f>IF(LEFT(CA668,1)&lt;&gt;"0",IF(LEFT(CA668,1)="1",3.0,CB668),$D$5+$E$5*(CR668*CK668/($K$5*1000))+$F$5*(CR668*CK668/($K$5*1000))*MAX(MIN(BY668,$J$5),$I$5)*MAX(MIN(BY668,$J$5),$I$5)+$G$5*MAX(MIN(BY668,$J$5),$I$5)*(CR668*CK668/($K$5*1000))+$H$5*(CR668*CK668/($K$5*1000))*(CR668*CK668/($K$5*1000)))</f>
        <v>0</v>
      </c>
      <c r="R668">
        <f>I668*(1000-(1000*0.61365*exp(17.502*V668/(240.97+V668))/(CK668+CL668)+CF668)/2)/(1000*0.61365*exp(17.502*V668/(240.97+V668))/(CK668+CL668)-CF668)</f>
        <v>0</v>
      </c>
      <c r="S668">
        <f>1/((BZ668+1)/(P668/1.6)+1/(Q668/1.37)) + BZ668/((BZ668+1)/(P668/1.6) + BZ668/(Q668/1.37))</f>
        <v>0</v>
      </c>
      <c r="T668">
        <f>(BU668*BX668)</f>
        <v>0</v>
      </c>
      <c r="U668">
        <f>(CM668+(T668+2*0.95*5.67E-8*(((CM668+$B$7)+273)^4-(CM668+273)^4)-44100*I668)/(1.84*29.3*Q668+8*0.95*5.67E-8*(CM668+273)^3))</f>
        <v>0</v>
      </c>
      <c r="V668">
        <f>($C$7*CN668+$D$7*CO668+$E$7*U668)</f>
        <v>0</v>
      </c>
      <c r="W668">
        <f>0.61365*exp(17.502*V668/(240.97+V668))</f>
        <v>0</v>
      </c>
      <c r="X668">
        <f>(Y668/Z668*100)</f>
        <v>0</v>
      </c>
      <c r="Y668">
        <f>CF668*(CK668+CL668)/1000</f>
        <v>0</v>
      </c>
      <c r="Z668">
        <f>0.61365*exp(17.502*CM668/(240.97+CM668))</f>
        <v>0</v>
      </c>
      <c r="AA668">
        <f>(W668-CF668*(CK668+CL668)/1000)</f>
        <v>0</v>
      </c>
      <c r="AB668">
        <f>(-I668*44100)</f>
        <v>0</v>
      </c>
      <c r="AC668">
        <f>2*29.3*Q668*0.92*(CM668-V668)</f>
        <v>0</v>
      </c>
      <c r="AD668">
        <f>2*0.95*5.67E-8*(((CM668+$B$7)+273)^4-(V668+273)^4)</f>
        <v>0</v>
      </c>
      <c r="AE668">
        <f>T668+AD668+AB668+AC668</f>
        <v>0</v>
      </c>
      <c r="AF668">
        <v>0</v>
      </c>
      <c r="AG668">
        <v>0</v>
      </c>
      <c r="AH668">
        <f>IF(AF668*$H$13&gt;=AJ668,1.0,(AJ668/(AJ668-AF668*$H$13)))</f>
        <v>0</v>
      </c>
      <c r="AI668">
        <f>(AH668-1)*100</f>
        <v>0</v>
      </c>
      <c r="AJ668">
        <f>MAX(0,($B$13+$C$13*CR668)/(1+$D$13*CR668)*CK668/(CM668+273)*$E$13)</f>
        <v>0</v>
      </c>
      <c r="AK668" t="s">
        <v>303</v>
      </c>
      <c r="AL668" t="s">
        <v>303</v>
      </c>
      <c r="AM668">
        <v>0</v>
      </c>
      <c r="AN668">
        <v>0</v>
      </c>
      <c r="AO668">
        <f>1-AM668/AN668</f>
        <v>0</v>
      </c>
      <c r="AP668">
        <v>0</v>
      </c>
      <c r="AQ668" t="s">
        <v>303</v>
      </c>
      <c r="AR668" t="s">
        <v>303</v>
      </c>
      <c r="AS668">
        <v>0</v>
      </c>
      <c r="AT668">
        <v>0</v>
      </c>
      <c r="AU668">
        <f>1-AS668/AT668</f>
        <v>0</v>
      </c>
      <c r="AV668">
        <v>0.5</v>
      </c>
      <c r="AW668">
        <f>BV668</f>
        <v>0</v>
      </c>
      <c r="AX668">
        <f>K668</f>
        <v>0</v>
      </c>
      <c r="AY668">
        <f>AU668*AV668*AW668</f>
        <v>0</v>
      </c>
      <c r="AZ668">
        <f>(AX668-AP668)/AW668</f>
        <v>0</v>
      </c>
      <c r="BA668">
        <f>(AN668-AT668)/AT668</f>
        <v>0</v>
      </c>
      <c r="BB668">
        <f>AM668/(AO668+AM668/AT668)</f>
        <v>0</v>
      </c>
      <c r="BC668" t="s">
        <v>303</v>
      </c>
      <c r="BD668">
        <v>0</v>
      </c>
      <c r="BE668">
        <f>IF(BD668&lt;&gt;0, BD668, BB668)</f>
        <v>0</v>
      </c>
      <c r="BF668">
        <f>1-BE668/AT668</f>
        <v>0</v>
      </c>
      <c r="BG668">
        <f>(AT668-AS668)/(AT668-BE668)</f>
        <v>0</v>
      </c>
      <c r="BH668">
        <f>(AN668-AT668)/(AN668-BE668)</f>
        <v>0</v>
      </c>
      <c r="BI668">
        <f>(AT668-AS668)/(AT668-AM668)</f>
        <v>0</v>
      </c>
      <c r="BJ668">
        <f>(AN668-AT668)/(AN668-AM668)</f>
        <v>0</v>
      </c>
      <c r="BK668">
        <f>(BG668*BE668/AS668)</f>
        <v>0</v>
      </c>
      <c r="BL668">
        <f>(1-BK668)</f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f>$B$11*CS668+$C$11*CT668+$F$11*CU668*(1-CX668)</f>
        <v>0</v>
      </c>
      <c r="BV668">
        <f>BU668*BW668</f>
        <v>0</v>
      </c>
      <c r="BW668">
        <f>($B$11*$D$9+$C$11*$D$9+$F$11*((DH668+CZ668)/MAX(DH668+CZ668+DI668, 0.1)*$I$9+DI668/MAX(DH668+CZ668+DI668, 0.1)*$J$9))/($B$11+$C$11+$F$11)</f>
        <v>0</v>
      </c>
      <c r="BX668">
        <f>($B$11*$K$9+$C$11*$K$9+$F$11*((DH668+CZ668)/MAX(DH668+CZ668+DI668, 0.1)*$P$9+DI668/MAX(DH668+CZ668+DI668, 0.1)*$Q$9))/($B$11+$C$11+$F$11)</f>
        <v>0</v>
      </c>
      <c r="BY668">
        <v>6</v>
      </c>
      <c r="BZ668">
        <v>0.5</v>
      </c>
      <c r="CA668" t="s">
        <v>304</v>
      </c>
      <c r="CB668">
        <v>2</v>
      </c>
      <c r="CC668">
        <v>1625678517.5</v>
      </c>
      <c r="CD668">
        <v>404.875666666667</v>
      </c>
      <c r="CE668">
        <v>419.917666666667</v>
      </c>
      <c r="CF668">
        <v>17.2538666666667</v>
      </c>
      <c r="CG668">
        <v>13.7247333333333</v>
      </c>
      <c r="CH668">
        <v>419.217</v>
      </c>
      <c r="CI668">
        <v>18.8870333333333</v>
      </c>
      <c r="CJ668">
        <v>500.018333333333</v>
      </c>
      <c r="CK668">
        <v>100.431666666667</v>
      </c>
      <c r="CL668">
        <v>0.0998229333333333</v>
      </c>
      <c r="CM668">
        <v>32.9683</v>
      </c>
      <c r="CN668">
        <v>32.2296333333333</v>
      </c>
      <c r="CO668">
        <v>999.9</v>
      </c>
      <c r="CP668">
        <v>0</v>
      </c>
      <c r="CQ668">
        <v>0</v>
      </c>
      <c r="CR668">
        <v>10023.7666666667</v>
      </c>
      <c r="CS668">
        <v>0</v>
      </c>
      <c r="CT668">
        <v>4.24586</v>
      </c>
      <c r="CU668">
        <v>1046.00666666667</v>
      </c>
      <c r="CV668">
        <v>0.961991333333333</v>
      </c>
      <c r="CW668">
        <v>0.0380085</v>
      </c>
      <c r="CX668">
        <v>0</v>
      </c>
      <c r="CY668">
        <v>1121.59666666667</v>
      </c>
      <c r="CZ668">
        <v>4.99912</v>
      </c>
      <c r="DA668">
        <v>11722.1666666667</v>
      </c>
      <c r="DB668">
        <v>6712.82</v>
      </c>
      <c r="DC668">
        <v>39.2286666666667</v>
      </c>
      <c r="DD668">
        <v>41.687</v>
      </c>
      <c r="DE668">
        <v>40.8536666666667</v>
      </c>
      <c r="DF668">
        <v>41.479</v>
      </c>
      <c r="DG668">
        <v>41.6873333333333</v>
      </c>
      <c r="DH668">
        <v>1001.43666666667</v>
      </c>
      <c r="DI668">
        <v>39.57</v>
      </c>
      <c r="DJ668">
        <v>0</v>
      </c>
      <c r="DK668">
        <v>1625678519.6</v>
      </c>
      <c r="DL668">
        <v>0</v>
      </c>
      <c r="DM668">
        <v>1123.09846153846</v>
      </c>
      <c r="DN668">
        <v>-14.2311111062937</v>
      </c>
      <c r="DO668">
        <v>-128.533333342644</v>
      </c>
      <c r="DP668">
        <v>11736.0461538462</v>
      </c>
      <c r="DQ668">
        <v>15</v>
      </c>
      <c r="DR668">
        <v>1625677134.6</v>
      </c>
      <c r="DS668" t="s">
        <v>305</v>
      </c>
      <c r="DT668">
        <v>1625677128.6</v>
      </c>
      <c r="DU668">
        <v>1625677134.6</v>
      </c>
      <c r="DV668">
        <v>2</v>
      </c>
      <c r="DW668">
        <v>0.041</v>
      </c>
      <c r="DX668">
        <v>0.026</v>
      </c>
      <c r="DY668">
        <v>-14.347</v>
      </c>
      <c r="DZ668">
        <v>-1.389</v>
      </c>
      <c r="EA668">
        <v>420</v>
      </c>
      <c r="EB668">
        <v>5</v>
      </c>
      <c r="EC668">
        <v>0.14</v>
      </c>
      <c r="ED668">
        <v>0.08</v>
      </c>
      <c r="EE668">
        <v>-15.0959268292683</v>
      </c>
      <c r="EF668">
        <v>0.230059233449427</v>
      </c>
      <c r="EG668">
        <v>0.0510863068111701</v>
      </c>
      <c r="EH668">
        <v>1</v>
      </c>
      <c r="EI668">
        <v>1123.72727272727</v>
      </c>
      <c r="EJ668">
        <v>-14.1422378095154</v>
      </c>
      <c r="EK668">
        <v>1.35998055406612</v>
      </c>
      <c r="EL668">
        <v>0</v>
      </c>
      <c r="EM668">
        <v>3.49320414634146</v>
      </c>
      <c r="EN668">
        <v>0.185126550522659</v>
      </c>
      <c r="EO668">
        <v>0.0209293492115166</v>
      </c>
      <c r="EP668">
        <v>0</v>
      </c>
      <c r="EQ668">
        <v>1</v>
      </c>
      <c r="ER668">
        <v>3</v>
      </c>
      <c r="ES668" t="s">
        <v>427</v>
      </c>
      <c r="ET668">
        <v>100</v>
      </c>
      <c r="EU668">
        <v>100</v>
      </c>
      <c r="EV668">
        <v>-14.342</v>
      </c>
      <c r="EW668">
        <v>-1.6333</v>
      </c>
      <c r="EX668">
        <v>-14.3476998515065</v>
      </c>
      <c r="EY668">
        <v>0.000485247639819423</v>
      </c>
      <c r="EZ668">
        <v>-1.36446825205216e-06</v>
      </c>
      <c r="FA668">
        <v>5.78542989185787e-10</v>
      </c>
      <c r="FB668">
        <v>-1.1099058739466</v>
      </c>
      <c r="FC668">
        <v>-0.0508365997127688</v>
      </c>
      <c r="FD668">
        <v>0.00161886503163497</v>
      </c>
      <c r="FE668">
        <v>-2.08621555845513e-05</v>
      </c>
      <c r="FF668">
        <v>0</v>
      </c>
      <c r="FG668">
        <v>2096</v>
      </c>
      <c r="FH668">
        <v>2</v>
      </c>
      <c r="FI668">
        <v>28</v>
      </c>
      <c r="FJ668">
        <v>23.2</v>
      </c>
      <c r="FK668">
        <v>23.1</v>
      </c>
      <c r="FL668">
        <v>18</v>
      </c>
      <c r="FM668">
        <v>493.816</v>
      </c>
      <c r="FN668">
        <v>515.305</v>
      </c>
      <c r="FO668">
        <v>37.9479</v>
      </c>
      <c r="FP668">
        <v>26.8765</v>
      </c>
      <c r="FQ668">
        <v>30.0005</v>
      </c>
      <c r="FR668">
        <v>26.8041</v>
      </c>
      <c r="FS668">
        <v>26.7709</v>
      </c>
      <c r="FT668">
        <v>21.6173</v>
      </c>
      <c r="FU668">
        <v>15.0803</v>
      </c>
      <c r="FV668">
        <v>0</v>
      </c>
      <c r="FW668">
        <v>37.98</v>
      </c>
      <c r="FX668">
        <v>420</v>
      </c>
      <c r="FY668">
        <v>13.9207</v>
      </c>
      <c r="FZ668">
        <v>101.648</v>
      </c>
      <c r="GA668">
        <v>96.1598</v>
      </c>
    </row>
    <row r="669" spans="1:183">
      <c r="A669">
        <v>653</v>
      </c>
      <c r="B669">
        <v>1625678520.5</v>
      </c>
      <c r="C669">
        <v>1304.40000009537</v>
      </c>
      <c r="D669" t="s">
        <v>1612</v>
      </c>
      <c r="E669" t="s">
        <v>1613</v>
      </c>
      <c r="F669">
        <v>1</v>
      </c>
      <c r="G669" t="s">
        <v>302</v>
      </c>
      <c r="H669">
        <v>1625678519.5</v>
      </c>
      <c r="I669">
        <f>(J669)/1000</f>
        <v>0</v>
      </c>
      <c r="J669">
        <f>1000*CJ669*AH669*(CF669-CG669)/(100*BY669*(1000-AH669*CF669))</f>
        <v>0</v>
      </c>
      <c r="K669">
        <f>CJ669*AH669*(CE669-CD669*(1000-AH669*CG669)/(1000-AH669*CF669))/(100*BY669)</f>
        <v>0</v>
      </c>
      <c r="L669">
        <f>CD669 - IF(AH669&gt;1, K669*BY669*100.0/(AJ669*CR669), 0)</f>
        <v>0</v>
      </c>
      <c r="M669">
        <f>((S669-I669/2)*L669-K669)/(S669+I669/2)</f>
        <v>0</v>
      </c>
      <c r="N669">
        <f>M669*(CK669+CL669)/1000.0</f>
        <v>0</v>
      </c>
      <c r="O669">
        <f>(CD669 - IF(AH669&gt;1, K669*BY669*100.0/(AJ669*CR669), 0))*(CK669+CL669)/1000.0</f>
        <v>0</v>
      </c>
      <c r="P669">
        <f>2.0/((1/R669-1/Q669)+SIGN(R669)*SQRT((1/R669-1/Q669)*(1/R669-1/Q669) + 4*BZ669/((BZ669+1)*(BZ669+1))*(2*1/R669*1/Q669-1/Q669*1/Q669)))</f>
        <v>0</v>
      </c>
      <c r="Q669">
        <f>IF(LEFT(CA669,1)&lt;&gt;"0",IF(LEFT(CA669,1)="1",3.0,CB669),$D$5+$E$5*(CR669*CK669/($K$5*1000))+$F$5*(CR669*CK669/($K$5*1000))*MAX(MIN(BY669,$J$5),$I$5)*MAX(MIN(BY669,$J$5),$I$5)+$G$5*MAX(MIN(BY669,$J$5),$I$5)*(CR669*CK669/($K$5*1000))+$H$5*(CR669*CK669/($K$5*1000))*(CR669*CK669/($K$5*1000)))</f>
        <v>0</v>
      </c>
      <c r="R669">
        <f>I669*(1000-(1000*0.61365*exp(17.502*V669/(240.97+V669))/(CK669+CL669)+CF669)/2)/(1000*0.61365*exp(17.502*V669/(240.97+V669))/(CK669+CL669)-CF669)</f>
        <v>0</v>
      </c>
      <c r="S669">
        <f>1/((BZ669+1)/(P669/1.6)+1/(Q669/1.37)) + BZ669/((BZ669+1)/(P669/1.6) + BZ669/(Q669/1.37))</f>
        <v>0</v>
      </c>
      <c r="T669">
        <f>(BU669*BX669)</f>
        <v>0</v>
      </c>
      <c r="U669">
        <f>(CM669+(T669+2*0.95*5.67E-8*(((CM669+$B$7)+273)^4-(CM669+273)^4)-44100*I669)/(1.84*29.3*Q669+8*0.95*5.67E-8*(CM669+273)^3))</f>
        <v>0</v>
      </c>
      <c r="V669">
        <f>($C$7*CN669+$D$7*CO669+$E$7*U669)</f>
        <v>0</v>
      </c>
      <c r="W669">
        <f>0.61365*exp(17.502*V669/(240.97+V669))</f>
        <v>0</v>
      </c>
      <c r="X669">
        <f>(Y669/Z669*100)</f>
        <v>0</v>
      </c>
      <c r="Y669">
        <f>CF669*(CK669+CL669)/1000</f>
        <v>0</v>
      </c>
      <c r="Z669">
        <f>0.61365*exp(17.502*CM669/(240.97+CM669))</f>
        <v>0</v>
      </c>
      <c r="AA669">
        <f>(W669-CF669*(CK669+CL669)/1000)</f>
        <v>0</v>
      </c>
      <c r="AB669">
        <f>(-I669*44100)</f>
        <v>0</v>
      </c>
      <c r="AC669">
        <f>2*29.3*Q669*0.92*(CM669-V669)</f>
        <v>0</v>
      </c>
      <c r="AD669">
        <f>2*0.95*5.67E-8*(((CM669+$B$7)+273)^4-(V669+273)^4)</f>
        <v>0</v>
      </c>
      <c r="AE669">
        <f>T669+AD669+AB669+AC669</f>
        <v>0</v>
      </c>
      <c r="AF669">
        <v>0</v>
      </c>
      <c r="AG669">
        <v>0</v>
      </c>
      <c r="AH669">
        <f>IF(AF669*$H$13&gt;=AJ669,1.0,(AJ669/(AJ669-AF669*$H$13)))</f>
        <v>0</v>
      </c>
      <c r="AI669">
        <f>(AH669-1)*100</f>
        <v>0</v>
      </c>
      <c r="AJ669">
        <f>MAX(0,($B$13+$C$13*CR669)/(1+$D$13*CR669)*CK669/(CM669+273)*$E$13)</f>
        <v>0</v>
      </c>
      <c r="AK669" t="s">
        <v>303</v>
      </c>
      <c r="AL669" t="s">
        <v>303</v>
      </c>
      <c r="AM669">
        <v>0</v>
      </c>
      <c r="AN669">
        <v>0</v>
      </c>
      <c r="AO669">
        <f>1-AM669/AN669</f>
        <v>0</v>
      </c>
      <c r="AP669">
        <v>0</v>
      </c>
      <c r="AQ669" t="s">
        <v>303</v>
      </c>
      <c r="AR669" t="s">
        <v>303</v>
      </c>
      <c r="AS669">
        <v>0</v>
      </c>
      <c r="AT669">
        <v>0</v>
      </c>
      <c r="AU669">
        <f>1-AS669/AT669</f>
        <v>0</v>
      </c>
      <c r="AV669">
        <v>0.5</v>
      </c>
      <c r="AW669">
        <f>BV669</f>
        <v>0</v>
      </c>
      <c r="AX669">
        <f>K669</f>
        <v>0</v>
      </c>
      <c r="AY669">
        <f>AU669*AV669*AW669</f>
        <v>0</v>
      </c>
      <c r="AZ669">
        <f>(AX669-AP669)/AW669</f>
        <v>0</v>
      </c>
      <c r="BA669">
        <f>(AN669-AT669)/AT669</f>
        <v>0</v>
      </c>
      <c r="BB669">
        <f>AM669/(AO669+AM669/AT669)</f>
        <v>0</v>
      </c>
      <c r="BC669" t="s">
        <v>303</v>
      </c>
      <c r="BD669">
        <v>0</v>
      </c>
      <c r="BE669">
        <f>IF(BD669&lt;&gt;0, BD669, BB669)</f>
        <v>0</v>
      </c>
      <c r="BF669">
        <f>1-BE669/AT669</f>
        <v>0</v>
      </c>
      <c r="BG669">
        <f>(AT669-AS669)/(AT669-BE669)</f>
        <v>0</v>
      </c>
      <c r="BH669">
        <f>(AN669-AT669)/(AN669-BE669)</f>
        <v>0</v>
      </c>
      <c r="BI669">
        <f>(AT669-AS669)/(AT669-AM669)</f>
        <v>0</v>
      </c>
      <c r="BJ669">
        <f>(AN669-AT669)/(AN669-AM669)</f>
        <v>0</v>
      </c>
      <c r="BK669">
        <f>(BG669*BE669/AS669)</f>
        <v>0</v>
      </c>
      <c r="BL669">
        <f>(1-BK669)</f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f>$B$11*CS669+$C$11*CT669+$F$11*CU669*(1-CX669)</f>
        <v>0</v>
      </c>
      <c r="BV669">
        <f>BU669*BW669</f>
        <v>0</v>
      </c>
      <c r="BW669">
        <f>($B$11*$D$9+$C$11*$D$9+$F$11*((DH669+CZ669)/MAX(DH669+CZ669+DI669, 0.1)*$I$9+DI669/MAX(DH669+CZ669+DI669, 0.1)*$J$9))/($B$11+$C$11+$F$11)</f>
        <v>0</v>
      </c>
      <c r="BX669">
        <f>($B$11*$K$9+$C$11*$K$9+$F$11*((DH669+CZ669)/MAX(DH669+CZ669+DI669, 0.1)*$P$9+DI669/MAX(DH669+CZ669+DI669, 0.1)*$Q$9))/($B$11+$C$11+$F$11)</f>
        <v>0</v>
      </c>
      <c r="BY669">
        <v>6</v>
      </c>
      <c r="BZ669">
        <v>0.5</v>
      </c>
      <c r="CA669" t="s">
        <v>304</v>
      </c>
      <c r="CB669">
        <v>2</v>
      </c>
      <c r="CC669">
        <v>1625678519.5</v>
      </c>
      <c r="CD669">
        <v>404.882333333333</v>
      </c>
      <c r="CE669">
        <v>419.980666666667</v>
      </c>
      <c r="CF669">
        <v>17.2811666666667</v>
      </c>
      <c r="CG669">
        <v>13.7414333333333</v>
      </c>
      <c r="CH669">
        <v>419.223333333333</v>
      </c>
      <c r="CI669">
        <v>18.9146333333333</v>
      </c>
      <c r="CJ669">
        <v>500.003</v>
      </c>
      <c r="CK669">
        <v>100.43</v>
      </c>
      <c r="CL669">
        <v>0.1000854</v>
      </c>
      <c r="CM669">
        <v>32.9978666666667</v>
      </c>
      <c r="CN669">
        <v>32.2513</v>
      </c>
      <c r="CO669">
        <v>999.9</v>
      </c>
      <c r="CP669">
        <v>0</v>
      </c>
      <c r="CQ669">
        <v>0</v>
      </c>
      <c r="CR669">
        <v>9997.5</v>
      </c>
      <c r="CS669">
        <v>0</v>
      </c>
      <c r="CT669">
        <v>4.24586</v>
      </c>
      <c r="CU669">
        <v>1045.81666666667</v>
      </c>
      <c r="CV669">
        <v>0.961984</v>
      </c>
      <c r="CW669">
        <v>0.0380159</v>
      </c>
      <c r="CX669">
        <v>0</v>
      </c>
      <c r="CY669">
        <v>1121.33333333333</v>
      </c>
      <c r="CZ669">
        <v>4.99912</v>
      </c>
      <c r="DA669">
        <v>11713.9666666667</v>
      </c>
      <c r="DB669">
        <v>6711.57</v>
      </c>
      <c r="DC669">
        <v>39.2286666666667</v>
      </c>
      <c r="DD669">
        <v>41.708</v>
      </c>
      <c r="DE669">
        <v>40.9163333333333</v>
      </c>
      <c r="DF669">
        <v>41.5413333333333</v>
      </c>
      <c r="DG669">
        <v>41.6453333333333</v>
      </c>
      <c r="DH669">
        <v>1001.24666666667</v>
      </c>
      <c r="DI669">
        <v>39.57</v>
      </c>
      <c r="DJ669">
        <v>0</v>
      </c>
      <c r="DK669">
        <v>1625678521.4</v>
      </c>
      <c r="DL669">
        <v>0</v>
      </c>
      <c r="DM669">
        <v>1122.6</v>
      </c>
      <c r="DN669">
        <v>-13.6553845947966</v>
      </c>
      <c r="DO669">
        <v>-136.223076728571</v>
      </c>
      <c r="DP669">
        <v>11731.316</v>
      </c>
      <c r="DQ669">
        <v>15</v>
      </c>
      <c r="DR669">
        <v>1625677134.6</v>
      </c>
      <c r="DS669" t="s">
        <v>305</v>
      </c>
      <c r="DT669">
        <v>1625677128.6</v>
      </c>
      <c r="DU669">
        <v>1625677134.6</v>
      </c>
      <c r="DV669">
        <v>2</v>
      </c>
      <c r="DW669">
        <v>0.041</v>
      </c>
      <c r="DX669">
        <v>0.026</v>
      </c>
      <c r="DY669">
        <v>-14.347</v>
      </c>
      <c r="DZ669">
        <v>-1.389</v>
      </c>
      <c r="EA669">
        <v>420</v>
      </c>
      <c r="EB669">
        <v>5</v>
      </c>
      <c r="EC669">
        <v>0.14</v>
      </c>
      <c r="ED669">
        <v>0.08</v>
      </c>
      <c r="EE669">
        <v>-15.0919829268293</v>
      </c>
      <c r="EF669">
        <v>0.186192334494767</v>
      </c>
      <c r="EG669">
        <v>0.0508611160233532</v>
      </c>
      <c r="EH669">
        <v>1</v>
      </c>
      <c r="EI669">
        <v>1123.39117647059</v>
      </c>
      <c r="EJ669">
        <v>-13.9239181213107</v>
      </c>
      <c r="EK669">
        <v>1.37620271400494</v>
      </c>
      <c r="EL669">
        <v>0</v>
      </c>
      <c r="EM669">
        <v>3.50017731707317</v>
      </c>
      <c r="EN669">
        <v>0.209288362369334</v>
      </c>
      <c r="EO669">
        <v>0.0231646252621019</v>
      </c>
      <c r="EP669">
        <v>0</v>
      </c>
      <c r="EQ669">
        <v>1</v>
      </c>
      <c r="ER669">
        <v>3</v>
      </c>
      <c r="ES669" t="s">
        <v>427</v>
      </c>
      <c r="ET669">
        <v>100</v>
      </c>
      <c r="EU669">
        <v>100</v>
      </c>
      <c r="EV669">
        <v>-14.341</v>
      </c>
      <c r="EW669">
        <v>-1.6337</v>
      </c>
      <c r="EX669">
        <v>-14.3476998515065</v>
      </c>
      <c r="EY669">
        <v>0.000485247639819423</v>
      </c>
      <c r="EZ669">
        <v>-1.36446825205216e-06</v>
      </c>
      <c r="FA669">
        <v>5.78542989185787e-10</v>
      </c>
      <c r="FB669">
        <v>-1.1099058739466</v>
      </c>
      <c r="FC669">
        <v>-0.0508365997127688</v>
      </c>
      <c r="FD669">
        <v>0.00161886503163497</v>
      </c>
      <c r="FE669">
        <v>-2.08621555845513e-05</v>
      </c>
      <c r="FF669">
        <v>0</v>
      </c>
      <c r="FG669">
        <v>2096</v>
      </c>
      <c r="FH669">
        <v>2</v>
      </c>
      <c r="FI669">
        <v>28</v>
      </c>
      <c r="FJ669">
        <v>23.2</v>
      </c>
      <c r="FK669">
        <v>23.1</v>
      </c>
      <c r="FL669">
        <v>18</v>
      </c>
      <c r="FM669">
        <v>493.641</v>
      </c>
      <c r="FN669">
        <v>515.248</v>
      </c>
      <c r="FO669">
        <v>37.9916</v>
      </c>
      <c r="FP669">
        <v>26.8794</v>
      </c>
      <c r="FQ669">
        <v>30.0006</v>
      </c>
      <c r="FR669">
        <v>26.8058</v>
      </c>
      <c r="FS669">
        <v>26.7726</v>
      </c>
      <c r="FT669">
        <v>21.6181</v>
      </c>
      <c r="FU669">
        <v>15.0803</v>
      </c>
      <c r="FV669">
        <v>0</v>
      </c>
      <c r="FW669">
        <v>38.05</v>
      </c>
      <c r="FX669">
        <v>420</v>
      </c>
      <c r="FY669">
        <v>13.9293</v>
      </c>
      <c r="FZ669">
        <v>101.647</v>
      </c>
      <c r="GA669">
        <v>96.1597</v>
      </c>
    </row>
    <row r="670" spans="1:183">
      <c r="A670">
        <v>654</v>
      </c>
      <c r="B670">
        <v>1625678522.5</v>
      </c>
      <c r="C670">
        <v>1306.40000009537</v>
      </c>
      <c r="D670" t="s">
        <v>1614</v>
      </c>
      <c r="E670" t="s">
        <v>1615</v>
      </c>
      <c r="F670">
        <v>1</v>
      </c>
      <c r="G670" t="s">
        <v>302</v>
      </c>
      <c r="H670">
        <v>1625678521.5</v>
      </c>
      <c r="I670">
        <f>(J670)/1000</f>
        <v>0</v>
      </c>
      <c r="J670">
        <f>1000*CJ670*AH670*(CF670-CG670)/(100*BY670*(1000-AH670*CF670))</f>
        <v>0</v>
      </c>
      <c r="K670">
        <f>CJ670*AH670*(CE670-CD670*(1000-AH670*CG670)/(1000-AH670*CF670))/(100*BY670)</f>
        <v>0</v>
      </c>
      <c r="L670">
        <f>CD670 - IF(AH670&gt;1, K670*BY670*100.0/(AJ670*CR670), 0)</f>
        <v>0</v>
      </c>
      <c r="M670">
        <f>((S670-I670/2)*L670-K670)/(S670+I670/2)</f>
        <v>0</v>
      </c>
      <c r="N670">
        <f>M670*(CK670+CL670)/1000.0</f>
        <v>0</v>
      </c>
      <c r="O670">
        <f>(CD670 - IF(AH670&gt;1, K670*BY670*100.0/(AJ670*CR670), 0))*(CK670+CL670)/1000.0</f>
        <v>0</v>
      </c>
      <c r="P670">
        <f>2.0/((1/R670-1/Q670)+SIGN(R670)*SQRT((1/R670-1/Q670)*(1/R670-1/Q670) + 4*BZ670/((BZ670+1)*(BZ670+1))*(2*1/R670*1/Q670-1/Q670*1/Q670)))</f>
        <v>0</v>
      </c>
      <c r="Q670">
        <f>IF(LEFT(CA670,1)&lt;&gt;"0",IF(LEFT(CA670,1)="1",3.0,CB670),$D$5+$E$5*(CR670*CK670/($K$5*1000))+$F$5*(CR670*CK670/($K$5*1000))*MAX(MIN(BY670,$J$5),$I$5)*MAX(MIN(BY670,$J$5),$I$5)+$G$5*MAX(MIN(BY670,$J$5),$I$5)*(CR670*CK670/($K$5*1000))+$H$5*(CR670*CK670/($K$5*1000))*(CR670*CK670/($K$5*1000)))</f>
        <v>0</v>
      </c>
      <c r="R670">
        <f>I670*(1000-(1000*0.61365*exp(17.502*V670/(240.97+V670))/(CK670+CL670)+CF670)/2)/(1000*0.61365*exp(17.502*V670/(240.97+V670))/(CK670+CL670)-CF670)</f>
        <v>0</v>
      </c>
      <c r="S670">
        <f>1/((BZ670+1)/(P670/1.6)+1/(Q670/1.37)) + BZ670/((BZ670+1)/(P670/1.6) + BZ670/(Q670/1.37))</f>
        <v>0</v>
      </c>
      <c r="T670">
        <f>(BU670*BX670)</f>
        <v>0</v>
      </c>
      <c r="U670">
        <f>(CM670+(T670+2*0.95*5.67E-8*(((CM670+$B$7)+273)^4-(CM670+273)^4)-44100*I670)/(1.84*29.3*Q670+8*0.95*5.67E-8*(CM670+273)^3))</f>
        <v>0</v>
      </c>
      <c r="V670">
        <f>($C$7*CN670+$D$7*CO670+$E$7*U670)</f>
        <v>0</v>
      </c>
      <c r="W670">
        <f>0.61365*exp(17.502*V670/(240.97+V670))</f>
        <v>0</v>
      </c>
      <c r="X670">
        <f>(Y670/Z670*100)</f>
        <v>0</v>
      </c>
      <c r="Y670">
        <f>CF670*(CK670+CL670)/1000</f>
        <v>0</v>
      </c>
      <c r="Z670">
        <f>0.61365*exp(17.502*CM670/(240.97+CM670))</f>
        <v>0</v>
      </c>
      <c r="AA670">
        <f>(W670-CF670*(CK670+CL670)/1000)</f>
        <v>0</v>
      </c>
      <c r="AB670">
        <f>(-I670*44100)</f>
        <v>0</v>
      </c>
      <c r="AC670">
        <f>2*29.3*Q670*0.92*(CM670-V670)</f>
        <v>0</v>
      </c>
      <c r="AD670">
        <f>2*0.95*5.67E-8*(((CM670+$B$7)+273)^4-(V670+273)^4)</f>
        <v>0</v>
      </c>
      <c r="AE670">
        <f>T670+AD670+AB670+AC670</f>
        <v>0</v>
      </c>
      <c r="AF670">
        <v>0</v>
      </c>
      <c r="AG670">
        <v>0</v>
      </c>
      <c r="AH670">
        <f>IF(AF670*$H$13&gt;=AJ670,1.0,(AJ670/(AJ670-AF670*$H$13)))</f>
        <v>0</v>
      </c>
      <c r="AI670">
        <f>(AH670-1)*100</f>
        <v>0</v>
      </c>
      <c r="AJ670">
        <f>MAX(0,($B$13+$C$13*CR670)/(1+$D$13*CR670)*CK670/(CM670+273)*$E$13)</f>
        <v>0</v>
      </c>
      <c r="AK670" t="s">
        <v>303</v>
      </c>
      <c r="AL670" t="s">
        <v>303</v>
      </c>
      <c r="AM670">
        <v>0</v>
      </c>
      <c r="AN670">
        <v>0</v>
      </c>
      <c r="AO670">
        <f>1-AM670/AN670</f>
        <v>0</v>
      </c>
      <c r="AP670">
        <v>0</v>
      </c>
      <c r="AQ670" t="s">
        <v>303</v>
      </c>
      <c r="AR670" t="s">
        <v>303</v>
      </c>
      <c r="AS670">
        <v>0</v>
      </c>
      <c r="AT670">
        <v>0</v>
      </c>
      <c r="AU670">
        <f>1-AS670/AT670</f>
        <v>0</v>
      </c>
      <c r="AV670">
        <v>0.5</v>
      </c>
      <c r="AW670">
        <f>BV670</f>
        <v>0</v>
      </c>
      <c r="AX670">
        <f>K670</f>
        <v>0</v>
      </c>
      <c r="AY670">
        <f>AU670*AV670*AW670</f>
        <v>0</v>
      </c>
      <c r="AZ670">
        <f>(AX670-AP670)/AW670</f>
        <v>0</v>
      </c>
      <c r="BA670">
        <f>(AN670-AT670)/AT670</f>
        <v>0</v>
      </c>
      <c r="BB670">
        <f>AM670/(AO670+AM670/AT670)</f>
        <v>0</v>
      </c>
      <c r="BC670" t="s">
        <v>303</v>
      </c>
      <c r="BD670">
        <v>0</v>
      </c>
      <c r="BE670">
        <f>IF(BD670&lt;&gt;0, BD670, BB670)</f>
        <v>0</v>
      </c>
      <c r="BF670">
        <f>1-BE670/AT670</f>
        <v>0</v>
      </c>
      <c r="BG670">
        <f>(AT670-AS670)/(AT670-BE670)</f>
        <v>0</v>
      </c>
      <c r="BH670">
        <f>(AN670-AT670)/(AN670-BE670)</f>
        <v>0</v>
      </c>
      <c r="BI670">
        <f>(AT670-AS670)/(AT670-AM670)</f>
        <v>0</v>
      </c>
      <c r="BJ670">
        <f>(AN670-AT670)/(AN670-AM670)</f>
        <v>0</v>
      </c>
      <c r="BK670">
        <f>(BG670*BE670/AS670)</f>
        <v>0</v>
      </c>
      <c r="BL670">
        <f>(1-BK670)</f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f>$B$11*CS670+$C$11*CT670+$F$11*CU670*(1-CX670)</f>
        <v>0</v>
      </c>
      <c r="BV670">
        <f>BU670*BW670</f>
        <v>0</v>
      </c>
      <c r="BW670">
        <f>($B$11*$D$9+$C$11*$D$9+$F$11*((DH670+CZ670)/MAX(DH670+CZ670+DI670, 0.1)*$I$9+DI670/MAX(DH670+CZ670+DI670, 0.1)*$J$9))/($B$11+$C$11+$F$11)</f>
        <v>0</v>
      </c>
      <c r="BX670">
        <f>($B$11*$K$9+$C$11*$K$9+$F$11*((DH670+CZ670)/MAX(DH670+CZ670+DI670, 0.1)*$P$9+DI670/MAX(DH670+CZ670+DI670, 0.1)*$Q$9))/($B$11+$C$11+$F$11)</f>
        <v>0</v>
      </c>
      <c r="BY670">
        <v>6</v>
      </c>
      <c r="BZ670">
        <v>0.5</v>
      </c>
      <c r="CA670" t="s">
        <v>304</v>
      </c>
      <c r="CB670">
        <v>2</v>
      </c>
      <c r="CC670">
        <v>1625678521.5</v>
      </c>
      <c r="CD670">
        <v>404.860333333333</v>
      </c>
      <c r="CE670">
        <v>419.974666666667</v>
      </c>
      <c r="CF670">
        <v>17.309</v>
      </c>
      <c r="CG670">
        <v>13.7793333333333</v>
      </c>
      <c r="CH670">
        <v>419.201666666667</v>
      </c>
      <c r="CI670">
        <v>18.9428</v>
      </c>
      <c r="CJ670">
        <v>500.054333333333</v>
      </c>
      <c r="CK670">
        <v>100.433666666667</v>
      </c>
      <c r="CL670">
        <v>0.100446333333333</v>
      </c>
      <c r="CM670">
        <v>33.0280333333333</v>
      </c>
      <c r="CN670">
        <v>32.2813666666667</v>
      </c>
      <c r="CO670">
        <v>999.9</v>
      </c>
      <c r="CP670">
        <v>0</v>
      </c>
      <c r="CQ670">
        <v>0</v>
      </c>
      <c r="CR670">
        <v>9977.5</v>
      </c>
      <c r="CS670">
        <v>0</v>
      </c>
      <c r="CT670">
        <v>4.24586</v>
      </c>
      <c r="CU670">
        <v>1045.90666666667</v>
      </c>
      <c r="CV670">
        <v>0.961987666666667</v>
      </c>
      <c r="CW670">
        <v>0.0380122</v>
      </c>
      <c r="CX670">
        <v>0</v>
      </c>
      <c r="CY670">
        <v>1120.66333333333</v>
      </c>
      <c r="CZ670">
        <v>4.99912</v>
      </c>
      <c r="DA670">
        <v>11711.4</v>
      </c>
      <c r="DB670">
        <v>6712.18333333333</v>
      </c>
      <c r="DC670">
        <v>39.25</v>
      </c>
      <c r="DD670">
        <v>41.729</v>
      </c>
      <c r="DE670">
        <v>40.7286666666667</v>
      </c>
      <c r="DF670">
        <v>41.5203333333333</v>
      </c>
      <c r="DG670">
        <v>41.729</v>
      </c>
      <c r="DH670">
        <v>1001.33666666667</v>
      </c>
      <c r="DI670">
        <v>39.57</v>
      </c>
      <c r="DJ670">
        <v>0</v>
      </c>
      <c r="DK670">
        <v>1625678523.2</v>
      </c>
      <c r="DL670">
        <v>0</v>
      </c>
      <c r="DM670">
        <v>1122.26115384615</v>
      </c>
      <c r="DN670">
        <v>-13.8417094134558</v>
      </c>
      <c r="DO670">
        <v>-135.388034258877</v>
      </c>
      <c r="DP670">
        <v>11727.6884615385</v>
      </c>
      <c r="DQ670">
        <v>15</v>
      </c>
      <c r="DR670">
        <v>1625677134.6</v>
      </c>
      <c r="DS670" t="s">
        <v>305</v>
      </c>
      <c r="DT670">
        <v>1625677128.6</v>
      </c>
      <c r="DU670">
        <v>1625677134.6</v>
      </c>
      <c r="DV670">
        <v>2</v>
      </c>
      <c r="DW670">
        <v>0.041</v>
      </c>
      <c r="DX670">
        <v>0.026</v>
      </c>
      <c r="DY670">
        <v>-14.347</v>
      </c>
      <c r="DZ670">
        <v>-1.389</v>
      </c>
      <c r="EA670">
        <v>420</v>
      </c>
      <c r="EB670">
        <v>5</v>
      </c>
      <c r="EC670">
        <v>0.14</v>
      </c>
      <c r="ED670">
        <v>0.08</v>
      </c>
      <c r="EE670">
        <v>-15.0948731707317</v>
      </c>
      <c r="EF670">
        <v>0.158964459930293</v>
      </c>
      <c r="EG670">
        <v>0.0512609870406871</v>
      </c>
      <c r="EH670">
        <v>1</v>
      </c>
      <c r="EI670">
        <v>1122.888</v>
      </c>
      <c r="EJ670">
        <v>-13.9968182534144</v>
      </c>
      <c r="EK670">
        <v>1.4188663482815</v>
      </c>
      <c r="EL670">
        <v>0</v>
      </c>
      <c r="EM670">
        <v>3.50498902439024</v>
      </c>
      <c r="EN670">
        <v>0.222485853658545</v>
      </c>
      <c r="EO670">
        <v>0.0240025851051738</v>
      </c>
      <c r="EP670">
        <v>0</v>
      </c>
      <c r="EQ670">
        <v>1</v>
      </c>
      <c r="ER670">
        <v>3</v>
      </c>
      <c r="ES670" t="s">
        <v>427</v>
      </c>
      <c r="ET670">
        <v>100</v>
      </c>
      <c r="EU670">
        <v>100</v>
      </c>
      <c r="EV670">
        <v>-14.341</v>
      </c>
      <c r="EW670">
        <v>-1.634</v>
      </c>
      <c r="EX670">
        <v>-14.3476998515065</v>
      </c>
      <c r="EY670">
        <v>0.000485247639819423</v>
      </c>
      <c r="EZ670">
        <v>-1.36446825205216e-06</v>
      </c>
      <c r="FA670">
        <v>5.78542989185787e-10</v>
      </c>
      <c r="FB670">
        <v>-1.1099058739466</v>
      </c>
      <c r="FC670">
        <v>-0.0508365997127688</v>
      </c>
      <c r="FD670">
        <v>0.00161886503163497</v>
      </c>
      <c r="FE670">
        <v>-2.08621555845513e-05</v>
      </c>
      <c r="FF670">
        <v>0</v>
      </c>
      <c r="FG670">
        <v>2096</v>
      </c>
      <c r="FH670">
        <v>2</v>
      </c>
      <c r="FI670">
        <v>28</v>
      </c>
      <c r="FJ670">
        <v>23.2</v>
      </c>
      <c r="FK670">
        <v>23.1</v>
      </c>
      <c r="FL670">
        <v>18</v>
      </c>
      <c r="FM670">
        <v>493.543</v>
      </c>
      <c r="FN670">
        <v>515.07</v>
      </c>
      <c r="FO670">
        <v>38.0325</v>
      </c>
      <c r="FP670">
        <v>26.8817</v>
      </c>
      <c r="FQ670">
        <v>30.0006</v>
      </c>
      <c r="FR670">
        <v>26.8081</v>
      </c>
      <c r="FS670">
        <v>26.7748</v>
      </c>
      <c r="FT670">
        <v>21.6208</v>
      </c>
      <c r="FU670">
        <v>15.0803</v>
      </c>
      <c r="FV670">
        <v>0</v>
      </c>
      <c r="FW670">
        <v>38.11</v>
      </c>
      <c r="FX670">
        <v>420</v>
      </c>
      <c r="FY670">
        <v>13.9307</v>
      </c>
      <c r="FZ670">
        <v>101.647</v>
      </c>
      <c r="GA670">
        <v>96.1596</v>
      </c>
    </row>
    <row r="671" spans="1:183">
      <c r="A671">
        <v>655</v>
      </c>
      <c r="B671">
        <v>1625678524.5</v>
      </c>
      <c r="C671">
        <v>1308.40000009537</v>
      </c>
      <c r="D671" t="s">
        <v>1616</v>
      </c>
      <c r="E671" t="s">
        <v>1617</v>
      </c>
      <c r="F671">
        <v>1</v>
      </c>
      <c r="G671" t="s">
        <v>302</v>
      </c>
      <c r="H671">
        <v>1625678523.5</v>
      </c>
      <c r="I671">
        <f>(J671)/1000</f>
        <v>0</v>
      </c>
      <c r="J671">
        <f>1000*CJ671*AH671*(CF671-CG671)/(100*BY671*(1000-AH671*CF671))</f>
        <v>0</v>
      </c>
      <c r="K671">
        <f>CJ671*AH671*(CE671-CD671*(1000-AH671*CG671)/(1000-AH671*CF671))/(100*BY671)</f>
        <v>0</v>
      </c>
      <c r="L671">
        <f>CD671 - IF(AH671&gt;1, K671*BY671*100.0/(AJ671*CR671), 0)</f>
        <v>0</v>
      </c>
      <c r="M671">
        <f>((S671-I671/2)*L671-K671)/(S671+I671/2)</f>
        <v>0</v>
      </c>
      <c r="N671">
        <f>M671*(CK671+CL671)/1000.0</f>
        <v>0</v>
      </c>
      <c r="O671">
        <f>(CD671 - IF(AH671&gt;1, K671*BY671*100.0/(AJ671*CR671), 0))*(CK671+CL671)/1000.0</f>
        <v>0</v>
      </c>
      <c r="P671">
        <f>2.0/((1/R671-1/Q671)+SIGN(R671)*SQRT((1/R671-1/Q671)*(1/R671-1/Q671) + 4*BZ671/((BZ671+1)*(BZ671+1))*(2*1/R671*1/Q671-1/Q671*1/Q671)))</f>
        <v>0</v>
      </c>
      <c r="Q671">
        <f>IF(LEFT(CA671,1)&lt;&gt;"0",IF(LEFT(CA671,1)="1",3.0,CB671),$D$5+$E$5*(CR671*CK671/($K$5*1000))+$F$5*(CR671*CK671/($K$5*1000))*MAX(MIN(BY671,$J$5),$I$5)*MAX(MIN(BY671,$J$5),$I$5)+$G$5*MAX(MIN(BY671,$J$5),$I$5)*(CR671*CK671/($K$5*1000))+$H$5*(CR671*CK671/($K$5*1000))*(CR671*CK671/($K$5*1000)))</f>
        <v>0</v>
      </c>
      <c r="R671">
        <f>I671*(1000-(1000*0.61365*exp(17.502*V671/(240.97+V671))/(CK671+CL671)+CF671)/2)/(1000*0.61365*exp(17.502*V671/(240.97+V671))/(CK671+CL671)-CF671)</f>
        <v>0</v>
      </c>
      <c r="S671">
        <f>1/((BZ671+1)/(P671/1.6)+1/(Q671/1.37)) + BZ671/((BZ671+1)/(P671/1.6) + BZ671/(Q671/1.37))</f>
        <v>0</v>
      </c>
      <c r="T671">
        <f>(BU671*BX671)</f>
        <v>0</v>
      </c>
      <c r="U671">
        <f>(CM671+(T671+2*0.95*5.67E-8*(((CM671+$B$7)+273)^4-(CM671+273)^4)-44100*I671)/(1.84*29.3*Q671+8*0.95*5.67E-8*(CM671+273)^3))</f>
        <v>0</v>
      </c>
      <c r="V671">
        <f>($C$7*CN671+$D$7*CO671+$E$7*U671)</f>
        <v>0</v>
      </c>
      <c r="W671">
        <f>0.61365*exp(17.502*V671/(240.97+V671))</f>
        <v>0</v>
      </c>
      <c r="X671">
        <f>(Y671/Z671*100)</f>
        <v>0</v>
      </c>
      <c r="Y671">
        <f>CF671*(CK671+CL671)/1000</f>
        <v>0</v>
      </c>
      <c r="Z671">
        <f>0.61365*exp(17.502*CM671/(240.97+CM671))</f>
        <v>0</v>
      </c>
      <c r="AA671">
        <f>(W671-CF671*(CK671+CL671)/1000)</f>
        <v>0</v>
      </c>
      <c r="AB671">
        <f>(-I671*44100)</f>
        <v>0</v>
      </c>
      <c r="AC671">
        <f>2*29.3*Q671*0.92*(CM671-V671)</f>
        <v>0</v>
      </c>
      <c r="AD671">
        <f>2*0.95*5.67E-8*(((CM671+$B$7)+273)^4-(V671+273)^4)</f>
        <v>0</v>
      </c>
      <c r="AE671">
        <f>T671+AD671+AB671+AC671</f>
        <v>0</v>
      </c>
      <c r="AF671">
        <v>0</v>
      </c>
      <c r="AG671">
        <v>0</v>
      </c>
      <c r="AH671">
        <f>IF(AF671*$H$13&gt;=AJ671,1.0,(AJ671/(AJ671-AF671*$H$13)))</f>
        <v>0</v>
      </c>
      <c r="AI671">
        <f>(AH671-1)*100</f>
        <v>0</v>
      </c>
      <c r="AJ671">
        <f>MAX(0,($B$13+$C$13*CR671)/(1+$D$13*CR671)*CK671/(CM671+273)*$E$13)</f>
        <v>0</v>
      </c>
      <c r="AK671" t="s">
        <v>303</v>
      </c>
      <c r="AL671" t="s">
        <v>303</v>
      </c>
      <c r="AM671">
        <v>0</v>
      </c>
      <c r="AN671">
        <v>0</v>
      </c>
      <c r="AO671">
        <f>1-AM671/AN671</f>
        <v>0</v>
      </c>
      <c r="AP671">
        <v>0</v>
      </c>
      <c r="AQ671" t="s">
        <v>303</v>
      </c>
      <c r="AR671" t="s">
        <v>303</v>
      </c>
      <c r="AS671">
        <v>0</v>
      </c>
      <c r="AT671">
        <v>0</v>
      </c>
      <c r="AU671">
        <f>1-AS671/AT671</f>
        <v>0</v>
      </c>
      <c r="AV671">
        <v>0.5</v>
      </c>
      <c r="AW671">
        <f>BV671</f>
        <v>0</v>
      </c>
      <c r="AX671">
        <f>K671</f>
        <v>0</v>
      </c>
      <c r="AY671">
        <f>AU671*AV671*AW671</f>
        <v>0</v>
      </c>
      <c r="AZ671">
        <f>(AX671-AP671)/AW671</f>
        <v>0</v>
      </c>
      <c r="BA671">
        <f>(AN671-AT671)/AT671</f>
        <v>0</v>
      </c>
      <c r="BB671">
        <f>AM671/(AO671+AM671/AT671)</f>
        <v>0</v>
      </c>
      <c r="BC671" t="s">
        <v>303</v>
      </c>
      <c r="BD671">
        <v>0</v>
      </c>
      <c r="BE671">
        <f>IF(BD671&lt;&gt;0, BD671, BB671)</f>
        <v>0</v>
      </c>
      <c r="BF671">
        <f>1-BE671/AT671</f>
        <v>0</v>
      </c>
      <c r="BG671">
        <f>(AT671-AS671)/(AT671-BE671)</f>
        <v>0</v>
      </c>
      <c r="BH671">
        <f>(AN671-AT671)/(AN671-BE671)</f>
        <v>0</v>
      </c>
      <c r="BI671">
        <f>(AT671-AS671)/(AT671-AM671)</f>
        <v>0</v>
      </c>
      <c r="BJ671">
        <f>(AN671-AT671)/(AN671-AM671)</f>
        <v>0</v>
      </c>
      <c r="BK671">
        <f>(BG671*BE671/AS671)</f>
        <v>0</v>
      </c>
      <c r="BL671">
        <f>(1-BK671)</f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f>$B$11*CS671+$C$11*CT671+$F$11*CU671*(1-CX671)</f>
        <v>0</v>
      </c>
      <c r="BV671">
        <f>BU671*BW671</f>
        <v>0</v>
      </c>
      <c r="BW671">
        <f>($B$11*$D$9+$C$11*$D$9+$F$11*((DH671+CZ671)/MAX(DH671+CZ671+DI671, 0.1)*$I$9+DI671/MAX(DH671+CZ671+DI671, 0.1)*$J$9))/($B$11+$C$11+$F$11)</f>
        <v>0</v>
      </c>
      <c r="BX671">
        <f>($B$11*$K$9+$C$11*$K$9+$F$11*((DH671+CZ671)/MAX(DH671+CZ671+DI671, 0.1)*$P$9+DI671/MAX(DH671+CZ671+DI671, 0.1)*$Q$9))/($B$11+$C$11+$F$11)</f>
        <v>0</v>
      </c>
      <c r="BY671">
        <v>6</v>
      </c>
      <c r="BZ671">
        <v>0.5</v>
      </c>
      <c r="CA671" t="s">
        <v>304</v>
      </c>
      <c r="CB671">
        <v>2</v>
      </c>
      <c r="CC671">
        <v>1625678523.5</v>
      </c>
      <c r="CD671">
        <v>404.851333333333</v>
      </c>
      <c r="CE671">
        <v>419.916333333333</v>
      </c>
      <c r="CF671">
        <v>17.3387</v>
      </c>
      <c r="CG671">
        <v>13.8174333333333</v>
      </c>
      <c r="CH671">
        <v>419.193333333333</v>
      </c>
      <c r="CI671">
        <v>18.9729</v>
      </c>
      <c r="CJ671">
        <v>500.033333333333</v>
      </c>
      <c r="CK671">
        <v>100.436333333333</v>
      </c>
      <c r="CL671">
        <v>0.0999643666666667</v>
      </c>
      <c r="CM671">
        <v>33.0582333333333</v>
      </c>
      <c r="CN671">
        <v>32.3138333333333</v>
      </c>
      <c r="CO671">
        <v>999.9</v>
      </c>
      <c r="CP671">
        <v>0</v>
      </c>
      <c r="CQ671">
        <v>0</v>
      </c>
      <c r="CR671">
        <v>9996.26666666667</v>
      </c>
      <c r="CS671">
        <v>0</v>
      </c>
      <c r="CT671">
        <v>4.24586</v>
      </c>
      <c r="CU671">
        <v>1046.00666666667</v>
      </c>
      <c r="CV671">
        <v>0.961991333333333</v>
      </c>
      <c r="CW671">
        <v>0.0380085</v>
      </c>
      <c r="CX671">
        <v>0</v>
      </c>
      <c r="CY671">
        <v>1120.43</v>
      </c>
      <c r="CZ671">
        <v>4.99912</v>
      </c>
      <c r="DA671">
        <v>11708.7333333333</v>
      </c>
      <c r="DB671">
        <v>6712.81666666667</v>
      </c>
      <c r="DC671">
        <v>39.229</v>
      </c>
      <c r="DD671">
        <v>41.75</v>
      </c>
      <c r="DE671">
        <v>40.9163333333333</v>
      </c>
      <c r="DF671">
        <v>41.6036666666667</v>
      </c>
      <c r="DG671">
        <v>41.7706666666667</v>
      </c>
      <c r="DH671">
        <v>1001.43666666667</v>
      </c>
      <c r="DI671">
        <v>39.57</v>
      </c>
      <c r="DJ671">
        <v>0</v>
      </c>
      <c r="DK671">
        <v>1625678525.6</v>
      </c>
      <c r="DL671">
        <v>0</v>
      </c>
      <c r="DM671">
        <v>1121.73192307692</v>
      </c>
      <c r="DN671">
        <v>-13.1935042745203</v>
      </c>
      <c r="DO671">
        <v>-142.283760648293</v>
      </c>
      <c r="DP671">
        <v>11722.5153846154</v>
      </c>
      <c r="DQ671">
        <v>15</v>
      </c>
      <c r="DR671">
        <v>1625677134.6</v>
      </c>
      <c r="DS671" t="s">
        <v>305</v>
      </c>
      <c r="DT671">
        <v>1625677128.6</v>
      </c>
      <c r="DU671">
        <v>1625677134.6</v>
      </c>
      <c r="DV671">
        <v>2</v>
      </c>
      <c r="DW671">
        <v>0.041</v>
      </c>
      <c r="DX671">
        <v>0.026</v>
      </c>
      <c r="DY671">
        <v>-14.347</v>
      </c>
      <c r="DZ671">
        <v>-1.389</v>
      </c>
      <c r="EA671">
        <v>420</v>
      </c>
      <c r="EB671">
        <v>5</v>
      </c>
      <c r="EC671">
        <v>0.14</v>
      </c>
      <c r="ED671">
        <v>0.08</v>
      </c>
      <c r="EE671">
        <v>-15.0949536585366</v>
      </c>
      <c r="EF671">
        <v>0.245780487804832</v>
      </c>
      <c r="EG671">
        <v>0.0513056317812068</v>
      </c>
      <c r="EH671">
        <v>1</v>
      </c>
      <c r="EI671">
        <v>1122.33454545455</v>
      </c>
      <c r="EJ671">
        <v>-13.4287465496468</v>
      </c>
      <c r="EK671">
        <v>1.29010474300883</v>
      </c>
      <c r="EL671">
        <v>0</v>
      </c>
      <c r="EM671">
        <v>3.50863804878049</v>
      </c>
      <c r="EN671">
        <v>0.208183275261324</v>
      </c>
      <c r="EO671">
        <v>0.0233281845884489</v>
      </c>
      <c r="EP671">
        <v>0</v>
      </c>
      <c r="EQ671">
        <v>1</v>
      </c>
      <c r="ER671">
        <v>3</v>
      </c>
      <c r="ES671" t="s">
        <v>427</v>
      </c>
      <c r="ET671">
        <v>100</v>
      </c>
      <c r="EU671">
        <v>100</v>
      </c>
      <c r="EV671">
        <v>-14.341</v>
      </c>
      <c r="EW671">
        <v>-1.6344</v>
      </c>
      <c r="EX671">
        <v>-14.3476998515065</v>
      </c>
      <c r="EY671">
        <v>0.000485247639819423</v>
      </c>
      <c r="EZ671">
        <v>-1.36446825205216e-06</v>
      </c>
      <c r="FA671">
        <v>5.78542989185787e-10</v>
      </c>
      <c r="FB671">
        <v>-1.1099058739466</v>
      </c>
      <c r="FC671">
        <v>-0.0508365997127688</v>
      </c>
      <c r="FD671">
        <v>0.00161886503163497</v>
      </c>
      <c r="FE671">
        <v>-2.08621555845513e-05</v>
      </c>
      <c r="FF671">
        <v>0</v>
      </c>
      <c r="FG671">
        <v>2096</v>
      </c>
      <c r="FH671">
        <v>2</v>
      </c>
      <c r="FI671">
        <v>28</v>
      </c>
      <c r="FJ671">
        <v>23.3</v>
      </c>
      <c r="FK671">
        <v>23.2</v>
      </c>
      <c r="FL671">
        <v>18</v>
      </c>
      <c r="FM671">
        <v>493.809</v>
      </c>
      <c r="FN671">
        <v>515.073</v>
      </c>
      <c r="FO671">
        <v>38.0773</v>
      </c>
      <c r="FP671">
        <v>26.8845</v>
      </c>
      <c r="FQ671">
        <v>30.0006</v>
      </c>
      <c r="FR671">
        <v>26.8103</v>
      </c>
      <c r="FS671">
        <v>26.7771</v>
      </c>
      <c r="FT671">
        <v>21.6195</v>
      </c>
      <c r="FU671">
        <v>15.0803</v>
      </c>
      <c r="FV671">
        <v>0</v>
      </c>
      <c r="FW671">
        <v>38.11</v>
      </c>
      <c r="FX671">
        <v>420</v>
      </c>
      <c r="FY671">
        <v>13.9223</v>
      </c>
      <c r="FZ671">
        <v>101.647</v>
      </c>
      <c r="GA671">
        <v>96.1588</v>
      </c>
    </row>
    <row r="672" spans="1:183">
      <c r="A672">
        <v>656</v>
      </c>
      <c r="B672">
        <v>1625678526.5</v>
      </c>
      <c r="C672">
        <v>1310.40000009537</v>
      </c>
      <c r="D672" t="s">
        <v>1618</v>
      </c>
      <c r="E672" t="s">
        <v>1619</v>
      </c>
      <c r="F672">
        <v>1</v>
      </c>
      <c r="G672" t="s">
        <v>302</v>
      </c>
      <c r="H672">
        <v>1625678525.5</v>
      </c>
      <c r="I672">
        <f>(J672)/1000</f>
        <v>0</v>
      </c>
      <c r="J672">
        <f>1000*CJ672*AH672*(CF672-CG672)/(100*BY672*(1000-AH672*CF672))</f>
        <v>0</v>
      </c>
      <c r="K672">
        <f>CJ672*AH672*(CE672-CD672*(1000-AH672*CG672)/(1000-AH672*CF672))/(100*BY672)</f>
        <v>0</v>
      </c>
      <c r="L672">
        <f>CD672 - IF(AH672&gt;1, K672*BY672*100.0/(AJ672*CR672), 0)</f>
        <v>0</v>
      </c>
      <c r="M672">
        <f>((S672-I672/2)*L672-K672)/(S672+I672/2)</f>
        <v>0</v>
      </c>
      <c r="N672">
        <f>M672*(CK672+CL672)/1000.0</f>
        <v>0</v>
      </c>
      <c r="O672">
        <f>(CD672 - IF(AH672&gt;1, K672*BY672*100.0/(AJ672*CR672), 0))*(CK672+CL672)/1000.0</f>
        <v>0</v>
      </c>
      <c r="P672">
        <f>2.0/((1/R672-1/Q672)+SIGN(R672)*SQRT((1/R672-1/Q672)*(1/R672-1/Q672) + 4*BZ672/((BZ672+1)*(BZ672+1))*(2*1/R672*1/Q672-1/Q672*1/Q672)))</f>
        <v>0</v>
      </c>
      <c r="Q672">
        <f>IF(LEFT(CA672,1)&lt;&gt;"0",IF(LEFT(CA672,1)="1",3.0,CB672),$D$5+$E$5*(CR672*CK672/($K$5*1000))+$F$5*(CR672*CK672/($K$5*1000))*MAX(MIN(BY672,$J$5),$I$5)*MAX(MIN(BY672,$J$5),$I$5)+$G$5*MAX(MIN(BY672,$J$5),$I$5)*(CR672*CK672/($K$5*1000))+$H$5*(CR672*CK672/($K$5*1000))*(CR672*CK672/($K$5*1000)))</f>
        <v>0</v>
      </c>
      <c r="R672">
        <f>I672*(1000-(1000*0.61365*exp(17.502*V672/(240.97+V672))/(CK672+CL672)+CF672)/2)/(1000*0.61365*exp(17.502*V672/(240.97+V672))/(CK672+CL672)-CF672)</f>
        <v>0</v>
      </c>
      <c r="S672">
        <f>1/((BZ672+1)/(P672/1.6)+1/(Q672/1.37)) + BZ672/((BZ672+1)/(P672/1.6) + BZ672/(Q672/1.37))</f>
        <v>0</v>
      </c>
      <c r="T672">
        <f>(BU672*BX672)</f>
        <v>0</v>
      </c>
      <c r="U672">
        <f>(CM672+(T672+2*0.95*5.67E-8*(((CM672+$B$7)+273)^4-(CM672+273)^4)-44100*I672)/(1.84*29.3*Q672+8*0.95*5.67E-8*(CM672+273)^3))</f>
        <v>0</v>
      </c>
      <c r="V672">
        <f>($C$7*CN672+$D$7*CO672+$E$7*U672)</f>
        <v>0</v>
      </c>
      <c r="W672">
        <f>0.61365*exp(17.502*V672/(240.97+V672))</f>
        <v>0</v>
      </c>
      <c r="X672">
        <f>(Y672/Z672*100)</f>
        <v>0</v>
      </c>
      <c r="Y672">
        <f>CF672*(CK672+CL672)/1000</f>
        <v>0</v>
      </c>
      <c r="Z672">
        <f>0.61365*exp(17.502*CM672/(240.97+CM672))</f>
        <v>0</v>
      </c>
      <c r="AA672">
        <f>(W672-CF672*(CK672+CL672)/1000)</f>
        <v>0</v>
      </c>
      <c r="AB672">
        <f>(-I672*44100)</f>
        <v>0</v>
      </c>
      <c r="AC672">
        <f>2*29.3*Q672*0.92*(CM672-V672)</f>
        <v>0</v>
      </c>
      <c r="AD672">
        <f>2*0.95*5.67E-8*(((CM672+$B$7)+273)^4-(V672+273)^4)</f>
        <v>0</v>
      </c>
      <c r="AE672">
        <f>T672+AD672+AB672+AC672</f>
        <v>0</v>
      </c>
      <c r="AF672">
        <v>0</v>
      </c>
      <c r="AG672">
        <v>0</v>
      </c>
      <c r="AH672">
        <f>IF(AF672*$H$13&gt;=AJ672,1.0,(AJ672/(AJ672-AF672*$H$13)))</f>
        <v>0</v>
      </c>
      <c r="AI672">
        <f>(AH672-1)*100</f>
        <v>0</v>
      </c>
      <c r="AJ672">
        <f>MAX(0,($B$13+$C$13*CR672)/(1+$D$13*CR672)*CK672/(CM672+273)*$E$13)</f>
        <v>0</v>
      </c>
      <c r="AK672" t="s">
        <v>303</v>
      </c>
      <c r="AL672" t="s">
        <v>303</v>
      </c>
      <c r="AM672">
        <v>0</v>
      </c>
      <c r="AN672">
        <v>0</v>
      </c>
      <c r="AO672">
        <f>1-AM672/AN672</f>
        <v>0</v>
      </c>
      <c r="AP672">
        <v>0</v>
      </c>
      <c r="AQ672" t="s">
        <v>303</v>
      </c>
      <c r="AR672" t="s">
        <v>303</v>
      </c>
      <c r="AS672">
        <v>0</v>
      </c>
      <c r="AT672">
        <v>0</v>
      </c>
      <c r="AU672">
        <f>1-AS672/AT672</f>
        <v>0</v>
      </c>
      <c r="AV672">
        <v>0.5</v>
      </c>
      <c r="AW672">
        <f>BV672</f>
        <v>0</v>
      </c>
      <c r="AX672">
        <f>K672</f>
        <v>0</v>
      </c>
      <c r="AY672">
        <f>AU672*AV672*AW672</f>
        <v>0</v>
      </c>
      <c r="AZ672">
        <f>(AX672-AP672)/AW672</f>
        <v>0</v>
      </c>
      <c r="BA672">
        <f>(AN672-AT672)/AT672</f>
        <v>0</v>
      </c>
      <c r="BB672">
        <f>AM672/(AO672+AM672/AT672)</f>
        <v>0</v>
      </c>
      <c r="BC672" t="s">
        <v>303</v>
      </c>
      <c r="BD672">
        <v>0</v>
      </c>
      <c r="BE672">
        <f>IF(BD672&lt;&gt;0, BD672, BB672)</f>
        <v>0</v>
      </c>
      <c r="BF672">
        <f>1-BE672/AT672</f>
        <v>0</v>
      </c>
      <c r="BG672">
        <f>(AT672-AS672)/(AT672-BE672)</f>
        <v>0</v>
      </c>
      <c r="BH672">
        <f>(AN672-AT672)/(AN672-BE672)</f>
        <v>0</v>
      </c>
      <c r="BI672">
        <f>(AT672-AS672)/(AT672-AM672)</f>
        <v>0</v>
      </c>
      <c r="BJ672">
        <f>(AN672-AT672)/(AN672-AM672)</f>
        <v>0</v>
      </c>
      <c r="BK672">
        <f>(BG672*BE672/AS672)</f>
        <v>0</v>
      </c>
      <c r="BL672">
        <f>(1-BK672)</f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f>$B$11*CS672+$C$11*CT672+$F$11*CU672*(1-CX672)</f>
        <v>0</v>
      </c>
      <c r="BV672">
        <f>BU672*BW672</f>
        <v>0</v>
      </c>
      <c r="BW672">
        <f>($B$11*$D$9+$C$11*$D$9+$F$11*((DH672+CZ672)/MAX(DH672+CZ672+DI672, 0.1)*$I$9+DI672/MAX(DH672+CZ672+DI672, 0.1)*$J$9))/($B$11+$C$11+$F$11)</f>
        <v>0</v>
      </c>
      <c r="BX672">
        <f>($B$11*$K$9+$C$11*$K$9+$F$11*((DH672+CZ672)/MAX(DH672+CZ672+DI672, 0.1)*$P$9+DI672/MAX(DH672+CZ672+DI672, 0.1)*$Q$9))/($B$11+$C$11+$F$11)</f>
        <v>0</v>
      </c>
      <c r="BY672">
        <v>6</v>
      </c>
      <c r="BZ672">
        <v>0.5</v>
      </c>
      <c r="CA672" t="s">
        <v>304</v>
      </c>
      <c r="CB672">
        <v>2</v>
      </c>
      <c r="CC672">
        <v>1625678525.5</v>
      </c>
      <c r="CD672">
        <v>404.845666666667</v>
      </c>
      <c r="CE672">
        <v>419.992666666667</v>
      </c>
      <c r="CF672">
        <v>17.3723</v>
      </c>
      <c r="CG672">
        <v>13.8337666666667</v>
      </c>
      <c r="CH672">
        <v>419.187</v>
      </c>
      <c r="CI672">
        <v>19.0068333333333</v>
      </c>
      <c r="CJ672">
        <v>500.059666666667</v>
      </c>
      <c r="CK672">
        <v>100.436</v>
      </c>
      <c r="CL672">
        <v>0.0999140333333333</v>
      </c>
      <c r="CM672">
        <v>33.0884</v>
      </c>
      <c r="CN672">
        <v>32.3362333333333</v>
      </c>
      <c r="CO672">
        <v>999.9</v>
      </c>
      <c r="CP672">
        <v>0</v>
      </c>
      <c r="CQ672">
        <v>0</v>
      </c>
      <c r="CR672">
        <v>10019.1333333333</v>
      </c>
      <c r="CS672">
        <v>0</v>
      </c>
      <c r="CT672">
        <v>4.2477</v>
      </c>
      <c r="CU672">
        <v>1046.11</v>
      </c>
      <c r="CV672">
        <v>0.961995</v>
      </c>
      <c r="CW672">
        <v>0.0380048</v>
      </c>
      <c r="CX672">
        <v>0</v>
      </c>
      <c r="CY672">
        <v>1120.02666666667</v>
      </c>
      <c r="CZ672">
        <v>4.99912</v>
      </c>
      <c r="DA672">
        <v>11705.3</v>
      </c>
      <c r="DB672">
        <v>6713.52333333333</v>
      </c>
      <c r="DC672">
        <v>39.312</v>
      </c>
      <c r="DD672">
        <v>41.729</v>
      </c>
      <c r="DE672">
        <v>40.833</v>
      </c>
      <c r="DF672">
        <v>41.4786666666667</v>
      </c>
      <c r="DG672">
        <v>41.6453333333333</v>
      </c>
      <c r="DH672">
        <v>1001.54</v>
      </c>
      <c r="DI672">
        <v>39.57</v>
      </c>
      <c r="DJ672">
        <v>0</v>
      </c>
      <c r="DK672">
        <v>1625678527.4</v>
      </c>
      <c r="DL672">
        <v>0</v>
      </c>
      <c r="DM672">
        <v>1121.2744</v>
      </c>
      <c r="DN672">
        <v>-12.9138461362532</v>
      </c>
      <c r="DO672">
        <v>-139.415384325574</v>
      </c>
      <c r="DP672">
        <v>11717.816</v>
      </c>
      <c r="DQ672">
        <v>15</v>
      </c>
      <c r="DR672">
        <v>1625677134.6</v>
      </c>
      <c r="DS672" t="s">
        <v>305</v>
      </c>
      <c r="DT672">
        <v>1625677128.6</v>
      </c>
      <c r="DU672">
        <v>1625677134.6</v>
      </c>
      <c r="DV672">
        <v>2</v>
      </c>
      <c r="DW672">
        <v>0.041</v>
      </c>
      <c r="DX672">
        <v>0.026</v>
      </c>
      <c r="DY672">
        <v>-14.347</v>
      </c>
      <c r="DZ672">
        <v>-1.389</v>
      </c>
      <c r="EA672">
        <v>420</v>
      </c>
      <c r="EB672">
        <v>5</v>
      </c>
      <c r="EC672">
        <v>0.14</v>
      </c>
      <c r="ED672">
        <v>0.08</v>
      </c>
      <c r="EE672">
        <v>-15.096087804878</v>
      </c>
      <c r="EF672">
        <v>0.148785365853674</v>
      </c>
      <c r="EG672">
        <v>0.0526714862239059</v>
      </c>
      <c r="EH672">
        <v>1</v>
      </c>
      <c r="EI672">
        <v>1122.01411764706</v>
      </c>
      <c r="EJ672">
        <v>-13.2841790931937</v>
      </c>
      <c r="EK672">
        <v>1.31128387388996</v>
      </c>
      <c r="EL672">
        <v>0</v>
      </c>
      <c r="EM672">
        <v>3.51518951219512</v>
      </c>
      <c r="EN672">
        <v>0.175702369337994</v>
      </c>
      <c r="EO672">
        <v>0.0204860500961638</v>
      </c>
      <c r="EP672">
        <v>0</v>
      </c>
      <c r="EQ672">
        <v>1</v>
      </c>
      <c r="ER672">
        <v>3</v>
      </c>
      <c r="ES672" t="s">
        <v>427</v>
      </c>
      <c r="ET672">
        <v>100</v>
      </c>
      <c r="EU672">
        <v>100</v>
      </c>
      <c r="EV672">
        <v>-14.341</v>
      </c>
      <c r="EW672">
        <v>-1.6348</v>
      </c>
      <c r="EX672">
        <v>-14.3476998515065</v>
      </c>
      <c r="EY672">
        <v>0.000485247639819423</v>
      </c>
      <c r="EZ672">
        <v>-1.36446825205216e-06</v>
      </c>
      <c r="FA672">
        <v>5.78542989185787e-10</v>
      </c>
      <c r="FB672">
        <v>-1.1099058739466</v>
      </c>
      <c r="FC672">
        <v>-0.0508365997127688</v>
      </c>
      <c r="FD672">
        <v>0.00161886503163497</v>
      </c>
      <c r="FE672">
        <v>-2.08621555845513e-05</v>
      </c>
      <c r="FF672">
        <v>0</v>
      </c>
      <c r="FG672">
        <v>2096</v>
      </c>
      <c r="FH672">
        <v>2</v>
      </c>
      <c r="FI672">
        <v>28</v>
      </c>
      <c r="FJ672">
        <v>23.3</v>
      </c>
      <c r="FK672">
        <v>23.2</v>
      </c>
      <c r="FL672">
        <v>18</v>
      </c>
      <c r="FM672">
        <v>493.838</v>
      </c>
      <c r="FN672">
        <v>515.432</v>
      </c>
      <c r="FO672">
        <v>38.1227</v>
      </c>
      <c r="FP672">
        <v>26.8879</v>
      </c>
      <c r="FQ672">
        <v>30.0006</v>
      </c>
      <c r="FR672">
        <v>26.812</v>
      </c>
      <c r="FS672">
        <v>26.7788</v>
      </c>
      <c r="FT672">
        <v>21.6177</v>
      </c>
      <c r="FU672">
        <v>14.5837</v>
      </c>
      <c r="FV672">
        <v>0</v>
      </c>
      <c r="FW672">
        <v>38.18</v>
      </c>
      <c r="FX672">
        <v>420</v>
      </c>
      <c r="FY672">
        <v>14.0236</v>
      </c>
      <c r="FZ672">
        <v>101.647</v>
      </c>
      <c r="GA672">
        <v>96.1582</v>
      </c>
    </row>
    <row r="673" spans="1:183">
      <c r="A673">
        <v>657</v>
      </c>
      <c r="B673">
        <v>1625678528.5</v>
      </c>
      <c r="C673">
        <v>1312.40000009537</v>
      </c>
      <c r="D673" t="s">
        <v>1620</v>
      </c>
      <c r="E673" t="s">
        <v>1621</v>
      </c>
      <c r="F673">
        <v>1</v>
      </c>
      <c r="G673" t="s">
        <v>302</v>
      </c>
      <c r="H673">
        <v>1625678527.5</v>
      </c>
      <c r="I673">
        <f>(J673)/1000</f>
        <v>0</v>
      </c>
      <c r="J673">
        <f>1000*CJ673*AH673*(CF673-CG673)/(100*BY673*(1000-AH673*CF673))</f>
        <v>0</v>
      </c>
      <c r="K673">
        <f>CJ673*AH673*(CE673-CD673*(1000-AH673*CG673)/(1000-AH673*CF673))/(100*BY673)</f>
        <v>0</v>
      </c>
      <c r="L673">
        <f>CD673 - IF(AH673&gt;1, K673*BY673*100.0/(AJ673*CR673), 0)</f>
        <v>0</v>
      </c>
      <c r="M673">
        <f>((S673-I673/2)*L673-K673)/(S673+I673/2)</f>
        <v>0</v>
      </c>
      <c r="N673">
        <f>M673*(CK673+CL673)/1000.0</f>
        <v>0</v>
      </c>
      <c r="O673">
        <f>(CD673 - IF(AH673&gt;1, K673*BY673*100.0/(AJ673*CR673), 0))*(CK673+CL673)/1000.0</f>
        <v>0</v>
      </c>
      <c r="P673">
        <f>2.0/((1/R673-1/Q673)+SIGN(R673)*SQRT((1/R673-1/Q673)*(1/R673-1/Q673) + 4*BZ673/((BZ673+1)*(BZ673+1))*(2*1/R673*1/Q673-1/Q673*1/Q673)))</f>
        <v>0</v>
      </c>
      <c r="Q673">
        <f>IF(LEFT(CA673,1)&lt;&gt;"0",IF(LEFT(CA673,1)="1",3.0,CB673),$D$5+$E$5*(CR673*CK673/($K$5*1000))+$F$5*(CR673*CK673/($K$5*1000))*MAX(MIN(BY673,$J$5),$I$5)*MAX(MIN(BY673,$J$5),$I$5)+$G$5*MAX(MIN(BY673,$J$5),$I$5)*(CR673*CK673/($K$5*1000))+$H$5*(CR673*CK673/($K$5*1000))*(CR673*CK673/($K$5*1000)))</f>
        <v>0</v>
      </c>
      <c r="R673">
        <f>I673*(1000-(1000*0.61365*exp(17.502*V673/(240.97+V673))/(CK673+CL673)+CF673)/2)/(1000*0.61365*exp(17.502*V673/(240.97+V673))/(CK673+CL673)-CF673)</f>
        <v>0</v>
      </c>
      <c r="S673">
        <f>1/((BZ673+1)/(P673/1.6)+1/(Q673/1.37)) + BZ673/((BZ673+1)/(P673/1.6) + BZ673/(Q673/1.37))</f>
        <v>0</v>
      </c>
      <c r="T673">
        <f>(BU673*BX673)</f>
        <v>0</v>
      </c>
      <c r="U673">
        <f>(CM673+(T673+2*0.95*5.67E-8*(((CM673+$B$7)+273)^4-(CM673+273)^4)-44100*I673)/(1.84*29.3*Q673+8*0.95*5.67E-8*(CM673+273)^3))</f>
        <v>0</v>
      </c>
      <c r="V673">
        <f>($C$7*CN673+$D$7*CO673+$E$7*U673)</f>
        <v>0</v>
      </c>
      <c r="W673">
        <f>0.61365*exp(17.502*V673/(240.97+V673))</f>
        <v>0</v>
      </c>
      <c r="X673">
        <f>(Y673/Z673*100)</f>
        <v>0</v>
      </c>
      <c r="Y673">
        <f>CF673*(CK673+CL673)/1000</f>
        <v>0</v>
      </c>
      <c r="Z673">
        <f>0.61365*exp(17.502*CM673/(240.97+CM673))</f>
        <v>0</v>
      </c>
      <c r="AA673">
        <f>(W673-CF673*(CK673+CL673)/1000)</f>
        <v>0</v>
      </c>
      <c r="AB673">
        <f>(-I673*44100)</f>
        <v>0</v>
      </c>
      <c r="AC673">
        <f>2*29.3*Q673*0.92*(CM673-V673)</f>
        <v>0</v>
      </c>
      <c r="AD673">
        <f>2*0.95*5.67E-8*(((CM673+$B$7)+273)^4-(V673+273)^4)</f>
        <v>0</v>
      </c>
      <c r="AE673">
        <f>T673+AD673+AB673+AC673</f>
        <v>0</v>
      </c>
      <c r="AF673">
        <v>0</v>
      </c>
      <c r="AG673">
        <v>0</v>
      </c>
      <c r="AH673">
        <f>IF(AF673*$H$13&gt;=AJ673,1.0,(AJ673/(AJ673-AF673*$H$13)))</f>
        <v>0</v>
      </c>
      <c r="AI673">
        <f>(AH673-1)*100</f>
        <v>0</v>
      </c>
      <c r="AJ673">
        <f>MAX(0,($B$13+$C$13*CR673)/(1+$D$13*CR673)*CK673/(CM673+273)*$E$13)</f>
        <v>0</v>
      </c>
      <c r="AK673" t="s">
        <v>303</v>
      </c>
      <c r="AL673" t="s">
        <v>303</v>
      </c>
      <c r="AM673">
        <v>0</v>
      </c>
      <c r="AN673">
        <v>0</v>
      </c>
      <c r="AO673">
        <f>1-AM673/AN673</f>
        <v>0</v>
      </c>
      <c r="AP673">
        <v>0</v>
      </c>
      <c r="AQ673" t="s">
        <v>303</v>
      </c>
      <c r="AR673" t="s">
        <v>303</v>
      </c>
      <c r="AS673">
        <v>0</v>
      </c>
      <c r="AT673">
        <v>0</v>
      </c>
      <c r="AU673">
        <f>1-AS673/AT673</f>
        <v>0</v>
      </c>
      <c r="AV673">
        <v>0.5</v>
      </c>
      <c r="AW673">
        <f>BV673</f>
        <v>0</v>
      </c>
      <c r="AX673">
        <f>K673</f>
        <v>0</v>
      </c>
      <c r="AY673">
        <f>AU673*AV673*AW673</f>
        <v>0</v>
      </c>
      <c r="AZ673">
        <f>(AX673-AP673)/AW673</f>
        <v>0</v>
      </c>
      <c r="BA673">
        <f>(AN673-AT673)/AT673</f>
        <v>0</v>
      </c>
      <c r="BB673">
        <f>AM673/(AO673+AM673/AT673)</f>
        <v>0</v>
      </c>
      <c r="BC673" t="s">
        <v>303</v>
      </c>
      <c r="BD673">
        <v>0</v>
      </c>
      <c r="BE673">
        <f>IF(BD673&lt;&gt;0, BD673, BB673)</f>
        <v>0</v>
      </c>
      <c r="BF673">
        <f>1-BE673/AT673</f>
        <v>0</v>
      </c>
      <c r="BG673">
        <f>(AT673-AS673)/(AT673-BE673)</f>
        <v>0</v>
      </c>
      <c r="BH673">
        <f>(AN673-AT673)/(AN673-BE673)</f>
        <v>0</v>
      </c>
      <c r="BI673">
        <f>(AT673-AS673)/(AT673-AM673)</f>
        <v>0</v>
      </c>
      <c r="BJ673">
        <f>(AN673-AT673)/(AN673-AM673)</f>
        <v>0</v>
      </c>
      <c r="BK673">
        <f>(BG673*BE673/AS673)</f>
        <v>0</v>
      </c>
      <c r="BL673">
        <f>(1-BK673)</f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f>$B$11*CS673+$C$11*CT673+$F$11*CU673*(1-CX673)</f>
        <v>0</v>
      </c>
      <c r="BV673">
        <f>BU673*BW673</f>
        <v>0</v>
      </c>
      <c r="BW673">
        <f>($B$11*$D$9+$C$11*$D$9+$F$11*((DH673+CZ673)/MAX(DH673+CZ673+DI673, 0.1)*$I$9+DI673/MAX(DH673+CZ673+DI673, 0.1)*$J$9))/($B$11+$C$11+$F$11)</f>
        <v>0</v>
      </c>
      <c r="BX673">
        <f>($B$11*$K$9+$C$11*$K$9+$F$11*((DH673+CZ673)/MAX(DH673+CZ673+DI673, 0.1)*$P$9+DI673/MAX(DH673+CZ673+DI673, 0.1)*$Q$9))/($B$11+$C$11+$F$11)</f>
        <v>0</v>
      </c>
      <c r="BY673">
        <v>6</v>
      </c>
      <c r="BZ673">
        <v>0.5</v>
      </c>
      <c r="CA673" t="s">
        <v>304</v>
      </c>
      <c r="CB673">
        <v>2</v>
      </c>
      <c r="CC673">
        <v>1625678527.5</v>
      </c>
      <c r="CD673">
        <v>404.862333333333</v>
      </c>
      <c r="CE673">
        <v>420.057</v>
      </c>
      <c r="CF673">
        <v>17.4039333333333</v>
      </c>
      <c r="CG673">
        <v>13.8403</v>
      </c>
      <c r="CH673">
        <v>419.204333333333</v>
      </c>
      <c r="CI673">
        <v>19.0389</v>
      </c>
      <c r="CJ673">
        <v>499.990333333333</v>
      </c>
      <c r="CK673">
        <v>100.435666666667</v>
      </c>
      <c r="CL673">
        <v>0.0995658333333333</v>
      </c>
      <c r="CM673">
        <v>33.1177</v>
      </c>
      <c r="CN673">
        <v>32.3689</v>
      </c>
      <c r="CO673">
        <v>999.9</v>
      </c>
      <c r="CP673">
        <v>0</v>
      </c>
      <c r="CQ673">
        <v>0</v>
      </c>
      <c r="CR673">
        <v>10046.2333333333</v>
      </c>
      <c r="CS673">
        <v>0</v>
      </c>
      <c r="CT673">
        <v>4.27022</v>
      </c>
      <c r="CU673">
        <v>1046.00666666667</v>
      </c>
      <c r="CV673">
        <v>0.961991333333333</v>
      </c>
      <c r="CW673">
        <v>0.0380085</v>
      </c>
      <c r="CX673">
        <v>0</v>
      </c>
      <c r="CY673">
        <v>1119.08</v>
      </c>
      <c r="CZ673">
        <v>4.99912</v>
      </c>
      <c r="DA673">
        <v>11700.0666666667</v>
      </c>
      <c r="DB673">
        <v>6712.82333333333</v>
      </c>
      <c r="DC673">
        <v>39.3333333333333</v>
      </c>
      <c r="DD673">
        <v>41.75</v>
      </c>
      <c r="DE673">
        <v>40.833</v>
      </c>
      <c r="DF673">
        <v>41.604</v>
      </c>
      <c r="DG673">
        <v>41.7913333333333</v>
      </c>
      <c r="DH673">
        <v>1001.43666666667</v>
      </c>
      <c r="DI673">
        <v>39.57</v>
      </c>
      <c r="DJ673">
        <v>0</v>
      </c>
      <c r="DK673">
        <v>1625678529.2</v>
      </c>
      <c r="DL673">
        <v>0</v>
      </c>
      <c r="DM673">
        <v>1120.89692307692</v>
      </c>
      <c r="DN673">
        <v>-13.5863247921605</v>
      </c>
      <c r="DO673">
        <v>-134.191453020549</v>
      </c>
      <c r="DP673">
        <v>11714.5038461538</v>
      </c>
      <c r="DQ673">
        <v>15</v>
      </c>
      <c r="DR673">
        <v>1625677134.6</v>
      </c>
      <c r="DS673" t="s">
        <v>305</v>
      </c>
      <c r="DT673">
        <v>1625677128.6</v>
      </c>
      <c r="DU673">
        <v>1625677134.6</v>
      </c>
      <c r="DV673">
        <v>2</v>
      </c>
      <c r="DW673">
        <v>0.041</v>
      </c>
      <c r="DX673">
        <v>0.026</v>
      </c>
      <c r="DY673">
        <v>-14.347</v>
      </c>
      <c r="DZ673">
        <v>-1.389</v>
      </c>
      <c r="EA673">
        <v>420</v>
      </c>
      <c r="EB673">
        <v>5</v>
      </c>
      <c r="EC673">
        <v>0.14</v>
      </c>
      <c r="ED673">
        <v>0.08</v>
      </c>
      <c r="EE673">
        <v>-15.0976390243902</v>
      </c>
      <c r="EF673">
        <v>-0.154942160278735</v>
      </c>
      <c r="EG673">
        <v>0.0551546158342952</v>
      </c>
      <c r="EH673">
        <v>1</v>
      </c>
      <c r="EI673">
        <v>1121.52342857143</v>
      </c>
      <c r="EJ673">
        <v>-13.8671060636817</v>
      </c>
      <c r="EK673">
        <v>1.40534071691253</v>
      </c>
      <c r="EL673">
        <v>0</v>
      </c>
      <c r="EM673">
        <v>3.52407634146341</v>
      </c>
      <c r="EN673">
        <v>0.160294912891991</v>
      </c>
      <c r="EO673">
        <v>0.0184652592402661</v>
      </c>
      <c r="EP673">
        <v>0</v>
      </c>
      <c r="EQ673">
        <v>1</v>
      </c>
      <c r="ER673">
        <v>3</v>
      </c>
      <c r="ES673" t="s">
        <v>427</v>
      </c>
      <c r="ET673">
        <v>100</v>
      </c>
      <c r="EU673">
        <v>100</v>
      </c>
      <c r="EV673">
        <v>-14.342</v>
      </c>
      <c r="EW673">
        <v>-1.6351</v>
      </c>
      <c r="EX673">
        <v>-14.3476998515065</v>
      </c>
      <c r="EY673">
        <v>0.000485247639819423</v>
      </c>
      <c r="EZ673">
        <v>-1.36446825205216e-06</v>
      </c>
      <c r="FA673">
        <v>5.78542989185787e-10</v>
      </c>
      <c r="FB673">
        <v>-1.1099058739466</v>
      </c>
      <c r="FC673">
        <v>-0.0508365997127688</v>
      </c>
      <c r="FD673">
        <v>0.00161886503163497</v>
      </c>
      <c r="FE673">
        <v>-2.08621555845513e-05</v>
      </c>
      <c r="FF673">
        <v>0</v>
      </c>
      <c r="FG673">
        <v>2096</v>
      </c>
      <c r="FH673">
        <v>2</v>
      </c>
      <c r="FI673">
        <v>28</v>
      </c>
      <c r="FJ673">
        <v>23.3</v>
      </c>
      <c r="FK673">
        <v>23.2</v>
      </c>
      <c r="FL673">
        <v>18</v>
      </c>
      <c r="FM673">
        <v>493.925</v>
      </c>
      <c r="FN673">
        <v>515.588</v>
      </c>
      <c r="FO673">
        <v>38.1584</v>
      </c>
      <c r="FP673">
        <v>26.8908</v>
      </c>
      <c r="FQ673">
        <v>30.0005</v>
      </c>
      <c r="FR673">
        <v>26.8137</v>
      </c>
      <c r="FS673">
        <v>26.7799</v>
      </c>
      <c r="FT673">
        <v>21.6188</v>
      </c>
      <c r="FU673">
        <v>14.2808</v>
      </c>
      <c r="FV673">
        <v>0</v>
      </c>
      <c r="FW673">
        <v>38.25</v>
      </c>
      <c r="FX673">
        <v>420</v>
      </c>
      <c r="FY673">
        <v>14.0332</v>
      </c>
      <c r="FZ673">
        <v>101.646</v>
      </c>
      <c r="GA673">
        <v>96.1578</v>
      </c>
    </row>
    <row r="674" spans="1:183">
      <c r="A674">
        <v>658</v>
      </c>
      <c r="B674">
        <v>1625678530.5</v>
      </c>
      <c r="C674">
        <v>1314.40000009537</v>
      </c>
      <c r="D674" t="s">
        <v>1622</v>
      </c>
      <c r="E674" t="s">
        <v>1623</v>
      </c>
      <c r="F674">
        <v>1</v>
      </c>
      <c r="G674" t="s">
        <v>302</v>
      </c>
      <c r="H674">
        <v>1625678529.5</v>
      </c>
      <c r="I674">
        <f>(J674)/1000</f>
        <v>0</v>
      </c>
      <c r="J674">
        <f>1000*CJ674*AH674*(CF674-CG674)/(100*BY674*(1000-AH674*CF674))</f>
        <v>0</v>
      </c>
      <c r="K674">
        <f>CJ674*AH674*(CE674-CD674*(1000-AH674*CG674)/(1000-AH674*CF674))/(100*BY674)</f>
        <v>0</v>
      </c>
      <c r="L674">
        <f>CD674 - IF(AH674&gt;1, K674*BY674*100.0/(AJ674*CR674), 0)</f>
        <v>0</v>
      </c>
      <c r="M674">
        <f>((S674-I674/2)*L674-K674)/(S674+I674/2)</f>
        <v>0</v>
      </c>
      <c r="N674">
        <f>M674*(CK674+CL674)/1000.0</f>
        <v>0</v>
      </c>
      <c r="O674">
        <f>(CD674 - IF(AH674&gt;1, K674*BY674*100.0/(AJ674*CR674), 0))*(CK674+CL674)/1000.0</f>
        <v>0</v>
      </c>
      <c r="P674">
        <f>2.0/((1/R674-1/Q674)+SIGN(R674)*SQRT((1/R674-1/Q674)*(1/R674-1/Q674) + 4*BZ674/((BZ674+1)*(BZ674+1))*(2*1/R674*1/Q674-1/Q674*1/Q674)))</f>
        <v>0</v>
      </c>
      <c r="Q674">
        <f>IF(LEFT(CA674,1)&lt;&gt;"0",IF(LEFT(CA674,1)="1",3.0,CB674),$D$5+$E$5*(CR674*CK674/($K$5*1000))+$F$5*(CR674*CK674/($K$5*1000))*MAX(MIN(BY674,$J$5),$I$5)*MAX(MIN(BY674,$J$5),$I$5)+$G$5*MAX(MIN(BY674,$J$5),$I$5)*(CR674*CK674/($K$5*1000))+$H$5*(CR674*CK674/($K$5*1000))*(CR674*CK674/($K$5*1000)))</f>
        <v>0</v>
      </c>
      <c r="R674">
        <f>I674*(1000-(1000*0.61365*exp(17.502*V674/(240.97+V674))/(CK674+CL674)+CF674)/2)/(1000*0.61365*exp(17.502*V674/(240.97+V674))/(CK674+CL674)-CF674)</f>
        <v>0</v>
      </c>
      <c r="S674">
        <f>1/((BZ674+1)/(P674/1.6)+1/(Q674/1.37)) + BZ674/((BZ674+1)/(P674/1.6) + BZ674/(Q674/1.37))</f>
        <v>0</v>
      </c>
      <c r="T674">
        <f>(BU674*BX674)</f>
        <v>0</v>
      </c>
      <c r="U674">
        <f>(CM674+(T674+2*0.95*5.67E-8*(((CM674+$B$7)+273)^4-(CM674+273)^4)-44100*I674)/(1.84*29.3*Q674+8*0.95*5.67E-8*(CM674+273)^3))</f>
        <v>0</v>
      </c>
      <c r="V674">
        <f>($C$7*CN674+$D$7*CO674+$E$7*U674)</f>
        <v>0</v>
      </c>
      <c r="W674">
        <f>0.61365*exp(17.502*V674/(240.97+V674))</f>
        <v>0</v>
      </c>
      <c r="X674">
        <f>(Y674/Z674*100)</f>
        <v>0</v>
      </c>
      <c r="Y674">
        <f>CF674*(CK674+CL674)/1000</f>
        <v>0</v>
      </c>
      <c r="Z674">
        <f>0.61365*exp(17.502*CM674/(240.97+CM674))</f>
        <v>0</v>
      </c>
      <c r="AA674">
        <f>(W674-CF674*(CK674+CL674)/1000)</f>
        <v>0</v>
      </c>
      <c r="AB674">
        <f>(-I674*44100)</f>
        <v>0</v>
      </c>
      <c r="AC674">
        <f>2*29.3*Q674*0.92*(CM674-V674)</f>
        <v>0</v>
      </c>
      <c r="AD674">
        <f>2*0.95*5.67E-8*(((CM674+$B$7)+273)^4-(V674+273)^4)</f>
        <v>0</v>
      </c>
      <c r="AE674">
        <f>T674+AD674+AB674+AC674</f>
        <v>0</v>
      </c>
      <c r="AF674">
        <v>0</v>
      </c>
      <c r="AG674">
        <v>0</v>
      </c>
      <c r="AH674">
        <f>IF(AF674*$H$13&gt;=AJ674,1.0,(AJ674/(AJ674-AF674*$H$13)))</f>
        <v>0</v>
      </c>
      <c r="AI674">
        <f>(AH674-1)*100</f>
        <v>0</v>
      </c>
      <c r="AJ674">
        <f>MAX(0,($B$13+$C$13*CR674)/(1+$D$13*CR674)*CK674/(CM674+273)*$E$13)</f>
        <v>0</v>
      </c>
      <c r="AK674" t="s">
        <v>303</v>
      </c>
      <c r="AL674" t="s">
        <v>303</v>
      </c>
      <c r="AM674">
        <v>0</v>
      </c>
      <c r="AN674">
        <v>0</v>
      </c>
      <c r="AO674">
        <f>1-AM674/AN674</f>
        <v>0</v>
      </c>
      <c r="AP674">
        <v>0</v>
      </c>
      <c r="AQ674" t="s">
        <v>303</v>
      </c>
      <c r="AR674" t="s">
        <v>303</v>
      </c>
      <c r="AS674">
        <v>0</v>
      </c>
      <c r="AT674">
        <v>0</v>
      </c>
      <c r="AU674">
        <f>1-AS674/AT674</f>
        <v>0</v>
      </c>
      <c r="AV674">
        <v>0.5</v>
      </c>
      <c r="AW674">
        <f>BV674</f>
        <v>0</v>
      </c>
      <c r="AX674">
        <f>K674</f>
        <v>0</v>
      </c>
      <c r="AY674">
        <f>AU674*AV674*AW674</f>
        <v>0</v>
      </c>
      <c r="AZ674">
        <f>(AX674-AP674)/AW674</f>
        <v>0</v>
      </c>
      <c r="BA674">
        <f>(AN674-AT674)/AT674</f>
        <v>0</v>
      </c>
      <c r="BB674">
        <f>AM674/(AO674+AM674/AT674)</f>
        <v>0</v>
      </c>
      <c r="BC674" t="s">
        <v>303</v>
      </c>
      <c r="BD674">
        <v>0</v>
      </c>
      <c r="BE674">
        <f>IF(BD674&lt;&gt;0, BD674, BB674)</f>
        <v>0</v>
      </c>
      <c r="BF674">
        <f>1-BE674/AT674</f>
        <v>0</v>
      </c>
      <c r="BG674">
        <f>(AT674-AS674)/(AT674-BE674)</f>
        <v>0</v>
      </c>
      <c r="BH674">
        <f>(AN674-AT674)/(AN674-BE674)</f>
        <v>0</v>
      </c>
      <c r="BI674">
        <f>(AT674-AS674)/(AT674-AM674)</f>
        <v>0</v>
      </c>
      <c r="BJ674">
        <f>(AN674-AT674)/(AN674-AM674)</f>
        <v>0</v>
      </c>
      <c r="BK674">
        <f>(BG674*BE674/AS674)</f>
        <v>0</v>
      </c>
      <c r="BL674">
        <f>(1-BK674)</f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f>$B$11*CS674+$C$11*CT674+$F$11*CU674*(1-CX674)</f>
        <v>0</v>
      </c>
      <c r="BV674">
        <f>BU674*BW674</f>
        <v>0</v>
      </c>
      <c r="BW674">
        <f>($B$11*$D$9+$C$11*$D$9+$F$11*((DH674+CZ674)/MAX(DH674+CZ674+DI674, 0.1)*$I$9+DI674/MAX(DH674+CZ674+DI674, 0.1)*$J$9))/($B$11+$C$11+$F$11)</f>
        <v>0</v>
      </c>
      <c r="BX674">
        <f>($B$11*$K$9+$C$11*$K$9+$F$11*((DH674+CZ674)/MAX(DH674+CZ674+DI674, 0.1)*$P$9+DI674/MAX(DH674+CZ674+DI674, 0.1)*$Q$9))/($B$11+$C$11+$F$11)</f>
        <v>0</v>
      </c>
      <c r="BY674">
        <v>6</v>
      </c>
      <c r="BZ674">
        <v>0.5</v>
      </c>
      <c r="CA674" t="s">
        <v>304</v>
      </c>
      <c r="CB674">
        <v>2</v>
      </c>
      <c r="CC674">
        <v>1625678529.5</v>
      </c>
      <c r="CD674">
        <v>404.888333333333</v>
      </c>
      <c r="CE674">
        <v>419.973</v>
      </c>
      <c r="CF674">
        <v>17.4301</v>
      </c>
      <c r="CG674">
        <v>13.8638333333333</v>
      </c>
      <c r="CH674">
        <v>419.229666666667</v>
      </c>
      <c r="CI674">
        <v>19.0653666666667</v>
      </c>
      <c r="CJ674">
        <v>500.007333333333</v>
      </c>
      <c r="CK674">
        <v>100.433</v>
      </c>
      <c r="CL674">
        <v>0.0995662</v>
      </c>
      <c r="CM674">
        <v>33.1490333333333</v>
      </c>
      <c r="CN674">
        <v>32.4055333333333</v>
      </c>
      <c r="CO674">
        <v>999.9</v>
      </c>
      <c r="CP674">
        <v>0</v>
      </c>
      <c r="CQ674">
        <v>0</v>
      </c>
      <c r="CR674">
        <v>10021.2666666667</v>
      </c>
      <c r="CS674">
        <v>0</v>
      </c>
      <c r="CT674">
        <v>4.28400333333333</v>
      </c>
      <c r="CU674">
        <v>1045.9</v>
      </c>
      <c r="CV674">
        <v>0.961987666666667</v>
      </c>
      <c r="CW674">
        <v>0.0380122</v>
      </c>
      <c r="CX674">
        <v>0</v>
      </c>
      <c r="CY674">
        <v>1119.01</v>
      </c>
      <c r="CZ674">
        <v>4.99912</v>
      </c>
      <c r="DA674">
        <v>11694.7333333333</v>
      </c>
      <c r="DB674">
        <v>6712.13333333333</v>
      </c>
      <c r="DC674">
        <v>39.229</v>
      </c>
      <c r="DD674">
        <v>41.75</v>
      </c>
      <c r="DE674">
        <v>40.812</v>
      </c>
      <c r="DF674">
        <v>41.5413333333333</v>
      </c>
      <c r="DG674">
        <v>41.75</v>
      </c>
      <c r="DH674">
        <v>1001.33</v>
      </c>
      <c r="DI674">
        <v>39.57</v>
      </c>
      <c r="DJ674">
        <v>0</v>
      </c>
      <c r="DK674">
        <v>1625678531.6</v>
      </c>
      <c r="DL674">
        <v>0</v>
      </c>
      <c r="DM674">
        <v>1120.37615384615</v>
      </c>
      <c r="DN674">
        <v>-13.6581196481095</v>
      </c>
      <c r="DO674">
        <v>-129.155555542455</v>
      </c>
      <c r="DP674">
        <v>11709.1076923077</v>
      </c>
      <c r="DQ674">
        <v>15</v>
      </c>
      <c r="DR674">
        <v>1625677134.6</v>
      </c>
      <c r="DS674" t="s">
        <v>305</v>
      </c>
      <c r="DT674">
        <v>1625677128.6</v>
      </c>
      <c r="DU674">
        <v>1625677134.6</v>
      </c>
      <c r="DV674">
        <v>2</v>
      </c>
      <c r="DW674">
        <v>0.041</v>
      </c>
      <c r="DX674">
        <v>0.026</v>
      </c>
      <c r="DY674">
        <v>-14.347</v>
      </c>
      <c r="DZ674">
        <v>-1.389</v>
      </c>
      <c r="EA674">
        <v>420</v>
      </c>
      <c r="EB674">
        <v>5</v>
      </c>
      <c r="EC674">
        <v>0.14</v>
      </c>
      <c r="ED674">
        <v>0.08</v>
      </c>
      <c r="EE674">
        <v>-15.0906975609756</v>
      </c>
      <c r="EF674">
        <v>-0.308172125435557</v>
      </c>
      <c r="EG674">
        <v>0.0501534109328319</v>
      </c>
      <c r="EH674">
        <v>1</v>
      </c>
      <c r="EI674">
        <v>1120.98909090909</v>
      </c>
      <c r="EJ674">
        <v>-13.7733982203271</v>
      </c>
      <c r="EK674">
        <v>1.32430510911896</v>
      </c>
      <c r="EL674">
        <v>0</v>
      </c>
      <c r="EM674">
        <v>3.53144317073171</v>
      </c>
      <c r="EN674">
        <v>0.164844041811843</v>
      </c>
      <c r="EO674">
        <v>0.0189680688602695</v>
      </c>
      <c r="EP674">
        <v>0</v>
      </c>
      <c r="EQ674">
        <v>1</v>
      </c>
      <c r="ER674">
        <v>3</v>
      </c>
      <c r="ES674" t="s">
        <v>427</v>
      </c>
      <c r="ET674">
        <v>100</v>
      </c>
      <c r="EU674">
        <v>100</v>
      </c>
      <c r="EV674">
        <v>-14.341</v>
      </c>
      <c r="EW674">
        <v>-1.6354</v>
      </c>
      <c r="EX674">
        <v>-14.3476998515065</v>
      </c>
      <c r="EY674">
        <v>0.000485247639819423</v>
      </c>
      <c r="EZ674">
        <v>-1.36446825205216e-06</v>
      </c>
      <c r="FA674">
        <v>5.78542989185787e-10</v>
      </c>
      <c r="FB674">
        <v>-1.1099058739466</v>
      </c>
      <c r="FC674">
        <v>-0.0508365997127688</v>
      </c>
      <c r="FD674">
        <v>0.00161886503163497</v>
      </c>
      <c r="FE674">
        <v>-2.08621555845513e-05</v>
      </c>
      <c r="FF674">
        <v>0</v>
      </c>
      <c r="FG674">
        <v>2096</v>
      </c>
      <c r="FH674">
        <v>2</v>
      </c>
      <c r="FI674">
        <v>28</v>
      </c>
      <c r="FJ674">
        <v>23.4</v>
      </c>
      <c r="FK674">
        <v>23.3</v>
      </c>
      <c r="FL674">
        <v>18</v>
      </c>
      <c r="FM674">
        <v>493.954</v>
      </c>
      <c r="FN674">
        <v>515.477</v>
      </c>
      <c r="FO674">
        <v>38.2015</v>
      </c>
      <c r="FP674">
        <v>26.8937</v>
      </c>
      <c r="FQ674">
        <v>30.0006</v>
      </c>
      <c r="FR674">
        <v>26.8154</v>
      </c>
      <c r="FS674">
        <v>26.7816</v>
      </c>
      <c r="FT674">
        <v>21.6186</v>
      </c>
      <c r="FU674">
        <v>14.2808</v>
      </c>
      <c r="FV674">
        <v>0</v>
      </c>
      <c r="FW674">
        <v>38.25</v>
      </c>
      <c r="FX674">
        <v>420</v>
      </c>
      <c r="FY674">
        <v>14.0392</v>
      </c>
      <c r="FZ674">
        <v>101.647</v>
      </c>
      <c r="GA674">
        <v>96.1582</v>
      </c>
    </row>
    <row r="675" spans="1:183">
      <c r="A675">
        <v>659</v>
      </c>
      <c r="B675">
        <v>1625678532.5</v>
      </c>
      <c r="C675">
        <v>1316.40000009537</v>
      </c>
      <c r="D675" t="s">
        <v>1624</v>
      </c>
      <c r="E675" t="s">
        <v>1625</v>
      </c>
      <c r="F675">
        <v>1</v>
      </c>
      <c r="G675" t="s">
        <v>302</v>
      </c>
      <c r="H675">
        <v>1625678531.5</v>
      </c>
      <c r="I675">
        <f>(J675)/1000</f>
        <v>0</v>
      </c>
      <c r="J675">
        <f>1000*CJ675*AH675*(CF675-CG675)/(100*BY675*(1000-AH675*CF675))</f>
        <v>0</v>
      </c>
      <c r="K675">
        <f>CJ675*AH675*(CE675-CD675*(1000-AH675*CG675)/(1000-AH675*CF675))/(100*BY675)</f>
        <v>0</v>
      </c>
      <c r="L675">
        <f>CD675 - IF(AH675&gt;1, K675*BY675*100.0/(AJ675*CR675), 0)</f>
        <v>0</v>
      </c>
      <c r="M675">
        <f>((S675-I675/2)*L675-K675)/(S675+I675/2)</f>
        <v>0</v>
      </c>
      <c r="N675">
        <f>M675*(CK675+CL675)/1000.0</f>
        <v>0</v>
      </c>
      <c r="O675">
        <f>(CD675 - IF(AH675&gt;1, K675*BY675*100.0/(AJ675*CR675), 0))*(CK675+CL675)/1000.0</f>
        <v>0</v>
      </c>
      <c r="P675">
        <f>2.0/((1/R675-1/Q675)+SIGN(R675)*SQRT((1/R675-1/Q675)*(1/R675-1/Q675) + 4*BZ675/((BZ675+1)*(BZ675+1))*(2*1/R675*1/Q675-1/Q675*1/Q675)))</f>
        <v>0</v>
      </c>
      <c r="Q675">
        <f>IF(LEFT(CA675,1)&lt;&gt;"0",IF(LEFT(CA675,1)="1",3.0,CB675),$D$5+$E$5*(CR675*CK675/($K$5*1000))+$F$5*(CR675*CK675/($K$5*1000))*MAX(MIN(BY675,$J$5),$I$5)*MAX(MIN(BY675,$J$5),$I$5)+$G$5*MAX(MIN(BY675,$J$5),$I$5)*(CR675*CK675/($K$5*1000))+$H$5*(CR675*CK675/($K$5*1000))*(CR675*CK675/($K$5*1000)))</f>
        <v>0</v>
      </c>
      <c r="R675">
        <f>I675*(1000-(1000*0.61365*exp(17.502*V675/(240.97+V675))/(CK675+CL675)+CF675)/2)/(1000*0.61365*exp(17.502*V675/(240.97+V675))/(CK675+CL675)-CF675)</f>
        <v>0</v>
      </c>
      <c r="S675">
        <f>1/((BZ675+1)/(P675/1.6)+1/(Q675/1.37)) + BZ675/((BZ675+1)/(P675/1.6) + BZ675/(Q675/1.37))</f>
        <v>0</v>
      </c>
      <c r="T675">
        <f>(BU675*BX675)</f>
        <v>0</v>
      </c>
      <c r="U675">
        <f>(CM675+(T675+2*0.95*5.67E-8*(((CM675+$B$7)+273)^4-(CM675+273)^4)-44100*I675)/(1.84*29.3*Q675+8*0.95*5.67E-8*(CM675+273)^3))</f>
        <v>0</v>
      </c>
      <c r="V675">
        <f>($C$7*CN675+$D$7*CO675+$E$7*U675)</f>
        <v>0</v>
      </c>
      <c r="W675">
        <f>0.61365*exp(17.502*V675/(240.97+V675))</f>
        <v>0</v>
      </c>
      <c r="X675">
        <f>(Y675/Z675*100)</f>
        <v>0</v>
      </c>
      <c r="Y675">
        <f>CF675*(CK675+CL675)/1000</f>
        <v>0</v>
      </c>
      <c r="Z675">
        <f>0.61365*exp(17.502*CM675/(240.97+CM675))</f>
        <v>0</v>
      </c>
      <c r="AA675">
        <f>(W675-CF675*(CK675+CL675)/1000)</f>
        <v>0</v>
      </c>
      <c r="AB675">
        <f>(-I675*44100)</f>
        <v>0</v>
      </c>
      <c r="AC675">
        <f>2*29.3*Q675*0.92*(CM675-V675)</f>
        <v>0</v>
      </c>
      <c r="AD675">
        <f>2*0.95*5.67E-8*(((CM675+$B$7)+273)^4-(V675+273)^4)</f>
        <v>0</v>
      </c>
      <c r="AE675">
        <f>T675+AD675+AB675+AC675</f>
        <v>0</v>
      </c>
      <c r="AF675">
        <v>0</v>
      </c>
      <c r="AG675">
        <v>0</v>
      </c>
      <c r="AH675">
        <f>IF(AF675*$H$13&gt;=AJ675,1.0,(AJ675/(AJ675-AF675*$H$13)))</f>
        <v>0</v>
      </c>
      <c r="AI675">
        <f>(AH675-1)*100</f>
        <v>0</v>
      </c>
      <c r="AJ675">
        <f>MAX(0,($B$13+$C$13*CR675)/(1+$D$13*CR675)*CK675/(CM675+273)*$E$13)</f>
        <v>0</v>
      </c>
      <c r="AK675" t="s">
        <v>303</v>
      </c>
      <c r="AL675" t="s">
        <v>303</v>
      </c>
      <c r="AM675">
        <v>0</v>
      </c>
      <c r="AN675">
        <v>0</v>
      </c>
      <c r="AO675">
        <f>1-AM675/AN675</f>
        <v>0</v>
      </c>
      <c r="AP675">
        <v>0</v>
      </c>
      <c r="AQ675" t="s">
        <v>303</v>
      </c>
      <c r="AR675" t="s">
        <v>303</v>
      </c>
      <c r="AS675">
        <v>0</v>
      </c>
      <c r="AT675">
        <v>0</v>
      </c>
      <c r="AU675">
        <f>1-AS675/AT675</f>
        <v>0</v>
      </c>
      <c r="AV675">
        <v>0.5</v>
      </c>
      <c r="AW675">
        <f>BV675</f>
        <v>0</v>
      </c>
      <c r="AX675">
        <f>K675</f>
        <v>0</v>
      </c>
      <c r="AY675">
        <f>AU675*AV675*AW675</f>
        <v>0</v>
      </c>
      <c r="AZ675">
        <f>(AX675-AP675)/AW675</f>
        <v>0</v>
      </c>
      <c r="BA675">
        <f>(AN675-AT675)/AT675</f>
        <v>0</v>
      </c>
      <c r="BB675">
        <f>AM675/(AO675+AM675/AT675)</f>
        <v>0</v>
      </c>
      <c r="BC675" t="s">
        <v>303</v>
      </c>
      <c r="BD675">
        <v>0</v>
      </c>
      <c r="BE675">
        <f>IF(BD675&lt;&gt;0, BD675, BB675)</f>
        <v>0</v>
      </c>
      <c r="BF675">
        <f>1-BE675/AT675</f>
        <v>0</v>
      </c>
      <c r="BG675">
        <f>(AT675-AS675)/(AT675-BE675)</f>
        <v>0</v>
      </c>
      <c r="BH675">
        <f>(AN675-AT675)/(AN675-BE675)</f>
        <v>0</v>
      </c>
      <c r="BI675">
        <f>(AT675-AS675)/(AT675-AM675)</f>
        <v>0</v>
      </c>
      <c r="BJ675">
        <f>(AN675-AT675)/(AN675-AM675)</f>
        <v>0</v>
      </c>
      <c r="BK675">
        <f>(BG675*BE675/AS675)</f>
        <v>0</v>
      </c>
      <c r="BL675">
        <f>(1-BK675)</f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f>$B$11*CS675+$C$11*CT675+$F$11*CU675*(1-CX675)</f>
        <v>0</v>
      </c>
      <c r="BV675">
        <f>BU675*BW675</f>
        <v>0</v>
      </c>
      <c r="BW675">
        <f>($B$11*$D$9+$C$11*$D$9+$F$11*((DH675+CZ675)/MAX(DH675+CZ675+DI675, 0.1)*$I$9+DI675/MAX(DH675+CZ675+DI675, 0.1)*$J$9))/($B$11+$C$11+$F$11)</f>
        <v>0</v>
      </c>
      <c r="BX675">
        <f>($B$11*$K$9+$C$11*$K$9+$F$11*((DH675+CZ675)/MAX(DH675+CZ675+DI675, 0.1)*$P$9+DI675/MAX(DH675+CZ675+DI675, 0.1)*$Q$9))/($B$11+$C$11+$F$11)</f>
        <v>0</v>
      </c>
      <c r="BY675">
        <v>6</v>
      </c>
      <c r="BZ675">
        <v>0.5</v>
      </c>
      <c r="CA675" t="s">
        <v>304</v>
      </c>
      <c r="CB675">
        <v>2</v>
      </c>
      <c r="CC675">
        <v>1625678531.5</v>
      </c>
      <c r="CD675">
        <v>404.881</v>
      </c>
      <c r="CE675">
        <v>419.946333333333</v>
      </c>
      <c r="CF675">
        <v>17.4576333333333</v>
      </c>
      <c r="CG675">
        <v>13.9058333333333</v>
      </c>
      <c r="CH675">
        <v>419.223</v>
      </c>
      <c r="CI675">
        <v>19.0932</v>
      </c>
      <c r="CJ675">
        <v>500.060666666667</v>
      </c>
      <c r="CK675">
        <v>100.430333333333</v>
      </c>
      <c r="CL675">
        <v>0.100115266666667</v>
      </c>
      <c r="CM675">
        <v>33.1781</v>
      </c>
      <c r="CN675">
        <v>32.4297333333333</v>
      </c>
      <c r="CO675">
        <v>999.9</v>
      </c>
      <c r="CP675">
        <v>0</v>
      </c>
      <c r="CQ675">
        <v>0</v>
      </c>
      <c r="CR675">
        <v>10001.2333333333</v>
      </c>
      <c r="CS675">
        <v>0</v>
      </c>
      <c r="CT675">
        <v>4.28905666666667</v>
      </c>
      <c r="CU675">
        <v>1045.78333333333</v>
      </c>
      <c r="CV675">
        <v>0.961984</v>
      </c>
      <c r="CW675">
        <v>0.0380159</v>
      </c>
      <c r="CX675">
        <v>0</v>
      </c>
      <c r="CY675">
        <v>1118.45</v>
      </c>
      <c r="CZ675">
        <v>4.99912</v>
      </c>
      <c r="DA675">
        <v>11689.5666666667</v>
      </c>
      <c r="DB675">
        <v>6711.38333333333</v>
      </c>
      <c r="DC675">
        <v>39.3123333333333</v>
      </c>
      <c r="DD675">
        <v>41.75</v>
      </c>
      <c r="DE675">
        <v>40.7916666666667</v>
      </c>
      <c r="DF675">
        <v>41.5416666666667</v>
      </c>
      <c r="DG675">
        <v>41.7913333333333</v>
      </c>
      <c r="DH675">
        <v>1001.21333333333</v>
      </c>
      <c r="DI675">
        <v>39.57</v>
      </c>
      <c r="DJ675">
        <v>0</v>
      </c>
      <c r="DK675">
        <v>1625678533.4</v>
      </c>
      <c r="DL675">
        <v>0</v>
      </c>
      <c r="DM675">
        <v>1119.8792</v>
      </c>
      <c r="DN675">
        <v>-13.7223076692513</v>
      </c>
      <c r="DO675">
        <v>-121.799999815938</v>
      </c>
      <c r="DP675">
        <v>11704.396</v>
      </c>
      <c r="DQ675">
        <v>15</v>
      </c>
      <c r="DR675">
        <v>1625677134.6</v>
      </c>
      <c r="DS675" t="s">
        <v>305</v>
      </c>
      <c r="DT675">
        <v>1625677128.6</v>
      </c>
      <c r="DU675">
        <v>1625677134.6</v>
      </c>
      <c r="DV675">
        <v>2</v>
      </c>
      <c r="DW675">
        <v>0.041</v>
      </c>
      <c r="DX675">
        <v>0.026</v>
      </c>
      <c r="DY675">
        <v>-14.347</v>
      </c>
      <c r="DZ675">
        <v>-1.389</v>
      </c>
      <c r="EA675">
        <v>420</v>
      </c>
      <c r="EB675">
        <v>5</v>
      </c>
      <c r="EC675">
        <v>0.14</v>
      </c>
      <c r="ED675">
        <v>0.08</v>
      </c>
      <c r="EE675">
        <v>-15.0880829268293</v>
      </c>
      <c r="EF675">
        <v>-0.270756794425129</v>
      </c>
      <c r="EG675">
        <v>0.0504495831520357</v>
      </c>
      <c r="EH675">
        <v>1</v>
      </c>
      <c r="EI675">
        <v>1120.63823529412</v>
      </c>
      <c r="EJ675">
        <v>-13.622603446109</v>
      </c>
      <c r="EK675">
        <v>1.34642767130227</v>
      </c>
      <c r="EL675">
        <v>0</v>
      </c>
      <c r="EM675">
        <v>3.53557195121951</v>
      </c>
      <c r="EN675">
        <v>0.160263554006972</v>
      </c>
      <c r="EO675">
        <v>0.0187276150890723</v>
      </c>
      <c r="EP675">
        <v>0</v>
      </c>
      <c r="EQ675">
        <v>1</v>
      </c>
      <c r="ER675">
        <v>3</v>
      </c>
      <c r="ES675" t="s">
        <v>427</v>
      </c>
      <c r="ET675">
        <v>100</v>
      </c>
      <c r="EU675">
        <v>100</v>
      </c>
      <c r="EV675">
        <v>-14.341</v>
      </c>
      <c r="EW675">
        <v>-1.6358</v>
      </c>
      <c r="EX675">
        <v>-14.3476998515065</v>
      </c>
      <c r="EY675">
        <v>0.000485247639819423</v>
      </c>
      <c r="EZ675">
        <v>-1.36446825205216e-06</v>
      </c>
      <c r="FA675">
        <v>5.78542989185787e-10</v>
      </c>
      <c r="FB675">
        <v>-1.1099058739466</v>
      </c>
      <c r="FC675">
        <v>-0.0508365997127688</v>
      </c>
      <c r="FD675">
        <v>0.00161886503163497</v>
      </c>
      <c r="FE675">
        <v>-2.08621555845513e-05</v>
      </c>
      <c r="FF675">
        <v>0</v>
      </c>
      <c r="FG675">
        <v>2096</v>
      </c>
      <c r="FH675">
        <v>2</v>
      </c>
      <c r="FI675">
        <v>28</v>
      </c>
      <c r="FJ675">
        <v>23.4</v>
      </c>
      <c r="FK675">
        <v>23.3</v>
      </c>
      <c r="FL675">
        <v>18</v>
      </c>
      <c r="FM675">
        <v>493.822</v>
      </c>
      <c r="FN675">
        <v>515.533</v>
      </c>
      <c r="FO675">
        <v>38.2539</v>
      </c>
      <c r="FP675">
        <v>26.8964</v>
      </c>
      <c r="FQ675">
        <v>30.0007</v>
      </c>
      <c r="FR675">
        <v>26.8171</v>
      </c>
      <c r="FS675">
        <v>26.7838</v>
      </c>
      <c r="FT675">
        <v>21.6171</v>
      </c>
      <c r="FU675">
        <v>14.2808</v>
      </c>
      <c r="FV675">
        <v>0</v>
      </c>
      <c r="FW675">
        <v>38.32</v>
      </c>
      <c r="FX675">
        <v>420</v>
      </c>
      <c r="FY675">
        <v>14.0353</v>
      </c>
      <c r="FZ675">
        <v>101.647</v>
      </c>
      <c r="GA675">
        <v>96.1586</v>
      </c>
    </row>
    <row r="676" spans="1:183">
      <c r="A676">
        <v>660</v>
      </c>
      <c r="B676">
        <v>1625678534.5</v>
      </c>
      <c r="C676">
        <v>1318.40000009537</v>
      </c>
      <c r="D676" t="s">
        <v>1626</v>
      </c>
      <c r="E676" t="s">
        <v>1627</v>
      </c>
      <c r="F676">
        <v>1</v>
      </c>
      <c r="G676" t="s">
        <v>302</v>
      </c>
      <c r="H676">
        <v>1625678533.5</v>
      </c>
      <c r="I676">
        <f>(J676)/1000</f>
        <v>0</v>
      </c>
      <c r="J676">
        <f>1000*CJ676*AH676*(CF676-CG676)/(100*BY676*(1000-AH676*CF676))</f>
        <v>0</v>
      </c>
      <c r="K676">
        <f>CJ676*AH676*(CE676-CD676*(1000-AH676*CG676)/(1000-AH676*CF676))/(100*BY676)</f>
        <v>0</v>
      </c>
      <c r="L676">
        <f>CD676 - IF(AH676&gt;1, K676*BY676*100.0/(AJ676*CR676), 0)</f>
        <v>0</v>
      </c>
      <c r="M676">
        <f>((S676-I676/2)*L676-K676)/(S676+I676/2)</f>
        <v>0</v>
      </c>
      <c r="N676">
        <f>M676*(CK676+CL676)/1000.0</f>
        <v>0</v>
      </c>
      <c r="O676">
        <f>(CD676 - IF(AH676&gt;1, K676*BY676*100.0/(AJ676*CR676), 0))*(CK676+CL676)/1000.0</f>
        <v>0</v>
      </c>
      <c r="P676">
        <f>2.0/((1/R676-1/Q676)+SIGN(R676)*SQRT((1/R676-1/Q676)*(1/R676-1/Q676) + 4*BZ676/((BZ676+1)*(BZ676+1))*(2*1/R676*1/Q676-1/Q676*1/Q676)))</f>
        <v>0</v>
      </c>
      <c r="Q676">
        <f>IF(LEFT(CA676,1)&lt;&gt;"0",IF(LEFT(CA676,1)="1",3.0,CB676),$D$5+$E$5*(CR676*CK676/($K$5*1000))+$F$5*(CR676*CK676/($K$5*1000))*MAX(MIN(BY676,$J$5),$I$5)*MAX(MIN(BY676,$J$5),$I$5)+$G$5*MAX(MIN(BY676,$J$5),$I$5)*(CR676*CK676/($K$5*1000))+$H$5*(CR676*CK676/($K$5*1000))*(CR676*CK676/($K$5*1000)))</f>
        <v>0</v>
      </c>
      <c r="R676">
        <f>I676*(1000-(1000*0.61365*exp(17.502*V676/(240.97+V676))/(CK676+CL676)+CF676)/2)/(1000*0.61365*exp(17.502*V676/(240.97+V676))/(CK676+CL676)-CF676)</f>
        <v>0</v>
      </c>
      <c r="S676">
        <f>1/((BZ676+1)/(P676/1.6)+1/(Q676/1.37)) + BZ676/((BZ676+1)/(P676/1.6) + BZ676/(Q676/1.37))</f>
        <v>0</v>
      </c>
      <c r="T676">
        <f>(BU676*BX676)</f>
        <v>0</v>
      </c>
      <c r="U676">
        <f>(CM676+(T676+2*0.95*5.67E-8*(((CM676+$B$7)+273)^4-(CM676+273)^4)-44100*I676)/(1.84*29.3*Q676+8*0.95*5.67E-8*(CM676+273)^3))</f>
        <v>0</v>
      </c>
      <c r="V676">
        <f>($C$7*CN676+$D$7*CO676+$E$7*U676)</f>
        <v>0</v>
      </c>
      <c r="W676">
        <f>0.61365*exp(17.502*V676/(240.97+V676))</f>
        <v>0</v>
      </c>
      <c r="X676">
        <f>(Y676/Z676*100)</f>
        <v>0</v>
      </c>
      <c r="Y676">
        <f>CF676*(CK676+CL676)/1000</f>
        <v>0</v>
      </c>
      <c r="Z676">
        <f>0.61365*exp(17.502*CM676/(240.97+CM676))</f>
        <v>0</v>
      </c>
      <c r="AA676">
        <f>(W676-CF676*(CK676+CL676)/1000)</f>
        <v>0</v>
      </c>
      <c r="AB676">
        <f>(-I676*44100)</f>
        <v>0</v>
      </c>
      <c r="AC676">
        <f>2*29.3*Q676*0.92*(CM676-V676)</f>
        <v>0</v>
      </c>
      <c r="AD676">
        <f>2*0.95*5.67E-8*(((CM676+$B$7)+273)^4-(V676+273)^4)</f>
        <v>0</v>
      </c>
      <c r="AE676">
        <f>T676+AD676+AB676+AC676</f>
        <v>0</v>
      </c>
      <c r="AF676">
        <v>0</v>
      </c>
      <c r="AG676">
        <v>0</v>
      </c>
      <c r="AH676">
        <f>IF(AF676*$H$13&gt;=AJ676,1.0,(AJ676/(AJ676-AF676*$H$13)))</f>
        <v>0</v>
      </c>
      <c r="AI676">
        <f>(AH676-1)*100</f>
        <v>0</v>
      </c>
      <c r="AJ676">
        <f>MAX(0,($B$13+$C$13*CR676)/(1+$D$13*CR676)*CK676/(CM676+273)*$E$13)</f>
        <v>0</v>
      </c>
      <c r="AK676" t="s">
        <v>303</v>
      </c>
      <c r="AL676" t="s">
        <v>303</v>
      </c>
      <c r="AM676">
        <v>0</v>
      </c>
      <c r="AN676">
        <v>0</v>
      </c>
      <c r="AO676">
        <f>1-AM676/AN676</f>
        <v>0</v>
      </c>
      <c r="AP676">
        <v>0</v>
      </c>
      <c r="AQ676" t="s">
        <v>303</v>
      </c>
      <c r="AR676" t="s">
        <v>303</v>
      </c>
      <c r="AS676">
        <v>0</v>
      </c>
      <c r="AT676">
        <v>0</v>
      </c>
      <c r="AU676">
        <f>1-AS676/AT676</f>
        <v>0</v>
      </c>
      <c r="AV676">
        <v>0.5</v>
      </c>
      <c r="AW676">
        <f>BV676</f>
        <v>0</v>
      </c>
      <c r="AX676">
        <f>K676</f>
        <v>0</v>
      </c>
      <c r="AY676">
        <f>AU676*AV676*AW676</f>
        <v>0</v>
      </c>
      <c r="AZ676">
        <f>(AX676-AP676)/AW676</f>
        <v>0</v>
      </c>
      <c r="BA676">
        <f>(AN676-AT676)/AT676</f>
        <v>0</v>
      </c>
      <c r="BB676">
        <f>AM676/(AO676+AM676/AT676)</f>
        <v>0</v>
      </c>
      <c r="BC676" t="s">
        <v>303</v>
      </c>
      <c r="BD676">
        <v>0</v>
      </c>
      <c r="BE676">
        <f>IF(BD676&lt;&gt;0, BD676, BB676)</f>
        <v>0</v>
      </c>
      <c r="BF676">
        <f>1-BE676/AT676</f>
        <v>0</v>
      </c>
      <c r="BG676">
        <f>(AT676-AS676)/(AT676-BE676)</f>
        <v>0</v>
      </c>
      <c r="BH676">
        <f>(AN676-AT676)/(AN676-BE676)</f>
        <v>0</v>
      </c>
      <c r="BI676">
        <f>(AT676-AS676)/(AT676-AM676)</f>
        <v>0</v>
      </c>
      <c r="BJ676">
        <f>(AN676-AT676)/(AN676-AM676)</f>
        <v>0</v>
      </c>
      <c r="BK676">
        <f>(BG676*BE676/AS676)</f>
        <v>0</v>
      </c>
      <c r="BL676">
        <f>(1-BK676)</f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f>$B$11*CS676+$C$11*CT676+$F$11*CU676*(1-CX676)</f>
        <v>0</v>
      </c>
      <c r="BV676">
        <f>BU676*BW676</f>
        <v>0</v>
      </c>
      <c r="BW676">
        <f>($B$11*$D$9+$C$11*$D$9+$F$11*((DH676+CZ676)/MAX(DH676+CZ676+DI676, 0.1)*$I$9+DI676/MAX(DH676+CZ676+DI676, 0.1)*$J$9))/($B$11+$C$11+$F$11)</f>
        <v>0</v>
      </c>
      <c r="BX676">
        <f>($B$11*$K$9+$C$11*$K$9+$F$11*((DH676+CZ676)/MAX(DH676+CZ676+DI676, 0.1)*$P$9+DI676/MAX(DH676+CZ676+DI676, 0.1)*$Q$9))/($B$11+$C$11+$F$11)</f>
        <v>0</v>
      </c>
      <c r="BY676">
        <v>6</v>
      </c>
      <c r="BZ676">
        <v>0.5</v>
      </c>
      <c r="CA676" t="s">
        <v>304</v>
      </c>
      <c r="CB676">
        <v>2</v>
      </c>
      <c r="CC676">
        <v>1625678533.5</v>
      </c>
      <c r="CD676">
        <v>404.881333333333</v>
      </c>
      <c r="CE676">
        <v>419.999333333333</v>
      </c>
      <c r="CF676">
        <v>17.4898666666667</v>
      </c>
      <c r="CG676">
        <v>13.9337</v>
      </c>
      <c r="CH676">
        <v>419.222666666667</v>
      </c>
      <c r="CI676">
        <v>19.1258333333333</v>
      </c>
      <c r="CJ676">
        <v>500.038333333333</v>
      </c>
      <c r="CK676">
        <v>100.429666666667</v>
      </c>
      <c r="CL676">
        <v>0.100331333333333</v>
      </c>
      <c r="CM676">
        <v>33.2075</v>
      </c>
      <c r="CN676">
        <v>32.4529333333333</v>
      </c>
      <c r="CO676">
        <v>999.9</v>
      </c>
      <c r="CP676">
        <v>0</v>
      </c>
      <c r="CQ676">
        <v>0</v>
      </c>
      <c r="CR676">
        <v>9997.46666666667</v>
      </c>
      <c r="CS676">
        <v>0</v>
      </c>
      <c r="CT676">
        <v>4.30101</v>
      </c>
      <c r="CU676">
        <v>1045.89</v>
      </c>
      <c r="CV676">
        <v>0.961987666666667</v>
      </c>
      <c r="CW676">
        <v>0.0380122</v>
      </c>
      <c r="CX676">
        <v>0</v>
      </c>
      <c r="CY676">
        <v>1117.80333333333</v>
      </c>
      <c r="CZ676">
        <v>4.99912</v>
      </c>
      <c r="DA676">
        <v>11687.2666666667</v>
      </c>
      <c r="DB676">
        <v>6712.07666666667</v>
      </c>
      <c r="DC676">
        <v>39.3333333333333</v>
      </c>
      <c r="DD676">
        <v>41.75</v>
      </c>
      <c r="DE676">
        <v>40.9373333333333</v>
      </c>
      <c r="DF676">
        <v>41.4786666666667</v>
      </c>
      <c r="DG676">
        <v>41.7913333333333</v>
      </c>
      <c r="DH676">
        <v>1001.32</v>
      </c>
      <c r="DI676">
        <v>39.57</v>
      </c>
      <c r="DJ676">
        <v>0</v>
      </c>
      <c r="DK676">
        <v>1625678535.8</v>
      </c>
      <c r="DL676">
        <v>0</v>
      </c>
      <c r="DM676">
        <v>1119.3052</v>
      </c>
      <c r="DN676">
        <v>-14.284615400217</v>
      </c>
      <c r="DO676">
        <v>-122.146154015921</v>
      </c>
      <c r="DP676">
        <v>11699.7</v>
      </c>
      <c r="DQ676">
        <v>15</v>
      </c>
      <c r="DR676">
        <v>1625677134.6</v>
      </c>
      <c r="DS676" t="s">
        <v>305</v>
      </c>
      <c r="DT676">
        <v>1625677128.6</v>
      </c>
      <c r="DU676">
        <v>1625677134.6</v>
      </c>
      <c r="DV676">
        <v>2</v>
      </c>
      <c r="DW676">
        <v>0.041</v>
      </c>
      <c r="DX676">
        <v>0.026</v>
      </c>
      <c r="DY676">
        <v>-14.347</v>
      </c>
      <c r="DZ676">
        <v>-1.389</v>
      </c>
      <c r="EA676">
        <v>420</v>
      </c>
      <c r="EB676">
        <v>5</v>
      </c>
      <c r="EC676">
        <v>0.14</v>
      </c>
      <c r="ED676">
        <v>0.08</v>
      </c>
      <c r="EE676">
        <v>-15.0966268292683</v>
      </c>
      <c r="EF676">
        <v>-0.200995818815374</v>
      </c>
      <c r="EG676">
        <v>0.0468564024539024</v>
      </c>
      <c r="EH676">
        <v>1</v>
      </c>
      <c r="EI676">
        <v>1120.13857142857</v>
      </c>
      <c r="EJ676">
        <v>-13.9287278362353</v>
      </c>
      <c r="EK676">
        <v>1.4147067194443</v>
      </c>
      <c r="EL676">
        <v>0</v>
      </c>
      <c r="EM676">
        <v>3.5395743902439</v>
      </c>
      <c r="EN676">
        <v>0.14834320557491</v>
      </c>
      <c r="EO676">
        <v>0.0179820760418406</v>
      </c>
      <c r="EP676">
        <v>0</v>
      </c>
      <c r="EQ676">
        <v>1</v>
      </c>
      <c r="ER676">
        <v>3</v>
      </c>
      <c r="ES676" t="s">
        <v>427</v>
      </c>
      <c r="ET676">
        <v>100</v>
      </c>
      <c r="EU676">
        <v>100</v>
      </c>
      <c r="EV676">
        <v>-14.341</v>
      </c>
      <c r="EW676">
        <v>-1.6362</v>
      </c>
      <c r="EX676">
        <v>-14.3476998515065</v>
      </c>
      <c r="EY676">
        <v>0.000485247639819423</v>
      </c>
      <c r="EZ676">
        <v>-1.36446825205216e-06</v>
      </c>
      <c r="FA676">
        <v>5.78542989185787e-10</v>
      </c>
      <c r="FB676">
        <v>-1.1099058739466</v>
      </c>
      <c r="FC676">
        <v>-0.0508365997127688</v>
      </c>
      <c r="FD676">
        <v>0.00161886503163497</v>
      </c>
      <c r="FE676">
        <v>-2.08621555845513e-05</v>
      </c>
      <c r="FF676">
        <v>0</v>
      </c>
      <c r="FG676">
        <v>2096</v>
      </c>
      <c r="FH676">
        <v>2</v>
      </c>
      <c r="FI676">
        <v>28</v>
      </c>
      <c r="FJ676">
        <v>23.4</v>
      </c>
      <c r="FK676">
        <v>23.3</v>
      </c>
      <c r="FL676">
        <v>18</v>
      </c>
      <c r="FM676">
        <v>493.825</v>
      </c>
      <c r="FN676">
        <v>515.276</v>
      </c>
      <c r="FO676">
        <v>38.2968</v>
      </c>
      <c r="FP676">
        <v>26.899</v>
      </c>
      <c r="FQ676">
        <v>30.0007</v>
      </c>
      <c r="FR676">
        <v>26.8191</v>
      </c>
      <c r="FS676">
        <v>26.7853</v>
      </c>
      <c r="FT676">
        <v>21.6192</v>
      </c>
      <c r="FU676">
        <v>13.7677</v>
      </c>
      <c r="FV676">
        <v>0</v>
      </c>
      <c r="FW676">
        <v>38.38</v>
      </c>
      <c r="FX676">
        <v>420</v>
      </c>
      <c r="FY676">
        <v>14.1253</v>
      </c>
      <c r="FZ676">
        <v>101.646</v>
      </c>
      <c r="GA676">
        <v>96.1576</v>
      </c>
    </row>
    <row r="677" spans="1:183">
      <c r="A677">
        <v>661</v>
      </c>
      <c r="B677">
        <v>1625678536.5</v>
      </c>
      <c r="C677">
        <v>1320.40000009537</v>
      </c>
      <c r="D677" t="s">
        <v>1628</v>
      </c>
      <c r="E677" t="s">
        <v>1629</v>
      </c>
      <c r="F677">
        <v>1</v>
      </c>
      <c r="G677" t="s">
        <v>302</v>
      </c>
      <c r="H677">
        <v>1625678535.5</v>
      </c>
      <c r="I677">
        <f>(J677)/1000</f>
        <v>0</v>
      </c>
      <c r="J677">
        <f>1000*CJ677*AH677*(CF677-CG677)/(100*BY677*(1000-AH677*CF677))</f>
        <v>0</v>
      </c>
      <c r="K677">
        <f>CJ677*AH677*(CE677-CD677*(1000-AH677*CG677)/(1000-AH677*CF677))/(100*BY677)</f>
        <v>0</v>
      </c>
      <c r="L677">
        <f>CD677 - IF(AH677&gt;1, K677*BY677*100.0/(AJ677*CR677), 0)</f>
        <v>0</v>
      </c>
      <c r="M677">
        <f>((S677-I677/2)*L677-K677)/(S677+I677/2)</f>
        <v>0</v>
      </c>
      <c r="N677">
        <f>M677*(CK677+CL677)/1000.0</f>
        <v>0</v>
      </c>
      <c r="O677">
        <f>(CD677 - IF(AH677&gt;1, K677*BY677*100.0/(AJ677*CR677), 0))*(CK677+CL677)/1000.0</f>
        <v>0</v>
      </c>
      <c r="P677">
        <f>2.0/((1/R677-1/Q677)+SIGN(R677)*SQRT((1/R677-1/Q677)*(1/R677-1/Q677) + 4*BZ677/((BZ677+1)*(BZ677+1))*(2*1/R677*1/Q677-1/Q677*1/Q677)))</f>
        <v>0</v>
      </c>
      <c r="Q677">
        <f>IF(LEFT(CA677,1)&lt;&gt;"0",IF(LEFT(CA677,1)="1",3.0,CB677),$D$5+$E$5*(CR677*CK677/($K$5*1000))+$F$5*(CR677*CK677/($K$5*1000))*MAX(MIN(BY677,$J$5),$I$5)*MAX(MIN(BY677,$J$5),$I$5)+$G$5*MAX(MIN(BY677,$J$5),$I$5)*(CR677*CK677/($K$5*1000))+$H$5*(CR677*CK677/($K$5*1000))*(CR677*CK677/($K$5*1000)))</f>
        <v>0</v>
      </c>
      <c r="R677">
        <f>I677*(1000-(1000*0.61365*exp(17.502*V677/(240.97+V677))/(CK677+CL677)+CF677)/2)/(1000*0.61365*exp(17.502*V677/(240.97+V677))/(CK677+CL677)-CF677)</f>
        <v>0</v>
      </c>
      <c r="S677">
        <f>1/((BZ677+1)/(P677/1.6)+1/(Q677/1.37)) + BZ677/((BZ677+1)/(P677/1.6) + BZ677/(Q677/1.37))</f>
        <v>0</v>
      </c>
      <c r="T677">
        <f>(BU677*BX677)</f>
        <v>0</v>
      </c>
      <c r="U677">
        <f>(CM677+(T677+2*0.95*5.67E-8*(((CM677+$B$7)+273)^4-(CM677+273)^4)-44100*I677)/(1.84*29.3*Q677+8*0.95*5.67E-8*(CM677+273)^3))</f>
        <v>0</v>
      </c>
      <c r="V677">
        <f>($C$7*CN677+$D$7*CO677+$E$7*U677)</f>
        <v>0</v>
      </c>
      <c r="W677">
        <f>0.61365*exp(17.502*V677/(240.97+V677))</f>
        <v>0</v>
      </c>
      <c r="X677">
        <f>(Y677/Z677*100)</f>
        <v>0</v>
      </c>
      <c r="Y677">
        <f>CF677*(CK677+CL677)/1000</f>
        <v>0</v>
      </c>
      <c r="Z677">
        <f>0.61365*exp(17.502*CM677/(240.97+CM677))</f>
        <v>0</v>
      </c>
      <c r="AA677">
        <f>(W677-CF677*(CK677+CL677)/1000)</f>
        <v>0</v>
      </c>
      <c r="AB677">
        <f>(-I677*44100)</f>
        <v>0</v>
      </c>
      <c r="AC677">
        <f>2*29.3*Q677*0.92*(CM677-V677)</f>
        <v>0</v>
      </c>
      <c r="AD677">
        <f>2*0.95*5.67E-8*(((CM677+$B$7)+273)^4-(V677+273)^4)</f>
        <v>0</v>
      </c>
      <c r="AE677">
        <f>T677+AD677+AB677+AC677</f>
        <v>0</v>
      </c>
      <c r="AF677">
        <v>0</v>
      </c>
      <c r="AG677">
        <v>0</v>
      </c>
      <c r="AH677">
        <f>IF(AF677*$H$13&gt;=AJ677,1.0,(AJ677/(AJ677-AF677*$H$13)))</f>
        <v>0</v>
      </c>
      <c r="AI677">
        <f>(AH677-1)*100</f>
        <v>0</v>
      </c>
      <c r="AJ677">
        <f>MAX(0,($B$13+$C$13*CR677)/(1+$D$13*CR677)*CK677/(CM677+273)*$E$13)</f>
        <v>0</v>
      </c>
      <c r="AK677" t="s">
        <v>303</v>
      </c>
      <c r="AL677" t="s">
        <v>303</v>
      </c>
      <c r="AM677">
        <v>0</v>
      </c>
      <c r="AN677">
        <v>0</v>
      </c>
      <c r="AO677">
        <f>1-AM677/AN677</f>
        <v>0</v>
      </c>
      <c r="AP677">
        <v>0</v>
      </c>
      <c r="AQ677" t="s">
        <v>303</v>
      </c>
      <c r="AR677" t="s">
        <v>303</v>
      </c>
      <c r="AS677">
        <v>0</v>
      </c>
      <c r="AT677">
        <v>0</v>
      </c>
      <c r="AU677">
        <f>1-AS677/AT677</f>
        <v>0</v>
      </c>
      <c r="AV677">
        <v>0.5</v>
      </c>
      <c r="AW677">
        <f>BV677</f>
        <v>0</v>
      </c>
      <c r="AX677">
        <f>K677</f>
        <v>0</v>
      </c>
      <c r="AY677">
        <f>AU677*AV677*AW677</f>
        <v>0</v>
      </c>
      <c r="AZ677">
        <f>(AX677-AP677)/AW677</f>
        <v>0</v>
      </c>
      <c r="BA677">
        <f>(AN677-AT677)/AT677</f>
        <v>0</v>
      </c>
      <c r="BB677">
        <f>AM677/(AO677+AM677/AT677)</f>
        <v>0</v>
      </c>
      <c r="BC677" t="s">
        <v>303</v>
      </c>
      <c r="BD677">
        <v>0</v>
      </c>
      <c r="BE677">
        <f>IF(BD677&lt;&gt;0, BD677, BB677)</f>
        <v>0</v>
      </c>
      <c r="BF677">
        <f>1-BE677/AT677</f>
        <v>0</v>
      </c>
      <c r="BG677">
        <f>(AT677-AS677)/(AT677-BE677)</f>
        <v>0</v>
      </c>
      <c r="BH677">
        <f>(AN677-AT677)/(AN677-BE677)</f>
        <v>0</v>
      </c>
      <c r="BI677">
        <f>(AT677-AS677)/(AT677-AM677)</f>
        <v>0</v>
      </c>
      <c r="BJ677">
        <f>(AN677-AT677)/(AN677-AM677)</f>
        <v>0</v>
      </c>
      <c r="BK677">
        <f>(BG677*BE677/AS677)</f>
        <v>0</v>
      </c>
      <c r="BL677">
        <f>(1-BK677)</f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f>$B$11*CS677+$C$11*CT677+$F$11*CU677*(1-CX677)</f>
        <v>0</v>
      </c>
      <c r="BV677">
        <f>BU677*BW677</f>
        <v>0</v>
      </c>
      <c r="BW677">
        <f>($B$11*$D$9+$C$11*$D$9+$F$11*((DH677+CZ677)/MAX(DH677+CZ677+DI677, 0.1)*$I$9+DI677/MAX(DH677+CZ677+DI677, 0.1)*$J$9))/($B$11+$C$11+$F$11)</f>
        <v>0</v>
      </c>
      <c r="BX677">
        <f>($B$11*$K$9+$C$11*$K$9+$F$11*((DH677+CZ677)/MAX(DH677+CZ677+DI677, 0.1)*$P$9+DI677/MAX(DH677+CZ677+DI677, 0.1)*$Q$9))/($B$11+$C$11+$F$11)</f>
        <v>0</v>
      </c>
      <c r="BY677">
        <v>6</v>
      </c>
      <c r="BZ677">
        <v>0.5</v>
      </c>
      <c r="CA677" t="s">
        <v>304</v>
      </c>
      <c r="CB677">
        <v>2</v>
      </c>
      <c r="CC677">
        <v>1625678535.5</v>
      </c>
      <c r="CD677">
        <v>404.886666666667</v>
      </c>
      <c r="CE677">
        <v>419.977333333333</v>
      </c>
      <c r="CF677">
        <v>17.5233</v>
      </c>
      <c r="CG677">
        <v>13.9424666666667</v>
      </c>
      <c r="CH677">
        <v>419.228</v>
      </c>
      <c r="CI677">
        <v>19.1596333333333</v>
      </c>
      <c r="CJ677">
        <v>499.965</v>
      </c>
      <c r="CK677">
        <v>100.431</v>
      </c>
      <c r="CL677">
        <v>0.0999820333333333</v>
      </c>
      <c r="CM677">
        <v>33.2379</v>
      </c>
      <c r="CN677">
        <v>32.4827333333333</v>
      </c>
      <c r="CO677">
        <v>999.9</v>
      </c>
      <c r="CP677">
        <v>0</v>
      </c>
      <c r="CQ677">
        <v>0</v>
      </c>
      <c r="CR677">
        <v>9977.5</v>
      </c>
      <c r="CS677">
        <v>0</v>
      </c>
      <c r="CT677">
        <v>4.31341333333333</v>
      </c>
      <c r="CU677">
        <v>1046.08</v>
      </c>
      <c r="CV677">
        <v>0.961995</v>
      </c>
      <c r="CW677">
        <v>0.0380048</v>
      </c>
      <c r="CX677">
        <v>0</v>
      </c>
      <c r="CY677">
        <v>1117.53666666667</v>
      </c>
      <c r="CZ677">
        <v>4.99912</v>
      </c>
      <c r="DA677">
        <v>11685.9</v>
      </c>
      <c r="DB677">
        <v>6713.32333333333</v>
      </c>
      <c r="DC677">
        <v>39.354</v>
      </c>
      <c r="DD677">
        <v>41.75</v>
      </c>
      <c r="DE677">
        <v>40.8746666666667</v>
      </c>
      <c r="DF677">
        <v>41.4373333333333</v>
      </c>
      <c r="DG677">
        <v>41.8123333333333</v>
      </c>
      <c r="DH677">
        <v>1001.51</v>
      </c>
      <c r="DI677">
        <v>39.57</v>
      </c>
      <c r="DJ677">
        <v>0</v>
      </c>
      <c r="DK677">
        <v>1625678537.6</v>
      </c>
      <c r="DL677">
        <v>0</v>
      </c>
      <c r="DM677">
        <v>1118.96846153846</v>
      </c>
      <c r="DN677">
        <v>-14.4594871655395</v>
      </c>
      <c r="DO677">
        <v>-113.729914534826</v>
      </c>
      <c r="DP677">
        <v>11696.7</v>
      </c>
      <c r="DQ677">
        <v>15</v>
      </c>
      <c r="DR677">
        <v>1625677134.6</v>
      </c>
      <c r="DS677" t="s">
        <v>305</v>
      </c>
      <c r="DT677">
        <v>1625677128.6</v>
      </c>
      <c r="DU677">
        <v>1625677134.6</v>
      </c>
      <c r="DV677">
        <v>2</v>
      </c>
      <c r="DW677">
        <v>0.041</v>
      </c>
      <c r="DX677">
        <v>0.026</v>
      </c>
      <c r="DY677">
        <v>-14.347</v>
      </c>
      <c r="DZ677">
        <v>-1.389</v>
      </c>
      <c r="EA677">
        <v>420</v>
      </c>
      <c r="EB677">
        <v>5</v>
      </c>
      <c r="EC677">
        <v>0.14</v>
      </c>
      <c r="ED677">
        <v>0.08</v>
      </c>
      <c r="EE677">
        <v>-15.1010268292683</v>
      </c>
      <c r="EF677">
        <v>-0.112337979094087</v>
      </c>
      <c r="EG677">
        <v>0.0446394828210613</v>
      </c>
      <c r="EH677">
        <v>1</v>
      </c>
      <c r="EI677">
        <v>1119.67205882353</v>
      </c>
      <c r="EJ677">
        <v>-14.1503700964602</v>
      </c>
      <c r="EK677">
        <v>1.3999218033031</v>
      </c>
      <c r="EL677">
        <v>0</v>
      </c>
      <c r="EM677">
        <v>3.54605780487805</v>
      </c>
      <c r="EN677">
        <v>0.153636376306629</v>
      </c>
      <c r="EO677">
        <v>0.0186140069882078</v>
      </c>
      <c r="EP677">
        <v>0</v>
      </c>
      <c r="EQ677">
        <v>1</v>
      </c>
      <c r="ER677">
        <v>3</v>
      </c>
      <c r="ES677" t="s">
        <v>427</v>
      </c>
      <c r="ET677">
        <v>100</v>
      </c>
      <c r="EU677">
        <v>100</v>
      </c>
      <c r="EV677">
        <v>-14.342</v>
      </c>
      <c r="EW677">
        <v>-1.6366</v>
      </c>
      <c r="EX677">
        <v>-14.3476998515065</v>
      </c>
      <c r="EY677">
        <v>0.000485247639819423</v>
      </c>
      <c r="EZ677">
        <v>-1.36446825205216e-06</v>
      </c>
      <c r="FA677">
        <v>5.78542989185787e-10</v>
      </c>
      <c r="FB677">
        <v>-1.1099058739466</v>
      </c>
      <c r="FC677">
        <v>-0.0508365997127688</v>
      </c>
      <c r="FD677">
        <v>0.00161886503163497</v>
      </c>
      <c r="FE677">
        <v>-2.08621555845513e-05</v>
      </c>
      <c r="FF677">
        <v>0</v>
      </c>
      <c r="FG677">
        <v>2096</v>
      </c>
      <c r="FH677">
        <v>2</v>
      </c>
      <c r="FI677">
        <v>28</v>
      </c>
      <c r="FJ677">
        <v>23.5</v>
      </c>
      <c r="FK677">
        <v>23.4</v>
      </c>
      <c r="FL677">
        <v>18</v>
      </c>
      <c r="FM677">
        <v>493.841</v>
      </c>
      <c r="FN677">
        <v>515.163</v>
      </c>
      <c r="FO677">
        <v>38.3474</v>
      </c>
      <c r="FP677">
        <v>26.9022</v>
      </c>
      <c r="FQ677">
        <v>30.0007</v>
      </c>
      <c r="FR677">
        <v>26.821</v>
      </c>
      <c r="FS677">
        <v>26.7867</v>
      </c>
      <c r="FT677">
        <v>21.6232</v>
      </c>
      <c r="FU677">
        <v>13.4495</v>
      </c>
      <c r="FV677">
        <v>0</v>
      </c>
      <c r="FW677">
        <v>38.38</v>
      </c>
      <c r="FX677">
        <v>420</v>
      </c>
      <c r="FY677">
        <v>14.1393</v>
      </c>
      <c r="FZ677">
        <v>101.645</v>
      </c>
      <c r="GA677">
        <v>96.1559</v>
      </c>
    </row>
    <row r="678" spans="1:183">
      <c r="A678">
        <v>662</v>
      </c>
      <c r="B678">
        <v>1625678538.5</v>
      </c>
      <c r="C678">
        <v>1322.40000009537</v>
      </c>
      <c r="D678" t="s">
        <v>1630</v>
      </c>
      <c r="E678" t="s">
        <v>1631</v>
      </c>
      <c r="F678">
        <v>1</v>
      </c>
      <c r="G678" t="s">
        <v>302</v>
      </c>
      <c r="H678">
        <v>1625678537.5</v>
      </c>
      <c r="I678">
        <f>(J678)/1000</f>
        <v>0</v>
      </c>
      <c r="J678">
        <f>1000*CJ678*AH678*(CF678-CG678)/(100*BY678*(1000-AH678*CF678))</f>
        <v>0</v>
      </c>
      <c r="K678">
        <f>CJ678*AH678*(CE678-CD678*(1000-AH678*CG678)/(1000-AH678*CF678))/(100*BY678)</f>
        <v>0</v>
      </c>
      <c r="L678">
        <f>CD678 - IF(AH678&gt;1, K678*BY678*100.0/(AJ678*CR678), 0)</f>
        <v>0</v>
      </c>
      <c r="M678">
        <f>((S678-I678/2)*L678-K678)/(S678+I678/2)</f>
        <v>0</v>
      </c>
      <c r="N678">
        <f>M678*(CK678+CL678)/1000.0</f>
        <v>0</v>
      </c>
      <c r="O678">
        <f>(CD678 - IF(AH678&gt;1, K678*BY678*100.0/(AJ678*CR678), 0))*(CK678+CL678)/1000.0</f>
        <v>0</v>
      </c>
      <c r="P678">
        <f>2.0/((1/R678-1/Q678)+SIGN(R678)*SQRT((1/R678-1/Q678)*(1/R678-1/Q678) + 4*BZ678/((BZ678+1)*(BZ678+1))*(2*1/R678*1/Q678-1/Q678*1/Q678)))</f>
        <v>0</v>
      </c>
      <c r="Q678">
        <f>IF(LEFT(CA678,1)&lt;&gt;"0",IF(LEFT(CA678,1)="1",3.0,CB678),$D$5+$E$5*(CR678*CK678/($K$5*1000))+$F$5*(CR678*CK678/($K$5*1000))*MAX(MIN(BY678,$J$5),$I$5)*MAX(MIN(BY678,$J$5),$I$5)+$G$5*MAX(MIN(BY678,$J$5),$I$5)*(CR678*CK678/($K$5*1000))+$H$5*(CR678*CK678/($K$5*1000))*(CR678*CK678/($K$5*1000)))</f>
        <v>0</v>
      </c>
      <c r="R678">
        <f>I678*(1000-(1000*0.61365*exp(17.502*V678/(240.97+V678))/(CK678+CL678)+CF678)/2)/(1000*0.61365*exp(17.502*V678/(240.97+V678))/(CK678+CL678)-CF678)</f>
        <v>0</v>
      </c>
      <c r="S678">
        <f>1/((BZ678+1)/(P678/1.6)+1/(Q678/1.37)) + BZ678/((BZ678+1)/(P678/1.6) + BZ678/(Q678/1.37))</f>
        <v>0</v>
      </c>
      <c r="T678">
        <f>(BU678*BX678)</f>
        <v>0</v>
      </c>
      <c r="U678">
        <f>(CM678+(T678+2*0.95*5.67E-8*(((CM678+$B$7)+273)^4-(CM678+273)^4)-44100*I678)/(1.84*29.3*Q678+8*0.95*5.67E-8*(CM678+273)^3))</f>
        <v>0</v>
      </c>
      <c r="V678">
        <f>($C$7*CN678+$D$7*CO678+$E$7*U678)</f>
        <v>0</v>
      </c>
      <c r="W678">
        <f>0.61365*exp(17.502*V678/(240.97+V678))</f>
        <v>0</v>
      </c>
      <c r="X678">
        <f>(Y678/Z678*100)</f>
        <v>0</v>
      </c>
      <c r="Y678">
        <f>CF678*(CK678+CL678)/1000</f>
        <v>0</v>
      </c>
      <c r="Z678">
        <f>0.61365*exp(17.502*CM678/(240.97+CM678))</f>
        <v>0</v>
      </c>
      <c r="AA678">
        <f>(W678-CF678*(CK678+CL678)/1000)</f>
        <v>0</v>
      </c>
      <c r="AB678">
        <f>(-I678*44100)</f>
        <v>0</v>
      </c>
      <c r="AC678">
        <f>2*29.3*Q678*0.92*(CM678-V678)</f>
        <v>0</v>
      </c>
      <c r="AD678">
        <f>2*0.95*5.67E-8*(((CM678+$B$7)+273)^4-(V678+273)^4)</f>
        <v>0</v>
      </c>
      <c r="AE678">
        <f>T678+AD678+AB678+AC678</f>
        <v>0</v>
      </c>
      <c r="AF678">
        <v>0</v>
      </c>
      <c r="AG678">
        <v>0</v>
      </c>
      <c r="AH678">
        <f>IF(AF678*$H$13&gt;=AJ678,1.0,(AJ678/(AJ678-AF678*$H$13)))</f>
        <v>0</v>
      </c>
      <c r="AI678">
        <f>(AH678-1)*100</f>
        <v>0</v>
      </c>
      <c r="AJ678">
        <f>MAX(0,($B$13+$C$13*CR678)/(1+$D$13*CR678)*CK678/(CM678+273)*$E$13)</f>
        <v>0</v>
      </c>
      <c r="AK678" t="s">
        <v>303</v>
      </c>
      <c r="AL678" t="s">
        <v>303</v>
      </c>
      <c r="AM678">
        <v>0</v>
      </c>
      <c r="AN678">
        <v>0</v>
      </c>
      <c r="AO678">
        <f>1-AM678/AN678</f>
        <v>0</v>
      </c>
      <c r="AP678">
        <v>0</v>
      </c>
      <c r="AQ678" t="s">
        <v>303</v>
      </c>
      <c r="AR678" t="s">
        <v>303</v>
      </c>
      <c r="AS678">
        <v>0</v>
      </c>
      <c r="AT678">
        <v>0</v>
      </c>
      <c r="AU678">
        <f>1-AS678/AT678</f>
        <v>0</v>
      </c>
      <c r="AV678">
        <v>0.5</v>
      </c>
      <c r="AW678">
        <f>BV678</f>
        <v>0</v>
      </c>
      <c r="AX678">
        <f>K678</f>
        <v>0</v>
      </c>
      <c r="AY678">
        <f>AU678*AV678*AW678</f>
        <v>0</v>
      </c>
      <c r="AZ678">
        <f>(AX678-AP678)/AW678</f>
        <v>0</v>
      </c>
      <c r="BA678">
        <f>(AN678-AT678)/AT678</f>
        <v>0</v>
      </c>
      <c r="BB678">
        <f>AM678/(AO678+AM678/AT678)</f>
        <v>0</v>
      </c>
      <c r="BC678" t="s">
        <v>303</v>
      </c>
      <c r="BD678">
        <v>0</v>
      </c>
      <c r="BE678">
        <f>IF(BD678&lt;&gt;0, BD678, BB678)</f>
        <v>0</v>
      </c>
      <c r="BF678">
        <f>1-BE678/AT678</f>
        <v>0</v>
      </c>
      <c r="BG678">
        <f>(AT678-AS678)/(AT678-BE678)</f>
        <v>0</v>
      </c>
      <c r="BH678">
        <f>(AN678-AT678)/(AN678-BE678)</f>
        <v>0</v>
      </c>
      <c r="BI678">
        <f>(AT678-AS678)/(AT678-AM678)</f>
        <v>0</v>
      </c>
      <c r="BJ678">
        <f>(AN678-AT678)/(AN678-AM678)</f>
        <v>0</v>
      </c>
      <c r="BK678">
        <f>(BG678*BE678/AS678)</f>
        <v>0</v>
      </c>
      <c r="BL678">
        <f>(1-BK678)</f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f>$B$11*CS678+$C$11*CT678+$F$11*CU678*(1-CX678)</f>
        <v>0</v>
      </c>
      <c r="BV678">
        <f>BU678*BW678</f>
        <v>0</v>
      </c>
      <c r="BW678">
        <f>($B$11*$D$9+$C$11*$D$9+$F$11*((DH678+CZ678)/MAX(DH678+CZ678+DI678, 0.1)*$I$9+DI678/MAX(DH678+CZ678+DI678, 0.1)*$J$9))/($B$11+$C$11+$F$11)</f>
        <v>0</v>
      </c>
      <c r="BX678">
        <f>($B$11*$K$9+$C$11*$K$9+$F$11*((DH678+CZ678)/MAX(DH678+CZ678+DI678, 0.1)*$P$9+DI678/MAX(DH678+CZ678+DI678, 0.1)*$Q$9))/($B$11+$C$11+$F$11)</f>
        <v>0</v>
      </c>
      <c r="BY678">
        <v>6</v>
      </c>
      <c r="BZ678">
        <v>0.5</v>
      </c>
      <c r="CA678" t="s">
        <v>304</v>
      </c>
      <c r="CB678">
        <v>2</v>
      </c>
      <c r="CC678">
        <v>1625678537.5</v>
      </c>
      <c r="CD678">
        <v>404.866666666667</v>
      </c>
      <c r="CE678">
        <v>419.904666666667</v>
      </c>
      <c r="CF678">
        <v>17.5509</v>
      </c>
      <c r="CG678">
        <v>13.9554</v>
      </c>
      <c r="CH678">
        <v>419.208</v>
      </c>
      <c r="CI678">
        <v>19.1876</v>
      </c>
      <c r="CJ678">
        <v>500.032333333333</v>
      </c>
      <c r="CK678">
        <v>100.433666666667</v>
      </c>
      <c r="CL678">
        <v>0.100112766666667</v>
      </c>
      <c r="CM678">
        <v>33.2680666666667</v>
      </c>
      <c r="CN678">
        <v>32.5081666666667</v>
      </c>
      <c r="CO678">
        <v>999.9</v>
      </c>
      <c r="CP678">
        <v>0</v>
      </c>
      <c r="CQ678">
        <v>0</v>
      </c>
      <c r="CR678">
        <v>9983.75</v>
      </c>
      <c r="CS678">
        <v>0</v>
      </c>
      <c r="CT678">
        <v>4.34006666666667</v>
      </c>
      <c r="CU678">
        <v>1045.98666666667</v>
      </c>
      <c r="CV678">
        <v>0.961991333333333</v>
      </c>
      <c r="CW678">
        <v>0.0380085</v>
      </c>
      <c r="CX678">
        <v>0</v>
      </c>
      <c r="CY678">
        <v>1117.16666666667</v>
      </c>
      <c r="CZ678">
        <v>4.99912</v>
      </c>
      <c r="DA678">
        <v>11679.5333333333</v>
      </c>
      <c r="DB678">
        <v>6712.68333333333</v>
      </c>
      <c r="DC678">
        <v>39.354</v>
      </c>
      <c r="DD678">
        <v>41.75</v>
      </c>
      <c r="DE678">
        <v>40.833</v>
      </c>
      <c r="DF678">
        <v>41.4996666666667</v>
      </c>
      <c r="DG678">
        <v>41.7916666666667</v>
      </c>
      <c r="DH678">
        <v>1001.41666666667</v>
      </c>
      <c r="DI678">
        <v>39.57</v>
      </c>
      <c r="DJ678">
        <v>0</v>
      </c>
      <c r="DK678">
        <v>1625678539.4</v>
      </c>
      <c r="DL678">
        <v>0</v>
      </c>
      <c r="DM678">
        <v>1118.4692</v>
      </c>
      <c r="DN678">
        <v>-14.3299999711137</v>
      </c>
      <c r="DO678">
        <v>-113.3923075658</v>
      </c>
      <c r="DP678">
        <v>11692.472</v>
      </c>
      <c r="DQ678">
        <v>15</v>
      </c>
      <c r="DR678">
        <v>1625677134.6</v>
      </c>
      <c r="DS678" t="s">
        <v>305</v>
      </c>
      <c r="DT678">
        <v>1625677128.6</v>
      </c>
      <c r="DU678">
        <v>1625677134.6</v>
      </c>
      <c r="DV678">
        <v>2</v>
      </c>
      <c r="DW678">
        <v>0.041</v>
      </c>
      <c r="DX678">
        <v>0.026</v>
      </c>
      <c r="DY678">
        <v>-14.347</v>
      </c>
      <c r="DZ678">
        <v>-1.389</v>
      </c>
      <c r="EA678">
        <v>420</v>
      </c>
      <c r="EB678">
        <v>5</v>
      </c>
      <c r="EC678">
        <v>0.14</v>
      </c>
      <c r="ED678">
        <v>0.08</v>
      </c>
      <c r="EE678">
        <v>-15.0996902439024</v>
      </c>
      <c r="EF678">
        <v>0.0846522648083735</v>
      </c>
      <c r="EG678">
        <v>0.0462853440686171</v>
      </c>
      <c r="EH678">
        <v>1</v>
      </c>
      <c r="EI678">
        <v>1119.24470588235</v>
      </c>
      <c r="EJ678">
        <v>-13.9294534489215</v>
      </c>
      <c r="EK678">
        <v>1.37725053317903</v>
      </c>
      <c r="EL678">
        <v>0</v>
      </c>
      <c r="EM678">
        <v>3.55309341463415</v>
      </c>
      <c r="EN678">
        <v>0.184381672473869</v>
      </c>
      <c r="EO678">
        <v>0.0217306006123719</v>
      </c>
      <c r="EP678">
        <v>0</v>
      </c>
      <c r="EQ678">
        <v>1</v>
      </c>
      <c r="ER678">
        <v>3</v>
      </c>
      <c r="ES678" t="s">
        <v>427</v>
      </c>
      <c r="ET678">
        <v>100</v>
      </c>
      <c r="EU678">
        <v>100</v>
      </c>
      <c r="EV678">
        <v>-14.341</v>
      </c>
      <c r="EW678">
        <v>-1.6369</v>
      </c>
      <c r="EX678">
        <v>-14.3476998515065</v>
      </c>
      <c r="EY678">
        <v>0.000485247639819423</v>
      </c>
      <c r="EZ678">
        <v>-1.36446825205216e-06</v>
      </c>
      <c r="FA678">
        <v>5.78542989185787e-10</v>
      </c>
      <c r="FB678">
        <v>-1.1099058739466</v>
      </c>
      <c r="FC678">
        <v>-0.0508365997127688</v>
      </c>
      <c r="FD678">
        <v>0.00161886503163497</v>
      </c>
      <c r="FE678">
        <v>-2.08621555845513e-05</v>
      </c>
      <c r="FF678">
        <v>0</v>
      </c>
      <c r="FG678">
        <v>2096</v>
      </c>
      <c r="FH678">
        <v>2</v>
      </c>
      <c r="FI678">
        <v>28</v>
      </c>
      <c r="FJ678">
        <v>23.5</v>
      </c>
      <c r="FK678">
        <v>23.4</v>
      </c>
      <c r="FL678">
        <v>18</v>
      </c>
      <c r="FM678">
        <v>493.84</v>
      </c>
      <c r="FN678">
        <v>515.45</v>
      </c>
      <c r="FO678">
        <v>38.3925</v>
      </c>
      <c r="FP678">
        <v>26.905</v>
      </c>
      <c r="FQ678">
        <v>30.0005</v>
      </c>
      <c r="FR678">
        <v>26.8228</v>
      </c>
      <c r="FS678">
        <v>26.7884</v>
      </c>
      <c r="FT678">
        <v>21.625</v>
      </c>
      <c r="FU678">
        <v>13.4495</v>
      </c>
      <c r="FV678">
        <v>0</v>
      </c>
      <c r="FW678">
        <v>38.45</v>
      </c>
      <c r="FX678">
        <v>420</v>
      </c>
      <c r="FY678">
        <v>14.1437</v>
      </c>
      <c r="FZ678">
        <v>101.644</v>
      </c>
      <c r="GA678">
        <v>96.1564</v>
      </c>
    </row>
    <row r="679" spans="1:183">
      <c r="A679">
        <v>663</v>
      </c>
      <c r="B679">
        <v>1625678540.5</v>
      </c>
      <c r="C679">
        <v>1324.40000009537</v>
      </c>
      <c r="D679" t="s">
        <v>1632</v>
      </c>
      <c r="E679" t="s">
        <v>1633</v>
      </c>
      <c r="F679">
        <v>1</v>
      </c>
      <c r="G679" t="s">
        <v>302</v>
      </c>
      <c r="H679">
        <v>1625678539.5</v>
      </c>
      <c r="I679">
        <f>(J679)/1000</f>
        <v>0</v>
      </c>
      <c r="J679">
        <f>1000*CJ679*AH679*(CF679-CG679)/(100*BY679*(1000-AH679*CF679))</f>
        <v>0</v>
      </c>
      <c r="K679">
        <f>CJ679*AH679*(CE679-CD679*(1000-AH679*CG679)/(1000-AH679*CF679))/(100*BY679)</f>
        <v>0</v>
      </c>
      <c r="L679">
        <f>CD679 - IF(AH679&gt;1, K679*BY679*100.0/(AJ679*CR679), 0)</f>
        <v>0</v>
      </c>
      <c r="M679">
        <f>((S679-I679/2)*L679-K679)/(S679+I679/2)</f>
        <v>0</v>
      </c>
      <c r="N679">
        <f>M679*(CK679+CL679)/1000.0</f>
        <v>0</v>
      </c>
      <c r="O679">
        <f>(CD679 - IF(AH679&gt;1, K679*BY679*100.0/(AJ679*CR679), 0))*(CK679+CL679)/1000.0</f>
        <v>0</v>
      </c>
      <c r="P679">
        <f>2.0/((1/R679-1/Q679)+SIGN(R679)*SQRT((1/R679-1/Q679)*(1/R679-1/Q679) + 4*BZ679/((BZ679+1)*(BZ679+1))*(2*1/R679*1/Q679-1/Q679*1/Q679)))</f>
        <v>0</v>
      </c>
      <c r="Q679">
        <f>IF(LEFT(CA679,1)&lt;&gt;"0",IF(LEFT(CA679,1)="1",3.0,CB679),$D$5+$E$5*(CR679*CK679/($K$5*1000))+$F$5*(CR679*CK679/($K$5*1000))*MAX(MIN(BY679,$J$5),$I$5)*MAX(MIN(BY679,$J$5),$I$5)+$G$5*MAX(MIN(BY679,$J$5),$I$5)*(CR679*CK679/($K$5*1000))+$H$5*(CR679*CK679/($K$5*1000))*(CR679*CK679/($K$5*1000)))</f>
        <v>0</v>
      </c>
      <c r="R679">
        <f>I679*(1000-(1000*0.61365*exp(17.502*V679/(240.97+V679))/(CK679+CL679)+CF679)/2)/(1000*0.61365*exp(17.502*V679/(240.97+V679))/(CK679+CL679)-CF679)</f>
        <v>0</v>
      </c>
      <c r="S679">
        <f>1/((BZ679+1)/(P679/1.6)+1/(Q679/1.37)) + BZ679/((BZ679+1)/(P679/1.6) + BZ679/(Q679/1.37))</f>
        <v>0</v>
      </c>
      <c r="T679">
        <f>(BU679*BX679)</f>
        <v>0</v>
      </c>
      <c r="U679">
        <f>(CM679+(T679+2*0.95*5.67E-8*(((CM679+$B$7)+273)^4-(CM679+273)^4)-44100*I679)/(1.84*29.3*Q679+8*0.95*5.67E-8*(CM679+273)^3))</f>
        <v>0</v>
      </c>
      <c r="V679">
        <f>($C$7*CN679+$D$7*CO679+$E$7*U679)</f>
        <v>0</v>
      </c>
      <c r="W679">
        <f>0.61365*exp(17.502*V679/(240.97+V679))</f>
        <v>0</v>
      </c>
      <c r="X679">
        <f>(Y679/Z679*100)</f>
        <v>0</v>
      </c>
      <c r="Y679">
        <f>CF679*(CK679+CL679)/1000</f>
        <v>0</v>
      </c>
      <c r="Z679">
        <f>0.61365*exp(17.502*CM679/(240.97+CM679))</f>
        <v>0</v>
      </c>
      <c r="AA679">
        <f>(W679-CF679*(CK679+CL679)/1000)</f>
        <v>0</v>
      </c>
      <c r="AB679">
        <f>(-I679*44100)</f>
        <v>0</v>
      </c>
      <c r="AC679">
        <f>2*29.3*Q679*0.92*(CM679-V679)</f>
        <v>0</v>
      </c>
      <c r="AD679">
        <f>2*0.95*5.67E-8*(((CM679+$B$7)+273)^4-(V679+273)^4)</f>
        <v>0</v>
      </c>
      <c r="AE679">
        <f>T679+AD679+AB679+AC679</f>
        <v>0</v>
      </c>
      <c r="AF679">
        <v>0</v>
      </c>
      <c r="AG679">
        <v>0</v>
      </c>
      <c r="AH679">
        <f>IF(AF679*$H$13&gt;=AJ679,1.0,(AJ679/(AJ679-AF679*$H$13)))</f>
        <v>0</v>
      </c>
      <c r="AI679">
        <f>(AH679-1)*100</f>
        <v>0</v>
      </c>
      <c r="AJ679">
        <f>MAX(0,($B$13+$C$13*CR679)/(1+$D$13*CR679)*CK679/(CM679+273)*$E$13)</f>
        <v>0</v>
      </c>
      <c r="AK679" t="s">
        <v>303</v>
      </c>
      <c r="AL679" t="s">
        <v>303</v>
      </c>
      <c r="AM679">
        <v>0</v>
      </c>
      <c r="AN679">
        <v>0</v>
      </c>
      <c r="AO679">
        <f>1-AM679/AN679</f>
        <v>0</v>
      </c>
      <c r="AP679">
        <v>0</v>
      </c>
      <c r="AQ679" t="s">
        <v>303</v>
      </c>
      <c r="AR679" t="s">
        <v>303</v>
      </c>
      <c r="AS679">
        <v>0</v>
      </c>
      <c r="AT679">
        <v>0</v>
      </c>
      <c r="AU679">
        <f>1-AS679/AT679</f>
        <v>0</v>
      </c>
      <c r="AV679">
        <v>0.5</v>
      </c>
      <c r="AW679">
        <f>BV679</f>
        <v>0</v>
      </c>
      <c r="AX679">
        <f>K679</f>
        <v>0</v>
      </c>
      <c r="AY679">
        <f>AU679*AV679*AW679</f>
        <v>0</v>
      </c>
      <c r="AZ679">
        <f>(AX679-AP679)/AW679</f>
        <v>0</v>
      </c>
      <c r="BA679">
        <f>(AN679-AT679)/AT679</f>
        <v>0</v>
      </c>
      <c r="BB679">
        <f>AM679/(AO679+AM679/AT679)</f>
        <v>0</v>
      </c>
      <c r="BC679" t="s">
        <v>303</v>
      </c>
      <c r="BD679">
        <v>0</v>
      </c>
      <c r="BE679">
        <f>IF(BD679&lt;&gt;0, BD679, BB679)</f>
        <v>0</v>
      </c>
      <c r="BF679">
        <f>1-BE679/AT679</f>
        <v>0</v>
      </c>
      <c r="BG679">
        <f>(AT679-AS679)/(AT679-BE679)</f>
        <v>0</v>
      </c>
      <c r="BH679">
        <f>(AN679-AT679)/(AN679-BE679)</f>
        <v>0</v>
      </c>
      <c r="BI679">
        <f>(AT679-AS679)/(AT679-AM679)</f>
        <v>0</v>
      </c>
      <c r="BJ679">
        <f>(AN679-AT679)/(AN679-AM679)</f>
        <v>0</v>
      </c>
      <c r="BK679">
        <f>(BG679*BE679/AS679)</f>
        <v>0</v>
      </c>
      <c r="BL679">
        <f>(1-BK679)</f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f>$B$11*CS679+$C$11*CT679+$F$11*CU679*(1-CX679)</f>
        <v>0</v>
      </c>
      <c r="BV679">
        <f>BU679*BW679</f>
        <v>0</v>
      </c>
      <c r="BW679">
        <f>($B$11*$D$9+$C$11*$D$9+$F$11*((DH679+CZ679)/MAX(DH679+CZ679+DI679, 0.1)*$I$9+DI679/MAX(DH679+CZ679+DI679, 0.1)*$J$9))/($B$11+$C$11+$F$11)</f>
        <v>0</v>
      </c>
      <c r="BX679">
        <f>($B$11*$K$9+$C$11*$K$9+$F$11*((DH679+CZ679)/MAX(DH679+CZ679+DI679, 0.1)*$P$9+DI679/MAX(DH679+CZ679+DI679, 0.1)*$Q$9))/($B$11+$C$11+$F$11)</f>
        <v>0</v>
      </c>
      <c r="BY679">
        <v>6</v>
      </c>
      <c r="BZ679">
        <v>0.5</v>
      </c>
      <c r="CA679" t="s">
        <v>304</v>
      </c>
      <c r="CB679">
        <v>2</v>
      </c>
      <c r="CC679">
        <v>1625678539.5</v>
      </c>
      <c r="CD679">
        <v>404.853</v>
      </c>
      <c r="CE679">
        <v>419.897333333333</v>
      </c>
      <c r="CF679">
        <v>17.5764333333333</v>
      </c>
      <c r="CG679">
        <v>13.9959333333333</v>
      </c>
      <c r="CH679">
        <v>419.194666666667</v>
      </c>
      <c r="CI679">
        <v>19.2134333333333</v>
      </c>
      <c r="CJ679">
        <v>500.104</v>
      </c>
      <c r="CK679">
        <v>100.434333333333</v>
      </c>
      <c r="CL679">
        <v>0.100109333333333</v>
      </c>
      <c r="CM679">
        <v>33.2988666666667</v>
      </c>
      <c r="CN679">
        <v>32.5371666666667</v>
      </c>
      <c r="CO679">
        <v>999.9</v>
      </c>
      <c r="CP679">
        <v>0</v>
      </c>
      <c r="CQ679">
        <v>0</v>
      </c>
      <c r="CR679">
        <v>10016.6666666667</v>
      </c>
      <c r="CS679">
        <v>0</v>
      </c>
      <c r="CT679">
        <v>4.35615</v>
      </c>
      <c r="CU679">
        <v>1045.98333333333</v>
      </c>
      <c r="CV679">
        <v>0.961991333333333</v>
      </c>
      <c r="CW679">
        <v>0.0380085</v>
      </c>
      <c r="CX679">
        <v>0</v>
      </c>
      <c r="CY679">
        <v>1116.72333333333</v>
      </c>
      <c r="CZ679">
        <v>4.99912</v>
      </c>
      <c r="DA679">
        <v>11675.4666666667</v>
      </c>
      <c r="DB679">
        <v>6712.68</v>
      </c>
      <c r="DC679">
        <v>39.354</v>
      </c>
      <c r="DD679">
        <v>41.75</v>
      </c>
      <c r="DE679">
        <v>40.8746666666667</v>
      </c>
      <c r="DF679">
        <v>41.604</v>
      </c>
      <c r="DG679">
        <v>41.7913333333333</v>
      </c>
      <c r="DH679">
        <v>1001.41333333333</v>
      </c>
      <c r="DI679">
        <v>39.57</v>
      </c>
      <c r="DJ679">
        <v>0</v>
      </c>
      <c r="DK679">
        <v>1625678541.2</v>
      </c>
      <c r="DL679">
        <v>0</v>
      </c>
      <c r="DM679">
        <v>1118.13923076923</v>
      </c>
      <c r="DN679">
        <v>-13.6656410262724</v>
      </c>
      <c r="DO679">
        <v>-118.40000009995</v>
      </c>
      <c r="DP679">
        <v>11689.6</v>
      </c>
      <c r="DQ679">
        <v>15</v>
      </c>
      <c r="DR679">
        <v>1625677134.6</v>
      </c>
      <c r="DS679" t="s">
        <v>305</v>
      </c>
      <c r="DT679">
        <v>1625677128.6</v>
      </c>
      <c r="DU679">
        <v>1625677134.6</v>
      </c>
      <c r="DV679">
        <v>2</v>
      </c>
      <c r="DW679">
        <v>0.041</v>
      </c>
      <c r="DX679">
        <v>0.026</v>
      </c>
      <c r="DY679">
        <v>-14.347</v>
      </c>
      <c r="DZ679">
        <v>-1.389</v>
      </c>
      <c r="EA679">
        <v>420</v>
      </c>
      <c r="EB679">
        <v>5</v>
      </c>
      <c r="EC679">
        <v>0.14</v>
      </c>
      <c r="ED679">
        <v>0.08</v>
      </c>
      <c r="EE679">
        <v>-15.0968536585366</v>
      </c>
      <c r="EF679">
        <v>0.240758885017382</v>
      </c>
      <c r="EG679">
        <v>0.0485646468703264</v>
      </c>
      <c r="EH679">
        <v>1</v>
      </c>
      <c r="EI679">
        <v>1118.69852941176</v>
      </c>
      <c r="EJ679">
        <v>-13.8440715601426</v>
      </c>
      <c r="EK679">
        <v>1.36639958920159</v>
      </c>
      <c r="EL679">
        <v>0</v>
      </c>
      <c r="EM679">
        <v>3.55750365853659</v>
      </c>
      <c r="EN679">
        <v>0.203042717770033</v>
      </c>
      <c r="EO679">
        <v>0.0229498873748336</v>
      </c>
      <c r="EP679">
        <v>0</v>
      </c>
      <c r="EQ679">
        <v>1</v>
      </c>
      <c r="ER679">
        <v>3</v>
      </c>
      <c r="ES679" t="s">
        <v>427</v>
      </c>
      <c r="ET679">
        <v>100</v>
      </c>
      <c r="EU679">
        <v>100</v>
      </c>
      <c r="EV679">
        <v>-14.342</v>
      </c>
      <c r="EW679">
        <v>-1.6371</v>
      </c>
      <c r="EX679">
        <v>-14.3476998515065</v>
      </c>
      <c r="EY679">
        <v>0.000485247639819423</v>
      </c>
      <c r="EZ679">
        <v>-1.36446825205216e-06</v>
      </c>
      <c r="FA679">
        <v>5.78542989185787e-10</v>
      </c>
      <c r="FB679">
        <v>-1.1099058739466</v>
      </c>
      <c r="FC679">
        <v>-0.0508365997127688</v>
      </c>
      <c r="FD679">
        <v>0.00161886503163497</v>
      </c>
      <c r="FE679">
        <v>-2.08621555845513e-05</v>
      </c>
      <c r="FF679">
        <v>0</v>
      </c>
      <c r="FG679">
        <v>2096</v>
      </c>
      <c r="FH679">
        <v>2</v>
      </c>
      <c r="FI679">
        <v>28</v>
      </c>
      <c r="FJ679">
        <v>23.5</v>
      </c>
      <c r="FK679">
        <v>23.4</v>
      </c>
      <c r="FL679">
        <v>18</v>
      </c>
      <c r="FM679">
        <v>493.927</v>
      </c>
      <c r="FN679">
        <v>515.506</v>
      </c>
      <c r="FO679">
        <v>38.434</v>
      </c>
      <c r="FP679">
        <v>26.9084</v>
      </c>
      <c r="FQ679">
        <v>30.0006</v>
      </c>
      <c r="FR679">
        <v>26.8245</v>
      </c>
      <c r="FS679">
        <v>26.7905</v>
      </c>
      <c r="FT679">
        <v>21.6243</v>
      </c>
      <c r="FU679">
        <v>13.4495</v>
      </c>
      <c r="FV679">
        <v>0</v>
      </c>
      <c r="FW679">
        <v>38.52</v>
      </c>
      <c r="FX679">
        <v>420</v>
      </c>
      <c r="FY679">
        <v>14.1442</v>
      </c>
      <c r="FZ679">
        <v>101.644</v>
      </c>
      <c r="GA679">
        <v>96.1581</v>
      </c>
    </row>
    <row r="680" spans="1:183">
      <c r="A680">
        <v>664</v>
      </c>
      <c r="B680">
        <v>1625678542.5</v>
      </c>
      <c r="C680">
        <v>1326.40000009537</v>
      </c>
      <c r="D680" t="s">
        <v>1634</v>
      </c>
      <c r="E680" t="s">
        <v>1635</v>
      </c>
      <c r="F680">
        <v>1</v>
      </c>
      <c r="G680" t="s">
        <v>302</v>
      </c>
      <c r="H680">
        <v>1625678541.5</v>
      </c>
      <c r="I680">
        <f>(J680)/1000</f>
        <v>0</v>
      </c>
      <c r="J680">
        <f>1000*CJ680*AH680*(CF680-CG680)/(100*BY680*(1000-AH680*CF680))</f>
        <v>0</v>
      </c>
      <c r="K680">
        <f>CJ680*AH680*(CE680-CD680*(1000-AH680*CG680)/(1000-AH680*CF680))/(100*BY680)</f>
        <v>0</v>
      </c>
      <c r="L680">
        <f>CD680 - IF(AH680&gt;1, K680*BY680*100.0/(AJ680*CR680), 0)</f>
        <v>0</v>
      </c>
      <c r="M680">
        <f>((S680-I680/2)*L680-K680)/(S680+I680/2)</f>
        <v>0</v>
      </c>
      <c r="N680">
        <f>M680*(CK680+CL680)/1000.0</f>
        <v>0</v>
      </c>
      <c r="O680">
        <f>(CD680 - IF(AH680&gt;1, K680*BY680*100.0/(AJ680*CR680), 0))*(CK680+CL680)/1000.0</f>
        <v>0</v>
      </c>
      <c r="P680">
        <f>2.0/((1/R680-1/Q680)+SIGN(R680)*SQRT((1/R680-1/Q680)*(1/R680-1/Q680) + 4*BZ680/((BZ680+1)*(BZ680+1))*(2*1/R680*1/Q680-1/Q680*1/Q680)))</f>
        <v>0</v>
      </c>
      <c r="Q680">
        <f>IF(LEFT(CA680,1)&lt;&gt;"0",IF(LEFT(CA680,1)="1",3.0,CB680),$D$5+$E$5*(CR680*CK680/($K$5*1000))+$F$5*(CR680*CK680/($K$5*1000))*MAX(MIN(BY680,$J$5),$I$5)*MAX(MIN(BY680,$J$5),$I$5)+$G$5*MAX(MIN(BY680,$J$5),$I$5)*(CR680*CK680/($K$5*1000))+$H$5*(CR680*CK680/($K$5*1000))*(CR680*CK680/($K$5*1000)))</f>
        <v>0</v>
      </c>
      <c r="R680">
        <f>I680*(1000-(1000*0.61365*exp(17.502*V680/(240.97+V680))/(CK680+CL680)+CF680)/2)/(1000*0.61365*exp(17.502*V680/(240.97+V680))/(CK680+CL680)-CF680)</f>
        <v>0</v>
      </c>
      <c r="S680">
        <f>1/((BZ680+1)/(P680/1.6)+1/(Q680/1.37)) + BZ680/((BZ680+1)/(P680/1.6) + BZ680/(Q680/1.37))</f>
        <v>0</v>
      </c>
      <c r="T680">
        <f>(BU680*BX680)</f>
        <v>0</v>
      </c>
      <c r="U680">
        <f>(CM680+(T680+2*0.95*5.67E-8*(((CM680+$B$7)+273)^4-(CM680+273)^4)-44100*I680)/(1.84*29.3*Q680+8*0.95*5.67E-8*(CM680+273)^3))</f>
        <v>0</v>
      </c>
      <c r="V680">
        <f>($C$7*CN680+$D$7*CO680+$E$7*U680)</f>
        <v>0</v>
      </c>
      <c r="W680">
        <f>0.61365*exp(17.502*V680/(240.97+V680))</f>
        <v>0</v>
      </c>
      <c r="X680">
        <f>(Y680/Z680*100)</f>
        <v>0</v>
      </c>
      <c r="Y680">
        <f>CF680*(CK680+CL680)/1000</f>
        <v>0</v>
      </c>
      <c r="Z680">
        <f>0.61365*exp(17.502*CM680/(240.97+CM680))</f>
        <v>0</v>
      </c>
      <c r="AA680">
        <f>(W680-CF680*(CK680+CL680)/1000)</f>
        <v>0</v>
      </c>
      <c r="AB680">
        <f>(-I680*44100)</f>
        <v>0</v>
      </c>
      <c r="AC680">
        <f>2*29.3*Q680*0.92*(CM680-V680)</f>
        <v>0</v>
      </c>
      <c r="AD680">
        <f>2*0.95*5.67E-8*(((CM680+$B$7)+273)^4-(V680+273)^4)</f>
        <v>0</v>
      </c>
      <c r="AE680">
        <f>T680+AD680+AB680+AC680</f>
        <v>0</v>
      </c>
      <c r="AF680">
        <v>0</v>
      </c>
      <c r="AG680">
        <v>0</v>
      </c>
      <c r="AH680">
        <f>IF(AF680*$H$13&gt;=AJ680,1.0,(AJ680/(AJ680-AF680*$H$13)))</f>
        <v>0</v>
      </c>
      <c r="AI680">
        <f>(AH680-1)*100</f>
        <v>0</v>
      </c>
      <c r="AJ680">
        <f>MAX(0,($B$13+$C$13*CR680)/(1+$D$13*CR680)*CK680/(CM680+273)*$E$13)</f>
        <v>0</v>
      </c>
      <c r="AK680" t="s">
        <v>303</v>
      </c>
      <c r="AL680" t="s">
        <v>303</v>
      </c>
      <c r="AM680">
        <v>0</v>
      </c>
      <c r="AN680">
        <v>0</v>
      </c>
      <c r="AO680">
        <f>1-AM680/AN680</f>
        <v>0</v>
      </c>
      <c r="AP680">
        <v>0</v>
      </c>
      <c r="AQ680" t="s">
        <v>303</v>
      </c>
      <c r="AR680" t="s">
        <v>303</v>
      </c>
      <c r="AS680">
        <v>0</v>
      </c>
      <c r="AT680">
        <v>0</v>
      </c>
      <c r="AU680">
        <f>1-AS680/AT680</f>
        <v>0</v>
      </c>
      <c r="AV680">
        <v>0.5</v>
      </c>
      <c r="AW680">
        <f>BV680</f>
        <v>0</v>
      </c>
      <c r="AX680">
        <f>K680</f>
        <v>0</v>
      </c>
      <c r="AY680">
        <f>AU680*AV680*AW680</f>
        <v>0</v>
      </c>
      <c r="AZ680">
        <f>(AX680-AP680)/AW680</f>
        <v>0</v>
      </c>
      <c r="BA680">
        <f>(AN680-AT680)/AT680</f>
        <v>0</v>
      </c>
      <c r="BB680">
        <f>AM680/(AO680+AM680/AT680)</f>
        <v>0</v>
      </c>
      <c r="BC680" t="s">
        <v>303</v>
      </c>
      <c r="BD680">
        <v>0</v>
      </c>
      <c r="BE680">
        <f>IF(BD680&lt;&gt;0, BD680, BB680)</f>
        <v>0</v>
      </c>
      <c r="BF680">
        <f>1-BE680/AT680</f>
        <v>0</v>
      </c>
      <c r="BG680">
        <f>(AT680-AS680)/(AT680-BE680)</f>
        <v>0</v>
      </c>
      <c r="BH680">
        <f>(AN680-AT680)/(AN680-BE680)</f>
        <v>0</v>
      </c>
      <c r="BI680">
        <f>(AT680-AS680)/(AT680-AM680)</f>
        <v>0</v>
      </c>
      <c r="BJ680">
        <f>(AN680-AT680)/(AN680-AM680)</f>
        <v>0</v>
      </c>
      <c r="BK680">
        <f>(BG680*BE680/AS680)</f>
        <v>0</v>
      </c>
      <c r="BL680">
        <f>(1-BK680)</f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f>$B$11*CS680+$C$11*CT680+$F$11*CU680*(1-CX680)</f>
        <v>0</v>
      </c>
      <c r="BV680">
        <f>BU680*BW680</f>
        <v>0</v>
      </c>
      <c r="BW680">
        <f>($B$11*$D$9+$C$11*$D$9+$F$11*((DH680+CZ680)/MAX(DH680+CZ680+DI680, 0.1)*$I$9+DI680/MAX(DH680+CZ680+DI680, 0.1)*$J$9))/($B$11+$C$11+$F$11)</f>
        <v>0</v>
      </c>
      <c r="BX680">
        <f>($B$11*$K$9+$C$11*$K$9+$F$11*((DH680+CZ680)/MAX(DH680+CZ680+DI680, 0.1)*$P$9+DI680/MAX(DH680+CZ680+DI680, 0.1)*$Q$9))/($B$11+$C$11+$F$11)</f>
        <v>0</v>
      </c>
      <c r="BY680">
        <v>6</v>
      </c>
      <c r="BZ680">
        <v>0.5</v>
      </c>
      <c r="CA680" t="s">
        <v>304</v>
      </c>
      <c r="CB680">
        <v>2</v>
      </c>
      <c r="CC680">
        <v>1625678541.5</v>
      </c>
      <c r="CD680">
        <v>404.861333333333</v>
      </c>
      <c r="CE680">
        <v>419.93</v>
      </c>
      <c r="CF680">
        <v>17.6084</v>
      </c>
      <c r="CG680">
        <v>14.0449</v>
      </c>
      <c r="CH680">
        <v>419.202666666667</v>
      </c>
      <c r="CI680">
        <v>19.2458</v>
      </c>
      <c r="CJ680">
        <v>499.953</v>
      </c>
      <c r="CK680">
        <v>100.434333333333</v>
      </c>
      <c r="CL680">
        <v>0.0995897</v>
      </c>
      <c r="CM680">
        <v>33.3279333333333</v>
      </c>
      <c r="CN680">
        <v>32.5686</v>
      </c>
      <c r="CO680">
        <v>999.9</v>
      </c>
      <c r="CP680">
        <v>0</v>
      </c>
      <c r="CQ680">
        <v>0</v>
      </c>
      <c r="CR680">
        <v>10041.8666666667</v>
      </c>
      <c r="CS680">
        <v>0</v>
      </c>
      <c r="CT680">
        <v>4.35615</v>
      </c>
      <c r="CU680">
        <v>1046.08333333333</v>
      </c>
      <c r="CV680">
        <v>0.961995</v>
      </c>
      <c r="CW680">
        <v>0.0380048</v>
      </c>
      <c r="CX680">
        <v>0</v>
      </c>
      <c r="CY680">
        <v>1116.05666666667</v>
      </c>
      <c r="CZ680">
        <v>4.99912</v>
      </c>
      <c r="DA680">
        <v>11673.2</v>
      </c>
      <c r="DB680">
        <v>6713.32666666667</v>
      </c>
      <c r="DC680">
        <v>39.3333333333333</v>
      </c>
      <c r="DD680">
        <v>41.75</v>
      </c>
      <c r="DE680">
        <v>40.937</v>
      </c>
      <c r="DF680">
        <v>41.6246666666667</v>
      </c>
      <c r="DG680">
        <v>41.9583333333333</v>
      </c>
      <c r="DH680">
        <v>1001.51333333333</v>
      </c>
      <c r="DI680">
        <v>39.57</v>
      </c>
      <c r="DJ680">
        <v>0</v>
      </c>
      <c r="DK680">
        <v>1625678543.6</v>
      </c>
      <c r="DL680">
        <v>0</v>
      </c>
      <c r="DM680">
        <v>1117.57269230769</v>
      </c>
      <c r="DN680">
        <v>-13.2017093978259</v>
      </c>
      <c r="DO680">
        <v>-120.444444395137</v>
      </c>
      <c r="DP680">
        <v>11684.8384615385</v>
      </c>
      <c r="DQ680">
        <v>15</v>
      </c>
      <c r="DR680">
        <v>1625677134.6</v>
      </c>
      <c r="DS680" t="s">
        <v>305</v>
      </c>
      <c r="DT680">
        <v>1625677128.6</v>
      </c>
      <c r="DU680">
        <v>1625677134.6</v>
      </c>
      <c r="DV680">
        <v>2</v>
      </c>
      <c r="DW680">
        <v>0.041</v>
      </c>
      <c r="DX680">
        <v>0.026</v>
      </c>
      <c r="DY680">
        <v>-14.347</v>
      </c>
      <c r="DZ680">
        <v>-1.389</v>
      </c>
      <c r="EA680">
        <v>420</v>
      </c>
      <c r="EB680">
        <v>5</v>
      </c>
      <c r="EC680">
        <v>0.14</v>
      </c>
      <c r="ED680">
        <v>0.08</v>
      </c>
      <c r="EE680">
        <v>-15.0922243902439</v>
      </c>
      <c r="EF680">
        <v>0.237313588850188</v>
      </c>
      <c r="EG680">
        <v>0.0484853851778833</v>
      </c>
      <c r="EH680">
        <v>1</v>
      </c>
      <c r="EI680">
        <v>1118.2203030303</v>
      </c>
      <c r="EJ680">
        <v>-14.1832285883352</v>
      </c>
      <c r="EK680">
        <v>1.36401031909472</v>
      </c>
      <c r="EL680">
        <v>0</v>
      </c>
      <c r="EM680">
        <v>3.56042634146341</v>
      </c>
      <c r="EN680">
        <v>0.171180418118465</v>
      </c>
      <c r="EO680">
        <v>0.0217102022500266</v>
      </c>
      <c r="EP680">
        <v>0</v>
      </c>
      <c r="EQ680">
        <v>1</v>
      </c>
      <c r="ER680">
        <v>3</v>
      </c>
      <c r="ES680" t="s">
        <v>427</v>
      </c>
      <c r="ET680">
        <v>100</v>
      </c>
      <c r="EU680">
        <v>100</v>
      </c>
      <c r="EV680">
        <v>-14.341</v>
      </c>
      <c r="EW680">
        <v>-1.6376</v>
      </c>
      <c r="EX680">
        <v>-14.3476998515065</v>
      </c>
      <c r="EY680">
        <v>0.000485247639819423</v>
      </c>
      <c r="EZ680">
        <v>-1.36446825205216e-06</v>
      </c>
      <c r="FA680">
        <v>5.78542989185787e-10</v>
      </c>
      <c r="FB680">
        <v>-1.1099058739466</v>
      </c>
      <c r="FC680">
        <v>-0.0508365997127688</v>
      </c>
      <c r="FD680">
        <v>0.00161886503163497</v>
      </c>
      <c r="FE680">
        <v>-2.08621555845513e-05</v>
      </c>
      <c r="FF680">
        <v>0</v>
      </c>
      <c r="FG680">
        <v>2096</v>
      </c>
      <c r="FH680">
        <v>2</v>
      </c>
      <c r="FI680">
        <v>28</v>
      </c>
      <c r="FJ680">
        <v>23.6</v>
      </c>
      <c r="FK680">
        <v>23.5</v>
      </c>
      <c r="FL680">
        <v>18</v>
      </c>
      <c r="FM680">
        <v>493.884</v>
      </c>
      <c r="FN680">
        <v>515.341</v>
      </c>
      <c r="FO680">
        <v>38.4789</v>
      </c>
      <c r="FP680">
        <v>26.9113</v>
      </c>
      <c r="FQ680">
        <v>30.0007</v>
      </c>
      <c r="FR680">
        <v>26.8262</v>
      </c>
      <c r="FS680">
        <v>26.7922</v>
      </c>
      <c r="FT680">
        <v>21.6257</v>
      </c>
      <c r="FU680">
        <v>13.4495</v>
      </c>
      <c r="FV680">
        <v>0</v>
      </c>
      <c r="FW680">
        <v>38.52</v>
      </c>
      <c r="FX680">
        <v>420</v>
      </c>
      <c r="FY680">
        <v>14.1378</v>
      </c>
      <c r="FZ680">
        <v>101.644</v>
      </c>
      <c r="GA680">
        <v>96.1585</v>
      </c>
    </row>
    <row r="681" spans="1:183">
      <c r="A681">
        <v>665</v>
      </c>
      <c r="B681">
        <v>1625678544.5</v>
      </c>
      <c r="C681">
        <v>1328.40000009537</v>
      </c>
      <c r="D681" t="s">
        <v>1636</v>
      </c>
      <c r="E681" t="s">
        <v>1637</v>
      </c>
      <c r="F681">
        <v>1</v>
      </c>
      <c r="G681" t="s">
        <v>302</v>
      </c>
      <c r="H681">
        <v>1625678543.5</v>
      </c>
      <c r="I681">
        <f>(J681)/1000</f>
        <v>0</v>
      </c>
      <c r="J681">
        <f>1000*CJ681*AH681*(CF681-CG681)/(100*BY681*(1000-AH681*CF681))</f>
        <v>0</v>
      </c>
      <c r="K681">
        <f>CJ681*AH681*(CE681-CD681*(1000-AH681*CG681)/(1000-AH681*CF681))/(100*BY681)</f>
        <v>0</v>
      </c>
      <c r="L681">
        <f>CD681 - IF(AH681&gt;1, K681*BY681*100.0/(AJ681*CR681), 0)</f>
        <v>0</v>
      </c>
      <c r="M681">
        <f>((S681-I681/2)*L681-K681)/(S681+I681/2)</f>
        <v>0</v>
      </c>
      <c r="N681">
        <f>M681*(CK681+CL681)/1000.0</f>
        <v>0</v>
      </c>
      <c r="O681">
        <f>(CD681 - IF(AH681&gt;1, K681*BY681*100.0/(AJ681*CR681), 0))*(CK681+CL681)/1000.0</f>
        <v>0</v>
      </c>
      <c r="P681">
        <f>2.0/((1/R681-1/Q681)+SIGN(R681)*SQRT((1/R681-1/Q681)*(1/R681-1/Q681) + 4*BZ681/((BZ681+1)*(BZ681+1))*(2*1/R681*1/Q681-1/Q681*1/Q681)))</f>
        <v>0</v>
      </c>
      <c r="Q681">
        <f>IF(LEFT(CA681,1)&lt;&gt;"0",IF(LEFT(CA681,1)="1",3.0,CB681),$D$5+$E$5*(CR681*CK681/($K$5*1000))+$F$5*(CR681*CK681/($K$5*1000))*MAX(MIN(BY681,$J$5),$I$5)*MAX(MIN(BY681,$J$5),$I$5)+$G$5*MAX(MIN(BY681,$J$5),$I$5)*(CR681*CK681/($K$5*1000))+$H$5*(CR681*CK681/($K$5*1000))*(CR681*CK681/($K$5*1000)))</f>
        <v>0</v>
      </c>
      <c r="R681">
        <f>I681*(1000-(1000*0.61365*exp(17.502*V681/(240.97+V681))/(CK681+CL681)+CF681)/2)/(1000*0.61365*exp(17.502*V681/(240.97+V681))/(CK681+CL681)-CF681)</f>
        <v>0</v>
      </c>
      <c r="S681">
        <f>1/((BZ681+1)/(P681/1.6)+1/(Q681/1.37)) + BZ681/((BZ681+1)/(P681/1.6) + BZ681/(Q681/1.37))</f>
        <v>0</v>
      </c>
      <c r="T681">
        <f>(BU681*BX681)</f>
        <v>0</v>
      </c>
      <c r="U681">
        <f>(CM681+(T681+2*0.95*5.67E-8*(((CM681+$B$7)+273)^4-(CM681+273)^4)-44100*I681)/(1.84*29.3*Q681+8*0.95*5.67E-8*(CM681+273)^3))</f>
        <v>0</v>
      </c>
      <c r="V681">
        <f>($C$7*CN681+$D$7*CO681+$E$7*U681)</f>
        <v>0</v>
      </c>
      <c r="W681">
        <f>0.61365*exp(17.502*V681/(240.97+V681))</f>
        <v>0</v>
      </c>
      <c r="X681">
        <f>(Y681/Z681*100)</f>
        <v>0</v>
      </c>
      <c r="Y681">
        <f>CF681*(CK681+CL681)/1000</f>
        <v>0</v>
      </c>
      <c r="Z681">
        <f>0.61365*exp(17.502*CM681/(240.97+CM681))</f>
        <v>0</v>
      </c>
      <c r="AA681">
        <f>(W681-CF681*(CK681+CL681)/1000)</f>
        <v>0</v>
      </c>
      <c r="AB681">
        <f>(-I681*44100)</f>
        <v>0</v>
      </c>
      <c r="AC681">
        <f>2*29.3*Q681*0.92*(CM681-V681)</f>
        <v>0</v>
      </c>
      <c r="AD681">
        <f>2*0.95*5.67E-8*(((CM681+$B$7)+273)^4-(V681+273)^4)</f>
        <v>0</v>
      </c>
      <c r="AE681">
        <f>T681+AD681+AB681+AC681</f>
        <v>0</v>
      </c>
      <c r="AF681">
        <v>0</v>
      </c>
      <c r="AG681">
        <v>0</v>
      </c>
      <c r="AH681">
        <f>IF(AF681*$H$13&gt;=AJ681,1.0,(AJ681/(AJ681-AF681*$H$13)))</f>
        <v>0</v>
      </c>
      <c r="AI681">
        <f>(AH681-1)*100</f>
        <v>0</v>
      </c>
      <c r="AJ681">
        <f>MAX(0,($B$13+$C$13*CR681)/(1+$D$13*CR681)*CK681/(CM681+273)*$E$13)</f>
        <v>0</v>
      </c>
      <c r="AK681" t="s">
        <v>303</v>
      </c>
      <c r="AL681" t="s">
        <v>303</v>
      </c>
      <c r="AM681">
        <v>0</v>
      </c>
      <c r="AN681">
        <v>0</v>
      </c>
      <c r="AO681">
        <f>1-AM681/AN681</f>
        <v>0</v>
      </c>
      <c r="AP681">
        <v>0</v>
      </c>
      <c r="AQ681" t="s">
        <v>303</v>
      </c>
      <c r="AR681" t="s">
        <v>303</v>
      </c>
      <c r="AS681">
        <v>0</v>
      </c>
      <c r="AT681">
        <v>0</v>
      </c>
      <c r="AU681">
        <f>1-AS681/AT681</f>
        <v>0</v>
      </c>
      <c r="AV681">
        <v>0.5</v>
      </c>
      <c r="AW681">
        <f>BV681</f>
        <v>0</v>
      </c>
      <c r="AX681">
        <f>K681</f>
        <v>0</v>
      </c>
      <c r="AY681">
        <f>AU681*AV681*AW681</f>
        <v>0</v>
      </c>
      <c r="AZ681">
        <f>(AX681-AP681)/AW681</f>
        <v>0</v>
      </c>
      <c r="BA681">
        <f>(AN681-AT681)/AT681</f>
        <v>0</v>
      </c>
      <c r="BB681">
        <f>AM681/(AO681+AM681/AT681)</f>
        <v>0</v>
      </c>
      <c r="BC681" t="s">
        <v>303</v>
      </c>
      <c r="BD681">
        <v>0</v>
      </c>
      <c r="BE681">
        <f>IF(BD681&lt;&gt;0, BD681, BB681)</f>
        <v>0</v>
      </c>
      <c r="BF681">
        <f>1-BE681/AT681</f>
        <v>0</v>
      </c>
      <c r="BG681">
        <f>(AT681-AS681)/(AT681-BE681)</f>
        <v>0</v>
      </c>
      <c r="BH681">
        <f>(AN681-AT681)/(AN681-BE681)</f>
        <v>0</v>
      </c>
      <c r="BI681">
        <f>(AT681-AS681)/(AT681-AM681)</f>
        <v>0</v>
      </c>
      <c r="BJ681">
        <f>(AN681-AT681)/(AN681-AM681)</f>
        <v>0</v>
      </c>
      <c r="BK681">
        <f>(BG681*BE681/AS681)</f>
        <v>0</v>
      </c>
      <c r="BL681">
        <f>(1-BK681)</f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f>$B$11*CS681+$C$11*CT681+$F$11*CU681*(1-CX681)</f>
        <v>0</v>
      </c>
      <c r="BV681">
        <f>BU681*BW681</f>
        <v>0</v>
      </c>
      <c r="BW681">
        <f>($B$11*$D$9+$C$11*$D$9+$F$11*((DH681+CZ681)/MAX(DH681+CZ681+DI681, 0.1)*$I$9+DI681/MAX(DH681+CZ681+DI681, 0.1)*$J$9))/($B$11+$C$11+$F$11)</f>
        <v>0</v>
      </c>
      <c r="BX681">
        <f>($B$11*$K$9+$C$11*$K$9+$F$11*((DH681+CZ681)/MAX(DH681+CZ681+DI681, 0.1)*$P$9+DI681/MAX(DH681+CZ681+DI681, 0.1)*$Q$9))/($B$11+$C$11+$F$11)</f>
        <v>0</v>
      </c>
      <c r="BY681">
        <v>6</v>
      </c>
      <c r="BZ681">
        <v>0.5</v>
      </c>
      <c r="CA681" t="s">
        <v>304</v>
      </c>
      <c r="CB681">
        <v>2</v>
      </c>
      <c r="CC681">
        <v>1625678543.5</v>
      </c>
      <c r="CD681">
        <v>404.866</v>
      </c>
      <c r="CE681">
        <v>419.936333333333</v>
      </c>
      <c r="CF681">
        <v>17.6440666666667</v>
      </c>
      <c r="CG681">
        <v>14.0685333333333</v>
      </c>
      <c r="CH681">
        <v>419.207333333333</v>
      </c>
      <c r="CI681">
        <v>19.2819</v>
      </c>
      <c r="CJ681">
        <v>500.021</v>
      </c>
      <c r="CK681">
        <v>100.435333333333</v>
      </c>
      <c r="CL681">
        <v>0.100096633333333</v>
      </c>
      <c r="CM681">
        <v>33.3562</v>
      </c>
      <c r="CN681">
        <v>32.5927</v>
      </c>
      <c r="CO681">
        <v>999.9</v>
      </c>
      <c r="CP681">
        <v>0</v>
      </c>
      <c r="CQ681">
        <v>0</v>
      </c>
      <c r="CR681">
        <v>10001.2333333333</v>
      </c>
      <c r="CS681">
        <v>0</v>
      </c>
      <c r="CT681">
        <v>4.35615</v>
      </c>
      <c r="CU681">
        <v>1046.08</v>
      </c>
      <c r="CV681">
        <v>0.961991333333333</v>
      </c>
      <c r="CW681">
        <v>0.0380085</v>
      </c>
      <c r="CX681">
        <v>0</v>
      </c>
      <c r="CY681">
        <v>1115.59333333333</v>
      </c>
      <c r="CZ681">
        <v>4.99912</v>
      </c>
      <c r="DA681">
        <v>11668.6</v>
      </c>
      <c r="DB681">
        <v>6713.28666666667</v>
      </c>
      <c r="DC681">
        <v>39.208</v>
      </c>
      <c r="DD681">
        <v>41.7706666666667</v>
      </c>
      <c r="DE681">
        <v>40.8123333333333</v>
      </c>
      <c r="DF681">
        <v>41.4996666666667</v>
      </c>
      <c r="DG681">
        <v>41.833</v>
      </c>
      <c r="DH681">
        <v>1001.50666666667</v>
      </c>
      <c r="DI681">
        <v>39.5733333333333</v>
      </c>
      <c r="DJ681">
        <v>0</v>
      </c>
      <c r="DK681">
        <v>1625678545.4</v>
      </c>
      <c r="DL681">
        <v>0</v>
      </c>
      <c r="DM681">
        <v>1117.1056</v>
      </c>
      <c r="DN681">
        <v>-13.1399999822677</v>
      </c>
      <c r="DO681">
        <v>-121.115384330762</v>
      </c>
      <c r="DP681">
        <v>11680.84</v>
      </c>
      <c r="DQ681">
        <v>15</v>
      </c>
      <c r="DR681">
        <v>1625677134.6</v>
      </c>
      <c r="DS681" t="s">
        <v>305</v>
      </c>
      <c r="DT681">
        <v>1625677128.6</v>
      </c>
      <c r="DU681">
        <v>1625677134.6</v>
      </c>
      <c r="DV681">
        <v>2</v>
      </c>
      <c r="DW681">
        <v>0.041</v>
      </c>
      <c r="DX681">
        <v>0.026</v>
      </c>
      <c r="DY681">
        <v>-14.347</v>
      </c>
      <c r="DZ681">
        <v>-1.389</v>
      </c>
      <c r="EA681">
        <v>420</v>
      </c>
      <c r="EB681">
        <v>5</v>
      </c>
      <c r="EC681">
        <v>0.14</v>
      </c>
      <c r="ED681">
        <v>0.08</v>
      </c>
      <c r="EE681">
        <v>-15.0917292682927</v>
      </c>
      <c r="EF681">
        <v>0.285512195121949</v>
      </c>
      <c r="EG681">
        <v>0.048452577992288</v>
      </c>
      <c r="EH681">
        <v>1</v>
      </c>
      <c r="EI681">
        <v>1117.86441176471</v>
      </c>
      <c r="EJ681">
        <v>-13.8457511437776</v>
      </c>
      <c r="EK681">
        <v>1.37091895151621</v>
      </c>
      <c r="EL681">
        <v>0</v>
      </c>
      <c r="EM681">
        <v>3.56540951219512</v>
      </c>
      <c r="EN681">
        <v>0.118420557491284</v>
      </c>
      <c r="EO681">
        <v>0.0178716473848901</v>
      </c>
      <c r="EP681">
        <v>0</v>
      </c>
      <c r="EQ681">
        <v>1</v>
      </c>
      <c r="ER681">
        <v>3</v>
      </c>
      <c r="ES681" t="s">
        <v>427</v>
      </c>
      <c r="ET681">
        <v>100</v>
      </c>
      <c r="EU681">
        <v>100</v>
      </c>
      <c r="EV681">
        <v>-14.342</v>
      </c>
      <c r="EW681">
        <v>-1.638</v>
      </c>
      <c r="EX681">
        <v>-14.3476998515065</v>
      </c>
      <c r="EY681">
        <v>0.000485247639819423</v>
      </c>
      <c r="EZ681">
        <v>-1.36446825205216e-06</v>
      </c>
      <c r="FA681">
        <v>5.78542989185787e-10</v>
      </c>
      <c r="FB681">
        <v>-1.1099058739466</v>
      </c>
      <c r="FC681">
        <v>-0.0508365997127688</v>
      </c>
      <c r="FD681">
        <v>0.00161886503163497</v>
      </c>
      <c r="FE681">
        <v>-2.08621555845513e-05</v>
      </c>
      <c r="FF681">
        <v>0</v>
      </c>
      <c r="FG681">
        <v>2096</v>
      </c>
      <c r="FH681">
        <v>2</v>
      </c>
      <c r="FI681">
        <v>28</v>
      </c>
      <c r="FJ681">
        <v>23.6</v>
      </c>
      <c r="FK681">
        <v>23.5</v>
      </c>
      <c r="FL681">
        <v>18</v>
      </c>
      <c r="FM681">
        <v>493.742</v>
      </c>
      <c r="FN681">
        <v>515.52</v>
      </c>
      <c r="FO681">
        <v>38.5263</v>
      </c>
      <c r="FP681">
        <v>26.9141</v>
      </c>
      <c r="FQ681">
        <v>30.0006</v>
      </c>
      <c r="FR681">
        <v>26.8284</v>
      </c>
      <c r="FS681">
        <v>26.7939</v>
      </c>
      <c r="FT681">
        <v>21.6248</v>
      </c>
      <c r="FU681">
        <v>13.1244</v>
      </c>
      <c r="FV681">
        <v>0</v>
      </c>
      <c r="FW681">
        <v>38.58</v>
      </c>
      <c r="FX681">
        <v>420</v>
      </c>
      <c r="FY681">
        <v>14.2314</v>
      </c>
      <c r="FZ681">
        <v>101.644</v>
      </c>
      <c r="GA681">
        <v>96.1579</v>
      </c>
    </row>
    <row r="682" spans="1:183">
      <c r="A682">
        <v>666</v>
      </c>
      <c r="B682">
        <v>1625678546.5</v>
      </c>
      <c r="C682">
        <v>1330.40000009537</v>
      </c>
      <c r="D682" t="s">
        <v>1638</v>
      </c>
      <c r="E682" t="s">
        <v>1639</v>
      </c>
      <c r="F682">
        <v>1</v>
      </c>
      <c r="G682" t="s">
        <v>302</v>
      </c>
      <c r="H682">
        <v>1625678545.5</v>
      </c>
      <c r="I682">
        <f>(J682)/1000</f>
        <v>0</v>
      </c>
      <c r="J682">
        <f>1000*CJ682*AH682*(CF682-CG682)/(100*BY682*(1000-AH682*CF682))</f>
        <v>0</v>
      </c>
      <c r="K682">
        <f>CJ682*AH682*(CE682-CD682*(1000-AH682*CG682)/(1000-AH682*CF682))/(100*BY682)</f>
        <v>0</v>
      </c>
      <c r="L682">
        <f>CD682 - IF(AH682&gt;1, K682*BY682*100.0/(AJ682*CR682), 0)</f>
        <v>0</v>
      </c>
      <c r="M682">
        <f>((S682-I682/2)*L682-K682)/(S682+I682/2)</f>
        <v>0</v>
      </c>
      <c r="N682">
        <f>M682*(CK682+CL682)/1000.0</f>
        <v>0</v>
      </c>
      <c r="O682">
        <f>(CD682 - IF(AH682&gt;1, K682*BY682*100.0/(AJ682*CR682), 0))*(CK682+CL682)/1000.0</f>
        <v>0</v>
      </c>
      <c r="P682">
        <f>2.0/((1/R682-1/Q682)+SIGN(R682)*SQRT((1/R682-1/Q682)*(1/R682-1/Q682) + 4*BZ682/((BZ682+1)*(BZ682+1))*(2*1/R682*1/Q682-1/Q682*1/Q682)))</f>
        <v>0</v>
      </c>
      <c r="Q682">
        <f>IF(LEFT(CA682,1)&lt;&gt;"0",IF(LEFT(CA682,1)="1",3.0,CB682),$D$5+$E$5*(CR682*CK682/($K$5*1000))+$F$5*(CR682*CK682/($K$5*1000))*MAX(MIN(BY682,$J$5),$I$5)*MAX(MIN(BY682,$J$5),$I$5)+$G$5*MAX(MIN(BY682,$J$5),$I$5)*(CR682*CK682/($K$5*1000))+$H$5*(CR682*CK682/($K$5*1000))*(CR682*CK682/($K$5*1000)))</f>
        <v>0</v>
      </c>
      <c r="R682">
        <f>I682*(1000-(1000*0.61365*exp(17.502*V682/(240.97+V682))/(CK682+CL682)+CF682)/2)/(1000*0.61365*exp(17.502*V682/(240.97+V682))/(CK682+CL682)-CF682)</f>
        <v>0</v>
      </c>
      <c r="S682">
        <f>1/((BZ682+1)/(P682/1.6)+1/(Q682/1.37)) + BZ682/((BZ682+1)/(P682/1.6) + BZ682/(Q682/1.37))</f>
        <v>0</v>
      </c>
      <c r="T682">
        <f>(BU682*BX682)</f>
        <v>0</v>
      </c>
      <c r="U682">
        <f>(CM682+(T682+2*0.95*5.67E-8*(((CM682+$B$7)+273)^4-(CM682+273)^4)-44100*I682)/(1.84*29.3*Q682+8*0.95*5.67E-8*(CM682+273)^3))</f>
        <v>0</v>
      </c>
      <c r="V682">
        <f>($C$7*CN682+$D$7*CO682+$E$7*U682)</f>
        <v>0</v>
      </c>
      <c r="W682">
        <f>0.61365*exp(17.502*V682/(240.97+V682))</f>
        <v>0</v>
      </c>
      <c r="X682">
        <f>(Y682/Z682*100)</f>
        <v>0</v>
      </c>
      <c r="Y682">
        <f>CF682*(CK682+CL682)/1000</f>
        <v>0</v>
      </c>
      <c r="Z682">
        <f>0.61365*exp(17.502*CM682/(240.97+CM682))</f>
        <v>0</v>
      </c>
      <c r="AA682">
        <f>(W682-CF682*(CK682+CL682)/1000)</f>
        <v>0</v>
      </c>
      <c r="AB682">
        <f>(-I682*44100)</f>
        <v>0</v>
      </c>
      <c r="AC682">
        <f>2*29.3*Q682*0.92*(CM682-V682)</f>
        <v>0</v>
      </c>
      <c r="AD682">
        <f>2*0.95*5.67E-8*(((CM682+$B$7)+273)^4-(V682+273)^4)</f>
        <v>0</v>
      </c>
      <c r="AE682">
        <f>T682+AD682+AB682+AC682</f>
        <v>0</v>
      </c>
      <c r="AF682">
        <v>0</v>
      </c>
      <c r="AG682">
        <v>0</v>
      </c>
      <c r="AH682">
        <f>IF(AF682*$H$13&gt;=AJ682,1.0,(AJ682/(AJ682-AF682*$H$13)))</f>
        <v>0</v>
      </c>
      <c r="AI682">
        <f>(AH682-1)*100</f>
        <v>0</v>
      </c>
      <c r="AJ682">
        <f>MAX(0,($B$13+$C$13*CR682)/(1+$D$13*CR682)*CK682/(CM682+273)*$E$13)</f>
        <v>0</v>
      </c>
      <c r="AK682" t="s">
        <v>303</v>
      </c>
      <c r="AL682" t="s">
        <v>303</v>
      </c>
      <c r="AM682">
        <v>0</v>
      </c>
      <c r="AN682">
        <v>0</v>
      </c>
      <c r="AO682">
        <f>1-AM682/AN682</f>
        <v>0</v>
      </c>
      <c r="AP682">
        <v>0</v>
      </c>
      <c r="AQ682" t="s">
        <v>303</v>
      </c>
      <c r="AR682" t="s">
        <v>303</v>
      </c>
      <c r="AS682">
        <v>0</v>
      </c>
      <c r="AT682">
        <v>0</v>
      </c>
      <c r="AU682">
        <f>1-AS682/AT682</f>
        <v>0</v>
      </c>
      <c r="AV682">
        <v>0.5</v>
      </c>
      <c r="AW682">
        <f>BV682</f>
        <v>0</v>
      </c>
      <c r="AX682">
        <f>K682</f>
        <v>0</v>
      </c>
      <c r="AY682">
        <f>AU682*AV682*AW682</f>
        <v>0</v>
      </c>
      <c r="AZ682">
        <f>(AX682-AP682)/AW682</f>
        <v>0</v>
      </c>
      <c r="BA682">
        <f>(AN682-AT682)/AT682</f>
        <v>0</v>
      </c>
      <c r="BB682">
        <f>AM682/(AO682+AM682/AT682)</f>
        <v>0</v>
      </c>
      <c r="BC682" t="s">
        <v>303</v>
      </c>
      <c r="BD682">
        <v>0</v>
      </c>
      <c r="BE682">
        <f>IF(BD682&lt;&gt;0, BD682, BB682)</f>
        <v>0</v>
      </c>
      <c r="BF682">
        <f>1-BE682/AT682</f>
        <v>0</v>
      </c>
      <c r="BG682">
        <f>(AT682-AS682)/(AT682-BE682)</f>
        <v>0</v>
      </c>
      <c r="BH682">
        <f>(AN682-AT682)/(AN682-BE682)</f>
        <v>0</v>
      </c>
      <c r="BI682">
        <f>(AT682-AS682)/(AT682-AM682)</f>
        <v>0</v>
      </c>
      <c r="BJ682">
        <f>(AN682-AT682)/(AN682-AM682)</f>
        <v>0</v>
      </c>
      <c r="BK682">
        <f>(BG682*BE682/AS682)</f>
        <v>0</v>
      </c>
      <c r="BL682">
        <f>(1-BK682)</f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f>$B$11*CS682+$C$11*CT682+$F$11*CU682*(1-CX682)</f>
        <v>0</v>
      </c>
      <c r="BV682">
        <f>BU682*BW682</f>
        <v>0</v>
      </c>
      <c r="BW682">
        <f>($B$11*$D$9+$C$11*$D$9+$F$11*((DH682+CZ682)/MAX(DH682+CZ682+DI682, 0.1)*$I$9+DI682/MAX(DH682+CZ682+DI682, 0.1)*$J$9))/($B$11+$C$11+$F$11)</f>
        <v>0</v>
      </c>
      <c r="BX682">
        <f>($B$11*$K$9+$C$11*$K$9+$F$11*((DH682+CZ682)/MAX(DH682+CZ682+DI682, 0.1)*$P$9+DI682/MAX(DH682+CZ682+DI682, 0.1)*$Q$9))/($B$11+$C$11+$F$11)</f>
        <v>0</v>
      </c>
      <c r="BY682">
        <v>6</v>
      </c>
      <c r="BZ682">
        <v>0.5</v>
      </c>
      <c r="CA682" t="s">
        <v>304</v>
      </c>
      <c r="CB682">
        <v>2</v>
      </c>
      <c r="CC682">
        <v>1625678545.5</v>
      </c>
      <c r="CD682">
        <v>404.855</v>
      </c>
      <c r="CE682">
        <v>420.005666666667</v>
      </c>
      <c r="CF682">
        <v>17.6782666666667</v>
      </c>
      <c r="CG682">
        <v>14.0748</v>
      </c>
      <c r="CH682">
        <v>419.196666666667</v>
      </c>
      <c r="CI682">
        <v>19.3165</v>
      </c>
      <c r="CJ682">
        <v>500.056666666667</v>
      </c>
      <c r="CK682">
        <v>100.435666666667</v>
      </c>
      <c r="CL682">
        <v>0.100276666666667</v>
      </c>
      <c r="CM682">
        <v>33.3875333333333</v>
      </c>
      <c r="CN682">
        <v>32.6163666666667</v>
      </c>
      <c r="CO682">
        <v>999.9</v>
      </c>
      <c r="CP682">
        <v>0</v>
      </c>
      <c r="CQ682">
        <v>0</v>
      </c>
      <c r="CR682">
        <v>9965.20666666667</v>
      </c>
      <c r="CS682">
        <v>0</v>
      </c>
      <c r="CT682">
        <v>4.35615</v>
      </c>
      <c r="CU682">
        <v>1045.87333333333</v>
      </c>
      <c r="CV682">
        <v>0.961987666666667</v>
      </c>
      <c r="CW682">
        <v>0.0380122</v>
      </c>
      <c r="CX682">
        <v>0</v>
      </c>
      <c r="CY682">
        <v>1115.43666666667</v>
      </c>
      <c r="CZ682">
        <v>4.99912</v>
      </c>
      <c r="DA682">
        <v>11661.3</v>
      </c>
      <c r="DB682">
        <v>6711.95666666667</v>
      </c>
      <c r="DC682">
        <v>39.4163333333333</v>
      </c>
      <c r="DD682">
        <v>41.75</v>
      </c>
      <c r="DE682">
        <v>40.9166666666667</v>
      </c>
      <c r="DF682">
        <v>41.5</v>
      </c>
      <c r="DG682">
        <v>41.9163333333333</v>
      </c>
      <c r="DH682">
        <v>1001.30666666667</v>
      </c>
      <c r="DI682">
        <v>39.57</v>
      </c>
      <c r="DJ682">
        <v>0</v>
      </c>
      <c r="DK682">
        <v>1625678547.2</v>
      </c>
      <c r="DL682">
        <v>0</v>
      </c>
      <c r="DM682">
        <v>1116.78884615385</v>
      </c>
      <c r="DN682">
        <v>-12.5247863370687</v>
      </c>
      <c r="DO682">
        <v>-125.121367483867</v>
      </c>
      <c r="DP682">
        <v>11677.4153846154</v>
      </c>
      <c r="DQ682">
        <v>15</v>
      </c>
      <c r="DR682">
        <v>1625677134.6</v>
      </c>
      <c r="DS682" t="s">
        <v>305</v>
      </c>
      <c r="DT682">
        <v>1625677128.6</v>
      </c>
      <c r="DU682">
        <v>1625677134.6</v>
      </c>
      <c r="DV682">
        <v>2</v>
      </c>
      <c r="DW682">
        <v>0.041</v>
      </c>
      <c r="DX682">
        <v>0.026</v>
      </c>
      <c r="DY682">
        <v>-14.347</v>
      </c>
      <c r="DZ682">
        <v>-1.389</v>
      </c>
      <c r="EA682">
        <v>420</v>
      </c>
      <c r="EB682">
        <v>5</v>
      </c>
      <c r="EC682">
        <v>0.14</v>
      </c>
      <c r="ED682">
        <v>0.08</v>
      </c>
      <c r="EE682">
        <v>-15.0949975609756</v>
      </c>
      <c r="EF682">
        <v>0.199866898954681</v>
      </c>
      <c r="EG682">
        <v>0.0500051045579953</v>
      </c>
      <c r="EH682">
        <v>1</v>
      </c>
      <c r="EI682">
        <v>1117.32852941176</v>
      </c>
      <c r="EJ682">
        <v>-13.0495594326615</v>
      </c>
      <c r="EK682">
        <v>1.29279481187292</v>
      </c>
      <c r="EL682">
        <v>0</v>
      </c>
      <c r="EM682">
        <v>3.57219634146341</v>
      </c>
      <c r="EN682">
        <v>0.106397560975618</v>
      </c>
      <c r="EO682">
        <v>0.0165375679864904</v>
      </c>
      <c r="EP682">
        <v>0</v>
      </c>
      <c r="EQ682">
        <v>1</v>
      </c>
      <c r="ER682">
        <v>3</v>
      </c>
      <c r="ES682" t="s">
        <v>427</v>
      </c>
      <c r="ET682">
        <v>100</v>
      </c>
      <c r="EU682">
        <v>100</v>
      </c>
      <c r="EV682">
        <v>-14.341</v>
      </c>
      <c r="EW682">
        <v>-1.6384</v>
      </c>
      <c r="EX682">
        <v>-14.3476998515065</v>
      </c>
      <c r="EY682">
        <v>0.000485247639819423</v>
      </c>
      <c r="EZ682">
        <v>-1.36446825205216e-06</v>
      </c>
      <c r="FA682">
        <v>5.78542989185787e-10</v>
      </c>
      <c r="FB682">
        <v>-1.1099058739466</v>
      </c>
      <c r="FC682">
        <v>-0.0508365997127688</v>
      </c>
      <c r="FD682">
        <v>0.00161886503163497</v>
      </c>
      <c r="FE682">
        <v>-2.08621555845513e-05</v>
      </c>
      <c r="FF682">
        <v>0</v>
      </c>
      <c r="FG682">
        <v>2096</v>
      </c>
      <c r="FH682">
        <v>2</v>
      </c>
      <c r="FI682">
        <v>28</v>
      </c>
      <c r="FJ682">
        <v>23.6</v>
      </c>
      <c r="FK682">
        <v>23.5</v>
      </c>
      <c r="FL682">
        <v>18</v>
      </c>
      <c r="FM682">
        <v>493.873</v>
      </c>
      <c r="FN682">
        <v>515.537</v>
      </c>
      <c r="FO682">
        <v>38.5656</v>
      </c>
      <c r="FP682">
        <v>26.9175</v>
      </c>
      <c r="FQ682">
        <v>30.0003</v>
      </c>
      <c r="FR682">
        <v>26.8301</v>
      </c>
      <c r="FS682">
        <v>26.7957</v>
      </c>
      <c r="FT682">
        <v>21.6227</v>
      </c>
      <c r="FU682">
        <v>12.8301</v>
      </c>
      <c r="FV682">
        <v>0</v>
      </c>
      <c r="FW682">
        <v>38.65</v>
      </c>
      <c r="FX682">
        <v>420</v>
      </c>
      <c r="FY682">
        <v>14.2412</v>
      </c>
      <c r="FZ682">
        <v>101.643</v>
      </c>
      <c r="GA682">
        <v>96.1572</v>
      </c>
    </row>
    <row r="683" spans="1:183">
      <c r="A683">
        <v>667</v>
      </c>
      <c r="B683">
        <v>1625678548.5</v>
      </c>
      <c r="C683">
        <v>1332.40000009537</v>
      </c>
      <c r="D683" t="s">
        <v>1640</v>
      </c>
      <c r="E683" t="s">
        <v>1641</v>
      </c>
      <c r="F683">
        <v>1</v>
      </c>
      <c r="G683" t="s">
        <v>302</v>
      </c>
      <c r="H683">
        <v>1625678547.5</v>
      </c>
      <c r="I683">
        <f>(J683)/1000</f>
        <v>0</v>
      </c>
      <c r="J683">
        <f>1000*CJ683*AH683*(CF683-CG683)/(100*BY683*(1000-AH683*CF683))</f>
        <v>0</v>
      </c>
      <c r="K683">
        <f>CJ683*AH683*(CE683-CD683*(1000-AH683*CG683)/(1000-AH683*CF683))/(100*BY683)</f>
        <v>0</v>
      </c>
      <c r="L683">
        <f>CD683 - IF(AH683&gt;1, K683*BY683*100.0/(AJ683*CR683), 0)</f>
        <v>0</v>
      </c>
      <c r="M683">
        <f>((S683-I683/2)*L683-K683)/(S683+I683/2)</f>
        <v>0</v>
      </c>
      <c r="N683">
        <f>M683*(CK683+CL683)/1000.0</f>
        <v>0</v>
      </c>
      <c r="O683">
        <f>(CD683 - IF(AH683&gt;1, K683*BY683*100.0/(AJ683*CR683), 0))*(CK683+CL683)/1000.0</f>
        <v>0</v>
      </c>
      <c r="P683">
        <f>2.0/((1/R683-1/Q683)+SIGN(R683)*SQRT((1/R683-1/Q683)*(1/R683-1/Q683) + 4*BZ683/((BZ683+1)*(BZ683+1))*(2*1/R683*1/Q683-1/Q683*1/Q683)))</f>
        <v>0</v>
      </c>
      <c r="Q683">
        <f>IF(LEFT(CA683,1)&lt;&gt;"0",IF(LEFT(CA683,1)="1",3.0,CB683),$D$5+$E$5*(CR683*CK683/($K$5*1000))+$F$5*(CR683*CK683/($K$5*1000))*MAX(MIN(BY683,$J$5),$I$5)*MAX(MIN(BY683,$J$5),$I$5)+$G$5*MAX(MIN(BY683,$J$5),$I$5)*(CR683*CK683/($K$5*1000))+$H$5*(CR683*CK683/($K$5*1000))*(CR683*CK683/($K$5*1000)))</f>
        <v>0</v>
      </c>
      <c r="R683">
        <f>I683*(1000-(1000*0.61365*exp(17.502*V683/(240.97+V683))/(CK683+CL683)+CF683)/2)/(1000*0.61365*exp(17.502*V683/(240.97+V683))/(CK683+CL683)-CF683)</f>
        <v>0</v>
      </c>
      <c r="S683">
        <f>1/((BZ683+1)/(P683/1.6)+1/(Q683/1.37)) + BZ683/((BZ683+1)/(P683/1.6) + BZ683/(Q683/1.37))</f>
        <v>0</v>
      </c>
      <c r="T683">
        <f>(BU683*BX683)</f>
        <v>0</v>
      </c>
      <c r="U683">
        <f>(CM683+(T683+2*0.95*5.67E-8*(((CM683+$B$7)+273)^4-(CM683+273)^4)-44100*I683)/(1.84*29.3*Q683+8*0.95*5.67E-8*(CM683+273)^3))</f>
        <v>0</v>
      </c>
      <c r="V683">
        <f>($C$7*CN683+$D$7*CO683+$E$7*U683)</f>
        <v>0</v>
      </c>
      <c r="W683">
        <f>0.61365*exp(17.502*V683/(240.97+V683))</f>
        <v>0</v>
      </c>
      <c r="X683">
        <f>(Y683/Z683*100)</f>
        <v>0</v>
      </c>
      <c r="Y683">
        <f>CF683*(CK683+CL683)/1000</f>
        <v>0</v>
      </c>
      <c r="Z683">
        <f>0.61365*exp(17.502*CM683/(240.97+CM683))</f>
        <v>0</v>
      </c>
      <c r="AA683">
        <f>(W683-CF683*(CK683+CL683)/1000)</f>
        <v>0</v>
      </c>
      <c r="AB683">
        <f>(-I683*44100)</f>
        <v>0</v>
      </c>
      <c r="AC683">
        <f>2*29.3*Q683*0.92*(CM683-V683)</f>
        <v>0</v>
      </c>
      <c r="AD683">
        <f>2*0.95*5.67E-8*(((CM683+$B$7)+273)^4-(V683+273)^4)</f>
        <v>0</v>
      </c>
      <c r="AE683">
        <f>T683+AD683+AB683+AC683</f>
        <v>0</v>
      </c>
      <c r="AF683">
        <v>0</v>
      </c>
      <c r="AG683">
        <v>0</v>
      </c>
      <c r="AH683">
        <f>IF(AF683*$H$13&gt;=AJ683,1.0,(AJ683/(AJ683-AF683*$H$13)))</f>
        <v>0</v>
      </c>
      <c r="AI683">
        <f>(AH683-1)*100</f>
        <v>0</v>
      </c>
      <c r="AJ683">
        <f>MAX(0,($B$13+$C$13*CR683)/(1+$D$13*CR683)*CK683/(CM683+273)*$E$13)</f>
        <v>0</v>
      </c>
      <c r="AK683" t="s">
        <v>303</v>
      </c>
      <c r="AL683" t="s">
        <v>303</v>
      </c>
      <c r="AM683">
        <v>0</v>
      </c>
      <c r="AN683">
        <v>0</v>
      </c>
      <c r="AO683">
        <f>1-AM683/AN683</f>
        <v>0</v>
      </c>
      <c r="AP683">
        <v>0</v>
      </c>
      <c r="AQ683" t="s">
        <v>303</v>
      </c>
      <c r="AR683" t="s">
        <v>303</v>
      </c>
      <c r="AS683">
        <v>0</v>
      </c>
      <c r="AT683">
        <v>0</v>
      </c>
      <c r="AU683">
        <f>1-AS683/AT683</f>
        <v>0</v>
      </c>
      <c r="AV683">
        <v>0.5</v>
      </c>
      <c r="AW683">
        <f>BV683</f>
        <v>0</v>
      </c>
      <c r="AX683">
        <f>K683</f>
        <v>0</v>
      </c>
      <c r="AY683">
        <f>AU683*AV683*AW683</f>
        <v>0</v>
      </c>
      <c r="AZ683">
        <f>(AX683-AP683)/AW683</f>
        <v>0</v>
      </c>
      <c r="BA683">
        <f>(AN683-AT683)/AT683</f>
        <v>0</v>
      </c>
      <c r="BB683">
        <f>AM683/(AO683+AM683/AT683)</f>
        <v>0</v>
      </c>
      <c r="BC683" t="s">
        <v>303</v>
      </c>
      <c r="BD683">
        <v>0</v>
      </c>
      <c r="BE683">
        <f>IF(BD683&lt;&gt;0, BD683, BB683)</f>
        <v>0</v>
      </c>
      <c r="BF683">
        <f>1-BE683/AT683</f>
        <v>0</v>
      </c>
      <c r="BG683">
        <f>(AT683-AS683)/(AT683-BE683)</f>
        <v>0</v>
      </c>
      <c r="BH683">
        <f>(AN683-AT683)/(AN683-BE683)</f>
        <v>0</v>
      </c>
      <c r="BI683">
        <f>(AT683-AS683)/(AT683-AM683)</f>
        <v>0</v>
      </c>
      <c r="BJ683">
        <f>(AN683-AT683)/(AN683-AM683)</f>
        <v>0</v>
      </c>
      <c r="BK683">
        <f>(BG683*BE683/AS683)</f>
        <v>0</v>
      </c>
      <c r="BL683">
        <f>(1-BK683)</f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f>$B$11*CS683+$C$11*CT683+$F$11*CU683*(1-CX683)</f>
        <v>0</v>
      </c>
      <c r="BV683">
        <f>BU683*BW683</f>
        <v>0</v>
      </c>
      <c r="BW683">
        <f>($B$11*$D$9+$C$11*$D$9+$F$11*((DH683+CZ683)/MAX(DH683+CZ683+DI683, 0.1)*$I$9+DI683/MAX(DH683+CZ683+DI683, 0.1)*$J$9))/($B$11+$C$11+$F$11)</f>
        <v>0</v>
      </c>
      <c r="BX683">
        <f>($B$11*$K$9+$C$11*$K$9+$F$11*((DH683+CZ683)/MAX(DH683+CZ683+DI683, 0.1)*$P$9+DI683/MAX(DH683+CZ683+DI683, 0.1)*$Q$9))/($B$11+$C$11+$F$11)</f>
        <v>0</v>
      </c>
      <c r="BY683">
        <v>6</v>
      </c>
      <c r="BZ683">
        <v>0.5</v>
      </c>
      <c r="CA683" t="s">
        <v>304</v>
      </c>
      <c r="CB683">
        <v>2</v>
      </c>
      <c r="CC683">
        <v>1625678547.5</v>
      </c>
      <c r="CD683">
        <v>404.871</v>
      </c>
      <c r="CE683">
        <v>420.063</v>
      </c>
      <c r="CF683">
        <v>17.7076333333333</v>
      </c>
      <c r="CG683">
        <v>14.0837333333333</v>
      </c>
      <c r="CH683">
        <v>419.212333333333</v>
      </c>
      <c r="CI683">
        <v>19.3462</v>
      </c>
      <c r="CJ683">
        <v>499.993</v>
      </c>
      <c r="CK683">
        <v>100.433</v>
      </c>
      <c r="CL683">
        <v>0.0998512</v>
      </c>
      <c r="CM683">
        <v>33.4181</v>
      </c>
      <c r="CN683">
        <v>32.6436333333333</v>
      </c>
      <c r="CO683">
        <v>999.9</v>
      </c>
      <c r="CP683">
        <v>0</v>
      </c>
      <c r="CQ683">
        <v>0</v>
      </c>
      <c r="CR683">
        <v>9996.02333333333</v>
      </c>
      <c r="CS683">
        <v>0</v>
      </c>
      <c r="CT683">
        <v>4.35615</v>
      </c>
      <c r="CU683">
        <v>1046.07</v>
      </c>
      <c r="CV683">
        <v>0.961995</v>
      </c>
      <c r="CW683">
        <v>0.0380048</v>
      </c>
      <c r="CX683">
        <v>0</v>
      </c>
      <c r="CY683">
        <v>1114.88</v>
      </c>
      <c r="CZ683">
        <v>4.99912</v>
      </c>
      <c r="DA683">
        <v>11660.1666666667</v>
      </c>
      <c r="DB683">
        <v>6713.26</v>
      </c>
      <c r="DC683">
        <v>39.3333333333333</v>
      </c>
      <c r="DD683">
        <v>41.75</v>
      </c>
      <c r="DE683">
        <v>40.9373333333333</v>
      </c>
      <c r="DF683">
        <v>41.6036666666667</v>
      </c>
      <c r="DG683">
        <v>41.8953333333333</v>
      </c>
      <c r="DH683">
        <v>1001.5</v>
      </c>
      <c r="DI683">
        <v>39.57</v>
      </c>
      <c r="DJ683">
        <v>0</v>
      </c>
      <c r="DK683">
        <v>1625678549.6</v>
      </c>
      <c r="DL683">
        <v>0</v>
      </c>
      <c r="DM683">
        <v>1116.28730769231</v>
      </c>
      <c r="DN683">
        <v>-12.1104273533381</v>
      </c>
      <c r="DO683">
        <v>-125.107692206861</v>
      </c>
      <c r="DP683">
        <v>11672.5769230769</v>
      </c>
      <c r="DQ683">
        <v>15</v>
      </c>
      <c r="DR683">
        <v>1625677134.6</v>
      </c>
      <c r="DS683" t="s">
        <v>305</v>
      </c>
      <c r="DT683">
        <v>1625677128.6</v>
      </c>
      <c r="DU683">
        <v>1625677134.6</v>
      </c>
      <c r="DV683">
        <v>2</v>
      </c>
      <c r="DW683">
        <v>0.041</v>
      </c>
      <c r="DX683">
        <v>0.026</v>
      </c>
      <c r="DY683">
        <v>-14.347</v>
      </c>
      <c r="DZ683">
        <v>-1.389</v>
      </c>
      <c r="EA683">
        <v>420</v>
      </c>
      <c r="EB683">
        <v>5</v>
      </c>
      <c r="EC683">
        <v>0.14</v>
      </c>
      <c r="ED683">
        <v>0.08</v>
      </c>
      <c r="EE683">
        <v>-15.0943731707317</v>
      </c>
      <c r="EF683">
        <v>-0.130741463414628</v>
      </c>
      <c r="EG683">
        <v>0.0487714081793843</v>
      </c>
      <c r="EH683">
        <v>1</v>
      </c>
      <c r="EI683">
        <v>1116.87575757576</v>
      </c>
      <c r="EJ683">
        <v>-13.1527143297572</v>
      </c>
      <c r="EK683">
        <v>1.27154411094502</v>
      </c>
      <c r="EL683">
        <v>0</v>
      </c>
      <c r="EM683">
        <v>3.57875219512195</v>
      </c>
      <c r="EN683">
        <v>0.150102229965157</v>
      </c>
      <c r="EO683">
        <v>0.0209320681173468</v>
      </c>
      <c r="EP683">
        <v>0</v>
      </c>
      <c r="EQ683">
        <v>1</v>
      </c>
      <c r="ER683">
        <v>3</v>
      </c>
      <c r="ES683" t="s">
        <v>427</v>
      </c>
      <c r="ET683">
        <v>100</v>
      </c>
      <c r="EU683">
        <v>100</v>
      </c>
      <c r="EV683">
        <v>-14.342</v>
      </c>
      <c r="EW683">
        <v>-1.6387</v>
      </c>
      <c r="EX683">
        <v>-14.3476998515065</v>
      </c>
      <c r="EY683">
        <v>0.000485247639819423</v>
      </c>
      <c r="EZ683">
        <v>-1.36446825205216e-06</v>
      </c>
      <c r="FA683">
        <v>5.78542989185787e-10</v>
      </c>
      <c r="FB683">
        <v>-1.1099058739466</v>
      </c>
      <c r="FC683">
        <v>-0.0508365997127688</v>
      </c>
      <c r="FD683">
        <v>0.00161886503163497</v>
      </c>
      <c r="FE683">
        <v>-2.08621555845513e-05</v>
      </c>
      <c r="FF683">
        <v>0</v>
      </c>
      <c r="FG683">
        <v>2096</v>
      </c>
      <c r="FH683">
        <v>2</v>
      </c>
      <c r="FI683">
        <v>28</v>
      </c>
      <c r="FJ683">
        <v>23.7</v>
      </c>
      <c r="FK683">
        <v>23.6</v>
      </c>
      <c r="FL683">
        <v>18</v>
      </c>
      <c r="FM683">
        <v>494.149</v>
      </c>
      <c r="FN683">
        <v>515.426</v>
      </c>
      <c r="FO683">
        <v>38.6056</v>
      </c>
      <c r="FP683">
        <v>26.9203</v>
      </c>
      <c r="FQ683">
        <v>30.0005</v>
      </c>
      <c r="FR683">
        <v>26.8318</v>
      </c>
      <c r="FS683">
        <v>26.7974</v>
      </c>
      <c r="FT683">
        <v>21.6247</v>
      </c>
      <c r="FU683">
        <v>12.8301</v>
      </c>
      <c r="FV683">
        <v>0</v>
      </c>
      <c r="FW683">
        <v>38.65</v>
      </c>
      <c r="FX683">
        <v>420</v>
      </c>
      <c r="FY683">
        <v>14.2451</v>
      </c>
      <c r="FZ683">
        <v>101.643</v>
      </c>
      <c r="GA683">
        <v>96.1565</v>
      </c>
    </row>
    <row r="684" spans="1:183">
      <c r="A684">
        <v>668</v>
      </c>
      <c r="B684">
        <v>1625678550.5</v>
      </c>
      <c r="C684">
        <v>1334.40000009537</v>
      </c>
      <c r="D684" t="s">
        <v>1642</v>
      </c>
      <c r="E684" t="s">
        <v>1643</v>
      </c>
      <c r="F684">
        <v>1</v>
      </c>
      <c r="G684" t="s">
        <v>302</v>
      </c>
      <c r="H684">
        <v>1625678549.5</v>
      </c>
      <c r="I684">
        <f>(J684)/1000</f>
        <v>0</v>
      </c>
      <c r="J684">
        <f>1000*CJ684*AH684*(CF684-CG684)/(100*BY684*(1000-AH684*CF684))</f>
        <v>0</v>
      </c>
      <c r="K684">
        <f>CJ684*AH684*(CE684-CD684*(1000-AH684*CG684)/(1000-AH684*CF684))/(100*BY684)</f>
        <v>0</v>
      </c>
      <c r="L684">
        <f>CD684 - IF(AH684&gt;1, K684*BY684*100.0/(AJ684*CR684), 0)</f>
        <v>0</v>
      </c>
      <c r="M684">
        <f>((S684-I684/2)*L684-K684)/(S684+I684/2)</f>
        <v>0</v>
      </c>
      <c r="N684">
        <f>M684*(CK684+CL684)/1000.0</f>
        <v>0</v>
      </c>
      <c r="O684">
        <f>(CD684 - IF(AH684&gt;1, K684*BY684*100.0/(AJ684*CR684), 0))*(CK684+CL684)/1000.0</f>
        <v>0</v>
      </c>
      <c r="P684">
        <f>2.0/((1/R684-1/Q684)+SIGN(R684)*SQRT((1/R684-1/Q684)*(1/R684-1/Q684) + 4*BZ684/((BZ684+1)*(BZ684+1))*(2*1/R684*1/Q684-1/Q684*1/Q684)))</f>
        <v>0</v>
      </c>
      <c r="Q684">
        <f>IF(LEFT(CA684,1)&lt;&gt;"0",IF(LEFT(CA684,1)="1",3.0,CB684),$D$5+$E$5*(CR684*CK684/($K$5*1000))+$F$5*(CR684*CK684/($K$5*1000))*MAX(MIN(BY684,$J$5),$I$5)*MAX(MIN(BY684,$J$5),$I$5)+$G$5*MAX(MIN(BY684,$J$5),$I$5)*(CR684*CK684/($K$5*1000))+$H$5*(CR684*CK684/($K$5*1000))*(CR684*CK684/($K$5*1000)))</f>
        <v>0</v>
      </c>
      <c r="R684">
        <f>I684*(1000-(1000*0.61365*exp(17.502*V684/(240.97+V684))/(CK684+CL684)+CF684)/2)/(1000*0.61365*exp(17.502*V684/(240.97+V684))/(CK684+CL684)-CF684)</f>
        <v>0</v>
      </c>
      <c r="S684">
        <f>1/((BZ684+1)/(P684/1.6)+1/(Q684/1.37)) + BZ684/((BZ684+1)/(P684/1.6) + BZ684/(Q684/1.37))</f>
        <v>0</v>
      </c>
      <c r="T684">
        <f>(BU684*BX684)</f>
        <v>0</v>
      </c>
      <c r="U684">
        <f>(CM684+(T684+2*0.95*5.67E-8*(((CM684+$B$7)+273)^4-(CM684+273)^4)-44100*I684)/(1.84*29.3*Q684+8*0.95*5.67E-8*(CM684+273)^3))</f>
        <v>0</v>
      </c>
      <c r="V684">
        <f>($C$7*CN684+$D$7*CO684+$E$7*U684)</f>
        <v>0</v>
      </c>
      <c r="W684">
        <f>0.61365*exp(17.502*V684/(240.97+V684))</f>
        <v>0</v>
      </c>
      <c r="X684">
        <f>(Y684/Z684*100)</f>
        <v>0</v>
      </c>
      <c r="Y684">
        <f>CF684*(CK684+CL684)/1000</f>
        <v>0</v>
      </c>
      <c r="Z684">
        <f>0.61365*exp(17.502*CM684/(240.97+CM684))</f>
        <v>0</v>
      </c>
      <c r="AA684">
        <f>(W684-CF684*(CK684+CL684)/1000)</f>
        <v>0</v>
      </c>
      <c r="AB684">
        <f>(-I684*44100)</f>
        <v>0</v>
      </c>
      <c r="AC684">
        <f>2*29.3*Q684*0.92*(CM684-V684)</f>
        <v>0</v>
      </c>
      <c r="AD684">
        <f>2*0.95*5.67E-8*(((CM684+$B$7)+273)^4-(V684+273)^4)</f>
        <v>0</v>
      </c>
      <c r="AE684">
        <f>T684+AD684+AB684+AC684</f>
        <v>0</v>
      </c>
      <c r="AF684">
        <v>0</v>
      </c>
      <c r="AG684">
        <v>0</v>
      </c>
      <c r="AH684">
        <f>IF(AF684*$H$13&gt;=AJ684,1.0,(AJ684/(AJ684-AF684*$H$13)))</f>
        <v>0</v>
      </c>
      <c r="AI684">
        <f>(AH684-1)*100</f>
        <v>0</v>
      </c>
      <c r="AJ684">
        <f>MAX(0,($B$13+$C$13*CR684)/(1+$D$13*CR684)*CK684/(CM684+273)*$E$13)</f>
        <v>0</v>
      </c>
      <c r="AK684" t="s">
        <v>303</v>
      </c>
      <c r="AL684" t="s">
        <v>303</v>
      </c>
      <c r="AM684">
        <v>0</v>
      </c>
      <c r="AN684">
        <v>0</v>
      </c>
      <c r="AO684">
        <f>1-AM684/AN684</f>
        <v>0</v>
      </c>
      <c r="AP684">
        <v>0</v>
      </c>
      <c r="AQ684" t="s">
        <v>303</v>
      </c>
      <c r="AR684" t="s">
        <v>303</v>
      </c>
      <c r="AS684">
        <v>0</v>
      </c>
      <c r="AT684">
        <v>0</v>
      </c>
      <c r="AU684">
        <f>1-AS684/AT684</f>
        <v>0</v>
      </c>
      <c r="AV684">
        <v>0.5</v>
      </c>
      <c r="AW684">
        <f>BV684</f>
        <v>0</v>
      </c>
      <c r="AX684">
        <f>K684</f>
        <v>0</v>
      </c>
      <c r="AY684">
        <f>AU684*AV684*AW684</f>
        <v>0</v>
      </c>
      <c r="AZ684">
        <f>(AX684-AP684)/AW684</f>
        <v>0</v>
      </c>
      <c r="BA684">
        <f>(AN684-AT684)/AT684</f>
        <v>0</v>
      </c>
      <c r="BB684">
        <f>AM684/(AO684+AM684/AT684)</f>
        <v>0</v>
      </c>
      <c r="BC684" t="s">
        <v>303</v>
      </c>
      <c r="BD684">
        <v>0</v>
      </c>
      <c r="BE684">
        <f>IF(BD684&lt;&gt;0, BD684, BB684)</f>
        <v>0</v>
      </c>
      <c r="BF684">
        <f>1-BE684/AT684</f>
        <v>0</v>
      </c>
      <c r="BG684">
        <f>(AT684-AS684)/(AT684-BE684)</f>
        <v>0</v>
      </c>
      <c r="BH684">
        <f>(AN684-AT684)/(AN684-BE684)</f>
        <v>0</v>
      </c>
      <c r="BI684">
        <f>(AT684-AS684)/(AT684-AM684)</f>
        <v>0</v>
      </c>
      <c r="BJ684">
        <f>(AN684-AT684)/(AN684-AM684)</f>
        <v>0</v>
      </c>
      <c r="BK684">
        <f>(BG684*BE684/AS684)</f>
        <v>0</v>
      </c>
      <c r="BL684">
        <f>(1-BK684)</f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f>$B$11*CS684+$C$11*CT684+$F$11*CU684*(1-CX684)</f>
        <v>0</v>
      </c>
      <c r="BV684">
        <f>BU684*BW684</f>
        <v>0</v>
      </c>
      <c r="BW684">
        <f>($B$11*$D$9+$C$11*$D$9+$F$11*((DH684+CZ684)/MAX(DH684+CZ684+DI684, 0.1)*$I$9+DI684/MAX(DH684+CZ684+DI684, 0.1)*$J$9))/($B$11+$C$11+$F$11)</f>
        <v>0</v>
      </c>
      <c r="BX684">
        <f>($B$11*$K$9+$C$11*$K$9+$F$11*((DH684+CZ684)/MAX(DH684+CZ684+DI684, 0.1)*$P$9+DI684/MAX(DH684+CZ684+DI684, 0.1)*$Q$9))/($B$11+$C$11+$F$11)</f>
        <v>0</v>
      </c>
      <c r="BY684">
        <v>6</v>
      </c>
      <c r="BZ684">
        <v>0.5</v>
      </c>
      <c r="CA684" t="s">
        <v>304</v>
      </c>
      <c r="CB684">
        <v>2</v>
      </c>
      <c r="CC684">
        <v>1625678549.5</v>
      </c>
      <c r="CD684">
        <v>404.905666666667</v>
      </c>
      <c r="CE684">
        <v>420.006333333333</v>
      </c>
      <c r="CF684">
        <v>17.7340333333333</v>
      </c>
      <c r="CG684">
        <v>14.1081</v>
      </c>
      <c r="CH684">
        <v>419.247333333333</v>
      </c>
      <c r="CI684">
        <v>19.3729333333333</v>
      </c>
      <c r="CJ684">
        <v>500.043666666667</v>
      </c>
      <c r="CK684">
        <v>100.430666666667</v>
      </c>
      <c r="CL684">
        <v>0.100082833333333</v>
      </c>
      <c r="CM684">
        <v>33.4484666666667</v>
      </c>
      <c r="CN684">
        <v>32.674</v>
      </c>
      <c r="CO684">
        <v>999.9</v>
      </c>
      <c r="CP684">
        <v>0</v>
      </c>
      <c r="CQ684">
        <v>0</v>
      </c>
      <c r="CR684">
        <v>10004.16</v>
      </c>
      <c r="CS684">
        <v>0</v>
      </c>
      <c r="CT684">
        <v>4.35615</v>
      </c>
      <c r="CU684">
        <v>1045.96333333333</v>
      </c>
      <c r="CV684">
        <v>0.961991333333333</v>
      </c>
      <c r="CW684">
        <v>0.0380085</v>
      </c>
      <c r="CX684">
        <v>0</v>
      </c>
      <c r="CY684">
        <v>1114.49333333333</v>
      </c>
      <c r="CZ684">
        <v>4.99912</v>
      </c>
      <c r="DA684">
        <v>11653.6</v>
      </c>
      <c r="DB684">
        <v>6712.55666666667</v>
      </c>
      <c r="DC684">
        <v>39.333</v>
      </c>
      <c r="DD684">
        <v>41.7706666666667</v>
      </c>
      <c r="DE684">
        <v>40.8956666666667</v>
      </c>
      <c r="DF684">
        <v>41.5416666666667</v>
      </c>
      <c r="DG684">
        <v>41.8953333333333</v>
      </c>
      <c r="DH684">
        <v>1001.4</v>
      </c>
      <c r="DI684">
        <v>39.57</v>
      </c>
      <c r="DJ684">
        <v>0</v>
      </c>
      <c r="DK684">
        <v>1625678551.4</v>
      </c>
      <c r="DL684">
        <v>0</v>
      </c>
      <c r="DM684">
        <v>1115.8408</v>
      </c>
      <c r="DN684">
        <v>-12.2299999931794</v>
      </c>
      <c r="DO684">
        <v>-129.969230482014</v>
      </c>
      <c r="DP684">
        <v>11668.132</v>
      </c>
      <c r="DQ684">
        <v>15</v>
      </c>
      <c r="DR684">
        <v>1625677134.6</v>
      </c>
      <c r="DS684" t="s">
        <v>305</v>
      </c>
      <c r="DT684">
        <v>1625677128.6</v>
      </c>
      <c r="DU684">
        <v>1625677134.6</v>
      </c>
      <c r="DV684">
        <v>2</v>
      </c>
      <c r="DW684">
        <v>0.041</v>
      </c>
      <c r="DX684">
        <v>0.026</v>
      </c>
      <c r="DY684">
        <v>-14.347</v>
      </c>
      <c r="DZ684">
        <v>-1.389</v>
      </c>
      <c r="EA684">
        <v>420</v>
      </c>
      <c r="EB684">
        <v>5</v>
      </c>
      <c r="EC684">
        <v>0.14</v>
      </c>
      <c r="ED684">
        <v>0.08</v>
      </c>
      <c r="EE684">
        <v>-15.0925536585366</v>
      </c>
      <c r="EF684">
        <v>-0.234098257839768</v>
      </c>
      <c r="EG684">
        <v>0.0471162915098323</v>
      </c>
      <c r="EH684">
        <v>1</v>
      </c>
      <c r="EI684">
        <v>1116.55529411765</v>
      </c>
      <c r="EJ684">
        <v>-12.5579135885381</v>
      </c>
      <c r="EK684">
        <v>1.249760530695</v>
      </c>
      <c r="EL684">
        <v>0</v>
      </c>
      <c r="EM684">
        <v>3.58441585365854</v>
      </c>
      <c r="EN684">
        <v>0.204187108013948</v>
      </c>
      <c r="EO684">
        <v>0.0248399262572656</v>
      </c>
      <c r="EP684">
        <v>0</v>
      </c>
      <c r="EQ684">
        <v>1</v>
      </c>
      <c r="ER684">
        <v>3</v>
      </c>
      <c r="ES684" t="s">
        <v>427</v>
      </c>
      <c r="ET684">
        <v>100</v>
      </c>
      <c r="EU684">
        <v>100</v>
      </c>
      <c r="EV684">
        <v>-14.342</v>
      </c>
      <c r="EW684">
        <v>-1.6391</v>
      </c>
      <c r="EX684">
        <v>-14.3476998515065</v>
      </c>
      <c r="EY684">
        <v>0.000485247639819423</v>
      </c>
      <c r="EZ684">
        <v>-1.36446825205216e-06</v>
      </c>
      <c r="FA684">
        <v>5.78542989185787e-10</v>
      </c>
      <c r="FB684">
        <v>-1.1099058739466</v>
      </c>
      <c r="FC684">
        <v>-0.0508365997127688</v>
      </c>
      <c r="FD684">
        <v>0.00161886503163497</v>
      </c>
      <c r="FE684">
        <v>-2.08621555845513e-05</v>
      </c>
      <c r="FF684">
        <v>0</v>
      </c>
      <c r="FG684">
        <v>2096</v>
      </c>
      <c r="FH684">
        <v>2</v>
      </c>
      <c r="FI684">
        <v>28</v>
      </c>
      <c r="FJ684">
        <v>23.7</v>
      </c>
      <c r="FK684">
        <v>23.6</v>
      </c>
      <c r="FL684">
        <v>18</v>
      </c>
      <c r="FM684">
        <v>494.022</v>
      </c>
      <c r="FN684">
        <v>515.585</v>
      </c>
      <c r="FO684">
        <v>38.6538</v>
      </c>
      <c r="FP684">
        <v>26.9227</v>
      </c>
      <c r="FQ684">
        <v>30.0007</v>
      </c>
      <c r="FR684">
        <v>26.8341</v>
      </c>
      <c r="FS684">
        <v>26.799</v>
      </c>
      <c r="FT684">
        <v>21.6232</v>
      </c>
      <c r="FU684">
        <v>12.8301</v>
      </c>
      <c r="FV684">
        <v>0</v>
      </c>
      <c r="FW684">
        <v>38.72</v>
      </c>
      <c r="FX684">
        <v>420</v>
      </c>
      <c r="FY684">
        <v>14.2465</v>
      </c>
      <c r="FZ684">
        <v>101.642</v>
      </c>
      <c r="GA684">
        <v>96.1565</v>
      </c>
    </row>
    <row r="685" spans="1:183">
      <c r="A685">
        <v>669</v>
      </c>
      <c r="B685">
        <v>1625678552.5</v>
      </c>
      <c r="C685">
        <v>1336.40000009537</v>
      </c>
      <c r="D685" t="s">
        <v>1644</v>
      </c>
      <c r="E685" t="s">
        <v>1645</v>
      </c>
      <c r="F685">
        <v>1</v>
      </c>
      <c r="G685" t="s">
        <v>302</v>
      </c>
      <c r="H685">
        <v>1625678551.5</v>
      </c>
      <c r="I685">
        <f>(J685)/1000</f>
        <v>0</v>
      </c>
      <c r="J685">
        <f>1000*CJ685*AH685*(CF685-CG685)/(100*BY685*(1000-AH685*CF685))</f>
        <v>0</v>
      </c>
      <c r="K685">
        <f>CJ685*AH685*(CE685-CD685*(1000-AH685*CG685)/(1000-AH685*CF685))/(100*BY685)</f>
        <v>0</v>
      </c>
      <c r="L685">
        <f>CD685 - IF(AH685&gt;1, K685*BY685*100.0/(AJ685*CR685), 0)</f>
        <v>0</v>
      </c>
      <c r="M685">
        <f>((S685-I685/2)*L685-K685)/(S685+I685/2)</f>
        <v>0</v>
      </c>
      <c r="N685">
        <f>M685*(CK685+CL685)/1000.0</f>
        <v>0</v>
      </c>
      <c r="O685">
        <f>(CD685 - IF(AH685&gt;1, K685*BY685*100.0/(AJ685*CR685), 0))*(CK685+CL685)/1000.0</f>
        <v>0</v>
      </c>
      <c r="P685">
        <f>2.0/((1/R685-1/Q685)+SIGN(R685)*SQRT((1/R685-1/Q685)*(1/R685-1/Q685) + 4*BZ685/((BZ685+1)*(BZ685+1))*(2*1/R685*1/Q685-1/Q685*1/Q685)))</f>
        <v>0</v>
      </c>
      <c r="Q685">
        <f>IF(LEFT(CA685,1)&lt;&gt;"0",IF(LEFT(CA685,1)="1",3.0,CB685),$D$5+$E$5*(CR685*CK685/($K$5*1000))+$F$5*(CR685*CK685/($K$5*1000))*MAX(MIN(BY685,$J$5),$I$5)*MAX(MIN(BY685,$J$5),$I$5)+$G$5*MAX(MIN(BY685,$J$5),$I$5)*(CR685*CK685/($K$5*1000))+$H$5*(CR685*CK685/($K$5*1000))*(CR685*CK685/($K$5*1000)))</f>
        <v>0</v>
      </c>
      <c r="R685">
        <f>I685*(1000-(1000*0.61365*exp(17.502*V685/(240.97+V685))/(CK685+CL685)+CF685)/2)/(1000*0.61365*exp(17.502*V685/(240.97+V685))/(CK685+CL685)-CF685)</f>
        <v>0</v>
      </c>
      <c r="S685">
        <f>1/((BZ685+1)/(P685/1.6)+1/(Q685/1.37)) + BZ685/((BZ685+1)/(P685/1.6) + BZ685/(Q685/1.37))</f>
        <v>0</v>
      </c>
      <c r="T685">
        <f>(BU685*BX685)</f>
        <v>0</v>
      </c>
      <c r="U685">
        <f>(CM685+(T685+2*0.95*5.67E-8*(((CM685+$B$7)+273)^4-(CM685+273)^4)-44100*I685)/(1.84*29.3*Q685+8*0.95*5.67E-8*(CM685+273)^3))</f>
        <v>0</v>
      </c>
      <c r="V685">
        <f>($C$7*CN685+$D$7*CO685+$E$7*U685)</f>
        <v>0</v>
      </c>
      <c r="W685">
        <f>0.61365*exp(17.502*V685/(240.97+V685))</f>
        <v>0</v>
      </c>
      <c r="X685">
        <f>(Y685/Z685*100)</f>
        <v>0</v>
      </c>
      <c r="Y685">
        <f>CF685*(CK685+CL685)/1000</f>
        <v>0</v>
      </c>
      <c r="Z685">
        <f>0.61365*exp(17.502*CM685/(240.97+CM685))</f>
        <v>0</v>
      </c>
      <c r="AA685">
        <f>(W685-CF685*(CK685+CL685)/1000)</f>
        <v>0</v>
      </c>
      <c r="AB685">
        <f>(-I685*44100)</f>
        <v>0</v>
      </c>
      <c r="AC685">
        <f>2*29.3*Q685*0.92*(CM685-V685)</f>
        <v>0</v>
      </c>
      <c r="AD685">
        <f>2*0.95*5.67E-8*(((CM685+$B$7)+273)^4-(V685+273)^4)</f>
        <v>0</v>
      </c>
      <c r="AE685">
        <f>T685+AD685+AB685+AC685</f>
        <v>0</v>
      </c>
      <c r="AF685">
        <v>0</v>
      </c>
      <c r="AG685">
        <v>0</v>
      </c>
      <c r="AH685">
        <f>IF(AF685*$H$13&gt;=AJ685,1.0,(AJ685/(AJ685-AF685*$H$13)))</f>
        <v>0</v>
      </c>
      <c r="AI685">
        <f>(AH685-1)*100</f>
        <v>0</v>
      </c>
      <c r="AJ685">
        <f>MAX(0,($B$13+$C$13*CR685)/(1+$D$13*CR685)*CK685/(CM685+273)*$E$13)</f>
        <v>0</v>
      </c>
      <c r="AK685" t="s">
        <v>303</v>
      </c>
      <c r="AL685" t="s">
        <v>303</v>
      </c>
      <c r="AM685">
        <v>0</v>
      </c>
      <c r="AN685">
        <v>0</v>
      </c>
      <c r="AO685">
        <f>1-AM685/AN685</f>
        <v>0</v>
      </c>
      <c r="AP685">
        <v>0</v>
      </c>
      <c r="AQ685" t="s">
        <v>303</v>
      </c>
      <c r="AR685" t="s">
        <v>303</v>
      </c>
      <c r="AS685">
        <v>0</v>
      </c>
      <c r="AT685">
        <v>0</v>
      </c>
      <c r="AU685">
        <f>1-AS685/AT685</f>
        <v>0</v>
      </c>
      <c r="AV685">
        <v>0.5</v>
      </c>
      <c r="AW685">
        <f>BV685</f>
        <v>0</v>
      </c>
      <c r="AX685">
        <f>K685</f>
        <v>0</v>
      </c>
      <c r="AY685">
        <f>AU685*AV685*AW685</f>
        <v>0</v>
      </c>
      <c r="AZ685">
        <f>(AX685-AP685)/AW685</f>
        <v>0</v>
      </c>
      <c r="BA685">
        <f>(AN685-AT685)/AT685</f>
        <v>0</v>
      </c>
      <c r="BB685">
        <f>AM685/(AO685+AM685/AT685)</f>
        <v>0</v>
      </c>
      <c r="BC685" t="s">
        <v>303</v>
      </c>
      <c r="BD685">
        <v>0</v>
      </c>
      <c r="BE685">
        <f>IF(BD685&lt;&gt;0, BD685, BB685)</f>
        <v>0</v>
      </c>
      <c r="BF685">
        <f>1-BE685/AT685</f>
        <v>0</v>
      </c>
      <c r="BG685">
        <f>(AT685-AS685)/(AT685-BE685)</f>
        <v>0</v>
      </c>
      <c r="BH685">
        <f>(AN685-AT685)/(AN685-BE685)</f>
        <v>0</v>
      </c>
      <c r="BI685">
        <f>(AT685-AS685)/(AT685-AM685)</f>
        <v>0</v>
      </c>
      <c r="BJ685">
        <f>(AN685-AT685)/(AN685-AM685)</f>
        <v>0</v>
      </c>
      <c r="BK685">
        <f>(BG685*BE685/AS685)</f>
        <v>0</v>
      </c>
      <c r="BL685">
        <f>(1-BK685)</f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f>$B$11*CS685+$C$11*CT685+$F$11*CU685*(1-CX685)</f>
        <v>0</v>
      </c>
      <c r="BV685">
        <f>BU685*BW685</f>
        <v>0</v>
      </c>
      <c r="BW685">
        <f>($B$11*$D$9+$C$11*$D$9+$F$11*((DH685+CZ685)/MAX(DH685+CZ685+DI685, 0.1)*$I$9+DI685/MAX(DH685+CZ685+DI685, 0.1)*$J$9))/($B$11+$C$11+$F$11)</f>
        <v>0</v>
      </c>
      <c r="BX685">
        <f>($B$11*$K$9+$C$11*$K$9+$F$11*((DH685+CZ685)/MAX(DH685+CZ685+DI685, 0.1)*$P$9+DI685/MAX(DH685+CZ685+DI685, 0.1)*$Q$9))/($B$11+$C$11+$F$11)</f>
        <v>0</v>
      </c>
      <c r="BY685">
        <v>6</v>
      </c>
      <c r="BZ685">
        <v>0.5</v>
      </c>
      <c r="CA685" t="s">
        <v>304</v>
      </c>
      <c r="CB685">
        <v>2</v>
      </c>
      <c r="CC685">
        <v>1625678551.5</v>
      </c>
      <c r="CD685">
        <v>404.905666666667</v>
      </c>
      <c r="CE685">
        <v>419.983</v>
      </c>
      <c r="CF685">
        <v>17.7618333333333</v>
      </c>
      <c r="CG685">
        <v>14.1359333333333</v>
      </c>
      <c r="CH685">
        <v>419.247333333333</v>
      </c>
      <c r="CI685">
        <v>19.4010333333333</v>
      </c>
      <c r="CJ685">
        <v>500.070333333333</v>
      </c>
      <c r="CK685">
        <v>100.429333333333</v>
      </c>
      <c r="CL685">
        <v>0.100028166666667</v>
      </c>
      <c r="CM685">
        <v>33.4774</v>
      </c>
      <c r="CN685">
        <v>32.7016666666667</v>
      </c>
      <c r="CO685">
        <v>999.9</v>
      </c>
      <c r="CP685">
        <v>0</v>
      </c>
      <c r="CQ685">
        <v>0</v>
      </c>
      <c r="CR685">
        <v>10003.14</v>
      </c>
      <c r="CS685">
        <v>0</v>
      </c>
      <c r="CT685">
        <v>4.35615</v>
      </c>
      <c r="CU685">
        <v>1046.06</v>
      </c>
      <c r="CV685">
        <v>0.961995</v>
      </c>
      <c r="CW685">
        <v>0.0380048</v>
      </c>
      <c r="CX685">
        <v>0</v>
      </c>
      <c r="CY685">
        <v>1113.96</v>
      </c>
      <c r="CZ685">
        <v>4.99912</v>
      </c>
      <c r="DA685">
        <v>11650.5666666667</v>
      </c>
      <c r="DB685">
        <v>6713.19</v>
      </c>
      <c r="DC685">
        <v>39.5416666666667</v>
      </c>
      <c r="DD685">
        <v>41.812</v>
      </c>
      <c r="DE685">
        <v>40.9373333333333</v>
      </c>
      <c r="DF685">
        <v>41.6663333333333</v>
      </c>
      <c r="DG685">
        <v>41.8746666666667</v>
      </c>
      <c r="DH685">
        <v>1001.5</v>
      </c>
      <c r="DI685">
        <v>39.57</v>
      </c>
      <c r="DJ685">
        <v>0</v>
      </c>
      <c r="DK685">
        <v>1625678553.8</v>
      </c>
      <c r="DL685">
        <v>0</v>
      </c>
      <c r="DM685">
        <v>1115.316</v>
      </c>
      <c r="DN685">
        <v>-12.6476923403004</v>
      </c>
      <c r="DO685">
        <v>-132.430769300549</v>
      </c>
      <c r="DP685">
        <v>11662.928</v>
      </c>
      <c r="DQ685">
        <v>15</v>
      </c>
      <c r="DR685">
        <v>1625677134.6</v>
      </c>
      <c r="DS685" t="s">
        <v>305</v>
      </c>
      <c r="DT685">
        <v>1625677128.6</v>
      </c>
      <c r="DU685">
        <v>1625677134.6</v>
      </c>
      <c r="DV685">
        <v>2</v>
      </c>
      <c r="DW685">
        <v>0.041</v>
      </c>
      <c r="DX685">
        <v>0.026</v>
      </c>
      <c r="DY685">
        <v>-14.347</v>
      </c>
      <c r="DZ685">
        <v>-1.389</v>
      </c>
      <c r="EA685">
        <v>420</v>
      </c>
      <c r="EB685">
        <v>5</v>
      </c>
      <c r="EC685">
        <v>0.14</v>
      </c>
      <c r="ED685">
        <v>0.08</v>
      </c>
      <c r="EE685">
        <v>-15.0948707317073</v>
      </c>
      <c r="EF685">
        <v>-0.149427177700344</v>
      </c>
      <c r="EG685">
        <v>0.0459683467123258</v>
      </c>
      <c r="EH685">
        <v>1</v>
      </c>
      <c r="EI685">
        <v>1116.01764705882</v>
      </c>
      <c r="EJ685">
        <v>-12.5875920977043</v>
      </c>
      <c r="EK685">
        <v>1.25111493529366</v>
      </c>
      <c r="EL685">
        <v>0</v>
      </c>
      <c r="EM685">
        <v>3.59108731707317</v>
      </c>
      <c r="EN685">
        <v>0.216757839721255</v>
      </c>
      <c r="EO685">
        <v>0.0257323260704707</v>
      </c>
      <c r="EP685">
        <v>0</v>
      </c>
      <c r="EQ685">
        <v>1</v>
      </c>
      <c r="ER685">
        <v>3</v>
      </c>
      <c r="ES685" t="s">
        <v>427</v>
      </c>
      <c r="ET685">
        <v>100</v>
      </c>
      <c r="EU685">
        <v>100</v>
      </c>
      <c r="EV685">
        <v>-14.341</v>
      </c>
      <c r="EW685">
        <v>-1.6394</v>
      </c>
      <c r="EX685">
        <v>-14.3476998515065</v>
      </c>
      <c r="EY685">
        <v>0.000485247639819423</v>
      </c>
      <c r="EZ685">
        <v>-1.36446825205216e-06</v>
      </c>
      <c r="FA685">
        <v>5.78542989185787e-10</v>
      </c>
      <c r="FB685">
        <v>-1.1099058739466</v>
      </c>
      <c r="FC685">
        <v>-0.0508365997127688</v>
      </c>
      <c r="FD685">
        <v>0.00161886503163497</v>
      </c>
      <c r="FE685">
        <v>-2.08621555845513e-05</v>
      </c>
      <c r="FF685">
        <v>0</v>
      </c>
      <c r="FG685">
        <v>2096</v>
      </c>
      <c r="FH685">
        <v>2</v>
      </c>
      <c r="FI685">
        <v>28</v>
      </c>
      <c r="FJ685">
        <v>23.7</v>
      </c>
      <c r="FK685">
        <v>23.6</v>
      </c>
      <c r="FL685">
        <v>18</v>
      </c>
      <c r="FM685">
        <v>493.934</v>
      </c>
      <c r="FN685">
        <v>515.527</v>
      </c>
      <c r="FO685">
        <v>38.6911</v>
      </c>
      <c r="FP685">
        <v>26.9252</v>
      </c>
      <c r="FQ685">
        <v>30.0006</v>
      </c>
      <c r="FR685">
        <v>26.8356</v>
      </c>
      <c r="FS685">
        <v>26.8005</v>
      </c>
      <c r="FT685">
        <v>21.6249</v>
      </c>
      <c r="FU685">
        <v>12.2559</v>
      </c>
      <c r="FV685">
        <v>0</v>
      </c>
      <c r="FW685">
        <v>38.79</v>
      </c>
      <c r="FX685">
        <v>420</v>
      </c>
      <c r="FY685">
        <v>14.3398</v>
      </c>
      <c r="FZ685">
        <v>101.642</v>
      </c>
      <c r="GA685">
        <v>96.1571</v>
      </c>
    </row>
    <row r="686" spans="1:183">
      <c r="A686">
        <v>670</v>
      </c>
      <c r="B686">
        <v>1625678554.5</v>
      </c>
      <c r="C686">
        <v>1338.40000009537</v>
      </c>
      <c r="D686" t="s">
        <v>1646</v>
      </c>
      <c r="E686" t="s">
        <v>1647</v>
      </c>
      <c r="F686">
        <v>1</v>
      </c>
      <c r="G686" t="s">
        <v>302</v>
      </c>
      <c r="H686">
        <v>1625678553.5</v>
      </c>
      <c r="I686">
        <f>(J686)/1000</f>
        <v>0</v>
      </c>
      <c r="J686">
        <f>1000*CJ686*AH686*(CF686-CG686)/(100*BY686*(1000-AH686*CF686))</f>
        <v>0</v>
      </c>
      <c r="K686">
        <f>CJ686*AH686*(CE686-CD686*(1000-AH686*CG686)/(1000-AH686*CF686))/(100*BY686)</f>
        <v>0</v>
      </c>
      <c r="L686">
        <f>CD686 - IF(AH686&gt;1, K686*BY686*100.0/(AJ686*CR686), 0)</f>
        <v>0</v>
      </c>
      <c r="M686">
        <f>((S686-I686/2)*L686-K686)/(S686+I686/2)</f>
        <v>0</v>
      </c>
      <c r="N686">
        <f>M686*(CK686+CL686)/1000.0</f>
        <v>0</v>
      </c>
      <c r="O686">
        <f>(CD686 - IF(AH686&gt;1, K686*BY686*100.0/(AJ686*CR686), 0))*(CK686+CL686)/1000.0</f>
        <v>0</v>
      </c>
      <c r="P686">
        <f>2.0/((1/R686-1/Q686)+SIGN(R686)*SQRT((1/R686-1/Q686)*(1/R686-1/Q686) + 4*BZ686/((BZ686+1)*(BZ686+1))*(2*1/R686*1/Q686-1/Q686*1/Q686)))</f>
        <v>0</v>
      </c>
      <c r="Q686">
        <f>IF(LEFT(CA686,1)&lt;&gt;"0",IF(LEFT(CA686,1)="1",3.0,CB686),$D$5+$E$5*(CR686*CK686/($K$5*1000))+$F$5*(CR686*CK686/($K$5*1000))*MAX(MIN(BY686,$J$5),$I$5)*MAX(MIN(BY686,$J$5),$I$5)+$G$5*MAX(MIN(BY686,$J$5),$I$5)*(CR686*CK686/($K$5*1000))+$H$5*(CR686*CK686/($K$5*1000))*(CR686*CK686/($K$5*1000)))</f>
        <v>0</v>
      </c>
      <c r="R686">
        <f>I686*(1000-(1000*0.61365*exp(17.502*V686/(240.97+V686))/(CK686+CL686)+CF686)/2)/(1000*0.61365*exp(17.502*V686/(240.97+V686))/(CK686+CL686)-CF686)</f>
        <v>0</v>
      </c>
      <c r="S686">
        <f>1/((BZ686+1)/(P686/1.6)+1/(Q686/1.37)) + BZ686/((BZ686+1)/(P686/1.6) + BZ686/(Q686/1.37))</f>
        <v>0</v>
      </c>
      <c r="T686">
        <f>(BU686*BX686)</f>
        <v>0</v>
      </c>
      <c r="U686">
        <f>(CM686+(T686+2*0.95*5.67E-8*(((CM686+$B$7)+273)^4-(CM686+273)^4)-44100*I686)/(1.84*29.3*Q686+8*0.95*5.67E-8*(CM686+273)^3))</f>
        <v>0</v>
      </c>
      <c r="V686">
        <f>($C$7*CN686+$D$7*CO686+$E$7*U686)</f>
        <v>0</v>
      </c>
      <c r="W686">
        <f>0.61365*exp(17.502*V686/(240.97+V686))</f>
        <v>0</v>
      </c>
      <c r="X686">
        <f>(Y686/Z686*100)</f>
        <v>0</v>
      </c>
      <c r="Y686">
        <f>CF686*(CK686+CL686)/1000</f>
        <v>0</v>
      </c>
      <c r="Z686">
        <f>0.61365*exp(17.502*CM686/(240.97+CM686))</f>
        <v>0</v>
      </c>
      <c r="AA686">
        <f>(W686-CF686*(CK686+CL686)/1000)</f>
        <v>0</v>
      </c>
      <c r="AB686">
        <f>(-I686*44100)</f>
        <v>0</v>
      </c>
      <c r="AC686">
        <f>2*29.3*Q686*0.92*(CM686-V686)</f>
        <v>0</v>
      </c>
      <c r="AD686">
        <f>2*0.95*5.67E-8*(((CM686+$B$7)+273)^4-(V686+273)^4)</f>
        <v>0</v>
      </c>
      <c r="AE686">
        <f>T686+AD686+AB686+AC686</f>
        <v>0</v>
      </c>
      <c r="AF686">
        <v>0</v>
      </c>
      <c r="AG686">
        <v>0</v>
      </c>
      <c r="AH686">
        <f>IF(AF686*$H$13&gt;=AJ686,1.0,(AJ686/(AJ686-AF686*$H$13)))</f>
        <v>0</v>
      </c>
      <c r="AI686">
        <f>(AH686-1)*100</f>
        <v>0</v>
      </c>
      <c r="AJ686">
        <f>MAX(0,($B$13+$C$13*CR686)/(1+$D$13*CR686)*CK686/(CM686+273)*$E$13)</f>
        <v>0</v>
      </c>
      <c r="AK686" t="s">
        <v>303</v>
      </c>
      <c r="AL686" t="s">
        <v>303</v>
      </c>
      <c r="AM686">
        <v>0</v>
      </c>
      <c r="AN686">
        <v>0</v>
      </c>
      <c r="AO686">
        <f>1-AM686/AN686</f>
        <v>0</v>
      </c>
      <c r="AP686">
        <v>0</v>
      </c>
      <c r="AQ686" t="s">
        <v>303</v>
      </c>
      <c r="AR686" t="s">
        <v>303</v>
      </c>
      <c r="AS686">
        <v>0</v>
      </c>
      <c r="AT686">
        <v>0</v>
      </c>
      <c r="AU686">
        <f>1-AS686/AT686</f>
        <v>0</v>
      </c>
      <c r="AV686">
        <v>0.5</v>
      </c>
      <c r="AW686">
        <f>BV686</f>
        <v>0</v>
      </c>
      <c r="AX686">
        <f>K686</f>
        <v>0</v>
      </c>
      <c r="AY686">
        <f>AU686*AV686*AW686</f>
        <v>0</v>
      </c>
      <c r="AZ686">
        <f>(AX686-AP686)/AW686</f>
        <v>0</v>
      </c>
      <c r="BA686">
        <f>(AN686-AT686)/AT686</f>
        <v>0</v>
      </c>
      <c r="BB686">
        <f>AM686/(AO686+AM686/AT686)</f>
        <v>0</v>
      </c>
      <c r="BC686" t="s">
        <v>303</v>
      </c>
      <c r="BD686">
        <v>0</v>
      </c>
      <c r="BE686">
        <f>IF(BD686&lt;&gt;0, BD686, BB686)</f>
        <v>0</v>
      </c>
      <c r="BF686">
        <f>1-BE686/AT686</f>
        <v>0</v>
      </c>
      <c r="BG686">
        <f>(AT686-AS686)/(AT686-BE686)</f>
        <v>0</v>
      </c>
      <c r="BH686">
        <f>(AN686-AT686)/(AN686-BE686)</f>
        <v>0</v>
      </c>
      <c r="BI686">
        <f>(AT686-AS686)/(AT686-AM686)</f>
        <v>0</v>
      </c>
      <c r="BJ686">
        <f>(AN686-AT686)/(AN686-AM686)</f>
        <v>0</v>
      </c>
      <c r="BK686">
        <f>(BG686*BE686/AS686)</f>
        <v>0</v>
      </c>
      <c r="BL686">
        <f>(1-BK686)</f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f>$B$11*CS686+$C$11*CT686+$F$11*CU686*(1-CX686)</f>
        <v>0</v>
      </c>
      <c r="BV686">
        <f>BU686*BW686</f>
        <v>0</v>
      </c>
      <c r="BW686">
        <f>($B$11*$D$9+$C$11*$D$9+$F$11*((DH686+CZ686)/MAX(DH686+CZ686+DI686, 0.1)*$I$9+DI686/MAX(DH686+CZ686+DI686, 0.1)*$J$9))/($B$11+$C$11+$F$11)</f>
        <v>0</v>
      </c>
      <c r="BX686">
        <f>($B$11*$K$9+$C$11*$K$9+$F$11*((DH686+CZ686)/MAX(DH686+CZ686+DI686, 0.1)*$P$9+DI686/MAX(DH686+CZ686+DI686, 0.1)*$Q$9))/($B$11+$C$11+$F$11)</f>
        <v>0</v>
      </c>
      <c r="BY686">
        <v>6</v>
      </c>
      <c r="BZ686">
        <v>0.5</v>
      </c>
      <c r="CA686" t="s">
        <v>304</v>
      </c>
      <c r="CB686">
        <v>2</v>
      </c>
      <c r="CC686">
        <v>1625678553.5</v>
      </c>
      <c r="CD686">
        <v>404.886333333333</v>
      </c>
      <c r="CE686">
        <v>419.975333333333</v>
      </c>
      <c r="CF686">
        <v>17.7905</v>
      </c>
      <c r="CG686">
        <v>14.1505333333333</v>
      </c>
      <c r="CH686">
        <v>419.228</v>
      </c>
      <c r="CI686">
        <v>19.4300333333333</v>
      </c>
      <c r="CJ686">
        <v>499.965666666667</v>
      </c>
      <c r="CK686">
        <v>100.429333333333</v>
      </c>
      <c r="CL686">
        <v>0.0997116333333333</v>
      </c>
      <c r="CM686">
        <v>33.5082</v>
      </c>
      <c r="CN686">
        <v>32.7332333333333</v>
      </c>
      <c r="CO686">
        <v>999.9</v>
      </c>
      <c r="CP686">
        <v>0</v>
      </c>
      <c r="CQ686">
        <v>0</v>
      </c>
      <c r="CR686">
        <v>9985.00666666667</v>
      </c>
      <c r="CS686">
        <v>0</v>
      </c>
      <c r="CT686">
        <v>4.35615</v>
      </c>
      <c r="CU686">
        <v>1045.86</v>
      </c>
      <c r="CV686">
        <v>0.961987666666667</v>
      </c>
      <c r="CW686">
        <v>0.0380122</v>
      </c>
      <c r="CX686">
        <v>0</v>
      </c>
      <c r="CY686">
        <v>1113.64333333333</v>
      </c>
      <c r="CZ686">
        <v>4.99912</v>
      </c>
      <c r="DA686">
        <v>11643.9666666667</v>
      </c>
      <c r="DB686">
        <v>6711.89</v>
      </c>
      <c r="DC686">
        <v>39.3956666666667</v>
      </c>
      <c r="DD686">
        <v>41.7913333333333</v>
      </c>
      <c r="DE686">
        <v>40.8953333333333</v>
      </c>
      <c r="DF686">
        <v>41.5203333333333</v>
      </c>
      <c r="DG686">
        <v>41.8333333333333</v>
      </c>
      <c r="DH686">
        <v>1001.3</v>
      </c>
      <c r="DI686">
        <v>39.57</v>
      </c>
      <c r="DJ686">
        <v>0</v>
      </c>
      <c r="DK686">
        <v>1625678555.6</v>
      </c>
      <c r="DL686">
        <v>0</v>
      </c>
      <c r="DM686">
        <v>1115.01</v>
      </c>
      <c r="DN686">
        <v>-12.7692307803724</v>
      </c>
      <c r="DO686">
        <v>-132.711111034059</v>
      </c>
      <c r="DP686">
        <v>11659.4923076923</v>
      </c>
      <c r="DQ686">
        <v>15</v>
      </c>
      <c r="DR686">
        <v>1625677134.6</v>
      </c>
      <c r="DS686" t="s">
        <v>305</v>
      </c>
      <c r="DT686">
        <v>1625677128.6</v>
      </c>
      <c r="DU686">
        <v>1625677134.6</v>
      </c>
      <c r="DV686">
        <v>2</v>
      </c>
      <c r="DW686">
        <v>0.041</v>
      </c>
      <c r="DX686">
        <v>0.026</v>
      </c>
      <c r="DY686">
        <v>-14.347</v>
      </c>
      <c r="DZ686">
        <v>-1.389</v>
      </c>
      <c r="EA686">
        <v>420</v>
      </c>
      <c r="EB686">
        <v>5</v>
      </c>
      <c r="EC686">
        <v>0.14</v>
      </c>
      <c r="ED686">
        <v>0.08</v>
      </c>
      <c r="EE686">
        <v>-15.0932268292683</v>
      </c>
      <c r="EF686">
        <v>-0.163503135888525</v>
      </c>
      <c r="EG686">
        <v>0.0456671468846106</v>
      </c>
      <c r="EH686">
        <v>1</v>
      </c>
      <c r="EI686">
        <v>1115.64470588235</v>
      </c>
      <c r="EJ686">
        <v>-12.7768779225931</v>
      </c>
      <c r="EK686">
        <v>1.27239291770435</v>
      </c>
      <c r="EL686">
        <v>0</v>
      </c>
      <c r="EM686">
        <v>3.59952243902439</v>
      </c>
      <c r="EN686">
        <v>0.214558327526133</v>
      </c>
      <c r="EO686">
        <v>0.0255300308847833</v>
      </c>
      <c r="EP686">
        <v>0</v>
      </c>
      <c r="EQ686">
        <v>1</v>
      </c>
      <c r="ER686">
        <v>3</v>
      </c>
      <c r="ES686" t="s">
        <v>427</v>
      </c>
      <c r="ET686">
        <v>100</v>
      </c>
      <c r="EU686">
        <v>100</v>
      </c>
      <c r="EV686">
        <v>-14.341</v>
      </c>
      <c r="EW686">
        <v>-1.6397</v>
      </c>
      <c r="EX686">
        <v>-14.3476998515065</v>
      </c>
      <c r="EY686">
        <v>0.000485247639819423</v>
      </c>
      <c r="EZ686">
        <v>-1.36446825205216e-06</v>
      </c>
      <c r="FA686">
        <v>5.78542989185787e-10</v>
      </c>
      <c r="FB686">
        <v>-1.1099058739466</v>
      </c>
      <c r="FC686">
        <v>-0.0508365997127688</v>
      </c>
      <c r="FD686">
        <v>0.00161886503163497</v>
      </c>
      <c r="FE686">
        <v>-2.08621555845513e-05</v>
      </c>
      <c r="FF686">
        <v>0</v>
      </c>
      <c r="FG686">
        <v>2096</v>
      </c>
      <c r="FH686">
        <v>2</v>
      </c>
      <c r="FI686">
        <v>28</v>
      </c>
      <c r="FJ686">
        <v>23.8</v>
      </c>
      <c r="FK686">
        <v>23.7</v>
      </c>
      <c r="FL686">
        <v>18</v>
      </c>
      <c r="FM686">
        <v>493.963</v>
      </c>
      <c r="FN686">
        <v>515.564</v>
      </c>
      <c r="FO686">
        <v>38.745</v>
      </c>
      <c r="FP686">
        <v>26.9289</v>
      </c>
      <c r="FQ686">
        <v>30.0004</v>
      </c>
      <c r="FR686">
        <v>26.8375</v>
      </c>
      <c r="FS686">
        <v>26.8024</v>
      </c>
      <c r="FT686">
        <v>21.6278</v>
      </c>
      <c r="FU686">
        <v>12.2559</v>
      </c>
      <c r="FV686">
        <v>0</v>
      </c>
      <c r="FW686">
        <v>38.79</v>
      </c>
      <c r="FX686">
        <v>420</v>
      </c>
      <c r="FY686">
        <v>14.3514</v>
      </c>
      <c r="FZ686">
        <v>101.642</v>
      </c>
      <c r="GA686">
        <v>96.1571</v>
      </c>
    </row>
    <row r="687" spans="1:183">
      <c r="A687">
        <v>671</v>
      </c>
      <c r="B687">
        <v>1625678556.5</v>
      </c>
      <c r="C687">
        <v>1340.40000009537</v>
      </c>
      <c r="D687" t="s">
        <v>1648</v>
      </c>
      <c r="E687" t="s">
        <v>1649</v>
      </c>
      <c r="F687">
        <v>1</v>
      </c>
      <c r="G687" t="s">
        <v>302</v>
      </c>
      <c r="H687">
        <v>1625678555.5</v>
      </c>
      <c r="I687">
        <f>(J687)/1000</f>
        <v>0</v>
      </c>
      <c r="J687">
        <f>1000*CJ687*AH687*(CF687-CG687)/(100*BY687*(1000-AH687*CF687))</f>
        <v>0</v>
      </c>
      <c r="K687">
        <f>CJ687*AH687*(CE687-CD687*(1000-AH687*CG687)/(1000-AH687*CF687))/(100*BY687)</f>
        <v>0</v>
      </c>
      <c r="L687">
        <f>CD687 - IF(AH687&gt;1, K687*BY687*100.0/(AJ687*CR687), 0)</f>
        <v>0</v>
      </c>
      <c r="M687">
        <f>((S687-I687/2)*L687-K687)/(S687+I687/2)</f>
        <v>0</v>
      </c>
      <c r="N687">
        <f>M687*(CK687+CL687)/1000.0</f>
        <v>0</v>
      </c>
      <c r="O687">
        <f>(CD687 - IF(AH687&gt;1, K687*BY687*100.0/(AJ687*CR687), 0))*(CK687+CL687)/1000.0</f>
        <v>0</v>
      </c>
      <c r="P687">
        <f>2.0/((1/R687-1/Q687)+SIGN(R687)*SQRT((1/R687-1/Q687)*(1/R687-1/Q687) + 4*BZ687/((BZ687+1)*(BZ687+1))*(2*1/R687*1/Q687-1/Q687*1/Q687)))</f>
        <v>0</v>
      </c>
      <c r="Q687">
        <f>IF(LEFT(CA687,1)&lt;&gt;"0",IF(LEFT(CA687,1)="1",3.0,CB687),$D$5+$E$5*(CR687*CK687/($K$5*1000))+$F$5*(CR687*CK687/($K$5*1000))*MAX(MIN(BY687,$J$5),$I$5)*MAX(MIN(BY687,$J$5),$I$5)+$G$5*MAX(MIN(BY687,$J$5),$I$5)*(CR687*CK687/($K$5*1000))+$H$5*(CR687*CK687/($K$5*1000))*(CR687*CK687/($K$5*1000)))</f>
        <v>0</v>
      </c>
      <c r="R687">
        <f>I687*(1000-(1000*0.61365*exp(17.502*V687/(240.97+V687))/(CK687+CL687)+CF687)/2)/(1000*0.61365*exp(17.502*V687/(240.97+V687))/(CK687+CL687)-CF687)</f>
        <v>0</v>
      </c>
      <c r="S687">
        <f>1/((BZ687+1)/(P687/1.6)+1/(Q687/1.37)) + BZ687/((BZ687+1)/(P687/1.6) + BZ687/(Q687/1.37))</f>
        <v>0</v>
      </c>
      <c r="T687">
        <f>(BU687*BX687)</f>
        <v>0</v>
      </c>
      <c r="U687">
        <f>(CM687+(T687+2*0.95*5.67E-8*(((CM687+$B$7)+273)^4-(CM687+273)^4)-44100*I687)/(1.84*29.3*Q687+8*0.95*5.67E-8*(CM687+273)^3))</f>
        <v>0</v>
      </c>
      <c r="V687">
        <f>($C$7*CN687+$D$7*CO687+$E$7*U687)</f>
        <v>0</v>
      </c>
      <c r="W687">
        <f>0.61365*exp(17.502*V687/(240.97+V687))</f>
        <v>0</v>
      </c>
      <c r="X687">
        <f>(Y687/Z687*100)</f>
        <v>0</v>
      </c>
      <c r="Y687">
        <f>CF687*(CK687+CL687)/1000</f>
        <v>0</v>
      </c>
      <c r="Z687">
        <f>0.61365*exp(17.502*CM687/(240.97+CM687))</f>
        <v>0</v>
      </c>
      <c r="AA687">
        <f>(W687-CF687*(CK687+CL687)/1000)</f>
        <v>0</v>
      </c>
      <c r="AB687">
        <f>(-I687*44100)</f>
        <v>0</v>
      </c>
      <c r="AC687">
        <f>2*29.3*Q687*0.92*(CM687-V687)</f>
        <v>0</v>
      </c>
      <c r="AD687">
        <f>2*0.95*5.67E-8*(((CM687+$B$7)+273)^4-(V687+273)^4)</f>
        <v>0</v>
      </c>
      <c r="AE687">
        <f>T687+AD687+AB687+AC687</f>
        <v>0</v>
      </c>
      <c r="AF687">
        <v>0</v>
      </c>
      <c r="AG687">
        <v>0</v>
      </c>
      <c r="AH687">
        <f>IF(AF687*$H$13&gt;=AJ687,1.0,(AJ687/(AJ687-AF687*$H$13)))</f>
        <v>0</v>
      </c>
      <c r="AI687">
        <f>(AH687-1)*100</f>
        <v>0</v>
      </c>
      <c r="AJ687">
        <f>MAX(0,($B$13+$C$13*CR687)/(1+$D$13*CR687)*CK687/(CM687+273)*$E$13)</f>
        <v>0</v>
      </c>
      <c r="AK687" t="s">
        <v>303</v>
      </c>
      <c r="AL687" t="s">
        <v>303</v>
      </c>
      <c r="AM687">
        <v>0</v>
      </c>
      <c r="AN687">
        <v>0</v>
      </c>
      <c r="AO687">
        <f>1-AM687/AN687</f>
        <v>0</v>
      </c>
      <c r="AP687">
        <v>0</v>
      </c>
      <c r="AQ687" t="s">
        <v>303</v>
      </c>
      <c r="AR687" t="s">
        <v>303</v>
      </c>
      <c r="AS687">
        <v>0</v>
      </c>
      <c r="AT687">
        <v>0</v>
      </c>
      <c r="AU687">
        <f>1-AS687/AT687</f>
        <v>0</v>
      </c>
      <c r="AV687">
        <v>0.5</v>
      </c>
      <c r="AW687">
        <f>BV687</f>
        <v>0</v>
      </c>
      <c r="AX687">
        <f>K687</f>
        <v>0</v>
      </c>
      <c r="AY687">
        <f>AU687*AV687*AW687</f>
        <v>0</v>
      </c>
      <c r="AZ687">
        <f>(AX687-AP687)/AW687</f>
        <v>0</v>
      </c>
      <c r="BA687">
        <f>(AN687-AT687)/AT687</f>
        <v>0</v>
      </c>
      <c r="BB687">
        <f>AM687/(AO687+AM687/AT687)</f>
        <v>0</v>
      </c>
      <c r="BC687" t="s">
        <v>303</v>
      </c>
      <c r="BD687">
        <v>0</v>
      </c>
      <c r="BE687">
        <f>IF(BD687&lt;&gt;0, BD687, BB687)</f>
        <v>0</v>
      </c>
      <c r="BF687">
        <f>1-BE687/AT687</f>
        <v>0</v>
      </c>
      <c r="BG687">
        <f>(AT687-AS687)/(AT687-BE687)</f>
        <v>0</v>
      </c>
      <c r="BH687">
        <f>(AN687-AT687)/(AN687-BE687)</f>
        <v>0</v>
      </c>
      <c r="BI687">
        <f>(AT687-AS687)/(AT687-AM687)</f>
        <v>0</v>
      </c>
      <c r="BJ687">
        <f>(AN687-AT687)/(AN687-AM687)</f>
        <v>0</v>
      </c>
      <c r="BK687">
        <f>(BG687*BE687/AS687)</f>
        <v>0</v>
      </c>
      <c r="BL687">
        <f>(1-BK687)</f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f>$B$11*CS687+$C$11*CT687+$F$11*CU687*(1-CX687)</f>
        <v>0</v>
      </c>
      <c r="BV687">
        <f>BU687*BW687</f>
        <v>0</v>
      </c>
      <c r="BW687">
        <f>($B$11*$D$9+$C$11*$D$9+$F$11*((DH687+CZ687)/MAX(DH687+CZ687+DI687, 0.1)*$I$9+DI687/MAX(DH687+CZ687+DI687, 0.1)*$J$9))/($B$11+$C$11+$F$11)</f>
        <v>0</v>
      </c>
      <c r="BX687">
        <f>($B$11*$K$9+$C$11*$K$9+$F$11*((DH687+CZ687)/MAX(DH687+CZ687+DI687, 0.1)*$P$9+DI687/MAX(DH687+CZ687+DI687, 0.1)*$Q$9))/($B$11+$C$11+$F$11)</f>
        <v>0</v>
      </c>
      <c r="BY687">
        <v>6</v>
      </c>
      <c r="BZ687">
        <v>0.5</v>
      </c>
      <c r="CA687" t="s">
        <v>304</v>
      </c>
      <c r="CB687">
        <v>2</v>
      </c>
      <c r="CC687">
        <v>1625678555.5</v>
      </c>
      <c r="CD687">
        <v>404.894</v>
      </c>
      <c r="CE687">
        <v>419.900333333333</v>
      </c>
      <c r="CF687">
        <v>17.8188</v>
      </c>
      <c r="CG687">
        <v>14.17</v>
      </c>
      <c r="CH687">
        <v>419.236</v>
      </c>
      <c r="CI687">
        <v>19.4586666666667</v>
      </c>
      <c r="CJ687">
        <v>500.004333333333</v>
      </c>
      <c r="CK687">
        <v>100.429</v>
      </c>
      <c r="CL687">
        <v>0.100183566666667</v>
      </c>
      <c r="CM687">
        <v>33.5381333333333</v>
      </c>
      <c r="CN687">
        <v>32.7593333333333</v>
      </c>
      <c r="CO687">
        <v>999.9</v>
      </c>
      <c r="CP687">
        <v>0</v>
      </c>
      <c r="CQ687">
        <v>0</v>
      </c>
      <c r="CR687">
        <v>9976.25</v>
      </c>
      <c r="CS687">
        <v>0</v>
      </c>
      <c r="CT687">
        <v>4.35615</v>
      </c>
      <c r="CU687">
        <v>1046.05</v>
      </c>
      <c r="CV687">
        <v>0.961995</v>
      </c>
      <c r="CW687">
        <v>0.0380048</v>
      </c>
      <c r="CX687">
        <v>0</v>
      </c>
      <c r="CY687">
        <v>1113.28666666667</v>
      </c>
      <c r="CZ687">
        <v>4.99912</v>
      </c>
      <c r="DA687">
        <v>11642.3666666667</v>
      </c>
      <c r="DB687">
        <v>6713.13</v>
      </c>
      <c r="DC687">
        <v>39.3746666666667</v>
      </c>
      <c r="DD687">
        <v>41.75</v>
      </c>
      <c r="DE687">
        <v>40.7286666666667</v>
      </c>
      <c r="DF687">
        <v>41.583</v>
      </c>
      <c r="DG687">
        <v>41.9583333333333</v>
      </c>
      <c r="DH687">
        <v>1001.49</v>
      </c>
      <c r="DI687">
        <v>39.56</v>
      </c>
      <c r="DJ687">
        <v>0</v>
      </c>
      <c r="DK687">
        <v>1625678557.4</v>
      </c>
      <c r="DL687">
        <v>0</v>
      </c>
      <c r="DM687">
        <v>1114.5732</v>
      </c>
      <c r="DN687">
        <v>-12.8746153753993</v>
      </c>
      <c r="DO687">
        <v>-130.123076678745</v>
      </c>
      <c r="DP687">
        <v>11655.028</v>
      </c>
      <c r="DQ687">
        <v>15</v>
      </c>
      <c r="DR687">
        <v>1625677134.6</v>
      </c>
      <c r="DS687" t="s">
        <v>305</v>
      </c>
      <c r="DT687">
        <v>1625677128.6</v>
      </c>
      <c r="DU687">
        <v>1625677134.6</v>
      </c>
      <c r="DV687">
        <v>2</v>
      </c>
      <c r="DW687">
        <v>0.041</v>
      </c>
      <c r="DX687">
        <v>0.026</v>
      </c>
      <c r="DY687">
        <v>-14.347</v>
      </c>
      <c r="DZ687">
        <v>-1.389</v>
      </c>
      <c r="EA687">
        <v>420</v>
      </c>
      <c r="EB687">
        <v>5</v>
      </c>
      <c r="EC687">
        <v>0.14</v>
      </c>
      <c r="ED687">
        <v>0.08</v>
      </c>
      <c r="EE687">
        <v>-15.0837292682927</v>
      </c>
      <c r="EF687">
        <v>-0.0621491289198934</v>
      </c>
      <c r="EG687">
        <v>0.051454143656897</v>
      </c>
      <c r="EH687">
        <v>1</v>
      </c>
      <c r="EI687">
        <v>1115.19545454545</v>
      </c>
      <c r="EJ687">
        <v>-12.5806174812829</v>
      </c>
      <c r="EK687">
        <v>1.21652035046084</v>
      </c>
      <c r="EL687">
        <v>0</v>
      </c>
      <c r="EM687">
        <v>3.60709780487805</v>
      </c>
      <c r="EN687">
        <v>0.235913937282231</v>
      </c>
      <c r="EO687">
        <v>0.0272752784083795</v>
      </c>
      <c r="EP687">
        <v>0</v>
      </c>
      <c r="EQ687">
        <v>1</v>
      </c>
      <c r="ER687">
        <v>3</v>
      </c>
      <c r="ES687" t="s">
        <v>427</v>
      </c>
      <c r="ET687">
        <v>100</v>
      </c>
      <c r="EU687">
        <v>100</v>
      </c>
      <c r="EV687">
        <v>-14.341</v>
      </c>
      <c r="EW687">
        <v>-1.64</v>
      </c>
      <c r="EX687">
        <v>-14.3476998515065</v>
      </c>
      <c r="EY687">
        <v>0.000485247639819423</v>
      </c>
      <c r="EZ687">
        <v>-1.36446825205216e-06</v>
      </c>
      <c r="FA687">
        <v>5.78542989185787e-10</v>
      </c>
      <c r="FB687">
        <v>-1.1099058739466</v>
      </c>
      <c r="FC687">
        <v>-0.0508365997127688</v>
      </c>
      <c r="FD687">
        <v>0.00161886503163497</v>
      </c>
      <c r="FE687">
        <v>-2.08621555845513e-05</v>
      </c>
      <c r="FF687">
        <v>0</v>
      </c>
      <c r="FG687">
        <v>2096</v>
      </c>
      <c r="FH687">
        <v>2</v>
      </c>
      <c r="FI687">
        <v>28</v>
      </c>
      <c r="FJ687">
        <v>23.8</v>
      </c>
      <c r="FK687">
        <v>23.7</v>
      </c>
      <c r="FL687">
        <v>18</v>
      </c>
      <c r="FM687">
        <v>493.895</v>
      </c>
      <c r="FN687">
        <v>515.652</v>
      </c>
      <c r="FO687">
        <v>38.7904</v>
      </c>
      <c r="FP687">
        <v>26.9318</v>
      </c>
      <c r="FQ687">
        <v>30.0006</v>
      </c>
      <c r="FR687">
        <v>26.8397</v>
      </c>
      <c r="FS687">
        <v>26.8041</v>
      </c>
      <c r="FT687">
        <v>21.6288</v>
      </c>
      <c r="FU687">
        <v>11.9494</v>
      </c>
      <c r="FV687">
        <v>0</v>
      </c>
      <c r="FW687">
        <v>38.85</v>
      </c>
      <c r="FX687">
        <v>420</v>
      </c>
      <c r="FY687">
        <v>14.3606</v>
      </c>
      <c r="FZ687">
        <v>101.642</v>
      </c>
      <c r="GA687">
        <v>96.1557</v>
      </c>
    </row>
    <row r="688" spans="1:183">
      <c r="A688">
        <v>672</v>
      </c>
      <c r="B688">
        <v>1625678558.5</v>
      </c>
      <c r="C688">
        <v>1342.40000009537</v>
      </c>
      <c r="D688" t="s">
        <v>1650</v>
      </c>
      <c r="E688" t="s">
        <v>1651</v>
      </c>
      <c r="F688">
        <v>1</v>
      </c>
      <c r="G688" t="s">
        <v>302</v>
      </c>
      <c r="H688">
        <v>1625678557.5</v>
      </c>
      <c r="I688">
        <f>(J688)/1000</f>
        <v>0</v>
      </c>
      <c r="J688">
        <f>1000*CJ688*AH688*(CF688-CG688)/(100*BY688*(1000-AH688*CF688))</f>
        <v>0</v>
      </c>
      <c r="K688">
        <f>CJ688*AH688*(CE688-CD688*(1000-AH688*CG688)/(1000-AH688*CF688))/(100*BY688)</f>
        <v>0</v>
      </c>
      <c r="L688">
        <f>CD688 - IF(AH688&gt;1, K688*BY688*100.0/(AJ688*CR688), 0)</f>
        <v>0</v>
      </c>
      <c r="M688">
        <f>((S688-I688/2)*L688-K688)/(S688+I688/2)</f>
        <v>0</v>
      </c>
      <c r="N688">
        <f>M688*(CK688+CL688)/1000.0</f>
        <v>0</v>
      </c>
      <c r="O688">
        <f>(CD688 - IF(AH688&gt;1, K688*BY688*100.0/(AJ688*CR688), 0))*(CK688+CL688)/1000.0</f>
        <v>0</v>
      </c>
      <c r="P688">
        <f>2.0/((1/R688-1/Q688)+SIGN(R688)*SQRT((1/R688-1/Q688)*(1/R688-1/Q688) + 4*BZ688/((BZ688+1)*(BZ688+1))*(2*1/R688*1/Q688-1/Q688*1/Q688)))</f>
        <v>0</v>
      </c>
      <c r="Q688">
        <f>IF(LEFT(CA688,1)&lt;&gt;"0",IF(LEFT(CA688,1)="1",3.0,CB688),$D$5+$E$5*(CR688*CK688/($K$5*1000))+$F$5*(CR688*CK688/($K$5*1000))*MAX(MIN(BY688,$J$5),$I$5)*MAX(MIN(BY688,$J$5),$I$5)+$G$5*MAX(MIN(BY688,$J$5),$I$5)*(CR688*CK688/($K$5*1000))+$H$5*(CR688*CK688/($K$5*1000))*(CR688*CK688/($K$5*1000)))</f>
        <v>0</v>
      </c>
      <c r="R688">
        <f>I688*(1000-(1000*0.61365*exp(17.502*V688/(240.97+V688))/(CK688+CL688)+CF688)/2)/(1000*0.61365*exp(17.502*V688/(240.97+V688))/(CK688+CL688)-CF688)</f>
        <v>0</v>
      </c>
      <c r="S688">
        <f>1/((BZ688+1)/(P688/1.6)+1/(Q688/1.37)) + BZ688/((BZ688+1)/(P688/1.6) + BZ688/(Q688/1.37))</f>
        <v>0</v>
      </c>
      <c r="T688">
        <f>(BU688*BX688)</f>
        <v>0</v>
      </c>
      <c r="U688">
        <f>(CM688+(T688+2*0.95*5.67E-8*(((CM688+$B$7)+273)^4-(CM688+273)^4)-44100*I688)/(1.84*29.3*Q688+8*0.95*5.67E-8*(CM688+273)^3))</f>
        <v>0</v>
      </c>
      <c r="V688">
        <f>($C$7*CN688+$D$7*CO688+$E$7*U688)</f>
        <v>0</v>
      </c>
      <c r="W688">
        <f>0.61365*exp(17.502*V688/(240.97+V688))</f>
        <v>0</v>
      </c>
      <c r="X688">
        <f>(Y688/Z688*100)</f>
        <v>0</v>
      </c>
      <c r="Y688">
        <f>CF688*(CK688+CL688)/1000</f>
        <v>0</v>
      </c>
      <c r="Z688">
        <f>0.61365*exp(17.502*CM688/(240.97+CM688))</f>
        <v>0</v>
      </c>
      <c r="AA688">
        <f>(W688-CF688*(CK688+CL688)/1000)</f>
        <v>0</v>
      </c>
      <c r="AB688">
        <f>(-I688*44100)</f>
        <v>0</v>
      </c>
      <c r="AC688">
        <f>2*29.3*Q688*0.92*(CM688-V688)</f>
        <v>0</v>
      </c>
      <c r="AD688">
        <f>2*0.95*5.67E-8*(((CM688+$B$7)+273)^4-(V688+273)^4)</f>
        <v>0</v>
      </c>
      <c r="AE688">
        <f>T688+AD688+AB688+AC688</f>
        <v>0</v>
      </c>
      <c r="AF688">
        <v>0</v>
      </c>
      <c r="AG688">
        <v>0</v>
      </c>
      <c r="AH688">
        <f>IF(AF688*$H$13&gt;=AJ688,1.0,(AJ688/(AJ688-AF688*$H$13)))</f>
        <v>0</v>
      </c>
      <c r="AI688">
        <f>(AH688-1)*100</f>
        <v>0</v>
      </c>
      <c r="AJ688">
        <f>MAX(0,($B$13+$C$13*CR688)/(1+$D$13*CR688)*CK688/(CM688+273)*$E$13)</f>
        <v>0</v>
      </c>
      <c r="AK688" t="s">
        <v>303</v>
      </c>
      <c r="AL688" t="s">
        <v>303</v>
      </c>
      <c r="AM688">
        <v>0</v>
      </c>
      <c r="AN688">
        <v>0</v>
      </c>
      <c r="AO688">
        <f>1-AM688/AN688</f>
        <v>0</v>
      </c>
      <c r="AP688">
        <v>0</v>
      </c>
      <c r="AQ688" t="s">
        <v>303</v>
      </c>
      <c r="AR688" t="s">
        <v>303</v>
      </c>
      <c r="AS688">
        <v>0</v>
      </c>
      <c r="AT688">
        <v>0</v>
      </c>
      <c r="AU688">
        <f>1-AS688/AT688</f>
        <v>0</v>
      </c>
      <c r="AV688">
        <v>0.5</v>
      </c>
      <c r="AW688">
        <f>BV688</f>
        <v>0</v>
      </c>
      <c r="AX688">
        <f>K688</f>
        <v>0</v>
      </c>
      <c r="AY688">
        <f>AU688*AV688*AW688</f>
        <v>0</v>
      </c>
      <c r="AZ688">
        <f>(AX688-AP688)/AW688</f>
        <v>0</v>
      </c>
      <c r="BA688">
        <f>(AN688-AT688)/AT688</f>
        <v>0</v>
      </c>
      <c r="BB688">
        <f>AM688/(AO688+AM688/AT688)</f>
        <v>0</v>
      </c>
      <c r="BC688" t="s">
        <v>303</v>
      </c>
      <c r="BD688">
        <v>0</v>
      </c>
      <c r="BE688">
        <f>IF(BD688&lt;&gt;0, BD688, BB688)</f>
        <v>0</v>
      </c>
      <c r="BF688">
        <f>1-BE688/AT688</f>
        <v>0</v>
      </c>
      <c r="BG688">
        <f>(AT688-AS688)/(AT688-BE688)</f>
        <v>0</v>
      </c>
      <c r="BH688">
        <f>(AN688-AT688)/(AN688-BE688)</f>
        <v>0</v>
      </c>
      <c r="BI688">
        <f>(AT688-AS688)/(AT688-AM688)</f>
        <v>0</v>
      </c>
      <c r="BJ688">
        <f>(AN688-AT688)/(AN688-AM688)</f>
        <v>0</v>
      </c>
      <c r="BK688">
        <f>(BG688*BE688/AS688)</f>
        <v>0</v>
      </c>
      <c r="BL688">
        <f>(1-BK688)</f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f>$B$11*CS688+$C$11*CT688+$F$11*CU688*(1-CX688)</f>
        <v>0</v>
      </c>
      <c r="BV688">
        <f>BU688*BW688</f>
        <v>0</v>
      </c>
      <c r="BW688">
        <f>($B$11*$D$9+$C$11*$D$9+$F$11*((DH688+CZ688)/MAX(DH688+CZ688+DI688, 0.1)*$I$9+DI688/MAX(DH688+CZ688+DI688, 0.1)*$J$9))/($B$11+$C$11+$F$11)</f>
        <v>0</v>
      </c>
      <c r="BX688">
        <f>($B$11*$K$9+$C$11*$K$9+$F$11*((DH688+CZ688)/MAX(DH688+CZ688+DI688, 0.1)*$P$9+DI688/MAX(DH688+CZ688+DI688, 0.1)*$Q$9))/($B$11+$C$11+$F$11)</f>
        <v>0</v>
      </c>
      <c r="BY688">
        <v>6</v>
      </c>
      <c r="BZ688">
        <v>0.5</v>
      </c>
      <c r="CA688" t="s">
        <v>304</v>
      </c>
      <c r="CB688">
        <v>2</v>
      </c>
      <c r="CC688">
        <v>1625678557.5</v>
      </c>
      <c r="CD688">
        <v>404.882666666667</v>
      </c>
      <c r="CE688">
        <v>419.898333333333</v>
      </c>
      <c r="CF688">
        <v>17.8471666666667</v>
      </c>
      <c r="CG688">
        <v>14.2037666666667</v>
      </c>
      <c r="CH688">
        <v>419.224333333333</v>
      </c>
      <c r="CI688">
        <v>19.4873666666667</v>
      </c>
      <c r="CJ688">
        <v>500.08</v>
      </c>
      <c r="CK688">
        <v>100.427</v>
      </c>
      <c r="CL688">
        <v>0.100481</v>
      </c>
      <c r="CM688">
        <v>33.5707</v>
      </c>
      <c r="CN688">
        <v>32.7871333333333</v>
      </c>
      <c r="CO688">
        <v>999.9</v>
      </c>
      <c r="CP688">
        <v>0</v>
      </c>
      <c r="CQ688">
        <v>0</v>
      </c>
      <c r="CR688">
        <v>9973.12666666667</v>
      </c>
      <c r="CS688">
        <v>0</v>
      </c>
      <c r="CT688">
        <v>4.35615</v>
      </c>
      <c r="CU688">
        <v>1045.94</v>
      </c>
      <c r="CV688">
        <v>0.961987666666667</v>
      </c>
      <c r="CW688">
        <v>0.0380122</v>
      </c>
      <c r="CX688">
        <v>0</v>
      </c>
      <c r="CY688">
        <v>1112.68</v>
      </c>
      <c r="CZ688">
        <v>4.99912</v>
      </c>
      <c r="DA688">
        <v>11636.4</v>
      </c>
      <c r="DB688">
        <v>6712.42333333333</v>
      </c>
      <c r="DC688">
        <v>39.5206666666667</v>
      </c>
      <c r="DD688">
        <v>41.7913333333333</v>
      </c>
      <c r="DE688">
        <v>40.9583333333333</v>
      </c>
      <c r="DF688">
        <v>41.625</v>
      </c>
      <c r="DG688">
        <v>42</v>
      </c>
      <c r="DH688">
        <v>1001.37333333333</v>
      </c>
      <c r="DI688">
        <v>39.5666666666667</v>
      </c>
      <c r="DJ688">
        <v>0</v>
      </c>
      <c r="DK688">
        <v>1625678559.2</v>
      </c>
      <c r="DL688">
        <v>0</v>
      </c>
      <c r="DM688">
        <v>1114.23846153846</v>
      </c>
      <c r="DN688">
        <v>-13.0461538613708</v>
      </c>
      <c r="DO688">
        <v>-132.711111201788</v>
      </c>
      <c r="DP688">
        <v>11651.8076923077</v>
      </c>
      <c r="DQ688">
        <v>15</v>
      </c>
      <c r="DR688">
        <v>1625677134.6</v>
      </c>
      <c r="DS688" t="s">
        <v>305</v>
      </c>
      <c r="DT688">
        <v>1625677128.6</v>
      </c>
      <c r="DU688">
        <v>1625677134.6</v>
      </c>
      <c r="DV688">
        <v>2</v>
      </c>
      <c r="DW688">
        <v>0.041</v>
      </c>
      <c r="DX688">
        <v>0.026</v>
      </c>
      <c r="DY688">
        <v>-14.347</v>
      </c>
      <c r="DZ688">
        <v>-1.389</v>
      </c>
      <c r="EA688">
        <v>420</v>
      </c>
      <c r="EB688">
        <v>5</v>
      </c>
      <c r="EC688">
        <v>0.14</v>
      </c>
      <c r="ED688">
        <v>0.08</v>
      </c>
      <c r="EE688">
        <v>-15.0804829268293</v>
      </c>
      <c r="EF688">
        <v>0.122899651567924</v>
      </c>
      <c r="EG688">
        <v>0.0546549750148391</v>
      </c>
      <c r="EH688">
        <v>1</v>
      </c>
      <c r="EI688">
        <v>1114.74088235294</v>
      </c>
      <c r="EJ688">
        <v>-12.7931379861511</v>
      </c>
      <c r="EK688">
        <v>1.26791948075915</v>
      </c>
      <c r="EL688">
        <v>0</v>
      </c>
      <c r="EM688">
        <v>3.61210682926829</v>
      </c>
      <c r="EN688">
        <v>0.265890940766554</v>
      </c>
      <c r="EO688">
        <v>0.0288437337692494</v>
      </c>
      <c r="EP688">
        <v>0</v>
      </c>
      <c r="EQ688">
        <v>1</v>
      </c>
      <c r="ER688">
        <v>3</v>
      </c>
      <c r="ES688" t="s">
        <v>427</v>
      </c>
      <c r="ET688">
        <v>100</v>
      </c>
      <c r="EU688">
        <v>100</v>
      </c>
      <c r="EV688">
        <v>-14.341</v>
      </c>
      <c r="EW688">
        <v>-1.6403</v>
      </c>
      <c r="EX688">
        <v>-14.3476998515065</v>
      </c>
      <c r="EY688">
        <v>0.000485247639819423</v>
      </c>
      <c r="EZ688">
        <v>-1.36446825205216e-06</v>
      </c>
      <c r="FA688">
        <v>5.78542989185787e-10</v>
      </c>
      <c r="FB688">
        <v>-1.1099058739466</v>
      </c>
      <c r="FC688">
        <v>-0.0508365997127688</v>
      </c>
      <c r="FD688">
        <v>0.00161886503163497</v>
      </c>
      <c r="FE688">
        <v>-2.08621555845513e-05</v>
      </c>
      <c r="FF688">
        <v>0</v>
      </c>
      <c r="FG688">
        <v>2096</v>
      </c>
      <c r="FH688">
        <v>2</v>
      </c>
      <c r="FI688">
        <v>28</v>
      </c>
      <c r="FJ688">
        <v>23.8</v>
      </c>
      <c r="FK688">
        <v>23.7</v>
      </c>
      <c r="FL688">
        <v>18</v>
      </c>
      <c r="FM688">
        <v>493.997</v>
      </c>
      <c r="FN688">
        <v>515.509</v>
      </c>
      <c r="FO688">
        <v>38.8363</v>
      </c>
      <c r="FP688">
        <v>26.9346</v>
      </c>
      <c r="FQ688">
        <v>30.0008</v>
      </c>
      <c r="FR688">
        <v>26.8414</v>
      </c>
      <c r="FS688">
        <v>26.8063</v>
      </c>
      <c r="FT688">
        <v>21.6268</v>
      </c>
      <c r="FU688">
        <v>11.9494</v>
      </c>
      <c r="FV688">
        <v>0</v>
      </c>
      <c r="FW688">
        <v>38.92</v>
      </c>
      <c r="FX688">
        <v>420</v>
      </c>
      <c r="FY688">
        <v>14.3592</v>
      </c>
      <c r="FZ688">
        <v>101.642</v>
      </c>
      <c r="GA688">
        <v>96.1546</v>
      </c>
    </row>
    <row r="689" spans="1:183">
      <c r="A689">
        <v>673</v>
      </c>
      <c r="B689">
        <v>1625678560.5</v>
      </c>
      <c r="C689">
        <v>1344.40000009537</v>
      </c>
      <c r="D689" t="s">
        <v>1652</v>
      </c>
      <c r="E689" t="s">
        <v>1653</v>
      </c>
      <c r="F689">
        <v>1</v>
      </c>
      <c r="G689" t="s">
        <v>302</v>
      </c>
      <c r="H689">
        <v>1625678559.5</v>
      </c>
      <c r="I689">
        <f>(J689)/1000</f>
        <v>0</v>
      </c>
      <c r="J689">
        <f>1000*CJ689*AH689*(CF689-CG689)/(100*BY689*(1000-AH689*CF689))</f>
        <v>0</v>
      </c>
      <c r="K689">
        <f>CJ689*AH689*(CE689-CD689*(1000-AH689*CG689)/(1000-AH689*CF689))/(100*BY689)</f>
        <v>0</v>
      </c>
      <c r="L689">
        <f>CD689 - IF(AH689&gt;1, K689*BY689*100.0/(AJ689*CR689), 0)</f>
        <v>0</v>
      </c>
      <c r="M689">
        <f>((S689-I689/2)*L689-K689)/(S689+I689/2)</f>
        <v>0</v>
      </c>
      <c r="N689">
        <f>M689*(CK689+CL689)/1000.0</f>
        <v>0</v>
      </c>
      <c r="O689">
        <f>(CD689 - IF(AH689&gt;1, K689*BY689*100.0/(AJ689*CR689), 0))*(CK689+CL689)/1000.0</f>
        <v>0</v>
      </c>
      <c r="P689">
        <f>2.0/((1/R689-1/Q689)+SIGN(R689)*SQRT((1/R689-1/Q689)*(1/R689-1/Q689) + 4*BZ689/((BZ689+1)*(BZ689+1))*(2*1/R689*1/Q689-1/Q689*1/Q689)))</f>
        <v>0</v>
      </c>
      <c r="Q689">
        <f>IF(LEFT(CA689,1)&lt;&gt;"0",IF(LEFT(CA689,1)="1",3.0,CB689),$D$5+$E$5*(CR689*CK689/($K$5*1000))+$F$5*(CR689*CK689/($K$5*1000))*MAX(MIN(BY689,$J$5),$I$5)*MAX(MIN(BY689,$J$5),$I$5)+$G$5*MAX(MIN(BY689,$J$5),$I$5)*(CR689*CK689/($K$5*1000))+$H$5*(CR689*CK689/($K$5*1000))*(CR689*CK689/($K$5*1000)))</f>
        <v>0</v>
      </c>
      <c r="R689">
        <f>I689*(1000-(1000*0.61365*exp(17.502*V689/(240.97+V689))/(CK689+CL689)+CF689)/2)/(1000*0.61365*exp(17.502*V689/(240.97+V689))/(CK689+CL689)-CF689)</f>
        <v>0</v>
      </c>
      <c r="S689">
        <f>1/((BZ689+1)/(P689/1.6)+1/(Q689/1.37)) + BZ689/((BZ689+1)/(P689/1.6) + BZ689/(Q689/1.37))</f>
        <v>0</v>
      </c>
      <c r="T689">
        <f>(BU689*BX689)</f>
        <v>0</v>
      </c>
      <c r="U689">
        <f>(CM689+(T689+2*0.95*5.67E-8*(((CM689+$B$7)+273)^4-(CM689+273)^4)-44100*I689)/(1.84*29.3*Q689+8*0.95*5.67E-8*(CM689+273)^3))</f>
        <v>0</v>
      </c>
      <c r="V689">
        <f>($C$7*CN689+$D$7*CO689+$E$7*U689)</f>
        <v>0</v>
      </c>
      <c r="W689">
        <f>0.61365*exp(17.502*V689/(240.97+V689))</f>
        <v>0</v>
      </c>
      <c r="X689">
        <f>(Y689/Z689*100)</f>
        <v>0</v>
      </c>
      <c r="Y689">
        <f>CF689*(CK689+CL689)/1000</f>
        <v>0</v>
      </c>
      <c r="Z689">
        <f>0.61365*exp(17.502*CM689/(240.97+CM689))</f>
        <v>0</v>
      </c>
      <c r="AA689">
        <f>(W689-CF689*(CK689+CL689)/1000)</f>
        <v>0</v>
      </c>
      <c r="AB689">
        <f>(-I689*44100)</f>
        <v>0</v>
      </c>
      <c r="AC689">
        <f>2*29.3*Q689*0.92*(CM689-V689)</f>
        <v>0</v>
      </c>
      <c r="AD689">
        <f>2*0.95*5.67E-8*(((CM689+$B$7)+273)^4-(V689+273)^4)</f>
        <v>0</v>
      </c>
      <c r="AE689">
        <f>T689+AD689+AB689+AC689</f>
        <v>0</v>
      </c>
      <c r="AF689">
        <v>0</v>
      </c>
      <c r="AG689">
        <v>0</v>
      </c>
      <c r="AH689">
        <f>IF(AF689*$H$13&gt;=AJ689,1.0,(AJ689/(AJ689-AF689*$H$13)))</f>
        <v>0</v>
      </c>
      <c r="AI689">
        <f>(AH689-1)*100</f>
        <v>0</v>
      </c>
      <c r="AJ689">
        <f>MAX(0,($B$13+$C$13*CR689)/(1+$D$13*CR689)*CK689/(CM689+273)*$E$13)</f>
        <v>0</v>
      </c>
      <c r="AK689" t="s">
        <v>303</v>
      </c>
      <c r="AL689" t="s">
        <v>303</v>
      </c>
      <c r="AM689">
        <v>0</v>
      </c>
      <c r="AN689">
        <v>0</v>
      </c>
      <c r="AO689">
        <f>1-AM689/AN689</f>
        <v>0</v>
      </c>
      <c r="AP689">
        <v>0</v>
      </c>
      <c r="AQ689" t="s">
        <v>303</v>
      </c>
      <c r="AR689" t="s">
        <v>303</v>
      </c>
      <c r="AS689">
        <v>0</v>
      </c>
      <c r="AT689">
        <v>0</v>
      </c>
      <c r="AU689">
        <f>1-AS689/AT689</f>
        <v>0</v>
      </c>
      <c r="AV689">
        <v>0.5</v>
      </c>
      <c r="AW689">
        <f>BV689</f>
        <v>0</v>
      </c>
      <c r="AX689">
        <f>K689</f>
        <v>0</v>
      </c>
      <c r="AY689">
        <f>AU689*AV689*AW689</f>
        <v>0</v>
      </c>
      <c r="AZ689">
        <f>(AX689-AP689)/AW689</f>
        <v>0</v>
      </c>
      <c r="BA689">
        <f>(AN689-AT689)/AT689</f>
        <v>0</v>
      </c>
      <c r="BB689">
        <f>AM689/(AO689+AM689/AT689)</f>
        <v>0</v>
      </c>
      <c r="BC689" t="s">
        <v>303</v>
      </c>
      <c r="BD689">
        <v>0</v>
      </c>
      <c r="BE689">
        <f>IF(BD689&lt;&gt;0, BD689, BB689)</f>
        <v>0</v>
      </c>
      <c r="BF689">
        <f>1-BE689/AT689</f>
        <v>0</v>
      </c>
      <c r="BG689">
        <f>(AT689-AS689)/(AT689-BE689)</f>
        <v>0</v>
      </c>
      <c r="BH689">
        <f>(AN689-AT689)/(AN689-BE689)</f>
        <v>0</v>
      </c>
      <c r="BI689">
        <f>(AT689-AS689)/(AT689-AM689)</f>
        <v>0</v>
      </c>
      <c r="BJ689">
        <f>(AN689-AT689)/(AN689-AM689)</f>
        <v>0</v>
      </c>
      <c r="BK689">
        <f>(BG689*BE689/AS689)</f>
        <v>0</v>
      </c>
      <c r="BL689">
        <f>(1-BK689)</f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f>$B$11*CS689+$C$11*CT689+$F$11*CU689*(1-CX689)</f>
        <v>0</v>
      </c>
      <c r="BV689">
        <f>BU689*BW689</f>
        <v>0</v>
      </c>
      <c r="BW689">
        <f>($B$11*$D$9+$C$11*$D$9+$F$11*((DH689+CZ689)/MAX(DH689+CZ689+DI689, 0.1)*$I$9+DI689/MAX(DH689+CZ689+DI689, 0.1)*$J$9))/($B$11+$C$11+$F$11)</f>
        <v>0</v>
      </c>
      <c r="BX689">
        <f>($B$11*$K$9+$C$11*$K$9+$F$11*((DH689+CZ689)/MAX(DH689+CZ689+DI689, 0.1)*$P$9+DI689/MAX(DH689+CZ689+DI689, 0.1)*$Q$9))/($B$11+$C$11+$F$11)</f>
        <v>0</v>
      </c>
      <c r="BY689">
        <v>6</v>
      </c>
      <c r="BZ689">
        <v>0.5</v>
      </c>
      <c r="CA689" t="s">
        <v>304</v>
      </c>
      <c r="CB689">
        <v>2</v>
      </c>
      <c r="CC689">
        <v>1625678559.5</v>
      </c>
      <c r="CD689">
        <v>404.863666666667</v>
      </c>
      <c r="CE689">
        <v>419.982666666667</v>
      </c>
      <c r="CF689">
        <v>17.8768</v>
      </c>
      <c r="CG689">
        <v>14.2327666666667</v>
      </c>
      <c r="CH689">
        <v>419.205</v>
      </c>
      <c r="CI689">
        <v>19.5173333333333</v>
      </c>
      <c r="CJ689">
        <v>500.039666666667</v>
      </c>
      <c r="CK689">
        <v>100.427</v>
      </c>
      <c r="CL689">
        <v>0.0999733333333333</v>
      </c>
      <c r="CM689">
        <v>33.6013</v>
      </c>
      <c r="CN689">
        <v>32.8156</v>
      </c>
      <c r="CO689">
        <v>999.9</v>
      </c>
      <c r="CP689">
        <v>0</v>
      </c>
      <c r="CQ689">
        <v>0</v>
      </c>
      <c r="CR689">
        <v>9993.12666666667</v>
      </c>
      <c r="CS689">
        <v>0</v>
      </c>
      <c r="CT689">
        <v>4.35615</v>
      </c>
      <c r="CU689">
        <v>1046.04333333333</v>
      </c>
      <c r="CV689">
        <v>0.961995</v>
      </c>
      <c r="CW689">
        <v>0.0380048</v>
      </c>
      <c r="CX689">
        <v>0</v>
      </c>
      <c r="CY689">
        <v>1112.3</v>
      </c>
      <c r="CZ689">
        <v>4.99912</v>
      </c>
      <c r="DA689">
        <v>11634.0333333333</v>
      </c>
      <c r="DB689">
        <v>6713.09</v>
      </c>
      <c r="DC689">
        <v>39.4786666666667</v>
      </c>
      <c r="DD689">
        <v>41.7913333333333</v>
      </c>
      <c r="DE689">
        <v>41.0413333333333</v>
      </c>
      <c r="DF689">
        <v>41.562</v>
      </c>
      <c r="DG689">
        <v>42</v>
      </c>
      <c r="DH689">
        <v>1001.48333333333</v>
      </c>
      <c r="DI689">
        <v>39.56</v>
      </c>
      <c r="DJ689">
        <v>0</v>
      </c>
      <c r="DK689">
        <v>1625678561.6</v>
      </c>
      <c r="DL689">
        <v>0</v>
      </c>
      <c r="DM689">
        <v>1113.73807692308</v>
      </c>
      <c r="DN689">
        <v>-13.3822222329479</v>
      </c>
      <c r="DO689">
        <v>-123.367521383826</v>
      </c>
      <c r="DP689">
        <v>11646.55</v>
      </c>
      <c r="DQ689">
        <v>15</v>
      </c>
      <c r="DR689">
        <v>1625677134.6</v>
      </c>
      <c r="DS689" t="s">
        <v>305</v>
      </c>
      <c r="DT689">
        <v>1625677128.6</v>
      </c>
      <c r="DU689">
        <v>1625677134.6</v>
      </c>
      <c r="DV689">
        <v>2</v>
      </c>
      <c r="DW689">
        <v>0.041</v>
      </c>
      <c r="DX689">
        <v>0.026</v>
      </c>
      <c r="DY689">
        <v>-14.347</v>
      </c>
      <c r="DZ689">
        <v>-1.389</v>
      </c>
      <c r="EA689">
        <v>420</v>
      </c>
      <c r="EB689">
        <v>5</v>
      </c>
      <c r="EC689">
        <v>0.14</v>
      </c>
      <c r="ED689">
        <v>0.08</v>
      </c>
      <c r="EE689">
        <v>-15.087943902439</v>
      </c>
      <c r="EF689">
        <v>0.160059930313553</v>
      </c>
      <c r="EG689">
        <v>0.0533796894268555</v>
      </c>
      <c r="EH689">
        <v>1</v>
      </c>
      <c r="EI689">
        <v>1114.28424242424</v>
      </c>
      <c r="EJ689">
        <v>-12.8358206443964</v>
      </c>
      <c r="EK689">
        <v>1.23879959076477</v>
      </c>
      <c r="EL689">
        <v>0</v>
      </c>
      <c r="EM689">
        <v>3.61742658536585</v>
      </c>
      <c r="EN689">
        <v>0.271024599303136</v>
      </c>
      <c r="EO689">
        <v>0.029034073725896</v>
      </c>
      <c r="EP689">
        <v>0</v>
      </c>
      <c r="EQ689">
        <v>1</v>
      </c>
      <c r="ER689">
        <v>3</v>
      </c>
      <c r="ES689" t="s">
        <v>427</v>
      </c>
      <c r="ET689">
        <v>100</v>
      </c>
      <c r="EU689">
        <v>100</v>
      </c>
      <c r="EV689">
        <v>-14.341</v>
      </c>
      <c r="EW689">
        <v>-1.6407</v>
      </c>
      <c r="EX689">
        <v>-14.3476998515065</v>
      </c>
      <c r="EY689">
        <v>0.000485247639819423</v>
      </c>
      <c r="EZ689">
        <v>-1.36446825205216e-06</v>
      </c>
      <c r="FA689">
        <v>5.78542989185787e-10</v>
      </c>
      <c r="FB689">
        <v>-1.1099058739466</v>
      </c>
      <c r="FC689">
        <v>-0.0508365997127688</v>
      </c>
      <c r="FD689">
        <v>0.00161886503163497</v>
      </c>
      <c r="FE689">
        <v>-2.08621555845513e-05</v>
      </c>
      <c r="FF689">
        <v>0</v>
      </c>
      <c r="FG689">
        <v>2096</v>
      </c>
      <c r="FH689">
        <v>2</v>
      </c>
      <c r="FI689">
        <v>28</v>
      </c>
      <c r="FJ689">
        <v>23.9</v>
      </c>
      <c r="FK689">
        <v>23.8</v>
      </c>
      <c r="FL689">
        <v>18</v>
      </c>
      <c r="FM689">
        <v>494.157</v>
      </c>
      <c r="FN689">
        <v>515.381</v>
      </c>
      <c r="FO689">
        <v>38.8791</v>
      </c>
      <c r="FP689">
        <v>26.938</v>
      </c>
      <c r="FQ689">
        <v>30.0007</v>
      </c>
      <c r="FR689">
        <v>26.8432</v>
      </c>
      <c r="FS689">
        <v>26.808</v>
      </c>
      <c r="FT689">
        <v>21.6263</v>
      </c>
      <c r="FU689">
        <v>11.6563</v>
      </c>
      <c r="FV689">
        <v>0</v>
      </c>
      <c r="FW689">
        <v>38.92</v>
      </c>
      <c r="FX689">
        <v>420</v>
      </c>
      <c r="FY689">
        <v>14.3561</v>
      </c>
      <c r="FZ689">
        <v>101.642</v>
      </c>
      <c r="GA689">
        <v>96.155</v>
      </c>
    </row>
    <row r="690" spans="1:183">
      <c r="A690">
        <v>674</v>
      </c>
      <c r="B690">
        <v>1625678562.5</v>
      </c>
      <c r="C690">
        <v>1346.40000009537</v>
      </c>
      <c r="D690" t="s">
        <v>1654</v>
      </c>
      <c r="E690" t="s">
        <v>1655</v>
      </c>
      <c r="F690">
        <v>1</v>
      </c>
      <c r="G690" t="s">
        <v>302</v>
      </c>
      <c r="H690">
        <v>1625678561.5</v>
      </c>
      <c r="I690">
        <f>(J690)/1000</f>
        <v>0</v>
      </c>
      <c r="J690">
        <f>1000*CJ690*AH690*(CF690-CG690)/(100*BY690*(1000-AH690*CF690))</f>
        <v>0</v>
      </c>
      <c r="K690">
        <f>CJ690*AH690*(CE690-CD690*(1000-AH690*CG690)/(1000-AH690*CF690))/(100*BY690)</f>
        <v>0</v>
      </c>
      <c r="L690">
        <f>CD690 - IF(AH690&gt;1, K690*BY690*100.0/(AJ690*CR690), 0)</f>
        <v>0</v>
      </c>
      <c r="M690">
        <f>((S690-I690/2)*L690-K690)/(S690+I690/2)</f>
        <v>0</v>
      </c>
      <c r="N690">
        <f>M690*(CK690+CL690)/1000.0</f>
        <v>0</v>
      </c>
      <c r="O690">
        <f>(CD690 - IF(AH690&gt;1, K690*BY690*100.0/(AJ690*CR690), 0))*(CK690+CL690)/1000.0</f>
        <v>0</v>
      </c>
      <c r="P690">
        <f>2.0/((1/R690-1/Q690)+SIGN(R690)*SQRT((1/R690-1/Q690)*(1/R690-1/Q690) + 4*BZ690/((BZ690+1)*(BZ690+1))*(2*1/R690*1/Q690-1/Q690*1/Q690)))</f>
        <v>0</v>
      </c>
      <c r="Q690">
        <f>IF(LEFT(CA690,1)&lt;&gt;"0",IF(LEFT(CA690,1)="1",3.0,CB690),$D$5+$E$5*(CR690*CK690/($K$5*1000))+$F$5*(CR690*CK690/($K$5*1000))*MAX(MIN(BY690,$J$5),$I$5)*MAX(MIN(BY690,$J$5),$I$5)+$G$5*MAX(MIN(BY690,$J$5),$I$5)*(CR690*CK690/($K$5*1000))+$H$5*(CR690*CK690/($K$5*1000))*(CR690*CK690/($K$5*1000)))</f>
        <v>0</v>
      </c>
      <c r="R690">
        <f>I690*(1000-(1000*0.61365*exp(17.502*V690/(240.97+V690))/(CK690+CL690)+CF690)/2)/(1000*0.61365*exp(17.502*V690/(240.97+V690))/(CK690+CL690)-CF690)</f>
        <v>0</v>
      </c>
      <c r="S690">
        <f>1/((BZ690+1)/(P690/1.6)+1/(Q690/1.37)) + BZ690/((BZ690+1)/(P690/1.6) + BZ690/(Q690/1.37))</f>
        <v>0</v>
      </c>
      <c r="T690">
        <f>(BU690*BX690)</f>
        <v>0</v>
      </c>
      <c r="U690">
        <f>(CM690+(T690+2*0.95*5.67E-8*(((CM690+$B$7)+273)^4-(CM690+273)^4)-44100*I690)/(1.84*29.3*Q690+8*0.95*5.67E-8*(CM690+273)^3))</f>
        <v>0</v>
      </c>
      <c r="V690">
        <f>($C$7*CN690+$D$7*CO690+$E$7*U690)</f>
        <v>0</v>
      </c>
      <c r="W690">
        <f>0.61365*exp(17.502*V690/(240.97+V690))</f>
        <v>0</v>
      </c>
      <c r="X690">
        <f>(Y690/Z690*100)</f>
        <v>0</v>
      </c>
      <c r="Y690">
        <f>CF690*(CK690+CL690)/1000</f>
        <v>0</v>
      </c>
      <c r="Z690">
        <f>0.61365*exp(17.502*CM690/(240.97+CM690))</f>
        <v>0</v>
      </c>
      <c r="AA690">
        <f>(W690-CF690*(CK690+CL690)/1000)</f>
        <v>0</v>
      </c>
      <c r="AB690">
        <f>(-I690*44100)</f>
        <v>0</v>
      </c>
      <c r="AC690">
        <f>2*29.3*Q690*0.92*(CM690-V690)</f>
        <v>0</v>
      </c>
      <c r="AD690">
        <f>2*0.95*5.67E-8*(((CM690+$B$7)+273)^4-(V690+273)^4)</f>
        <v>0</v>
      </c>
      <c r="AE690">
        <f>T690+AD690+AB690+AC690</f>
        <v>0</v>
      </c>
      <c r="AF690">
        <v>0</v>
      </c>
      <c r="AG690">
        <v>0</v>
      </c>
      <c r="AH690">
        <f>IF(AF690*$H$13&gt;=AJ690,1.0,(AJ690/(AJ690-AF690*$H$13)))</f>
        <v>0</v>
      </c>
      <c r="AI690">
        <f>(AH690-1)*100</f>
        <v>0</v>
      </c>
      <c r="AJ690">
        <f>MAX(0,($B$13+$C$13*CR690)/(1+$D$13*CR690)*CK690/(CM690+273)*$E$13)</f>
        <v>0</v>
      </c>
      <c r="AK690" t="s">
        <v>303</v>
      </c>
      <c r="AL690" t="s">
        <v>303</v>
      </c>
      <c r="AM690">
        <v>0</v>
      </c>
      <c r="AN690">
        <v>0</v>
      </c>
      <c r="AO690">
        <f>1-AM690/AN690</f>
        <v>0</v>
      </c>
      <c r="AP690">
        <v>0</v>
      </c>
      <c r="AQ690" t="s">
        <v>303</v>
      </c>
      <c r="AR690" t="s">
        <v>303</v>
      </c>
      <c r="AS690">
        <v>0</v>
      </c>
      <c r="AT690">
        <v>0</v>
      </c>
      <c r="AU690">
        <f>1-AS690/AT690</f>
        <v>0</v>
      </c>
      <c r="AV690">
        <v>0.5</v>
      </c>
      <c r="AW690">
        <f>BV690</f>
        <v>0</v>
      </c>
      <c r="AX690">
        <f>K690</f>
        <v>0</v>
      </c>
      <c r="AY690">
        <f>AU690*AV690*AW690</f>
        <v>0</v>
      </c>
      <c r="AZ690">
        <f>(AX690-AP690)/AW690</f>
        <v>0</v>
      </c>
      <c r="BA690">
        <f>(AN690-AT690)/AT690</f>
        <v>0</v>
      </c>
      <c r="BB690">
        <f>AM690/(AO690+AM690/AT690)</f>
        <v>0</v>
      </c>
      <c r="BC690" t="s">
        <v>303</v>
      </c>
      <c r="BD690">
        <v>0</v>
      </c>
      <c r="BE690">
        <f>IF(BD690&lt;&gt;0, BD690, BB690)</f>
        <v>0</v>
      </c>
      <c r="BF690">
        <f>1-BE690/AT690</f>
        <v>0</v>
      </c>
      <c r="BG690">
        <f>(AT690-AS690)/(AT690-BE690)</f>
        <v>0</v>
      </c>
      <c r="BH690">
        <f>(AN690-AT690)/(AN690-BE690)</f>
        <v>0</v>
      </c>
      <c r="BI690">
        <f>(AT690-AS690)/(AT690-AM690)</f>
        <v>0</v>
      </c>
      <c r="BJ690">
        <f>(AN690-AT690)/(AN690-AM690)</f>
        <v>0</v>
      </c>
      <c r="BK690">
        <f>(BG690*BE690/AS690)</f>
        <v>0</v>
      </c>
      <c r="BL690">
        <f>(1-BK690)</f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f>$B$11*CS690+$C$11*CT690+$F$11*CU690*(1-CX690)</f>
        <v>0</v>
      </c>
      <c r="BV690">
        <f>BU690*BW690</f>
        <v>0</v>
      </c>
      <c r="BW690">
        <f>($B$11*$D$9+$C$11*$D$9+$F$11*((DH690+CZ690)/MAX(DH690+CZ690+DI690, 0.1)*$I$9+DI690/MAX(DH690+CZ690+DI690, 0.1)*$J$9))/($B$11+$C$11+$F$11)</f>
        <v>0</v>
      </c>
      <c r="BX690">
        <f>($B$11*$K$9+$C$11*$K$9+$F$11*((DH690+CZ690)/MAX(DH690+CZ690+DI690, 0.1)*$P$9+DI690/MAX(DH690+CZ690+DI690, 0.1)*$Q$9))/($B$11+$C$11+$F$11)</f>
        <v>0</v>
      </c>
      <c r="BY690">
        <v>6</v>
      </c>
      <c r="BZ690">
        <v>0.5</v>
      </c>
      <c r="CA690" t="s">
        <v>304</v>
      </c>
      <c r="CB690">
        <v>2</v>
      </c>
      <c r="CC690">
        <v>1625678561.5</v>
      </c>
      <c r="CD690">
        <v>404.881666666667</v>
      </c>
      <c r="CE690">
        <v>420.018666666667</v>
      </c>
      <c r="CF690">
        <v>17.9070333333333</v>
      </c>
      <c r="CG690">
        <v>14.2470333333333</v>
      </c>
      <c r="CH690">
        <v>419.223</v>
      </c>
      <c r="CI690">
        <v>19.5478666666667</v>
      </c>
      <c r="CJ690">
        <v>500.032</v>
      </c>
      <c r="CK690">
        <v>100.427</v>
      </c>
      <c r="CL690">
        <v>0.0996209666666667</v>
      </c>
      <c r="CM690">
        <v>33.6291</v>
      </c>
      <c r="CN690">
        <v>32.8434666666667</v>
      </c>
      <c r="CO690">
        <v>999.9</v>
      </c>
      <c r="CP690">
        <v>0</v>
      </c>
      <c r="CQ690">
        <v>0</v>
      </c>
      <c r="CR690">
        <v>10040.4666666667</v>
      </c>
      <c r="CS690">
        <v>0</v>
      </c>
      <c r="CT690">
        <v>4.35615</v>
      </c>
      <c r="CU690">
        <v>1046.04</v>
      </c>
      <c r="CV690">
        <v>0.961995</v>
      </c>
      <c r="CW690">
        <v>0.0380048</v>
      </c>
      <c r="CX690">
        <v>0</v>
      </c>
      <c r="CY690">
        <v>1111.77333333333</v>
      </c>
      <c r="CZ690">
        <v>4.99912</v>
      </c>
      <c r="DA690">
        <v>11629.8666666667</v>
      </c>
      <c r="DB690">
        <v>6713.07333333333</v>
      </c>
      <c r="DC690">
        <v>39.3956666666667</v>
      </c>
      <c r="DD690">
        <v>41.812</v>
      </c>
      <c r="DE690">
        <v>40.7706666666667</v>
      </c>
      <c r="DF690">
        <v>41.6246666666667</v>
      </c>
      <c r="DG690">
        <v>42.0206666666667</v>
      </c>
      <c r="DH690">
        <v>1001.48</v>
      </c>
      <c r="DI690">
        <v>39.56</v>
      </c>
      <c r="DJ690">
        <v>0</v>
      </c>
      <c r="DK690">
        <v>1625678563.4</v>
      </c>
      <c r="DL690">
        <v>0</v>
      </c>
      <c r="DM690">
        <v>1113.2696</v>
      </c>
      <c r="DN690">
        <v>-13.4330769131902</v>
      </c>
      <c r="DO690">
        <v>-126.569230648218</v>
      </c>
      <c r="DP690">
        <v>11642.188</v>
      </c>
      <c r="DQ690">
        <v>15</v>
      </c>
      <c r="DR690">
        <v>1625677134.6</v>
      </c>
      <c r="DS690" t="s">
        <v>305</v>
      </c>
      <c r="DT690">
        <v>1625677128.6</v>
      </c>
      <c r="DU690">
        <v>1625677134.6</v>
      </c>
      <c r="DV690">
        <v>2</v>
      </c>
      <c r="DW690">
        <v>0.041</v>
      </c>
      <c r="DX690">
        <v>0.026</v>
      </c>
      <c r="DY690">
        <v>-14.347</v>
      </c>
      <c r="DZ690">
        <v>-1.389</v>
      </c>
      <c r="EA690">
        <v>420</v>
      </c>
      <c r="EB690">
        <v>5</v>
      </c>
      <c r="EC690">
        <v>0.14</v>
      </c>
      <c r="ED690">
        <v>0.08</v>
      </c>
      <c r="EE690">
        <v>-15.0948634146341</v>
      </c>
      <c r="EF690">
        <v>0.118990243902402</v>
      </c>
      <c r="EG690">
        <v>0.0549070023349795</v>
      </c>
      <c r="EH690">
        <v>1</v>
      </c>
      <c r="EI690">
        <v>1113.98</v>
      </c>
      <c r="EJ690">
        <v>-13.0277171103058</v>
      </c>
      <c r="EK690">
        <v>1.29328582892341</v>
      </c>
      <c r="EL690">
        <v>0</v>
      </c>
      <c r="EM690">
        <v>3.62624609756098</v>
      </c>
      <c r="EN690">
        <v>0.239783832752612</v>
      </c>
      <c r="EO690">
        <v>0.0260546650359743</v>
      </c>
      <c r="EP690">
        <v>0</v>
      </c>
      <c r="EQ690">
        <v>1</v>
      </c>
      <c r="ER690">
        <v>3</v>
      </c>
      <c r="ES690" t="s">
        <v>427</v>
      </c>
      <c r="ET690">
        <v>100</v>
      </c>
      <c r="EU690">
        <v>100</v>
      </c>
      <c r="EV690">
        <v>-14.341</v>
      </c>
      <c r="EW690">
        <v>-1.6411</v>
      </c>
      <c r="EX690">
        <v>-14.3476998515065</v>
      </c>
      <c r="EY690">
        <v>0.000485247639819423</v>
      </c>
      <c r="EZ690">
        <v>-1.36446825205216e-06</v>
      </c>
      <c r="FA690">
        <v>5.78542989185787e-10</v>
      </c>
      <c r="FB690">
        <v>-1.1099058739466</v>
      </c>
      <c r="FC690">
        <v>-0.0508365997127688</v>
      </c>
      <c r="FD690">
        <v>0.00161886503163497</v>
      </c>
      <c r="FE690">
        <v>-2.08621555845513e-05</v>
      </c>
      <c r="FF690">
        <v>0</v>
      </c>
      <c r="FG690">
        <v>2096</v>
      </c>
      <c r="FH690">
        <v>2</v>
      </c>
      <c r="FI690">
        <v>28</v>
      </c>
      <c r="FJ690">
        <v>23.9</v>
      </c>
      <c r="FK690">
        <v>23.8</v>
      </c>
      <c r="FL690">
        <v>18</v>
      </c>
      <c r="FM690">
        <v>494.054</v>
      </c>
      <c r="FN690">
        <v>515.704</v>
      </c>
      <c r="FO690">
        <v>38.923</v>
      </c>
      <c r="FP690">
        <v>26.9409</v>
      </c>
      <c r="FQ690">
        <v>30.0006</v>
      </c>
      <c r="FR690">
        <v>26.8449</v>
      </c>
      <c r="FS690">
        <v>26.8097</v>
      </c>
      <c r="FT690">
        <v>21.628</v>
      </c>
      <c r="FU690">
        <v>11.3096</v>
      </c>
      <c r="FV690">
        <v>0</v>
      </c>
      <c r="FW690">
        <v>38.99</v>
      </c>
      <c r="FX690">
        <v>420</v>
      </c>
      <c r="FY690">
        <v>14.4628</v>
      </c>
      <c r="FZ690">
        <v>101.642</v>
      </c>
      <c r="GA690">
        <v>96.1548</v>
      </c>
    </row>
    <row r="691" spans="1:183">
      <c r="A691">
        <v>675</v>
      </c>
      <c r="B691">
        <v>1625678564.5</v>
      </c>
      <c r="C691">
        <v>1348.40000009537</v>
      </c>
      <c r="D691" t="s">
        <v>1656</v>
      </c>
      <c r="E691" t="s">
        <v>1657</v>
      </c>
      <c r="F691">
        <v>1</v>
      </c>
      <c r="G691" t="s">
        <v>302</v>
      </c>
      <c r="H691">
        <v>1625678563.5</v>
      </c>
      <c r="I691">
        <f>(J691)/1000</f>
        <v>0</v>
      </c>
      <c r="J691">
        <f>1000*CJ691*AH691*(CF691-CG691)/(100*BY691*(1000-AH691*CF691))</f>
        <v>0</v>
      </c>
      <c r="K691">
        <f>CJ691*AH691*(CE691-CD691*(1000-AH691*CG691)/(1000-AH691*CF691))/(100*BY691)</f>
        <v>0</v>
      </c>
      <c r="L691">
        <f>CD691 - IF(AH691&gt;1, K691*BY691*100.0/(AJ691*CR691), 0)</f>
        <v>0</v>
      </c>
      <c r="M691">
        <f>((S691-I691/2)*L691-K691)/(S691+I691/2)</f>
        <v>0</v>
      </c>
      <c r="N691">
        <f>M691*(CK691+CL691)/1000.0</f>
        <v>0</v>
      </c>
      <c r="O691">
        <f>(CD691 - IF(AH691&gt;1, K691*BY691*100.0/(AJ691*CR691), 0))*(CK691+CL691)/1000.0</f>
        <v>0</v>
      </c>
      <c r="P691">
        <f>2.0/((1/R691-1/Q691)+SIGN(R691)*SQRT((1/R691-1/Q691)*(1/R691-1/Q691) + 4*BZ691/((BZ691+1)*(BZ691+1))*(2*1/R691*1/Q691-1/Q691*1/Q691)))</f>
        <v>0</v>
      </c>
      <c r="Q691">
        <f>IF(LEFT(CA691,1)&lt;&gt;"0",IF(LEFT(CA691,1)="1",3.0,CB691),$D$5+$E$5*(CR691*CK691/($K$5*1000))+$F$5*(CR691*CK691/($K$5*1000))*MAX(MIN(BY691,$J$5),$I$5)*MAX(MIN(BY691,$J$5),$I$5)+$G$5*MAX(MIN(BY691,$J$5),$I$5)*(CR691*CK691/($K$5*1000))+$H$5*(CR691*CK691/($K$5*1000))*(CR691*CK691/($K$5*1000)))</f>
        <v>0</v>
      </c>
      <c r="R691">
        <f>I691*(1000-(1000*0.61365*exp(17.502*V691/(240.97+V691))/(CK691+CL691)+CF691)/2)/(1000*0.61365*exp(17.502*V691/(240.97+V691))/(CK691+CL691)-CF691)</f>
        <v>0</v>
      </c>
      <c r="S691">
        <f>1/((BZ691+1)/(P691/1.6)+1/(Q691/1.37)) + BZ691/((BZ691+1)/(P691/1.6) + BZ691/(Q691/1.37))</f>
        <v>0</v>
      </c>
      <c r="T691">
        <f>(BU691*BX691)</f>
        <v>0</v>
      </c>
      <c r="U691">
        <f>(CM691+(T691+2*0.95*5.67E-8*(((CM691+$B$7)+273)^4-(CM691+273)^4)-44100*I691)/(1.84*29.3*Q691+8*0.95*5.67E-8*(CM691+273)^3))</f>
        <v>0</v>
      </c>
      <c r="V691">
        <f>($C$7*CN691+$D$7*CO691+$E$7*U691)</f>
        <v>0</v>
      </c>
      <c r="W691">
        <f>0.61365*exp(17.502*V691/(240.97+V691))</f>
        <v>0</v>
      </c>
      <c r="X691">
        <f>(Y691/Z691*100)</f>
        <v>0</v>
      </c>
      <c r="Y691">
        <f>CF691*(CK691+CL691)/1000</f>
        <v>0</v>
      </c>
      <c r="Z691">
        <f>0.61365*exp(17.502*CM691/(240.97+CM691))</f>
        <v>0</v>
      </c>
      <c r="AA691">
        <f>(W691-CF691*(CK691+CL691)/1000)</f>
        <v>0</v>
      </c>
      <c r="AB691">
        <f>(-I691*44100)</f>
        <v>0</v>
      </c>
      <c r="AC691">
        <f>2*29.3*Q691*0.92*(CM691-V691)</f>
        <v>0</v>
      </c>
      <c r="AD691">
        <f>2*0.95*5.67E-8*(((CM691+$B$7)+273)^4-(V691+273)^4)</f>
        <v>0</v>
      </c>
      <c r="AE691">
        <f>T691+AD691+AB691+AC691</f>
        <v>0</v>
      </c>
      <c r="AF691">
        <v>0</v>
      </c>
      <c r="AG691">
        <v>0</v>
      </c>
      <c r="AH691">
        <f>IF(AF691*$H$13&gt;=AJ691,1.0,(AJ691/(AJ691-AF691*$H$13)))</f>
        <v>0</v>
      </c>
      <c r="AI691">
        <f>(AH691-1)*100</f>
        <v>0</v>
      </c>
      <c r="AJ691">
        <f>MAX(0,($B$13+$C$13*CR691)/(1+$D$13*CR691)*CK691/(CM691+273)*$E$13)</f>
        <v>0</v>
      </c>
      <c r="AK691" t="s">
        <v>303</v>
      </c>
      <c r="AL691" t="s">
        <v>303</v>
      </c>
      <c r="AM691">
        <v>0</v>
      </c>
      <c r="AN691">
        <v>0</v>
      </c>
      <c r="AO691">
        <f>1-AM691/AN691</f>
        <v>0</v>
      </c>
      <c r="AP691">
        <v>0</v>
      </c>
      <c r="AQ691" t="s">
        <v>303</v>
      </c>
      <c r="AR691" t="s">
        <v>303</v>
      </c>
      <c r="AS691">
        <v>0</v>
      </c>
      <c r="AT691">
        <v>0</v>
      </c>
      <c r="AU691">
        <f>1-AS691/AT691</f>
        <v>0</v>
      </c>
      <c r="AV691">
        <v>0.5</v>
      </c>
      <c r="AW691">
        <f>BV691</f>
        <v>0</v>
      </c>
      <c r="AX691">
        <f>K691</f>
        <v>0</v>
      </c>
      <c r="AY691">
        <f>AU691*AV691*AW691</f>
        <v>0</v>
      </c>
      <c r="AZ691">
        <f>(AX691-AP691)/AW691</f>
        <v>0</v>
      </c>
      <c r="BA691">
        <f>(AN691-AT691)/AT691</f>
        <v>0</v>
      </c>
      <c r="BB691">
        <f>AM691/(AO691+AM691/AT691)</f>
        <v>0</v>
      </c>
      <c r="BC691" t="s">
        <v>303</v>
      </c>
      <c r="BD691">
        <v>0</v>
      </c>
      <c r="BE691">
        <f>IF(BD691&lt;&gt;0, BD691, BB691)</f>
        <v>0</v>
      </c>
      <c r="BF691">
        <f>1-BE691/AT691</f>
        <v>0</v>
      </c>
      <c r="BG691">
        <f>(AT691-AS691)/(AT691-BE691)</f>
        <v>0</v>
      </c>
      <c r="BH691">
        <f>(AN691-AT691)/(AN691-BE691)</f>
        <v>0</v>
      </c>
      <c r="BI691">
        <f>(AT691-AS691)/(AT691-AM691)</f>
        <v>0</v>
      </c>
      <c r="BJ691">
        <f>(AN691-AT691)/(AN691-AM691)</f>
        <v>0</v>
      </c>
      <c r="BK691">
        <f>(BG691*BE691/AS691)</f>
        <v>0</v>
      </c>
      <c r="BL691">
        <f>(1-BK691)</f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f>$B$11*CS691+$C$11*CT691+$F$11*CU691*(1-CX691)</f>
        <v>0</v>
      </c>
      <c r="BV691">
        <f>BU691*BW691</f>
        <v>0</v>
      </c>
      <c r="BW691">
        <f>($B$11*$D$9+$C$11*$D$9+$F$11*((DH691+CZ691)/MAX(DH691+CZ691+DI691, 0.1)*$I$9+DI691/MAX(DH691+CZ691+DI691, 0.1)*$J$9))/($B$11+$C$11+$F$11)</f>
        <v>0</v>
      </c>
      <c r="BX691">
        <f>($B$11*$K$9+$C$11*$K$9+$F$11*((DH691+CZ691)/MAX(DH691+CZ691+DI691, 0.1)*$P$9+DI691/MAX(DH691+CZ691+DI691, 0.1)*$Q$9))/($B$11+$C$11+$F$11)</f>
        <v>0</v>
      </c>
      <c r="BY691">
        <v>6</v>
      </c>
      <c r="BZ691">
        <v>0.5</v>
      </c>
      <c r="CA691" t="s">
        <v>304</v>
      </c>
      <c r="CB691">
        <v>2</v>
      </c>
      <c r="CC691">
        <v>1625678563.5</v>
      </c>
      <c r="CD691">
        <v>404.889333333333</v>
      </c>
      <c r="CE691">
        <v>419.984666666667</v>
      </c>
      <c r="CF691">
        <v>17.9362666666667</v>
      </c>
      <c r="CG691">
        <v>14.2632666666667</v>
      </c>
      <c r="CH691">
        <v>419.231</v>
      </c>
      <c r="CI691">
        <v>19.5775333333333</v>
      </c>
      <c r="CJ691">
        <v>499.964</v>
      </c>
      <c r="CK691">
        <v>100.427</v>
      </c>
      <c r="CL691">
        <v>0.100054066666667</v>
      </c>
      <c r="CM691">
        <v>33.6604333333333</v>
      </c>
      <c r="CN691">
        <v>32.8758333333333</v>
      </c>
      <c r="CO691">
        <v>999.9</v>
      </c>
      <c r="CP691">
        <v>0</v>
      </c>
      <c r="CQ691">
        <v>0</v>
      </c>
      <c r="CR691">
        <v>9999.59333333333</v>
      </c>
      <c r="CS691">
        <v>0</v>
      </c>
      <c r="CT691">
        <v>4.35615</v>
      </c>
      <c r="CU691">
        <v>1045.93</v>
      </c>
      <c r="CV691">
        <v>0.961991333333333</v>
      </c>
      <c r="CW691">
        <v>0.0380085</v>
      </c>
      <c r="CX691">
        <v>0</v>
      </c>
      <c r="CY691">
        <v>1111.27</v>
      </c>
      <c r="CZ691">
        <v>4.99912</v>
      </c>
      <c r="DA691">
        <v>11624.1666666667</v>
      </c>
      <c r="DB691">
        <v>6712.36</v>
      </c>
      <c r="DC691">
        <v>39.2916666666667</v>
      </c>
      <c r="DD691">
        <v>41.7913333333333</v>
      </c>
      <c r="DE691">
        <v>40.9786666666667</v>
      </c>
      <c r="DF691">
        <v>41.5623333333333</v>
      </c>
      <c r="DG691">
        <v>41.8333333333333</v>
      </c>
      <c r="DH691">
        <v>1001.37</v>
      </c>
      <c r="DI691">
        <v>39.56</v>
      </c>
      <c r="DJ691">
        <v>0</v>
      </c>
      <c r="DK691">
        <v>1625678565.2</v>
      </c>
      <c r="DL691">
        <v>0</v>
      </c>
      <c r="DM691">
        <v>1112.90461538462</v>
      </c>
      <c r="DN691">
        <v>-13.3360683879646</v>
      </c>
      <c r="DO691">
        <v>-124.793162537148</v>
      </c>
      <c r="DP691">
        <v>11638.9</v>
      </c>
      <c r="DQ691">
        <v>15</v>
      </c>
      <c r="DR691">
        <v>1625677134.6</v>
      </c>
      <c r="DS691" t="s">
        <v>305</v>
      </c>
      <c r="DT691">
        <v>1625677128.6</v>
      </c>
      <c r="DU691">
        <v>1625677134.6</v>
      </c>
      <c r="DV691">
        <v>2</v>
      </c>
      <c r="DW691">
        <v>0.041</v>
      </c>
      <c r="DX691">
        <v>0.026</v>
      </c>
      <c r="DY691">
        <v>-14.347</v>
      </c>
      <c r="DZ691">
        <v>-1.389</v>
      </c>
      <c r="EA691">
        <v>420</v>
      </c>
      <c r="EB691">
        <v>5</v>
      </c>
      <c r="EC691">
        <v>0.14</v>
      </c>
      <c r="ED691">
        <v>0.08</v>
      </c>
      <c r="EE691">
        <v>-15.0971853658537</v>
      </c>
      <c r="EF691">
        <v>0.155176306620192</v>
      </c>
      <c r="EG691">
        <v>0.0543750102258498</v>
      </c>
      <c r="EH691">
        <v>1</v>
      </c>
      <c r="EI691">
        <v>1113.45294117647</v>
      </c>
      <c r="EJ691">
        <v>-13.5284816196089</v>
      </c>
      <c r="EK691">
        <v>1.33672675154816</v>
      </c>
      <c r="EL691">
        <v>0</v>
      </c>
      <c r="EM691">
        <v>3.63638365853659</v>
      </c>
      <c r="EN691">
        <v>0.201238954703833</v>
      </c>
      <c r="EO691">
        <v>0.0212300670077062</v>
      </c>
      <c r="EP691">
        <v>0</v>
      </c>
      <c r="EQ691">
        <v>1</v>
      </c>
      <c r="ER691">
        <v>3</v>
      </c>
      <c r="ES691" t="s">
        <v>427</v>
      </c>
      <c r="ET691">
        <v>100</v>
      </c>
      <c r="EU691">
        <v>100</v>
      </c>
      <c r="EV691">
        <v>-14.341</v>
      </c>
      <c r="EW691">
        <v>-1.6414</v>
      </c>
      <c r="EX691">
        <v>-14.3476998515065</v>
      </c>
      <c r="EY691">
        <v>0.000485247639819423</v>
      </c>
      <c r="EZ691">
        <v>-1.36446825205216e-06</v>
      </c>
      <c r="FA691">
        <v>5.78542989185787e-10</v>
      </c>
      <c r="FB691">
        <v>-1.1099058739466</v>
      </c>
      <c r="FC691">
        <v>-0.0508365997127688</v>
      </c>
      <c r="FD691">
        <v>0.00161886503163497</v>
      </c>
      <c r="FE691">
        <v>-2.08621555845513e-05</v>
      </c>
      <c r="FF691">
        <v>0</v>
      </c>
      <c r="FG691">
        <v>2096</v>
      </c>
      <c r="FH691">
        <v>2</v>
      </c>
      <c r="FI691">
        <v>28</v>
      </c>
      <c r="FJ691">
        <v>23.9</v>
      </c>
      <c r="FK691">
        <v>23.8</v>
      </c>
      <c r="FL691">
        <v>18</v>
      </c>
      <c r="FM691">
        <v>493.951</v>
      </c>
      <c r="FN691">
        <v>515.684</v>
      </c>
      <c r="FO691">
        <v>38.965</v>
      </c>
      <c r="FP691">
        <v>26.9438</v>
      </c>
      <c r="FQ691">
        <v>30.0005</v>
      </c>
      <c r="FR691">
        <v>26.8466</v>
      </c>
      <c r="FS691">
        <v>26.8114</v>
      </c>
      <c r="FT691">
        <v>21.6292</v>
      </c>
      <c r="FU691">
        <v>11.0188</v>
      </c>
      <c r="FV691">
        <v>0</v>
      </c>
      <c r="FW691">
        <v>39.05</v>
      </c>
      <c r="FX691">
        <v>420</v>
      </c>
      <c r="FY691">
        <v>14.4756</v>
      </c>
      <c r="FZ691">
        <v>101.641</v>
      </c>
      <c r="GA691">
        <v>96.1538</v>
      </c>
    </row>
    <row r="692" spans="1:183">
      <c r="A692">
        <v>676</v>
      </c>
      <c r="B692">
        <v>1625678566.5</v>
      </c>
      <c r="C692">
        <v>1350.40000009537</v>
      </c>
      <c r="D692" t="s">
        <v>1658</v>
      </c>
      <c r="E692" t="s">
        <v>1659</v>
      </c>
      <c r="F692">
        <v>1</v>
      </c>
      <c r="G692" t="s">
        <v>302</v>
      </c>
      <c r="H692">
        <v>1625678565.5</v>
      </c>
      <c r="I692">
        <f>(J692)/1000</f>
        <v>0</v>
      </c>
      <c r="J692">
        <f>1000*CJ692*AH692*(CF692-CG692)/(100*BY692*(1000-AH692*CF692))</f>
        <v>0</v>
      </c>
      <c r="K692">
        <f>CJ692*AH692*(CE692-CD692*(1000-AH692*CG692)/(1000-AH692*CF692))/(100*BY692)</f>
        <v>0</v>
      </c>
      <c r="L692">
        <f>CD692 - IF(AH692&gt;1, K692*BY692*100.0/(AJ692*CR692), 0)</f>
        <v>0</v>
      </c>
      <c r="M692">
        <f>((S692-I692/2)*L692-K692)/(S692+I692/2)</f>
        <v>0</v>
      </c>
      <c r="N692">
        <f>M692*(CK692+CL692)/1000.0</f>
        <v>0</v>
      </c>
      <c r="O692">
        <f>(CD692 - IF(AH692&gt;1, K692*BY692*100.0/(AJ692*CR692), 0))*(CK692+CL692)/1000.0</f>
        <v>0</v>
      </c>
      <c r="P692">
        <f>2.0/((1/R692-1/Q692)+SIGN(R692)*SQRT((1/R692-1/Q692)*(1/R692-1/Q692) + 4*BZ692/((BZ692+1)*(BZ692+1))*(2*1/R692*1/Q692-1/Q692*1/Q692)))</f>
        <v>0</v>
      </c>
      <c r="Q692">
        <f>IF(LEFT(CA692,1)&lt;&gt;"0",IF(LEFT(CA692,1)="1",3.0,CB692),$D$5+$E$5*(CR692*CK692/($K$5*1000))+$F$5*(CR692*CK692/($K$5*1000))*MAX(MIN(BY692,$J$5),$I$5)*MAX(MIN(BY692,$J$5),$I$5)+$G$5*MAX(MIN(BY692,$J$5),$I$5)*(CR692*CK692/($K$5*1000))+$H$5*(CR692*CK692/($K$5*1000))*(CR692*CK692/($K$5*1000)))</f>
        <v>0</v>
      </c>
      <c r="R692">
        <f>I692*(1000-(1000*0.61365*exp(17.502*V692/(240.97+V692))/(CK692+CL692)+CF692)/2)/(1000*0.61365*exp(17.502*V692/(240.97+V692))/(CK692+CL692)-CF692)</f>
        <v>0</v>
      </c>
      <c r="S692">
        <f>1/((BZ692+1)/(P692/1.6)+1/(Q692/1.37)) + BZ692/((BZ692+1)/(P692/1.6) + BZ692/(Q692/1.37))</f>
        <v>0</v>
      </c>
      <c r="T692">
        <f>(BU692*BX692)</f>
        <v>0</v>
      </c>
      <c r="U692">
        <f>(CM692+(T692+2*0.95*5.67E-8*(((CM692+$B$7)+273)^4-(CM692+273)^4)-44100*I692)/(1.84*29.3*Q692+8*0.95*5.67E-8*(CM692+273)^3))</f>
        <v>0</v>
      </c>
      <c r="V692">
        <f>($C$7*CN692+$D$7*CO692+$E$7*U692)</f>
        <v>0</v>
      </c>
      <c r="W692">
        <f>0.61365*exp(17.502*V692/(240.97+V692))</f>
        <v>0</v>
      </c>
      <c r="X692">
        <f>(Y692/Z692*100)</f>
        <v>0</v>
      </c>
      <c r="Y692">
        <f>CF692*(CK692+CL692)/1000</f>
        <v>0</v>
      </c>
      <c r="Z692">
        <f>0.61365*exp(17.502*CM692/(240.97+CM692))</f>
        <v>0</v>
      </c>
      <c r="AA692">
        <f>(W692-CF692*(CK692+CL692)/1000)</f>
        <v>0</v>
      </c>
      <c r="AB692">
        <f>(-I692*44100)</f>
        <v>0</v>
      </c>
      <c r="AC692">
        <f>2*29.3*Q692*0.92*(CM692-V692)</f>
        <v>0</v>
      </c>
      <c r="AD692">
        <f>2*0.95*5.67E-8*(((CM692+$B$7)+273)^4-(V692+273)^4)</f>
        <v>0</v>
      </c>
      <c r="AE692">
        <f>T692+AD692+AB692+AC692</f>
        <v>0</v>
      </c>
      <c r="AF692">
        <v>0</v>
      </c>
      <c r="AG692">
        <v>0</v>
      </c>
      <c r="AH692">
        <f>IF(AF692*$H$13&gt;=AJ692,1.0,(AJ692/(AJ692-AF692*$H$13)))</f>
        <v>0</v>
      </c>
      <c r="AI692">
        <f>(AH692-1)*100</f>
        <v>0</v>
      </c>
      <c r="AJ692">
        <f>MAX(0,($B$13+$C$13*CR692)/(1+$D$13*CR692)*CK692/(CM692+273)*$E$13)</f>
        <v>0</v>
      </c>
      <c r="AK692" t="s">
        <v>303</v>
      </c>
      <c r="AL692" t="s">
        <v>303</v>
      </c>
      <c r="AM692">
        <v>0</v>
      </c>
      <c r="AN692">
        <v>0</v>
      </c>
      <c r="AO692">
        <f>1-AM692/AN692</f>
        <v>0</v>
      </c>
      <c r="AP692">
        <v>0</v>
      </c>
      <c r="AQ692" t="s">
        <v>303</v>
      </c>
      <c r="AR692" t="s">
        <v>303</v>
      </c>
      <c r="AS692">
        <v>0</v>
      </c>
      <c r="AT692">
        <v>0</v>
      </c>
      <c r="AU692">
        <f>1-AS692/AT692</f>
        <v>0</v>
      </c>
      <c r="AV692">
        <v>0.5</v>
      </c>
      <c r="AW692">
        <f>BV692</f>
        <v>0</v>
      </c>
      <c r="AX692">
        <f>K692</f>
        <v>0</v>
      </c>
      <c r="AY692">
        <f>AU692*AV692*AW692</f>
        <v>0</v>
      </c>
      <c r="AZ692">
        <f>(AX692-AP692)/AW692</f>
        <v>0</v>
      </c>
      <c r="BA692">
        <f>(AN692-AT692)/AT692</f>
        <v>0</v>
      </c>
      <c r="BB692">
        <f>AM692/(AO692+AM692/AT692)</f>
        <v>0</v>
      </c>
      <c r="BC692" t="s">
        <v>303</v>
      </c>
      <c r="BD692">
        <v>0</v>
      </c>
      <c r="BE692">
        <f>IF(BD692&lt;&gt;0, BD692, BB692)</f>
        <v>0</v>
      </c>
      <c r="BF692">
        <f>1-BE692/AT692</f>
        <v>0</v>
      </c>
      <c r="BG692">
        <f>(AT692-AS692)/(AT692-BE692)</f>
        <v>0</v>
      </c>
      <c r="BH692">
        <f>(AN692-AT692)/(AN692-BE692)</f>
        <v>0</v>
      </c>
      <c r="BI692">
        <f>(AT692-AS692)/(AT692-AM692)</f>
        <v>0</v>
      </c>
      <c r="BJ692">
        <f>(AN692-AT692)/(AN692-AM692)</f>
        <v>0</v>
      </c>
      <c r="BK692">
        <f>(BG692*BE692/AS692)</f>
        <v>0</v>
      </c>
      <c r="BL692">
        <f>(1-BK692)</f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f>$B$11*CS692+$C$11*CT692+$F$11*CU692*(1-CX692)</f>
        <v>0</v>
      </c>
      <c r="BV692">
        <f>BU692*BW692</f>
        <v>0</v>
      </c>
      <c r="BW692">
        <f>($B$11*$D$9+$C$11*$D$9+$F$11*((DH692+CZ692)/MAX(DH692+CZ692+DI692, 0.1)*$I$9+DI692/MAX(DH692+CZ692+DI692, 0.1)*$J$9))/($B$11+$C$11+$F$11)</f>
        <v>0</v>
      </c>
      <c r="BX692">
        <f>($B$11*$K$9+$C$11*$K$9+$F$11*((DH692+CZ692)/MAX(DH692+CZ692+DI692, 0.1)*$P$9+DI692/MAX(DH692+CZ692+DI692, 0.1)*$Q$9))/($B$11+$C$11+$F$11)</f>
        <v>0</v>
      </c>
      <c r="BY692">
        <v>6</v>
      </c>
      <c r="BZ692">
        <v>0.5</v>
      </c>
      <c r="CA692" t="s">
        <v>304</v>
      </c>
      <c r="CB692">
        <v>2</v>
      </c>
      <c r="CC692">
        <v>1625678565.5</v>
      </c>
      <c r="CD692">
        <v>404.874333333333</v>
      </c>
      <c r="CE692">
        <v>419.934</v>
      </c>
      <c r="CF692">
        <v>17.9644666666667</v>
      </c>
      <c r="CG692">
        <v>14.2984</v>
      </c>
      <c r="CH692">
        <v>419.216333333333</v>
      </c>
      <c r="CI692">
        <v>19.606</v>
      </c>
      <c r="CJ692">
        <v>499.999333333333</v>
      </c>
      <c r="CK692">
        <v>100.428666666667</v>
      </c>
      <c r="CL692">
        <v>0.100175666666667</v>
      </c>
      <c r="CM692">
        <v>33.6921666666667</v>
      </c>
      <c r="CN692">
        <v>32.9077</v>
      </c>
      <c r="CO692">
        <v>999.9</v>
      </c>
      <c r="CP692">
        <v>0</v>
      </c>
      <c r="CQ692">
        <v>0</v>
      </c>
      <c r="CR692">
        <v>9977.71333333333</v>
      </c>
      <c r="CS692">
        <v>0</v>
      </c>
      <c r="CT692">
        <v>4.35615</v>
      </c>
      <c r="CU692">
        <v>1046.04</v>
      </c>
      <c r="CV692">
        <v>0.961995</v>
      </c>
      <c r="CW692">
        <v>0.0380048</v>
      </c>
      <c r="CX692">
        <v>0</v>
      </c>
      <c r="CY692">
        <v>1111.07</v>
      </c>
      <c r="CZ692">
        <v>4.99912</v>
      </c>
      <c r="DA692">
        <v>11621.7666666667</v>
      </c>
      <c r="DB692">
        <v>6713.04666666667</v>
      </c>
      <c r="DC692">
        <v>39.4583333333333</v>
      </c>
      <c r="DD692">
        <v>41.812</v>
      </c>
      <c r="DE692">
        <v>41.0416666666667</v>
      </c>
      <c r="DF692">
        <v>41.7496666666667</v>
      </c>
      <c r="DG692">
        <v>41.9786666666667</v>
      </c>
      <c r="DH692">
        <v>1001.48</v>
      </c>
      <c r="DI692">
        <v>39.56</v>
      </c>
      <c r="DJ692">
        <v>0</v>
      </c>
      <c r="DK692">
        <v>1625678567.6</v>
      </c>
      <c r="DL692">
        <v>0</v>
      </c>
      <c r="DM692">
        <v>1112.39461538462</v>
      </c>
      <c r="DN692">
        <v>-12.8663247922572</v>
      </c>
      <c r="DO692">
        <v>-121.107692367405</v>
      </c>
      <c r="DP692">
        <v>11634.0076923077</v>
      </c>
      <c r="DQ692">
        <v>15</v>
      </c>
      <c r="DR692">
        <v>1625677134.6</v>
      </c>
      <c r="DS692" t="s">
        <v>305</v>
      </c>
      <c r="DT692">
        <v>1625677128.6</v>
      </c>
      <c r="DU692">
        <v>1625677134.6</v>
      </c>
      <c r="DV692">
        <v>2</v>
      </c>
      <c r="DW692">
        <v>0.041</v>
      </c>
      <c r="DX692">
        <v>0.026</v>
      </c>
      <c r="DY692">
        <v>-14.347</v>
      </c>
      <c r="DZ692">
        <v>-1.389</v>
      </c>
      <c r="EA692">
        <v>420</v>
      </c>
      <c r="EB692">
        <v>5</v>
      </c>
      <c r="EC692">
        <v>0.14</v>
      </c>
      <c r="ED692">
        <v>0.08</v>
      </c>
      <c r="EE692">
        <v>-15.092456097561</v>
      </c>
      <c r="EF692">
        <v>0.187701742160261</v>
      </c>
      <c r="EG692">
        <v>0.0543818883443092</v>
      </c>
      <c r="EH692">
        <v>1</v>
      </c>
      <c r="EI692">
        <v>1112.98606060606</v>
      </c>
      <c r="EJ692">
        <v>-13.2176411205567</v>
      </c>
      <c r="EK692">
        <v>1.27297775312976</v>
      </c>
      <c r="EL692">
        <v>0</v>
      </c>
      <c r="EM692">
        <v>3.6436487804878</v>
      </c>
      <c r="EN692">
        <v>0.166867526132404</v>
      </c>
      <c r="EO692">
        <v>0.0174435705109741</v>
      </c>
      <c r="EP692">
        <v>0</v>
      </c>
      <c r="EQ692">
        <v>1</v>
      </c>
      <c r="ER692">
        <v>3</v>
      </c>
      <c r="ES692" t="s">
        <v>427</v>
      </c>
      <c r="ET692">
        <v>100</v>
      </c>
      <c r="EU692">
        <v>100</v>
      </c>
      <c r="EV692">
        <v>-14.341</v>
      </c>
      <c r="EW692">
        <v>-1.6417</v>
      </c>
      <c r="EX692">
        <v>-14.3476998515065</v>
      </c>
      <c r="EY692">
        <v>0.000485247639819423</v>
      </c>
      <c r="EZ692">
        <v>-1.36446825205216e-06</v>
      </c>
      <c r="FA692">
        <v>5.78542989185787e-10</v>
      </c>
      <c r="FB692">
        <v>-1.1099058739466</v>
      </c>
      <c r="FC692">
        <v>-0.0508365997127688</v>
      </c>
      <c r="FD692">
        <v>0.00161886503163497</v>
      </c>
      <c r="FE692">
        <v>-2.08621555845513e-05</v>
      </c>
      <c r="FF692">
        <v>0</v>
      </c>
      <c r="FG692">
        <v>2096</v>
      </c>
      <c r="FH692">
        <v>2</v>
      </c>
      <c r="FI692">
        <v>28</v>
      </c>
      <c r="FJ692">
        <v>24</v>
      </c>
      <c r="FK692">
        <v>23.9</v>
      </c>
      <c r="FL692">
        <v>18</v>
      </c>
      <c r="FM692">
        <v>493.912</v>
      </c>
      <c r="FN692">
        <v>515.556</v>
      </c>
      <c r="FO692">
        <v>39.0075</v>
      </c>
      <c r="FP692">
        <v>26.9471</v>
      </c>
      <c r="FQ692">
        <v>30.0006</v>
      </c>
      <c r="FR692">
        <v>26.8488</v>
      </c>
      <c r="FS692">
        <v>26.8131</v>
      </c>
      <c r="FT692">
        <v>21.6306</v>
      </c>
      <c r="FU692">
        <v>11.0188</v>
      </c>
      <c r="FV692">
        <v>0</v>
      </c>
      <c r="FW692">
        <v>39.05</v>
      </c>
      <c r="FX692">
        <v>420</v>
      </c>
      <c r="FY692">
        <v>14.4777</v>
      </c>
      <c r="FZ692">
        <v>101.64</v>
      </c>
      <c r="GA692">
        <v>96.1526</v>
      </c>
    </row>
    <row r="693" spans="1:183">
      <c r="A693">
        <v>677</v>
      </c>
      <c r="B693">
        <v>1625678568.5</v>
      </c>
      <c r="C693">
        <v>1352.40000009537</v>
      </c>
      <c r="D693" t="s">
        <v>1660</v>
      </c>
      <c r="E693" t="s">
        <v>1661</v>
      </c>
      <c r="F693">
        <v>1</v>
      </c>
      <c r="G693" t="s">
        <v>302</v>
      </c>
      <c r="H693">
        <v>1625678567.5</v>
      </c>
      <c r="I693">
        <f>(J693)/1000</f>
        <v>0</v>
      </c>
      <c r="J693">
        <f>1000*CJ693*AH693*(CF693-CG693)/(100*BY693*(1000-AH693*CF693))</f>
        <v>0</v>
      </c>
      <c r="K693">
        <f>CJ693*AH693*(CE693-CD693*(1000-AH693*CG693)/(1000-AH693*CF693))/(100*BY693)</f>
        <v>0</v>
      </c>
      <c r="L693">
        <f>CD693 - IF(AH693&gt;1, K693*BY693*100.0/(AJ693*CR693), 0)</f>
        <v>0</v>
      </c>
      <c r="M693">
        <f>((S693-I693/2)*L693-K693)/(S693+I693/2)</f>
        <v>0</v>
      </c>
      <c r="N693">
        <f>M693*(CK693+CL693)/1000.0</f>
        <v>0</v>
      </c>
      <c r="O693">
        <f>(CD693 - IF(AH693&gt;1, K693*BY693*100.0/(AJ693*CR693), 0))*(CK693+CL693)/1000.0</f>
        <v>0</v>
      </c>
      <c r="P693">
        <f>2.0/((1/R693-1/Q693)+SIGN(R693)*SQRT((1/R693-1/Q693)*(1/R693-1/Q693) + 4*BZ693/((BZ693+1)*(BZ693+1))*(2*1/R693*1/Q693-1/Q693*1/Q693)))</f>
        <v>0</v>
      </c>
      <c r="Q693">
        <f>IF(LEFT(CA693,1)&lt;&gt;"0",IF(LEFT(CA693,1)="1",3.0,CB693),$D$5+$E$5*(CR693*CK693/($K$5*1000))+$F$5*(CR693*CK693/($K$5*1000))*MAX(MIN(BY693,$J$5),$I$5)*MAX(MIN(BY693,$J$5),$I$5)+$G$5*MAX(MIN(BY693,$J$5),$I$5)*(CR693*CK693/($K$5*1000))+$H$5*(CR693*CK693/($K$5*1000))*(CR693*CK693/($K$5*1000)))</f>
        <v>0</v>
      </c>
      <c r="R693">
        <f>I693*(1000-(1000*0.61365*exp(17.502*V693/(240.97+V693))/(CK693+CL693)+CF693)/2)/(1000*0.61365*exp(17.502*V693/(240.97+V693))/(CK693+CL693)-CF693)</f>
        <v>0</v>
      </c>
      <c r="S693">
        <f>1/((BZ693+1)/(P693/1.6)+1/(Q693/1.37)) + BZ693/((BZ693+1)/(P693/1.6) + BZ693/(Q693/1.37))</f>
        <v>0</v>
      </c>
      <c r="T693">
        <f>(BU693*BX693)</f>
        <v>0</v>
      </c>
      <c r="U693">
        <f>(CM693+(T693+2*0.95*5.67E-8*(((CM693+$B$7)+273)^4-(CM693+273)^4)-44100*I693)/(1.84*29.3*Q693+8*0.95*5.67E-8*(CM693+273)^3))</f>
        <v>0</v>
      </c>
      <c r="V693">
        <f>($C$7*CN693+$D$7*CO693+$E$7*U693)</f>
        <v>0</v>
      </c>
      <c r="W693">
        <f>0.61365*exp(17.502*V693/(240.97+V693))</f>
        <v>0</v>
      </c>
      <c r="X693">
        <f>(Y693/Z693*100)</f>
        <v>0</v>
      </c>
      <c r="Y693">
        <f>CF693*(CK693+CL693)/1000</f>
        <v>0</v>
      </c>
      <c r="Z693">
        <f>0.61365*exp(17.502*CM693/(240.97+CM693))</f>
        <v>0</v>
      </c>
      <c r="AA693">
        <f>(W693-CF693*(CK693+CL693)/1000)</f>
        <v>0</v>
      </c>
      <c r="AB693">
        <f>(-I693*44100)</f>
        <v>0</v>
      </c>
      <c r="AC693">
        <f>2*29.3*Q693*0.92*(CM693-V693)</f>
        <v>0</v>
      </c>
      <c r="AD693">
        <f>2*0.95*5.67E-8*(((CM693+$B$7)+273)^4-(V693+273)^4)</f>
        <v>0</v>
      </c>
      <c r="AE693">
        <f>T693+AD693+AB693+AC693</f>
        <v>0</v>
      </c>
      <c r="AF693">
        <v>0</v>
      </c>
      <c r="AG693">
        <v>0</v>
      </c>
      <c r="AH693">
        <f>IF(AF693*$H$13&gt;=AJ693,1.0,(AJ693/(AJ693-AF693*$H$13)))</f>
        <v>0</v>
      </c>
      <c r="AI693">
        <f>(AH693-1)*100</f>
        <v>0</v>
      </c>
      <c r="AJ693">
        <f>MAX(0,($B$13+$C$13*CR693)/(1+$D$13*CR693)*CK693/(CM693+273)*$E$13)</f>
        <v>0</v>
      </c>
      <c r="AK693" t="s">
        <v>303</v>
      </c>
      <c r="AL693" t="s">
        <v>303</v>
      </c>
      <c r="AM693">
        <v>0</v>
      </c>
      <c r="AN693">
        <v>0</v>
      </c>
      <c r="AO693">
        <f>1-AM693/AN693</f>
        <v>0</v>
      </c>
      <c r="AP693">
        <v>0</v>
      </c>
      <c r="AQ693" t="s">
        <v>303</v>
      </c>
      <c r="AR693" t="s">
        <v>303</v>
      </c>
      <c r="AS693">
        <v>0</v>
      </c>
      <c r="AT693">
        <v>0</v>
      </c>
      <c r="AU693">
        <f>1-AS693/AT693</f>
        <v>0</v>
      </c>
      <c r="AV693">
        <v>0.5</v>
      </c>
      <c r="AW693">
        <f>BV693</f>
        <v>0</v>
      </c>
      <c r="AX693">
        <f>K693</f>
        <v>0</v>
      </c>
      <c r="AY693">
        <f>AU693*AV693*AW693</f>
        <v>0</v>
      </c>
      <c r="AZ693">
        <f>(AX693-AP693)/AW693</f>
        <v>0</v>
      </c>
      <c r="BA693">
        <f>(AN693-AT693)/AT693</f>
        <v>0</v>
      </c>
      <c r="BB693">
        <f>AM693/(AO693+AM693/AT693)</f>
        <v>0</v>
      </c>
      <c r="BC693" t="s">
        <v>303</v>
      </c>
      <c r="BD693">
        <v>0</v>
      </c>
      <c r="BE693">
        <f>IF(BD693&lt;&gt;0, BD693, BB693)</f>
        <v>0</v>
      </c>
      <c r="BF693">
        <f>1-BE693/AT693</f>
        <v>0</v>
      </c>
      <c r="BG693">
        <f>(AT693-AS693)/(AT693-BE693)</f>
        <v>0</v>
      </c>
      <c r="BH693">
        <f>(AN693-AT693)/(AN693-BE693)</f>
        <v>0</v>
      </c>
      <c r="BI693">
        <f>(AT693-AS693)/(AT693-AM693)</f>
        <v>0</v>
      </c>
      <c r="BJ693">
        <f>(AN693-AT693)/(AN693-AM693)</f>
        <v>0</v>
      </c>
      <c r="BK693">
        <f>(BG693*BE693/AS693)</f>
        <v>0</v>
      </c>
      <c r="BL693">
        <f>(1-BK693)</f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f>$B$11*CS693+$C$11*CT693+$F$11*CU693*(1-CX693)</f>
        <v>0</v>
      </c>
      <c r="BV693">
        <f>BU693*BW693</f>
        <v>0</v>
      </c>
      <c r="BW693">
        <f>($B$11*$D$9+$C$11*$D$9+$F$11*((DH693+CZ693)/MAX(DH693+CZ693+DI693, 0.1)*$I$9+DI693/MAX(DH693+CZ693+DI693, 0.1)*$J$9))/($B$11+$C$11+$F$11)</f>
        <v>0</v>
      </c>
      <c r="BX693">
        <f>($B$11*$K$9+$C$11*$K$9+$F$11*((DH693+CZ693)/MAX(DH693+CZ693+DI693, 0.1)*$P$9+DI693/MAX(DH693+CZ693+DI693, 0.1)*$Q$9))/($B$11+$C$11+$F$11)</f>
        <v>0</v>
      </c>
      <c r="BY693">
        <v>6</v>
      </c>
      <c r="BZ693">
        <v>0.5</v>
      </c>
      <c r="CA693" t="s">
        <v>304</v>
      </c>
      <c r="CB693">
        <v>2</v>
      </c>
      <c r="CC693">
        <v>1625678567.5</v>
      </c>
      <c r="CD693">
        <v>404.857333333333</v>
      </c>
      <c r="CE693">
        <v>419.933</v>
      </c>
      <c r="CF693">
        <v>17.9951666666667</v>
      </c>
      <c r="CG693">
        <v>14.3341</v>
      </c>
      <c r="CH693">
        <v>419.198666666667</v>
      </c>
      <c r="CI693">
        <v>19.6370666666667</v>
      </c>
      <c r="CJ693">
        <v>500.075666666667</v>
      </c>
      <c r="CK693">
        <v>100.431</v>
      </c>
      <c r="CL693">
        <v>0.1002258</v>
      </c>
      <c r="CM693">
        <v>33.722</v>
      </c>
      <c r="CN693">
        <v>32.9352666666667</v>
      </c>
      <c r="CO693">
        <v>999.9</v>
      </c>
      <c r="CP693">
        <v>0</v>
      </c>
      <c r="CQ693">
        <v>0</v>
      </c>
      <c r="CR693">
        <v>9992.70666666667</v>
      </c>
      <c r="CS693">
        <v>0</v>
      </c>
      <c r="CT693">
        <v>4.35798666666667</v>
      </c>
      <c r="CU693">
        <v>1046.04</v>
      </c>
      <c r="CV693">
        <v>0.961995</v>
      </c>
      <c r="CW693">
        <v>0.0380048</v>
      </c>
      <c r="CX693">
        <v>0</v>
      </c>
      <c r="CY693">
        <v>1110.61</v>
      </c>
      <c r="CZ693">
        <v>4.99912</v>
      </c>
      <c r="DA693">
        <v>11617.1333333333</v>
      </c>
      <c r="DB693">
        <v>6713.04</v>
      </c>
      <c r="DC693">
        <v>39.3746666666667</v>
      </c>
      <c r="DD693">
        <v>41.7706666666667</v>
      </c>
      <c r="DE693">
        <v>40.8953333333333</v>
      </c>
      <c r="DF693">
        <v>41.5</v>
      </c>
      <c r="DG693">
        <v>41.8746666666667</v>
      </c>
      <c r="DH693">
        <v>1001.48</v>
      </c>
      <c r="DI693">
        <v>39.56</v>
      </c>
      <c r="DJ693">
        <v>0</v>
      </c>
      <c r="DK693">
        <v>1625678569.4</v>
      </c>
      <c r="DL693">
        <v>0</v>
      </c>
      <c r="DM693">
        <v>1111.9672</v>
      </c>
      <c r="DN693">
        <v>-13.1799999813527</v>
      </c>
      <c r="DO693">
        <v>-122.338461386396</v>
      </c>
      <c r="DP693">
        <v>11629.896</v>
      </c>
      <c r="DQ693">
        <v>15</v>
      </c>
      <c r="DR693">
        <v>1625677134.6</v>
      </c>
      <c r="DS693" t="s">
        <v>305</v>
      </c>
      <c r="DT693">
        <v>1625677128.6</v>
      </c>
      <c r="DU693">
        <v>1625677134.6</v>
      </c>
      <c r="DV693">
        <v>2</v>
      </c>
      <c r="DW693">
        <v>0.041</v>
      </c>
      <c r="DX693">
        <v>0.026</v>
      </c>
      <c r="DY693">
        <v>-14.347</v>
      </c>
      <c r="DZ693">
        <v>-1.389</v>
      </c>
      <c r="EA693">
        <v>420</v>
      </c>
      <c r="EB693">
        <v>5</v>
      </c>
      <c r="EC693">
        <v>0.14</v>
      </c>
      <c r="ED693">
        <v>0.08</v>
      </c>
      <c r="EE693">
        <v>-15.0812341463415</v>
      </c>
      <c r="EF693">
        <v>0.0382933797909325</v>
      </c>
      <c r="EG693">
        <v>0.044329792931441</v>
      </c>
      <c r="EH693">
        <v>1</v>
      </c>
      <c r="EI693">
        <v>1112.67647058824</v>
      </c>
      <c r="EJ693">
        <v>-13.1959409203326</v>
      </c>
      <c r="EK693">
        <v>1.30640702231674</v>
      </c>
      <c r="EL693">
        <v>0</v>
      </c>
      <c r="EM693">
        <v>3.64789609756098</v>
      </c>
      <c r="EN693">
        <v>0.144445714285717</v>
      </c>
      <c r="EO693">
        <v>0.0157197227180363</v>
      </c>
      <c r="EP693">
        <v>0</v>
      </c>
      <c r="EQ693">
        <v>1</v>
      </c>
      <c r="ER693">
        <v>3</v>
      </c>
      <c r="ES693" t="s">
        <v>427</v>
      </c>
      <c r="ET693">
        <v>100</v>
      </c>
      <c r="EU693">
        <v>100</v>
      </c>
      <c r="EV693">
        <v>-14.341</v>
      </c>
      <c r="EW693">
        <v>-1.6421</v>
      </c>
      <c r="EX693">
        <v>-14.3476998515065</v>
      </c>
      <c r="EY693">
        <v>0.000485247639819423</v>
      </c>
      <c r="EZ693">
        <v>-1.36446825205216e-06</v>
      </c>
      <c r="FA693">
        <v>5.78542989185787e-10</v>
      </c>
      <c r="FB693">
        <v>-1.1099058739466</v>
      </c>
      <c r="FC693">
        <v>-0.0508365997127688</v>
      </c>
      <c r="FD693">
        <v>0.00161886503163497</v>
      </c>
      <c r="FE693">
        <v>-2.08621555845513e-05</v>
      </c>
      <c r="FF693">
        <v>0</v>
      </c>
      <c r="FG693">
        <v>2096</v>
      </c>
      <c r="FH693">
        <v>2</v>
      </c>
      <c r="FI693">
        <v>28</v>
      </c>
      <c r="FJ693">
        <v>24</v>
      </c>
      <c r="FK693">
        <v>23.9</v>
      </c>
      <c r="FL693">
        <v>18</v>
      </c>
      <c r="FM693">
        <v>493.873</v>
      </c>
      <c r="FN693">
        <v>515.666</v>
      </c>
      <c r="FO693">
        <v>39.0544</v>
      </c>
      <c r="FP693">
        <v>26.95</v>
      </c>
      <c r="FQ693">
        <v>30.0004</v>
      </c>
      <c r="FR693">
        <v>26.8511</v>
      </c>
      <c r="FS693">
        <v>26.8153</v>
      </c>
      <c r="FT693">
        <v>21.6281</v>
      </c>
      <c r="FU693">
        <v>10.7359</v>
      </c>
      <c r="FV693">
        <v>0</v>
      </c>
      <c r="FW693">
        <v>39.12</v>
      </c>
      <c r="FX693">
        <v>420</v>
      </c>
      <c r="FY693">
        <v>14.4749</v>
      </c>
      <c r="FZ693">
        <v>101.642</v>
      </c>
      <c r="GA693">
        <v>96.152</v>
      </c>
    </row>
    <row r="694" spans="1:183">
      <c r="A694">
        <v>678</v>
      </c>
      <c r="B694">
        <v>1625678570.5</v>
      </c>
      <c r="C694">
        <v>1354.40000009537</v>
      </c>
      <c r="D694" t="s">
        <v>1662</v>
      </c>
      <c r="E694" t="s">
        <v>1663</v>
      </c>
      <c r="F694">
        <v>1</v>
      </c>
      <c r="G694" t="s">
        <v>302</v>
      </c>
      <c r="H694">
        <v>1625678569.5</v>
      </c>
      <c r="I694">
        <f>(J694)/1000</f>
        <v>0</v>
      </c>
      <c r="J694">
        <f>1000*CJ694*AH694*(CF694-CG694)/(100*BY694*(1000-AH694*CF694))</f>
        <v>0</v>
      </c>
      <c r="K694">
        <f>CJ694*AH694*(CE694-CD694*(1000-AH694*CG694)/(1000-AH694*CF694))/(100*BY694)</f>
        <v>0</v>
      </c>
      <c r="L694">
        <f>CD694 - IF(AH694&gt;1, K694*BY694*100.0/(AJ694*CR694), 0)</f>
        <v>0</v>
      </c>
      <c r="M694">
        <f>((S694-I694/2)*L694-K694)/(S694+I694/2)</f>
        <v>0</v>
      </c>
      <c r="N694">
        <f>M694*(CK694+CL694)/1000.0</f>
        <v>0</v>
      </c>
      <c r="O694">
        <f>(CD694 - IF(AH694&gt;1, K694*BY694*100.0/(AJ694*CR694), 0))*(CK694+CL694)/1000.0</f>
        <v>0</v>
      </c>
      <c r="P694">
        <f>2.0/((1/R694-1/Q694)+SIGN(R694)*SQRT((1/R694-1/Q694)*(1/R694-1/Q694) + 4*BZ694/((BZ694+1)*(BZ694+1))*(2*1/R694*1/Q694-1/Q694*1/Q694)))</f>
        <v>0</v>
      </c>
      <c r="Q694">
        <f>IF(LEFT(CA694,1)&lt;&gt;"0",IF(LEFT(CA694,1)="1",3.0,CB694),$D$5+$E$5*(CR694*CK694/($K$5*1000))+$F$5*(CR694*CK694/($K$5*1000))*MAX(MIN(BY694,$J$5),$I$5)*MAX(MIN(BY694,$J$5),$I$5)+$G$5*MAX(MIN(BY694,$J$5),$I$5)*(CR694*CK694/($K$5*1000))+$H$5*(CR694*CK694/($K$5*1000))*(CR694*CK694/($K$5*1000)))</f>
        <v>0</v>
      </c>
      <c r="R694">
        <f>I694*(1000-(1000*0.61365*exp(17.502*V694/(240.97+V694))/(CK694+CL694)+CF694)/2)/(1000*0.61365*exp(17.502*V694/(240.97+V694))/(CK694+CL694)-CF694)</f>
        <v>0</v>
      </c>
      <c r="S694">
        <f>1/((BZ694+1)/(P694/1.6)+1/(Q694/1.37)) + BZ694/((BZ694+1)/(P694/1.6) + BZ694/(Q694/1.37))</f>
        <v>0</v>
      </c>
      <c r="T694">
        <f>(BU694*BX694)</f>
        <v>0</v>
      </c>
      <c r="U694">
        <f>(CM694+(T694+2*0.95*5.67E-8*(((CM694+$B$7)+273)^4-(CM694+273)^4)-44100*I694)/(1.84*29.3*Q694+8*0.95*5.67E-8*(CM694+273)^3))</f>
        <v>0</v>
      </c>
      <c r="V694">
        <f>($C$7*CN694+$D$7*CO694+$E$7*U694)</f>
        <v>0</v>
      </c>
      <c r="W694">
        <f>0.61365*exp(17.502*V694/(240.97+V694))</f>
        <v>0</v>
      </c>
      <c r="X694">
        <f>(Y694/Z694*100)</f>
        <v>0</v>
      </c>
      <c r="Y694">
        <f>CF694*(CK694+CL694)/1000</f>
        <v>0</v>
      </c>
      <c r="Z694">
        <f>0.61365*exp(17.502*CM694/(240.97+CM694))</f>
        <v>0</v>
      </c>
      <c r="AA694">
        <f>(W694-CF694*(CK694+CL694)/1000)</f>
        <v>0</v>
      </c>
      <c r="AB694">
        <f>(-I694*44100)</f>
        <v>0</v>
      </c>
      <c r="AC694">
        <f>2*29.3*Q694*0.92*(CM694-V694)</f>
        <v>0</v>
      </c>
      <c r="AD694">
        <f>2*0.95*5.67E-8*(((CM694+$B$7)+273)^4-(V694+273)^4)</f>
        <v>0</v>
      </c>
      <c r="AE694">
        <f>T694+AD694+AB694+AC694</f>
        <v>0</v>
      </c>
      <c r="AF694">
        <v>0</v>
      </c>
      <c r="AG694">
        <v>0</v>
      </c>
      <c r="AH694">
        <f>IF(AF694*$H$13&gt;=AJ694,1.0,(AJ694/(AJ694-AF694*$H$13)))</f>
        <v>0</v>
      </c>
      <c r="AI694">
        <f>(AH694-1)*100</f>
        <v>0</v>
      </c>
      <c r="AJ694">
        <f>MAX(0,($B$13+$C$13*CR694)/(1+$D$13*CR694)*CK694/(CM694+273)*$E$13)</f>
        <v>0</v>
      </c>
      <c r="AK694" t="s">
        <v>303</v>
      </c>
      <c r="AL694" t="s">
        <v>303</v>
      </c>
      <c r="AM694">
        <v>0</v>
      </c>
      <c r="AN694">
        <v>0</v>
      </c>
      <c r="AO694">
        <f>1-AM694/AN694</f>
        <v>0</v>
      </c>
      <c r="AP694">
        <v>0</v>
      </c>
      <c r="AQ694" t="s">
        <v>303</v>
      </c>
      <c r="AR694" t="s">
        <v>303</v>
      </c>
      <c r="AS694">
        <v>0</v>
      </c>
      <c r="AT694">
        <v>0</v>
      </c>
      <c r="AU694">
        <f>1-AS694/AT694</f>
        <v>0</v>
      </c>
      <c r="AV694">
        <v>0.5</v>
      </c>
      <c r="AW694">
        <f>BV694</f>
        <v>0</v>
      </c>
      <c r="AX694">
        <f>K694</f>
        <v>0</v>
      </c>
      <c r="AY694">
        <f>AU694*AV694*AW694</f>
        <v>0</v>
      </c>
      <c r="AZ694">
        <f>(AX694-AP694)/AW694</f>
        <v>0</v>
      </c>
      <c r="BA694">
        <f>(AN694-AT694)/AT694</f>
        <v>0</v>
      </c>
      <c r="BB694">
        <f>AM694/(AO694+AM694/AT694)</f>
        <v>0</v>
      </c>
      <c r="BC694" t="s">
        <v>303</v>
      </c>
      <c r="BD694">
        <v>0</v>
      </c>
      <c r="BE694">
        <f>IF(BD694&lt;&gt;0, BD694, BB694)</f>
        <v>0</v>
      </c>
      <c r="BF694">
        <f>1-BE694/AT694</f>
        <v>0</v>
      </c>
      <c r="BG694">
        <f>(AT694-AS694)/(AT694-BE694)</f>
        <v>0</v>
      </c>
      <c r="BH694">
        <f>(AN694-AT694)/(AN694-BE694)</f>
        <v>0</v>
      </c>
      <c r="BI694">
        <f>(AT694-AS694)/(AT694-AM694)</f>
        <v>0</v>
      </c>
      <c r="BJ694">
        <f>(AN694-AT694)/(AN694-AM694)</f>
        <v>0</v>
      </c>
      <c r="BK694">
        <f>(BG694*BE694/AS694)</f>
        <v>0</v>
      </c>
      <c r="BL694">
        <f>(1-BK694)</f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f>$B$11*CS694+$C$11*CT694+$F$11*CU694*(1-CX694)</f>
        <v>0</v>
      </c>
      <c r="BV694">
        <f>BU694*BW694</f>
        <v>0</v>
      </c>
      <c r="BW694">
        <f>($B$11*$D$9+$C$11*$D$9+$F$11*((DH694+CZ694)/MAX(DH694+CZ694+DI694, 0.1)*$I$9+DI694/MAX(DH694+CZ694+DI694, 0.1)*$J$9))/($B$11+$C$11+$F$11)</f>
        <v>0</v>
      </c>
      <c r="BX694">
        <f>($B$11*$K$9+$C$11*$K$9+$F$11*((DH694+CZ694)/MAX(DH694+CZ694+DI694, 0.1)*$P$9+DI694/MAX(DH694+CZ694+DI694, 0.1)*$Q$9))/($B$11+$C$11+$F$11)</f>
        <v>0</v>
      </c>
      <c r="BY694">
        <v>6</v>
      </c>
      <c r="BZ694">
        <v>0.5</v>
      </c>
      <c r="CA694" t="s">
        <v>304</v>
      </c>
      <c r="CB694">
        <v>2</v>
      </c>
      <c r="CC694">
        <v>1625678569.5</v>
      </c>
      <c r="CD694">
        <v>404.864333333333</v>
      </c>
      <c r="CE694">
        <v>420.011666666667</v>
      </c>
      <c r="CF694">
        <v>18.0290333333333</v>
      </c>
      <c r="CG694">
        <v>14.3542</v>
      </c>
      <c r="CH694">
        <v>419.205333333333</v>
      </c>
      <c r="CI694">
        <v>19.6713</v>
      </c>
      <c r="CJ694">
        <v>500.055</v>
      </c>
      <c r="CK694">
        <v>100.429333333333</v>
      </c>
      <c r="CL694">
        <v>0.100172</v>
      </c>
      <c r="CM694">
        <v>33.7519</v>
      </c>
      <c r="CN694">
        <v>32.9639333333333</v>
      </c>
      <c r="CO694">
        <v>999.9</v>
      </c>
      <c r="CP694">
        <v>0</v>
      </c>
      <c r="CQ694">
        <v>0</v>
      </c>
      <c r="CR694">
        <v>9997.5</v>
      </c>
      <c r="CS694">
        <v>0</v>
      </c>
      <c r="CT694">
        <v>4.36993</v>
      </c>
      <c r="CU694">
        <v>1045.92333333333</v>
      </c>
      <c r="CV694">
        <v>0.961987666666667</v>
      </c>
      <c r="CW694">
        <v>0.0380122</v>
      </c>
      <c r="CX694">
        <v>0</v>
      </c>
      <c r="CY694">
        <v>1110.1</v>
      </c>
      <c r="CZ694">
        <v>4.99912</v>
      </c>
      <c r="DA694">
        <v>11611.2</v>
      </c>
      <c r="DB694">
        <v>6712.31333333333</v>
      </c>
      <c r="DC694">
        <v>39.4996666666667</v>
      </c>
      <c r="DD694">
        <v>41.812</v>
      </c>
      <c r="DE694">
        <v>41.0206666666667</v>
      </c>
      <c r="DF694">
        <v>41.7916666666667</v>
      </c>
      <c r="DG694">
        <v>41.9373333333333</v>
      </c>
      <c r="DH694">
        <v>1001.36</v>
      </c>
      <c r="DI694">
        <v>39.5666666666667</v>
      </c>
      <c r="DJ694">
        <v>0</v>
      </c>
      <c r="DK694">
        <v>1625678571.8</v>
      </c>
      <c r="DL694">
        <v>0</v>
      </c>
      <c r="DM694">
        <v>1111.426</v>
      </c>
      <c r="DN694">
        <v>-12.7530769447552</v>
      </c>
      <c r="DO694">
        <v>-122.230769458267</v>
      </c>
      <c r="DP694">
        <v>11624.812</v>
      </c>
      <c r="DQ694">
        <v>15</v>
      </c>
      <c r="DR694">
        <v>1625677134.6</v>
      </c>
      <c r="DS694" t="s">
        <v>305</v>
      </c>
      <c r="DT694">
        <v>1625677128.6</v>
      </c>
      <c r="DU694">
        <v>1625677134.6</v>
      </c>
      <c r="DV694">
        <v>2</v>
      </c>
      <c r="DW694">
        <v>0.041</v>
      </c>
      <c r="DX694">
        <v>0.026</v>
      </c>
      <c r="DY694">
        <v>-14.347</v>
      </c>
      <c r="DZ694">
        <v>-1.389</v>
      </c>
      <c r="EA694">
        <v>420</v>
      </c>
      <c r="EB694">
        <v>5</v>
      </c>
      <c r="EC694">
        <v>0.14</v>
      </c>
      <c r="ED694">
        <v>0.08</v>
      </c>
      <c r="EE694">
        <v>-15.0813853658537</v>
      </c>
      <c r="EF694">
        <v>-0.1594097560976</v>
      </c>
      <c r="EG694">
        <v>0.0438130983921453</v>
      </c>
      <c r="EH694">
        <v>1</v>
      </c>
      <c r="EI694">
        <v>1112.13705882353</v>
      </c>
      <c r="EJ694">
        <v>-12.8592434736226</v>
      </c>
      <c r="EK694">
        <v>1.26740710162351</v>
      </c>
      <c r="EL694">
        <v>0</v>
      </c>
      <c r="EM694">
        <v>3.65231414634146</v>
      </c>
      <c r="EN694">
        <v>0.143497003484323</v>
      </c>
      <c r="EO694">
        <v>0.0156919441777029</v>
      </c>
      <c r="EP694">
        <v>0</v>
      </c>
      <c r="EQ694">
        <v>1</v>
      </c>
      <c r="ER694">
        <v>3</v>
      </c>
      <c r="ES694" t="s">
        <v>427</v>
      </c>
      <c r="ET694">
        <v>100</v>
      </c>
      <c r="EU694">
        <v>100</v>
      </c>
      <c r="EV694">
        <v>-14.341</v>
      </c>
      <c r="EW694">
        <v>-1.6425</v>
      </c>
      <c r="EX694">
        <v>-14.3476998515065</v>
      </c>
      <c r="EY694">
        <v>0.000485247639819423</v>
      </c>
      <c r="EZ694">
        <v>-1.36446825205216e-06</v>
      </c>
      <c r="FA694">
        <v>5.78542989185787e-10</v>
      </c>
      <c r="FB694">
        <v>-1.1099058739466</v>
      </c>
      <c r="FC694">
        <v>-0.0508365997127688</v>
      </c>
      <c r="FD694">
        <v>0.00161886503163497</v>
      </c>
      <c r="FE694">
        <v>-2.08621555845513e-05</v>
      </c>
      <c r="FF694">
        <v>0</v>
      </c>
      <c r="FG694">
        <v>2096</v>
      </c>
      <c r="FH694">
        <v>2</v>
      </c>
      <c r="FI694">
        <v>28</v>
      </c>
      <c r="FJ694">
        <v>24</v>
      </c>
      <c r="FK694">
        <v>23.9</v>
      </c>
      <c r="FL694">
        <v>18</v>
      </c>
      <c r="FM694">
        <v>494.125</v>
      </c>
      <c r="FN694">
        <v>515.741</v>
      </c>
      <c r="FO694">
        <v>39.1052</v>
      </c>
      <c r="FP694">
        <v>26.9529</v>
      </c>
      <c r="FQ694">
        <v>30.0005</v>
      </c>
      <c r="FR694">
        <v>26.8533</v>
      </c>
      <c r="FS694">
        <v>26.8176</v>
      </c>
      <c r="FT694">
        <v>21.6304</v>
      </c>
      <c r="FU694">
        <v>10.3856</v>
      </c>
      <c r="FV694">
        <v>0</v>
      </c>
      <c r="FW694">
        <v>39.19</v>
      </c>
      <c r="FX694">
        <v>420</v>
      </c>
      <c r="FY694">
        <v>14.5701</v>
      </c>
      <c r="FZ694">
        <v>101.642</v>
      </c>
      <c r="GA694">
        <v>96.1531</v>
      </c>
    </row>
    <row r="695" spans="1:183">
      <c r="A695">
        <v>679</v>
      </c>
      <c r="B695">
        <v>1625678572.5</v>
      </c>
      <c r="C695">
        <v>1356.40000009537</v>
      </c>
      <c r="D695" t="s">
        <v>1664</v>
      </c>
      <c r="E695" t="s">
        <v>1665</v>
      </c>
      <c r="F695">
        <v>1</v>
      </c>
      <c r="G695" t="s">
        <v>302</v>
      </c>
      <c r="H695">
        <v>1625678571.5</v>
      </c>
      <c r="I695">
        <f>(J695)/1000</f>
        <v>0</v>
      </c>
      <c r="J695">
        <f>1000*CJ695*AH695*(CF695-CG695)/(100*BY695*(1000-AH695*CF695))</f>
        <v>0</v>
      </c>
      <c r="K695">
        <f>CJ695*AH695*(CE695-CD695*(1000-AH695*CG695)/(1000-AH695*CF695))/(100*BY695)</f>
        <v>0</v>
      </c>
      <c r="L695">
        <f>CD695 - IF(AH695&gt;1, K695*BY695*100.0/(AJ695*CR695), 0)</f>
        <v>0</v>
      </c>
      <c r="M695">
        <f>((S695-I695/2)*L695-K695)/(S695+I695/2)</f>
        <v>0</v>
      </c>
      <c r="N695">
        <f>M695*(CK695+CL695)/1000.0</f>
        <v>0</v>
      </c>
      <c r="O695">
        <f>(CD695 - IF(AH695&gt;1, K695*BY695*100.0/(AJ695*CR695), 0))*(CK695+CL695)/1000.0</f>
        <v>0</v>
      </c>
      <c r="P695">
        <f>2.0/((1/R695-1/Q695)+SIGN(R695)*SQRT((1/R695-1/Q695)*(1/R695-1/Q695) + 4*BZ695/((BZ695+1)*(BZ695+1))*(2*1/R695*1/Q695-1/Q695*1/Q695)))</f>
        <v>0</v>
      </c>
      <c r="Q695">
        <f>IF(LEFT(CA695,1)&lt;&gt;"0",IF(LEFT(CA695,1)="1",3.0,CB695),$D$5+$E$5*(CR695*CK695/($K$5*1000))+$F$5*(CR695*CK695/($K$5*1000))*MAX(MIN(BY695,$J$5),$I$5)*MAX(MIN(BY695,$J$5),$I$5)+$G$5*MAX(MIN(BY695,$J$5),$I$5)*(CR695*CK695/($K$5*1000))+$H$5*(CR695*CK695/($K$5*1000))*(CR695*CK695/($K$5*1000)))</f>
        <v>0</v>
      </c>
      <c r="R695">
        <f>I695*(1000-(1000*0.61365*exp(17.502*V695/(240.97+V695))/(CK695+CL695)+CF695)/2)/(1000*0.61365*exp(17.502*V695/(240.97+V695))/(CK695+CL695)-CF695)</f>
        <v>0</v>
      </c>
      <c r="S695">
        <f>1/((BZ695+1)/(P695/1.6)+1/(Q695/1.37)) + BZ695/((BZ695+1)/(P695/1.6) + BZ695/(Q695/1.37))</f>
        <v>0</v>
      </c>
      <c r="T695">
        <f>(BU695*BX695)</f>
        <v>0</v>
      </c>
      <c r="U695">
        <f>(CM695+(T695+2*0.95*5.67E-8*(((CM695+$B$7)+273)^4-(CM695+273)^4)-44100*I695)/(1.84*29.3*Q695+8*0.95*5.67E-8*(CM695+273)^3))</f>
        <v>0</v>
      </c>
      <c r="V695">
        <f>($C$7*CN695+$D$7*CO695+$E$7*U695)</f>
        <v>0</v>
      </c>
      <c r="W695">
        <f>0.61365*exp(17.502*V695/(240.97+V695))</f>
        <v>0</v>
      </c>
      <c r="X695">
        <f>(Y695/Z695*100)</f>
        <v>0</v>
      </c>
      <c r="Y695">
        <f>CF695*(CK695+CL695)/1000</f>
        <v>0</v>
      </c>
      <c r="Z695">
        <f>0.61365*exp(17.502*CM695/(240.97+CM695))</f>
        <v>0</v>
      </c>
      <c r="AA695">
        <f>(W695-CF695*(CK695+CL695)/1000)</f>
        <v>0</v>
      </c>
      <c r="AB695">
        <f>(-I695*44100)</f>
        <v>0</v>
      </c>
      <c r="AC695">
        <f>2*29.3*Q695*0.92*(CM695-V695)</f>
        <v>0</v>
      </c>
      <c r="AD695">
        <f>2*0.95*5.67E-8*(((CM695+$B$7)+273)^4-(V695+273)^4)</f>
        <v>0</v>
      </c>
      <c r="AE695">
        <f>T695+AD695+AB695+AC695</f>
        <v>0</v>
      </c>
      <c r="AF695">
        <v>0</v>
      </c>
      <c r="AG695">
        <v>0</v>
      </c>
      <c r="AH695">
        <f>IF(AF695*$H$13&gt;=AJ695,1.0,(AJ695/(AJ695-AF695*$H$13)))</f>
        <v>0</v>
      </c>
      <c r="AI695">
        <f>(AH695-1)*100</f>
        <v>0</v>
      </c>
      <c r="AJ695">
        <f>MAX(0,($B$13+$C$13*CR695)/(1+$D$13*CR695)*CK695/(CM695+273)*$E$13)</f>
        <v>0</v>
      </c>
      <c r="AK695" t="s">
        <v>303</v>
      </c>
      <c r="AL695" t="s">
        <v>303</v>
      </c>
      <c r="AM695">
        <v>0</v>
      </c>
      <c r="AN695">
        <v>0</v>
      </c>
      <c r="AO695">
        <f>1-AM695/AN695</f>
        <v>0</v>
      </c>
      <c r="AP695">
        <v>0</v>
      </c>
      <c r="AQ695" t="s">
        <v>303</v>
      </c>
      <c r="AR695" t="s">
        <v>303</v>
      </c>
      <c r="AS695">
        <v>0</v>
      </c>
      <c r="AT695">
        <v>0</v>
      </c>
      <c r="AU695">
        <f>1-AS695/AT695</f>
        <v>0</v>
      </c>
      <c r="AV695">
        <v>0.5</v>
      </c>
      <c r="AW695">
        <f>BV695</f>
        <v>0</v>
      </c>
      <c r="AX695">
        <f>K695</f>
        <v>0</v>
      </c>
      <c r="AY695">
        <f>AU695*AV695*AW695</f>
        <v>0</v>
      </c>
      <c r="AZ695">
        <f>(AX695-AP695)/AW695</f>
        <v>0</v>
      </c>
      <c r="BA695">
        <f>(AN695-AT695)/AT695</f>
        <v>0</v>
      </c>
      <c r="BB695">
        <f>AM695/(AO695+AM695/AT695)</f>
        <v>0</v>
      </c>
      <c r="BC695" t="s">
        <v>303</v>
      </c>
      <c r="BD695">
        <v>0</v>
      </c>
      <c r="BE695">
        <f>IF(BD695&lt;&gt;0, BD695, BB695)</f>
        <v>0</v>
      </c>
      <c r="BF695">
        <f>1-BE695/AT695</f>
        <v>0</v>
      </c>
      <c r="BG695">
        <f>(AT695-AS695)/(AT695-BE695)</f>
        <v>0</v>
      </c>
      <c r="BH695">
        <f>(AN695-AT695)/(AN695-BE695)</f>
        <v>0</v>
      </c>
      <c r="BI695">
        <f>(AT695-AS695)/(AT695-AM695)</f>
        <v>0</v>
      </c>
      <c r="BJ695">
        <f>(AN695-AT695)/(AN695-AM695)</f>
        <v>0</v>
      </c>
      <c r="BK695">
        <f>(BG695*BE695/AS695)</f>
        <v>0</v>
      </c>
      <c r="BL695">
        <f>(1-BK695)</f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f>$B$11*CS695+$C$11*CT695+$F$11*CU695*(1-CX695)</f>
        <v>0</v>
      </c>
      <c r="BV695">
        <f>BU695*BW695</f>
        <v>0</v>
      </c>
      <c r="BW695">
        <f>($B$11*$D$9+$C$11*$D$9+$F$11*((DH695+CZ695)/MAX(DH695+CZ695+DI695, 0.1)*$I$9+DI695/MAX(DH695+CZ695+DI695, 0.1)*$J$9))/($B$11+$C$11+$F$11)</f>
        <v>0</v>
      </c>
      <c r="BX695">
        <f>($B$11*$K$9+$C$11*$K$9+$F$11*((DH695+CZ695)/MAX(DH695+CZ695+DI695, 0.1)*$P$9+DI695/MAX(DH695+CZ695+DI695, 0.1)*$Q$9))/($B$11+$C$11+$F$11)</f>
        <v>0</v>
      </c>
      <c r="BY695">
        <v>6</v>
      </c>
      <c r="BZ695">
        <v>0.5</v>
      </c>
      <c r="CA695" t="s">
        <v>304</v>
      </c>
      <c r="CB695">
        <v>2</v>
      </c>
      <c r="CC695">
        <v>1625678571.5</v>
      </c>
      <c r="CD695">
        <v>404.878666666667</v>
      </c>
      <c r="CE695">
        <v>420.007666666667</v>
      </c>
      <c r="CF695">
        <v>18.0619</v>
      </c>
      <c r="CG695">
        <v>14.3689333333333</v>
      </c>
      <c r="CH695">
        <v>419.220333333333</v>
      </c>
      <c r="CI695">
        <v>19.7045333333333</v>
      </c>
      <c r="CJ695">
        <v>499.977</v>
      </c>
      <c r="CK695">
        <v>100.425333333333</v>
      </c>
      <c r="CL695">
        <v>0.0996370666666667</v>
      </c>
      <c r="CM695">
        <v>33.7809</v>
      </c>
      <c r="CN695">
        <v>32.9903</v>
      </c>
      <c r="CO695">
        <v>999.9</v>
      </c>
      <c r="CP695">
        <v>0</v>
      </c>
      <c r="CQ695">
        <v>0</v>
      </c>
      <c r="CR695">
        <v>10005.0333333333</v>
      </c>
      <c r="CS695">
        <v>0</v>
      </c>
      <c r="CT695">
        <v>4.38050333333333</v>
      </c>
      <c r="CU695">
        <v>1046.03666666667</v>
      </c>
      <c r="CV695">
        <v>0.961995</v>
      </c>
      <c r="CW695">
        <v>0.0380048</v>
      </c>
      <c r="CX695">
        <v>0</v>
      </c>
      <c r="CY695">
        <v>1109.70666666667</v>
      </c>
      <c r="CZ695">
        <v>4.99912</v>
      </c>
      <c r="DA695">
        <v>11611.3666666667</v>
      </c>
      <c r="DB695">
        <v>6713.03</v>
      </c>
      <c r="DC695">
        <v>39.4583333333333</v>
      </c>
      <c r="DD695">
        <v>41.812</v>
      </c>
      <c r="DE695">
        <v>40.9996666666667</v>
      </c>
      <c r="DF695">
        <v>41.7083333333333</v>
      </c>
      <c r="DG695">
        <v>42.0206666666667</v>
      </c>
      <c r="DH695">
        <v>1001.47666666667</v>
      </c>
      <c r="DI695">
        <v>39.56</v>
      </c>
      <c r="DJ695">
        <v>0</v>
      </c>
      <c r="DK695">
        <v>1625678573.6</v>
      </c>
      <c r="DL695">
        <v>0</v>
      </c>
      <c r="DM695">
        <v>1111.08807692308</v>
      </c>
      <c r="DN695">
        <v>-12.8167521406325</v>
      </c>
      <c r="DO695">
        <v>-116.98461543233</v>
      </c>
      <c r="DP695">
        <v>11622.1615384615</v>
      </c>
      <c r="DQ695">
        <v>15</v>
      </c>
      <c r="DR695">
        <v>1625677134.6</v>
      </c>
      <c r="DS695" t="s">
        <v>305</v>
      </c>
      <c r="DT695">
        <v>1625677128.6</v>
      </c>
      <c r="DU695">
        <v>1625677134.6</v>
      </c>
      <c r="DV695">
        <v>2</v>
      </c>
      <c r="DW695">
        <v>0.041</v>
      </c>
      <c r="DX695">
        <v>0.026</v>
      </c>
      <c r="DY695">
        <v>-14.347</v>
      </c>
      <c r="DZ695">
        <v>-1.389</v>
      </c>
      <c r="EA695">
        <v>420</v>
      </c>
      <c r="EB695">
        <v>5</v>
      </c>
      <c r="EC695">
        <v>0.14</v>
      </c>
      <c r="ED695">
        <v>0.08</v>
      </c>
      <c r="EE695">
        <v>-15.0865170731707</v>
      </c>
      <c r="EF695">
        <v>-0.234593728222981</v>
      </c>
      <c r="EG695">
        <v>0.0463540873691189</v>
      </c>
      <c r="EH695">
        <v>1</v>
      </c>
      <c r="EI695">
        <v>1111.74558823529</v>
      </c>
      <c r="EJ695">
        <v>-12.9012171716862</v>
      </c>
      <c r="EK695">
        <v>1.27309763771508</v>
      </c>
      <c r="EL695">
        <v>0</v>
      </c>
      <c r="EM695">
        <v>3.65877317073171</v>
      </c>
      <c r="EN695">
        <v>0.151434146341454</v>
      </c>
      <c r="EO695">
        <v>0.0166298311797929</v>
      </c>
      <c r="EP695">
        <v>0</v>
      </c>
      <c r="EQ695">
        <v>1</v>
      </c>
      <c r="ER695">
        <v>3</v>
      </c>
      <c r="ES695" t="s">
        <v>427</v>
      </c>
      <c r="ET695">
        <v>100</v>
      </c>
      <c r="EU695">
        <v>100</v>
      </c>
      <c r="EV695">
        <v>-14.342</v>
      </c>
      <c r="EW695">
        <v>-1.6429</v>
      </c>
      <c r="EX695">
        <v>-14.3476998515065</v>
      </c>
      <c r="EY695">
        <v>0.000485247639819423</v>
      </c>
      <c r="EZ695">
        <v>-1.36446825205216e-06</v>
      </c>
      <c r="FA695">
        <v>5.78542989185787e-10</v>
      </c>
      <c r="FB695">
        <v>-1.1099058739466</v>
      </c>
      <c r="FC695">
        <v>-0.0508365997127688</v>
      </c>
      <c r="FD695">
        <v>0.00161886503163497</v>
      </c>
      <c r="FE695">
        <v>-2.08621555845513e-05</v>
      </c>
      <c r="FF695">
        <v>0</v>
      </c>
      <c r="FG695">
        <v>2096</v>
      </c>
      <c r="FH695">
        <v>2</v>
      </c>
      <c r="FI695">
        <v>28</v>
      </c>
      <c r="FJ695">
        <v>24.1</v>
      </c>
      <c r="FK695">
        <v>24</v>
      </c>
      <c r="FL695">
        <v>18</v>
      </c>
      <c r="FM695">
        <v>494.125</v>
      </c>
      <c r="FN695">
        <v>515.794</v>
      </c>
      <c r="FO695">
        <v>39.1446</v>
      </c>
      <c r="FP695">
        <v>26.9563</v>
      </c>
      <c r="FQ695">
        <v>30.0008</v>
      </c>
      <c r="FR695">
        <v>26.855</v>
      </c>
      <c r="FS695">
        <v>26.8193</v>
      </c>
      <c r="FT695">
        <v>21.6305</v>
      </c>
      <c r="FU695">
        <v>10.3856</v>
      </c>
      <c r="FV695">
        <v>0</v>
      </c>
      <c r="FW695">
        <v>39.19</v>
      </c>
      <c r="FX695">
        <v>420</v>
      </c>
      <c r="FY695">
        <v>14.5823</v>
      </c>
      <c r="FZ695">
        <v>101.642</v>
      </c>
      <c r="GA695">
        <v>96.1539</v>
      </c>
    </row>
    <row r="696" spans="1:183">
      <c r="A696">
        <v>680</v>
      </c>
      <c r="B696">
        <v>1625678574.5</v>
      </c>
      <c r="C696">
        <v>1358.40000009537</v>
      </c>
      <c r="D696" t="s">
        <v>1666</v>
      </c>
      <c r="E696" t="s">
        <v>1667</v>
      </c>
      <c r="F696">
        <v>1</v>
      </c>
      <c r="G696" t="s">
        <v>302</v>
      </c>
      <c r="H696">
        <v>1625678573.5</v>
      </c>
      <c r="I696">
        <f>(J696)/1000</f>
        <v>0</v>
      </c>
      <c r="J696">
        <f>1000*CJ696*AH696*(CF696-CG696)/(100*BY696*(1000-AH696*CF696))</f>
        <v>0</v>
      </c>
      <c r="K696">
        <f>CJ696*AH696*(CE696-CD696*(1000-AH696*CG696)/(1000-AH696*CF696))/(100*BY696)</f>
        <v>0</v>
      </c>
      <c r="L696">
        <f>CD696 - IF(AH696&gt;1, K696*BY696*100.0/(AJ696*CR696), 0)</f>
        <v>0</v>
      </c>
      <c r="M696">
        <f>((S696-I696/2)*L696-K696)/(S696+I696/2)</f>
        <v>0</v>
      </c>
      <c r="N696">
        <f>M696*(CK696+CL696)/1000.0</f>
        <v>0</v>
      </c>
      <c r="O696">
        <f>(CD696 - IF(AH696&gt;1, K696*BY696*100.0/(AJ696*CR696), 0))*(CK696+CL696)/1000.0</f>
        <v>0</v>
      </c>
      <c r="P696">
        <f>2.0/((1/R696-1/Q696)+SIGN(R696)*SQRT((1/R696-1/Q696)*(1/R696-1/Q696) + 4*BZ696/((BZ696+1)*(BZ696+1))*(2*1/R696*1/Q696-1/Q696*1/Q696)))</f>
        <v>0</v>
      </c>
      <c r="Q696">
        <f>IF(LEFT(CA696,1)&lt;&gt;"0",IF(LEFT(CA696,1)="1",3.0,CB696),$D$5+$E$5*(CR696*CK696/($K$5*1000))+$F$5*(CR696*CK696/($K$5*1000))*MAX(MIN(BY696,$J$5),$I$5)*MAX(MIN(BY696,$J$5),$I$5)+$G$5*MAX(MIN(BY696,$J$5),$I$5)*(CR696*CK696/($K$5*1000))+$H$5*(CR696*CK696/($K$5*1000))*(CR696*CK696/($K$5*1000)))</f>
        <v>0</v>
      </c>
      <c r="R696">
        <f>I696*(1000-(1000*0.61365*exp(17.502*V696/(240.97+V696))/(CK696+CL696)+CF696)/2)/(1000*0.61365*exp(17.502*V696/(240.97+V696))/(CK696+CL696)-CF696)</f>
        <v>0</v>
      </c>
      <c r="S696">
        <f>1/((BZ696+1)/(P696/1.6)+1/(Q696/1.37)) + BZ696/((BZ696+1)/(P696/1.6) + BZ696/(Q696/1.37))</f>
        <v>0</v>
      </c>
      <c r="T696">
        <f>(BU696*BX696)</f>
        <v>0</v>
      </c>
      <c r="U696">
        <f>(CM696+(T696+2*0.95*5.67E-8*(((CM696+$B$7)+273)^4-(CM696+273)^4)-44100*I696)/(1.84*29.3*Q696+8*0.95*5.67E-8*(CM696+273)^3))</f>
        <v>0</v>
      </c>
      <c r="V696">
        <f>($C$7*CN696+$D$7*CO696+$E$7*U696)</f>
        <v>0</v>
      </c>
      <c r="W696">
        <f>0.61365*exp(17.502*V696/(240.97+V696))</f>
        <v>0</v>
      </c>
      <c r="X696">
        <f>(Y696/Z696*100)</f>
        <v>0</v>
      </c>
      <c r="Y696">
        <f>CF696*(CK696+CL696)/1000</f>
        <v>0</v>
      </c>
      <c r="Z696">
        <f>0.61365*exp(17.502*CM696/(240.97+CM696))</f>
        <v>0</v>
      </c>
      <c r="AA696">
        <f>(W696-CF696*(CK696+CL696)/1000)</f>
        <v>0</v>
      </c>
      <c r="AB696">
        <f>(-I696*44100)</f>
        <v>0</v>
      </c>
      <c r="AC696">
        <f>2*29.3*Q696*0.92*(CM696-V696)</f>
        <v>0</v>
      </c>
      <c r="AD696">
        <f>2*0.95*5.67E-8*(((CM696+$B$7)+273)^4-(V696+273)^4)</f>
        <v>0</v>
      </c>
      <c r="AE696">
        <f>T696+AD696+AB696+AC696</f>
        <v>0</v>
      </c>
      <c r="AF696">
        <v>0</v>
      </c>
      <c r="AG696">
        <v>0</v>
      </c>
      <c r="AH696">
        <f>IF(AF696*$H$13&gt;=AJ696,1.0,(AJ696/(AJ696-AF696*$H$13)))</f>
        <v>0</v>
      </c>
      <c r="AI696">
        <f>(AH696-1)*100</f>
        <v>0</v>
      </c>
      <c r="AJ696">
        <f>MAX(0,($B$13+$C$13*CR696)/(1+$D$13*CR696)*CK696/(CM696+273)*$E$13)</f>
        <v>0</v>
      </c>
      <c r="AK696" t="s">
        <v>303</v>
      </c>
      <c r="AL696" t="s">
        <v>303</v>
      </c>
      <c r="AM696">
        <v>0</v>
      </c>
      <c r="AN696">
        <v>0</v>
      </c>
      <c r="AO696">
        <f>1-AM696/AN696</f>
        <v>0</v>
      </c>
      <c r="AP696">
        <v>0</v>
      </c>
      <c r="AQ696" t="s">
        <v>303</v>
      </c>
      <c r="AR696" t="s">
        <v>303</v>
      </c>
      <c r="AS696">
        <v>0</v>
      </c>
      <c r="AT696">
        <v>0</v>
      </c>
      <c r="AU696">
        <f>1-AS696/AT696</f>
        <v>0</v>
      </c>
      <c r="AV696">
        <v>0.5</v>
      </c>
      <c r="AW696">
        <f>BV696</f>
        <v>0</v>
      </c>
      <c r="AX696">
        <f>K696</f>
        <v>0</v>
      </c>
      <c r="AY696">
        <f>AU696*AV696*AW696</f>
        <v>0</v>
      </c>
      <c r="AZ696">
        <f>(AX696-AP696)/AW696</f>
        <v>0</v>
      </c>
      <c r="BA696">
        <f>(AN696-AT696)/AT696</f>
        <v>0</v>
      </c>
      <c r="BB696">
        <f>AM696/(AO696+AM696/AT696)</f>
        <v>0</v>
      </c>
      <c r="BC696" t="s">
        <v>303</v>
      </c>
      <c r="BD696">
        <v>0</v>
      </c>
      <c r="BE696">
        <f>IF(BD696&lt;&gt;0, BD696, BB696)</f>
        <v>0</v>
      </c>
      <c r="BF696">
        <f>1-BE696/AT696</f>
        <v>0</v>
      </c>
      <c r="BG696">
        <f>(AT696-AS696)/(AT696-BE696)</f>
        <v>0</v>
      </c>
      <c r="BH696">
        <f>(AN696-AT696)/(AN696-BE696)</f>
        <v>0</v>
      </c>
      <c r="BI696">
        <f>(AT696-AS696)/(AT696-AM696)</f>
        <v>0</v>
      </c>
      <c r="BJ696">
        <f>(AN696-AT696)/(AN696-AM696)</f>
        <v>0</v>
      </c>
      <c r="BK696">
        <f>(BG696*BE696/AS696)</f>
        <v>0</v>
      </c>
      <c r="BL696">
        <f>(1-BK696)</f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f>$B$11*CS696+$C$11*CT696+$F$11*CU696*(1-CX696)</f>
        <v>0</v>
      </c>
      <c r="BV696">
        <f>BU696*BW696</f>
        <v>0</v>
      </c>
      <c r="BW696">
        <f>($B$11*$D$9+$C$11*$D$9+$F$11*((DH696+CZ696)/MAX(DH696+CZ696+DI696, 0.1)*$I$9+DI696/MAX(DH696+CZ696+DI696, 0.1)*$J$9))/($B$11+$C$11+$F$11)</f>
        <v>0</v>
      </c>
      <c r="BX696">
        <f>($B$11*$K$9+$C$11*$K$9+$F$11*((DH696+CZ696)/MAX(DH696+CZ696+DI696, 0.1)*$P$9+DI696/MAX(DH696+CZ696+DI696, 0.1)*$Q$9))/($B$11+$C$11+$F$11)</f>
        <v>0</v>
      </c>
      <c r="BY696">
        <v>6</v>
      </c>
      <c r="BZ696">
        <v>0.5</v>
      </c>
      <c r="CA696" t="s">
        <v>304</v>
      </c>
      <c r="CB696">
        <v>2</v>
      </c>
      <c r="CC696">
        <v>1625678573.5</v>
      </c>
      <c r="CD696">
        <v>404.876666666667</v>
      </c>
      <c r="CE696">
        <v>419.953666666667</v>
      </c>
      <c r="CF696">
        <v>18.0912666666667</v>
      </c>
      <c r="CG696">
        <v>14.3915666666667</v>
      </c>
      <c r="CH696">
        <v>419.218333333333</v>
      </c>
      <c r="CI696">
        <v>19.7342666666667</v>
      </c>
      <c r="CJ696">
        <v>500.031333333333</v>
      </c>
      <c r="CK696">
        <v>100.423666666667</v>
      </c>
      <c r="CL696">
        <v>0.100040066666667</v>
      </c>
      <c r="CM696">
        <v>33.8102333333333</v>
      </c>
      <c r="CN696">
        <v>33.0109</v>
      </c>
      <c r="CO696">
        <v>999.9</v>
      </c>
      <c r="CP696">
        <v>0</v>
      </c>
      <c r="CQ696">
        <v>0</v>
      </c>
      <c r="CR696">
        <v>9983.75</v>
      </c>
      <c r="CS696">
        <v>0</v>
      </c>
      <c r="CT696">
        <v>4.39520666666667</v>
      </c>
      <c r="CU696">
        <v>1046.02</v>
      </c>
      <c r="CV696">
        <v>0.961995</v>
      </c>
      <c r="CW696">
        <v>0.0380048</v>
      </c>
      <c r="CX696">
        <v>0</v>
      </c>
      <c r="CY696">
        <v>1109.08333333333</v>
      </c>
      <c r="CZ696">
        <v>4.99912</v>
      </c>
      <c r="DA696">
        <v>11607.8666666667</v>
      </c>
      <c r="DB696">
        <v>6712.94666666667</v>
      </c>
      <c r="DC696">
        <v>39.4163333333333</v>
      </c>
      <c r="DD696">
        <v>41.812</v>
      </c>
      <c r="DE696">
        <v>41.062</v>
      </c>
      <c r="DF696">
        <v>41.812</v>
      </c>
      <c r="DG696">
        <v>42</v>
      </c>
      <c r="DH696">
        <v>1001.46</v>
      </c>
      <c r="DI696">
        <v>39.56</v>
      </c>
      <c r="DJ696">
        <v>0</v>
      </c>
      <c r="DK696">
        <v>1625678575.4</v>
      </c>
      <c r="DL696">
        <v>0</v>
      </c>
      <c r="DM696">
        <v>1110.6436</v>
      </c>
      <c r="DN696">
        <v>-13.0330769064653</v>
      </c>
      <c r="DO696">
        <v>-112.399999900323</v>
      </c>
      <c r="DP696">
        <v>11618.048</v>
      </c>
      <c r="DQ696">
        <v>15</v>
      </c>
      <c r="DR696">
        <v>1625677134.6</v>
      </c>
      <c r="DS696" t="s">
        <v>305</v>
      </c>
      <c r="DT696">
        <v>1625677128.6</v>
      </c>
      <c r="DU696">
        <v>1625677134.6</v>
      </c>
      <c r="DV696">
        <v>2</v>
      </c>
      <c r="DW696">
        <v>0.041</v>
      </c>
      <c r="DX696">
        <v>0.026</v>
      </c>
      <c r="DY696">
        <v>-14.347</v>
      </c>
      <c r="DZ696">
        <v>-1.389</v>
      </c>
      <c r="EA696">
        <v>420</v>
      </c>
      <c r="EB696">
        <v>5</v>
      </c>
      <c r="EC696">
        <v>0.14</v>
      </c>
      <c r="ED696">
        <v>0.08</v>
      </c>
      <c r="EE696">
        <v>-15.0857804878049</v>
      </c>
      <c r="EF696">
        <v>-0.239356097560995</v>
      </c>
      <c r="EG696">
        <v>0.04656290902986</v>
      </c>
      <c r="EH696">
        <v>1</v>
      </c>
      <c r="EI696">
        <v>1111.28696969697</v>
      </c>
      <c r="EJ696">
        <v>-13.302766787246</v>
      </c>
      <c r="EK696">
        <v>1.27105416723734</v>
      </c>
      <c r="EL696">
        <v>0</v>
      </c>
      <c r="EM696">
        <v>3.6651843902439</v>
      </c>
      <c r="EN696">
        <v>0.166831567944255</v>
      </c>
      <c r="EO696">
        <v>0.0182629485035367</v>
      </c>
      <c r="EP696">
        <v>0</v>
      </c>
      <c r="EQ696">
        <v>1</v>
      </c>
      <c r="ER696">
        <v>3</v>
      </c>
      <c r="ES696" t="s">
        <v>427</v>
      </c>
      <c r="ET696">
        <v>100</v>
      </c>
      <c r="EU696">
        <v>100</v>
      </c>
      <c r="EV696">
        <v>-14.341</v>
      </c>
      <c r="EW696">
        <v>-1.6432</v>
      </c>
      <c r="EX696">
        <v>-14.3476998515065</v>
      </c>
      <c r="EY696">
        <v>0.000485247639819423</v>
      </c>
      <c r="EZ696">
        <v>-1.36446825205216e-06</v>
      </c>
      <c r="FA696">
        <v>5.78542989185787e-10</v>
      </c>
      <c r="FB696">
        <v>-1.1099058739466</v>
      </c>
      <c r="FC696">
        <v>-0.0508365997127688</v>
      </c>
      <c r="FD696">
        <v>0.00161886503163497</v>
      </c>
      <c r="FE696">
        <v>-2.08621555845513e-05</v>
      </c>
      <c r="FF696">
        <v>0</v>
      </c>
      <c r="FG696">
        <v>2096</v>
      </c>
      <c r="FH696">
        <v>2</v>
      </c>
      <c r="FI696">
        <v>28</v>
      </c>
      <c r="FJ696">
        <v>24.1</v>
      </c>
      <c r="FK696">
        <v>24</v>
      </c>
      <c r="FL696">
        <v>18</v>
      </c>
      <c r="FM696">
        <v>493.935</v>
      </c>
      <c r="FN696">
        <v>515.954</v>
      </c>
      <c r="FO696">
        <v>39.1892</v>
      </c>
      <c r="FP696">
        <v>26.9592</v>
      </c>
      <c r="FQ696">
        <v>30.0006</v>
      </c>
      <c r="FR696">
        <v>26.8568</v>
      </c>
      <c r="FS696">
        <v>26.821</v>
      </c>
      <c r="FT696">
        <v>21.6317</v>
      </c>
      <c r="FU696">
        <v>10.0754</v>
      </c>
      <c r="FV696">
        <v>0</v>
      </c>
      <c r="FW696">
        <v>39.26</v>
      </c>
      <c r="FX696">
        <v>420</v>
      </c>
      <c r="FY696">
        <v>14.5936</v>
      </c>
      <c r="FZ696">
        <v>101.642</v>
      </c>
      <c r="GA696">
        <v>96.153</v>
      </c>
    </row>
    <row r="697" spans="1:183">
      <c r="A697">
        <v>681</v>
      </c>
      <c r="B697">
        <v>1625678576.5</v>
      </c>
      <c r="C697">
        <v>1360.40000009537</v>
      </c>
      <c r="D697" t="s">
        <v>1668</v>
      </c>
      <c r="E697" t="s">
        <v>1669</v>
      </c>
      <c r="F697">
        <v>1</v>
      </c>
      <c r="G697" t="s">
        <v>302</v>
      </c>
      <c r="H697">
        <v>1625678575.5</v>
      </c>
      <c r="I697">
        <f>(J697)/1000</f>
        <v>0</v>
      </c>
      <c r="J697">
        <f>1000*CJ697*AH697*(CF697-CG697)/(100*BY697*(1000-AH697*CF697))</f>
        <v>0</v>
      </c>
      <c r="K697">
        <f>CJ697*AH697*(CE697-CD697*(1000-AH697*CG697)/(1000-AH697*CF697))/(100*BY697)</f>
        <v>0</v>
      </c>
      <c r="L697">
        <f>CD697 - IF(AH697&gt;1, K697*BY697*100.0/(AJ697*CR697), 0)</f>
        <v>0</v>
      </c>
      <c r="M697">
        <f>((S697-I697/2)*L697-K697)/(S697+I697/2)</f>
        <v>0</v>
      </c>
      <c r="N697">
        <f>M697*(CK697+CL697)/1000.0</f>
        <v>0</v>
      </c>
      <c r="O697">
        <f>(CD697 - IF(AH697&gt;1, K697*BY697*100.0/(AJ697*CR697), 0))*(CK697+CL697)/1000.0</f>
        <v>0</v>
      </c>
      <c r="P697">
        <f>2.0/((1/R697-1/Q697)+SIGN(R697)*SQRT((1/R697-1/Q697)*(1/R697-1/Q697) + 4*BZ697/((BZ697+1)*(BZ697+1))*(2*1/R697*1/Q697-1/Q697*1/Q697)))</f>
        <v>0</v>
      </c>
      <c r="Q697">
        <f>IF(LEFT(CA697,1)&lt;&gt;"0",IF(LEFT(CA697,1)="1",3.0,CB697),$D$5+$E$5*(CR697*CK697/($K$5*1000))+$F$5*(CR697*CK697/($K$5*1000))*MAX(MIN(BY697,$J$5),$I$5)*MAX(MIN(BY697,$J$5),$I$5)+$G$5*MAX(MIN(BY697,$J$5),$I$5)*(CR697*CK697/($K$5*1000))+$H$5*(CR697*CK697/($K$5*1000))*(CR697*CK697/($K$5*1000)))</f>
        <v>0</v>
      </c>
      <c r="R697">
        <f>I697*(1000-(1000*0.61365*exp(17.502*V697/(240.97+V697))/(CK697+CL697)+CF697)/2)/(1000*0.61365*exp(17.502*V697/(240.97+V697))/(CK697+CL697)-CF697)</f>
        <v>0</v>
      </c>
      <c r="S697">
        <f>1/((BZ697+1)/(P697/1.6)+1/(Q697/1.37)) + BZ697/((BZ697+1)/(P697/1.6) + BZ697/(Q697/1.37))</f>
        <v>0</v>
      </c>
      <c r="T697">
        <f>(BU697*BX697)</f>
        <v>0</v>
      </c>
      <c r="U697">
        <f>(CM697+(T697+2*0.95*5.67E-8*(((CM697+$B$7)+273)^4-(CM697+273)^4)-44100*I697)/(1.84*29.3*Q697+8*0.95*5.67E-8*(CM697+273)^3))</f>
        <v>0</v>
      </c>
      <c r="V697">
        <f>($C$7*CN697+$D$7*CO697+$E$7*U697)</f>
        <v>0</v>
      </c>
      <c r="W697">
        <f>0.61365*exp(17.502*V697/(240.97+V697))</f>
        <v>0</v>
      </c>
      <c r="X697">
        <f>(Y697/Z697*100)</f>
        <v>0</v>
      </c>
      <c r="Y697">
        <f>CF697*(CK697+CL697)/1000</f>
        <v>0</v>
      </c>
      <c r="Z697">
        <f>0.61365*exp(17.502*CM697/(240.97+CM697))</f>
        <v>0</v>
      </c>
      <c r="AA697">
        <f>(W697-CF697*(CK697+CL697)/1000)</f>
        <v>0</v>
      </c>
      <c r="AB697">
        <f>(-I697*44100)</f>
        <v>0</v>
      </c>
      <c r="AC697">
        <f>2*29.3*Q697*0.92*(CM697-V697)</f>
        <v>0</v>
      </c>
      <c r="AD697">
        <f>2*0.95*5.67E-8*(((CM697+$B$7)+273)^4-(V697+273)^4)</f>
        <v>0</v>
      </c>
      <c r="AE697">
        <f>T697+AD697+AB697+AC697</f>
        <v>0</v>
      </c>
      <c r="AF697">
        <v>0</v>
      </c>
      <c r="AG697">
        <v>0</v>
      </c>
      <c r="AH697">
        <f>IF(AF697*$H$13&gt;=AJ697,1.0,(AJ697/(AJ697-AF697*$H$13)))</f>
        <v>0</v>
      </c>
      <c r="AI697">
        <f>(AH697-1)*100</f>
        <v>0</v>
      </c>
      <c r="AJ697">
        <f>MAX(0,($B$13+$C$13*CR697)/(1+$D$13*CR697)*CK697/(CM697+273)*$E$13)</f>
        <v>0</v>
      </c>
      <c r="AK697" t="s">
        <v>303</v>
      </c>
      <c r="AL697" t="s">
        <v>303</v>
      </c>
      <c r="AM697">
        <v>0</v>
      </c>
      <c r="AN697">
        <v>0</v>
      </c>
      <c r="AO697">
        <f>1-AM697/AN697</f>
        <v>0</v>
      </c>
      <c r="AP697">
        <v>0</v>
      </c>
      <c r="AQ697" t="s">
        <v>303</v>
      </c>
      <c r="AR697" t="s">
        <v>303</v>
      </c>
      <c r="AS697">
        <v>0</v>
      </c>
      <c r="AT697">
        <v>0</v>
      </c>
      <c r="AU697">
        <f>1-AS697/AT697</f>
        <v>0</v>
      </c>
      <c r="AV697">
        <v>0.5</v>
      </c>
      <c r="AW697">
        <f>BV697</f>
        <v>0</v>
      </c>
      <c r="AX697">
        <f>K697</f>
        <v>0</v>
      </c>
      <c r="AY697">
        <f>AU697*AV697*AW697</f>
        <v>0</v>
      </c>
      <c r="AZ697">
        <f>(AX697-AP697)/AW697</f>
        <v>0</v>
      </c>
      <c r="BA697">
        <f>(AN697-AT697)/AT697</f>
        <v>0</v>
      </c>
      <c r="BB697">
        <f>AM697/(AO697+AM697/AT697)</f>
        <v>0</v>
      </c>
      <c r="BC697" t="s">
        <v>303</v>
      </c>
      <c r="BD697">
        <v>0</v>
      </c>
      <c r="BE697">
        <f>IF(BD697&lt;&gt;0, BD697, BB697)</f>
        <v>0</v>
      </c>
      <c r="BF697">
        <f>1-BE697/AT697</f>
        <v>0</v>
      </c>
      <c r="BG697">
        <f>(AT697-AS697)/(AT697-BE697)</f>
        <v>0</v>
      </c>
      <c r="BH697">
        <f>(AN697-AT697)/(AN697-BE697)</f>
        <v>0</v>
      </c>
      <c r="BI697">
        <f>(AT697-AS697)/(AT697-AM697)</f>
        <v>0</v>
      </c>
      <c r="BJ697">
        <f>(AN697-AT697)/(AN697-AM697)</f>
        <v>0</v>
      </c>
      <c r="BK697">
        <f>(BG697*BE697/AS697)</f>
        <v>0</v>
      </c>
      <c r="BL697">
        <f>(1-BK697)</f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f>$B$11*CS697+$C$11*CT697+$F$11*CU697*(1-CX697)</f>
        <v>0</v>
      </c>
      <c r="BV697">
        <f>BU697*BW697</f>
        <v>0</v>
      </c>
      <c r="BW697">
        <f>($B$11*$D$9+$C$11*$D$9+$F$11*((DH697+CZ697)/MAX(DH697+CZ697+DI697, 0.1)*$I$9+DI697/MAX(DH697+CZ697+DI697, 0.1)*$J$9))/($B$11+$C$11+$F$11)</f>
        <v>0</v>
      </c>
      <c r="BX697">
        <f>($B$11*$K$9+$C$11*$K$9+$F$11*((DH697+CZ697)/MAX(DH697+CZ697+DI697, 0.1)*$P$9+DI697/MAX(DH697+CZ697+DI697, 0.1)*$Q$9))/($B$11+$C$11+$F$11)</f>
        <v>0</v>
      </c>
      <c r="BY697">
        <v>6</v>
      </c>
      <c r="BZ697">
        <v>0.5</v>
      </c>
      <c r="CA697" t="s">
        <v>304</v>
      </c>
      <c r="CB697">
        <v>2</v>
      </c>
      <c r="CC697">
        <v>1625678575.5</v>
      </c>
      <c r="CD697">
        <v>404.871333333333</v>
      </c>
      <c r="CE697">
        <v>419.953333333333</v>
      </c>
      <c r="CF697">
        <v>18.1182666666667</v>
      </c>
      <c r="CG697">
        <v>14.4192</v>
      </c>
      <c r="CH697">
        <v>419.212666666667</v>
      </c>
      <c r="CI697">
        <v>19.7615666666667</v>
      </c>
      <c r="CJ697">
        <v>500.088</v>
      </c>
      <c r="CK697">
        <v>100.423</v>
      </c>
      <c r="CL697">
        <v>0.100235666666667</v>
      </c>
      <c r="CM697">
        <v>33.8417</v>
      </c>
      <c r="CN697">
        <v>33.0388666666667</v>
      </c>
      <c r="CO697">
        <v>999.9</v>
      </c>
      <c r="CP697">
        <v>0</v>
      </c>
      <c r="CQ697">
        <v>0</v>
      </c>
      <c r="CR697">
        <v>10001.25</v>
      </c>
      <c r="CS697">
        <v>0</v>
      </c>
      <c r="CT697">
        <v>4.39888</v>
      </c>
      <c r="CU697">
        <v>1046.02333333333</v>
      </c>
      <c r="CV697">
        <v>0.961995</v>
      </c>
      <c r="CW697">
        <v>0.0380048</v>
      </c>
      <c r="CX697">
        <v>0</v>
      </c>
      <c r="CY697">
        <v>1108.98</v>
      </c>
      <c r="CZ697">
        <v>4.99912</v>
      </c>
      <c r="DA697">
        <v>11598.9333333333</v>
      </c>
      <c r="DB697">
        <v>6712.95</v>
      </c>
      <c r="DC697">
        <v>39.5413333333333</v>
      </c>
      <c r="DD697">
        <v>41.812</v>
      </c>
      <c r="DE697">
        <v>40.8746666666667</v>
      </c>
      <c r="DF697">
        <v>41.6456666666667</v>
      </c>
      <c r="DG697">
        <v>41.958</v>
      </c>
      <c r="DH697">
        <v>1001.46333333333</v>
      </c>
      <c r="DI697">
        <v>39.56</v>
      </c>
      <c r="DJ697">
        <v>0</v>
      </c>
      <c r="DK697">
        <v>1625678577.2</v>
      </c>
      <c r="DL697">
        <v>0</v>
      </c>
      <c r="DM697">
        <v>1110.32730769231</v>
      </c>
      <c r="DN697">
        <v>-12.4413675334179</v>
      </c>
      <c r="DO697">
        <v>-117.777777890727</v>
      </c>
      <c r="DP697">
        <v>11614.7461538462</v>
      </c>
      <c r="DQ697">
        <v>15</v>
      </c>
      <c r="DR697">
        <v>1625677134.6</v>
      </c>
      <c r="DS697" t="s">
        <v>305</v>
      </c>
      <c r="DT697">
        <v>1625677128.6</v>
      </c>
      <c r="DU697">
        <v>1625677134.6</v>
      </c>
      <c r="DV697">
        <v>2</v>
      </c>
      <c r="DW697">
        <v>0.041</v>
      </c>
      <c r="DX697">
        <v>0.026</v>
      </c>
      <c r="DY697">
        <v>-14.347</v>
      </c>
      <c r="DZ697">
        <v>-1.389</v>
      </c>
      <c r="EA697">
        <v>420</v>
      </c>
      <c r="EB697">
        <v>5</v>
      </c>
      <c r="EC697">
        <v>0.14</v>
      </c>
      <c r="ED697">
        <v>0.08</v>
      </c>
      <c r="EE697">
        <v>-15.090487804878</v>
      </c>
      <c r="EF697">
        <v>-0.137615331010445</v>
      </c>
      <c r="EG697">
        <v>0.0425420606511924</v>
      </c>
      <c r="EH697">
        <v>1</v>
      </c>
      <c r="EI697">
        <v>1110.91428571429</v>
      </c>
      <c r="EJ697">
        <v>-12.8234766924724</v>
      </c>
      <c r="EK697">
        <v>1.2996357417463</v>
      </c>
      <c r="EL697">
        <v>0</v>
      </c>
      <c r="EM697">
        <v>3.67021365853659</v>
      </c>
      <c r="EN697">
        <v>0.186398048780492</v>
      </c>
      <c r="EO697">
        <v>0.0197767562207534</v>
      </c>
      <c r="EP697">
        <v>0</v>
      </c>
      <c r="EQ697">
        <v>1</v>
      </c>
      <c r="ER697">
        <v>3</v>
      </c>
      <c r="ES697" t="s">
        <v>427</v>
      </c>
      <c r="ET697">
        <v>100</v>
      </c>
      <c r="EU697">
        <v>100</v>
      </c>
      <c r="EV697">
        <v>-14.341</v>
      </c>
      <c r="EW697">
        <v>-1.6434</v>
      </c>
      <c r="EX697">
        <v>-14.3476998515065</v>
      </c>
      <c r="EY697">
        <v>0.000485247639819423</v>
      </c>
      <c r="EZ697">
        <v>-1.36446825205216e-06</v>
      </c>
      <c r="FA697">
        <v>5.78542989185787e-10</v>
      </c>
      <c r="FB697">
        <v>-1.1099058739466</v>
      </c>
      <c r="FC697">
        <v>-0.0508365997127688</v>
      </c>
      <c r="FD697">
        <v>0.00161886503163497</v>
      </c>
      <c r="FE697">
        <v>-2.08621555845513e-05</v>
      </c>
      <c r="FF697">
        <v>0</v>
      </c>
      <c r="FG697">
        <v>2096</v>
      </c>
      <c r="FH697">
        <v>2</v>
      </c>
      <c r="FI697">
        <v>28</v>
      </c>
      <c r="FJ697">
        <v>24.1</v>
      </c>
      <c r="FK697">
        <v>24</v>
      </c>
      <c r="FL697">
        <v>18</v>
      </c>
      <c r="FM697">
        <v>494.143</v>
      </c>
      <c r="FN697">
        <v>515.88</v>
      </c>
      <c r="FO697">
        <v>39.2372</v>
      </c>
      <c r="FP697">
        <v>26.962</v>
      </c>
      <c r="FQ697">
        <v>30.0004</v>
      </c>
      <c r="FR697">
        <v>26.859</v>
      </c>
      <c r="FS697">
        <v>26.8227</v>
      </c>
      <c r="FT697">
        <v>21.6315</v>
      </c>
      <c r="FU697">
        <v>9.80233</v>
      </c>
      <c r="FV697">
        <v>0</v>
      </c>
      <c r="FW697">
        <v>39.32</v>
      </c>
      <c r="FX697">
        <v>420</v>
      </c>
      <c r="FY697">
        <v>14.5948</v>
      </c>
      <c r="FZ697">
        <v>101.641</v>
      </c>
      <c r="GA697">
        <v>96.1517</v>
      </c>
    </row>
    <row r="698" spans="1:183">
      <c r="A698">
        <v>682</v>
      </c>
      <c r="B698">
        <v>1625678578.5</v>
      </c>
      <c r="C698">
        <v>1362.40000009537</v>
      </c>
      <c r="D698" t="s">
        <v>1670</v>
      </c>
      <c r="E698" t="s">
        <v>1671</v>
      </c>
      <c r="F698">
        <v>1</v>
      </c>
      <c r="G698" t="s">
        <v>302</v>
      </c>
      <c r="H698">
        <v>1625678577.5</v>
      </c>
      <c r="I698">
        <f>(J698)/1000</f>
        <v>0</v>
      </c>
      <c r="J698">
        <f>1000*CJ698*AH698*(CF698-CG698)/(100*BY698*(1000-AH698*CF698))</f>
        <v>0</v>
      </c>
      <c r="K698">
        <f>CJ698*AH698*(CE698-CD698*(1000-AH698*CG698)/(1000-AH698*CF698))/(100*BY698)</f>
        <v>0</v>
      </c>
      <c r="L698">
        <f>CD698 - IF(AH698&gt;1, K698*BY698*100.0/(AJ698*CR698), 0)</f>
        <v>0</v>
      </c>
      <c r="M698">
        <f>((S698-I698/2)*L698-K698)/(S698+I698/2)</f>
        <v>0</v>
      </c>
      <c r="N698">
        <f>M698*(CK698+CL698)/1000.0</f>
        <v>0</v>
      </c>
      <c r="O698">
        <f>(CD698 - IF(AH698&gt;1, K698*BY698*100.0/(AJ698*CR698), 0))*(CK698+CL698)/1000.0</f>
        <v>0</v>
      </c>
      <c r="P698">
        <f>2.0/((1/R698-1/Q698)+SIGN(R698)*SQRT((1/R698-1/Q698)*(1/R698-1/Q698) + 4*BZ698/((BZ698+1)*(BZ698+1))*(2*1/R698*1/Q698-1/Q698*1/Q698)))</f>
        <v>0</v>
      </c>
      <c r="Q698">
        <f>IF(LEFT(CA698,1)&lt;&gt;"0",IF(LEFT(CA698,1)="1",3.0,CB698),$D$5+$E$5*(CR698*CK698/($K$5*1000))+$F$5*(CR698*CK698/($K$5*1000))*MAX(MIN(BY698,$J$5),$I$5)*MAX(MIN(BY698,$J$5),$I$5)+$G$5*MAX(MIN(BY698,$J$5),$I$5)*(CR698*CK698/($K$5*1000))+$H$5*(CR698*CK698/($K$5*1000))*(CR698*CK698/($K$5*1000)))</f>
        <v>0</v>
      </c>
      <c r="R698">
        <f>I698*(1000-(1000*0.61365*exp(17.502*V698/(240.97+V698))/(CK698+CL698)+CF698)/2)/(1000*0.61365*exp(17.502*V698/(240.97+V698))/(CK698+CL698)-CF698)</f>
        <v>0</v>
      </c>
      <c r="S698">
        <f>1/((BZ698+1)/(P698/1.6)+1/(Q698/1.37)) + BZ698/((BZ698+1)/(P698/1.6) + BZ698/(Q698/1.37))</f>
        <v>0</v>
      </c>
      <c r="T698">
        <f>(BU698*BX698)</f>
        <v>0</v>
      </c>
      <c r="U698">
        <f>(CM698+(T698+2*0.95*5.67E-8*(((CM698+$B$7)+273)^4-(CM698+273)^4)-44100*I698)/(1.84*29.3*Q698+8*0.95*5.67E-8*(CM698+273)^3))</f>
        <v>0</v>
      </c>
      <c r="V698">
        <f>($C$7*CN698+$D$7*CO698+$E$7*U698)</f>
        <v>0</v>
      </c>
      <c r="W698">
        <f>0.61365*exp(17.502*V698/(240.97+V698))</f>
        <v>0</v>
      </c>
      <c r="X698">
        <f>(Y698/Z698*100)</f>
        <v>0</v>
      </c>
      <c r="Y698">
        <f>CF698*(CK698+CL698)/1000</f>
        <v>0</v>
      </c>
      <c r="Z698">
        <f>0.61365*exp(17.502*CM698/(240.97+CM698))</f>
        <v>0</v>
      </c>
      <c r="AA698">
        <f>(W698-CF698*(CK698+CL698)/1000)</f>
        <v>0</v>
      </c>
      <c r="AB698">
        <f>(-I698*44100)</f>
        <v>0</v>
      </c>
      <c r="AC698">
        <f>2*29.3*Q698*0.92*(CM698-V698)</f>
        <v>0</v>
      </c>
      <c r="AD698">
        <f>2*0.95*5.67E-8*(((CM698+$B$7)+273)^4-(V698+273)^4)</f>
        <v>0</v>
      </c>
      <c r="AE698">
        <f>T698+AD698+AB698+AC698</f>
        <v>0</v>
      </c>
      <c r="AF698">
        <v>0</v>
      </c>
      <c r="AG698">
        <v>0</v>
      </c>
      <c r="AH698">
        <f>IF(AF698*$H$13&gt;=AJ698,1.0,(AJ698/(AJ698-AF698*$H$13)))</f>
        <v>0</v>
      </c>
      <c r="AI698">
        <f>(AH698-1)*100</f>
        <v>0</v>
      </c>
      <c r="AJ698">
        <f>MAX(0,($B$13+$C$13*CR698)/(1+$D$13*CR698)*CK698/(CM698+273)*$E$13)</f>
        <v>0</v>
      </c>
      <c r="AK698" t="s">
        <v>303</v>
      </c>
      <c r="AL698" t="s">
        <v>303</v>
      </c>
      <c r="AM698">
        <v>0</v>
      </c>
      <c r="AN698">
        <v>0</v>
      </c>
      <c r="AO698">
        <f>1-AM698/AN698</f>
        <v>0</v>
      </c>
      <c r="AP698">
        <v>0</v>
      </c>
      <c r="AQ698" t="s">
        <v>303</v>
      </c>
      <c r="AR698" t="s">
        <v>303</v>
      </c>
      <c r="AS698">
        <v>0</v>
      </c>
      <c r="AT698">
        <v>0</v>
      </c>
      <c r="AU698">
        <f>1-AS698/AT698</f>
        <v>0</v>
      </c>
      <c r="AV698">
        <v>0.5</v>
      </c>
      <c r="AW698">
        <f>BV698</f>
        <v>0</v>
      </c>
      <c r="AX698">
        <f>K698</f>
        <v>0</v>
      </c>
      <c r="AY698">
        <f>AU698*AV698*AW698</f>
        <v>0</v>
      </c>
      <c r="AZ698">
        <f>(AX698-AP698)/AW698</f>
        <v>0</v>
      </c>
      <c r="BA698">
        <f>(AN698-AT698)/AT698</f>
        <v>0</v>
      </c>
      <c r="BB698">
        <f>AM698/(AO698+AM698/AT698)</f>
        <v>0</v>
      </c>
      <c r="BC698" t="s">
        <v>303</v>
      </c>
      <c r="BD698">
        <v>0</v>
      </c>
      <c r="BE698">
        <f>IF(BD698&lt;&gt;0, BD698, BB698)</f>
        <v>0</v>
      </c>
      <c r="BF698">
        <f>1-BE698/AT698</f>
        <v>0</v>
      </c>
      <c r="BG698">
        <f>(AT698-AS698)/(AT698-BE698)</f>
        <v>0</v>
      </c>
      <c r="BH698">
        <f>(AN698-AT698)/(AN698-BE698)</f>
        <v>0</v>
      </c>
      <c r="BI698">
        <f>(AT698-AS698)/(AT698-AM698)</f>
        <v>0</v>
      </c>
      <c r="BJ698">
        <f>(AN698-AT698)/(AN698-AM698)</f>
        <v>0</v>
      </c>
      <c r="BK698">
        <f>(BG698*BE698/AS698)</f>
        <v>0</v>
      </c>
      <c r="BL698">
        <f>(1-BK698)</f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f>$B$11*CS698+$C$11*CT698+$F$11*CU698*(1-CX698)</f>
        <v>0</v>
      </c>
      <c r="BV698">
        <f>BU698*BW698</f>
        <v>0</v>
      </c>
      <c r="BW698">
        <f>($B$11*$D$9+$C$11*$D$9+$F$11*((DH698+CZ698)/MAX(DH698+CZ698+DI698, 0.1)*$I$9+DI698/MAX(DH698+CZ698+DI698, 0.1)*$J$9))/($B$11+$C$11+$F$11)</f>
        <v>0</v>
      </c>
      <c r="BX698">
        <f>($B$11*$K$9+$C$11*$K$9+$F$11*((DH698+CZ698)/MAX(DH698+CZ698+DI698, 0.1)*$P$9+DI698/MAX(DH698+CZ698+DI698, 0.1)*$Q$9))/($B$11+$C$11+$F$11)</f>
        <v>0</v>
      </c>
      <c r="BY698">
        <v>6</v>
      </c>
      <c r="BZ698">
        <v>0.5</v>
      </c>
      <c r="CA698" t="s">
        <v>304</v>
      </c>
      <c r="CB698">
        <v>2</v>
      </c>
      <c r="CC698">
        <v>1625678577.5</v>
      </c>
      <c r="CD698">
        <v>404.882</v>
      </c>
      <c r="CE698">
        <v>420.006333333333</v>
      </c>
      <c r="CF698">
        <v>18.1477</v>
      </c>
      <c r="CG698">
        <v>14.4476333333333</v>
      </c>
      <c r="CH698">
        <v>419.223333333333</v>
      </c>
      <c r="CI698">
        <v>19.7913666666667</v>
      </c>
      <c r="CJ698">
        <v>499.954</v>
      </c>
      <c r="CK698">
        <v>100.419333333333</v>
      </c>
      <c r="CL698">
        <v>0.0997191</v>
      </c>
      <c r="CM698">
        <v>33.8713333333333</v>
      </c>
      <c r="CN698">
        <v>33.0745</v>
      </c>
      <c r="CO698">
        <v>999.9</v>
      </c>
      <c r="CP698">
        <v>0</v>
      </c>
      <c r="CQ698">
        <v>0</v>
      </c>
      <c r="CR698">
        <v>10021.8666666667</v>
      </c>
      <c r="CS698">
        <v>0</v>
      </c>
      <c r="CT698">
        <v>4.36947</v>
      </c>
      <c r="CU698">
        <v>1046.01666666667</v>
      </c>
      <c r="CV698">
        <v>0.961995</v>
      </c>
      <c r="CW698">
        <v>0.0380048</v>
      </c>
      <c r="CX698">
        <v>0</v>
      </c>
      <c r="CY698">
        <v>1108.45666666667</v>
      </c>
      <c r="CZ698">
        <v>4.99912</v>
      </c>
      <c r="DA698">
        <v>11595.7333333333</v>
      </c>
      <c r="DB698">
        <v>6712.92</v>
      </c>
      <c r="DC698">
        <v>39.479</v>
      </c>
      <c r="DD698">
        <v>41.854</v>
      </c>
      <c r="DE698">
        <v>41.0206666666667</v>
      </c>
      <c r="DF698">
        <v>41.729</v>
      </c>
      <c r="DG698">
        <v>42.125</v>
      </c>
      <c r="DH698">
        <v>1001.45666666667</v>
      </c>
      <c r="DI698">
        <v>39.56</v>
      </c>
      <c r="DJ698">
        <v>0</v>
      </c>
      <c r="DK698">
        <v>1625678579.6</v>
      </c>
      <c r="DL698">
        <v>0</v>
      </c>
      <c r="DM698">
        <v>1109.81730769231</v>
      </c>
      <c r="DN698">
        <v>-12.727179489327</v>
      </c>
      <c r="DO698">
        <v>-130.280341832258</v>
      </c>
      <c r="DP698">
        <v>11609.7269230769</v>
      </c>
      <c r="DQ698">
        <v>15</v>
      </c>
      <c r="DR698">
        <v>1625677134.6</v>
      </c>
      <c r="DS698" t="s">
        <v>305</v>
      </c>
      <c r="DT698">
        <v>1625677128.6</v>
      </c>
      <c r="DU698">
        <v>1625677134.6</v>
      </c>
      <c r="DV698">
        <v>2</v>
      </c>
      <c r="DW698">
        <v>0.041</v>
      </c>
      <c r="DX698">
        <v>0.026</v>
      </c>
      <c r="DY698">
        <v>-14.347</v>
      </c>
      <c r="DZ698">
        <v>-1.389</v>
      </c>
      <c r="EA698">
        <v>420</v>
      </c>
      <c r="EB698">
        <v>5</v>
      </c>
      <c r="EC698">
        <v>0.14</v>
      </c>
      <c r="ED698">
        <v>0.08</v>
      </c>
      <c r="EE698">
        <v>-15.1015292682927</v>
      </c>
      <c r="EF698">
        <v>-0.00567386759584289</v>
      </c>
      <c r="EG698">
        <v>0.0315669497116644</v>
      </c>
      <c r="EH698">
        <v>1</v>
      </c>
      <c r="EI698">
        <v>1110.39787878788</v>
      </c>
      <c r="EJ698">
        <v>-12.7091528560559</v>
      </c>
      <c r="EK698">
        <v>1.2251252442487</v>
      </c>
      <c r="EL698">
        <v>0</v>
      </c>
      <c r="EM698">
        <v>3.67550292682927</v>
      </c>
      <c r="EN698">
        <v>0.186082578397214</v>
      </c>
      <c r="EO698">
        <v>0.0197296124155498</v>
      </c>
      <c r="EP698">
        <v>0</v>
      </c>
      <c r="EQ698">
        <v>1</v>
      </c>
      <c r="ER698">
        <v>3</v>
      </c>
      <c r="ES698" t="s">
        <v>427</v>
      </c>
      <c r="ET698">
        <v>100</v>
      </c>
      <c r="EU698">
        <v>100</v>
      </c>
      <c r="EV698">
        <v>-14.342</v>
      </c>
      <c r="EW698">
        <v>-1.6438</v>
      </c>
      <c r="EX698">
        <v>-14.3476998515065</v>
      </c>
      <c r="EY698">
        <v>0.000485247639819423</v>
      </c>
      <c r="EZ698">
        <v>-1.36446825205216e-06</v>
      </c>
      <c r="FA698">
        <v>5.78542989185787e-10</v>
      </c>
      <c r="FB698">
        <v>-1.1099058739466</v>
      </c>
      <c r="FC698">
        <v>-0.0508365997127688</v>
      </c>
      <c r="FD698">
        <v>0.00161886503163497</v>
      </c>
      <c r="FE698">
        <v>-2.08621555845513e-05</v>
      </c>
      <c r="FF698">
        <v>0</v>
      </c>
      <c r="FG698">
        <v>2096</v>
      </c>
      <c r="FH698">
        <v>2</v>
      </c>
      <c r="FI698">
        <v>28</v>
      </c>
      <c r="FJ698">
        <v>24.2</v>
      </c>
      <c r="FK698">
        <v>24.1</v>
      </c>
      <c r="FL698">
        <v>18</v>
      </c>
      <c r="FM698">
        <v>494.264</v>
      </c>
      <c r="FN698">
        <v>515.788</v>
      </c>
      <c r="FO698">
        <v>39.2839</v>
      </c>
      <c r="FP698">
        <v>26.9653</v>
      </c>
      <c r="FQ698">
        <v>30.0007</v>
      </c>
      <c r="FR698">
        <v>26.8613</v>
      </c>
      <c r="FS698">
        <v>26.8244</v>
      </c>
      <c r="FT698">
        <v>21.6303</v>
      </c>
      <c r="FU698">
        <v>9.80233</v>
      </c>
      <c r="FV698">
        <v>0</v>
      </c>
      <c r="FW698">
        <v>39.32</v>
      </c>
      <c r="FX698">
        <v>420</v>
      </c>
      <c r="FY698">
        <v>14.5898</v>
      </c>
      <c r="FZ698">
        <v>101.641</v>
      </c>
      <c r="GA698">
        <v>96.1515</v>
      </c>
    </row>
    <row r="699" spans="1:183">
      <c r="A699">
        <v>683</v>
      </c>
      <c r="B699">
        <v>1625678580.5</v>
      </c>
      <c r="C699">
        <v>1364.40000009537</v>
      </c>
      <c r="D699" t="s">
        <v>1672</v>
      </c>
      <c r="E699" t="s">
        <v>1673</v>
      </c>
      <c r="F699">
        <v>1</v>
      </c>
      <c r="G699" t="s">
        <v>302</v>
      </c>
      <c r="H699">
        <v>1625678579.5</v>
      </c>
      <c r="I699">
        <f>(J699)/1000</f>
        <v>0</v>
      </c>
      <c r="J699">
        <f>1000*CJ699*AH699*(CF699-CG699)/(100*BY699*(1000-AH699*CF699))</f>
        <v>0</v>
      </c>
      <c r="K699">
        <f>CJ699*AH699*(CE699-CD699*(1000-AH699*CG699)/(1000-AH699*CF699))/(100*BY699)</f>
        <v>0</v>
      </c>
      <c r="L699">
        <f>CD699 - IF(AH699&gt;1, K699*BY699*100.0/(AJ699*CR699), 0)</f>
        <v>0</v>
      </c>
      <c r="M699">
        <f>((S699-I699/2)*L699-K699)/(S699+I699/2)</f>
        <v>0</v>
      </c>
      <c r="N699">
        <f>M699*(CK699+CL699)/1000.0</f>
        <v>0</v>
      </c>
      <c r="O699">
        <f>(CD699 - IF(AH699&gt;1, K699*BY699*100.0/(AJ699*CR699), 0))*(CK699+CL699)/1000.0</f>
        <v>0</v>
      </c>
      <c r="P699">
        <f>2.0/((1/R699-1/Q699)+SIGN(R699)*SQRT((1/R699-1/Q699)*(1/R699-1/Q699) + 4*BZ699/((BZ699+1)*(BZ699+1))*(2*1/R699*1/Q699-1/Q699*1/Q699)))</f>
        <v>0</v>
      </c>
      <c r="Q699">
        <f>IF(LEFT(CA699,1)&lt;&gt;"0",IF(LEFT(CA699,1)="1",3.0,CB699),$D$5+$E$5*(CR699*CK699/($K$5*1000))+$F$5*(CR699*CK699/($K$5*1000))*MAX(MIN(BY699,$J$5),$I$5)*MAX(MIN(BY699,$J$5),$I$5)+$G$5*MAX(MIN(BY699,$J$5),$I$5)*(CR699*CK699/($K$5*1000))+$H$5*(CR699*CK699/($K$5*1000))*(CR699*CK699/($K$5*1000)))</f>
        <v>0</v>
      </c>
      <c r="R699">
        <f>I699*(1000-(1000*0.61365*exp(17.502*V699/(240.97+V699))/(CK699+CL699)+CF699)/2)/(1000*0.61365*exp(17.502*V699/(240.97+V699))/(CK699+CL699)-CF699)</f>
        <v>0</v>
      </c>
      <c r="S699">
        <f>1/((BZ699+1)/(P699/1.6)+1/(Q699/1.37)) + BZ699/((BZ699+1)/(P699/1.6) + BZ699/(Q699/1.37))</f>
        <v>0</v>
      </c>
      <c r="T699">
        <f>(BU699*BX699)</f>
        <v>0</v>
      </c>
      <c r="U699">
        <f>(CM699+(T699+2*0.95*5.67E-8*(((CM699+$B$7)+273)^4-(CM699+273)^4)-44100*I699)/(1.84*29.3*Q699+8*0.95*5.67E-8*(CM699+273)^3))</f>
        <v>0</v>
      </c>
      <c r="V699">
        <f>($C$7*CN699+$D$7*CO699+$E$7*U699)</f>
        <v>0</v>
      </c>
      <c r="W699">
        <f>0.61365*exp(17.502*V699/(240.97+V699))</f>
        <v>0</v>
      </c>
      <c r="X699">
        <f>(Y699/Z699*100)</f>
        <v>0</v>
      </c>
      <c r="Y699">
        <f>CF699*(CK699+CL699)/1000</f>
        <v>0</v>
      </c>
      <c r="Z699">
        <f>0.61365*exp(17.502*CM699/(240.97+CM699))</f>
        <v>0</v>
      </c>
      <c r="AA699">
        <f>(W699-CF699*(CK699+CL699)/1000)</f>
        <v>0</v>
      </c>
      <c r="AB699">
        <f>(-I699*44100)</f>
        <v>0</v>
      </c>
      <c r="AC699">
        <f>2*29.3*Q699*0.92*(CM699-V699)</f>
        <v>0</v>
      </c>
      <c r="AD699">
        <f>2*0.95*5.67E-8*(((CM699+$B$7)+273)^4-(V699+273)^4)</f>
        <v>0</v>
      </c>
      <c r="AE699">
        <f>T699+AD699+AB699+AC699</f>
        <v>0</v>
      </c>
      <c r="AF699">
        <v>0</v>
      </c>
      <c r="AG699">
        <v>0</v>
      </c>
      <c r="AH699">
        <f>IF(AF699*$H$13&gt;=AJ699,1.0,(AJ699/(AJ699-AF699*$H$13)))</f>
        <v>0</v>
      </c>
      <c r="AI699">
        <f>(AH699-1)*100</f>
        <v>0</v>
      </c>
      <c r="AJ699">
        <f>MAX(0,($B$13+$C$13*CR699)/(1+$D$13*CR699)*CK699/(CM699+273)*$E$13)</f>
        <v>0</v>
      </c>
      <c r="AK699" t="s">
        <v>303</v>
      </c>
      <c r="AL699" t="s">
        <v>303</v>
      </c>
      <c r="AM699">
        <v>0</v>
      </c>
      <c r="AN699">
        <v>0</v>
      </c>
      <c r="AO699">
        <f>1-AM699/AN699</f>
        <v>0</v>
      </c>
      <c r="AP699">
        <v>0</v>
      </c>
      <c r="AQ699" t="s">
        <v>303</v>
      </c>
      <c r="AR699" t="s">
        <v>303</v>
      </c>
      <c r="AS699">
        <v>0</v>
      </c>
      <c r="AT699">
        <v>0</v>
      </c>
      <c r="AU699">
        <f>1-AS699/AT699</f>
        <v>0</v>
      </c>
      <c r="AV699">
        <v>0.5</v>
      </c>
      <c r="AW699">
        <f>BV699</f>
        <v>0</v>
      </c>
      <c r="AX699">
        <f>K699</f>
        <v>0</v>
      </c>
      <c r="AY699">
        <f>AU699*AV699*AW699</f>
        <v>0</v>
      </c>
      <c r="AZ699">
        <f>(AX699-AP699)/AW699</f>
        <v>0</v>
      </c>
      <c r="BA699">
        <f>(AN699-AT699)/AT699</f>
        <v>0</v>
      </c>
      <c r="BB699">
        <f>AM699/(AO699+AM699/AT699)</f>
        <v>0</v>
      </c>
      <c r="BC699" t="s">
        <v>303</v>
      </c>
      <c r="BD699">
        <v>0</v>
      </c>
      <c r="BE699">
        <f>IF(BD699&lt;&gt;0, BD699, BB699)</f>
        <v>0</v>
      </c>
      <c r="BF699">
        <f>1-BE699/AT699</f>
        <v>0</v>
      </c>
      <c r="BG699">
        <f>(AT699-AS699)/(AT699-BE699)</f>
        <v>0</v>
      </c>
      <c r="BH699">
        <f>(AN699-AT699)/(AN699-BE699)</f>
        <v>0</v>
      </c>
      <c r="BI699">
        <f>(AT699-AS699)/(AT699-AM699)</f>
        <v>0</v>
      </c>
      <c r="BJ699">
        <f>(AN699-AT699)/(AN699-AM699)</f>
        <v>0</v>
      </c>
      <c r="BK699">
        <f>(BG699*BE699/AS699)</f>
        <v>0</v>
      </c>
      <c r="BL699">
        <f>(1-BK699)</f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f>$B$11*CS699+$C$11*CT699+$F$11*CU699*(1-CX699)</f>
        <v>0</v>
      </c>
      <c r="BV699">
        <f>BU699*BW699</f>
        <v>0</v>
      </c>
      <c r="BW699">
        <f>($B$11*$D$9+$C$11*$D$9+$F$11*((DH699+CZ699)/MAX(DH699+CZ699+DI699, 0.1)*$I$9+DI699/MAX(DH699+CZ699+DI699, 0.1)*$J$9))/($B$11+$C$11+$F$11)</f>
        <v>0</v>
      </c>
      <c r="BX699">
        <f>($B$11*$K$9+$C$11*$K$9+$F$11*((DH699+CZ699)/MAX(DH699+CZ699+DI699, 0.1)*$P$9+DI699/MAX(DH699+CZ699+DI699, 0.1)*$Q$9))/($B$11+$C$11+$F$11)</f>
        <v>0</v>
      </c>
      <c r="BY699">
        <v>6</v>
      </c>
      <c r="BZ699">
        <v>0.5</v>
      </c>
      <c r="CA699" t="s">
        <v>304</v>
      </c>
      <c r="CB699">
        <v>2</v>
      </c>
      <c r="CC699">
        <v>1625678579.5</v>
      </c>
      <c r="CD699">
        <v>404.893</v>
      </c>
      <c r="CE699">
        <v>420.040666666667</v>
      </c>
      <c r="CF699">
        <v>18.1801666666667</v>
      </c>
      <c r="CG699">
        <v>14.4733</v>
      </c>
      <c r="CH699">
        <v>419.234333333333</v>
      </c>
      <c r="CI699">
        <v>19.8242</v>
      </c>
      <c r="CJ699">
        <v>500.031</v>
      </c>
      <c r="CK699">
        <v>100.415666666667</v>
      </c>
      <c r="CL699">
        <v>0.0999249666666667</v>
      </c>
      <c r="CM699">
        <v>33.9001666666667</v>
      </c>
      <c r="CN699">
        <v>33.1133</v>
      </c>
      <c r="CO699">
        <v>999.9</v>
      </c>
      <c r="CP699">
        <v>0</v>
      </c>
      <c r="CQ699">
        <v>0</v>
      </c>
      <c r="CR699">
        <v>9996.25</v>
      </c>
      <c r="CS699">
        <v>0</v>
      </c>
      <c r="CT699">
        <v>4.33179666666667</v>
      </c>
      <c r="CU699">
        <v>1046.02666666667</v>
      </c>
      <c r="CV699">
        <v>0.961987666666667</v>
      </c>
      <c r="CW699">
        <v>0.0380122</v>
      </c>
      <c r="CX699">
        <v>0</v>
      </c>
      <c r="CY699">
        <v>1108.31</v>
      </c>
      <c r="CZ699">
        <v>4.99912</v>
      </c>
      <c r="DA699">
        <v>11591.6</v>
      </c>
      <c r="DB699">
        <v>6712.97</v>
      </c>
      <c r="DC699">
        <v>39.4583333333333</v>
      </c>
      <c r="DD699">
        <v>41.854</v>
      </c>
      <c r="DE699">
        <v>40.9373333333333</v>
      </c>
      <c r="DF699">
        <v>41.6663333333333</v>
      </c>
      <c r="DG699">
        <v>42.1456666666667</v>
      </c>
      <c r="DH699">
        <v>1001.46</v>
      </c>
      <c r="DI699">
        <v>39.5733333333333</v>
      </c>
      <c r="DJ699">
        <v>0</v>
      </c>
      <c r="DK699">
        <v>1625678581.4</v>
      </c>
      <c r="DL699">
        <v>0</v>
      </c>
      <c r="DM699">
        <v>1109.3856</v>
      </c>
      <c r="DN699">
        <v>-12.6223076746931</v>
      </c>
      <c r="DO699">
        <v>-132.523076665294</v>
      </c>
      <c r="DP699">
        <v>11605.232</v>
      </c>
      <c r="DQ699">
        <v>15</v>
      </c>
      <c r="DR699">
        <v>1625677134.6</v>
      </c>
      <c r="DS699" t="s">
        <v>305</v>
      </c>
      <c r="DT699">
        <v>1625677128.6</v>
      </c>
      <c r="DU699">
        <v>1625677134.6</v>
      </c>
      <c r="DV699">
        <v>2</v>
      </c>
      <c r="DW699">
        <v>0.041</v>
      </c>
      <c r="DX699">
        <v>0.026</v>
      </c>
      <c r="DY699">
        <v>-14.347</v>
      </c>
      <c r="DZ699">
        <v>-1.389</v>
      </c>
      <c r="EA699">
        <v>420</v>
      </c>
      <c r="EB699">
        <v>5</v>
      </c>
      <c r="EC699">
        <v>0.14</v>
      </c>
      <c r="ED699">
        <v>0.08</v>
      </c>
      <c r="EE699">
        <v>-15.1076487804878</v>
      </c>
      <c r="EF699">
        <v>-0.0364390243902181</v>
      </c>
      <c r="EG699">
        <v>0.0319913869654975</v>
      </c>
      <c r="EH699">
        <v>1</v>
      </c>
      <c r="EI699">
        <v>1110.02242424242</v>
      </c>
      <c r="EJ699">
        <v>-12.572825059759</v>
      </c>
      <c r="EK699">
        <v>1.21938889389881</v>
      </c>
      <c r="EL699">
        <v>0</v>
      </c>
      <c r="EM699">
        <v>3.68170195121951</v>
      </c>
      <c r="EN699">
        <v>0.170288571428559</v>
      </c>
      <c r="EO699">
        <v>0.0182247755808742</v>
      </c>
      <c r="EP699">
        <v>0</v>
      </c>
      <c r="EQ699">
        <v>1</v>
      </c>
      <c r="ER699">
        <v>3</v>
      </c>
      <c r="ES699" t="s">
        <v>427</v>
      </c>
      <c r="ET699">
        <v>100</v>
      </c>
      <c r="EU699">
        <v>100</v>
      </c>
      <c r="EV699">
        <v>-14.341</v>
      </c>
      <c r="EW699">
        <v>-1.6442</v>
      </c>
      <c r="EX699">
        <v>-14.3476998515065</v>
      </c>
      <c r="EY699">
        <v>0.000485247639819423</v>
      </c>
      <c r="EZ699">
        <v>-1.36446825205216e-06</v>
      </c>
      <c r="FA699">
        <v>5.78542989185787e-10</v>
      </c>
      <c r="FB699">
        <v>-1.1099058739466</v>
      </c>
      <c r="FC699">
        <v>-0.0508365997127688</v>
      </c>
      <c r="FD699">
        <v>0.00161886503163497</v>
      </c>
      <c r="FE699">
        <v>-2.08621555845513e-05</v>
      </c>
      <c r="FF699">
        <v>0</v>
      </c>
      <c r="FG699">
        <v>2096</v>
      </c>
      <c r="FH699">
        <v>2</v>
      </c>
      <c r="FI699">
        <v>28</v>
      </c>
      <c r="FJ699">
        <v>24.2</v>
      </c>
      <c r="FK699">
        <v>24.1</v>
      </c>
      <c r="FL699">
        <v>18</v>
      </c>
      <c r="FM699">
        <v>493.987</v>
      </c>
      <c r="FN699">
        <v>515.935</v>
      </c>
      <c r="FO699">
        <v>39.3273</v>
      </c>
      <c r="FP699">
        <v>26.9683</v>
      </c>
      <c r="FQ699">
        <v>30.0009</v>
      </c>
      <c r="FR699">
        <v>26.863</v>
      </c>
      <c r="FS699">
        <v>26.8266</v>
      </c>
      <c r="FT699">
        <v>21.6314</v>
      </c>
      <c r="FU699">
        <v>9.38248</v>
      </c>
      <c r="FV699">
        <v>0</v>
      </c>
      <c r="FW699">
        <v>39.39</v>
      </c>
      <c r="FX699">
        <v>420</v>
      </c>
      <c r="FY699">
        <v>14.6939</v>
      </c>
      <c r="FZ699">
        <v>101.641</v>
      </c>
      <c r="GA699">
        <v>96.151</v>
      </c>
    </row>
    <row r="700" spans="1:183">
      <c r="A700">
        <v>684</v>
      </c>
      <c r="B700">
        <v>1625678582.5</v>
      </c>
      <c r="C700">
        <v>1366.40000009537</v>
      </c>
      <c r="D700" t="s">
        <v>1674</v>
      </c>
      <c r="E700" t="s">
        <v>1675</v>
      </c>
      <c r="F700">
        <v>1</v>
      </c>
      <c r="G700" t="s">
        <v>302</v>
      </c>
      <c r="H700">
        <v>1625678581.5</v>
      </c>
      <c r="I700">
        <f>(J700)/1000</f>
        <v>0</v>
      </c>
      <c r="J700">
        <f>1000*CJ700*AH700*(CF700-CG700)/(100*BY700*(1000-AH700*CF700))</f>
        <v>0</v>
      </c>
      <c r="K700">
        <f>CJ700*AH700*(CE700-CD700*(1000-AH700*CG700)/(1000-AH700*CF700))/(100*BY700)</f>
        <v>0</v>
      </c>
      <c r="L700">
        <f>CD700 - IF(AH700&gt;1, K700*BY700*100.0/(AJ700*CR700), 0)</f>
        <v>0</v>
      </c>
      <c r="M700">
        <f>((S700-I700/2)*L700-K700)/(S700+I700/2)</f>
        <v>0</v>
      </c>
      <c r="N700">
        <f>M700*(CK700+CL700)/1000.0</f>
        <v>0</v>
      </c>
      <c r="O700">
        <f>(CD700 - IF(AH700&gt;1, K700*BY700*100.0/(AJ700*CR700), 0))*(CK700+CL700)/1000.0</f>
        <v>0</v>
      </c>
      <c r="P700">
        <f>2.0/((1/R700-1/Q700)+SIGN(R700)*SQRT((1/R700-1/Q700)*(1/R700-1/Q700) + 4*BZ700/((BZ700+1)*(BZ700+1))*(2*1/R700*1/Q700-1/Q700*1/Q700)))</f>
        <v>0</v>
      </c>
      <c r="Q700">
        <f>IF(LEFT(CA700,1)&lt;&gt;"0",IF(LEFT(CA700,1)="1",3.0,CB700),$D$5+$E$5*(CR700*CK700/($K$5*1000))+$F$5*(CR700*CK700/($K$5*1000))*MAX(MIN(BY700,$J$5),$I$5)*MAX(MIN(BY700,$J$5),$I$5)+$G$5*MAX(MIN(BY700,$J$5),$I$5)*(CR700*CK700/($K$5*1000))+$H$5*(CR700*CK700/($K$5*1000))*(CR700*CK700/($K$5*1000)))</f>
        <v>0</v>
      </c>
      <c r="R700">
        <f>I700*(1000-(1000*0.61365*exp(17.502*V700/(240.97+V700))/(CK700+CL700)+CF700)/2)/(1000*0.61365*exp(17.502*V700/(240.97+V700))/(CK700+CL700)-CF700)</f>
        <v>0</v>
      </c>
      <c r="S700">
        <f>1/((BZ700+1)/(P700/1.6)+1/(Q700/1.37)) + BZ700/((BZ700+1)/(P700/1.6) + BZ700/(Q700/1.37))</f>
        <v>0</v>
      </c>
      <c r="T700">
        <f>(BU700*BX700)</f>
        <v>0</v>
      </c>
      <c r="U700">
        <f>(CM700+(T700+2*0.95*5.67E-8*(((CM700+$B$7)+273)^4-(CM700+273)^4)-44100*I700)/(1.84*29.3*Q700+8*0.95*5.67E-8*(CM700+273)^3))</f>
        <v>0</v>
      </c>
      <c r="V700">
        <f>($C$7*CN700+$D$7*CO700+$E$7*U700)</f>
        <v>0</v>
      </c>
      <c r="W700">
        <f>0.61365*exp(17.502*V700/(240.97+V700))</f>
        <v>0</v>
      </c>
      <c r="X700">
        <f>(Y700/Z700*100)</f>
        <v>0</v>
      </c>
      <c r="Y700">
        <f>CF700*(CK700+CL700)/1000</f>
        <v>0</v>
      </c>
      <c r="Z700">
        <f>0.61365*exp(17.502*CM700/(240.97+CM700))</f>
        <v>0</v>
      </c>
      <c r="AA700">
        <f>(W700-CF700*(CK700+CL700)/1000)</f>
        <v>0</v>
      </c>
      <c r="AB700">
        <f>(-I700*44100)</f>
        <v>0</v>
      </c>
      <c r="AC700">
        <f>2*29.3*Q700*0.92*(CM700-V700)</f>
        <v>0</v>
      </c>
      <c r="AD700">
        <f>2*0.95*5.67E-8*(((CM700+$B$7)+273)^4-(V700+273)^4)</f>
        <v>0</v>
      </c>
      <c r="AE700">
        <f>T700+AD700+AB700+AC700</f>
        <v>0</v>
      </c>
      <c r="AF700">
        <v>0</v>
      </c>
      <c r="AG700">
        <v>0</v>
      </c>
      <c r="AH700">
        <f>IF(AF700*$H$13&gt;=AJ700,1.0,(AJ700/(AJ700-AF700*$H$13)))</f>
        <v>0</v>
      </c>
      <c r="AI700">
        <f>(AH700-1)*100</f>
        <v>0</v>
      </c>
      <c r="AJ700">
        <f>MAX(0,($B$13+$C$13*CR700)/(1+$D$13*CR700)*CK700/(CM700+273)*$E$13)</f>
        <v>0</v>
      </c>
      <c r="AK700" t="s">
        <v>303</v>
      </c>
      <c r="AL700" t="s">
        <v>303</v>
      </c>
      <c r="AM700">
        <v>0</v>
      </c>
      <c r="AN700">
        <v>0</v>
      </c>
      <c r="AO700">
        <f>1-AM700/AN700</f>
        <v>0</v>
      </c>
      <c r="AP700">
        <v>0</v>
      </c>
      <c r="AQ700" t="s">
        <v>303</v>
      </c>
      <c r="AR700" t="s">
        <v>303</v>
      </c>
      <c r="AS700">
        <v>0</v>
      </c>
      <c r="AT700">
        <v>0</v>
      </c>
      <c r="AU700">
        <f>1-AS700/AT700</f>
        <v>0</v>
      </c>
      <c r="AV700">
        <v>0.5</v>
      </c>
      <c r="AW700">
        <f>BV700</f>
        <v>0</v>
      </c>
      <c r="AX700">
        <f>K700</f>
        <v>0</v>
      </c>
      <c r="AY700">
        <f>AU700*AV700*AW700</f>
        <v>0</v>
      </c>
      <c r="AZ700">
        <f>(AX700-AP700)/AW700</f>
        <v>0</v>
      </c>
      <c r="BA700">
        <f>(AN700-AT700)/AT700</f>
        <v>0</v>
      </c>
      <c r="BB700">
        <f>AM700/(AO700+AM700/AT700)</f>
        <v>0</v>
      </c>
      <c r="BC700" t="s">
        <v>303</v>
      </c>
      <c r="BD700">
        <v>0</v>
      </c>
      <c r="BE700">
        <f>IF(BD700&lt;&gt;0, BD700, BB700)</f>
        <v>0</v>
      </c>
      <c r="BF700">
        <f>1-BE700/AT700</f>
        <v>0</v>
      </c>
      <c r="BG700">
        <f>(AT700-AS700)/(AT700-BE700)</f>
        <v>0</v>
      </c>
      <c r="BH700">
        <f>(AN700-AT700)/(AN700-BE700)</f>
        <v>0</v>
      </c>
      <c r="BI700">
        <f>(AT700-AS700)/(AT700-AM700)</f>
        <v>0</v>
      </c>
      <c r="BJ700">
        <f>(AN700-AT700)/(AN700-AM700)</f>
        <v>0</v>
      </c>
      <c r="BK700">
        <f>(BG700*BE700/AS700)</f>
        <v>0</v>
      </c>
      <c r="BL700">
        <f>(1-BK700)</f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f>$B$11*CS700+$C$11*CT700+$F$11*CU700*(1-CX700)</f>
        <v>0</v>
      </c>
      <c r="BV700">
        <f>BU700*BW700</f>
        <v>0</v>
      </c>
      <c r="BW700">
        <f>($B$11*$D$9+$C$11*$D$9+$F$11*((DH700+CZ700)/MAX(DH700+CZ700+DI700, 0.1)*$I$9+DI700/MAX(DH700+CZ700+DI700, 0.1)*$J$9))/($B$11+$C$11+$F$11)</f>
        <v>0</v>
      </c>
      <c r="BX700">
        <f>($B$11*$K$9+$C$11*$K$9+$F$11*((DH700+CZ700)/MAX(DH700+CZ700+DI700, 0.1)*$P$9+DI700/MAX(DH700+CZ700+DI700, 0.1)*$Q$9))/($B$11+$C$11+$F$11)</f>
        <v>0</v>
      </c>
      <c r="BY700">
        <v>6</v>
      </c>
      <c r="BZ700">
        <v>0.5</v>
      </c>
      <c r="CA700" t="s">
        <v>304</v>
      </c>
      <c r="CB700">
        <v>2</v>
      </c>
      <c r="CC700">
        <v>1625678581.5</v>
      </c>
      <c r="CD700">
        <v>404.906</v>
      </c>
      <c r="CE700">
        <v>419.977333333333</v>
      </c>
      <c r="CF700">
        <v>18.2125333333333</v>
      </c>
      <c r="CG700">
        <v>14.4900333333333</v>
      </c>
      <c r="CH700">
        <v>419.247333333333</v>
      </c>
      <c r="CI700">
        <v>19.8569333333333</v>
      </c>
      <c r="CJ700">
        <v>500.039333333333</v>
      </c>
      <c r="CK700">
        <v>100.415666666667</v>
      </c>
      <c r="CL700">
        <v>0.0999592666666667</v>
      </c>
      <c r="CM700">
        <v>33.9286333333333</v>
      </c>
      <c r="CN700">
        <v>33.1407</v>
      </c>
      <c r="CO700">
        <v>999.9</v>
      </c>
      <c r="CP700">
        <v>0</v>
      </c>
      <c r="CQ700">
        <v>0</v>
      </c>
      <c r="CR700">
        <v>9994.37333333333</v>
      </c>
      <c r="CS700">
        <v>0</v>
      </c>
      <c r="CT700">
        <v>4.32858</v>
      </c>
      <c r="CU700">
        <v>1046.01666666667</v>
      </c>
      <c r="CV700">
        <v>0.961995</v>
      </c>
      <c r="CW700">
        <v>0.0380048</v>
      </c>
      <c r="CX700">
        <v>0</v>
      </c>
      <c r="CY700">
        <v>1107.49666666667</v>
      </c>
      <c r="CZ700">
        <v>4.99912</v>
      </c>
      <c r="DA700">
        <v>11587.4333333333</v>
      </c>
      <c r="DB700">
        <v>6712.92</v>
      </c>
      <c r="DC700">
        <v>39.2706666666667</v>
      </c>
      <c r="DD700">
        <v>41.854</v>
      </c>
      <c r="DE700">
        <v>41.062</v>
      </c>
      <c r="DF700">
        <v>41.7496666666667</v>
      </c>
      <c r="DG700">
        <v>42.0416666666667</v>
      </c>
      <c r="DH700">
        <v>1001.45666666667</v>
      </c>
      <c r="DI700">
        <v>39.56</v>
      </c>
      <c r="DJ700">
        <v>0</v>
      </c>
      <c r="DK700">
        <v>1625678583.8</v>
      </c>
      <c r="DL700">
        <v>0</v>
      </c>
      <c r="DM700">
        <v>1108.8612</v>
      </c>
      <c r="DN700">
        <v>-12.5661538670815</v>
      </c>
      <c r="DO700">
        <v>-132.176923239447</v>
      </c>
      <c r="DP700">
        <v>11600.152</v>
      </c>
      <c r="DQ700">
        <v>15</v>
      </c>
      <c r="DR700">
        <v>1625677134.6</v>
      </c>
      <c r="DS700" t="s">
        <v>305</v>
      </c>
      <c r="DT700">
        <v>1625677128.6</v>
      </c>
      <c r="DU700">
        <v>1625677134.6</v>
      </c>
      <c r="DV700">
        <v>2</v>
      </c>
      <c r="DW700">
        <v>0.041</v>
      </c>
      <c r="DX700">
        <v>0.026</v>
      </c>
      <c r="DY700">
        <v>-14.347</v>
      </c>
      <c r="DZ700">
        <v>-1.389</v>
      </c>
      <c r="EA700">
        <v>420</v>
      </c>
      <c r="EB700">
        <v>5</v>
      </c>
      <c r="EC700">
        <v>0.14</v>
      </c>
      <c r="ED700">
        <v>0.08</v>
      </c>
      <c r="EE700">
        <v>-15.1018536585366</v>
      </c>
      <c r="EF700">
        <v>-0.0643547038327283</v>
      </c>
      <c r="EG700">
        <v>0.0314621111471341</v>
      </c>
      <c r="EH700">
        <v>1</v>
      </c>
      <c r="EI700">
        <v>1109.55764705882</v>
      </c>
      <c r="EJ700">
        <v>-12.6764405470736</v>
      </c>
      <c r="EK700">
        <v>1.25908477223251</v>
      </c>
      <c r="EL700">
        <v>0</v>
      </c>
      <c r="EM700">
        <v>3.68827975609756</v>
      </c>
      <c r="EN700">
        <v>0.175969756097563</v>
      </c>
      <c r="EO700">
        <v>0.0188016961466058</v>
      </c>
      <c r="EP700">
        <v>0</v>
      </c>
      <c r="EQ700">
        <v>1</v>
      </c>
      <c r="ER700">
        <v>3</v>
      </c>
      <c r="ES700" t="s">
        <v>427</v>
      </c>
      <c r="ET700">
        <v>100</v>
      </c>
      <c r="EU700">
        <v>100</v>
      </c>
      <c r="EV700">
        <v>-14.342</v>
      </c>
      <c r="EW700">
        <v>-1.6446</v>
      </c>
      <c r="EX700">
        <v>-14.3476998515065</v>
      </c>
      <c r="EY700">
        <v>0.000485247639819423</v>
      </c>
      <c r="EZ700">
        <v>-1.36446825205216e-06</v>
      </c>
      <c r="FA700">
        <v>5.78542989185787e-10</v>
      </c>
      <c r="FB700">
        <v>-1.1099058739466</v>
      </c>
      <c r="FC700">
        <v>-0.0508365997127688</v>
      </c>
      <c r="FD700">
        <v>0.00161886503163497</v>
      </c>
      <c r="FE700">
        <v>-2.08621555845513e-05</v>
      </c>
      <c r="FF700">
        <v>0</v>
      </c>
      <c r="FG700">
        <v>2096</v>
      </c>
      <c r="FH700">
        <v>2</v>
      </c>
      <c r="FI700">
        <v>28</v>
      </c>
      <c r="FJ700">
        <v>24.2</v>
      </c>
      <c r="FK700">
        <v>24.1</v>
      </c>
      <c r="FL700">
        <v>18</v>
      </c>
      <c r="FM700">
        <v>494.015</v>
      </c>
      <c r="FN700">
        <v>515.713</v>
      </c>
      <c r="FO700">
        <v>39.3633</v>
      </c>
      <c r="FP700">
        <v>26.9714</v>
      </c>
      <c r="FQ700">
        <v>30.0006</v>
      </c>
      <c r="FR700">
        <v>26.8645</v>
      </c>
      <c r="FS700">
        <v>26.8281</v>
      </c>
      <c r="FT700">
        <v>21.6324</v>
      </c>
      <c r="FU700">
        <v>9.06533</v>
      </c>
      <c r="FV700">
        <v>0</v>
      </c>
      <c r="FW700">
        <v>39.46</v>
      </c>
      <c r="FX700">
        <v>420</v>
      </c>
      <c r="FY700">
        <v>14.705</v>
      </c>
      <c r="FZ700">
        <v>101.641</v>
      </c>
      <c r="GA700">
        <v>96.1497</v>
      </c>
    </row>
    <row r="701" spans="1:183">
      <c r="A701">
        <v>685</v>
      </c>
      <c r="B701">
        <v>1625678584.5</v>
      </c>
      <c r="C701">
        <v>1368.40000009537</v>
      </c>
      <c r="D701" t="s">
        <v>1676</v>
      </c>
      <c r="E701" t="s">
        <v>1677</v>
      </c>
      <c r="F701">
        <v>1</v>
      </c>
      <c r="G701" t="s">
        <v>302</v>
      </c>
      <c r="H701">
        <v>1625678583.5</v>
      </c>
      <c r="I701">
        <f>(J701)/1000</f>
        <v>0</v>
      </c>
      <c r="J701">
        <f>1000*CJ701*AH701*(CF701-CG701)/(100*BY701*(1000-AH701*CF701))</f>
        <v>0</v>
      </c>
      <c r="K701">
        <f>CJ701*AH701*(CE701-CD701*(1000-AH701*CG701)/(1000-AH701*CF701))/(100*BY701)</f>
        <v>0</v>
      </c>
      <c r="L701">
        <f>CD701 - IF(AH701&gt;1, K701*BY701*100.0/(AJ701*CR701), 0)</f>
        <v>0</v>
      </c>
      <c r="M701">
        <f>((S701-I701/2)*L701-K701)/(S701+I701/2)</f>
        <v>0</v>
      </c>
      <c r="N701">
        <f>M701*(CK701+CL701)/1000.0</f>
        <v>0</v>
      </c>
      <c r="O701">
        <f>(CD701 - IF(AH701&gt;1, K701*BY701*100.0/(AJ701*CR701), 0))*(CK701+CL701)/1000.0</f>
        <v>0</v>
      </c>
      <c r="P701">
        <f>2.0/((1/R701-1/Q701)+SIGN(R701)*SQRT((1/R701-1/Q701)*(1/R701-1/Q701) + 4*BZ701/((BZ701+1)*(BZ701+1))*(2*1/R701*1/Q701-1/Q701*1/Q701)))</f>
        <v>0</v>
      </c>
      <c r="Q701">
        <f>IF(LEFT(CA701,1)&lt;&gt;"0",IF(LEFT(CA701,1)="1",3.0,CB701),$D$5+$E$5*(CR701*CK701/($K$5*1000))+$F$5*(CR701*CK701/($K$5*1000))*MAX(MIN(BY701,$J$5),$I$5)*MAX(MIN(BY701,$J$5),$I$5)+$G$5*MAX(MIN(BY701,$J$5),$I$5)*(CR701*CK701/($K$5*1000))+$H$5*(CR701*CK701/($K$5*1000))*(CR701*CK701/($K$5*1000)))</f>
        <v>0</v>
      </c>
      <c r="R701">
        <f>I701*(1000-(1000*0.61365*exp(17.502*V701/(240.97+V701))/(CK701+CL701)+CF701)/2)/(1000*0.61365*exp(17.502*V701/(240.97+V701))/(CK701+CL701)-CF701)</f>
        <v>0</v>
      </c>
      <c r="S701">
        <f>1/((BZ701+1)/(P701/1.6)+1/(Q701/1.37)) + BZ701/((BZ701+1)/(P701/1.6) + BZ701/(Q701/1.37))</f>
        <v>0</v>
      </c>
      <c r="T701">
        <f>(BU701*BX701)</f>
        <v>0</v>
      </c>
      <c r="U701">
        <f>(CM701+(T701+2*0.95*5.67E-8*(((CM701+$B$7)+273)^4-(CM701+273)^4)-44100*I701)/(1.84*29.3*Q701+8*0.95*5.67E-8*(CM701+273)^3))</f>
        <v>0</v>
      </c>
      <c r="V701">
        <f>($C$7*CN701+$D$7*CO701+$E$7*U701)</f>
        <v>0</v>
      </c>
      <c r="W701">
        <f>0.61365*exp(17.502*V701/(240.97+V701))</f>
        <v>0</v>
      </c>
      <c r="X701">
        <f>(Y701/Z701*100)</f>
        <v>0</v>
      </c>
      <c r="Y701">
        <f>CF701*(CK701+CL701)/1000</f>
        <v>0</v>
      </c>
      <c r="Z701">
        <f>0.61365*exp(17.502*CM701/(240.97+CM701))</f>
        <v>0</v>
      </c>
      <c r="AA701">
        <f>(W701-CF701*(CK701+CL701)/1000)</f>
        <v>0</v>
      </c>
      <c r="AB701">
        <f>(-I701*44100)</f>
        <v>0</v>
      </c>
      <c r="AC701">
        <f>2*29.3*Q701*0.92*(CM701-V701)</f>
        <v>0</v>
      </c>
      <c r="AD701">
        <f>2*0.95*5.67E-8*(((CM701+$B$7)+273)^4-(V701+273)^4)</f>
        <v>0</v>
      </c>
      <c r="AE701">
        <f>T701+AD701+AB701+AC701</f>
        <v>0</v>
      </c>
      <c r="AF701">
        <v>0</v>
      </c>
      <c r="AG701">
        <v>0</v>
      </c>
      <c r="AH701">
        <f>IF(AF701*$H$13&gt;=AJ701,1.0,(AJ701/(AJ701-AF701*$H$13)))</f>
        <v>0</v>
      </c>
      <c r="AI701">
        <f>(AH701-1)*100</f>
        <v>0</v>
      </c>
      <c r="AJ701">
        <f>MAX(0,($B$13+$C$13*CR701)/(1+$D$13*CR701)*CK701/(CM701+273)*$E$13)</f>
        <v>0</v>
      </c>
      <c r="AK701" t="s">
        <v>303</v>
      </c>
      <c r="AL701" t="s">
        <v>303</v>
      </c>
      <c r="AM701">
        <v>0</v>
      </c>
      <c r="AN701">
        <v>0</v>
      </c>
      <c r="AO701">
        <f>1-AM701/AN701</f>
        <v>0</v>
      </c>
      <c r="AP701">
        <v>0</v>
      </c>
      <c r="AQ701" t="s">
        <v>303</v>
      </c>
      <c r="AR701" t="s">
        <v>303</v>
      </c>
      <c r="AS701">
        <v>0</v>
      </c>
      <c r="AT701">
        <v>0</v>
      </c>
      <c r="AU701">
        <f>1-AS701/AT701</f>
        <v>0</v>
      </c>
      <c r="AV701">
        <v>0.5</v>
      </c>
      <c r="AW701">
        <f>BV701</f>
        <v>0</v>
      </c>
      <c r="AX701">
        <f>K701</f>
        <v>0</v>
      </c>
      <c r="AY701">
        <f>AU701*AV701*AW701</f>
        <v>0</v>
      </c>
      <c r="AZ701">
        <f>(AX701-AP701)/AW701</f>
        <v>0</v>
      </c>
      <c r="BA701">
        <f>(AN701-AT701)/AT701</f>
        <v>0</v>
      </c>
      <c r="BB701">
        <f>AM701/(AO701+AM701/AT701)</f>
        <v>0</v>
      </c>
      <c r="BC701" t="s">
        <v>303</v>
      </c>
      <c r="BD701">
        <v>0</v>
      </c>
      <c r="BE701">
        <f>IF(BD701&lt;&gt;0, BD701, BB701)</f>
        <v>0</v>
      </c>
      <c r="BF701">
        <f>1-BE701/AT701</f>
        <v>0</v>
      </c>
      <c r="BG701">
        <f>(AT701-AS701)/(AT701-BE701)</f>
        <v>0</v>
      </c>
      <c r="BH701">
        <f>(AN701-AT701)/(AN701-BE701)</f>
        <v>0</v>
      </c>
      <c r="BI701">
        <f>(AT701-AS701)/(AT701-AM701)</f>
        <v>0</v>
      </c>
      <c r="BJ701">
        <f>(AN701-AT701)/(AN701-AM701)</f>
        <v>0</v>
      </c>
      <c r="BK701">
        <f>(BG701*BE701/AS701)</f>
        <v>0</v>
      </c>
      <c r="BL701">
        <f>(1-BK701)</f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f>$B$11*CS701+$C$11*CT701+$F$11*CU701*(1-CX701)</f>
        <v>0</v>
      </c>
      <c r="BV701">
        <f>BU701*BW701</f>
        <v>0</v>
      </c>
      <c r="BW701">
        <f>($B$11*$D$9+$C$11*$D$9+$F$11*((DH701+CZ701)/MAX(DH701+CZ701+DI701, 0.1)*$I$9+DI701/MAX(DH701+CZ701+DI701, 0.1)*$J$9))/($B$11+$C$11+$F$11)</f>
        <v>0</v>
      </c>
      <c r="BX701">
        <f>($B$11*$K$9+$C$11*$K$9+$F$11*((DH701+CZ701)/MAX(DH701+CZ701+DI701, 0.1)*$P$9+DI701/MAX(DH701+CZ701+DI701, 0.1)*$Q$9))/($B$11+$C$11+$F$11)</f>
        <v>0</v>
      </c>
      <c r="BY701">
        <v>6</v>
      </c>
      <c r="BZ701">
        <v>0.5</v>
      </c>
      <c r="CA701" t="s">
        <v>304</v>
      </c>
      <c r="CB701">
        <v>2</v>
      </c>
      <c r="CC701">
        <v>1625678583.5</v>
      </c>
      <c r="CD701">
        <v>404.909333333333</v>
      </c>
      <c r="CE701">
        <v>419.921666666667</v>
      </c>
      <c r="CF701">
        <v>18.2419333333333</v>
      </c>
      <c r="CG701">
        <v>14.5160333333333</v>
      </c>
      <c r="CH701">
        <v>419.251</v>
      </c>
      <c r="CI701">
        <v>19.8866333333333</v>
      </c>
      <c r="CJ701">
        <v>499.943333333333</v>
      </c>
      <c r="CK701">
        <v>100.417333333333</v>
      </c>
      <c r="CL701">
        <v>0.0999946</v>
      </c>
      <c r="CM701">
        <v>33.9587</v>
      </c>
      <c r="CN701">
        <v>33.1623</v>
      </c>
      <c r="CO701">
        <v>999.9</v>
      </c>
      <c r="CP701">
        <v>0</v>
      </c>
      <c r="CQ701">
        <v>0</v>
      </c>
      <c r="CR701">
        <v>9984.58333333333</v>
      </c>
      <c r="CS701">
        <v>0</v>
      </c>
      <c r="CT701">
        <v>4.33914333333333</v>
      </c>
      <c r="CU701">
        <v>1046.02</v>
      </c>
      <c r="CV701">
        <v>0.961995</v>
      </c>
      <c r="CW701">
        <v>0.0380048</v>
      </c>
      <c r="CX701">
        <v>0</v>
      </c>
      <c r="CY701">
        <v>1107.24</v>
      </c>
      <c r="CZ701">
        <v>4.99912</v>
      </c>
      <c r="DA701">
        <v>11583.9666666667</v>
      </c>
      <c r="DB701">
        <v>6712.93666666667</v>
      </c>
      <c r="DC701">
        <v>39.7916666666667</v>
      </c>
      <c r="DD701">
        <v>41.854</v>
      </c>
      <c r="DE701">
        <v>41.125</v>
      </c>
      <c r="DF701">
        <v>41.7496666666667</v>
      </c>
      <c r="DG701">
        <v>42.0833333333333</v>
      </c>
      <c r="DH701">
        <v>1001.46</v>
      </c>
      <c r="DI701">
        <v>39.56</v>
      </c>
      <c r="DJ701">
        <v>0</v>
      </c>
      <c r="DK701">
        <v>1625678585.6</v>
      </c>
      <c r="DL701">
        <v>0</v>
      </c>
      <c r="DM701">
        <v>1108.54653846154</v>
      </c>
      <c r="DN701">
        <v>-12.6225641056457</v>
      </c>
      <c r="DO701">
        <v>-134.635897394246</v>
      </c>
      <c r="DP701">
        <v>11597.1884615385</v>
      </c>
      <c r="DQ701">
        <v>15</v>
      </c>
      <c r="DR701">
        <v>1625677134.6</v>
      </c>
      <c r="DS701" t="s">
        <v>305</v>
      </c>
      <c r="DT701">
        <v>1625677128.6</v>
      </c>
      <c r="DU701">
        <v>1625677134.6</v>
      </c>
      <c r="DV701">
        <v>2</v>
      </c>
      <c r="DW701">
        <v>0.041</v>
      </c>
      <c r="DX701">
        <v>0.026</v>
      </c>
      <c r="DY701">
        <v>-14.347</v>
      </c>
      <c r="DZ701">
        <v>-1.389</v>
      </c>
      <c r="EA701">
        <v>420</v>
      </c>
      <c r="EB701">
        <v>5</v>
      </c>
      <c r="EC701">
        <v>0.14</v>
      </c>
      <c r="ED701">
        <v>0.08</v>
      </c>
      <c r="EE701">
        <v>-15.0934926829268</v>
      </c>
      <c r="EF701">
        <v>0.0551059233449077</v>
      </c>
      <c r="EG701">
        <v>0.039705743212052</v>
      </c>
      <c r="EH701">
        <v>1</v>
      </c>
      <c r="EI701">
        <v>1109.18970588235</v>
      </c>
      <c r="EJ701">
        <v>-12.8245968544674</v>
      </c>
      <c r="EK701">
        <v>1.27360185230733</v>
      </c>
      <c r="EL701">
        <v>0</v>
      </c>
      <c r="EM701">
        <v>3.69373414634146</v>
      </c>
      <c r="EN701">
        <v>0.199764668989543</v>
      </c>
      <c r="EO701">
        <v>0.0207201809220382</v>
      </c>
      <c r="EP701">
        <v>0</v>
      </c>
      <c r="EQ701">
        <v>1</v>
      </c>
      <c r="ER701">
        <v>3</v>
      </c>
      <c r="ES701" t="s">
        <v>427</v>
      </c>
      <c r="ET701">
        <v>100</v>
      </c>
      <c r="EU701">
        <v>100</v>
      </c>
      <c r="EV701">
        <v>-14.341</v>
      </c>
      <c r="EW701">
        <v>-1.6449</v>
      </c>
      <c r="EX701">
        <v>-14.3476998515065</v>
      </c>
      <c r="EY701">
        <v>0.000485247639819423</v>
      </c>
      <c r="EZ701">
        <v>-1.36446825205216e-06</v>
      </c>
      <c r="FA701">
        <v>5.78542989185787e-10</v>
      </c>
      <c r="FB701">
        <v>-1.1099058739466</v>
      </c>
      <c r="FC701">
        <v>-0.0508365997127688</v>
      </c>
      <c r="FD701">
        <v>0.00161886503163497</v>
      </c>
      <c r="FE701">
        <v>-2.08621555845513e-05</v>
      </c>
      <c r="FF701">
        <v>0</v>
      </c>
      <c r="FG701">
        <v>2096</v>
      </c>
      <c r="FH701">
        <v>2</v>
      </c>
      <c r="FI701">
        <v>28</v>
      </c>
      <c r="FJ701">
        <v>24.3</v>
      </c>
      <c r="FK701">
        <v>24.2</v>
      </c>
      <c r="FL701">
        <v>18</v>
      </c>
      <c r="FM701">
        <v>494.224</v>
      </c>
      <c r="FN701">
        <v>515.587</v>
      </c>
      <c r="FO701">
        <v>39.4083</v>
      </c>
      <c r="FP701">
        <v>26.9751</v>
      </c>
      <c r="FQ701">
        <v>30.0005</v>
      </c>
      <c r="FR701">
        <v>26.867</v>
      </c>
      <c r="FS701">
        <v>26.83</v>
      </c>
      <c r="FT701">
        <v>21.6338</v>
      </c>
      <c r="FU701">
        <v>9.06533</v>
      </c>
      <c r="FV701">
        <v>0</v>
      </c>
      <c r="FW701">
        <v>39.46</v>
      </c>
      <c r="FX701">
        <v>420</v>
      </c>
      <c r="FY701">
        <v>14.7102</v>
      </c>
      <c r="FZ701">
        <v>101.642</v>
      </c>
      <c r="GA701">
        <v>96.149</v>
      </c>
    </row>
    <row r="702" spans="1:183">
      <c r="A702">
        <v>686</v>
      </c>
      <c r="B702">
        <v>1625678586.5</v>
      </c>
      <c r="C702">
        <v>1370.40000009537</v>
      </c>
      <c r="D702" t="s">
        <v>1678</v>
      </c>
      <c r="E702" t="s">
        <v>1679</v>
      </c>
      <c r="F702">
        <v>1</v>
      </c>
      <c r="G702" t="s">
        <v>302</v>
      </c>
      <c r="H702">
        <v>1625678585.5</v>
      </c>
      <c r="I702">
        <f>(J702)/1000</f>
        <v>0</v>
      </c>
      <c r="J702">
        <f>1000*CJ702*AH702*(CF702-CG702)/(100*BY702*(1000-AH702*CF702))</f>
        <v>0</v>
      </c>
      <c r="K702">
        <f>CJ702*AH702*(CE702-CD702*(1000-AH702*CG702)/(1000-AH702*CF702))/(100*BY702)</f>
        <v>0</v>
      </c>
      <c r="L702">
        <f>CD702 - IF(AH702&gt;1, K702*BY702*100.0/(AJ702*CR702), 0)</f>
        <v>0</v>
      </c>
      <c r="M702">
        <f>((S702-I702/2)*L702-K702)/(S702+I702/2)</f>
        <v>0</v>
      </c>
      <c r="N702">
        <f>M702*(CK702+CL702)/1000.0</f>
        <v>0</v>
      </c>
      <c r="O702">
        <f>(CD702 - IF(AH702&gt;1, K702*BY702*100.0/(AJ702*CR702), 0))*(CK702+CL702)/1000.0</f>
        <v>0</v>
      </c>
      <c r="P702">
        <f>2.0/((1/R702-1/Q702)+SIGN(R702)*SQRT((1/R702-1/Q702)*(1/R702-1/Q702) + 4*BZ702/((BZ702+1)*(BZ702+1))*(2*1/R702*1/Q702-1/Q702*1/Q702)))</f>
        <v>0</v>
      </c>
      <c r="Q702">
        <f>IF(LEFT(CA702,1)&lt;&gt;"0",IF(LEFT(CA702,1)="1",3.0,CB702),$D$5+$E$5*(CR702*CK702/($K$5*1000))+$F$5*(CR702*CK702/($K$5*1000))*MAX(MIN(BY702,$J$5),$I$5)*MAX(MIN(BY702,$J$5),$I$5)+$G$5*MAX(MIN(BY702,$J$5),$I$5)*(CR702*CK702/($K$5*1000))+$H$5*(CR702*CK702/($K$5*1000))*(CR702*CK702/($K$5*1000)))</f>
        <v>0</v>
      </c>
      <c r="R702">
        <f>I702*(1000-(1000*0.61365*exp(17.502*V702/(240.97+V702))/(CK702+CL702)+CF702)/2)/(1000*0.61365*exp(17.502*V702/(240.97+V702))/(CK702+CL702)-CF702)</f>
        <v>0</v>
      </c>
      <c r="S702">
        <f>1/((BZ702+1)/(P702/1.6)+1/(Q702/1.37)) + BZ702/((BZ702+1)/(P702/1.6) + BZ702/(Q702/1.37))</f>
        <v>0</v>
      </c>
      <c r="T702">
        <f>(BU702*BX702)</f>
        <v>0</v>
      </c>
      <c r="U702">
        <f>(CM702+(T702+2*0.95*5.67E-8*(((CM702+$B$7)+273)^4-(CM702+273)^4)-44100*I702)/(1.84*29.3*Q702+8*0.95*5.67E-8*(CM702+273)^3))</f>
        <v>0</v>
      </c>
      <c r="V702">
        <f>($C$7*CN702+$D$7*CO702+$E$7*U702)</f>
        <v>0</v>
      </c>
      <c r="W702">
        <f>0.61365*exp(17.502*V702/(240.97+V702))</f>
        <v>0</v>
      </c>
      <c r="X702">
        <f>(Y702/Z702*100)</f>
        <v>0</v>
      </c>
      <c r="Y702">
        <f>CF702*(CK702+CL702)/1000</f>
        <v>0</v>
      </c>
      <c r="Z702">
        <f>0.61365*exp(17.502*CM702/(240.97+CM702))</f>
        <v>0</v>
      </c>
      <c r="AA702">
        <f>(W702-CF702*(CK702+CL702)/1000)</f>
        <v>0</v>
      </c>
      <c r="AB702">
        <f>(-I702*44100)</f>
        <v>0</v>
      </c>
      <c r="AC702">
        <f>2*29.3*Q702*0.92*(CM702-V702)</f>
        <v>0</v>
      </c>
      <c r="AD702">
        <f>2*0.95*5.67E-8*(((CM702+$B$7)+273)^4-(V702+273)^4)</f>
        <v>0</v>
      </c>
      <c r="AE702">
        <f>T702+AD702+AB702+AC702</f>
        <v>0</v>
      </c>
      <c r="AF702">
        <v>0</v>
      </c>
      <c r="AG702">
        <v>0</v>
      </c>
      <c r="AH702">
        <f>IF(AF702*$H$13&gt;=AJ702,1.0,(AJ702/(AJ702-AF702*$H$13)))</f>
        <v>0</v>
      </c>
      <c r="AI702">
        <f>(AH702-1)*100</f>
        <v>0</v>
      </c>
      <c r="AJ702">
        <f>MAX(0,($B$13+$C$13*CR702)/(1+$D$13*CR702)*CK702/(CM702+273)*$E$13)</f>
        <v>0</v>
      </c>
      <c r="AK702" t="s">
        <v>303</v>
      </c>
      <c r="AL702" t="s">
        <v>303</v>
      </c>
      <c r="AM702">
        <v>0</v>
      </c>
      <c r="AN702">
        <v>0</v>
      </c>
      <c r="AO702">
        <f>1-AM702/AN702</f>
        <v>0</v>
      </c>
      <c r="AP702">
        <v>0</v>
      </c>
      <c r="AQ702" t="s">
        <v>303</v>
      </c>
      <c r="AR702" t="s">
        <v>303</v>
      </c>
      <c r="AS702">
        <v>0</v>
      </c>
      <c r="AT702">
        <v>0</v>
      </c>
      <c r="AU702">
        <f>1-AS702/AT702</f>
        <v>0</v>
      </c>
      <c r="AV702">
        <v>0.5</v>
      </c>
      <c r="AW702">
        <f>BV702</f>
        <v>0</v>
      </c>
      <c r="AX702">
        <f>K702</f>
        <v>0</v>
      </c>
      <c r="AY702">
        <f>AU702*AV702*AW702</f>
        <v>0</v>
      </c>
      <c r="AZ702">
        <f>(AX702-AP702)/AW702</f>
        <v>0</v>
      </c>
      <c r="BA702">
        <f>(AN702-AT702)/AT702</f>
        <v>0</v>
      </c>
      <c r="BB702">
        <f>AM702/(AO702+AM702/AT702)</f>
        <v>0</v>
      </c>
      <c r="BC702" t="s">
        <v>303</v>
      </c>
      <c r="BD702">
        <v>0</v>
      </c>
      <c r="BE702">
        <f>IF(BD702&lt;&gt;0, BD702, BB702)</f>
        <v>0</v>
      </c>
      <c r="BF702">
        <f>1-BE702/AT702</f>
        <v>0</v>
      </c>
      <c r="BG702">
        <f>(AT702-AS702)/(AT702-BE702)</f>
        <v>0</v>
      </c>
      <c r="BH702">
        <f>(AN702-AT702)/(AN702-BE702)</f>
        <v>0</v>
      </c>
      <c r="BI702">
        <f>(AT702-AS702)/(AT702-AM702)</f>
        <v>0</v>
      </c>
      <c r="BJ702">
        <f>(AN702-AT702)/(AN702-AM702)</f>
        <v>0</v>
      </c>
      <c r="BK702">
        <f>(BG702*BE702/AS702)</f>
        <v>0</v>
      </c>
      <c r="BL702">
        <f>(1-BK702)</f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f>$B$11*CS702+$C$11*CT702+$F$11*CU702*(1-CX702)</f>
        <v>0</v>
      </c>
      <c r="BV702">
        <f>BU702*BW702</f>
        <v>0</v>
      </c>
      <c r="BW702">
        <f>($B$11*$D$9+$C$11*$D$9+$F$11*((DH702+CZ702)/MAX(DH702+CZ702+DI702, 0.1)*$I$9+DI702/MAX(DH702+CZ702+DI702, 0.1)*$J$9))/($B$11+$C$11+$F$11)</f>
        <v>0</v>
      </c>
      <c r="BX702">
        <f>($B$11*$K$9+$C$11*$K$9+$F$11*((DH702+CZ702)/MAX(DH702+CZ702+DI702, 0.1)*$P$9+DI702/MAX(DH702+CZ702+DI702, 0.1)*$Q$9))/($B$11+$C$11+$F$11)</f>
        <v>0</v>
      </c>
      <c r="BY702">
        <v>6</v>
      </c>
      <c r="BZ702">
        <v>0.5</v>
      </c>
      <c r="CA702" t="s">
        <v>304</v>
      </c>
      <c r="CB702">
        <v>2</v>
      </c>
      <c r="CC702">
        <v>1625678585.5</v>
      </c>
      <c r="CD702">
        <v>404.884333333333</v>
      </c>
      <c r="CE702">
        <v>419.949333333333</v>
      </c>
      <c r="CF702">
        <v>18.2715</v>
      </c>
      <c r="CG702">
        <v>14.5503333333333</v>
      </c>
      <c r="CH702">
        <v>419.225333333333</v>
      </c>
      <c r="CI702">
        <v>19.9165666666667</v>
      </c>
      <c r="CJ702">
        <v>500.067666666667</v>
      </c>
      <c r="CK702">
        <v>100.417666666667</v>
      </c>
      <c r="CL702">
        <v>0.100328566666667</v>
      </c>
      <c r="CM702">
        <v>33.9901</v>
      </c>
      <c r="CN702">
        <v>33.1866666666667</v>
      </c>
      <c r="CO702">
        <v>999.9</v>
      </c>
      <c r="CP702">
        <v>0</v>
      </c>
      <c r="CQ702">
        <v>0</v>
      </c>
      <c r="CR702">
        <v>9972.29333333333</v>
      </c>
      <c r="CS702">
        <v>0</v>
      </c>
      <c r="CT702">
        <v>4.33409</v>
      </c>
      <c r="CU702">
        <v>1046.01333333333</v>
      </c>
      <c r="CV702">
        <v>0.961995</v>
      </c>
      <c r="CW702">
        <v>0.0380048</v>
      </c>
      <c r="CX702">
        <v>0</v>
      </c>
      <c r="CY702">
        <v>1106.87666666667</v>
      </c>
      <c r="CZ702">
        <v>4.99912</v>
      </c>
      <c r="DA702">
        <v>11579.4</v>
      </c>
      <c r="DB702">
        <v>6712.89666666667</v>
      </c>
      <c r="DC702">
        <v>39.3953333333333</v>
      </c>
      <c r="DD702">
        <v>41.812</v>
      </c>
      <c r="DE702">
        <v>40.8746666666667</v>
      </c>
      <c r="DF702">
        <v>41.7286666666667</v>
      </c>
      <c r="DG702">
        <v>42.0623333333333</v>
      </c>
      <c r="DH702">
        <v>1001.45333333333</v>
      </c>
      <c r="DI702">
        <v>39.56</v>
      </c>
      <c r="DJ702">
        <v>0</v>
      </c>
      <c r="DK702">
        <v>1625678587.4</v>
      </c>
      <c r="DL702">
        <v>0</v>
      </c>
      <c r="DM702">
        <v>1108.1164</v>
      </c>
      <c r="DN702">
        <v>-12.3799999808645</v>
      </c>
      <c r="DO702">
        <v>-132.023076687628</v>
      </c>
      <c r="DP702">
        <v>11592.656</v>
      </c>
      <c r="DQ702">
        <v>15</v>
      </c>
      <c r="DR702">
        <v>1625677134.6</v>
      </c>
      <c r="DS702" t="s">
        <v>305</v>
      </c>
      <c r="DT702">
        <v>1625677128.6</v>
      </c>
      <c r="DU702">
        <v>1625677134.6</v>
      </c>
      <c r="DV702">
        <v>2</v>
      </c>
      <c r="DW702">
        <v>0.041</v>
      </c>
      <c r="DX702">
        <v>0.026</v>
      </c>
      <c r="DY702">
        <v>-14.347</v>
      </c>
      <c r="DZ702">
        <v>-1.389</v>
      </c>
      <c r="EA702">
        <v>420</v>
      </c>
      <c r="EB702">
        <v>5</v>
      </c>
      <c r="EC702">
        <v>0.14</v>
      </c>
      <c r="ED702">
        <v>0.08</v>
      </c>
      <c r="EE702">
        <v>-15.0920780487805</v>
      </c>
      <c r="EF702">
        <v>0.156175609756061</v>
      </c>
      <c r="EG702">
        <v>0.0411062544181576</v>
      </c>
      <c r="EH702">
        <v>1</v>
      </c>
      <c r="EI702">
        <v>1108.81235294118</v>
      </c>
      <c r="EJ702">
        <v>-12.6640278289525</v>
      </c>
      <c r="EK702">
        <v>1.25516359098661</v>
      </c>
      <c r="EL702">
        <v>0</v>
      </c>
      <c r="EM702">
        <v>3.69876853658537</v>
      </c>
      <c r="EN702">
        <v>0.19873860627178</v>
      </c>
      <c r="EO702">
        <v>0.0206137285015706</v>
      </c>
      <c r="EP702">
        <v>0</v>
      </c>
      <c r="EQ702">
        <v>1</v>
      </c>
      <c r="ER702">
        <v>3</v>
      </c>
      <c r="ES702" t="s">
        <v>427</v>
      </c>
      <c r="ET702">
        <v>100</v>
      </c>
      <c r="EU702">
        <v>100</v>
      </c>
      <c r="EV702">
        <v>-14.341</v>
      </c>
      <c r="EW702">
        <v>-1.6452</v>
      </c>
      <c r="EX702">
        <v>-14.3476998515065</v>
      </c>
      <c r="EY702">
        <v>0.000485247639819423</v>
      </c>
      <c r="EZ702">
        <v>-1.36446825205216e-06</v>
      </c>
      <c r="FA702">
        <v>5.78542989185787e-10</v>
      </c>
      <c r="FB702">
        <v>-1.1099058739466</v>
      </c>
      <c r="FC702">
        <v>-0.0508365997127688</v>
      </c>
      <c r="FD702">
        <v>0.00161886503163497</v>
      </c>
      <c r="FE702">
        <v>-2.08621555845513e-05</v>
      </c>
      <c r="FF702">
        <v>0</v>
      </c>
      <c r="FG702">
        <v>2096</v>
      </c>
      <c r="FH702">
        <v>2</v>
      </c>
      <c r="FI702">
        <v>28</v>
      </c>
      <c r="FJ702">
        <v>24.3</v>
      </c>
      <c r="FK702">
        <v>24.2</v>
      </c>
      <c r="FL702">
        <v>18</v>
      </c>
      <c r="FM702">
        <v>494.024</v>
      </c>
      <c r="FN702">
        <v>515.807</v>
      </c>
      <c r="FO702">
        <v>39.4573</v>
      </c>
      <c r="FP702">
        <v>26.9774</v>
      </c>
      <c r="FQ702">
        <v>30.0007</v>
      </c>
      <c r="FR702">
        <v>26.8693</v>
      </c>
      <c r="FS702">
        <v>26.8323</v>
      </c>
      <c r="FT702">
        <v>21.633</v>
      </c>
      <c r="FU702">
        <v>8.78101</v>
      </c>
      <c r="FV702">
        <v>0</v>
      </c>
      <c r="FW702">
        <v>39.53</v>
      </c>
      <c r="FX702">
        <v>420</v>
      </c>
      <c r="FY702">
        <v>14.7077</v>
      </c>
      <c r="FZ702">
        <v>101.641</v>
      </c>
      <c r="GA702">
        <v>96.1485</v>
      </c>
    </row>
    <row r="703" spans="1:183">
      <c r="A703">
        <v>687</v>
      </c>
      <c r="B703">
        <v>1625678588.5</v>
      </c>
      <c r="C703">
        <v>1372.40000009537</v>
      </c>
      <c r="D703" t="s">
        <v>1680</v>
      </c>
      <c r="E703" t="s">
        <v>1681</v>
      </c>
      <c r="F703">
        <v>1</v>
      </c>
      <c r="G703" t="s">
        <v>302</v>
      </c>
      <c r="H703">
        <v>1625678587.5</v>
      </c>
      <c r="I703">
        <f>(J703)/1000</f>
        <v>0</v>
      </c>
      <c r="J703">
        <f>1000*CJ703*AH703*(CF703-CG703)/(100*BY703*(1000-AH703*CF703))</f>
        <v>0</v>
      </c>
      <c r="K703">
        <f>CJ703*AH703*(CE703-CD703*(1000-AH703*CG703)/(1000-AH703*CF703))/(100*BY703)</f>
        <v>0</v>
      </c>
      <c r="L703">
        <f>CD703 - IF(AH703&gt;1, K703*BY703*100.0/(AJ703*CR703), 0)</f>
        <v>0</v>
      </c>
      <c r="M703">
        <f>((S703-I703/2)*L703-K703)/(S703+I703/2)</f>
        <v>0</v>
      </c>
      <c r="N703">
        <f>M703*(CK703+CL703)/1000.0</f>
        <v>0</v>
      </c>
      <c r="O703">
        <f>(CD703 - IF(AH703&gt;1, K703*BY703*100.0/(AJ703*CR703), 0))*(CK703+CL703)/1000.0</f>
        <v>0</v>
      </c>
      <c r="P703">
        <f>2.0/((1/R703-1/Q703)+SIGN(R703)*SQRT((1/R703-1/Q703)*(1/R703-1/Q703) + 4*BZ703/((BZ703+1)*(BZ703+1))*(2*1/R703*1/Q703-1/Q703*1/Q703)))</f>
        <v>0</v>
      </c>
      <c r="Q703">
        <f>IF(LEFT(CA703,1)&lt;&gt;"0",IF(LEFT(CA703,1)="1",3.0,CB703),$D$5+$E$5*(CR703*CK703/($K$5*1000))+$F$5*(CR703*CK703/($K$5*1000))*MAX(MIN(BY703,$J$5),$I$5)*MAX(MIN(BY703,$J$5),$I$5)+$G$5*MAX(MIN(BY703,$J$5),$I$5)*(CR703*CK703/($K$5*1000))+$H$5*(CR703*CK703/($K$5*1000))*(CR703*CK703/($K$5*1000)))</f>
        <v>0</v>
      </c>
      <c r="R703">
        <f>I703*(1000-(1000*0.61365*exp(17.502*V703/(240.97+V703))/(CK703+CL703)+CF703)/2)/(1000*0.61365*exp(17.502*V703/(240.97+V703))/(CK703+CL703)-CF703)</f>
        <v>0</v>
      </c>
      <c r="S703">
        <f>1/((BZ703+1)/(P703/1.6)+1/(Q703/1.37)) + BZ703/((BZ703+1)/(P703/1.6) + BZ703/(Q703/1.37))</f>
        <v>0</v>
      </c>
      <c r="T703">
        <f>(BU703*BX703)</f>
        <v>0</v>
      </c>
      <c r="U703">
        <f>(CM703+(T703+2*0.95*5.67E-8*(((CM703+$B$7)+273)^4-(CM703+273)^4)-44100*I703)/(1.84*29.3*Q703+8*0.95*5.67E-8*(CM703+273)^3))</f>
        <v>0</v>
      </c>
      <c r="V703">
        <f>($C$7*CN703+$D$7*CO703+$E$7*U703)</f>
        <v>0</v>
      </c>
      <c r="W703">
        <f>0.61365*exp(17.502*V703/(240.97+V703))</f>
        <v>0</v>
      </c>
      <c r="X703">
        <f>(Y703/Z703*100)</f>
        <v>0</v>
      </c>
      <c r="Y703">
        <f>CF703*(CK703+CL703)/1000</f>
        <v>0</v>
      </c>
      <c r="Z703">
        <f>0.61365*exp(17.502*CM703/(240.97+CM703))</f>
        <v>0</v>
      </c>
      <c r="AA703">
        <f>(W703-CF703*(CK703+CL703)/1000)</f>
        <v>0</v>
      </c>
      <c r="AB703">
        <f>(-I703*44100)</f>
        <v>0</v>
      </c>
      <c r="AC703">
        <f>2*29.3*Q703*0.92*(CM703-V703)</f>
        <v>0</v>
      </c>
      <c r="AD703">
        <f>2*0.95*5.67E-8*(((CM703+$B$7)+273)^4-(V703+273)^4)</f>
        <v>0</v>
      </c>
      <c r="AE703">
        <f>T703+AD703+AB703+AC703</f>
        <v>0</v>
      </c>
      <c r="AF703">
        <v>0</v>
      </c>
      <c r="AG703">
        <v>0</v>
      </c>
      <c r="AH703">
        <f>IF(AF703*$H$13&gt;=AJ703,1.0,(AJ703/(AJ703-AF703*$H$13)))</f>
        <v>0</v>
      </c>
      <c r="AI703">
        <f>(AH703-1)*100</f>
        <v>0</v>
      </c>
      <c r="AJ703">
        <f>MAX(0,($B$13+$C$13*CR703)/(1+$D$13*CR703)*CK703/(CM703+273)*$E$13)</f>
        <v>0</v>
      </c>
      <c r="AK703" t="s">
        <v>303</v>
      </c>
      <c r="AL703" t="s">
        <v>303</v>
      </c>
      <c r="AM703">
        <v>0</v>
      </c>
      <c r="AN703">
        <v>0</v>
      </c>
      <c r="AO703">
        <f>1-AM703/AN703</f>
        <v>0</v>
      </c>
      <c r="AP703">
        <v>0</v>
      </c>
      <c r="AQ703" t="s">
        <v>303</v>
      </c>
      <c r="AR703" t="s">
        <v>303</v>
      </c>
      <c r="AS703">
        <v>0</v>
      </c>
      <c r="AT703">
        <v>0</v>
      </c>
      <c r="AU703">
        <f>1-AS703/AT703</f>
        <v>0</v>
      </c>
      <c r="AV703">
        <v>0.5</v>
      </c>
      <c r="AW703">
        <f>BV703</f>
        <v>0</v>
      </c>
      <c r="AX703">
        <f>K703</f>
        <v>0</v>
      </c>
      <c r="AY703">
        <f>AU703*AV703*AW703</f>
        <v>0</v>
      </c>
      <c r="AZ703">
        <f>(AX703-AP703)/AW703</f>
        <v>0</v>
      </c>
      <c r="BA703">
        <f>(AN703-AT703)/AT703</f>
        <v>0</v>
      </c>
      <c r="BB703">
        <f>AM703/(AO703+AM703/AT703)</f>
        <v>0</v>
      </c>
      <c r="BC703" t="s">
        <v>303</v>
      </c>
      <c r="BD703">
        <v>0</v>
      </c>
      <c r="BE703">
        <f>IF(BD703&lt;&gt;0, BD703, BB703)</f>
        <v>0</v>
      </c>
      <c r="BF703">
        <f>1-BE703/AT703</f>
        <v>0</v>
      </c>
      <c r="BG703">
        <f>(AT703-AS703)/(AT703-BE703)</f>
        <v>0</v>
      </c>
      <c r="BH703">
        <f>(AN703-AT703)/(AN703-BE703)</f>
        <v>0</v>
      </c>
      <c r="BI703">
        <f>(AT703-AS703)/(AT703-AM703)</f>
        <v>0</v>
      </c>
      <c r="BJ703">
        <f>(AN703-AT703)/(AN703-AM703)</f>
        <v>0</v>
      </c>
      <c r="BK703">
        <f>(BG703*BE703/AS703)</f>
        <v>0</v>
      </c>
      <c r="BL703">
        <f>(1-BK703)</f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f>$B$11*CS703+$C$11*CT703+$F$11*CU703*(1-CX703)</f>
        <v>0</v>
      </c>
      <c r="BV703">
        <f>BU703*BW703</f>
        <v>0</v>
      </c>
      <c r="BW703">
        <f>($B$11*$D$9+$C$11*$D$9+$F$11*((DH703+CZ703)/MAX(DH703+CZ703+DI703, 0.1)*$I$9+DI703/MAX(DH703+CZ703+DI703, 0.1)*$J$9))/($B$11+$C$11+$F$11)</f>
        <v>0</v>
      </c>
      <c r="BX703">
        <f>($B$11*$K$9+$C$11*$K$9+$F$11*((DH703+CZ703)/MAX(DH703+CZ703+DI703, 0.1)*$P$9+DI703/MAX(DH703+CZ703+DI703, 0.1)*$Q$9))/($B$11+$C$11+$F$11)</f>
        <v>0</v>
      </c>
      <c r="BY703">
        <v>6</v>
      </c>
      <c r="BZ703">
        <v>0.5</v>
      </c>
      <c r="CA703" t="s">
        <v>304</v>
      </c>
      <c r="CB703">
        <v>2</v>
      </c>
      <c r="CC703">
        <v>1625678587.5</v>
      </c>
      <c r="CD703">
        <v>404.856666666667</v>
      </c>
      <c r="CE703">
        <v>419.986</v>
      </c>
      <c r="CF703">
        <v>18.3040666666667</v>
      </c>
      <c r="CG703">
        <v>14.5737</v>
      </c>
      <c r="CH703">
        <v>419.198</v>
      </c>
      <c r="CI703">
        <v>19.9495333333333</v>
      </c>
      <c r="CJ703">
        <v>500.082333333333</v>
      </c>
      <c r="CK703">
        <v>100.418666666667</v>
      </c>
      <c r="CL703">
        <v>0.100004366666667</v>
      </c>
      <c r="CM703">
        <v>34.0207</v>
      </c>
      <c r="CN703">
        <v>33.2098666666667</v>
      </c>
      <c r="CO703">
        <v>999.9</v>
      </c>
      <c r="CP703">
        <v>0</v>
      </c>
      <c r="CQ703">
        <v>0</v>
      </c>
      <c r="CR703">
        <v>9995.41666666667</v>
      </c>
      <c r="CS703">
        <v>0</v>
      </c>
      <c r="CT703">
        <v>4.34236</v>
      </c>
      <c r="CU703">
        <v>1046.01333333333</v>
      </c>
      <c r="CV703">
        <v>0.961995</v>
      </c>
      <c r="CW703">
        <v>0.0380048</v>
      </c>
      <c r="CX703">
        <v>0</v>
      </c>
      <c r="CY703">
        <v>1106.07333333333</v>
      </c>
      <c r="CZ703">
        <v>4.99912</v>
      </c>
      <c r="DA703">
        <v>11575.9</v>
      </c>
      <c r="DB703">
        <v>6712.86666666667</v>
      </c>
      <c r="DC703">
        <v>39.5416666666667</v>
      </c>
      <c r="DD703">
        <v>41.812</v>
      </c>
      <c r="DE703">
        <v>41.0203333333333</v>
      </c>
      <c r="DF703">
        <v>41.7916666666667</v>
      </c>
      <c r="DG703">
        <v>42.0623333333333</v>
      </c>
      <c r="DH703">
        <v>1001.45333333333</v>
      </c>
      <c r="DI703">
        <v>39.56</v>
      </c>
      <c r="DJ703">
        <v>0</v>
      </c>
      <c r="DK703">
        <v>1625678589.8</v>
      </c>
      <c r="DL703">
        <v>0</v>
      </c>
      <c r="DM703">
        <v>1107.5956</v>
      </c>
      <c r="DN703">
        <v>-13.6115384852914</v>
      </c>
      <c r="DO703">
        <v>-115.669230878885</v>
      </c>
      <c r="DP703">
        <v>11587.32</v>
      </c>
      <c r="DQ703">
        <v>15</v>
      </c>
      <c r="DR703">
        <v>1625677134.6</v>
      </c>
      <c r="DS703" t="s">
        <v>305</v>
      </c>
      <c r="DT703">
        <v>1625677128.6</v>
      </c>
      <c r="DU703">
        <v>1625677134.6</v>
      </c>
      <c r="DV703">
        <v>2</v>
      </c>
      <c r="DW703">
        <v>0.041</v>
      </c>
      <c r="DX703">
        <v>0.026</v>
      </c>
      <c r="DY703">
        <v>-14.347</v>
      </c>
      <c r="DZ703">
        <v>-1.389</v>
      </c>
      <c r="EA703">
        <v>420</v>
      </c>
      <c r="EB703">
        <v>5</v>
      </c>
      <c r="EC703">
        <v>0.14</v>
      </c>
      <c r="ED703">
        <v>0.08</v>
      </c>
      <c r="EE703">
        <v>-15.0974926829268</v>
      </c>
      <c r="EF703">
        <v>0.154076655052248</v>
      </c>
      <c r="EG703">
        <v>0.0413139697051966</v>
      </c>
      <c r="EH703">
        <v>1</v>
      </c>
      <c r="EI703">
        <v>1108.27735294118</v>
      </c>
      <c r="EJ703">
        <v>-12.9125948082446</v>
      </c>
      <c r="EK703">
        <v>1.27998462496173</v>
      </c>
      <c r="EL703">
        <v>0</v>
      </c>
      <c r="EM703">
        <v>3.70534707317073</v>
      </c>
      <c r="EN703">
        <v>0.175385226480834</v>
      </c>
      <c r="EO703">
        <v>0.0182948452348025</v>
      </c>
      <c r="EP703">
        <v>0</v>
      </c>
      <c r="EQ703">
        <v>1</v>
      </c>
      <c r="ER703">
        <v>3</v>
      </c>
      <c r="ES703" t="s">
        <v>427</v>
      </c>
      <c r="ET703">
        <v>100</v>
      </c>
      <c r="EU703">
        <v>100</v>
      </c>
      <c r="EV703">
        <v>-14.341</v>
      </c>
      <c r="EW703">
        <v>-1.6456</v>
      </c>
      <c r="EX703">
        <v>-14.3476998515065</v>
      </c>
      <c r="EY703">
        <v>0.000485247639819423</v>
      </c>
      <c r="EZ703">
        <v>-1.36446825205216e-06</v>
      </c>
      <c r="FA703">
        <v>5.78542989185787e-10</v>
      </c>
      <c r="FB703">
        <v>-1.1099058739466</v>
      </c>
      <c r="FC703">
        <v>-0.0508365997127688</v>
      </c>
      <c r="FD703">
        <v>0.00161886503163497</v>
      </c>
      <c r="FE703">
        <v>-2.08621555845513e-05</v>
      </c>
      <c r="FF703">
        <v>0</v>
      </c>
      <c r="FG703">
        <v>2096</v>
      </c>
      <c r="FH703">
        <v>2</v>
      </c>
      <c r="FI703">
        <v>28</v>
      </c>
      <c r="FJ703">
        <v>24.3</v>
      </c>
      <c r="FK703">
        <v>24.2</v>
      </c>
      <c r="FL703">
        <v>18</v>
      </c>
      <c r="FM703">
        <v>494.102</v>
      </c>
      <c r="FN703">
        <v>515.824</v>
      </c>
      <c r="FO703">
        <v>39.512</v>
      </c>
      <c r="FP703">
        <v>26.9808</v>
      </c>
      <c r="FQ703">
        <v>30.0008</v>
      </c>
      <c r="FR703">
        <v>26.8715</v>
      </c>
      <c r="FS703">
        <v>26.834</v>
      </c>
      <c r="FT703">
        <v>21.6341</v>
      </c>
      <c r="FU703">
        <v>8.33234</v>
      </c>
      <c r="FV703">
        <v>0</v>
      </c>
      <c r="FW703">
        <v>39.59</v>
      </c>
      <c r="FX703">
        <v>420</v>
      </c>
      <c r="FY703">
        <v>14.8045</v>
      </c>
      <c r="FZ703">
        <v>101.64</v>
      </c>
      <c r="GA703">
        <v>96.1487</v>
      </c>
    </row>
    <row r="704" spans="1:183">
      <c r="A704">
        <v>688</v>
      </c>
      <c r="B704">
        <v>1625678590.5</v>
      </c>
      <c r="C704">
        <v>1374.40000009537</v>
      </c>
      <c r="D704" t="s">
        <v>1682</v>
      </c>
      <c r="E704" t="s">
        <v>1683</v>
      </c>
      <c r="F704">
        <v>1</v>
      </c>
      <c r="G704" t="s">
        <v>302</v>
      </c>
      <c r="H704">
        <v>1625678589.5</v>
      </c>
      <c r="I704">
        <f>(J704)/1000</f>
        <v>0</v>
      </c>
      <c r="J704">
        <f>1000*CJ704*AH704*(CF704-CG704)/(100*BY704*(1000-AH704*CF704))</f>
        <v>0</v>
      </c>
      <c r="K704">
        <f>CJ704*AH704*(CE704-CD704*(1000-AH704*CG704)/(1000-AH704*CF704))/(100*BY704)</f>
        <v>0</v>
      </c>
      <c r="L704">
        <f>CD704 - IF(AH704&gt;1, K704*BY704*100.0/(AJ704*CR704), 0)</f>
        <v>0</v>
      </c>
      <c r="M704">
        <f>((S704-I704/2)*L704-K704)/(S704+I704/2)</f>
        <v>0</v>
      </c>
      <c r="N704">
        <f>M704*(CK704+CL704)/1000.0</f>
        <v>0</v>
      </c>
      <c r="O704">
        <f>(CD704 - IF(AH704&gt;1, K704*BY704*100.0/(AJ704*CR704), 0))*(CK704+CL704)/1000.0</f>
        <v>0</v>
      </c>
      <c r="P704">
        <f>2.0/((1/R704-1/Q704)+SIGN(R704)*SQRT((1/R704-1/Q704)*(1/R704-1/Q704) + 4*BZ704/((BZ704+1)*(BZ704+1))*(2*1/R704*1/Q704-1/Q704*1/Q704)))</f>
        <v>0</v>
      </c>
      <c r="Q704">
        <f>IF(LEFT(CA704,1)&lt;&gt;"0",IF(LEFT(CA704,1)="1",3.0,CB704),$D$5+$E$5*(CR704*CK704/($K$5*1000))+$F$5*(CR704*CK704/($K$5*1000))*MAX(MIN(BY704,$J$5),$I$5)*MAX(MIN(BY704,$J$5),$I$5)+$G$5*MAX(MIN(BY704,$J$5),$I$5)*(CR704*CK704/($K$5*1000))+$H$5*(CR704*CK704/($K$5*1000))*(CR704*CK704/($K$5*1000)))</f>
        <v>0</v>
      </c>
      <c r="R704">
        <f>I704*(1000-(1000*0.61365*exp(17.502*V704/(240.97+V704))/(CK704+CL704)+CF704)/2)/(1000*0.61365*exp(17.502*V704/(240.97+V704))/(CK704+CL704)-CF704)</f>
        <v>0</v>
      </c>
      <c r="S704">
        <f>1/((BZ704+1)/(P704/1.6)+1/(Q704/1.37)) + BZ704/((BZ704+1)/(P704/1.6) + BZ704/(Q704/1.37))</f>
        <v>0</v>
      </c>
      <c r="T704">
        <f>(BU704*BX704)</f>
        <v>0</v>
      </c>
      <c r="U704">
        <f>(CM704+(T704+2*0.95*5.67E-8*(((CM704+$B$7)+273)^4-(CM704+273)^4)-44100*I704)/(1.84*29.3*Q704+8*0.95*5.67E-8*(CM704+273)^3))</f>
        <v>0</v>
      </c>
      <c r="V704">
        <f>($C$7*CN704+$D$7*CO704+$E$7*U704)</f>
        <v>0</v>
      </c>
      <c r="W704">
        <f>0.61365*exp(17.502*V704/(240.97+V704))</f>
        <v>0</v>
      </c>
      <c r="X704">
        <f>(Y704/Z704*100)</f>
        <v>0</v>
      </c>
      <c r="Y704">
        <f>CF704*(CK704+CL704)/1000</f>
        <v>0</v>
      </c>
      <c r="Z704">
        <f>0.61365*exp(17.502*CM704/(240.97+CM704))</f>
        <v>0</v>
      </c>
      <c r="AA704">
        <f>(W704-CF704*(CK704+CL704)/1000)</f>
        <v>0</v>
      </c>
      <c r="AB704">
        <f>(-I704*44100)</f>
        <v>0</v>
      </c>
      <c r="AC704">
        <f>2*29.3*Q704*0.92*(CM704-V704)</f>
        <v>0</v>
      </c>
      <c r="AD704">
        <f>2*0.95*5.67E-8*(((CM704+$B$7)+273)^4-(V704+273)^4)</f>
        <v>0</v>
      </c>
      <c r="AE704">
        <f>T704+AD704+AB704+AC704</f>
        <v>0</v>
      </c>
      <c r="AF704">
        <v>0</v>
      </c>
      <c r="AG704">
        <v>0</v>
      </c>
      <c r="AH704">
        <f>IF(AF704*$H$13&gt;=AJ704,1.0,(AJ704/(AJ704-AF704*$H$13)))</f>
        <v>0</v>
      </c>
      <c r="AI704">
        <f>(AH704-1)*100</f>
        <v>0</v>
      </c>
      <c r="AJ704">
        <f>MAX(0,($B$13+$C$13*CR704)/(1+$D$13*CR704)*CK704/(CM704+273)*$E$13)</f>
        <v>0</v>
      </c>
      <c r="AK704" t="s">
        <v>303</v>
      </c>
      <c r="AL704" t="s">
        <v>303</v>
      </c>
      <c r="AM704">
        <v>0</v>
      </c>
      <c r="AN704">
        <v>0</v>
      </c>
      <c r="AO704">
        <f>1-AM704/AN704</f>
        <v>0</v>
      </c>
      <c r="AP704">
        <v>0</v>
      </c>
      <c r="AQ704" t="s">
        <v>303</v>
      </c>
      <c r="AR704" t="s">
        <v>303</v>
      </c>
      <c r="AS704">
        <v>0</v>
      </c>
      <c r="AT704">
        <v>0</v>
      </c>
      <c r="AU704">
        <f>1-AS704/AT704</f>
        <v>0</v>
      </c>
      <c r="AV704">
        <v>0.5</v>
      </c>
      <c r="AW704">
        <f>BV704</f>
        <v>0</v>
      </c>
      <c r="AX704">
        <f>K704</f>
        <v>0</v>
      </c>
      <c r="AY704">
        <f>AU704*AV704*AW704</f>
        <v>0</v>
      </c>
      <c r="AZ704">
        <f>(AX704-AP704)/AW704</f>
        <v>0</v>
      </c>
      <c r="BA704">
        <f>(AN704-AT704)/AT704</f>
        <v>0</v>
      </c>
      <c r="BB704">
        <f>AM704/(AO704+AM704/AT704)</f>
        <v>0</v>
      </c>
      <c r="BC704" t="s">
        <v>303</v>
      </c>
      <c r="BD704">
        <v>0</v>
      </c>
      <c r="BE704">
        <f>IF(BD704&lt;&gt;0, BD704, BB704)</f>
        <v>0</v>
      </c>
      <c r="BF704">
        <f>1-BE704/AT704</f>
        <v>0</v>
      </c>
      <c r="BG704">
        <f>(AT704-AS704)/(AT704-BE704)</f>
        <v>0</v>
      </c>
      <c r="BH704">
        <f>(AN704-AT704)/(AN704-BE704)</f>
        <v>0</v>
      </c>
      <c r="BI704">
        <f>(AT704-AS704)/(AT704-AM704)</f>
        <v>0</v>
      </c>
      <c r="BJ704">
        <f>(AN704-AT704)/(AN704-AM704)</f>
        <v>0</v>
      </c>
      <c r="BK704">
        <f>(BG704*BE704/AS704)</f>
        <v>0</v>
      </c>
      <c r="BL704">
        <f>(1-BK704)</f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f>$B$11*CS704+$C$11*CT704+$F$11*CU704*(1-CX704)</f>
        <v>0</v>
      </c>
      <c r="BV704">
        <f>BU704*BW704</f>
        <v>0</v>
      </c>
      <c r="BW704">
        <f>($B$11*$D$9+$C$11*$D$9+$F$11*((DH704+CZ704)/MAX(DH704+CZ704+DI704, 0.1)*$I$9+DI704/MAX(DH704+CZ704+DI704, 0.1)*$J$9))/($B$11+$C$11+$F$11)</f>
        <v>0</v>
      </c>
      <c r="BX704">
        <f>($B$11*$K$9+$C$11*$K$9+$F$11*((DH704+CZ704)/MAX(DH704+CZ704+DI704, 0.1)*$P$9+DI704/MAX(DH704+CZ704+DI704, 0.1)*$Q$9))/($B$11+$C$11+$F$11)</f>
        <v>0</v>
      </c>
      <c r="BY704">
        <v>6</v>
      </c>
      <c r="BZ704">
        <v>0.5</v>
      </c>
      <c r="CA704" t="s">
        <v>304</v>
      </c>
      <c r="CB704">
        <v>2</v>
      </c>
      <c r="CC704">
        <v>1625678589.5</v>
      </c>
      <c r="CD704">
        <v>404.843333333333</v>
      </c>
      <c r="CE704">
        <v>419.950666666667</v>
      </c>
      <c r="CF704">
        <v>18.3358333333333</v>
      </c>
      <c r="CG704">
        <v>14.5941666666667</v>
      </c>
      <c r="CH704">
        <v>419.184666666667</v>
      </c>
      <c r="CI704">
        <v>19.9816</v>
      </c>
      <c r="CJ704">
        <v>499.940333333333</v>
      </c>
      <c r="CK704">
        <v>100.420666666667</v>
      </c>
      <c r="CL704">
        <v>0.0996259333333333</v>
      </c>
      <c r="CM704">
        <v>34.0513</v>
      </c>
      <c r="CN704">
        <v>33.2437</v>
      </c>
      <c r="CO704">
        <v>999.9</v>
      </c>
      <c r="CP704">
        <v>0</v>
      </c>
      <c r="CQ704">
        <v>0</v>
      </c>
      <c r="CR704">
        <v>9998.13333333333</v>
      </c>
      <c r="CS704">
        <v>0</v>
      </c>
      <c r="CT704">
        <v>4.35293333333333</v>
      </c>
      <c r="CU704">
        <v>1046.01666666667</v>
      </c>
      <c r="CV704">
        <v>0.961995</v>
      </c>
      <c r="CW704">
        <v>0.0380048</v>
      </c>
      <c r="CX704">
        <v>0</v>
      </c>
      <c r="CY704">
        <v>1106.02</v>
      </c>
      <c r="CZ704">
        <v>4.99912</v>
      </c>
      <c r="DA704">
        <v>11572.7666666667</v>
      </c>
      <c r="DB704">
        <v>6712.91</v>
      </c>
      <c r="DC704">
        <v>39.4583333333333</v>
      </c>
      <c r="DD704">
        <v>41.875</v>
      </c>
      <c r="DE704">
        <v>41.0203333333333</v>
      </c>
      <c r="DF704">
        <v>41.729</v>
      </c>
      <c r="DG704">
        <v>42.187</v>
      </c>
      <c r="DH704">
        <v>1001.45666666667</v>
      </c>
      <c r="DI704">
        <v>39.56</v>
      </c>
      <c r="DJ704">
        <v>0</v>
      </c>
      <c r="DK704">
        <v>1625678591.6</v>
      </c>
      <c r="DL704">
        <v>0</v>
      </c>
      <c r="DM704">
        <v>1107.27346153846</v>
      </c>
      <c r="DN704">
        <v>-13.0745299166685</v>
      </c>
      <c r="DO704">
        <v>-113.169230730335</v>
      </c>
      <c r="DP704">
        <v>11584.4307692308</v>
      </c>
      <c r="DQ704">
        <v>15</v>
      </c>
      <c r="DR704">
        <v>1625677134.6</v>
      </c>
      <c r="DS704" t="s">
        <v>305</v>
      </c>
      <c r="DT704">
        <v>1625677128.6</v>
      </c>
      <c r="DU704">
        <v>1625677134.6</v>
      </c>
      <c r="DV704">
        <v>2</v>
      </c>
      <c r="DW704">
        <v>0.041</v>
      </c>
      <c r="DX704">
        <v>0.026</v>
      </c>
      <c r="DY704">
        <v>-14.347</v>
      </c>
      <c r="DZ704">
        <v>-1.389</v>
      </c>
      <c r="EA704">
        <v>420</v>
      </c>
      <c r="EB704">
        <v>5</v>
      </c>
      <c r="EC704">
        <v>0.14</v>
      </c>
      <c r="ED704">
        <v>0.08</v>
      </c>
      <c r="EE704">
        <v>-15.0968829268293</v>
      </c>
      <c r="EF704">
        <v>0.0850473867595858</v>
      </c>
      <c r="EG704">
        <v>0.040512942240655</v>
      </c>
      <c r="EH704">
        <v>1</v>
      </c>
      <c r="EI704">
        <v>1107.90205882353</v>
      </c>
      <c r="EJ704">
        <v>-12.7083965829522</v>
      </c>
      <c r="EK704">
        <v>1.26208459540223</v>
      </c>
      <c r="EL704">
        <v>0</v>
      </c>
      <c r="EM704">
        <v>3.71241926829268</v>
      </c>
      <c r="EN704">
        <v>0.158930383275266</v>
      </c>
      <c r="EO704">
        <v>0.0163123661590987</v>
      </c>
      <c r="EP704">
        <v>0</v>
      </c>
      <c r="EQ704">
        <v>1</v>
      </c>
      <c r="ER704">
        <v>3</v>
      </c>
      <c r="ES704" t="s">
        <v>427</v>
      </c>
      <c r="ET704">
        <v>100</v>
      </c>
      <c r="EU704">
        <v>100</v>
      </c>
      <c r="EV704">
        <v>-14.342</v>
      </c>
      <c r="EW704">
        <v>-1.6459</v>
      </c>
      <c r="EX704">
        <v>-14.3476998515065</v>
      </c>
      <c r="EY704">
        <v>0.000485247639819423</v>
      </c>
      <c r="EZ704">
        <v>-1.36446825205216e-06</v>
      </c>
      <c r="FA704">
        <v>5.78542989185787e-10</v>
      </c>
      <c r="FB704">
        <v>-1.1099058739466</v>
      </c>
      <c r="FC704">
        <v>-0.0508365997127688</v>
      </c>
      <c r="FD704">
        <v>0.00161886503163497</v>
      </c>
      <c r="FE704">
        <v>-2.08621555845513e-05</v>
      </c>
      <c r="FF704">
        <v>0</v>
      </c>
      <c r="FG704">
        <v>2096</v>
      </c>
      <c r="FH704">
        <v>2</v>
      </c>
      <c r="FI704">
        <v>28</v>
      </c>
      <c r="FJ704">
        <v>24.4</v>
      </c>
      <c r="FK704">
        <v>24.3</v>
      </c>
      <c r="FL704">
        <v>18</v>
      </c>
      <c r="FM704">
        <v>494.13</v>
      </c>
      <c r="FN704">
        <v>515.821</v>
      </c>
      <c r="FO704">
        <v>39.5522</v>
      </c>
      <c r="FP704">
        <v>26.9843</v>
      </c>
      <c r="FQ704">
        <v>30.0006</v>
      </c>
      <c r="FR704">
        <v>26.8732</v>
      </c>
      <c r="FS704">
        <v>26.8357</v>
      </c>
      <c r="FT704">
        <v>21.6365</v>
      </c>
      <c r="FU704">
        <v>8.02036</v>
      </c>
      <c r="FV704">
        <v>0</v>
      </c>
      <c r="FW704">
        <v>39.59</v>
      </c>
      <c r="FX704">
        <v>420</v>
      </c>
      <c r="FY704">
        <v>14.8166</v>
      </c>
      <c r="FZ704">
        <v>101.64</v>
      </c>
      <c r="GA704">
        <v>96.1488</v>
      </c>
    </row>
    <row r="705" spans="1:183">
      <c r="A705">
        <v>689</v>
      </c>
      <c r="B705">
        <v>1625678592.5</v>
      </c>
      <c r="C705">
        <v>1376.40000009537</v>
      </c>
      <c r="D705" t="s">
        <v>1684</v>
      </c>
      <c r="E705" t="s">
        <v>1685</v>
      </c>
      <c r="F705">
        <v>1</v>
      </c>
      <c r="G705" t="s">
        <v>302</v>
      </c>
      <c r="H705">
        <v>1625678591.5</v>
      </c>
      <c r="I705">
        <f>(J705)/1000</f>
        <v>0</v>
      </c>
      <c r="J705">
        <f>1000*CJ705*AH705*(CF705-CG705)/(100*BY705*(1000-AH705*CF705))</f>
        <v>0</v>
      </c>
      <c r="K705">
        <f>CJ705*AH705*(CE705-CD705*(1000-AH705*CG705)/(1000-AH705*CF705))/(100*BY705)</f>
        <v>0</v>
      </c>
      <c r="L705">
        <f>CD705 - IF(AH705&gt;1, K705*BY705*100.0/(AJ705*CR705), 0)</f>
        <v>0</v>
      </c>
      <c r="M705">
        <f>((S705-I705/2)*L705-K705)/(S705+I705/2)</f>
        <v>0</v>
      </c>
      <c r="N705">
        <f>M705*(CK705+CL705)/1000.0</f>
        <v>0</v>
      </c>
      <c r="O705">
        <f>(CD705 - IF(AH705&gt;1, K705*BY705*100.0/(AJ705*CR705), 0))*(CK705+CL705)/1000.0</f>
        <v>0</v>
      </c>
      <c r="P705">
        <f>2.0/((1/R705-1/Q705)+SIGN(R705)*SQRT((1/R705-1/Q705)*(1/R705-1/Q705) + 4*BZ705/((BZ705+1)*(BZ705+1))*(2*1/R705*1/Q705-1/Q705*1/Q705)))</f>
        <v>0</v>
      </c>
      <c r="Q705">
        <f>IF(LEFT(CA705,1)&lt;&gt;"0",IF(LEFT(CA705,1)="1",3.0,CB705),$D$5+$E$5*(CR705*CK705/($K$5*1000))+$F$5*(CR705*CK705/($K$5*1000))*MAX(MIN(BY705,$J$5),$I$5)*MAX(MIN(BY705,$J$5),$I$5)+$G$5*MAX(MIN(BY705,$J$5),$I$5)*(CR705*CK705/($K$5*1000))+$H$5*(CR705*CK705/($K$5*1000))*(CR705*CK705/($K$5*1000)))</f>
        <v>0</v>
      </c>
      <c r="R705">
        <f>I705*(1000-(1000*0.61365*exp(17.502*V705/(240.97+V705))/(CK705+CL705)+CF705)/2)/(1000*0.61365*exp(17.502*V705/(240.97+V705))/(CK705+CL705)-CF705)</f>
        <v>0</v>
      </c>
      <c r="S705">
        <f>1/((BZ705+1)/(P705/1.6)+1/(Q705/1.37)) + BZ705/((BZ705+1)/(P705/1.6) + BZ705/(Q705/1.37))</f>
        <v>0</v>
      </c>
      <c r="T705">
        <f>(BU705*BX705)</f>
        <v>0</v>
      </c>
      <c r="U705">
        <f>(CM705+(T705+2*0.95*5.67E-8*(((CM705+$B$7)+273)^4-(CM705+273)^4)-44100*I705)/(1.84*29.3*Q705+8*0.95*5.67E-8*(CM705+273)^3))</f>
        <v>0</v>
      </c>
      <c r="V705">
        <f>($C$7*CN705+$D$7*CO705+$E$7*U705)</f>
        <v>0</v>
      </c>
      <c r="W705">
        <f>0.61365*exp(17.502*V705/(240.97+V705))</f>
        <v>0</v>
      </c>
      <c r="X705">
        <f>(Y705/Z705*100)</f>
        <v>0</v>
      </c>
      <c r="Y705">
        <f>CF705*(CK705+CL705)/1000</f>
        <v>0</v>
      </c>
      <c r="Z705">
        <f>0.61365*exp(17.502*CM705/(240.97+CM705))</f>
        <v>0</v>
      </c>
      <c r="AA705">
        <f>(W705-CF705*(CK705+CL705)/1000)</f>
        <v>0</v>
      </c>
      <c r="AB705">
        <f>(-I705*44100)</f>
        <v>0</v>
      </c>
      <c r="AC705">
        <f>2*29.3*Q705*0.92*(CM705-V705)</f>
        <v>0</v>
      </c>
      <c r="AD705">
        <f>2*0.95*5.67E-8*(((CM705+$B$7)+273)^4-(V705+273)^4)</f>
        <v>0</v>
      </c>
      <c r="AE705">
        <f>T705+AD705+AB705+AC705</f>
        <v>0</v>
      </c>
      <c r="AF705">
        <v>0</v>
      </c>
      <c r="AG705">
        <v>0</v>
      </c>
      <c r="AH705">
        <f>IF(AF705*$H$13&gt;=AJ705,1.0,(AJ705/(AJ705-AF705*$H$13)))</f>
        <v>0</v>
      </c>
      <c r="AI705">
        <f>(AH705-1)*100</f>
        <v>0</v>
      </c>
      <c r="AJ705">
        <f>MAX(0,($B$13+$C$13*CR705)/(1+$D$13*CR705)*CK705/(CM705+273)*$E$13)</f>
        <v>0</v>
      </c>
      <c r="AK705" t="s">
        <v>303</v>
      </c>
      <c r="AL705" t="s">
        <v>303</v>
      </c>
      <c r="AM705">
        <v>0</v>
      </c>
      <c r="AN705">
        <v>0</v>
      </c>
      <c r="AO705">
        <f>1-AM705/AN705</f>
        <v>0</v>
      </c>
      <c r="AP705">
        <v>0</v>
      </c>
      <c r="AQ705" t="s">
        <v>303</v>
      </c>
      <c r="AR705" t="s">
        <v>303</v>
      </c>
      <c r="AS705">
        <v>0</v>
      </c>
      <c r="AT705">
        <v>0</v>
      </c>
      <c r="AU705">
        <f>1-AS705/AT705</f>
        <v>0</v>
      </c>
      <c r="AV705">
        <v>0.5</v>
      </c>
      <c r="AW705">
        <f>BV705</f>
        <v>0</v>
      </c>
      <c r="AX705">
        <f>K705</f>
        <v>0</v>
      </c>
      <c r="AY705">
        <f>AU705*AV705*AW705</f>
        <v>0</v>
      </c>
      <c r="AZ705">
        <f>(AX705-AP705)/AW705</f>
        <v>0</v>
      </c>
      <c r="BA705">
        <f>(AN705-AT705)/AT705</f>
        <v>0</v>
      </c>
      <c r="BB705">
        <f>AM705/(AO705+AM705/AT705)</f>
        <v>0</v>
      </c>
      <c r="BC705" t="s">
        <v>303</v>
      </c>
      <c r="BD705">
        <v>0</v>
      </c>
      <c r="BE705">
        <f>IF(BD705&lt;&gt;0, BD705, BB705)</f>
        <v>0</v>
      </c>
      <c r="BF705">
        <f>1-BE705/AT705</f>
        <v>0</v>
      </c>
      <c r="BG705">
        <f>(AT705-AS705)/(AT705-BE705)</f>
        <v>0</v>
      </c>
      <c r="BH705">
        <f>(AN705-AT705)/(AN705-BE705)</f>
        <v>0</v>
      </c>
      <c r="BI705">
        <f>(AT705-AS705)/(AT705-AM705)</f>
        <v>0</v>
      </c>
      <c r="BJ705">
        <f>(AN705-AT705)/(AN705-AM705)</f>
        <v>0</v>
      </c>
      <c r="BK705">
        <f>(BG705*BE705/AS705)</f>
        <v>0</v>
      </c>
      <c r="BL705">
        <f>(1-BK705)</f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f>$B$11*CS705+$C$11*CT705+$F$11*CU705*(1-CX705)</f>
        <v>0</v>
      </c>
      <c r="BV705">
        <f>BU705*BW705</f>
        <v>0</v>
      </c>
      <c r="BW705">
        <f>($B$11*$D$9+$C$11*$D$9+$F$11*((DH705+CZ705)/MAX(DH705+CZ705+DI705, 0.1)*$I$9+DI705/MAX(DH705+CZ705+DI705, 0.1)*$J$9))/($B$11+$C$11+$F$11)</f>
        <v>0</v>
      </c>
      <c r="BX705">
        <f>($B$11*$K$9+$C$11*$K$9+$F$11*((DH705+CZ705)/MAX(DH705+CZ705+DI705, 0.1)*$P$9+DI705/MAX(DH705+CZ705+DI705, 0.1)*$Q$9))/($B$11+$C$11+$F$11)</f>
        <v>0</v>
      </c>
      <c r="BY705">
        <v>6</v>
      </c>
      <c r="BZ705">
        <v>0.5</v>
      </c>
      <c r="CA705" t="s">
        <v>304</v>
      </c>
      <c r="CB705">
        <v>2</v>
      </c>
      <c r="CC705">
        <v>1625678591.5</v>
      </c>
      <c r="CD705">
        <v>404.841666666667</v>
      </c>
      <c r="CE705">
        <v>419.917666666667</v>
      </c>
      <c r="CF705">
        <v>18.3662333333333</v>
      </c>
      <c r="CG705">
        <v>14.6163666666667</v>
      </c>
      <c r="CH705">
        <v>419.183</v>
      </c>
      <c r="CI705">
        <v>20.0123666666667</v>
      </c>
      <c r="CJ705">
        <v>499.994666666667</v>
      </c>
      <c r="CK705">
        <v>100.421333333333</v>
      </c>
      <c r="CL705">
        <v>0.0999256333333333</v>
      </c>
      <c r="CM705">
        <v>34.0815666666667</v>
      </c>
      <c r="CN705">
        <v>33.276</v>
      </c>
      <c r="CO705">
        <v>999.9</v>
      </c>
      <c r="CP705">
        <v>0</v>
      </c>
      <c r="CQ705">
        <v>0</v>
      </c>
      <c r="CR705">
        <v>9985.2</v>
      </c>
      <c r="CS705">
        <v>0</v>
      </c>
      <c r="CT705">
        <v>4.36809666666667</v>
      </c>
      <c r="CU705">
        <v>1046.01666666667</v>
      </c>
      <c r="CV705">
        <v>0.961995</v>
      </c>
      <c r="CW705">
        <v>0.0380048</v>
      </c>
      <c r="CX705">
        <v>0</v>
      </c>
      <c r="CY705">
        <v>1105.37</v>
      </c>
      <c r="CZ705">
        <v>4.99912</v>
      </c>
      <c r="DA705">
        <v>11569.0666666667</v>
      </c>
      <c r="DB705">
        <v>6712.89</v>
      </c>
      <c r="DC705">
        <v>39.458</v>
      </c>
      <c r="DD705">
        <v>41.875</v>
      </c>
      <c r="DE705">
        <v>40.8956666666667</v>
      </c>
      <c r="DF705">
        <v>41.7083333333333</v>
      </c>
      <c r="DG705">
        <v>42.1036666666667</v>
      </c>
      <c r="DH705">
        <v>1001.45666666667</v>
      </c>
      <c r="DI705">
        <v>39.56</v>
      </c>
      <c r="DJ705">
        <v>0</v>
      </c>
      <c r="DK705">
        <v>1625678593.4</v>
      </c>
      <c r="DL705">
        <v>0</v>
      </c>
      <c r="DM705">
        <v>1106.8292</v>
      </c>
      <c r="DN705">
        <v>-13.2415384393408</v>
      </c>
      <c r="DO705">
        <v>-108.730769018833</v>
      </c>
      <c r="DP705">
        <v>11580.452</v>
      </c>
      <c r="DQ705">
        <v>15</v>
      </c>
      <c r="DR705">
        <v>1625677134.6</v>
      </c>
      <c r="DS705" t="s">
        <v>305</v>
      </c>
      <c r="DT705">
        <v>1625677128.6</v>
      </c>
      <c r="DU705">
        <v>1625677134.6</v>
      </c>
      <c r="DV705">
        <v>2</v>
      </c>
      <c r="DW705">
        <v>0.041</v>
      </c>
      <c r="DX705">
        <v>0.026</v>
      </c>
      <c r="DY705">
        <v>-14.347</v>
      </c>
      <c r="DZ705">
        <v>-1.389</v>
      </c>
      <c r="EA705">
        <v>420</v>
      </c>
      <c r="EB705">
        <v>5</v>
      </c>
      <c r="EC705">
        <v>0.14</v>
      </c>
      <c r="ED705">
        <v>0.08</v>
      </c>
      <c r="EE705">
        <v>-15.0904414634146</v>
      </c>
      <c r="EF705">
        <v>0.0367797909407716</v>
      </c>
      <c r="EG705">
        <v>0.038360287999693</v>
      </c>
      <c r="EH705">
        <v>1</v>
      </c>
      <c r="EI705">
        <v>1107.57542857143</v>
      </c>
      <c r="EJ705">
        <v>-12.8970652432046</v>
      </c>
      <c r="EK705">
        <v>1.30842400916337</v>
      </c>
      <c r="EL705">
        <v>0</v>
      </c>
      <c r="EM705">
        <v>3.71848756097561</v>
      </c>
      <c r="EN705">
        <v>0.166946759581876</v>
      </c>
      <c r="EO705">
        <v>0.0171294964231205</v>
      </c>
      <c r="EP705">
        <v>0</v>
      </c>
      <c r="EQ705">
        <v>1</v>
      </c>
      <c r="ER705">
        <v>3</v>
      </c>
      <c r="ES705" t="s">
        <v>427</v>
      </c>
      <c r="ET705">
        <v>100</v>
      </c>
      <c r="EU705">
        <v>100</v>
      </c>
      <c r="EV705">
        <v>-14.342</v>
      </c>
      <c r="EW705">
        <v>-1.6463</v>
      </c>
      <c r="EX705">
        <v>-14.3476998515065</v>
      </c>
      <c r="EY705">
        <v>0.000485247639819423</v>
      </c>
      <c r="EZ705">
        <v>-1.36446825205216e-06</v>
      </c>
      <c r="FA705">
        <v>5.78542989185787e-10</v>
      </c>
      <c r="FB705">
        <v>-1.1099058739466</v>
      </c>
      <c r="FC705">
        <v>-0.0508365997127688</v>
      </c>
      <c r="FD705">
        <v>0.00161886503163497</v>
      </c>
      <c r="FE705">
        <v>-2.08621555845513e-05</v>
      </c>
      <c r="FF705">
        <v>0</v>
      </c>
      <c r="FG705">
        <v>2096</v>
      </c>
      <c r="FH705">
        <v>2</v>
      </c>
      <c r="FI705">
        <v>28</v>
      </c>
      <c r="FJ705">
        <v>24.4</v>
      </c>
      <c r="FK705">
        <v>24.3</v>
      </c>
      <c r="FL705">
        <v>18</v>
      </c>
      <c r="FM705">
        <v>494.057</v>
      </c>
      <c r="FN705">
        <v>515.963</v>
      </c>
      <c r="FO705">
        <v>39.595</v>
      </c>
      <c r="FP705">
        <v>26.9871</v>
      </c>
      <c r="FQ705">
        <v>30.0005</v>
      </c>
      <c r="FR705">
        <v>26.8749</v>
      </c>
      <c r="FS705">
        <v>26.8373</v>
      </c>
      <c r="FT705">
        <v>21.637</v>
      </c>
      <c r="FU705">
        <v>8.02036</v>
      </c>
      <c r="FV705">
        <v>0</v>
      </c>
      <c r="FW705">
        <v>39.66</v>
      </c>
      <c r="FX705">
        <v>420</v>
      </c>
      <c r="FY705">
        <v>14.8208</v>
      </c>
      <c r="FZ705">
        <v>101.639</v>
      </c>
      <c r="GA705">
        <v>96.1477</v>
      </c>
    </row>
    <row r="706" spans="1:183">
      <c r="A706">
        <v>690</v>
      </c>
      <c r="B706">
        <v>1625678594.5</v>
      </c>
      <c r="C706">
        <v>1378.40000009537</v>
      </c>
      <c r="D706" t="s">
        <v>1686</v>
      </c>
      <c r="E706" t="s">
        <v>1687</v>
      </c>
      <c r="F706">
        <v>1</v>
      </c>
      <c r="G706" t="s">
        <v>302</v>
      </c>
      <c r="H706">
        <v>1625678593.5</v>
      </c>
      <c r="I706">
        <f>(J706)/1000</f>
        <v>0</v>
      </c>
      <c r="J706">
        <f>1000*CJ706*AH706*(CF706-CG706)/(100*BY706*(1000-AH706*CF706))</f>
        <v>0</v>
      </c>
      <c r="K706">
        <f>CJ706*AH706*(CE706-CD706*(1000-AH706*CG706)/(1000-AH706*CF706))/(100*BY706)</f>
        <v>0</v>
      </c>
      <c r="L706">
        <f>CD706 - IF(AH706&gt;1, K706*BY706*100.0/(AJ706*CR706), 0)</f>
        <v>0</v>
      </c>
      <c r="M706">
        <f>((S706-I706/2)*L706-K706)/(S706+I706/2)</f>
        <v>0</v>
      </c>
      <c r="N706">
        <f>M706*(CK706+CL706)/1000.0</f>
        <v>0</v>
      </c>
      <c r="O706">
        <f>(CD706 - IF(AH706&gt;1, K706*BY706*100.0/(AJ706*CR706), 0))*(CK706+CL706)/1000.0</f>
        <v>0</v>
      </c>
      <c r="P706">
        <f>2.0/((1/R706-1/Q706)+SIGN(R706)*SQRT((1/R706-1/Q706)*(1/R706-1/Q706) + 4*BZ706/((BZ706+1)*(BZ706+1))*(2*1/R706*1/Q706-1/Q706*1/Q706)))</f>
        <v>0</v>
      </c>
      <c r="Q706">
        <f>IF(LEFT(CA706,1)&lt;&gt;"0",IF(LEFT(CA706,1)="1",3.0,CB706),$D$5+$E$5*(CR706*CK706/($K$5*1000))+$F$5*(CR706*CK706/($K$5*1000))*MAX(MIN(BY706,$J$5),$I$5)*MAX(MIN(BY706,$J$5),$I$5)+$G$5*MAX(MIN(BY706,$J$5),$I$5)*(CR706*CK706/($K$5*1000))+$H$5*(CR706*CK706/($K$5*1000))*(CR706*CK706/($K$5*1000)))</f>
        <v>0</v>
      </c>
      <c r="R706">
        <f>I706*(1000-(1000*0.61365*exp(17.502*V706/(240.97+V706))/(CK706+CL706)+CF706)/2)/(1000*0.61365*exp(17.502*V706/(240.97+V706))/(CK706+CL706)-CF706)</f>
        <v>0</v>
      </c>
      <c r="S706">
        <f>1/((BZ706+1)/(P706/1.6)+1/(Q706/1.37)) + BZ706/((BZ706+1)/(P706/1.6) + BZ706/(Q706/1.37))</f>
        <v>0</v>
      </c>
      <c r="T706">
        <f>(BU706*BX706)</f>
        <v>0</v>
      </c>
      <c r="U706">
        <f>(CM706+(T706+2*0.95*5.67E-8*(((CM706+$B$7)+273)^4-(CM706+273)^4)-44100*I706)/(1.84*29.3*Q706+8*0.95*5.67E-8*(CM706+273)^3))</f>
        <v>0</v>
      </c>
      <c r="V706">
        <f>($C$7*CN706+$D$7*CO706+$E$7*U706)</f>
        <v>0</v>
      </c>
      <c r="W706">
        <f>0.61365*exp(17.502*V706/(240.97+V706))</f>
        <v>0</v>
      </c>
      <c r="X706">
        <f>(Y706/Z706*100)</f>
        <v>0</v>
      </c>
      <c r="Y706">
        <f>CF706*(CK706+CL706)/1000</f>
        <v>0</v>
      </c>
      <c r="Z706">
        <f>0.61365*exp(17.502*CM706/(240.97+CM706))</f>
        <v>0</v>
      </c>
      <c r="AA706">
        <f>(W706-CF706*(CK706+CL706)/1000)</f>
        <v>0</v>
      </c>
      <c r="AB706">
        <f>(-I706*44100)</f>
        <v>0</v>
      </c>
      <c r="AC706">
        <f>2*29.3*Q706*0.92*(CM706-V706)</f>
        <v>0</v>
      </c>
      <c r="AD706">
        <f>2*0.95*5.67E-8*(((CM706+$B$7)+273)^4-(V706+273)^4)</f>
        <v>0</v>
      </c>
      <c r="AE706">
        <f>T706+AD706+AB706+AC706</f>
        <v>0</v>
      </c>
      <c r="AF706">
        <v>0</v>
      </c>
      <c r="AG706">
        <v>0</v>
      </c>
      <c r="AH706">
        <f>IF(AF706*$H$13&gt;=AJ706,1.0,(AJ706/(AJ706-AF706*$H$13)))</f>
        <v>0</v>
      </c>
      <c r="AI706">
        <f>(AH706-1)*100</f>
        <v>0</v>
      </c>
      <c r="AJ706">
        <f>MAX(0,($B$13+$C$13*CR706)/(1+$D$13*CR706)*CK706/(CM706+273)*$E$13)</f>
        <v>0</v>
      </c>
      <c r="AK706" t="s">
        <v>303</v>
      </c>
      <c r="AL706" t="s">
        <v>303</v>
      </c>
      <c r="AM706">
        <v>0</v>
      </c>
      <c r="AN706">
        <v>0</v>
      </c>
      <c r="AO706">
        <f>1-AM706/AN706</f>
        <v>0</v>
      </c>
      <c r="AP706">
        <v>0</v>
      </c>
      <c r="AQ706" t="s">
        <v>303</v>
      </c>
      <c r="AR706" t="s">
        <v>303</v>
      </c>
      <c r="AS706">
        <v>0</v>
      </c>
      <c r="AT706">
        <v>0</v>
      </c>
      <c r="AU706">
        <f>1-AS706/AT706</f>
        <v>0</v>
      </c>
      <c r="AV706">
        <v>0.5</v>
      </c>
      <c r="AW706">
        <f>BV706</f>
        <v>0</v>
      </c>
      <c r="AX706">
        <f>K706</f>
        <v>0</v>
      </c>
      <c r="AY706">
        <f>AU706*AV706*AW706</f>
        <v>0</v>
      </c>
      <c r="AZ706">
        <f>(AX706-AP706)/AW706</f>
        <v>0</v>
      </c>
      <c r="BA706">
        <f>(AN706-AT706)/AT706</f>
        <v>0</v>
      </c>
      <c r="BB706">
        <f>AM706/(AO706+AM706/AT706)</f>
        <v>0</v>
      </c>
      <c r="BC706" t="s">
        <v>303</v>
      </c>
      <c r="BD706">
        <v>0</v>
      </c>
      <c r="BE706">
        <f>IF(BD706&lt;&gt;0, BD706, BB706)</f>
        <v>0</v>
      </c>
      <c r="BF706">
        <f>1-BE706/AT706</f>
        <v>0</v>
      </c>
      <c r="BG706">
        <f>(AT706-AS706)/(AT706-BE706)</f>
        <v>0</v>
      </c>
      <c r="BH706">
        <f>(AN706-AT706)/(AN706-BE706)</f>
        <v>0</v>
      </c>
      <c r="BI706">
        <f>(AT706-AS706)/(AT706-AM706)</f>
        <v>0</v>
      </c>
      <c r="BJ706">
        <f>(AN706-AT706)/(AN706-AM706)</f>
        <v>0</v>
      </c>
      <c r="BK706">
        <f>(BG706*BE706/AS706)</f>
        <v>0</v>
      </c>
      <c r="BL706">
        <f>(1-BK706)</f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f>$B$11*CS706+$C$11*CT706+$F$11*CU706*(1-CX706)</f>
        <v>0</v>
      </c>
      <c r="BV706">
        <f>BU706*BW706</f>
        <v>0</v>
      </c>
      <c r="BW706">
        <f>($B$11*$D$9+$C$11*$D$9+$F$11*((DH706+CZ706)/MAX(DH706+CZ706+DI706, 0.1)*$I$9+DI706/MAX(DH706+CZ706+DI706, 0.1)*$J$9))/($B$11+$C$11+$F$11)</f>
        <v>0</v>
      </c>
      <c r="BX706">
        <f>($B$11*$K$9+$C$11*$K$9+$F$11*((DH706+CZ706)/MAX(DH706+CZ706+DI706, 0.1)*$P$9+DI706/MAX(DH706+CZ706+DI706, 0.1)*$Q$9))/($B$11+$C$11+$F$11)</f>
        <v>0</v>
      </c>
      <c r="BY706">
        <v>6</v>
      </c>
      <c r="BZ706">
        <v>0.5</v>
      </c>
      <c r="CA706" t="s">
        <v>304</v>
      </c>
      <c r="CB706">
        <v>2</v>
      </c>
      <c r="CC706">
        <v>1625678593.5</v>
      </c>
      <c r="CD706">
        <v>404.840666666667</v>
      </c>
      <c r="CE706">
        <v>419.895333333333</v>
      </c>
      <c r="CF706">
        <v>18.3971</v>
      </c>
      <c r="CG706">
        <v>14.6443666666667</v>
      </c>
      <c r="CH706">
        <v>419.181666666667</v>
      </c>
      <c r="CI706">
        <v>20.0435666666667</v>
      </c>
      <c r="CJ706">
        <v>500.082</v>
      </c>
      <c r="CK706">
        <v>100.420666666667</v>
      </c>
      <c r="CL706">
        <v>0.100143166666667</v>
      </c>
      <c r="CM706">
        <v>34.1122</v>
      </c>
      <c r="CN706">
        <v>33.3019</v>
      </c>
      <c r="CO706">
        <v>999.9</v>
      </c>
      <c r="CP706">
        <v>0</v>
      </c>
      <c r="CQ706">
        <v>0</v>
      </c>
      <c r="CR706">
        <v>9995.01666666667</v>
      </c>
      <c r="CS706">
        <v>0</v>
      </c>
      <c r="CT706">
        <v>4.39612333333333</v>
      </c>
      <c r="CU706">
        <v>1045.80666666667</v>
      </c>
      <c r="CV706">
        <v>0.961987666666667</v>
      </c>
      <c r="CW706">
        <v>0.0380122</v>
      </c>
      <c r="CX706">
        <v>0</v>
      </c>
      <c r="CY706">
        <v>1105.14333333333</v>
      </c>
      <c r="CZ706">
        <v>4.99912</v>
      </c>
      <c r="DA706">
        <v>11562.4</v>
      </c>
      <c r="DB706">
        <v>6711.53333333333</v>
      </c>
      <c r="DC706">
        <v>39.2916666666667</v>
      </c>
      <c r="DD706">
        <v>41.875</v>
      </c>
      <c r="DE706">
        <v>41.1456666666667</v>
      </c>
      <c r="DF706">
        <v>41.8333333333333</v>
      </c>
      <c r="DG706">
        <v>42.1246666666667</v>
      </c>
      <c r="DH706">
        <v>1001.24666666667</v>
      </c>
      <c r="DI706">
        <v>39.56</v>
      </c>
      <c r="DJ706">
        <v>0</v>
      </c>
      <c r="DK706">
        <v>1625678595.8</v>
      </c>
      <c r="DL706">
        <v>0</v>
      </c>
      <c r="DM706">
        <v>1106.312</v>
      </c>
      <c r="DN706">
        <v>-12.3092307928546</v>
      </c>
      <c r="DO706">
        <v>-117.623077078409</v>
      </c>
      <c r="DP706">
        <v>11575.776</v>
      </c>
      <c r="DQ706">
        <v>15</v>
      </c>
      <c r="DR706">
        <v>1625677134.6</v>
      </c>
      <c r="DS706" t="s">
        <v>305</v>
      </c>
      <c r="DT706">
        <v>1625677128.6</v>
      </c>
      <c r="DU706">
        <v>1625677134.6</v>
      </c>
      <c r="DV706">
        <v>2</v>
      </c>
      <c r="DW706">
        <v>0.041</v>
      </c>
      <c r="DX706">
        <v>0.026</v>
      </c>
      <c r="DY706">
        <v>-14.347</v>
      </c>
      <c r="DZ706">
        <v>-1.389</v>
      </c>
      <c r="EA706">
        <v>420</v>
      </c>
      <c r="EB706">
        <v>5</v>
      </c>
      <c r="EC706">
        <v>0.14</v>
      </c>
      <c r="ED706">
        <v>0.08</v>
      </c>
      <c r="EE706">
        <v>-15.0865804878049</v>
      </c>
      <c r="EF706">
        <v>0.0746278745644311</v>
      </c>
      <c r="EG706">
        <v>0.039139489256686</v>
      </c>
      <c r="EH706">
        <v>1</v>
      </c>
      <c r="EI706">
        <v>1107.09571428571</v>
      </c>
      <c r="EJ706">
        <v>-12.9816511688324</v>
      </c>
      <c r="EK706">
        <v>1.31600322560241</v>
      </c>
      <c r="EL706">
        <v>0</v>
      </c>
      <c r="EM706">
        <v>3.72378536585366</v>
      </c>
      <c r="EN706">
        <v>0.182177351916369</v>
      </c>
      <c r="EO706">
        <v>0.0184617549436087</v>
      </c>
      <c r="EP706">
        <v>0</v>
      </c>
      <c r="EQ706">
        <v>1</v>
      </c>
      <c r="ER706">
        <v>3</v>
      </c>
      <c r="ES706" t="s">
        <v>427</v>
      </c>
      <c r="ET706">
        <v>100</v>
      </c>
      <c r="EU706">
        <v>100</v>
      </c>
      <c r="EV706">
        <v>-14.341</v>
      </c>
      <c r="EW706">
        <v>-1.6467</v>
      </c>
      <c r="EX706">
        <v>-14.3476998515065</v>
      </c>
      <c r="EY706">
        <v>0.000485247639819423</v>
      </c>
      <c r="EZ706">
        <v>-1.36446825205216e-06</v>
      </c>
      <c r="FA706">
        <v>5.78542989185787e-10</v>
      </c>
      <c r="FB706">
        <v>-1.1099058739466</v>
      </c>
      <c r="FC706">
        <v>-0.0508365997127688</v>
      </c>
      <c r="FD706">
        <v>0.00161886503163497</v>
      </c>
      <c r="FE706">
        <v>-2.08621555845513e-05</v>
      </c>
      <c r="FF706">
        <v>0</v>
      </c>
      <c r="FG706">
        <v>2096</v>
      </c>
      <c r="FH706">
        <v>2</v>
      </c>
      <c r="FI706">
        <v>28</v>
      </c>
      <c r="FJ706">
        <v>24.4</v>
      </c>
      <c r="FK706">
        <v>24.3</v>
      </c>
      <c r="FL706">
        <v>18</v>
      </c>
      <c r="FM706">
        <v>494.148</v>
      </c>
      <c r="FN706">
        <v>515.869</v>
      </c>
      <c r="FO706">
        <v>39.6428</v>
      </c>
      <c r="FP706">
        <v>26.9904</v>
      </c>
      <c r="FQ706">
        <v>30.0005</v>
      </c>
      <c r="FR706">
        <v>26.8771</v>
      </c>
      <c r="FS706">
        <v>26.8389</v>
      </c>
      <c r="FT706">
        <v>21.6389</v>
      </c>
      <c r="FU706">
        <v>7.7476</v>
      </c>
      <c r="FV706">
        <v>0</v>
      </c>
      <c r="FW706">
        <v>39.73</v>
      </c>
      <c r="FX706">
        <v>420</v>
      </c>
      <c r="FY706">
        <v>14.8241</v>
      </c>
      <c r="FZ706">
        <v>101.64</v>
      </c>
      <c r="GA706">
        <v>96.1472</v>
      </c>
    </row>
    <row r="707" spans="1:183">
      <c r="A707">
        <v>691</v>
      </c>
      <c r="B707">
        <v>1625678596.5</v>
      </c>
      <c r="C707">
        <v>1380.40000009537</v>
      </c>
      <c r="D707" t="s">
        <v>1688</v>
      </c>
      <c r="E707" t="s">
        <v>1689</v>
      </c>
      <c r="F707">
        <v>1</v>
      </c>
      <c r="G707" t="s">
        <v>302</v>
      </c>
      <c r="H707">
        <v>1625678595.5</v>
      </c>
      <c r="I707">
        <f>(J707)/1000</f>
        <v>0</v>
      </c>
      <c r="J707">
        <f>1000*CJ707*AH707*(CF707-CG707)/(100*BY707*(1000-AH707*CF707))</f>
        <v>0</v>
      </c>
      <c r="K707">
        <f>CJ707*AH707*(CE707-CD707*(1000-AH707*CG707)/(1000-AH707*CF707))/(100*BY707)</f>
        <v>0</v>
      </c>
      <c r="L707">
        <f>CD707 - IF(AH707&gt;1, K707*BY707*100.0/(AJ707*CR707), 0)</f>
        <v>0</v>
      </c>
      <c r="M707">
        <f>((S707-I707/2)*L707-K707)/(S707+I707/2)</f>
        <v>0</v>
      </c>
      <c r="N707">
        <f>M707*(CK707+CL707)/1000.0</f>
        <v>0</v>
      </c>
      <c r="O707">
        <f>(CD707 - IF(AH707&gt;1, K707*BY707*100.0/(AJ707*CR707), 0))*(CK707+CL707)/1000.0</f>
        <v>0</v>
      </c>
      <c r="P707">
        <f>2.0/((1/R707-1/Q707)+SIGN(R707)*SQRT((1/R707-1/Q707)*(1/R707-1/Q707) + 4*BZ707/((BZ707+1)*(BZ707+1))*(2*1/R707*1/Q707-1/Q707*1/Q707)))</f>
        <v>0</v>
      </c>
      <c r="Q707">
        <f>IF(LEFT(CA707,1)&lt;&gt;"0",IF(LEFT(CA707,1)="1",3.0,CB707),$D$5+$E$5*(CR707*CK707/($K$5*1000))+$F$5*(CR707*CK707/($K$5*1000))*MAX(MIN(BY707,$J$5),$I$5)*MAX(MIN(BY707,$J$5),$I$5)+$G$5*MAX(MIN(BY707,$J$5),$I$5)*(CR707*CK707/($K$5*1000))+$H$5*(CR707*CK707/($K$5*1000))*(CR707*CK707/($K$5*1000)))</f>
        <v>0</v>
      </c>
      <c r="R707">
        <f>I707*(1000-(1000*0.61365*exp(17.502*V707/(240.97+V707))/(CK707+CL707)+CF707)/2)/(1000*0.61365*exp(17.502*V707/(240.97+V707))/(CK707+CL707)-CF707)</f>
        <v>0</v>
      </c>
      <c r="S707">
        <f>1/((BZ707+1)/(P707/1.6)+1/(Q707/1.37)) + BZ707/((BZ707+1)/(P707/1.6) + BZ707/(Q707/1.37))</f>
        <v>0</v>
      </c>
      <c r="T707">
        <f>(BU707*BX707)</f>
        <v>0</v>
      </c>
      <c r="U707">
        <f>(CM707+(T707+2*0.95*5.67E-8*(((CM707+$B$7)+273)^4-(CM707+273)^4)-44100*I707)/(1.84*29.3*Q707+8*0.95*5.67E-8*(CM707+273)^3))</f>
        <v>0</v>
      </c>
      <c r="V707">
        <f>($C$7*CN707+$D$7*CO707+$E$7*U707)</f>
        <v>0</v>
      </c>
      <c r="W707">
        <f>0.61365*exp(17.502*V707/(240.97+V707))</f>
        <v>0</v>
      </c>
      <c r="X707">
        <f>(Y707/Z707*100)</f>
        <v>0</v>
      </c>
      <c r="Y707">
        <f>CF707*(CK707+CL707)/1000</f>
        <v>0</v>
      </c>
      <c r="Z707">
        <f>0.61365*exp(17.502*CM707/(240.97+CM707))</f>
        <v>0</v>
      </c>
      <c r="AA707">
        <f>(W707-CF707*(CK707+CL707)/1000)</f>
        <v>0</v>
      </c>
      <c r="AB707">
        <f>(-I707*44100)</f>
        <v>0</v>
      </c>
      <c r="AC707">
        <f>2*29.3*Q707*0.92*(CM707-V707)</f>
        <v>0</v>
      </c>
      <c r="AD707">
        <f>2*0.95*5.67E-8*(((CM707+$B$7)+273)^4-(V707+273)^4)</f>
        <v>0</v>
      </c>
      <c r="AE707">
        <f>T707+AD707+AB707+AC707</f>
        <v>0</v>
      </c>
      <c r="AF707">
        <v>0</v>
      </c>
      <c r="AG707">
        <v>0</v>
      </c>
      <c r="AH707">
        <f>IF(AF707*$H$13&gt;=AJ707,1.0,(AJ707/(AJ707-AF707*$H$13)))</f>
        <v>0</v>
      </c>
      <c r="AI707">
        <f>(AH707-1)*100</f>
        <v>0</v>
      </c>
      <c r="AJ707">
        <f>MAX(0,($B$13+$C$13*CR707)/(1+$D$13*CR707)*CK707/(CM707+273)*$E$13)</f>
        <v>0</v>
      </c>
      <c r="AK707" t="s">
        <v>303</v>
      </c>
      <c r="AL707" t="s">
        <v>303</v>
      </c>
      <c r="AM707">
        <v>0</v>
      </c>
      <c r="AN707">
        <v>0</v>
      </c>
      <c r="AO707">
        <f>1-AM707/AN707</f>
        <v>0</v>
      </c>
      <c r="AP707">
        <v>0</v>
      </c>
      <c r="AQ707" t="s">
        <v>303</v>
      </c>
      <c r="AR707" t="s">
        <v>303</v>
      </c>
      <c r="AS707">
        <v>0</v>
      </c>
      <c r="AT707">
        <v>0</v>
      </c>
      <c r="AU707">
        <f>1-AS707/AT707</f>
        <v>0</v>
      </c>
      <c r="AV707">
        <v>0.5</v>
      </c>
      <c r="AW707">
        <f>BV707</f>
        <v>0</v>
      </c>
      <c r="AX707">
        <f>K707</f>
        <v>0</v>
      </c>
      <c r="AY707">
        <f>AU707*AV707*AW707</f>
        <v>0</v>
      </c>
      <c r="AZ707">
        <f>(AX707-AP707)/AW707</f>
        <v>0</v>
      </c>
      <c r="BA707">
        <f>(AN707-AT707)/AT707</f>
        <v>0</v>
      </c>
      <c r="BB707">
        <f>AM707/(AO707+AM707/AT707)</f>
        <v>0</v>
      </c>
      <c r="BC707" t="s">
        <v>303</v>
      </c>
      <c r="BD707">
        <v>0</v>
      </c>
      <c r="BE707">
        <f>IF(BD707&lt;&gt;0, BD707, BB707)</f>
        <v>0</v>
      </c>
      <c r="BF707">
        <f>1-BE707/AT707</f>
        <v>0</v>
      </c>
      <c r="BG707">
        <f>(AT707-AS707)/(AT707-BE707)</f>
        <v>0</v>
      </c>
      <c r="BH707">
        <f>(AN707-AT707)/(AN707-BE707)</f>
        <v>0</v>
      </c>
      <c r="BI707">
        <f>(AT707-AS707)/(AT707-AM707)</f>
        <v>0</v>
      </c>
      <c r="BJ707">
        <f>(AN707-AT707)/(AN707-AM707)</f>
        <v>0</v>
      </c>
      <c r="BK707">
        <f>(BG707*BE707/AS707)</f>
        <v>0</v>
      </c>
      <c r="BL707">
        <f>(1-BK707)</f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f>$B$11*CS707+$C$11*CT707+$F$11*CU707*(1-CX707)</f>
        <v>0</v>
      </c>
      <c r="BV707">
        <f>BU707*BW707</f>
        <v>0</v>
      </c>
      <c r="BW707">
        <f>($B$11*$D$9+$C$11*$D$9+$F$11*((DH707+CZ707)/MAX(DH707+CZ707+DI707, 0.1)*$I$9+DI707/MAX(DH707+CZ707+DI707, 0.1)*$J$9))/($B$11+$C$11+$F$11)</f>
        <v>0</v>
      </c>
      <c r="BX707">
        <f>($B$11*$K$9+$C$11*$K$9+$F$11*((DH707+CZ707)/MAX(DH707+CZ707+DI707, 0.1)*$P$9+DI707/MAX(DH707+CZ707+DI707, 0.1)*$Q$9))/($B$11+$C$11+$F$11)</f>
        <v>0</v>
      </c>
      <c r="BY707">
        <v>6</v>
      </c>
      <c r="BZ707">
        <v>0.5</v>
      </c>
      <c r="CA707" t="s">
        <v>304</v>
      </c>
      <c r="CB707">
        <v>2</v>
      </c>
      <c r="CC707">
        <v>1625678595.5</v>
      </c>
      <c r="CD707">
        <v>404.825666666667</v>
      </c>
      <c r="CE707">
        <v>419.921333333333</v>
      </c>
      <c r="CF707">
        <v>18.429</v>
      </c>
      <c r="CG707">
        <v>14.6752</v>
      </c>
      <c r="CH707">
        <v>419.167333333333</v>
      </c>
      <c r="CI707">
        <v>20.0758333333333</v>
      </c>
      <c r="CJ707">
        <v>499.995</v>
      </c>
      <c r="CK707">
        <v>100.422333333333</v>
      </c>
      <c r="CL707">
        <v>0.0999493666666667</v>
      </c>
      <c r="CM707">
        <v>34.1427333333333</v>
      </c>
      <c r="CN707">
        <v>33.3409666666667</v>
      </c>
      <c r="CO707">
        <v>999.9</v>
      </c>
      <c r="CP707">
        <v>0</v>
      </c>
      <c r="CQ707">
        <v>0</v>
      </c>
      <c r="CR707">
        <v>9989.79</v>
      </c>
      <c r="CS707">
        <v>0</v>
      </c>
      <c r="CT707">
        <v>4.40945</v>
      </c>
      <c r="CU707">
        <v>1046.01</v>
      </c>
      <c r="CV707">
        <v>0.961995</v>
      </c>
      <c r="CW707">
        <v>0.0380048</v>
      </c>
      <c r="CX707">
        <v>0</v>
      </c>
      <c r="CY707">
        <v>1104.68</v>
      </c>
      <c r="CZ707">
        <v>4.99912</v>
      </c>
      <c r="DA707">
        <v>11560.8666666667</v>
      </c>
      <c r="DB707">
        <v>6712.86333333333</v>
      </c>
      <c r="DC707">
        <v>39.6456666666667</v>
      </c>
      <c r="DD707">
        <v>41.875</v>
      </c>
      <c r="DE707">
        <v>40.9786666666667</v>
      </c>
      <c r="DF707">
        <v>41.7496666666667</v>
      </c>
      <c r="DG707">
        <v>42.3123333333333</v>
      </c>
      <c r="DH707">
        <v>1001.45</v>
      </c>
      <c r="DI707">
        <v>39.56</v>
      </c>
      <c r="DJ707">
        <v>0</v>
      </c>
      <c r="DK707">
        <v>1625678597.6</v>
      </c>
      <c r="DL707">
        <v>0</v>
      </c>
      <c r="DM707">
        <v>1106.00192307692</v>
      </c>
      <c r="DN707">
        <v>-12.3073504328224</v>
      </c>
      <c r="DO707">
        <v>-118.051282022044</v>
      </c>
      <c r="DP707">
        <v>11572.8923076923</v>
      </c>
      <c r="DQ707">
        <v>15</v>
      </c>
      <c r="DR707">
        <v>1625677134.6</v>
      </c>
      <c r="DS707" t="s">
        <v>305</v>
      </c>
      <c r="DT707">
        <v>1625677128.6</v>
      </c>
      <c r="DU707">
        <v>1625677134.6</v>
      </c>
      <c r="DV707">
        <v>2</v>
      </c>
      <c r="DW707">
        <v>0.041</v>
      </c>
      <c r="DX707">
        <v>0.026</v>
      </c>
      <c r="DY707">
        <v>-14.347</v>
      </c>
      <c r="DZ707">
        <v>-1.389</v>
      </c>
      <c r="EA707">
        <v>420</v>
      </c>
      <c r="EB707">
        <v>5</v>
      </c>
      <c r="EC707">
        <v>0.14</v>
      </c>
      <c r="ED707">
        <v>0.08</v>
      </c>
      <c r="EE707">
        <v>-15.0877634146341</v>
      </c>
      <c r="EF707">
        <v>0.0868181184668811</v>
      </c>
      <c r="EG707">
        <v>0.0394713341868072</v>
      </c>
      <c r="EH707">
        <v>1</v>
      </c>
      <c r="EI707">
        <v>1106.63470588235</v>
      </c>
      <c r="EJ707">
        <v>-12.6488688466764</v>
      </c>
      <c r="EK707">
        <v>1.25011113692795</v>
      </c>
      <c r="EL707">
        <v>0</v>
      </c>
      <c r="EM707">
        <v>3.72902682926829</v>
      </c>
      <c r="EN707">
        <v>0.182301951219516</v>
      </c>
      <c r="EO707">
        <v>0.0184636875579919</v>
      </c>
      <c r="EP707">
        <v>0</v>
      </c>
      <c r="EQ707">
        <v>1</v>
      </c>
      <c r="ER707">
        <v>3</v>
      </c>
      <c r="ES707" t="s">
        <v>427</v>
      </c>
      <c r="ET707">
        <v>100</v>
      </c>
      <c r="EU707">
        <v>100</v>
      </c>
      <c r="EV707">
        <v>-14.341</v>
      </c>
      <c r="EW707">
        <v>-1.647</v>
      </c>
      <c r="EX707">
        <v>-14.3476998515065</v>
      </c>
      <c r="EY707">
        <v>0.000485247639819423</v>
      </c>
      <c r="EZ707">
        <v>-1.36446825205216e-06</v>
      </c>
      <c r="FA707">
        <v>5.78542989185787e-10</v>
      </c>
      <c r="FB707">
        <v>-1.1099058739466</v>
      </c>
      <c r="FC707">
        <v>-0.0508365997127688</v>
      </c>
      <c r="FD707">
        <v>0.00161886503163497</v>
      </c>
      <c r="FE707">
        <v>-2.08621555845513e-05</v>
      </c>
      <c r="FF707">
        <v>0</v>
      </c>
      <c r="FG707">
        <v>2096</v>
      </c>
      <c r="FH707">
        <v>2</v>
      </c>
      <c r="FI707">
        <v>28</v>
      </c>
      <c r="FJ707">
        <v>24.5</v>
      </c>
      <c r="FK707">
        <v>24.4</v>
      </c>
      <c r="FL707">
        <v>18</v>
      </c>
      <c r="FM707">
        <v>494.163</v>
      </c>
      <c r="FN707">
        <v>515.71</v>
      </c>
      <c r="FO707">
        <v>39.6826</v>
      </c>
      <c r="FP707">
        <v>26.9934</v>
      </c>
      <c r="FQ707">
        <v>30.0005</v>
      </c>
      <c r="FR707">
        <v>26.8789</v>
      </c>
      <c r="FS707">
        <v>26.8413</v>
      </c>
      <c r="FT707">
        <v>21.6375</v>
      </c>
      <c r="FU707">
        <v>7.7476</v>
      </c>
      <c r="FV707">
        <v>0</v>
      </c>
      <c r="FW707">
        <v>39.73</v>
      </c>
      <c r="FX707">
        <v>420</v>
      </c>
      <c r="FY707">
        <v>14.8175</v>
      </c>
      <c r="FZ707">
        <v>101.64</v>
      </c>
      <c r="GA707">
        <v>96.1464</v>
      </c>
    </row>
    <row r="708" spans="1:183">
      <c r="A708">
        <v>692</v>
      </c>
      <c r="B708">
        <v>1625678598.5</v>
      </c>
      <c r="C708">
        <v>1382.40000009537</v>
      </c>
      <c r="D708" t="s">
        <v>1690</v>
      </c>
      <c r="E708" t="s">
        <v>1691</v>
      </c>
      <c r="F708">
        <v>1</v>
      </c>
      <c r="G708" t="s">
        <v>302</v>
      </c>
      <c r="H708">
        <v>1625678597.5</v>
      </c>
      <c r="I708">
        <f>(J708)/1000</f>
        <v>0</v>
      </c>
      <c r="J708">
        <f>1000*CJ708*AH708*(CF708-CG708)/(100*BY708*(1000-AH708*CF708))</f>
        <v>0</v>
      </c>
      <c r="K708">
        <f>CJ708*AH708*(CE708-CD708*(1000-AH708*CG708)/(1000-AH708*CF708))/(100*BY708)</f>
        <v>0</v>
      </c>
      <c r="L708">
        <f>CD708 - IF(AH708&gt;1, K708*BY708*100.0/(AJ708*CR708), 0)</f>
        <v>0</v>
      </c>
      <c r="M708">
        <f>((S708-I708/2)*L708-K708)/(S708+I708/2)</f>
        <v>0</v>
      </c>
      <c r="N708">
        <f>M708*(CK708+CL708)/1000.0</f>
        <v>0</v>
      </c>
      <c r="O708">
        <f>(CD708 - IF(AH708&gt;1, K708*BY708*100.0/(AJ708*CR708), 0))*(CK708+CL708)/1000.0</f>
        <v>0</v>
      </c>
      <c r="P708">
        <f>2.0/((1/R708-1/Q708)+SIGN(R708)*SQRT((1/R708-1/Q708)*(1/R708-1/Q708) + 4*BZ708/((BZ708+1)*(BZ708+1))*(2*1/R708*1/Q708-1/Q708*1/Q708)))</f>
        <v>0</v>
      </c>
      <c r="Q708">
        <f>IF(LEFT(CA708,1)&lt;&gt;"0",IF(LEFT(CA708,1)="1",3.0,CB708),$D$5+$E$5*(CR708*CK708/($K$5*1000))+$F$5*(CR708*CK708/($K$5*1000))*MAX(MIN(BY708,$J$5),$I$5)*MAX(MIN(BY708,$J$5),$I$5)+$G$5*MAX(MIN(BY708,$J$5),$I$5)*(CR708*CK708/($K$5*1000))+$H$5*(CR708*CK708/($K$5*1000))*(CR708*CK708/($K$5*1000)))</f>
        <v>0</v>
      </c>
      <c r="R708">
        <f>I708*(1000-(1000*0.61365*exp(17.502*V708/(240.97+V708))/(CK708+CL708)+CF708)/2)/(1000*0.61365*exp(17.502*V708/(240.97+V708))/(CK708+CL708)-CF708)</f>
        <v>0</v>
      </c>
      <c r="S708">
        <f>1/((BZ708+1)/(P708/1.6)+1/(Q708/1.37)) + BZ708/((BZ708+1)/(P708/1.6) + BZ708/(Q708/1.37))</f>
        <v>0</v>
      </c>
      <c r="T708">
        <f>(BU708*BX708)</f>
        <v>0</v>
      </c>
      <c r="U708">
        <f>(CM708+(T708+2*0.95*5.67E-8*(((CM708+$B$7)+273)^4-(CM708+273)^4)-44100*I708)/(1.84*29.3*Q708+8*0.95*5.67E-8*(CM708+273)^3))</f>
        <v>0</v>
      </c>
      <c r="V708">
        <f>($C$7*CN708+$D$7*CO708+$E$7*U708)</f>
        <v>0</v>
      </c>
      <c r="W708">
        <f>0.61365*exp(17.502*V708/(240.97+V708))</f>
        <v>0</v>
      </c>
      <c r="X708">
        <f>(Y708/Z708*100)</f>
        <v>0</v>
      </c>
      <c r="Y708">
        <f>CF708*(CK708+CL708)/1000</f>
        <v>0</v>
      </c>
      <c r="Z708">
        <f>0.61365*exp(17.502*CM708/(240.97+CM708))</f>
        <v>0</v>
      </c>
      <c r="AA708">
        <f>(W708-CF708*(CK708+CL708)/1000)</f>
        <v>0</v>
      </c>
      <c r="AB708">
        <f>(-I708*44100)</f>
        <v>0</v>
      </c>
      <c r="AC708">
        <f>2*29.3*Q708*0.92*(CM708-V708)</f>
        <v>0</v>
      </c>
      <c r="AD708">
        <f>2*0.95*5.67E-8*(((CM708+$B$7)+273)^4-(V708+273)^4)</f>
        <v>0</v>
      </c>
      <c r="AE708">
        <f>T708+AD708+AB708+AC708</f>
        <v>0</v>
      </c>
      <c r="AF708">
        <v>0</v>
      </c>
      <c r="AG708">
        <v>0</v>
      </c>
      <c r="AH708">
        <f>IF(AF708*$H$13&gt;=AJ708,1.0,(AJ708/(AJ708-AF708*$H$13)))</f>
        <v>0</v>
      </c>
      <c r="AI708">
        <f>(AH708-1)*100</f>
        <v>0</v>
      </c>
      <c r="AJ708">
        <f>MAX(0,($B$13+$C$13*CR708)/(1+$D$13*CR708)*CK708/(CM708+273)*$E$13)</f>
        <v>0</v>
      </c>
      <c r="AK708" t="s">
        <v>303</v>
      </c>
      <c r="AL708" t="s">
        <v>303</v>
      </c>
      <c r="AM708">
        <v>0</v>
      </c>
      <c r="AN708">
        <v>0</v>
      </c>
      <c r="AO708">
        <f>1-AM708/AN708</f>
        <v>0</v>
      </c>
      <c r="AP708">
        <v>0</v>
      </c>
      <c r="AQ708" t="s">
        <v>303</v>
      </c>
      <c r="AR708" t="s">
        <v>303</v>
      </c>
      <c r="AS708">
        <v>0</v>
      </c>
      <c r="AT708">
        <v>0</v>
      </c>
      <c r="AU708">
        <f>1-AS708/AT708</f>
        <v>0</v>
      </c>
      <c r="AV708">
        <v>0.5</v>
      </c>
      <c r="AW708">
        <f>BV708</f>
        <v>0</v>
      </c>
      <c r="AX708">
        <f>K708</f>
        <v>0</v>
      </c>
      <c r="AY708">
        <f>AU708*AV708*AW708</f>
        <v>0</v>
      </c>
      <c r="AZ708">
        <f>(AX708-AP708)/AW708</f>
        <v>0</v>
      </c>
      <c r="BA708">
        <f>(AN708-AT708)/AT708</f>
        <v>0</v>
      </c>
      <c r="BB708">
        <f>AM708/(AO708+AM708/AT708)</f>
        <v>0</v>
      </c>
      <c r="BC708" t="s">
        <v>303</v>
      </c>
      <c r="BD708">
        <v>0</v>
      </c>
      <c r="BE708">
        <f>IF(BD708&lt;&gt;0, BD708, BB708)</f>
        <v>0</v>
      </c>
      <c r="BF708">
        <f>1-BE708/AT708</f>
        <v>0</v>
      </c>
      <c r="BG708">
        <f>(AT708-AS708)/(AT708-BE708)</f>
        <v>0</v>
      </c>
      <c r="BH708">
        <f>(AN708-AT708)/(AN708-BE708)</f>
        <v>0</v>
      </c>
      <c r="BI708">
        <f>(AT708-AS708)/(AT708-AM708)</f>
        <v>0</v>
      </c>
      <c r="BJ708">
        <f>(AN708-AT708)/(AN708-AM708)</f>
        <v>0</v>
      </c>
      <c r="BK708">
        <f>(BG708*BE708/AS708)</f>
        <v>0</v>
      </c>
      <c r="BL708">
        <f>(1-BK708)</f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f>$B$11*CS708+$C$11*CT708+$F$11*CU708*(1-CX708)</f>
        <v>0</v>
      </c>
      <c r="BV708">
        <f>BU708*BW708</f>
        <v>0</v>
      </c>
      <c r="BW708">
        <f>($B$11*$D$9+$C$11*$D$9+$F$11*((DH708+CZ708)/MAX(DH708+CZ708+DI708, 0.1)*$I$9+DI708/MAX(DH708+CZ708+DI708, 0.1)*$J$9))/($B$11+$C$11+$F$11)</f>
        <v>0</v>
      </c>
      <c r="BX708">
        <f>($B$11*$K$9+$C$11*$K$9+$F$11*((DH708+CZ708)/MAX(DH708+CZ708+DI708, 0.1)*$P$9+DI708/MAX(DH708+CZ708+DI708, 0.1)*$Q$9))/($B$11+$C$11+$F$11)</f>
        <v>0</v>
      </c>
      <c r="BY708">
        <v>6</v>
      </c>
      <c r="BZ708">
        <v>0.5</v>
      </c>
      <c r="CA708" t="s">
        <v>304</v>
      </c>
      <c r="CB708">
        <v>2</v>
      </c>
      <c r="CC708">
        <v>1625678597.5</v>
      </c>
      <c r="CD708">
        <v>404.837666666667</v>
      </c>
      <c r="CE708">
        <v>419.988</v>
      </c>
      <c r="CF708">
        <v>18.4619333333333</v>
      </c>
      <c r="CG708">
        <v>14.6979333333333</v>
      </c>
      <c r="CH708">
        <v>419.179</v>
      </c>
      <c r="CI708">
        <v>20.1091333333333</v>
      </c>
      <c r="CJ708">
        <v>500.017</v>
      </c>
      <c r="CK708">
        <v>100.421333333333</v>
      </c>
      <c r="CL708">
        <v>0.100348333333333</v>
      </c>
      <c r="CM708">
        <v>34.1721666666667</v>
      </c>
      <c r="CN708">
        <v>33.3700333333333</v>
      </c>
      <c r="CO708">
        <v>999.9</v>
      </c>
      <c r="CP708">
        <v>0</v>
      </c>
      <c r="CQ708">
        <v>0</v>
      </c>
      <c r="CR708">
        <v>9972.70666666667</v>
      </c>
      <c r="CS708">
        <v>0</v>
      </c>
      <c r="CT708">
        <v>4.38739333333333</v>
      </c>
      <c r="CU708">
        <v>1046.00666666667</v>
      </c>
      <c r="CV708">
        <v>0.961995</v>
      </c>
      <c r="CW708">
        <v>0.0380048</v>
      </c>
      <c r="CX708">
        <v>0</v>
      </c>
      <c r="CY708">
        <v>1103.92333333333</v>
      </c>
      <c r="CZ708">
        <v>4.99912</v>
      </c>
      <c r="DA708">
        <v>11556.7333333333</v>
      </c>
      <c r="DB708">
        <v>6712.84333333333</v>
      </c>
      <c r="DC708">
        <v>39.4786666666667</v>
      </c>
      <c r="DD708">
        <v>41.875</v>
      </c>
      <c r="DE708">
        <v>40.937</v>
      </c>
      <c r="DF708">
        <v>41.812</v>
      </c>
      <c r="DG708">
        <v>42.1246666666667</v>
      </c>
      <c r="DH708">
        <v>1001.44666666667</v>
      </c>
      <c r="DI708">
        <v>39.56</v>
      </c>
      <c r="DJ708">
        <v>0</v>
      </c>
      <c r="DK708">
        <v>1625678599.4</v>
      </c>
      <c r="DL708">
        <v>0</v>
      </c>
      <c r="DM708">
        <v>1105.5332</v>
      </c>
      <c r="DN708">
        <v>-12.8923076762529</v>
      </c>
      <c r="DO708">
        <v>-117.54615363481</v>
      </c>
      <c r="DP708">
        <v>11568.824</v>
      </c>
      <c r="DQ708">
        <v>15</v>
      </c>
      <c r="DR708">
        <v>1625677134.6</v>
      </c>
      <c r="DS708" t="s">
        <v>305</v>
      </c>
      <c r="DT708">
        <v>1625677128.6</v>
      </c>
      <c r="DU708">
        <v>1625677134.6</v>
      </c>
      <c r="DV708">
        <v>2</v>
      </c>
      <c r="DW708">
        <v>0.041</v>
      </c>
      <c r="DX708">
        <v>0.026</v>
      </c>
      <c r="DY708">
        <v>-14.347</v>
      </c>
      <c r="DZ708">
        <v>-1.389</v>
      </c>
      <c r="EA708">
        <v>420</v>
      </c>
      <c r="EB708">
        <v>5</v>
      </c>
      <c r="EC708">
        <v>0.14</v>
      </c>
      <c r="ED708">
        <v>0.08</v>
      </c>
      <c r="EE708">
        <v>-15.0922073170732</v>
      </c>
      <c r="EF708">
        <v>-0.0260947735191543</v>
      </c>
      <c r="EG708">
        <v>0.0428472521829717</v>
      </c>
      <c r="EH708">
        <v>1</v>
      </c>
      <c r="EI708">
        <v>1106.25529411765</v>
      </c>
      <c r="EJ708">
        <v>-13.0824167165696</v>
      </c>
      <c r="EK708">
        <v>1.29190519433196</v>
      </c>
      <c r="EL708">
        <v>0</v>
      </c>
      <c r="EM708">
        <v>3.73516658536585</v>
      </c>
      <c r="EN708">
        <v>0.178106341463418</v>
      </c>
      <c r="EO708">
        <v>0.0180654208985762</v>
      </c>
      <c r="EP708">
        <v>0</v>
      </c>
      <c r="EQ708">
        <v>1</v>
      </c>
      <c r="ER708">
        <v>3</v>
      </c>
      <c r="ES708" t="s">
        <v>427</v>
      </c>
      <c r="ET708">
        <v>100</v>
      </c>
      <c r="EU708">
        <v>100</v>
      </c>
      <c r="EV708">
        <v>-14.342</v>
      </c>
      <c r="EW708">
        <v>-1.6474</v>
      </c>
      <c r="EX708">
        <v>-14.3476998515065</v>
      </c>
      <c r="EY708">
        <v>0.000485247639819423</v>
      </c>
      <c r="EZ708">
        <v>-1.36446825205216e-06</v>
      </c>
      <c r="FA708">
        <v>5.78542989185787e-10</v>
      </c>
      <c r="FB708">
        <v>-1.1099058739466</v>
      </c>
      <c r="FC708">
        <v>-0.0508365997127688</v>
      </c>
      <c r="FD708">
        <v>0.00161886503163497</v>
      </c>
      <c r="FE708">
        <v>-2.08621555845513e-05</v>
      </c>
      <c r="FF708">
        <v>0</v>
      </c>
      <c r="FG708">
        <v>2096</v>
      </c>
      <c r="FH708">
        <v>2</v>
      </c>
      <c r="FI708">
        <v>28</v>
      </c>
      <c r="FJ708">
        <v>24.5</v>
      </c>
      <c r="FK708">
        <v>24.4</v>
      </c>
      <c r="FL708">
        <v>18</v>
      </c>
      <c r="FM708">
        <v>494.105</v>
      </c>
      <c r="FN708">
        <v>515.872</v>
      </c>
      <c r="FO708">
        <v>39.7279</v>
      </c>
      <c r="FP708">
        <v>26.9963</v>
      </c>
      <c r="FQ708">
        <v>30.0006</v>
      </c>
      <c r="FR708">
        <v>26.8806</v>
      </c>
      <c r="FS708">
        <v>26.843</v>
      </c>
      <c r="FT708">
        <v>21.6385</v>
      </c>
      <c r="FU708">
        <v>7.25595</v>
      </c>
      <c r="FV708">
        <v>0</v>
      </c>
      <c r="FW708">
        <v>39.8</v>
      </c>
      <c r="FX708">
        <v>420</v>
      </c>
      <c r="FY708">
        <v>14.9251</v>
      </c>
      <c r="FZ708">
        <v>101.639</v>
      </c>
      <c r="GA708">
        <v>96.1456</v>
      </c>
    </row>
    <row r="709" spans="1:183">
      <c r="A709">
        <v>693</v>
      </c>
      <c r="B709">
        <v>1625678600.5</v>
      </c>
      <c r="C709">
        <v>1384.40000009537</v>
      </c>
      <c r="D709" t="s">
        <v>1692</v>
      </c>
      <c r="E709" t="s">
        <v>1693</v>
      </c>
      <c r="F709">
        <v>1</v>
      </c>
      <c r="G709" t="s">
        <v>302</v>
      </c>
      <c r="H709">
        <v>1625678599.5</v>
      </c>
      <c r="I709">
        <f>(J709)/1000</f>
        <v>0</v>
      </c>
      <c r="J709">
        <f>1000*CJ709*AH709*(CF709-CG709)/(100*BY709*(1000-AH709*CF709))</f>
        <v>0</v>
      </c>
      <c r="K709">
        <f>CJ709*AH709*(CE709-CD709*(1000-AH709*CG709)/(1000-AH709*CF709))/(100*BY709)</f>
        <v>0</v>
      </c>
      <c r="L709">
        <f>CD709 - IF(AH709&gt;1, K709*BY709*100.0/(AJ709*CR709), 0)</f>
        <v>0</v>
      </c>
      <c r="M709">
        <f>((S709-I709/2)*L709-K709)/(S709+I709/2)</f>
        <v>0</v>
      </c>
      <c r="N709">
        <f>M709*(CK709+CL709)/1000.0</f>
        <v>0</v>
      </c>
      <c r="O709">
        <f>(CD709 - IF(AH709&gt;1, K709*BY709*100.0/(AJ709*CR709), 0))*(CK709+CL709)/1000.0</f>
        <v>0</v>
      </c>
      <c r="P709">
        <f>2.0/((1/R709-1/Q709)+SIGN(R709)*SQRT((1/R709-1/Q709)*(1/R709-1/Q709) + 4*BZ709/((BZ709+1)*(BZ709+1))*(2*1/R709*1/Q709-1/Q709*1/Q709)))</f>
        <v>0</v>
      </c>
      <c r="Q709">
        <f>IF(LEFT(CA709,1)&lt;&gt;"0",IF(LEFT(CA709,1)="1",3.0,CB709),$D$5+$E$5*(CR709*CK709/($K$5*1000))+$F$5*(CR709*CK709/($K$5*1000))*MAX(MIN(BY709,$J$5),$I$5)*MAX(MIN(BY709,$J$5),$I$5)+$G$5*MAX(MIN(BY709,$J$5),$I$5)*(CR709*CK709/($K$5*1000))+$H$5*(CR709*CK709/($K$5*1000))*(CR709*CK709/($K$5*1000)))</f>
        <v>0</v>
      </c>
      <c r="R709">
        <f>I709*(1000-(1000*0.61365*exp(17.502*V709/(240.97+V709))/(CK709+CL709)+CF709)/2)/(1000*0.61365*exp(17.502*V709/(240.97+V709))/(CK709+CL709)-CF709)</f>
        <v>0</v>
      </c>
      <c r="S709">
        <f>1/((BZ709+1)/(P709/1.6)+1/(Q709/1.37)) + BZ709/((BZ709+1)/(P709/1.6) + BZ709/(Q709/1.37))</f>
        <v>0</v>
      </c>
      <c r="T709">
        <f>(BU709*BX709)</f>
        <v>0</v>
      </c>
      <c r="U709">
        <f>(CM709+(T709+2*0.95*5.67E-8*(((CM709+$B$7)+273)^4-(CM709+273)^4)-44100*I709)/(1.84*29.3*Q709+8*0.95*5.67E-8*(CM709+273)^3))</f>
        <v>0</v>
      </c>
      <c r="V709">
        <f>($C$7*CN709+$D$7*CO709+$E$7*U709)</f>
        <v>0</v>
      </c>
      <c r="W709">
        <f>0.61365*exp(17.502*V709/(240.97+V709))</f>
        <v>0</v>
      </c>
      <c r="X709">
        <f>(Y709/Z709*100)</f>
        <v>0</v>
      </c>
      <c r="Y709">
        <f>CF709*(CK709+CL709)/1000</f>
        <v>0</v>
      </c>
      <c r="Z709">
        <f>0.61365*exp(17.502*CM709/(240.97+CM709))</f>
        <v>0</v>
      </c>
      <c r="AA709">
        <f>(W709-CF709*(CK709+CL709)/1000)</f>
        <v>0</v>
      </c>
      <c r="AB709">
        <f>(-I709*44100)</f>
        <v>0</v>
      </c>
      <c r="AC709">
        <f>2*29.3*Q709*0.92*(CM709-V709)</f>
        <v>0</v>
      </c>
      <c r="AD709">
        <f>2*0.95*5.67E-8*(((CM709+$B$7)+273)^4-(V709+273)^4)</f>
        <v>0</v>
      </c>
      <c r="AE709">
        <f>T709+AD709+AB709+AC709</f>
        <v>0</v>
      </c>
      <c r="AF709">
        <v>0</v>
      </c>
      <c r="AG709">
        <v>0</v>
      </c>
      <c r="AH709">
        <f>IF(AF709*$H$13&gt;=AJ709,1.0,(AJ709/(AJ709-AF709*$H$13)))</f>
        <v>0</v>
      </c>
      <c r="AI709">
        <f>(AH709-1)*100</f>
        <v>0</v>
      </c>
      <c r="AJ709">
        <f>MAX(0,($B$13+$C$13*CR709)/(1+$D$13*CR709)*CK709/(CM709+273)*$E$13)</f>
        <v>0</v>
      </c>
      <c r="AK709" t="s">
        <v>303</v>
      </c>
      <c r="AL709" t="s">
        <v>303</v>
      </c>
      <c r="AM709">
        <v>0</v>
      </c>
      <c r="AN709">
        <v>0</v>
      </c>
      <c r="AO709">
        <f>1-AM709/AN709</f>
        <v>0</v>
      </c>
      <c r="AP709">
        <v>0</v>
      </c>
      <c r="AQ709" t="s">
        <v>303</v>
      </c>
      <c r="AR709" t="s">
        <v>303</v>
      </c>
      <c r="AS709">
        <v>0</v>
      </c>
      <c r="AT709">
        <v>0</v>
      </c>
      <c r="AU709">
        <f>1-AS709/AT709</f>
        <v>0</v>
      </c>
      <c r="AV709">
        <v>0.5</v>
      </c>
      <c r="AW709">
        <f>BV709</f>
        <v>0</v>
      </c>
      <c r="AX709">
        <f>K709</f>
        <v>0</v>
      </c>
      <c r="AY709">
        <f>AU709*AV709*AW709</f>
        <v>0</v>
      </c>
      <c r="AZ709">
        <f>(AX709-AP709)/AW709</f>
        <v>0</v>
      </c>
      <c r="BA709">
        <f>(AN709-AT709)/AT709</f>
        <v>0</v>
      </c>
      <c r="BB709">
        <f>AM709/(AO709+AM709/AT709)</f>
        <v>0</v>
      </c>
      <c r="BC709" t="s">
        <v>303</v>
      </c>
      <c r="BD709">
        <v>0</v>
      </c>
      <c r="BE709">
        <f>IF(BD709&lt;&gt;0, BD709, BB709)</f>
        <v>0</v>
      </c>
      <c r="BF709">
        <f>1-BE709/AT709</f>
        <v>0</v>
      </c>
      <c r="BG709">
        <f>(AT709-AS709)/(AT709-BE709)</f>
        <v>0</v>
      </c>
      <c r="BH709">
        <f>(AN709-AT709)/(AN709-BE709)</f>
        <v>0</v>
      </c>
      <c r="BI709">
        <f>(AT709-AS709)/(AT709-AM709)</f>
        <v>0</v>
      </c>
      <c r="BJ709">
        <f>(AN709-AT709)/(AN709-AM709)</f>
        <v>0</v>
      </c>
      <c r="BK709">
        <f>(BG709*BE709/AS709)</f>
        <v>0</v>
      </c>
      <c r="BL709">
        <f>(1-BK709)</f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f>$B$11*CS709+$C$11*CT709+$F$11*CU709*(1-CX709)</f>
        <v>0</v>
      </c>
      <c r="BV709">
        <f>BU709*BW709</f>
        <v>0</v>
      </c>
      <c r="BW709">
        <f>($B$11*$D$9+$C$11*$D$9+$F$11*((DH709+CZ709)/MAX(DH709+CZ709+DI709, 0.1)*$I$9+DI709/MAX(DH709+CZ709+DI709, 0.1)*$J$9))/($B$11+$C$11+$F$11)</f>
        <v>0</v>
      </c>
      <c r="BX709">
        <f>($B$11*$K$9+$C$11*$K$9+$F$11*((DH709+CZ709)/MAX(DH709+CZ709+DI709, 0.1)*$P$9+DI709/MAX(DH709+CZ709+DI709, 0.1)*$Q$9))/($B$11+$C$11+$F$11)</f>
        <v>0</v>
      </c>
      <c r="BY709">
        <v>6</v>
      </c>
      <c r="BZ709">
        <v>0.5</v>
      </c>
      <c r="CA709" t="s">
        <v>304</v>
      </c>
      <c r="CB709">
        <v>2</v>
      </c>
      <c r="CC709">
        <v>1625678599.5</v>
      </c>
      <c r="CD709">
        <v>404.856666666667</v>
      </c>
      <c r="CE709">
        <v>420.000333333333</v>
      </c>
      <c r="CF709">
        <v>18.4941666666667</v>
      </c>
      <c r="CG709">
        <v>14.7126333333333</v>
      </c>
      <c r="CH709">
        <v>419.197666666667</v>
      </c>
      <c r="CI709">
        <v>20.1417333333333</v>
      </c>
      <c r="CJ709">
        <v>500.038</v>
      </c>
      <c r="CK709">
        <v>100.418666666667</v>
      </c>
      <c r="CL709">
        <v>0.0999999333333333</v>
      </c>
      <c r="CM709">
        <v>34.2047333333333</v>
      </c>
      <c r="CN709">
        <v>33.3932666666667</v>
      </c>
      <c r="CO709">
        <v>999.9</v>
      </c>
      <c r="CP709">
        <v>0</v>
      </c>
      <c r="CQ709">
        <v>0</v>
      </c>
      <c r="CR709">
        <v>10009.6</v>
      </c>
      <c r="CS709">
        <v>0</v>
      </c>
      <c r="CT709">
        <v>4.38372</v>
      </c>
      <c r="CU709">
        <v>1046.01</v>
      </c>
      <c r="CV709">
        <v>0.961995</v>
      </c>
      <c r="CW709">
        <v>0.0380048</v>
      </c>
      <c r="CX709">
        <v>0</v>
      </c>
      <c r="CY709">
        <v>1103.89666666667</v>
      </c>
      <c r="CZ709">
        <v>4.99912</v>
      </c>
      <c r="DA709">
        <v>11551.6666666667</v>
      </c>
      <c r="DB709">
        <v>6712.85666666667</v>
      </c>
      <c r="DC709">
        <v>39.3956666666667</v>
      </c>
      <c r="DD709">
        <v>41.875</v>
      </c>
      <c r="DE709">
        <v>41.0623333333333</v>
      </c>
      <c r="DF709">
        <v>41.75</v>
      </c>
      <c r="DG709">
        <v>42.1036666666667</v>
      </c>
      <c r="DH709">
        <v>1001.45</v>
      </c>
      <c r="DI709">
        <v>39.56</v>
      </c>
      <c r="DJ709">
        <v>0</v>
      </c>
      <c r="DK709">
        <v>1625678601.8</v>
      </c>
      <c r="DL709">
        <v>0</v>
      </c>
      <c r="DM709">
        <v>1105.0168</v>
      </c>
      <c r="DN709">
        <v>-12.6076923229383</v>
      </c>
      <c r="DO709">
        <v>-120.692307848463</v>
      </c>
      <c r="DP709">
        <v>11564.064</v>
      </c>
      <c r="DQ709">
        <v>15</v>
      </c>
      <c r="DR709">
        <v>1625677134.6</v>
      </c>
      <c r="DS709" t="s">
        <v>305</v>
      </c>
      <c r="DT709">
        <v>1625677128.6</v>
      </c>
      <c r="DU709">
        <v>1625677134.6</v>
      </c>
      <c r="DV709">
        <v>2</v>
      </c>
      <c r="DW709">
        <v>0.041</v>
      </c>
      <c r="DX709">
        <v>0.026</v>
      </c>
      <c r="DY709">
        <v>-14.347</v>
      </c>
      <c r="DZ709">
        <v>-1.389</v>
      </c>
      <c r="EA709">
        <v>420</v>
      </c>
      <c r="EB709">
        <v>5</v>
      </c>
      <c r="EC709">
        <v>0.14</v>
      </c>
      <c r="ED709">
        <v>0.08</v>
      </c>
      <c r="EE709">
        <v>-15.0922292682927</v>
      </c>
      <c r="EF709">
        <v>-0.211400696864163</v>
      </c>
      <c r="EG709">
        <v>0.042827289248126</v>
      </c>
      <c r="EH709">
        <v>1</v>
      </c>
      <c r="EI709">
        <v>1105.79857142857</v>
      </c>
      <c r="EJ709">
        <v>-12.5895724619873</v>
      </c>
      <c r="EK709">
        <v>1.28001817589137</v>
      </c>
      <c r="EL709">
        <v>0</v>
      </c>
      <c r="EM709">
        <v>3.74257756097561</v>
      </c>
      <c r="EN709">
        <v>0.186980905923354</v>
      </c>
      <c r="EO709">
        <v>0.0191196254403163</v>
      </c>
      <c r="EP709">
        <v>0</v>
      </c>
      <c r="EQ709">
        <v>1</v>
      </c>
      <c r="ER709">
        <v>3</v>
      </c>
      <c r="ES709" t="s">
        <v>427</v>
      </c>
      <c r="ET709">
        <v>100</v>
      </c>
      <c r="EU709">
        <v>100</v>
      </c>
      <c r="EV709">
        <v>-14.341</v>
      </c>
      <c r="EW709">
        <v>-1.6477</v>
      </c>
      <c r="EX709">
        <v>-14.3476998515065</v>
      </c>
      <c r="EY709">
        <v>0.000485247639819423</v>
      </c>
      <c r="EZ709">
        <v>-1.36446825205216e-06</v>
      </c>
      <c r="FA709">
        <v>5.78542989185787e-10</v>
      </c>
      <c r="FB709">
        <v>-1.1099058739466</v>
      </c>
      <c r="FC709">
        <v>-0.0508365997127688</v>
      </c>
      <c r="FD709">
        <v>0.00161886503163497</v>
      </c>
      <c r="FE709">
        <v>-2.08621555845513e-05</v>
      </c>
      <c r="FF709">
        <v>0</v>
      </c>
      <c r="FG709">
        <v>2096</v>
      </c>
      <c r="FH709">
        <v>2</v>
      </c>
      <c r="FI709">
        <v>28</v>
      </c>
      <c r="FJ709">
        <v>24.5</v>
      </c>
      <c r="FK709">
        <v>24.4</v>
      </c>
      <c r="FL709">
        <v>18</v>
      </c>
      <c r="FM709">
        <v>494.225</v>
      </c>
      <c r="FN709">
        <v>515.96</v>
      </c>
      <c r="FO709">
        <v>39.7719</v>
      </c>
      <c r="FP709">
        <v>26.9996</v>
      </c>
      <c r="FQ709">
        <v>30.0005</v>
      </c>
      <c r="FR709">
        <v>26.8829</v>
      </c>
      <c r="FS709">
        <v>26.8447</v>
      </c>
      <c r="FT709">
        <v>21.6387</v>
      </c>
      <c r="FU709">
        <v>6.90661</v>
      </c>
      <c r="FV709">
        <v>0</v>
      </c>
      <c r="FW709">
        <v>39.86</v>
      </c>
      <c r="FX709">
        <v>420</v>
      </c>
      <c r="FY709">
        <v>14.937</v>
      </c>
      <c r="FZ709">
        <v>101.638</v>
      </c>
      <c r="GA709">
        <v>96.1467</v>
      </c>
    </row>
    <row r="710" spans="1:183">
      <c r="A710">
        <v>694</v>
      </c>
      <c r="B710">
        <v>1625678602.5</v>
      </c>
      <c r="C710">
        <v>1386.40000009537</v>
      </c>
      <c r="D710" t="s">
        <v>1694</v>
      </c>
      <c r="E710" t="s">
        <v>1695</v>
      </c>
      <c r="F710">
        <v>1</v>
      </c>
      <c r="G710" t="s">
        <v>302</v>
      </c>
      <c r="H710">
        <v>1625678601.5</v>
      </c>
      <c r="I710">
        <f>(J710)/1000</f>
        <v>0</v>
      </c>
      <c r="J710">
        <f>1000*CJ710*AH710*(CF710-CG710)/(100*BY710*(1000-AH710*CF710))</f>
        <v>0</v>
      </c>
      <c r="K710">
        <f>CJ710*AH710*(CE710-CD710*(1000-AH710*CG710)/(1000-AH710*CF710))/(100*BY710)</f>
        <v>0</v>
      </c>
      <c r="L710">
        <f>CD710 - IF(AH710&gt;1, K710*BY710*100.0/(AJ710*CR710), 0)</f>
        <v>0</v>
      </c>
      <c r="M710">
        <f>((S710-I710/2)*L710-K710)/(S710+I710/2)</f>
        <v>0</v>
      </c>
      <c r="N710">
        <f>M710*(CK710+CL710)/1000.0</f>
        <v>0</v>
      </c>
      <c r="O710">
        <f>(CD710 - IF(AH710&gt;1, K710*BY710*100.0/(AJ710*CR710), 0))*(CK710+CL710)/1000.0</f>
        <v>0</v>
      </c>
      <c r="P710">
        <f>2.0/((1/R710-1/Q710)+SIGN(R710)*SQRT((1/R710-1/Q710)*(1/R710-1/Q710) + 4*BZ710/((BZ710+1)*(BZ710+1))*(2*1/R710*1/Q710-1/Q710*1/Q710)))</f>
        <v>0</v>
      </c>
      <c r="Q710">
        <f>IF(LEFT(CA710,1)&lt;&gt;"0",IF(LEFT(CA710,1)="1",3.0,CB710),$D$5+$E$5*(CR710*CK710/($K$5*1000))+$F$5*(CR710*CK710/($K$5*1000))*MAX(MIN(BY710,$J$5),$I$5)*MAX(MIN(BY710,$J$5),$I$5)+$G$5*MAX(MIN(BY710,$J$5),$I$5)*(CR710*CK710/($K$5*1000))+$H$5*(CR710*CK710/($K$5*1000))*(CR710*CK710/($K$5*1000)))</f>
        <v>0</v>
      </c>
      <c r="R710">
        <f>I710*(1000-(1000*0.61365*exp(17.502*V710/(240.97+V710))/(CK710+CL710)+CF710)/2)/(1000*0.61365*exp(17.502*V710/(240.97+V710))/(CK710+CL710)-CF710)</f>
        <v>0</v>
      </c>
      <c r="S710">
        <f>1/((BZ710+1)/(P710/1.6)+1/(Q710/1.37)) + BZ710/((BZ710+1)/(P710/1.6) + BZ710/(Q710/1.37))</f>
        <v>0</v>
      </c>
      <c r="T710">
        <f>(BU710*BX710)</f>
        <v>0</v>
      </c>
      <c r="U710">
        <f>(CM710+(T710+2*0.95*5.67E-8*(((CM710+$B$7)+273)^4-(CM710+273)^4)-44100*I710)/(1.84*29.3*Q710+8*0.95*5.67E-8*(CM710+273)^3))</f>
        <v>0</v>
      </c>
      <c r="V710">
        <f>($C$7*CN710+$D$7*CO710+$E$7*U710)</f>
        <v>0</v>
      </c>
      <c r="W710">
        <f>0.61365*exp(17.502*V710/(240.97+V710))</f>
        <v>0</v>
      </c>
      <c r="X710">
        <f>(Y710/Z710*100)</f>
        <v>0</v>
      </c>
      <c r="Y710">
        <f>CF710*(CK710+CL710)/1000</f>
        <v>0</v>
      </c>
      <c r="Z710">
        <f>0.61365*exp(17.502*CM710/(240.97+CM710))</f>
        <v>0</v>
      </c>
      <c r="AA710">
        <f>(W710-CF710*(CK710+CL710)/1000)</f>
        <v>0</v>
      </c>
      <c r="AB710">
        <f>(-I710*44100)</f>
        <v>0</v>
      </c>
      <c r="AC710">
        <f>2*29.3*Q710*0.92*(CM710-V710)</f>
        <v>0</v>
      </c>
      <c r="AD710">
        <f>2*0.95*5.67E-8*(((CM710+$B$7)+273)^4-(V710+273)^4)</f>
        <v>0</v>
      </c>
      <c r="AE710">
        <f>T710+AD710+AB710+AC710</f>
        <v>0</v>
      </c>
      <c r="AF710">
        <v>0</v>
      </c>
      <c r="AG710">
        <v>0</v>
      </c>
      <c r="AH710">
        <f>IF(AF710*$H$13&gt;=AJ710,1.0,(AJ710/(AJ710-AF710*$H$13)))</f>
        <v>0</v>
      </c>
      <c r="AI710">
        <f>(AH710-1)*100</f>
        <v>0</v>
      </c>
      <c r="AJ710">
        <f>MAX(0,($B$13+$C$13*CR710)/(1+$D$13*CR710)*CK710/(CM710+273)*$E$13)</f>
        <v>0</v>
      </c>
      <c r="AK710" t="s">
        <v>303</v>
      </c>
      <c r="AL710" t="s">
        <v>303</v>
      </c>
      <c r="AM710">
        <v>0</v>
      </c>
      <c r="AN710">
        <v>0</v>
      </c>
      <c r="AO710">
        <f>1-AM710/AN710</f>
        <v>0</v>
      </c>
      <c r="AP710">
        <v>0</v>
      </c>
      <c r="AQ710" t="s">
        <v>303</v>
      </c>
      <c r="AR710" t="s">
        <v>303</v>
      </c>
      <c r="AS710">
        <v>0</v>
      </c>
      <c r="AT710">
        <v>0</v>
      </c>
      <c r="AU710">
        <f>1-AS710/AT710</f>
        <v>0</v>
      </c>
      <c r="AV710">
        <v>0.5</v>
      </c>
      <c r="AW710">
        <f>BV710</f>
        <v>0</v>
      </c>
      <c r="AX710">
        <f>K710</f>
        <v>0</v>
      </c>
      <c r="AY710">
        <f>AU710*AV710*AW710</f>
        <v>0</v>
      </c>
      <c r="AZ710">
        <f>(AX710-AP710)/AW710</f>
        <v>0</v>
      </c>
      <c r="BA710">
        <f>(AN710-AT710)/AT710</f>
        <v>0</v>
      </c>
      <c r="BB710">
        <f>AM710/(AO710+AM710/AT710)</f>
        <v>0</v>
      </c>
      <c r="BC710" t="s">
        <v>303</v>
      </c>
      <c r="BD710">
        <v>0</v>
      </c>
      <c r="BE710">
        <f>IF(BD710&lt;&gt;0, BD710, BB710)</f>
        <v>0</v>
      </c>
      <c r="BF710">
        <f>1-BE710/AT710</f>
        <v>0</v>
      </c>
      <c r="BG710">
        <f>(AT710-AS710)/(AT710-BE710)</f>
        <v>0</v>
      </c>
      <c r="BH710">
        <f>(AN710-AT710)/(AN710-BE710)</f>
        <v>0</v>
      </c>
      <c r="BI710">
        <f>(AT710-AS710)/(AT710-AM710)</f>
        <v>0</v>
      </c>
      <c r="BJ710">
        <f>(AN710-AT710)/(AN710-AM710)</f>
        <v>0</v>
      </c>
      <c r="BK710">
        <f>(BG710*BE710/AS710)</f>
        <v>0</v>
      </c>
      <c r="BL710">
        <f>(1-BK710)</f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f>$B$11*CS710+$C$11*CT710+$F$11*CU710*(1-CX710)</f>
        <v>0</v>
      </c>
      <c r="BV710">
        <f>BU710*BW710</f>
        <v>0</v>
      </c>
      <c r="BW710">
        <f>($B$11*$D$9+$C$11*$D$9+$F$11*((DH710+CZ710)/MAX(DH710+CZ710+DI710, 0.1)*$I$9+DI710/MAX(DH710+CZ710+DI710, 0.1)*$J$9))/($B$11+$C$11+$F$11)</f>
        <v>0</v>
      </c>
      <c r="BX710">
        <f>($B$11*$K$9+$C$11*$K$9+$F$11*((DH710+CZ710)/MAX(DH710+CZ710+DI710, 0.1)*$P$9+DI710/MAX(DH710+CZ710+DI710, 0.1)*$Q$9))/($B$11+$C$11+$F$11)</f>
        <v>0</v>
      </c>
      <c r="BY710">
        <v>6</v>
      </c>
      <c r="BZ710">
        <v>0.5</v>
      </c>
      <c r="CA710" t="s">
        <v>304</v>
      </c>
      <c r="CB710">
        <v>2</v>
      </c>
      <c r="CC710">
        <v>1625678601.5</v>
      </c>
      <c r="CD710">
        <v>404.855666666667</v>
      </c>
      <c r="CE710">
        <v>419.996333333333</v>
      </c>
      <c r="CF710">
        <v>18.5228333333333</v>
      </c>
      <c r="CG710">
        <v>14.7297</v>
      </c>
      <c r="CH710">
        <v>419.197333333333</v>
      </c>
      <c r="CI710">
        <v>20.1707</v>
      </c>
      <c r="CJ710">
        <v>500.002</v>
      </c>
      <c r="CK710">
        <v>100.419</v>
      </c>
      <c r="CL710">
        <v>0.0996534666666667</v>
      </c>
      <c r="CM710">
        <v>34.2350333333333</v>
      </c>
      <c r="CN710">
        <v>33.4272666666667</v>
      </c>
      <c r="CO710">
        <v>999.9</v>
      </c>
      <c r="CP710">
        <v>0</v>
      </c>
      <c r="CQ710">
        <v>0</v>
      </c>
      <c r="CR710">
        <v>10018.7666666667</v>
      </c>
      <c r="CS710">
        <v>0</v>
      </c>
      <c r="CT710">
        <v>4.38188</v>
      </c>
      <c r="CU710">
        <v>1046.00333333333</v>
      </c>
      <c r="CV710">
        <v>0.961995</v>
      </c>
      <c r="CW710">
        <v>0.0380048</v>
      </c>
      <c r="CX710">
        <v>0</v>
      </c>
      <c r="CY710">
        <v>1103.29666666667</v>
      </c>
      <c r="CZ710">
        <v>4.99912</v>
      </c>
      <c r="DA710">
        <v>11547.9666666667</v>
      </c>
      <c r="DB710">
        <v>6712.80666666667</v>
      </c>
      <c r="DC710">
        <v>39.6456666666667</v>
      </c>
      <c r="DD710">
        <v>41.875</v>
      </c>
      <c r="DE710">
        <v>41.0413333333333</v>
      </c>
      <c r="DF710">
        <v>41.7706666666667</v>
      </c>
      <c r="DG710">
        <v>42.229</v>
      </c>
      <c r="DH710">
        <v>1001.44333333333</v>
      </c>
      <c r="DI710">
        <v>39.56</v>
      </c>
      <c r="DJ710">
        <v>0</v>
      </c>
      <c r="DK710">
        <v>1625678603.6</v>
      </c>
      <c r="DL710">
        <v>0</v>
      </c>
      <c r="DM710">
        <v>1104.72384615385</v>
      </c>
      <c r="DN710">
        <v>-12.8553846122476</v>
      </c>
      <c r="DO710">
        <v>-122.714529881859</v>
      </c>
      <c r="DP710">
        <v>11561.0076923077</v>
      </c>
      <c r="DQ710">
        <v>15</v>
      </c>
      <c r="DR710">
        <v>1625677134.6</v>
      </c>
      <c r="DS710" t="s">
        <v>305</v>
      </c>
      <c r="DT710">
        <v>1625677128.6</v>
      </c>
      <c r="DU710">
        <v>1625677134.6</v>
      </c>
      <c r="DV710">
        <v>2</v>
      </c>
      <c r="DW710">
        <v>0.041</v>
      </c>
      <c r="DX710">
        <v>0.026</v>
      </c>
      <c r="DY710">
        <v>-14.347</v>
      </c>
      <c r="DZ710">
        <v>-1.389</v>
      </c>
      <c r="EA710">
        <v>420</v>
      </c>
      <c r="EB710">
        <v>5</v>
      </c>
      <c r="EC710">
        <v>0.14</v>
      </c>
      <c r="ED710">
        <v>0.08</v>
      </c>
      <c r="EE710">
        <v>-15.095056097561</v>
      </c>
      <c r="EF710">
        <v>-0.305257839721214</v>
      </c>
      <c r="EG710">
        <v>0.0439478574009794</v>
      </c>
      <c r="EH710">
        <v>1</v>
      </c>
      <c r="EI710">
        <v>1105.34647058824</v>
      </c>
      <c r="EJ710">
        <v>-12.6245984784484</v>
      </c>
      <c r="EK710">
        <v>1.25722589657439</v>
      </c>
      <c r="EL710">
        <v>0</v>
      </c>
      <c r="EM710">
        <v>3.74993926829268</v>
      </c>
      <c r="EN710">
        <v>0.214657630662025</v>
      </c>
      <c r="EO710">
        <v>0.021990424234225</v>
      </c>
      <c r="EP710">
        <v>0</v>
      </c>
      <c r="EQ710">
        <v>1</v>
      </c>
      <c r="ER710">
        <v>3</v>
      </c>
      <c r="ES710" t="s">
        <v>427</v>
      </c>
      <c r="ET710">
        <v>100</v>
      </c>
      <c r="EU710">
        <v>100</v>
      </c>
      <c r="EV710">
        <v>-14.341</v>
      </c>
      <c r="EW710">
        <v>-1.648</v>
      </c>
      <c r="EX710">
        <v>-14.3476998515065</v>
      </c>
      <c r="EY710">
        <v>0.000485247639819423</v>
      </c>
      <c r="EZ710">
        <v>-1.36446825205216e-06</v>
      </c>
      <c r="FA710">
        <v>5.78542989185787e-10</v>
      </c>
      <c r="FB710">
        <v>-1.1099058739466</v>
      </c>
      <c r="FC710">
        <v>-0.0508365997127688</v>
      </c>
      <c r="FD710">
        <v>0.00161886503163497</v>
      </c>
      <c r="FE710">
        <v>-2.08621555845513e-05</v>
      </c>
      <c r="FF710">
        <v>0</v>
      </c>
      <c r="FG710">
        <v>2096</v>
      </c>
      <c r="FH710">
        <v>2</v>
      </c>
      <c r="FI710">
        <v>28</v>
      </c>
      <c r="FJ710">
        <v>24.6</v>
      </c>
      <c r="FK710">
        <v>24.5</v>
      </c>
      <c r="FL710">
        <v>18</v>
      </c>
      <c r="FM710">
        <v>494.142</v>
      </c>
      <c r="FN710">
        <v>515.908</v>
      </c>
      <c r="FO710">
        <v>39.8154</v>
      </c>
      <c r="FP710">
        <v>27.0025</v>
      </c>
      <c r="FQ710">
        <v>30.0005</v>
      </c>
      <c r="FR710">
        <v>26.8851</v>
      </c>
      <c r="FS710">
        <v>26.8469</v>
      </c>
      <c r="FT710">
        <v>21.6373</v>
      </c>
      <c r="FU710">
        <v>6.58675</v>
      </c>
      <c r="FV710">
        <v>0</v>
      </c>
      <c r="FW710">
        <v>39.86</v>
      </c>
      <c r="FX710">
        <v>420</v>
      </c>
      <c r="FY710">
        <v>14.9437</v>
      </c>
      <c r="FZ710">
        <v>101.639</v>
      </c>
      <c r="GA710">
        <v>96.1471</v>
      </c>
    </row>
    <row r="711" spans="1:183">
      <c r="A711">
        <v>695</v>
      </c>
      <c r="B711">
        <v>1625678604.5</v>
      </c>
      <c r="C711">
        <v>1388.40000009537</v>
      </c>
      <c r="D711" t="s">
        <v>1696</v>
      </c>
      <c r="E711" t="s">
        <v>1697</v>
      </c>
      <c r="F711">
        <v>1</v>
      </c>
      <c r="G711" t="s">
        <v>302</v>
      </c>
      <c r="H711">
        <v>1625678603.5</v>
      </c>
      <c r="I711">
        <f>(J711)/1000</f>
        <v>0</v>
      </c>
      <c r="J711">
        <f>1000*CJ711*AH711*(CF711-CG711)/(100*BY711*(1000-AH711*CF711))</f>
        <v>0</v>
      </c>
      <c r="K711">
        <f>CJ711*AH711*(CE711-CD711*(1000-AH711*CG711)/(1000-AH711*CF711))/(100*BY711)</f>
        <v>0</v>
      </c>
      <c r="L711">
        <f>CD711 - IF(AH711&gt;1, K711*BY711*100.0/(AJ711*CR711), 0)</f>
        <v>0</v>
      </c>
      <c r="M711">
        <f>((S711-I711/2)*L711-K711)/(S711+I711/2)</f>
        <v>0</v>
      </c>
      <c r="N711">
        <f>M711*(CK711+CL711)/1000.0</f>
        <v>0</v>
      </c>
      <c r="O711">
        <f>(CD711 - IF(AH711&gt;1, K711*BY711*100.0/(AJ711*CR711), 0))*(CK711+CL711)/1000.0</f>
        <v>0</v>
      </c>
      <c r="P711">
        <f>2.0/((1/R711-1/Q711)+SIGN(R711)*SQRT((1/R711-1/Q711)*(1/R711-1/Q711) + 4*BZ711/((BZ711+1)*(BZ711+1))*(2*1/R711*1/Q711-1/Q711*1/Q711)))</f>
        <v>0</v>
      </c>
      <c r="Q711">
        <f>IF(LEFT(CA711,1)&lt;&gt;"0",IF(LEFT(CA711,1)="1",3.0,CB711),$D$5+$E$5*(CR711*CK711/($K$5*1000))+$F$5*(CR711*CK711/($K$5*1000))*MAX(MIN(BY711,$J$5),$I$5)*MAX(MIN(BY711,$J$5),$I$5)+$G$5*MAX(MIN(BY711,$J$5),$I$5)*(CR711*CK711/($K$5*1000))+$H$5*(CR711*CK711/($K$5*1000))*(CR711*CK711/($K$5*1000)))</f>
        <v>0</v>
      </c>
      <c r="R711">
        <f>I711*(1000-(1000*0.61365*exp(17.502*V711/(240.97+V711))/(CK711+CL711)+CF711)/2)/(1000*0.61365*exp(17.502*V711/(240.97+V711))/(CK711+CL711)-CF711)</f>
        <v>0</v>
      </c>
      <c r="S711">
        <f>1/((BZ711+1)/(P711/1.6)+1/(Q711/1.37)) + BZ711/((BZ711+1)/(P711/1.6) + BZ711/(Q711/1.37))</f>
        <v>0</v>
      </c>
      <c r="T711">
        <f>(BU711*BX711)</f>
        <v>0</v>
      </c>
      <c r="U711">
        <f>(CM711+(T711+2*0.95*5.67E-8*(((CM711+$B$7)+273)^4-(CM711+273)^4)-44100*I711)/(1.84*29.3*Q711+8*0.95*5.67E-8*(CM711+273)^3))</f>
        <v>0</v>
      </c>
      <c r="V711">
        <f>($C$7*CN711+$D$7*CO711+$E$7*U711)</f>
        <v>0</v>
      </c>
      <c r="W711">
        <f>0.61365*exp(17.502*V711/(240.97+V711))</f>
        <v>0</v>
      </c>
      <c r="X711">
        <f>(Y711/Z711*100)</f>
        <v>0</v>
      </c>
      <c r="Y711">
        <f>CF711*(CK711+CL711)/1000</f>
        <v>0</v>
      </c>
      <c r="Z711">
        <f>0.61365*exp(17.502*CM711/(240.97+CM711))</f>
        <v>0</v>
      </c>
      <c r="AA711">
        <f>(W711-CF711*(CK711+CL711)/1000)</f>
        <v>0</v>
      </c>
      <c r="AB711">
        <f>(-I711*44100)</f>
        <v>0</v>
      </c>
      <c r="AC711">
        <f>2*29.3*Q711*0.92*(CM711-V711)</f>
        <v>0</v>
      </c>
      <c r="AD711">
        <f>2*0.95*5.67E-8*(((CM711+$B$7)+273)^4-(V711+273)^4)</f>
        <v>0</v>
      </c>
      <c r="AE711">
        <f>T711+AD711+AB711+AC711</f>
        <v>0</v>
      </c>
      <c r="AF711">
        <v>0</v>
      </c>
      <c r="AG711">
        <v>0</v>
      </c>
      <c r="AH711">
        <f>IF(AF711*$H$13&gt;=AJ711,1.0,(AJ711/(AJ711-AF711*$H$13)))</f>
        <v>0</v>
      </c>
      <c r="AI711">
        <f>(AH711-1)*100</f>
        <v>0</v>
      </c>
      <c r="AJ711">
        <f>MAX(0,($B$13+$C$13*CR711)/(1+$D$13*CR711)*CK711/(CM711+273)*$E$13)</f>
        <v>0</v>
      </c>
      <c r="AK711" t="s">
        <v>303</v>
      </c>
      <c r="AL711" t="s">
        <v>303</v>
      </c>
      <c r="AM711">
        <v>0</v>
      </c>
      <c r="AN711">
        <v>0</v>
      </c>
      <c r="AO711">
        <f>1-AM711/AN711</f>
        <v>0</v>
      </c>
      <c r="AP711">
        <v>0</v>
      </c>
      <c r="AQ711" t="s">
        <v>303</v>
      </c>
      <c r="AR711" t="s">
        <v>303</v>
      </c>
      <c r="AS711">
        <v>0</v>
      </c>
      <c r="AT711">
        <v>0</v>
      </c>
      <c r="AU711">
        <f>1-AS711/AT711</f>
        <v>0</v>
      </c>
      <c r="AV711">
        <v>0.5</v>
      </c>
      <c r="AW711">
        <f>BV711</f>
        <v>0</v>
      </c>
      <c r="AX711">
        <f>K711</f>
        <v>0</v>
      </c>
      <c r="AY711">
        <f>AU711*AV711*AW711</f>
        <v>0</v>
      </c>
      <c r="AZ711">
        <f>(AX711-AP711)/AW711</f>
        <v>0</v>
      </c>
      <c r="BA711">
        <f>(AN711-AT711)/AT711</f>
        <v>0</v>
      </c>
      <c r="BB711">
        <f>AM711/(AO711+AM711/AT711)</f>
        <v>0</v>
      </c>
      <c r="BC711" t="s">
        <v>303</v>
      </c>
      <c r="BD711">
        <v>0</v>
      </c>
      <c r="BE711">
        <f>IF(BD711&lt;&gt;0, BD711, BB711)</f>
        <v>0</v>
      </c>
      <c r="BF711">
        <f>1-BE711/AT711</f>
        <v>0</v>
      </c>
      <c r="BG711">
        <f>(AT711-AS711)/(AT711-BE711)</f>
        <v>0</v>
      </c>
      <c r="BH711">
        <f>(AN711-AT711)/(AN711-BE711)</f>
        <v>0</v>
      </c>
      <c r="BI711">
        <f>(AT711-AS711)/(AT711-AM711)</f>
        <v>0</v>
      </c>
      <c r="BJ711">
        <f>(AN711-AT711)/(AN711-AM711)</f>
        <v>0</v>
      </c>
      <c r="BK711">
        <f>(BG711*BE711/AS711)</f>
        <v>0</v>
      </c>
      <c r="BL711">
        <f>(1-BK711)</f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f>$B$11*CS711+$C$11*CT711+$F$11*CU711*(1-CX711)</f>
        <v>0</v>
      </c>
      <c r="BV711">
        <f>BU711*BW711</f>
        <v>0</v>
      </c>
      <c r="BW711">
        <f>($B$11*$D$9+$C$11*$D$9+$F$11*((DH711+CZ711)/MAX(DH711+CZ711+DI711, 0.1)*$I$9+DI711/MAX(DH711+CZ711+DI711, 0.1)*$J$9))/($B$11+$C$11+$F$11)</f>
        <v>0</v>
      </c>
      <c r="BX711">
        <f>($B$11*$K$9+$C$11*$K$9+$F$11*((DH711+CZ711)/MAX(DH711+CZ711+DI711, 0.1)*$P$9+DI711/MAX(DH711+CZ711+DI711, 0.1)*$Q$9))/($B$11+$C$11+$F$11)</f>
        <v>0</v>
      </c>
      <c r="BY711">
        <v>6</v>
      </c>
      <c r="BZ711">
        <v>0.5</v>
      </c>
      <c r="CA711" t="s">
        <v>304</v>
      </c>
      <c r="CB711">
        <v>2</v>
      </c>
      <c r="CC711">
        <v>1625678603.5</v>
      </c>
      <c r="CD711">
        <v>404.856333333333</v>
      </c>
      <c r="CE711">
        <v>419.998666666667</v>
      </c>
      <c r="CF711">
        <v>18.5505666666667</v>
      </c>
      <c r="CG711">
        <v>14.7555333333333</v>
      </c>
      <c r="CH711">
        <v>419.198</v>
      </c>
      <c r="CI711">
        <v>20.1987333333333</v>
      </c>
      <c r="CJ711">
        <v>500.027</v>
      </c>
      <c r="CK711">
        <v>100.417333333333</v>
      </c>
      <c r="CL711">
        <v>0.0999655</v>
      </c>
      <c r="CM711">
        <v>34.2659333333333</v>
      </c>
      <c r="CN711">
        <v>33.4580333333333</v>
      </c>
      <c r="CO711">
        <v>999.9</v>
      </c>
      <c r="CP711">
        <v>0</v>
      </c>
      <c r="CQ711">
        <v>0</v>
      </c>
      <c r="CR711">
        <v>10016.2666666667</v>
      </c>
      <c r="CS711">
        <v>0</v>
      </c>
      <c r="CT711">
        <v>4.36120333333333</v>
      </c>
      <c r="CU711">
        <v>1046</v>
      </c>
      <c r="CV711">
        <v>0.961995</v>
      </c>
      <c r="CW711">
        <v>0.0380048</v>
      </c>
      <c r="CX711">
        <v>0</v>
      </c>
      <c r="CY711">
        <v>1103.07333333333</v>
      </c>
      <c r="CZ711">
        <v>4.99912</v>
      </c>
      <c r="DA711">
        <v>11543.5666666667</v>
      </c>
      <c r="DB711">
        <v>6712.77666666667</v>
      </c>
      <c r="DC711">
        <v>39.6666666666667</v>
      </c>
      <c r="DD711">
        <v>41.9163333333333</v>
      </c>
      <c r="DE711">
        <v>41.1246666666667</v>
      </c>
      <c r="DF711">
        <v>41.875</v>
      </c>
      <c r="DG711">
        <v>42.2706666666667</v>
      </c>
      <c r="DH711">
        <v>1001.44</v>
      </c>
      <c r="DI711">
        <v>39.56</v>
      </c>
      <c r="DJ711">
        <v>0</v>
      </c>
      <c r="DK711">
        <v>1625678605.4</v>
      </c>
      <c r="DL711">
        <v>0</v>
      </c>
      <c r="DM711">
        <v>1104.3008</v>
      </c>
      <c r="DN711">
        <v>-12.4607692012365</v>
      </c>
      <c r="DO711">
        <v>-125.292307473744</v>
      </c>
      <c r="DP711">
        <v>11556.7</v>
      </c>
      <c r="DQ711">
        <v>15</v>
      </c>
      <c r="DR711">
        <v>1625677134.6</v>
      </c>
      <c r="DS711" t="s">
        <v>305</v>
      </c>
      <c r="DT711">
        <v>1625677128.6</v>
      </c>
      <c r="DU711">
        <v>1625677134.6</v>
      </c>
      <c r="DV711">
        <v>2</v>
      </c>
      <c r="DW711">
        <v>0.041</v>
      </c>
      <c r="DX711">
        <v>0.026</v>
      </c>
      <c r="DY711">
        <v>-14.347</v>
      </c>
      <c r="DZ711">
        <v>-1.389</v>
      </c>
      <c r="EA711">
        <v>420</v>
      </c>
      <c r="EB711">
        <v>5</v>
      </c>
      <c r="EC711">
        <v>0.14</v>
      </c>
      <c r="ED711">
        <v>0.08</v>
      </c>
      <c r="EE711">
        <v>-15.106843902439</v>
      </c>
      <c r="EF711">
        <v>-0.262641114982543</v>
      </c>
      <c r="EG711">
        <v>0.0401069852731142</v>
      </c>
      <c r="EH711">
        <v>1</v>
      </c>
      <c r="EI711">
        <v>1104.91333333333</v>
      </c>
      <c r="EJ711">
        <v>-12.6106205067354</v>
      </c>
      <c r="EK711">
        <v>1.22086076605852</v>
      </c>
      <c r="EL711">
        <v>0</v>
      </c>
      <c r="EM711">
        <v>3.75667073170732</v>
      </c>
      <c r="EN711">
        <v>0.239018048780484</v>
      </c>
      <c r="EO711">
        <v>0.024068359798022</v>
      </c>
      <c r="EP711">
        <v>0</v>
      </c>
      <c r="EQ711">
        <v>1</v>
      </c>
      <c r="ER711">
        <v>3</v>
      </c>
      <c r="ES711" t="s">
        <v>427</v>
      </c>
      <c r="ET711">
        <v>100</v>
      </c>
      <c r="EU711">
        <v>100</v>
      </c>
      <c r="EV711">
        <v>-14.342</v>
      </c>
      <c r="EW711">
        <v>-1.6484</v>
      </c>
      <c r="EX711">
        <v>-14.3476998515065</v>
      </c>
      <c r="EY711">
        <v>0.000485247639819423</v>
      </c>
      <c r="EZ711">
        <v>-1.36446825205216e-06</v>
      </c>
      <c r="FA711">
        <v>5.78542989185787e-10</v>
      </c>
      <c r="FB711">
        <v>-1.1099058739466</v>
      </c>
      <c r="FC711">
        <v>-0.0508365997127688</v>
      </c>
      <c r="FD711">
        <v>0.00161886503163497</v>
      </c>
      <c r="FE711">
        <v>-2.08621555845513e-05</v>
      </c>
      <c r="FF711">
        <v>0</v>
      </c>
      <c r="FG711">
        <v>2096</v>
      </c>
      <c r="FH711">
        <v>2</v>
      </c>
      <c r="FI711">
        <v>28</v>
      </c>
      <c r="FJ711">
        <v>24.6</v>
      </c>
      <c r="FK711">
        <v>24.5</v>
      </c>
      <c r="FL711">
        <v>18</v>
      </c>
      <c r="FM711">
        <v>494.016</v>
      </c>
      <c r="FN711">
        <v>515.929</v>
      </c>
      <c r="FO711">
        <v>39.861</v>
      </c>
      <c r="FP711">
        <v>27.006</v>
      </c>
      <c r="FQ711">
        <v>30.0007</v>
      </c>
      <c r="FR711">
        <v>26.8874</v>
      </c>
      <c r="FS711">
        <v>26.8492</v>
      </c>
      <c r="FT711">
        <v>21.6389</v>
      </c>
      <c r="FU711">
        <v>6.58675</v>
      </c>
      <c r="FV711">
        <v>0</v>
      </c>
      <c r="FW711">
        <v>39.93</v>
      </c>
      <c r="FX711">
        <v>420</v>
      </c>
      <c r="FY711">
        <v>14.9438</v>
      </c>
      <c r="FZ711">
        <v>101.638</v>
      </c>
      <c r="GA711">
        <v>96.1464</v>
      </c>
    </row>
    <row r="712" spans="1:183">
      <c r="A712">
        <v>696</v>
      </c>
      <c r="B712">
        <v>1625678606.5</v>
      </c>
      <c r="C712">
        <v>1390.40000009537</v>
      </c>
      <c r="D712" t="s">
        <v>1698</v>
      </c>
      <c r="E712" t="s">
        <v>1699</v>
      </c>
      <c r="F712">
        <v>1</v>
      </c>
      <c r="G712" t="s">
        <v>302</v>
      </c>
      <c r="H712">
        <v>1625678605.5</v>
      </c>
      <c r="I712">
        <f>(J712)/1000</f>
        <v>0</v>
      </c>
      <c r="J712">
        <f>1000*CJ712*AH712*(CF712-CG712)/(100*BY712*(1000-AH712*CF712))</f>
        <v>0</v>
      </c>
      <c r="K712">
        <f>CJ712*AH712*(CE712-CD712*(1000-AH712*CG712)/(1000-AH712*CF712))/(100*BY712)</f>
        <v>0</v>
      </c>
      <c r="L712">
        <f>CD712 - IF(AH712&gt;1, K712*BY712*100.0/(AJ712*CR712), 0)</f>
        <v>0</v>
      </c>
      <c r="M712">
        <f>((S712-I712/2)*L712-K712)/(S712+I712/2)</f>
        <v>0</v>
      </c>
      <c r="N712">
        <f>M712*(CK712+CL712)/1000.0</f>
        <v>0</v>
      </c>
      <c r="O712">
        <f>(CD712 - IF(AH712&gt;1, K712*BY712*100.0/(AJ712*CR712), 0))*(CK712+CL712)/1000.0</f>
        <v>0</v>
      </c>
      <c r="P712">
        <f>2.0/((1/R712-1/Q712)+SIGN(R712)*SQRT((1/R712-1/Q712)*(1/R712-1/Q712) + 4*BZ712/((BZ712+1)*(BZ712+1))*(2*1/R712*1/Q712-1/Q712*1/Q712)))</f>
        <v>0</v>
      </c>
      <c r="Q712">
        <f>IF(LEFT(CA712,1)&lt;&gt;"0",IF(LEFT(CA712,1)="1",3.0,CB712),$D$5+$E$5*(CR712*CK712/($K$5*1000))+$F$5*(CR712*CK712/($K$5*1000))*MAX(MIN(BY712,$J$5),$I$5)*MAX(MIN(BY712,$J$5),$I$5)+$G$5*MAX(MIN(BY712,$J$5),$I$5)*(CR712*CK712/($K$5*1000))+$H$5*(CR712*CK712/($K$5*1000))*(CR712*CK712/($K$5*1000)))</f>
        <v>0</v>
      </c>
      <c r="R712">
        <f>I712*(1000-(1000*0.61365*exp(17.502*V712/(240.97+V712))/(CK712+CL712)+CF712)/2)/(1000*0.61365*exp(17.502*V712/(240.97+V712))/(CK712+CL712)-CF712)</f>
        <v>0</v>
      </c>
      <c r="S712">
        <f>1/((BZ712+1)/(P712/1.6)+1/(Q712/1.37)) + BZ712/((BZ712+1)/(P712/1.6) + BZ712/(Q712/1.37))</f>
        <v>0</v>
      </c>
      <c r="T712">
        <f>(BU712*BX712)</f>
        <v>0</v>
      </c>
      <c r="U712">
        <f>(CM712+(T712+2*0.95*5.67E-8*(((CM712+$B$7)+273)^4-(CM712+273)^4)-44100*I712)/(1.84*29.3*Q712+8*0.95*5.67E-8*(CM712+273)^3))</f>
        <v>0</v>
      </c>
      <c r="V712">
        <f>($C$7*CN712+$D$7*CO712+$E$7*U712)</f>
        <v>0</v>
      </c>
      <c r="W712">
        <f>0.61365*exp(17.502*V712/(240.97+V712))</f>
        <v>0</v>
      </c>
      <c r="X712">
        <f>(Y712/Z712*100)</f>
        <v>0</v>
      </c>
      <c r="Y712">
        <f>CF712*(CK712+CL712)/1000</f>
        <v>0</v>
      </c>
      <c r="Z712">
        <f>0.61365*exp(17.502*CM712/(240.97+CM712))</f>
        <v>0</v>
      </c>
      <c r="AA712">
        <f>(W712-CF712*(CK712+CL712)/1000)</f>
        <v>0</v>
      </c>
      <c r="AB712">
        <f>(-I712*44100)</f>
        <v>0</v>
      </c>
      <c r="AC712">
        <f>2*29.3*Q712*0.92*(CM712-V712)</f>
        <v>0</v>
      </c>
      <c r="AD712">
        <f>2*0.95*5.67E-8*(((CM712+$B$7)+273)^4-(V712+273)^4)</f>
        <v>0</v>
      </c>
      <c r="AE712">
        <f>T712+AD712+AB712+AC712</f>
        <v>0</v>
      </c>
      <c r="AF712">
        <v>0</v>
      </c>
      <c r="AG712">
        <v>0</v>
      </c>
      <c r="AH712">
        <f>IF(AF712*$H$13&gt;=AJ712,1.0,(AJ712/(AJ712-AF712*$H$13)))</f>
        <v>0</v>
      </c>
      <c r="AI712">
        <f>(AH712-1)*100</f>
        <v>0</v>
      </c>
      <c r="AJ712">
        <f>MAX(0,($B$13+$C$13*CR712)/(1+$D$13*CR712)*CK712/(CM712+273)*$E$13)</f>
        <v>0</v>
      </c>
      <c r="AK712" t="s">
        <v>303</v>
      </c>
      <c r="AL712" t="s">
        <v>303</v>
      </c>
      <c r="AM712">
        <v>0</v>
      </c>
      <c r="AN712">
        <v>0</v>
      </c>
      <c r="AO712">
        <f>1-AM712/AN712</f>
        <v>0</v>
      </c>
      <c r="AP712">
        <v>0</v>
      </c>
      <c r="AQ712" t="s">
        <v>303</v>
      </c>
      <c r="AR712" t="s">
        <v>303</v>
      </c>
      <c r="AS712">
        <v>0</v>
      </c>
      <c r="AT712">
        <v>0</v>
      </c>
      <c r="AU712">
        <f>1-AS712/AT712</f>
        <v>0</v>
      </c>
      <c r="AV712">
        <v>0.5</v>
      </c>
      <c r="AW712">
        <f>BV712</f>
        <v>0</v>
      </c>
      <c r="AX712">
        <f>K712</f>
        <v>0</v>
      </c>
      <c r="AY712">
        <f>AU712*AV712*AW712</f>
        <v>0</v>
      </c>
      <c r="AZ712">
        <f>(AX712-AP712)/AW712</f>
        <v>0</v>
      </c>
      <c r="BA712">
        <f>(AN712-AT712)/AT712</f>
        <v>0</v>
      </c>
      <c r="BB712">
        <f>AM712/(AO712+AM712/AT712)</f>
        <v>0</v>
      </c>
      <c r="BC712" t="s">
        <v>303</v>
      </c>
      <c r="BD712">
        <v>0</v>
      </c>
      <c r="BE712">
        <f>IF(BD712&lt;&gt;0, BD712, BB712)</f>
        <v>0</v>
      </c>
      <c r="BF712">
        <f>1-BE712/AT712</f>
        <v>0</v>
      </c>
      <c r="BG712">
        <f>(AT712-AS712)/(AT712-BE712)</f>
        <v>0</v>
      </c>
      <c r="BH712">
        <f>(AN712-AT712)/(AN712-BE712)</f>
        <v>0</v>
      </c>
      <c r="BI712">
        <f>(AT712-AS712)/(AT712-AM712)</f>
        <v>0</v>
      </c>
      <c r="BJ712">
        <f>(AN712-AT712)/(AN712-AM712)</f>
        <v>0</v>
      </c>
      <c r="BK712">
        <f>(BG712*BE712/AS712)</f>
        <v>0</v>
      </c>
      <c r="BL712">
        <f>(1-BK712)</f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f>$B$11*CS712+$C$11*CT712+$F$11*CU712*(1-CX712)</f>
        <v>0</v>
      </c>
      <c r="BV712">
        <f>BU712*BW712</f>
        <v>0</v>
      </c>
      <c r="BW712">
        <f>($B$11*$D$9+$C$11*$D$9+$F$11*((DH712+CZ712)/MAX(DH712+CZ712+DI712, 0.1)*$I$9+DI712/MAX(DH712+CZ712+DI712, 0.1)*$J$9))/($B$11+$C$11+$F$11)</f>
        <v>0</v>
      </c>
      <c r="BX712">
        <f>($B$11*$K$9+$C$11*$K$9+$F$11*((DH712+CZ712)/MAX(DH712+CZ712+DI712, 0.1)*$P$9+DI712/MAX(DH712+CZ712+DI712, 0.1)*$Q$9))/($B$11+$C$11+$F$11)</f>
        <v>0</v>
      </c>
      <c r="BY712">
        <v>6</v>
      </c>
      <c r="BZ712">
        <v>0.5</v>
      </c>
      <c r="CA712" t="s">
        <v>304</v>
      </c>
      <c r="CB712">
        <v>2</v>
      </c>
      <c r="CC712">
        <v>1625678605.5</v>
      </c>
      <c r="CD712">
        <v>404.880666666667</v>
      </c>
      <c r="CE712">
        <v>419.969666666667</v>
      </c>
      <c r="CF712">
        <v>18.5804666666667</v>
      </c>
      <c r="CG712">
        <v>14.7815666666667</v>
      </c>
      <c r="CH712">
        <v>419.222333333333</v>
      </c>
      <c r="CI712">
        <v>20.2289333333333</v>
      </c>
      <c r="CJ712">
        <v>500.026666666667</v>
      </c>
      <c r="CK712">
        <v>100.415666666667</v>
      </c>
      <c r="CL712">
        <v>0.100007933333333</v>
      </c>
      <c r="CM712">
        <v>34.2969333333333</v>
      </c>
      <c r="CN712">
        <v>33.486</v>
      </c>
      <c r="CO712">
        <v>999.9</v>
      </c>
      <c r="CP712">
        <v>0</v>
      </c>
      <c r="CQ712">
        <v>0</v>
      </c>
      <c r="CR712">
        <v>10015.8333333333</v>
      </c>
      <c r="CS712">
        <v>0</v>
      </c>
      <c r="CT712">
        <v>4.38234</v>
      </c>
      <c r="CU712">
        <v>1046</v>
      </c>
      <c r="CV712">
        <v>0.961995</v>
      </c>
      <c r="CW712">
        <v>0.0380048</v>
      </c>
      <c r="CX712">
        <v>0</v>
      </c>
      <c r="CY712">
        <v>1102.63333333333</v>
      </c>
      <c r="CZ712">
        <v>4.99912</v>
      </c>
      <c r="DA712">
        <v>11539.5333333333</v>
      </c>
      <c r="DB712">
        <v>6712.77666666667</v>
      </c>
      <c r="DC712">
        <v>39.6456666666667</v>
      </c>
      <c r="DD712">
        <v>41.875</v>
      </c>
      <c r="DE712">
        <v>41.0416666666667</v>
      </c>
      <c r="DF712">
        <v>41.7286666666667</v>
      </c>
      <c r="DG712">
        <v>41.8333333333333</v>
      </c>
      <c r="DH712">
        <v>1001.44</v>
      </c>
      <c r="DI712">
        <v>39.56</v>
      </c>
      <c r="DJ712">
        <v>0</v>
      </c>
      <c r="DK712">
        <v>1625678607.2</v>
      </c>
      <c r="DL712">
        <v>0</v>
      </c>
      <c r="DM712">
        <v>1103.99423076923</v>
      </c>
      <c r="DN712">
        <v>-12.2102564124127</v>
      </c>
      <c r="DO712">
        <v>-124.307692366837</v>
      </c>
      <c r="DP712">
        <v>11553.6076923077</v>
      </c>
      <c r="DQ712">
        <v>15</v>
      </c>
      <c r="DR712">
        <v>1625677134.6</v>
      </c>
      <c r="DS712" t="s">
        <v>305</v>
      </c>
      <c r="DT712">
        <v>1625677128.6</v>
      </c>
      <c r="DU712">
        <v>1625677134.6</v>
      </c>
      <c r="DV712">
        <v>2</v>
      </c>
      <c r="DW712">
        <v>0.041</v>
      </c>
      <c r="DX712">
        <v>0.026</v>
      </c>
      <c r="DY712">
        <v>-14.347</v>
      </c>
      <c r="DZ712">
        <v>-1.389</v>
      </c>
      <c r="EA712">
        <v>420</v>
      </c>
      <c r="EB712">
        <v>5</v>
      </c>
      <c r="EC712">
        <v>0.14</v>
      </c>
      <c r="ED712">
        <v>0.08</v>
      </c>
      <c r="EE712">
        <v>-15.1128024390244</v>
      </c>
      <c r="EF712">
        <v>-0.117165156794447</v>
      </c>
      <c r="EG712">
        <v>0.0341058788137898</v>
      </c>
      <c r="EH712">
        <v>1</v>
      </c>
      <c r="EI712">
        <v>1104.48235294118</v>
      </c>
      <c r="EJ712">
        <v>-12.1324019531619</v>
      </c>
      <c r="EK712">
        <v>1.21068298377288</v>
      </c>
      <c r="EL712">
        <v>0</v>
      </c>
      <c r="EM712">
        <v>3.76406195121951</v>
      </c>
      <c r="EN712">
        <v>0.239655679442514</v>
      </c>
      <c r="EO712">
        <v>0.024097828180606</v>
      </c>
      <c r="EP712">
        <v>0</v>
      </c>
      <c r="EQ712">
        <v>1</v>
      </c>
      <c r="ER712">
        <v>3</v>
      </c>
      <c r="ES712" t="s">
        <v>427</v>
      </c>
      <c r="ET712">
        <v>100</v>
      </c>
      <c r="EU712">
        <v>100</v>
      </c>
      <c r="EV712">
        <v>-14.341</v>
      </c>
      <c r="EW712">
        <v>-1.6487</v>
      </c>
      <c r="EX712">
        <v>-14.3476998515065</v>
      </c>
      <c r="EY712">
        <v>0.000485247639819423</v>
      </c>
      <c r="EZ712">
        <v>-1.36446825205216e-06</v>
      </c>
      <c r="FA712">
        <v>5.78542989185787e-10</v>
      </c>
      <c r="FB712">
        <v>-1.1099058739466</v>
      </c>
      <c r="FC712">
        <v>-0.0508365997127688</v>
      </c>
      <c r="FD712">
        <v>0.00161886503163497</v>
      </c>
      <c r="FE712">
        <v>-2.08621555845513e-05</v>
      </c>
      <c r="FF712">
        <v>0</v>
      </c>
      <c r="FG712">
        <v>2096</v>
      </c>
      <c r="FH712">
        <v>2</v>
      </c>
      <c r="FI712">
        <v>28</v>
      </c>
      <c r="FJ712">
        <v>24.6</v>
      </c>
      <c r="FK712">
        <v>24.5</v>
      </c>
      <c r="FL712">
        <v>18</v>
      </c>
      <c r="FM712">
        <v>494.205</v>
      </c>
      <c r="FN712">
        <v>515.872</v>
      </c>
      <c r="FO712">
        <v>39.9032</v>
      </c>
      <c r="FP712">
        <v>27.0094</v>
      </c>
      <c r="FQ712">
        <v>30.0005</v>
      </c>
      <c r="FR712">
        <v>26.8891</v>
      </c>
      <c r="FS712">
        <v>26.8509</v>
      </c>
      <c r="FT712">
        <v>21.6398</v>
      </c>
      <c r="FU712">
        <v>5.90656</v>
      </c>
      <c r="FV712">
        <v>0</v>
      </c>
      <c r="FW712">
        <v>39.93</v>
      </c>
      <c r="FX712">
        <v>420</v>
      </c>
      <c r="FY712">
        <v>15.0505</v>
      </c>
      <c r="FZ712">
        <v>101.636</v>
      </c>
      <c r="GA712">
        <v>96.1466</v>
      </c>
    </row>
    <row r="713" spans="1:183">
      <c r="A713">
        <v>697</v>
      </c>
      <c r="B713">
        <v>1625678608.5</v>
      </c>
      <c r="C713">
        <v>1392.40000009537</v>
      </c>
      <c r="D713" t="s">
        <v>1700</v>
      </c>
      <c r="E713" t="s">
        <v>1701</v>
      </c>
      <c r="F713">
        <v>1</v>
      </c>
      <c r="G713" t="s">
        <v>302</v>
      </c>
      <c r="H713">
        <v>1625678607.5</v>
      </c>
      <c r="I713">
        <f>(J713)/1000</f>
        <v>0</v>
      </c>
      <c r="J713">
        <f>1000*CJ713*AH713*(CF713-CG713)/(100*BY713*(1000-AH713*CF713))</f>
        <v>0</v>
      </c>
      <c r="K713">
        <f>CJ713*AH713*(CE713-CD713*(1000-AH713*CG713)/(1000-AH713*CF713))/(100*BY713)</f>
        <v>0</v>
      </c>
      <c r="L713">
        <f>CD713 - IF(AH713&gt;1, K713*BY713*100.0/(AJ713*CR713), 0)</f>
        <v>0</v>
      </c>
      <c r="M713">
        <f>((S713-I713/2)*L713-K713)/(S713+I713/2)</f>
        <v>0</v>
      </c>
      <c r="N713">
        <f>M713*(CK713+CL713)/1000.0</f>
        <v>0</v>
      </c>
      <c r="O713">
        <f>(CD713 - IF(AH713&gt;1, K713*BY713*100.0/(AJ713*CR713), 0))*(CK713+CL713)/1000.0</f>
        <v>0</v>
      </c>
      <c r="P713">
        <f>2.0/((1/R713-1/Q713)+SIGN(R713)*SQRT((1/R713-1/Q713)*(1/R713-1/Q713) + 4*BZ713/((BZ713+1)*(BZ713+1))*(2*1/R713*1/Q713-1/Q713*1/Q713)))</f>
        <v>0</v>
      </c>
      <c r="Q713">
        <f>IF(LEFT(CA713,1)&lt;&gt;"0",IF(LEFT(CA713,1)="1",3.0,CB713),$D$5+$E$5*(CR713*CK713/($K$5*1000))+$F$5*(CR713*CK713/($K$5*1000))*MAX(MIN(BY713,$J$5),$I$5)*MAX(MIN(BY713,$J$5),$I$5)+$G$5*MAX(MIN(BY713,$J$5),$I$5)*(CR713*CK713/($K$5*1000))+$H$5*(CR713*CK713/($K$5*1000))*(CR713*CK713/($K$5*1000)))</f>
        <v>0</v>
      </c>
      <c r="R713">
        <f>I713*(1000-(1000*0.61365*exp(17.502*V713/(240.97+V713))/(CK713+CL713)+CF713)/2)/(1000*0.61365*exp(17.502*V713/(240.97+V713))/(CK713+CL713)-CF713)</f>
        <v>0</v>
      </c>
      <c r="S713">
        <f>1/((BZ713+1)/(P713/1.6)+1/(Q713/1.37)) + BZ713/((BZ713+1)/(P713/1.6) + BZ713/(Q713/1.37))</f>
        <v>0</v>
      </c>
      <c r="T713">
        <f>(BU713*BX713)</f>
        <v>0</v>
      </c>
      <c r="U713">
        <f>(CM713+(T713+2*0.95*5.67E-8*(((CM713+$B$7)+273)^4-(CM713+273)^4)-44100*I713)/(1.84*29.3*Q713+8*0.95*5.67E-8*(CM713+273)^3))</f>
        <v>0</v>
      </c>
      <c r="V713">
        <f>($C$7*CN713+$D$7*CO713+$E$7*U713)</f>
        <v>0</v>
      </c>
      <c r="W713">
        <f>0.61365*exp(17.502*V713/(240.97+V713))</f>
        <v>0</v>
      </c>
      <c r="X713">
        <f>(Y713/Z713*100)</f>
        <v>0</v>
      </c>
      <c r="Y713">
        <f>CF713*(CK713+CL713)/1000</f>
        <v>0</v>
      </c>
      <c r="Z713">
        <f>0.61365*exp(17.502*CM713/(240.97+CM713))</f>
        <v>0</v>
      </c>
      <c r="AA713">
        <f>(W713-CF713*(CK713+CL713)/1000)</f>
        <v>0</v>
      </c>
      <c r="AB713">
        <f>(-I713*44100)</f>
        <v>0</v>
      </c>
      <c r="AC713">
        <f>2*29.3*Q713*0.92*(CM713-V713)</f>
        <v>0</v>
      </c>
      <c r="AD713">
        <f>2*0.95*5.67E-8*(((CM713+$B$7)+273)^4-(V713+273)^4)</f>
        <v>0</v>
      </c>
      <c r="AE713">
        <f>T713+AD713+AB713+AC713</f>
        <v>0</v>
      </c>
      <c r="AF713">
        <v>0</v>
      </c>
      <c r="AG713">
        <v>0</v>
      </c>
      <c r="AH713">
        <f>IF(AF713*$H$13&gt;=AJ713,1.0,(AJ713/(AJ713-AF713*$H$13)))</f>
        <v>0</v>
      </c>
      <c r="AI713">
        <f>(AH713-1)*100</f>
        <v>0</v>
      </c>
      <c r="AJ713">
        <f>MAX(0,($B$13+$C$13*CR713)/(1+$D$13*CR713)*CK713/(CM713+273)*$E$13)</f>
        <v>0</v>
      </c>
      <c r="AK713" t="s">
        <v>303</v>
      </c>
      <c r="AL713" t="s">
        <v>303</v>
      </c>
      <c r="AM713">
        <v>0</v>
      </c>
      <c r="AN713">
        <v>0</v>
      </c>
      <c r="AO713">
        <f>1-AM713/AN713</f>
        <v>0</v>
      </c>
      <c r="AP713">
        <v>0</v>
      </c>
      <c r="AQ713" t="s">
        <v>303</v>
      </c>
      <c r="AR713" t="s">
        <v>303</v>
      </c>
      <c r="AS713">
        <v>0</v>
      </c>
      <c r="AT713">
        <v>0</v>
      </c>
      <c r="AU713">
        <f>1-AS713/AT713</f>
        <v>0</v>
      </c>
      <c r="AV713">
        <v>0.5</v>
      </c>
      <c r="AW713">
        <f>BV713</f>
        <v>0</v>
      </c>
      <c r="AX713">
        <f>K713</f>
        <v>0</v>
      </c>
      <c r="AY713">
        <f>AU713*AV713*AW713</f>
        <v>0</v>
      </c>
      <c r="AZ713">
        <f>(AX713-AP713)/AW713</f>
        <v>0</v>
      </c>
      <c r="BA713">
        <f>(AN713-AT713)/AT713</f>
        <v>0</v>
      </c>
      <c r="BB713">
        <f>AM713/(AO713+AM713/AT713)</f>
        <v>0</v>
      </c>
      <c r="BC713" t="s">
        <v>303</v>
      </c>
      <c r="BD713">
        <v>0</v>
      </c>
      <c r="BE713">
        <f>IF(BD713&lt;&gt;0, BD713, BB713)</f>
        <v>0</v>
      </c>
      <c r="BF713">
        <f>1-BE713/AT713</f>
        <v>0</v>
      </c>
      <c r="BG713">
        <f>(AT713-AS713)/(AT713-BE713)</f>
        <v>0</v>
      </c>
      <c r="BH713">
        <f>(AN713-AT713)/(AN713-BE713)</f>
        <v>0</v>
      </c>
      <c r="BI713">
        <f>(AT713-AS713)/(AT713-AM713)</f>
        <v>0</v>
      </c>
      <c r="BJ713">
        <f>(AN713-AT713)/(AN713-AM713)</f>
        <v>0</v>
      </c>
      <c r="BK713">
        <f>(BG713*BE713/AS713)</f>
        <v>0</v>
      </c>
      <c r="BL713">
        <f>(1-BK713)</f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f>$B$11*CS713+$C$11*CT713+$F$11*CU713*(1-CX713)</f>
        <v>0</v>
      </c>
      <c r="BV713">
        <f>BU713*BW713</f>
        <v>0</v>
      </c>
      <c r="BW713">
        <f>($B$11*$D$9+$C$11*$D$9+$F$11*((DH713+CZ713)/MAX(DH713+CZ713+DI713, 0.1)*$I$9+DI713/MAX(DH713+CZ713+DI713, 0.1)*$J$9))/($B$11+$C$11+$F$11)</f>
        <v>0</v>
      </c>
      <c r="BX713">
        <f>($B$11*$K$9+$C$11*$K$9+$F$11*((DH713+CZ713)/MAX(DH713+CZ713+DI713, 0.1)*$P$9+DI713/MAX(DH713+CZ713+DI713, 0.1)*$Q$9))/($B$11+$C$11+$F$11)</f>
        <v>0</v>
      </c>
      <c r="BY713">
        <v>6</v>
      </c>
      <c r="BZ713">
        <v>0.5</v>
      </c>
      <c r="CA713" t="s">
        <v>304</v>
      </c>
      <c r="CB713">
        <v>2</v>
      </c>
      <c r="CC713">
        <v>1625678607.5</v>
      </c>
      <c r="CD713">
        <v>404.905</v>
      </c>
      <c r="CE713">
        <v>419.945666666667</v>
      </c>
      <c r="CF713">
        <v>18.6096666666667</v>
      </c>
      <c r="CG713">
        <v>14.8025</v>
      </c>
      <c r="CH713">
        <v>419.246333333333</v>
      </c>
      <c r="CI713">
        <v>20.2585333333333</v>
      </c>
      <c r="CJ713">
        <v>499.987666666667</v>
      </c>
      <c r="CK713">
        <v>100.416</v>
      </c>
      <c r="CL713">
        <v>0.0997774</v>
      </c>
      <c r="CM713">
        <v>34.3280333333333</v>
      </c>
      <c r="CN713">
        <v>33.5048</v>
      </c>
      <c r="CO713">
        <v>999.9</v>
      </c>
      <c r="CP713">
        <v>0</v>
      </c>
      <c r="CQ713">
        <v>0</v>
      </c>
      <c r="CR713">
        <v>9993.75</v>
      </c>
      <c r="CS713">
        <v>0</v>
      </c>
      <c r="CT713">
        <v>4.40807333333333</v>
      </c>
      <c r="CU713">
        <v>1045.99</v>
      </c>
      <c r="CV713">
        <v>0.961995</v>
      </c>
      <c r="CW713">
        <v>0.0380048</v>
      </c>
      <c r="CX713">
        <v>0</v>
      </c>
      <c r="CY713">
        <v>1102.22</v>
      </c>
      <c r="CZ713">
        <v>4.99912</v>
      </c>
      <c r="DA713">
        <v>11536.0333333333</v>
      </c>
      <c r="DB713">
        <v>6712.73666666667</v>
      </c>
      <c r="DC713">
        <v>39.3746666666667</v>
      </c>
      <c r="DD713">
        <v>41.875</v>
      </c>
      <c r="DE713">
        <v>41.1666666666667</v>
      </c>
      <c r="DF713">
        <v>41.8746666666667</v>
      </c>
      <c r="DG713">
        <v>42.0623333333333</v>
      </c>
      <c r="DH713">
        <v>1001.43</v>
      </c>
      <c r="DI713">
        <v>39.56</v>
      </c>
      <c r="DJ713">
        <v>0</v>
      </c>
      <c r="DK713">
        <v>1625678609.6</v>
      </c>
      <c r="DL713">
        <v>0</v>
      </c>
      <c r="DM713">
        <v>1103.50192307692</v>
      </c>
      <c r="DN713">
        <v>-12.1357264901666</v>
      </c>
      <c r="DO713">
        <v>-120.170940153614</v>
      </c>
      <c r="DP713">
        <v>11548.5461538462</v>
      </c>
      <c r="DQ713">
        <v>15</v>
      </c>
      <c r="DR713">
        <v>1625677134.6</v>
      </c>
      <c r="DS713" t="s">
        <v>305</v>
      </c>
      <c r="DT713">
        <v>1625677128.6</v>
      </c>
      <c r="DU713">
        <v>1625677134.6</v>
      </c>
      <c r="DV713">
        <v>2</v>
      </c>
      <c r="DW713">
        <v>0.041</v>
      </c>
      <c r="DX713">
        <v>0.026</v>
      </c>
      <c r="DY713">
        <v>-14.347</v>
      </c>
      <c r="DZ713">
        <v>-1.389</v>
      </c>
      <c r="EA713">
        <v>420</v>
      </c>
      <c r="EB713">
        <v>5</v>
      </c>
      <c r="EC713">
        <v>0.14</v>
      </c>
      <c r="ED713">
        <v>0.08</v>
      </c>
      <c r="EE713">
        <v>-15.1058317073171</v>
      </c>
      <c r="EF713">
        <v>0.00500069686410416</v>
      </c>
      <c r="EG713">
        <v>0.0404220142811869</v>
      </c>
      <c r="EH713">
        <v>1</v>
      </c>
      <c r="EI713">
        <v>1104.06575757576</v>
      </c>
      <c r="EJ713">
        <v>-12.2713393265304</v>
      </c>
      <c r="EK713">
        <v>1.19179780241302</v>
      </c>
      <c r="EL713">
        <v>0</v>
      </c>
      <c r="EM713">
        <v>3.77186731707317</v>
      </c>
      <c r="EN713">
        <v>0.232950313588851</v>
      </c>
      <c r="EO713">
        <v>0.0234533270846268</v>
      </c>
      <c r="EP713">
        <v>0</v>
      </c>
      <c r="EQ713">
        <v>1</v>
      </c>
      <c r="ER713">
        <v>3</v>
      </c>
      <c r="ES713" t="s">
        <v>427</v>
      </c>
      <c r="ET713">
        <v>100</v>
      </c>
      <c r="EU713">
        <v>100</v>
      </c>
      <c r="EV713">
        <v>-14.341</v>
      </c>
      <c r="EW713">
        <v>-1.649</v>
      </c>
      <c r="EX713">
        <v>-14.3476998515065</v>
      </c>
      <c r="EY713">
        <v>0.000485247639819423</v>
      </c>
      <c r="EZ713">
        <v>-1.36446825205216e-06</v>
      </c>
      <c r="FA713">
        <v>5.78542989185787e-10</v>
      </c>
      <c r="FB713">
        <v>-1.1099058739466</v>
      </c>
      <c r="FC713">
        <v>-0.0508365997127688</v>
      </c>
      <c r="FD713">
        <v>0.00161886503163497</v>
      </c>
      <c r="FE713">
        <v>-2.08621555845513e-05</v>
      </c>
      <c r="FF713">
        <v>0</v>
      </c>
      <c r="FG713">
        <v>2096</v>
      </c>
      <c r="FH713">
        <v>2</v>
      </c>
      <c r="FI713">
        <v>28</v>
      </c>
      <c r="FJ713">
        <v>24.7</v>
      </c>
      <c r="FK713">
        <v>24.6</v>
      </c>
      <c r="FL713">
        <v>18</v>
      </c>
      <c r="FM713">
        <v>494.248</v>
      </c>
      <c r="FN713">
        <v>515.979</v>
      </c>
      <c r="FO713">
        <v>39.9452</v>
      </c>
      <c r="FP713">
        <v>27.0123</v>
      </c>
      <c r="FQ713">
        <v>30.0005</v>
      </c>
      <c r="FR713">
        <v>26.8908</v>
      </c>
      <c r="FS713">
        <v>26.8526</v>
      </c>
      <c r="FT713">
        <v>21.6408</v>
      </c>
      <c r="FU713">
        <v>5.61679</v>
      </c>
      <c r="FV713">
        <v>0</v>
      </c>
      <c r="FW713">
        <v>40</v>
      </c>
      <c r="FX713">
        <v>420</v>
      </c>
      <c r="FY713">
        <v>15.0637</v>
      </c>
      <c r="FZ713">
        <v>101.634</v>
      </c>
      <c r="GA713">
        <v>96.146</v>
      </c>
    </row>
    <row r="714" spans="1:183">
      <c r="A714">
        <v>698</v>
      </c>
      <c r="B714">
        <v>1625678610.5</v>
      </c>
      <c r="C714">
        <v>1394.40000009537</v>
      </c>
      <c r="D714" t="s">
        <v>1702</v>
      </c>
      <c r="E714" t="s">
        <v>1703</v>
      </c>
      <c r="F714">
        <v>1</v>
      </c>
      <c r="G714" t="s">
        <v>302</v>
      </c>
      <c r="H714">
        <v>1625678609.5</v>
      </c>
      <c r="I714">
        <f>(J714)/1000</f>
        <v>0</v>
      </c>
      <c r="J714">
        <f>1000*CJ714*AH714*(CF714-CG714)/(100*BY714*(1000-AH714*CF714))</f>
        <v>0</v>
      </c>
      <c r="K714">
        <f>CJ714*AH714*(CE714-CD714*(1000-AH714*CG714)/(1000-AH714*CF714))/(100*BY714)</f>
        <v>0</v>
      </c>
      <c r="L714">
        <f>CD714 - IF(AH714&gt;1, K714*BY714*100.0/(AJ714*CR714), 0)</f>
        <v>0</v>
      </c>
      <c r="M714">
        <f>((S714-I714/2)*L714-K714)/(S714+I714/2)</f>
        <v>0</v>
      </c>
      <c r="N714">
        <f>M714*(CK714+CL714)/1000.0</f>
        <v>0</v>
      </c>
      <c r="O714">
        <f>(CD714 - IF(AH714&gt;1, K714*BY714*100.0/(AJ714*CR714), 0))*(CK714+CL714)/1000.0</f>
        <v>0</v>
      </c>
      <c r="P714">
        <f>2.0/((1/R714-1/Q714)+SIGN(R714)*SQRT((1/R714-1/Q714)*(1/R714-1/Q714) + 4*BZ714/((BZ714+1)*(BZ714+1))*(2*1/R714*1/Q714-1/Q714*1/Q714)))</f>
        <v>0</v>
      </c>
      <c r="Q714">
        <f>IF(LEFT(CA714,1)&lt;&gt;"0",IF(LEFT(CA714,1)="1",3.0,CB714),$D$5+$E$5*(CR714*CK714/($K$5*1000))+$F$5*(CR714*CK714/($K$5*1000))*MAX(MIN(BY714,$J$5),$I$5)*MAX(MIN(BY714,$J$5),$I$5)+$G$5*MAX(MIN(BY714,$J$5),$I$5)*(CR714*CK714/($K$5*1000))+$H$5*(CR714*CK714/($K$5*1000))*(CR714*CK714/($K$5*1000)))</f>
        <v>0</v>
      </c>
      <c r="R714">
        <f>I714*(1000-(1000*0.61365*exp(17.502*V714/(240.97+V714))/(CK714+CL714)+CF714)/2)/(1000*0.61365*exp(17.502*V714/(240.97+V714))/(CK714+CL714)-CF714)</f>
        <v>0</v>
      </c>
      <c r="S714">
        <f>1/((BZ714+1)/(P714/1.6)+1/(Q714/1.37)) + BZ714/((BZ714+1)/(P714/1.6) + BZ714/(Q714/1.37))</f>
        <v>0</v>
      </c>
      <c r="T714">
        <f>(BU714*BX714)</f>
        <v>0</v>
      </c>
      <c r="U714">
        <f>(CM714+(T714+2*0.95*5.67E-8*(((CM714+$B$7)+273)^4-(CM714+273)^4)-44100*I714)/(1.84*29.3*Q714+8*0.95*5.67E-8*(CM714+273)^3))</f>
        <v>0</v>
      </c>
      <c r="V714">
        <f>($C$7*CN714+$D$7*CO714+$E$7*U714)</f>
        <v>0</v>
      </c>
      <c r="W714">
        <f>0.61365*exp(17.502*V714/(240.97+V714))</f>
        <v>0</v>
      </c>
      <c r="X714">
        <f>(Y714/Z714*100)</f>
        <v>0</v>
      </c>
      <c r="Y714">
        <f>CF714*(CK714+CL714)/1000</f>
        <v>0</v>
      </c>
      <c r="Z714">
        <f>0.61365*exp(17.502*CM714/(240.97+CM714))</f>
        <v>0</v>
      </c>
      <c r="AA714">
        <f>(W714-CF714*(CK714+CL714)/1000)</f>
        <v>0</v>
      </c>
      <c r="AB714">
        <f>(-I714*44100)</f>
        <v>0</v>
      </c>
      <c r="AC714">
        <f>2*29.3*Q714*0.92*(CM714-V714)</f>
        <v>0</v>
      </c>
      <c r="AD714">
        <f>2*0.95*5.67E-8*(((CM714+$B$7)+273)^4-(V714+273)^4)</f>
        <v>0</v>
      </c>
      <c r="AE714">
        <f>T714+AD714+AB714+AC714</f>
        <v>0</v>
      </c>
      <c r="AF714">
        <v>0</v>
      </c>
      <c r="AG714">
        <v>0</v>
      </c>
      <c r="AH714">
        <f>IF(AF714*$H$13&gt;=AJ714,1.0,(AJ714/(AJ714-AF714*$H$13)))</f>
        <v>0</v>
      </c>
      <c r="AI714">
        <f>(AH714-1)*100</f>
        <v>0</v>
      </c>
      <c r="AJ714">
        <f>MAX(0,($B$13+$C$13*CR714)/(1+$D$13*CR714)*CK714/(CM714+273)*$E$13)</f>
        <v>0</v>
      </c>
      <c r="AK714" t="s">
        <v>303</v>
      </c>
      <c r="AL714" t="s">
        <v>303</v>
      </c>
      <c r="AM714">
        <v>0</v>
      </c>
      <c r="AN714">
        <v>0</v>
      </c>
      <c r="AO714">
        <f>1-AM714/AN714</f>
        <v>0</v>
      </c>
      <c r="AP714">
        <v>0</v>
      </c>
      <c r="AQ714" t="s">
        <v>303</v>
      </c>
      <c r="AR714" t="s">
        <v>303</v>
      </c>
      <c r="AS714">
        <v>0</v>
      </c>
      <c r="AT714">
        <v>0</v>
      </c>
      <c r="AU714">
        <f>1-AS714/AT714</f>
        <v>0</v>
      </c>
      <c r="AV714">
        <v>0.5</v>
      </c>
      <c r="AW714">
        <f>BV714</f>
        <v>0</v>
      </c>
      <c r="AX714">
        <f>K714</f>
        <v>0</v>
      </c>
      <c r="AY714">
        <f>AU714*AV714*AW714</f>
        <v>0</v>
      </c>
      <c r="AZ714">
        <f>(AX714-AP714)/AW714</f>
        <v>0</v>
      </c>
      <c r="BA714">
        <f>(AN714-AT714)/AT714</f>
        <v>0</v>
      </c>
      <c r="BB714">
        <f>AM714/(AO714+AM714/AT714)</f>
        <v>0</v>
      </c>
      <c r="BC714" t="s">
        <v>303</v>
      </c>
      <c r="BD714">
        <v>0</v>
      </c>
      <c r="BE714">
        <f>IF(BD714&lt;&gt;0, BD714, BB714)</f>
        <v>0</v>
      </c>
      <c r="BF714">
        <f>1-BE714/AT714</f>
        <v>0</v>
      </c>
      <c r="BG714">
        <f>(AT714-AS714)/(AT714-BE714)</f>
        <v>0</v>
      </c>
      <c r="BH714">
        <f>(AN714-AT714)/(AN714-BE714)</f>
        <v>0</v>
      </c>
      <c r="BI714">
        <f>(AT714-AS714)/(AT714-AM714)</f>
        <v>0</v>
      </c>
      <c r="BJ714">
        <f>(AN714-AT714)/(AN714-AM714)</f>
        <v>0</v>
      </c>
      <c r="BK714">
        <f>(BG714*BE714/AS714)</f>
        <v>0</v>
      </c>
      <c r="BL714">
        <f>(1-BK714)</f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f>$B$11*CS714+$C$11*CT714+$F$11*CU714*(1-CX714)</f>
        <v>0</v>
      </c>
      <c r="BV714">
        <f>BU714*BW714</f>
        <v>0</v>
      </c>
      <c r="BW714">
        <f>($B$11*$D$9+$C$11*$D$9+$F$11*((DH714+CZ714)/MAX(DH714+CZ714+DI714, 0.1)*$I$9+DI714/MAX(DH714+CZ714+DI714, 0.1)*$J$9))/($B$11+$C$11+$F$11)</f>
        <v>0</v>
      </c>
      <c r="BX714">
        <f>($B$11*$K$9+$C$11*$K$9+$F$11*((DH714+CZ714)/MAX(DH714+CZ714+DI714, 0.1)*$P$9+DI714/MAX(DH714+CZ714+DI714, 0.1)*$Q$9))/($B$11+$C$11+$F$11)</f>
        <v>0</v>
      </c>
      <c r="BY714">
        <v>6</v>
      </c>
      <c r="BZ714">
        <v>0.5</v>
      </c>
      <c r="CA714" t="s">
        <v>304</v>
      </c>
      <c r="CB714">
        <v>2</v>
      </c>
      <c r="CC714">
        <v>1625678609.5</v>
      </c>
      <c r="CD714">
        <v>404.893</v>
      </c>
      <c r="CE714">
        <v>419.934333333333</v>
      </c>
      <c r="CF714">
        <v>18.6392666666667</v>
      </c>
      <c r="CG714">
        <v>14.8226333333333</v>
      </c>
      <c r="CH714">
        <v>419.234333333333</v>
      </c>
      <c r="CI714">
        <v>20.2884333333333</v>
      </c>
      <c r="CJ714">
        <v>500.029</v>
      </c>
      <c r="CK714">
        <v>100.418</v>
      </c>
      <c r="CL714">
        <v>0.0999539666666667</v>
      </c>
      <c r="CM714">
        <v>34.3583</v>
      </c>
      <c r="CN714">
        <v>33.5196333333333</v>
      </c>
      <c r="CO714">
        <v>999.9</v>
      </c>
      <c r="CP714">
        <v>0</v>
      </c>
      <c r="CQ714">
        <v>0</v>
      </c>
      <c r="CR714">
        <v>10001.6666666667</v>
      </c>
      <c r="CS714">
        <v>0</v>
      </c>
      <c r="CT714">
        <v>4.41129</v>
      </c>
      <c r="CU714">
        <v>1045.99333333333</v>
      </c>
      <c r="CV714">
        <v>0.961995</v>
      </c>
      <c r="CW714">
        <v>0.0380048</v>
      </c>
      <c r="CX714">
        <v>0</v>
      </c>
      <c r="CY714">
        <v>1101.70333333333</v>
      </c>
      <c r="CZ714">
        <v>4.99912</v>
      </c>
      <c r="DA714">
        <v>11531.5666666667</v>
      </c>
      <c r="DB714">
        <v>6712.76</v>
      </c>
      <c r="DC714">
        <v>39.7496666666667</v>
      </c>
      <c r="DD714">
        <v>41.875</v>
      </c>
      <c r="DE714">
        <v>41.062</v>
      </c>
      <c r="DF714">
        <v>41.8123333333333</v>
      </c>
      <c r="DG714">
        <v>42.229</v>
      </c>
      <c r="DH714">
        <v>1001.43333333333</v>
      </c>
      <c r="DI714">
        <v>39.56</v>
      </c>
      <c r="DJ714">
        <v>0</v>
      </c>
      <c r="DK714">
        <v>1625678611.4</v>
      </c>
      <c r="DL714">
        <v>0</v>
      </c>
      <c r="DM714">
        <v>1103.05</v>
      </c>
      <c r="DN714">
        <v>-11.9361538207301</v>
      </c>
      <c r="DO714">
        <v>-125.130769031662</v>
      </c>
      <c r="DP714">
        <v>11544.424</v>
      </c>
      <c r="DQ714">
        <v>15</v>
      </c>
      <c r="DR714">
        <v>1625677134.6</v>
      </c>
      <c r="DS714" t="s">
        <v>305</v>
      </c>
      <c r="DT714">
        <v>1625677128.6</v>
      </c>
      <c r="DU714">
        <v>1625677134.6</v>
      </c>
      <c r="DV714">
        <v>2</v>
      </c>
      <c r="DW714">
        <v>0.041</v>
      </c>
      <c r="DX714">
        <v>0.026</v>
      </c>
      <c r="DY714">
        <v>-14.347</v>
      </c>
      <c r="DZ714">
        <v>-1.389</v>
      </c>
      <c r="EA714">
        <v>420</v>
      </c>
      <c r="EB714">
        <v>5</v>
      </c>
      <c r="EC714">
        <v>0.14</v>
      </c>
      <c r="ED714">
        <v>0.08</v>
      </c>
      <c r="EE714">
        <v>-15.0975609756098</v>
      </c>
      <c r="EF714">
        <v>0.0637526132404709</v>
      </c>
      <c r="EG714">
        <v>0.0436807535786017</v>
      </c>
      <c r="EH714">
        <v>1</v>
      </c>
      <c r="EI714">
        <v>1103.68060606061</v>
      </c>
      <c r="EJ714">
        <v>-12.1812894125439</v>
      </c>
      <c r="EK714">
        <v>1.18331311820701</v>
      </c>
      <c r="EL714">
        <v>0</v>
      </c>
      <c r="EM714">
        <v>3.77948707317073</v>
      </c>
      <c r="EN714">
        <v>0.235838048780489</v>
      </c>
      <c r="EO714">
        <v>0.0237235164016227</v>
      </c>
      <c r="EP714">
        <v>0</v>
      </c>
      <c r="EQ714">
        <v>1</v>
      </c>
      <c r="ER714">
        <v>3</v>
      </c>
      <c r="ES714" t="s">
        <v>427</v>
      </c>
      <c r="ET714">
        <v>100</v>
      </c>
      <c r="EU714">
        <v>100</v>
      </c>
      <c r="EV714">
        <v>-14.341</v>
      </c>
      <c r="EW714">
        <v>-1.6493</v>
      </c>
      <c r="EX714">
        <v>-14.3476998515065</v>
      </c>
      <c r="EY714">
        <v>0.000485247639819423</v>
      </c>
      <c r="EZ714">
        <v>-1.36446825205216e-06</v>
      </c>
      <c r="FA714">
        <v>5.78542989185787e-10</v>
      </c>
      <c r="FB714">
        <v>-1.1099058739466</v>
      </c>
      <c r="FC714">
        <v>-0.0508365997127688</v>
      </c>
      <c r="FD714">
        <v>0.00161886503163497</v>
      </c>
      <c r="FE714">
        <v>-2.08621555845513e-05</v>
      </c>
      <c r="FF714">
        <v>0</v>
      </c>
      <c r="FG714">
        <v>2096</v>
      </c>
      <c r="FH714">
        <v>2</v>
      </c>
      <c r="FI714">
        <v>28</v>
      </c>
      <c r="FJ714">
        <v>24.7</v>
      </c>
      <c r="FK714">
        <v>24.6</v>
      </c>
      <c r="FL714">
        <v>18</v>
      </c>
      <c r="FM714">
        <v>494.194</v>
      </c>
      <c r="FN714">
        <v>516.122</v>
      </c>
      <c r="FO714">
        <v>39.9919</v>
      </c>
      <c r="FP714">
        <v>27.0156</v>
      </c>
      <c r="FQ714">
        <v>30.0005</v>
      </c>
      <c r="FR714">
        <v>26.8931</v>
      </c>
      <c r="FS714">
        <v>26.8543</v>
      </c>
      <c r="FT714">
        <v>21.6422</v>
      </c>
      <c r="FU714">
        <v>5.28307</v>
      </c>
      <c r="FV714">
        <v>0</v>
      </c>
      <c r="FW714">
        <v>40.07</v>
      </c>
      <c r="FX714">
        <v>420</v>
      </c>
      <c r="FY714">
        <v>15.0736</v>
      </c>
      <c r="FZ714">
        <v>101.634</v>
      </c>
      <c r="GA714">
        <v>96.1446</v>
      </c>
    </row>
    <row r="715" spans="1:183">
      <c r="A715">
        <v>699</v>
      </c>
      <c r="B715">
        <v>1625678612.5</v>
      </c>
      <c r="C715">
        <v>1396.40000009537</v>
      </c>
      <c r="D715" t="s">
        <v>1704</v>
      </c>
      <c r="E715" t="s">
        <v>1705</v>
      </c>
      <c r="F715">
        <v>1</v>
      </c>
      <c r="G715" t="s">
        <v>302</v>
      </c>
      <c r="H715">
        <v>1625678611.5</v>
      </c>
      <c r="I715">
        <f>(J715)/1000</f>
        <v>0</v>
      </c>
      <c r="J715">
        <f>1000*CJ715*AH715*(CF715-CG715)/(100*BY715*(1000-AH715*CF715))</f>
        <v>0</v>
      </c>
      <c r="K715">
        <f>CJ715*AH715*(CE715-CD715*(1000-AH715*CG715)/(1000-AH715*CF715))/(100*BY715)</f>
        <v>0</v>
      </c>
      <c r="L715">
        <f>CD715 - IF(AH715&gt;1, K715*BY715*100.0/(AJ715*CR715), 0)</f>
        <v>0</v>
      </c>
      <c r="M715">
        <f>((S715-I715/2)*L715-K715)/(S715+I715/2)</f>
        <v>0</v>
      </c>
      <c r="N715">
        <f>M715*(CK715+CL715)/1000.0</f>
        <v>0</v>
      </c>
      <c r="O715">
        <f>(CD715 - IF(AH715&gt;1, K715*BY715*100.0/(AJ715*CR715), 0))*(CK715+CL715)/1000.0</f>
        <v>0</v>
      </c>
      <c r="P715">
        <f>2.0/((1/R715-1/Q715)+SIGN(R715)*SQRT((1/R715-1/Q715)*(1/R715-1/Q715) + 4*BZ715/((BZ715+1)*(BZ715+1))*(2*1/R715*1/Q715-1/Q715*1/Q715)))</f>
        <v>0</v>
      </c>
      <c r="Q715">
        <f>IF(LEFT(CA715,1)&lt;&gt;"0",IF(LEFT(CA715,1)="1",3.0,CB715),$D$5+$E$5*(CR715*CK715/($K$5*1000))+$F$5*(CR715*CK715/($K$5*1000))*MAX(MIN(BY715,$J$5),$I$5)*MAX(MIN(BY715,$J$5),$I$5)+$G$5*MAX(MIN(BY715,$J$5),$I$5)*(CR715*CK715/($K$5*1000))+$H$5*(CR715*CK715/($K$5*1000))*(CR715*CK715/($K$5*1000)))</f>
        <v>0</v>
      </c>
      <c r="R715">
        <f>I715*(1000-(1000*0.61365*exp(17.502*V715/(240.97+V715))/(CK715+CL715)+CF715)/2)/(1000*0.61365*exp(17.502*V715/(240.97+V715))/(CK715+CL715)-CF715)</f>
        <v>0</v>
      </c>
      <c r="S715">
        <f>1/((BZ715+1)/(P715/1.6)+1/(Q715/1.37)) + BZ715/((BZ715+1)/(P715/1.6) + BZ715/(Q715/1.37))</f>
        <v>0</v>
      </c>
      <c r="T715">
        <f>(BU715*BX715)</f>
        <v>0</v>
      </c>
      <c r="U715">
        <f>(CM715+(T715+2*0.95*5.67E-8*(((CM715+$B$7)+273)^4-(CM715+273)^4)-44100*I715)/(1.84*29.3*Q715+8*0.95*5.67E-8*(CM715+273)^3))</f>
        <v>0</v>
      </c>
      <c r="V715">
        <f>($C$7*CN715+$D$7*CO715+$E$7*U715)</f>
        <v>0</v>
      </c>
      <c r="W715">
        <f>0.61365*exp(17.502*V715/(240.97+V715))</f>
        <v>0</v>
      </c>
      <c r="X715">
        <f>(Y715/Z715*100)</f>
        <v>0</v>
      </c>
      <c r="Y715">
        <f>CF715*(CK715+CL715)/1000</f>
        <v>0</v>
      </c>
      <c r="Z715">
        <f>0.61365*exp(17.502*CM715/(240.97+CM715))</f>
        <v>0</v>
      </c>
      <c r="AA715">
        <f>(W715-CF715*(CK715+CL715)/1000)</f>
        <v>0</v>
      </c>
      <c r="AB715">
        <f>(-I715*44100)</f>
        <v>0</v>
      </c>
      <c r="AC715">
        <f>2*29.3*Q715*0.92*(CM715-V715)</f>
        <v>0</v>
      </c>
      <c r="AD715">
        <f>2*0.95*5.67E-8*(((CM715+$B$7)+273)^4-(V715+273)^4)</f>
        <v>0</v>
      </c>
      <c r="AE715">
        <f>T715+AD715+AB715+AC715</f>
        <v>0</v>
      </c>
      <c r="AF715">
        <v>0</v>
      </c>
      <c r="AG715">
        <v>0</v>
      </c>
      <c r="AH715">
        <f>IF(AF715*$H$13&gt;=AJ715,1.0,(AJ715/(AJ715-AF715*$H$13)))</f>
        <v>0</v>
      </c>
      <c r="AI715">
        <f>(AH715-1)*100</f>
        <v>0</v>
      </c>
      <c r="AJ715">
        <f>MAX(0,($B$13+$C$13*CR715)/(1+$D$13*CR715)*CK715/(CM715+273)*$E$13)</f>
        <v>0</v>
      </c>
      <c r="AK715" t="s">
        <v>303</v>
      </c>
      <c r="AL715" t="s">
        <v>303</v>
      </c>
      <c r="AM715">
        <v>0</v>
      </c>
      <c r="AN715">
        <v>0</v>
      </c>
      <c r="AO715">
        <f>1-AM715/AN715</f>
        <v>0</v>
      </c>
      <c r="AP715">
        <v>0</v>
      </c>
      <c r="AQ715" t="s">
        <v>303</v>
      </c>
      <c r="AR715" t="s">
        <v>303</v>
      </c>
      <c r="AS715">
        <v>0</v>
      </c>
      <c r="AT715">
        <v>0</v>
      </c>
      <c r="AU715">
        <f>1-AS715/AT715</f>
        <v>0</v>
      </c>
      <c r="AV715">
        <v>0.5</v>
      </c>
      <c r="AW715">
        <f>BV715</f>
        <v>0</v>
      </c>
      <c r="AX715">
        <f>K715</f>
        <v>0</v>
      </c>
      <c r="AY715">
        <f>AU715*AV715*AW715</f>
        <v>0</v>
      </c>
      <c r="AZ715">
        <f>(AX715-AP715)/AW715</f>
        <v>0</v>
      </c>
      <c r="BA715">
        <f>(AN715-AT715)/AT715</f>
        <v>0</v>
      </c>
      <c r="BB715">
        <f>AM715/(AO715+AM715/AT715)</f>
        <v>0</v>
      </c>
      <c r="BC715" t="s">
        <v>303</v>
      </c>
      <c r="BD715">
        <v>0</v>
      </c>
      <c r="BE715">
        <f>IF(BD715&lt;&gt;0, BD715, BB715)</f>
        <v>0</v>
      </c>
      <c r="BF715">
        <f>1-BE715/AT715</f>
        <v>0</v>
      </c>
      <c r="BG715">
        <f>(AT715-AS715)/(AT715-BE715)</f>
        <v>0</v>
      </c>
      <c r="BH715">
        <f>(AN715-AT715)/(AN715-BE715)</f>
        <v>0</v>
      </c>
      <c r="BI715">
        <f>(AT715-AS715)/(AT715-AM715)</f>
        <v>0</v>
      </c>
      <c r="BJ715">
        <f>(AN715-AT715)/(AN715-AM715)</f>
        <v>0</v>
      </c>
      <c r="BK715">
        <f>(BG715*BE715/AS715)</f>
        <v>0</v>
      </c>
      <c r="BL715">
        <f>(1-BK715)</f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f>$B$11*CS715+$C$11*CT715+$F$11*CU715*(1-CX715)</f>
        <v>0</v>
      </c>
      <c r="BV715">
        <f>BU715*BW715</f>
        <v>0</v>
      </c>
      <c r="BW715">
        <f>($B$11*$D$9+$C$11*$D$9+$F$11*((DH715+CZ715)/MAX(DH715+CZ715+DI715, 0.1)*$I$9+DI715/MAX(DH715+CZ715+DI715, 0.1)*$J$9))/($B$11+$C$11+$F$11)</f>
        <v>0</v>
      </c>
      <c r="BX715">
        <f>($B$11*$K$9+$C$11*$K$9+$F$11*((DH715+CZ715)/MAX(DH715+CZ715+DI715, 0.1)*$P$9+DI715/MAX(DH715+CZ715+DI715, 0.1)*$Q$9))/($B$11+$C$11+$F$11)</f>
        <v>0</v>
      </c>
      <c r="BY715">
        <v>6</v>
      </c>
      <c r="BZ715">
        <v>0.5</v>
      </c>
      <c r="CA715" t="s">
        <v>304</v>
      </c>
      <c r="CB715">
        <v>2</v>
      </c>
      <c r="CC715">
        <v>1625678611.5</v>
      </c>
      <c r="CD715">
        <v>404.863666666667</v>
      </c>
      <c r="CE715">
        <v>419.936</v>
      </c>
      <c r="CF715">
        <v>18.6686666666667</v>
      </c>
      <c r="CG715">
        <v>14.8519666666667</v>
      </c>
      <c r="CH715">
        <v>419.205333333333</v>
      </c>
      <c r="CI715">
        <v>20.3181666666667</v>
      </c>
      <c r="CJ715">
        <v>500.013333333333</v>
      </c>
      <c r="CK715">
        <v>100.418666666667</v>
      </c>
      <c r="CL715">
        <v>0.099941</v>
      </c>
      <c r="CM715">
        <v>34.387</v>
      </c>
      <c r="CN715">
        <v>33.5531</v>
      </c>
      <c r="CO715">
        <v>999.9</v>
      </c>
      <c r="CP715">
        <v>0</v>
      </c>
      <c r="CQ715">
        <v>0</v>
      </c>
      <c r="CR715">
        <v>10019.9666666667</v>
      </c>
      <c r="CS715">
        <v>0</v>
      </c>
      <c r="CT715">
        <v>4.41129</v>
      </c>
      <c r="CU715">
        <v>1045.99</v>
      </c>
      <c r="CV715">
        <v>0.961995</v>
      </c>
      <c r="CW715">
        <v>0.0380048</v>
      </c>
      <c r="CX715">
        <v>0</v>
      </c>
      <c r="CY715">
        <v>1101.39333333333</v>
      </c>
      <c r="CZ715">
        <v>4.99912</v>
      </c>
      <c r="DA715">
        <v>11527.0666666667</v>
      </c>
      <c r="DB715">
        <v>6712.73</v>
      </c>
      <c r="DC715">
        <v>39.5</v>
      </c>
      <c r="DD715">
        <v>41.875</v>
      </c>
      <c r="DE715">
        <v>41.0623333333333</v>
      </c>
      <c r="DF715">
        <v>41.8953333333333</v>
      </c>
      <c r="DG715">
        <v>42.458</v>
      </c>
      <c r="DH715">
        <v>1001.43</v>
      </c>
      <c r="DI715">
        <v>39.56</v>
      </c>
      <c r="DJ715">
        <v>0</v>
      </c>
      <c r="DK715">
        <v>1625678613.2</v>
      </c>
      <c r="DL715">
        <v>0</v>
      </c>
      <c r="DM715">
        <v>1102.74538461538</v>
      </c>
      <c r="DN715">
        <v>-11.7353846180391</v>
      </c>
      <c r="DO715">
        <v>-124.611965885103</v>
      </c>
      <c r="DP715">
        <v>11541.3115384615</v>
      </c>
      <c r="DQ715">
        <v>15</v>
      </c>
      <c r="DR715">
        <v>1625677134.6</v>
      </c>
      <c r="DS715" t="s">
        <v>305</v>
      </c>
      <c r="DT715">
        <v>1625677128.6</v>
      </c>
      <c r="DU715">
        <v>1625677134.6</v>
      </c>
      <c r="DV715">
        <v>2</v>
      </c>
      <c r="DW715">
        <v>0.041</v>
      </c>
      <c r="DX715">
        <v>0.026</v>
      </c>
      <c r="DY715">
        <v>-14.347</v>
      </c>
      <c r="DZ715">
        <v>-1.389</v>
      </c>
      <c r="EA715">
        <v>420</v>
      </c>
      <c r="EB715">
        <v>5</v>
      </c>
      <c r="EC715">
        <v>0.14</v>
      </c>
      <c r="ED715">
        <v>0.08</v>
      </c>
      <c r="EE715">
        <v>-15.0960463414634</v>
      </c>
      <c r="EF715">
        <v>0.131577700348383</v>
      </c>
      <c r="EG715">
        <v>0.0444039610272304</v>
      </c>
      <c r="EH715">
        <v>1</v>
      </c>
      <c r="EI715">
        <v>1103.25941176471</v>
      </c>
      <c r="EJ715">
        <v>-12.2969384534439</v>
      </c>
      <c r="EK715">
        <v>1.22525133358419</v>
      </c>
      <c r="EL715">
        <v>0</v>
      </c>
      <c r="EM715">
        <v>3.78631926829268</v>
      </c>
      <c r="EN715">
        <v>0.232647386759583</v>
      </c>
      <c r="EO715">
        <v>0.0234726580317262</v>
      </c>
      <c r="EP715">
        <v>0</v>
      </c>
      <c r="EQ715">
        <v>1</v>
      </c>
      <c r="ER715">
        <v>3</v>
      </c>
      <c r="ES715" t="s">
        <v>427</v>
      </c>
      <c r="ET715">
        <v>100</v>
      </c>
      <c r="EU715">
        <v>100</v>
      </c>
      <c r="EV715">
        <v>-14.342</v>
      </c>
      <c r="EW715">
        <v>-1.6496</v>
      </c>
      <c r="EX715">
        <v>-14.3476998515065</v>
      </c>
      <c r="EY715">
        <v>0.000485247639819423</v>
      </c>
      <c r="EZ715">
        <v>-1.36446825205216e-06</v>
      </c>
      <c r="FA715">
        <v>5.78542989185787e-10</v>
      </c>
      <c r="FB715">
        <v>-1.1099058739466</v>
      </c>
      <c r="FC715">
        <v>-0.0508365997127688</v>
      </c>
      <c r="FD715">
        <v>0.00161886503163497</v>
      </c>
      <c r="FE715">
        <v>-2.08621555845513e-05</v>
      </c>
      <c r="FF715">
        <v>0</v>
      </c>
      <c r="FG715">
        <v>2096</v>
      </c>
      <c r="FH715">
        <v>2</v>
      </c>
      <c r="FI715">
        <v>28</v>
      </c>
      <c r="FJ715">
        <v>24.7</v>
      </c>
      <c r="FK715">
        <v>24.6</v>
      </c>
      <c r="FL715">
        <v>18</v>
      </c>
      <c r="FM715">
        <v>494.179</v>
      </c>
      <c r="FN715">
        <v>515.867</v>
      </c>
      <c r="FO715">
        <v>40.0384</v>
      </c>
      <c r="FP715">
        <v>27.0185</v>
      </c>
      <c r="FQ715">
        <v>30.0006</v>
      </c>
      <c r="FR715">
        <v>26.8948</v>
      </c>
      <c r="FS715">
        <v>26.856</v>
      </c>
      <c r="FT715">
        <v>21.642</v>
      </c>
      <c r="FU715">
        <v>4.98032</v>
      </c>
      <c r="FV715">
        <v>0</v>
      </c>
      <c r="FW715">
        <v>40.07</v>
      </c>
      <c r="FX715">
        <v>420</v>
      </c>
      <c r="FY715">
        <v>15.0774</v>
      </c>
      <c r="FZ715">
        <v>101.636</v>
      </c>
      <c r="GA715">
        <v>96.1448</v>
      </c>
    </row>
    <row r="716" spans="1:183">
      <c r="A716">
        <v>700</v>
      </c>
      <c r="B716">
        <v>1625678614.5</v>
      </c>
      <c r="C716">
        <v>1398.40000009537</v>
      </c>
      <c r="D716" t="s">
        <v>1706</v>
      </c>
      <c r="E716" t="s">
        <v>1707</v>
      </c>
      <c r="F716">
        <v>1</v>
      </c>
      <c r="G716" t="s">
        <v>302</v>
      </c>
      <c r="H716">
        <v>1625678613.5</v>
      </c>
      <c r="I716">
        <f>(J716)/1000</f>
        <v>0</v>
      </c>
      <c r="J716">
        <f>1000*CJ716*AH716*(CF716-CG716)/(100*BY716*(1000-AH716*CF716))</f>
        <v>0</v>
      </c>
      <c r="K716">
        <f>CJ716*AH716*(CE716-CD716*(1000-AH716*CG716)/(1000-AH716*CF716))/(100*BY716)</f>
        <v>0</v>
      </c>
      <c r="L716">
        <f>CD716 - IF(AH716&gt;1, K716*BY716*100.0/(AJ716*CR716), 0)</f>
        <v>0</v>
      </c>
      <c r="M716">
        <f>((S716-I716/2)*L716-K716)/(S716+I716/2)</f>
        <v>0</v>
      </c>
      <c r="N716">
        <f>M716*(CK716+CL716)/1000.0</f>
        <v>0</v>
      </c>
      <c r="O716">
        <f>(CD716 - IF(AH716&gt;1, K716*BY716*100.0/(AJ716*CR716), 0))*(CK716+CL716)/1000.0</f>
        <v>0</v>
      </c>
      <c r="P716">
        <f>2.0/((1/R716-1/Q716)+SIGN(R716)*SQRT((1/R716-1/Q716)*(1/R716-1/Q716) + 4*BZ716/((BZ716+1)*(BZ716+1))*(2*1/R716*1/Q716-1/Q716*1/Q716)))</f>
        <v>0</v>
      </c>
      <c r="Q716">
        <f>IF(LEFT(CA716,1)&lt;&gt;"0",IF(LEFT(CA716,1)="1",3.0,CB716),$D$5+$E$5*(CR716*CK716/($K$5*1000))+$F$5*(CR716*CK716/($K$5*1000))*MAX(MIN(BY716,$J$5),$I$5)*MAX(MIN(BY716,$J$5),$I$5)+$G$5*MAX(MIN(BY716,$J$5),$I$5)*(CR716*CK716/($K$5*1000))+$H$5*(CR716*CK716/($K$5*1000))*(CR716*CK716/($K$5*1000)))</f>
        <v>0</v>
      </c>
      <c r="R716">
        <f>I716*(1000-(1000*0.61365*exp(17.502*V716/(240.97+V716))/(CK716+CL716)+CF716)/2)/(1000*0.61365*exp(17.502*V716/(240.97+V716))/(CK716+CL716)-CF716)</f>
        <v>0</v>
      </c>
      <c r="S716">
        <f>1/((BZ716+1)/(P716/1.6)+1/(Q716/1.37)) + BZ716/((BZ716+1)/(P716/1.6) + BZ716/(Q716/1.37))</f>
        <v>0</v>
      </c>
      <c r="T716">
        <f>(BU716*BX716)</f>
        <v>0</v>
      </c>
      <c r="U716">
        <f>(CM716+(T716+2*0.95*5.67E-8*(((CM716+$B$7)+273)^4-(CM716+273)^4)-44100*I716)/(1.84*29.3*Q716+8*0.95*5.67E-8*(CM716+273)^3))</f>
        <v>0</v>
      </c>
      <c r="V716">
        <f>($C$7*CN716+$D$7*CO716+$E$7*U716)</f>
        <v>0</v>
      </c>
      <c r="W716">
        <f>0.61365*exp(17.502*V716/(240.97+V716))</f>
        <v>0</v>
      </c>
      <c r="X716">
        <f>(Y716/Z716*100)</f>
        <v>0</v>
      </c>
      <c r="Y716">
        <f>CF716*(CK716+CL716)/1000</f>
        <v>0</v>
      </c>
      <c r="Z716">
        <f>0.61365*exp(17.502*CM716/(240.97+CM716))</f>
        <v>0</v>
      </c>
      <c r="AA716">
        <f>(W716-CF716*(CK716+CL716)/1000)</f>
        <v>0</v>
      </c>
      <c r="AB716">
        <f>(-I716*44100)</f>
        <v>0</v>
      </c>
      <c r="AC716">
        <f>2*29.3*Q716*0.92*(CM716-V716)</f>
        <v>0</v>
      </c>
      <c r="AD716">
        <f>2*0.95*5.67E-8*(((CM716+$B$7)+273)^4-(V716+273)^4)</f>
        <v>0</v>
      </c>
      <c r="AE716">
        <f>T716+AD716+AB716+AC716</f>
        <v>0</v>
      </c>
      <c r="AF716">
        <v>0</v>
      </c>
      <c r="AG716">
        <v>0</v>
      </c>
      <c r="AH716">
        <f>IF(AF716*$H$13&gt;=AJ716,1.0,(AJ716/(AJ716-AF716*$H$13)))</f>
        <v>0</v>
      </c>
      <c r="AI716">
        <f>(AH716-1)*100</f>
        <v>0</v>
      </c>
      <c r="AJ716">
        <f>MAX(0,($B$13+$C$13*CR716)/(1+$D$13*CR716)*CK716/(CM716+273)*$E$13)</f>
        <v>0</v>
      </c>
      <c r="AK716" t="s">
        <v>303</v>
      </c>
      <c r="AL716" t="s">
        <v>303</v>
      </c>
      <c r="AM716">
        <v>0</v>
      </c>
      <c r="AN716">
        <v>0</v>
      </c>
      <c r="AO716">
        <f>1-AM716/AN716</f>
        <v>0</v>
      </c>
      <c r="AP716">
        <v>0</v>
      </c>
      <c r="AQ716" t="s">
        <v>303</v>
      </c>
      <c r="AR716" t="s">
        <v>303</v>
      </c>
      <c r="AS716">
        <v>0</v>
      </c>
      <c r="AT716">
        <v>0</v>
      </c>
      <c r="AU716">
        <f>1-AS716/AT716</f>
        <v>0</v>
      </c>
      <c r="AV716">
        <v>0.5</v>
      </c>
      <c r="AW716">
        <f>BV716</f>
        <v>0</v>
      </c>
      <c r="AX716">
        <f>K716</f>
        <v>0</v>
      </c>
      <c r="AY716">
        <f>AU716*AV716*AW716</f>
        <v>0</v>
      </c>
      <c r="AZ716">
        <f>(AX716-AP716)/AW716</f>
        <v>0</v>
      </c>
      <c r="BA716">
        <f>(AN716-AT716)/AT716</f>
        <v>0</v>
      </c>
      <c r="BB716">
        <f>AM716/(AO716+AM716/AT716)</f>
        <v>0</v>
      </c>
      <c r="BC716" t="s">
        <v>303</v>
      </c>
      <c r="BD716">
        <v>0</v>
      </c>
      <c r="BE716">
        <f>IF(BD716&lt;&gt;0, BD716, BB716)</f>
        <v>0</v>
      </c>
      <c r="BF716">
        <f>1-BE716/AT716</f>
        <v>0</v>
      </c>
      <c r="BG716">
        <f>(AT716-AS716)/(AT716-BE716)</f>
        <v>0</v>
      </c>
      <c r="BH716">
        <f>(AN716-AT716)/(AN716-BE716)</f>
        <v>0</v>
      </c>
      <c r="BI716">
        <f>(AT716-AS716)/(AT716-AM716)</f>
        <v>0</v>
      </c>
      <c r="BJ716">
        <f>(AN716-AT716)/(AN716-AM716)</f>
        <v>0</v>
      </c>
      <c r="BK716">
        <f>(BG716*BE716/AS716)</f>
        <v>0</v>
      </c>
      <c r="BL716">
        <f>(1-BK716)</f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f>$B$11*CS716+$C$11*CT716+$F$11*CU716*(1-CX716)</f>
        <v>0</v>
      </c>
      <c r="BV716">
        <f>BU716*BW716</f>
        <v>0</v>
      </c>
      <c r="BW716">
        <f>($B$11*$D$9+$C$11*$D$9+$F$11*((DH716+CZ716)/MAX(DH716+CZ716+DI716, 0.1)*$I$9+DI716/MAX(DH716+CZ716+DI716, 0.1)*$J$9))/($B$11+$C$11+$F$11)</f>
        <v>0</v>
      </c>
      <c r="BX716">
        <f>($B$11*$K$9+$C$11*$K$9+$F$11*((DH716+CZ716)/MAX(DH716+CZ716+DI716, 0.1)*$P$9+DI716/MAX(DH716+CZ716+DI716, 0.1)*$Q$9))/($B$11+$C$11+$F$11)</f>
        <v>0</v>
      </c>
      <c r="BY716">
        <v>6</v>
      </c>
      <c r="BZ716">
        <v>0.5</v>
      </c>
      <c r="CA716" t="s">
        <v>304</v>
      </c>
      <c r="CB716">
        <v>2</v>
      </c>
      <c r="CC716">
        <v>1625678613.5</v>
      </c>
      <c r="CD716">
        <v>404.86</v>
      </c>
      <c r="CE716">
        <v>419.979666666667</v>
      </c>
      <c r="CF716">
        <v>18.6976666666667</v>
      </c>
      <c r="CG716">
        <v>14.8849666666667</v>
      </c>
      <c r="CH716">
        <v>419.201333333333</v>
      </c>
      <c r="CI716">
        <v>20.3475</v>
      </c>
      <c r="CJ716">
        <v>500.030666666667</v>
      </c>
      <c r="CK716">
        <v>100.418</v>
      </c>
      <c r="CL716">
        <v>0.0999999</v>
      </c>
      <c r="CM716">
        <v>34.4149666666667</v>
      </c>
      <c r="CN716">
        <v>33.5881666666667</v>
      </c>
      <c r="CO716">
        <v>999.9</v>
      </c>
      <c r="CP716">
        <v>0</v>
      </c>
      <c r="CQ716">
        <v>0</v>
      </c>
      <c r="CR716">
        <v>10011.2333333333</v>
      </c>
      <c r="CS716">
        <v>0</v>
      </c>
      <c r="CT716">
        <v>4.41129</v>
      </c>
      <c r="CU716">
        <v>1045.98</v>
      </c>
      <c r="CV716">
        <v>0.961995</v>
      </c>
      <c r="CW716">
        <v>0.0380048</v>
      </c>
      <c r="CX716">
        <v>0</v>
      </c>
      <c r="CY716">
        <v>1100.79666666667</v>
      </c>
      <c r="CZ716">
        <v>4.99912</v>
      </c>
      <c r="DA716">
        <v>11523.7666666667</v>
      </c>
      <c r="DB716">
        <v>6712.67666666667</v>
      </c>
      <c r="DC716">
        <v>39.5623333333333</v>
      </c>
      <c r="DD716">
        <v>41.875</v>
      </c>
      <c r="DE716">
        <v>41.0413333333333</v>
      </c>
      <c r="DF716">
        <v>41.7286666666667</v>
      </c>
      <c r="DG716">
        <v>42.0833333333333</v>
      </c>
      <c r="DH716">
        <v>1001.42</v>
      </c>
      <c r="DI716">
        <v>39.56</v>
      </c>
      <c r="DJ716">
        <v>0</v>
      </c>
      <c r="DK716">
        <v>1625678615.6</v>
      </c>
      <c r="DL716">
        <v>0</v>
      </c>
      <c r="DM716">
        <v>1102.26576923077</v>
      </c>
      <c r="DN716">
        <v>-12.4406837585047</v>
      </c>
      <c r="DO716">
        <v>-123.172649544538</v>
      </c>
      <c r="DP716">
        <v>11536.2923076923</v>
      </c>
      <c r="DQ716">
        <v>15</v>
      </c>
      <c r="DR716">
        <v>1625677134.6</v>
      </c>
      <c r="DS716" t="s">
        <v>305</v>
      </c>
      <c r="DT716">
        <v>1625677128.6</v>
      </c>
      <c r="DU716">
        <v>1625677134.6</v>
      </c>
      <c r="DV716">
        <v>2</v>
      </c>
      <c r="DW716">
        <v>0.041</v>
      </c>
      <c r="DX716">
        <v>0.026</v>
      </c>
      <c r="DY716">
        <v>-14.347</v>
      </c>
      <c r="DZ716">
        <v>-1.389</v>
      </c>
      <c r="EA716">
        <v>420</v>
      </c>
      <c r="EB716">
        <v>5</v>
      </c>
      <c r="EC716">
        <v>0.14</v>
      </c>
      <c r="ED716">
        <v>0.08</v>
      </c>
      <c r="EE716">
        <v>-15.101243902439</v>
      </c>
      <c r="EF716">
        <v>0.174974216027854</v>
      </c>
      <c r="EG716">
        <v>0.0432228882951597</v>
      </c>
      <c r="EH716">
        <v>1</v>
      </c>
      <c r="EI716">
        <v>1102.79878787879</v>
      </c>
      <c r="EJ716">
        <v>-12.2534517092583</v>
      </c>
      <c r="EK716">
        <v>1.19223690338475</v>
      </c>
      <c r="EL716">
        <v>0</v>
      </c>
      <c r="EM716">
        <v>3.79218219512195</v>
      </c>
      <c r="EN716">
        <v>0.210698466898961</v>
      </c>
      <c r="EO716">
        <v>0.0218167505027333</v>
      </c>
      <c r="EP716">
        <v>0</v>
      </c>
      <c r="EQ716">
        <v>1</v>
      </c>
      <c r="ER716">
        <v>3</v>
      </c>
      <c r="ES716" t="s">
        <v>427</v>
      </c>
      <c r="ET716">
        <v>100</v>
      </c>
      <c r="EU716">
        <v>100</v>
      </c>
      <c r="EV716">
        <v>-14.342</v>
      </c>
      <c r="EW716">
        <v>-1.65</v>
      </c>
      <c r="EX716">
        <v>-14.3476998515065</v>
      </c>
      <c r="EY716">
        <v>0.000485247639819423</v>
      </c>
      <c r="EZ716">
        <v>-1.36446825205216e-06</v>
      </c>
      <c r="FA716">
        <v>5.78542989185787e-10</v>
      </c>
      <c r="FB716">
        <v>-1.1099058739466</v>
      </c>
      <c r="FC716">
        <v>-0.0508365997127688</v>
      </c>
      <c r="FD716">
        <v>0.00161886503163497</v>
      </c>
      <c r="FE716">
        <v>-2.08621555845513e-05</v>
      </c>
      <c r="FF716">
        <v>0</v>
      </c>
      <c r="FG716">
        <v>2096</v>
      </c>
      <c r="FH716">
        <v>2</v>
      </c>
      <c r="FI716">
        <v>28</v>
      </c>
      <c r="FJ716">
        <v>24.8</v>
      </c>
      <c r="FK716">
        <v>24.7</v>
      </c>
      <c r="FL716">
        <v>18</v>
      </c>
      <c r="FM716">
        <v>494.164</v>
      </c>
      <c r="FN716">
        <v>515.923</v>
      </c>
      <c r="FO716">
        <v>40.0817</v>
      </c>
      <c r="FP716">
        <v>27.0214</v>
      </c>
      <c r="FQ716">
        <v>30.0007</v>
      </c>
      <c r="FR716">
        <v>26.8965</v>
      </c>
      <c r="FS716">
        <v>26.8582</v>
      </c>
      <c r="FT716">
        <v>21.6405</v>
      </c>
      <c r="FU716">
        <v>4.98032</v>
      </c>
      <c r="FV716">
        <v>0</v>
      </c>
      <c r="FW716">
        <v>40.13</v>
      </c>
      <c r="FX716">
        <v>420</v>
      </c>
      <c r="FY716">
        <v>15.0775</v>
      </c>
      <c r="FZ716">
        <v>101.635</v>
      </c>
      <c r="GA716">
        <v>96.1451</v>
      </c>
    </row>
    <row r="717" spans="1:183">
      <c r="A717">
        <v>701</v>
      </c>
      <c r="B717">
        <v>1625678616.5</v>
      </c>
      <c r="C717">
        <v>1400.40000009537</v>
      </c>
      <c r="D717" t="s">
        <v>1708</v>
      </c>
      <c r="E717" t="s">
        <v>1709</v>
      </c>
      <c r="F717">
        <v>1</v>
      </c>
      <c r="G717" t="s">
        <v>302</v>
      </c>
      <c r="H717">
        <v>1625678615.5</v>
      </c>
      <c r="I717">
        <f>(J717)/1000</f>
        <v>0</v>
      </c>
      <c r="J717">
        <f>1000*CJ717*AH717*(CF717-CG717)/(100*BY717*(1000-AH717*CF717))</f>
        <v>0</v>
      </c>
      <c r="K717">
        <f>CJ717*AH717*(CE717-CD717*(1000-AH717*CG717)/(1000-AH717*CF717))/(100*BY717)</f>
        <v>0</v>
      </c>
      <c r="L717">
        <f>CD717 - IF(AH717&gt;1, K717*BY717*100.0/(AJ717*CR717), 0)</f>
        <v>0</v>
      </c>
      <c r="M717">
        <f>((S717-I717/2)*L717-K717)/(S717+I717/2)</f>
        <v>0</v>
      </c>
      <c r="N717">
        <f>M717*(CK717+CL717)/1000.0</f>
        <v>0</v>
      </c>
      <c r="O717">
        <f>(CD717 - IF(AH717&gt;1, K717*BY717*100.0/(AJ717*CR717), 0))*(CK717+CL717)/1000.0</f>
        <v>0</v>
      </c>
      <c r="P717">
        <f>2.0/((1/R717-1/Q717)+SIGN(R717)*SQRT((1/R717-1/Q717)*(1/R717-1/Q717) + 4*BZ717/((BZ717+1)*(BZ717+1))*(2*1/R717*1/Q717-1/Q717*1/Q717)))</f>
        <v>0</v>
      </c>
      <c r="Q717">
        <f>IF(LEFT(CA717,1)&lt;&gt;"0",IF(LEFT(CA717,1)="1",3.0,CB717),$D$5+$E$5*(CR717*CK717/($K$5*1000))+$F$5*(CR717*CK717/($K$5*1000))*MAX(MIN(BY717,$J$5),$I$5)*MAX(MIN(BY717,$J$5),$I$5)+$G$5*MAX(MIN(BY717,$J$5),$I$5)*(CR717*CK717/($K$5*1000))+$H$5*(CR717*CK717/($K$5*1000))*(CR717*CK717/($K$5*1000)))</f>
        <v>0</v>
      </c>
      <c r="R717">
        <f>I717*(1000-(1000*0.61365*exp(17.502*V717/(240.97+V717))/(CK717+CL717)+CF717)/2)/(1000*0.61365*exp(17.502*V717/(240.97+V717))/(CK717+CL717)-CF717)</f>
        <v>0</v>
      </c>
      <c r="S717">
        <f>1/((BZ717+1)/(P717/1.6)+1/(Q717/1.37)) + BZ717/((BZ717+1)/(P717/1.6) + BZ717/(Q717/1.37))</f>
        <v>0</v>
      </c>
      <c r="T717">
        <f>(BU717*BX717)</f>
        <v>0</v>
      </c>
      <c r="U717">
        <f>(CM717+(T717+2*0.95*5.67E-8*(((CM717+$B$7)+273)^4-(CM717+273)^4)-44100*I717)/(1.84*29.3*Q717+8*0.95*5.67E-8*(CM717+273)^3))</f>
        <v>0</v>
      </c>
      <c r="V717">
        <f>($C$7*CN717+$D$7*CO717+$E$7*U717)</f>
        <v>0</v>
      </c>
      <c r="W717">
        <f>0.61365*exp(17.502*V717/(240.97+V717))</f>
        <v>0</v>
      </c>
      <c r="X717">
        <f>(Y717/Z717*100)</f>
        <v>0</v>
      </c>
      <c r="Y717">
        <f>CF717*(CK717+CL717)/1000</f>
        <v>0</v>
      </c>
      <c r="Z717">
        <f>0.61365*exp(17.502*CM717/(240.97+CM717))</f>
        <v>0</v>
      </c>
      <c r="AA717">
        <f>(W717-CF717*(CK717+CL717)/1000)</f>
        <v>0</v>
      </c>
      <c r="AB717">
        <f>(-I717*44100)</f>
        <v>0</v>
      </c>
      <c r="AC717">
        <f>2*29.3*Q717*0.92*(CM717-V717)</f>
        <v>0</v>
      </c>
      <c r="AD717">
        <f>2*0.95*5.67E-8*(((CM717+$B$7)+273)^4-(V717+273)^4)</f>
        <v>0</v>
      </c>
      <c r="AE717">
        <f>T717+AD717+AB717+AC717</f>
        <v>0</v>
      </c>
      <c r="AF717">
        <v>0</v>
      </c>
      <c r="AG717">
        <v>0</v>
      </c>
      <c r="AH717">
        <f>IF(AF717*$H$13&gt;=AJ717,1.0,(AJ717/(AJ717-AF717*$H$13)))</f>
        <v>0</v>
      </c>
      <c r="AI717">
        <f>(AH717-1)*100</f>
        <v>0</v>
      </c>
      <c r="AJ717">
        <f>MAX(0,($B$13+$C$13*CR717)/(1+$D$13*CR717)*CK717/(CM717+273)*$E$13)</f>
        <v>0</v>
      </c>
      <c r="AK717" t="s">
        <v>303</v>
      </c>
      <c r="AL717" t="s">
        <v>303</v>
      </c>
      <c r="AM717">
        <v>0</v>
      </c>
      <c r="AN717">
        <v>0</v>
      </c>
      <c r="AO717">
        <f>1-AM717/AN717</f>
        <v>0</v>
      </c>
      <c r="AP717">
        <v>0</v>
      </c>
      <c r="AQ717" t="s">
        <v>303</v>
      </c>
      <c r="AR717" t="s">
        <v>303</v>
      </c>
      <c r="AS717">
        <v>0</v>
      </c>
      <c r="AT717">
        <v>0</v>
      </c>
      <c r="AU717">
        <f>1-AS717/AT717</f>
        <v>0</v>
      </c>
      <c r="AV717">
        <v>0.5</v>
      </c>
      <c r="AW717">
        <f>BV717</f>
        <v>0</v>
      </c>
      <c r="AX717">
        <f>K717</f>
        <v>0</v>
      </c>
      <c r="AY717">
        <f>AU717*AV717*AW717</f>
        <v>0</v>
      </c>
      <c r="AZ717">
        <f>(AX717-AP717)/AW717</f>
        <v>0</v>
      </c>
      <c r="BA717">
        <f>(AN717-AT717)/AT717</f>
        <v>0</v>
      </c>
      <c r="BB717">
        <f>AM717/(AO717+AM717/AT717)</f>
        <v>0</v>
      </c>
      <c r="BC717" t="s">
        <v>303</v>
      </c>
      <c r="BD717">
        <v>0</v>
      </c>
      <c r="BE717">
        <f>IF(BD717&lt;&gt;0, BD717, BB717)</f>
        <v>0</v>
      </c>
      <c r="BF717">
        <f>1-BE717/AT717</f>
        <v>0</v>
      </c>
      <c r="BG717">
        <f>(AT717-AS717)/(AT717-BE717)</f>
        <v>0</v>
      </c>
      <c r="BH717">
        <f>(AN717-AT717)/(AN717-BE717)</f>
        <v>0</v>
      </c>
      <c r="BI717">
        <f>(AT717-AS717)/(AT717-AM717)</f>
        <v>0</v>
      </c>
      <c r="BJ717">
        <f>(AN717-AT717)/(AN717-AM717)</f>
        <v>0</v>
      </c>
      <c r="BK717">
        <f>(BG717*BE717/AS717)</f>
        <v>0</v>
      </c>
      <c r="BL717">
        <f>(1-BK717)</f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f>$B$11*CS717+$C$11*CT717+$F$11*CU717*(1-CX717)</f>
        <v>0</v>
      </c>
      <c r="BV717">
        <f>BU717*BW717</f>
        <v>0</v>
      </c>
      <c r="BW717">
        <f>($B$11*$D$9+$C$11*$D$9+$F$11*((DH717+CZ717)/MAX(DH717+CZ717+DI717, 0.1)*$I$9+DI717/MAX(DH717+CZ717+DI717, 0.1)*$J$9))/($B$11+$C$11+$F$11)</f>
        <v>0</v>
      </c>
      <c r="BX717">
        <f>($B$11*$K$9+$C$11*$K$9+$F$11*((DH717+CZ717)/MAX(DH717+CZ717+DI717, 0.1)*$P$9+DI717/MAX(DH717+CZ717+DI717, 0.1)*$Q$9))/($B$11+$C$11+$F$11)</f>
        <v>0</v>
      </c>
      <c r="BY717">
        <v>6</v>
      </c>
      <c r="BZ717">
        <v>0.5</v>
      </c>
      <c r="CA717" t="s">
        <v>304</v>
      </c>
      <c r="CB717">
        <v>2</v>
      </c>
      <c r="CC717">
        <v>1625678615.5</v>
      </c>
      <c r="CD717">
        <v>404.887666666667</v>
      </c>
      <c r="CE717">
        <v>420.024333333333</v>
      </c>
      <c r="CF717">
        <v>18.7286666666667</v>
      </c>
      <c r="CG717">
        <v>14.9090333333333</v>
      </c>
      <c r="CH717">
        <v>419.229666666667</v>
      </c>
      <c r="CI717">
        <v>20.3787666666667</v>
      </c>
      <c r="CJ717">
        <v>500.072</v>
      </c>
      <c r="CK717">
        <v>100.418</v>
      </c>
      <c r="CL717">
        <v>0.0999944333333333</v>
      </c>
      <c r="CM717">
        <v>34.4463</v>
      </c>
      <c r="CN717">
        <v>33.6160333333333</v>
      </c>
      <c r="CO717">
        <v>999.9</v>
      </c>
      <c r="CP717">
        <v>0</v>
      </c>
      <c r="CQ717">
        <v>0</v>
      </c>
      <c r="CR717">
        <v>10016.2666666667</v>
      </c>
      <c r="CS717">
        <v>0</v>
      </c>
      <c r="CT717">
        <v>4.39888</v>
      </c>
      <c r="CU717">
        <v>1045.97333333333</v>
      </c>
      <c r="CV717">
        <v>0.961995</v>
      </c>
      <c r="CW717">
        <v>0.0380048</v>
      </c>
      <c r="CX717">
        <v>0</v>
      </c>
      <c r="CY717">
        <v>1100.36</v>
      </c>
      <c r="CZ717">
        <v>4.99912</v>
      </c>
      <c r="DA717">
        <v>11517.8333333333</v>
      </c>
      <c r="DB717">
        <v>6712.61666666667</v>
      </c>
      <c r="DC717">
        <v>39.5413333333333</v>
      </c>
      <c r="DD717">
        <v>41.875</v>
      </c>
      <c r="DE717">
        <v>41.1246666666667</v>
      </c>
      <c r="DF717">
        <v>41.875</v>
      </c>
      <c r="DG717">
        <v>42.1663333333333</v>
      </c>
      <c r="DH717">
        <v>1001.41333333333</v>
      </c>
      <c r="DI717">
        <v>39.56</v>
      </c>
      <c r="DJ717">
        <v>0</v>
      </c>
      <c r="DK717">
        <v>1625678617.4</v>
      </c>
      <c r="DL717">
        <v>0</v>
      </c>
      <c r="DM717">
        <v>1101.8192</v>
      </c>
      <c r="DN717">
        <v>-13.1146153716687</v>
      </c>
      <c r="DO717">
        <v>-125.499999780179</v>
      </c>
      <c r="DP717">
        <v>11531.828</v>
      </c>
      <c r="DQ717">
        <v>15</v>
      </c>
      <c r="DR717">
        <v>1625677134.6</v>
      </c>
      <c r="DS717" t="s">
        <v>305</v>
      </c>
      <c r="DT717">
        <v>1625677128.6</v>
      </c>
      <c r="DU717">
        <v>1625677134.6</v>
      </c>
      <c r="DV717">
        <v>2</v>
      </c>
      <c r="DW717">
        <v>0.041</v>
      </c>
      <c r="DX717">
        <v>0.026</v>
      </c>
      <c r="DY717">
        <v>-14.347</v>
      </c>
      <c r="DZ717">
        <v>-1.389</v>
      </c>
      <c r="EA717">
        <v>420</v>
      </c>
      <c r="EB717">
        <v>5</v>
      </c>
      <c r="EC717">
        <v>0.14</v>
      </c>
      <c r="ED717">
        <v>0.08</v>
      </c>
      <c r="EE717">
        <v>-15.1080219512195</v>
      </c>
      <c r="EF717">
        <v>0.173531707317089</v>
      </c>
      <c r="EG717">
        <v>0.043330159114359</v>
      </c>
      <c r="EH717">
        <v>1</v>
      </c>
      <c r="EI717">
        <v>1102.42515151515</v>
      </c>
      <c r="EJ717">
        <v>-12.227731220479</v>
      </c>
      <c r="EK717">
        <v>1.19053876576982</v>
      </c>
      <c r="EL717">
        <v>0</v>
      </c>
      <c r="EM717">
        <v>3.79862073170732</v>
      </c>
      <c r="EN717">
        <v>0.176932891986071</v>
      </c>
      <c r="EO717">
        <v>0.0186846417158577</v>
      </c>
      <c r="EP717">
        <v>0</v>
      </c>
      <c r="EQ717">
        <v>1</v>
      </c>
      <c r="ER717">
        <v>3</v>
      </c>
      <c r="ES717" t="s">
        <v>427</v>
      </c>
      <c r="ET717">
        <v>100</v>
      </c>
      <c r="EU717">
        <v>100</v>
      </c>
      <c r="EV717">
        <v>-14.341</v>
      </c>
      <c r="EW717">
        <v>-1.6503</v>
      </c>
      <c r="EX717">
        <v>-14.3476998515065</v>
      </c>
      <c r="EY717">
        <v>0.000485247639819423</v>
      </c>
      <c r="EZ717">
        <v>-1.36446825205216e-06</v>
      </c>
      <c r="FA717">
        <v>5.78542989185787e-10</v>
      </c>
      <c r="FB717">
        <v>-1.1099058739466</v>
      </c>
      <c r="FC717">
        <v>-0.0508365997127688</v>
      </c>
      <c r="FD717">
        <v>0.00161886503163497</v>
      </c>
      <c r="FE717">
        <v>-2.08621555845513e-05</v>
      </c>
      <c r="FF717">
        <v>0</v>
      </c>
      <c r="FG717">
        <v>2096</v>
      </c>
      <c r="FH717">
        <v>2</v>
      </c>
      <c r="FI717">
        <v>28</v>
      </c>
      <c r="FJ717">
        <v>24.8</v>
      </c>
      <c r="FK717">
        <v>24.7</v>
      </c>
      <c r="FL717">
        <v>18</v>
      </c>
      <c r="FM717">
        <v>494.081</v>
      </c>
      <c r="FN717">
        <v>516.216</v>
      </c>
      <c r="FO717">
        <v>40.1216</v>
      </c>
      <c r="FP717">
        <v>27.0247</v>
      </c>
      <c r="FQ717">
        <v>30.0003</v>
      </c>
      <c r="FR717">
        <v>26.8988</v>
      </c>
      <c r="FS717">
        <v>26.8605</v>
      </c>
      <c r="FT717">
        <v>21.6423</v>
      </c>
      <c r="FU717">
        <v>4.38535</v>
      </c>
      <c r="FV717">
        <v>0</v>
      </c>
      <c r="FW717">
        <v>40.2</v>
      </c>
      <c r="FX717">
        <v>420</v>
      </c>
      <c r="FY717">
        <v>15.1866</v>
      </c>
      <c r="FZ717">
        <v>101.634</v>
      </c>
      <c r="GA717">
        <v>96.1442</v>
      </c>
    </row>
    <row r="718" spans="1:183">
      <c r="A718">
        <v>702</v>
      </c>
      <c r="B718">
        <v>1625678618.5</v>
      </c>
      <c r="C718">
        <v>1402.40000009537</v>
      </c>
      <c r="D718" t="s">
        <v>1710</v>
      </c>
      <c r="E718" t="s">
        <v>1711</v>
      </c>
      <c r="F718">
        <v>1</v>
      </c>
      <c r="G718" t="s">
        <v>302</v>
      </c>
      <c r="H718">
        <v>1625678617.5</v>
      </c>
      <c r="I718">
        <f>(J718)/1000</f>
        <v>0</v>
      </c>
      <c r="J718">
        <f>1000*CJ718*AH718*(CF718-CG718)/(100*BY718*(1000-AH718*CF718))</f>
        <v>0</v>
      </c>
      <c r="K718">
        <f>CJ718*AH718*(CE718-CD718*(1000-AH718*CG718)/(1000-AH718*CF718))/(100*BY718)</f>
        <v>0</v>
      </c>
      <c r="L718">
        <f>CD718 - IF(AH718&gt;1, K718*BY718*100.0/(AJ718*CR718), 0)</f>
        <v>0</v>
      </c>
      <c r="M718">
        <f>((S718-I718/2)*L718-K718)/(S718+I718/2)</f>
        <v>0</v>
      </c>
      <c r="N718">
        <f>M718*(CK718+CL718)/1000.0</f>
        <v>0</v>
      </c>
      <c r="O718">
        <f>(CD718 - IF(AH718&gt;1, K718*BY718*100.0/(AJ718*CR718), 0))*(CK718+CL718)/1000.0</f>
        <v>0</v>
      </c>
      <c r="P718">
        <f>2.0/((1/R718-1/Q718)+SIGN(R718)*SQRT((1/R718-1/Q718)*(1/R718-1/Q718) + 4*BZ718/((BZ718+1)*(BZ718+1))*(2*1/R718*1/Q718-1/Q718*1/Q718)))</f>
        <v>0</v>
      </c>
      <c r="Q718">
        <f>IF(LEFT(CA718,1)&lt;&gt;"0",IF(LEFT(CA718,1)="1",3.0,CB718),$D$5+$E$5*(CR718*CK718/($K$5*1000))+$F$5*(CR718*CK718/($K$5*1000))*MAX(MIN(BY718,$J$5),$I$5)*MAX(MIN(BY718,$J$5),$I$5)+$G$5*MAX(MIN(BY718,$J$5),$I$5)*(CR718*CK718/($K$5*1000))+$H$5*(CR718*CK718/($K$5*1000))*(CR718*CK718/($K$5*1000)))</f>
        <v>0</v>
      </c>
      <c r="R718">
        <f>I718*(1000-(1000*0.61365*exp(17.502*V718/(240.97+V718))/(CK718+CL718)+CF718)/2)/(1000*0.61365*exp(17.502*V718/(240.97+V718))/(CK718+CL718)-CF718)</f>
        <v>0</v>
      </c>
      <c r="S718">
        <f>1/((BZ718+1)/(P718/1.6)+1/(Q718/1.37)) + BZ718/((BZ718+1)/(P718/1.6) + BZ718/(Q718/1.37))</f>
        <v>0</v>
      </c>
      <c r="T718">
        <f>(BU718*BX718)</f>
        <v>0</v>
      </c>
      <c r="U718">
        <f>(CM718+(T718+2*0.95*5.67E-8*(((CM718+$B$7)+273)^4-(CM718+273)^4)-44100*I718)/(1.84*29.3*Q718+8*0.95*5.67E-8*(CM718+273)^3))</f>
        <v>0</v>
      </c>
      <c r="V718">
        <f>($C$7*CN718+$D$7*CO718+$E$7*U718)</f>
        <v>0</v>
      </c>
      <c r="W718">
        <f>0.61365*exp(17.502*V718/(240.97+V718))</f>
        <v>0</v>
      </c>
      <c r="X718">
        <f>(Y718/Z718*100)</f>
        <v>0</v>
      </c>
      <c r="Y718">
        <f>CF718*(CK718+CL718)/1000</f>
        <v>0</v>
      </c>
      <c r="Z718">
        <f>0.61365*exp(17.502*CM718/(240.97+CM718))</f>
        <v>0</v>
      </c>
      <c r="AA718">
        <f>(W718-CF718*(CK718+CL718)/1000)</f>
        <v>0</v>
      </c>
      <c r="AB718">
        <f>(-I718*44100)</f>
        <v>0</v>
      </c>
      <c r="AC718">
        <f>2*29.3*Q718*0.92*(CM718-V718)</f>
        <v>0</v>
      </c>
      <c r="AD718">
        <f>2*0.95*5.67E-8*(((CM718+$B$7)+273)^4-(V718+273)^4)</f>
        <v>0</v>
      </c>
      <c r="AE718">
        <f>T718+AD718+AB718+AC718</f>
        <v>0</v>
      </c>
      <c r="AF718">
        <v>0</v>
      </c>
      <c r="AG718">
        <v>0</v>
      </c>
      <c r="AH718">
        <f>IF(AF718*$H$13&gt;=AJ718,1.0,(AJ718/(AJ718-AF718*$H$13)))</f>
        <v>0</v>
      </c>
      <c r="AI718">
        <f>(AH718-1)*100</f>
        <v>0</v>
      </c>
      <c r="AJ718">
        <f>MAX(0,($B$13+$C$13*CR718)/(1+$D$13*CR718)*CK718/(CM718+273)*$E$13)</f>
        <v>0</v>
      </c>
      <c r="AK718" t="s">
        <v>303</v>
      </c>
      <c r="AL718" t="s">
        <v>303</v>
      </c>
      <c r="AM718">
        <v>0</v>
      </c>
      <c r="AN718">
        <v>0</v>
      </c>
      <c r="AO718">
        <f>1-AM718/AN718</f>
        <v>0</v>
      </c>
      <c r="AP718">
        <v>0</v>
      </c>
      <c r="AQ718" t="s">
        <v>303</v>
      </c>
      <c r="AR718" t="s">
        <v>303</v>
      </c>
      <c r="AS718">
        <v>0</v>
      </c>
      <c r="AT718">
        <v>0</v>
      </c>
      <c r="AU718">
        <f>1-AS718/AT718</f>
        <v>0</v>
      </c>
      <c r="AV718">
        <v>0.5</v>
      </c>
      <c r="AW718">
        <f>BV718</f>
        <v>0</v>
      </c>
      <c r="AX718">
        <f>K718</f>
        <v>0</v>
      </c>
      <c r="AY718">
        <f>AU718*AV718*AW718</f>
        <v>0</v>
      </c>
      <c r="AZ718">
        <f>(AX718-AP718)/AW718</f>
        <v>0</v>
      </c>
      <c r="BA718">
        <f>(AN718-AT718)/AT718</f>
        <v>0</v>
      </c>
      <c r="BB718">
        <f>AM718/(AO718+AM718/AT718)</f>
        <v>0</v>
      </c>
      <c r="BC718" t="s">
        <v>303</v>
      </c>
      <c r="BD718">
        <v>0</v>
      </c>
      <c r="BE718">
        <f>IF(BD718&lt;&gt;0, BD718, BB718)</f>
        <v>0</v>
      </c>
      <c r="BF718">
        <f>1-BE718/AT718</f>
        <v>0</v>
      </c>
      <c r="BG718">
        <f>(AT718-AS718)/(AT718-BE718)</f>
        <v>0</v>
      </c>
      <c r="BH718">
        <f>(AN718-AT718)/(AN718-BE718)</f>
        <v>0</v>
      </c>
      <c r="BI718">
        <f>(AT718-AS718)/(AT718-AM718)</f>
        <v>0</v>
      </c>
      <c r="BJ718">
        <f>(AN718-AT718)/(AN718-AM718)</f>
        <v>0</v>
      </c>
      <c r="BK718">
        <f>(BG718*BE718/AS718)</f>
        <v>0</v>
      </c>
      <c r="BL718">
        <f>(1-BK718)</f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f>$B$11*CS718+$C$11*CT718+$F$11*CU718*(1-CX718)</f>
        <v>0</v>
      </c>
      <c r="BV718">
        <f>BU718*BW718</f>
        <v>0</v>
      </c>
      <c r="BW718">
        <f>($B$11*$D$9+$C$11*$D$9+$F$11*((DH718+CZ718)/MAX(DH718+CZ718+DI718, 0.1)*$I$9+DI718/MAX(DH718+CZ718+DI718, 0.1)*$J$9))/($B$11+$C$11+$F$11)</f>
        <v>0</v>
      </c>
      <c r="BX718">
        <f>($B$11*$K$9+$C$11*$K$9+$F$11*((DH718+CZ718)/MAX(DH718+CZ718+DI718, 0.1)*$P$9+DI718/MAX(DH718+CZ718+DI718, 0.1)*$Q$9))/($B$11+$C$11+$F$11)</f>
        <v>0</v>
      </c>
      <c r="BY718">
        <v>6</v>
      </c>
      <c r="BZ718">
        <v>0.5</v>
      </c>
      <c r="CA718" t="s">
        <v>304</v>
      </c>
      <c r="CB718">
        <v>2</v>
      </c>
      <c r="CC718">
        <v>1625678617.5</v>
      </c>
      <c r="CD718">
        <v>404.885666666667</v>
      </c>
      <c r="CE718">
        <v>419.98</v>
      </c>
      <c r="CF718">
        <v>18.7594666666667</v>
      </c>
      <c r="CG718">
        <v>14.9239666666667</v>
      </c>
      <c r="CH718">
        <v>419.227333333333</v>
      </c>
      <c r="CI718">
        <v>20.4099666666667</v>
      </c>
      <c r="CJ718">
        <v>499.977666666667</v>
      </c>
      <c r="CK718">
        <v>100.418666666667</v>
      </c>
      <c r="CL718">
        <v>0.0999565</v>
      </c>
      <c r="CM718">
        <v>34.4759333333333</v>
      </c>
      <c r="CN718">
        <v>33.6445666666667</v>
      </c>
      <c r="CO718">
        <v>999.9</v>
      </c>
      <c r="CP718">
        <v>0</v>
      </c>
      <c r="CQ718">
        <v>0</v>
      </c>
      <c r="CR718">
        <v>9998.73333333333</v>
      </c>
      <c r="CS718">
        <v>0</v>
      </c>
      <c r="CT718">
        <v>4.37131</v>
      </c>
      <c r="CU718">
        <v>1045.97666666667</v>
      </c>
      <c r="CV718">
        <v>0.961995</v>
      </c>
      <c r="CW718">
        <v>0.0380048</v>
      </c>
      <c r="CX718">
        <v>0</v>
      </c>
      <c r="CY718">
        <v>1100.17333333333</v>
      </c>
      <c r="CZ718">
        <v>4.99912</v>
      </c>
      <c r="DA718">
        <v>11513.2666666667</v>
      </c>
      <c r="DB718">
        <v>6712.63</v>
      </c>
      <c r="DC718">
        <v>39.5833333333333</v>
      </c>
      <c r="DD718">
        <v>41.9163333333333</v>
      </c>
      <c r="DE718">
        <v>41.0833333333333</v>
      </c>
      <c r="DF718">
        <v>41.854</v>
      </c>
      <c r="DG718">
        <v>42.2286666666667</v>
      </c>
      <c r="DH718">
        <v>1001.41666666667</v>
      </c>
      <c r="DI718">
        <v>39.56</v>
      </c>
      <c r="DJ718">
        <v>0</v>
      </c>
      <c r="DK718">
        <v>1625678619.2</v>
      </c>
      <c r="DL718">
        <v>0</v>
      </c>
      <c r="DM718">
        <v>1101.52230769231</v>
      </c>
      <c r="DN718">
        <v>-12.9052991634398</v>
      </c>
      <c r="DO718">
        <v>-128.632478695346</v>
      </c>
      <c r="DP718">
        <v>11528.6038461538</v>
      </c>
      <c r="DQ718">
        <v>15</v>
      </c>
      <c r="DR718">
        <v>1625677134.6</v>
      </c>
      <c r="DS718" t="s">
        <v>305</v>
      </c>
      <c r="DT718">
        <v>1625677128.6</v>
      </c>
      <c r="DU718">
        <v>1625677134.6</v>
      </c>
      <c r="DV718">
        <v>2</v>
      </c>
      <c r="DW718">
        <v>0.041</v>
      </c>
      <c r="DX718">
        <v>0.026</v>
      </c>
      <c r="DY718">
        <v>-14.347</v>
      </c>
      <c r="DZ718">
        <v>-1.389</v>
      </c>
      <c r="EA718">
        <v>420</v>
      </c>
      <c r="EB718">
        <v>5</v>
      </c>
      <c r="EC718">
        <v>0.14</v>
      </c>
      <c r="ED718">
        <v>0.08</v>
      </c>
      <c r="EE718">
        <v>-15.1047243902439</v>
      </c>
      <c r="EF718">
        <v>0.137655052264801</v>
      </c>
      <c r="EG718">
        <v>0.0428808034854178</v>
      </c>
      <c r="EH718">
        <v>1</v>
      </c>
      <c r="EI718">
        <v>1102.00647058824</v>
      </c>
      <c r="EJ718">
        <v>-12.4394240039805</v>
      </c>
      <c r="EK718">
        <v>1.23689336254643</v>
      </c>
      <c r="EL718">
        <v>0</v>
      </c>
      <c r="EM718">
        <v>3.80586878048781</v>
      </c>
      <c r="EN718">
        <v>0.155965923344954</v>
      </c>
      <c r="EO718">
        <v>0.0161598930199191</v>
      </c>
      <c r="EP718">
        <v>0</v>
      </c>
      <c r="EQ718">
        <v>1</v>
      </c>
      <c r="ER718">
        <v>3</v>
      </c>
      <c r="ES718" t="s">
        <v>427</v>
      </c>
      <c r="ET718">
        <v>100</v>
      </c>
      <c r="EU718">
        <v>100</v>
      </c>
      <c r="EV718">
        <v>-14.342</v>
      </c>
      <c r="EW718">
        <v>-1.6507</v>
      </c>
      <c r="EX718">
        <v>-14.3476998515065</v>
      </c>
      <c r="EY718">
        <v>0.000485247639819423</v>
      </c>
      <c r="EZ718">
        <v>-1.36446825205216e-06</v>
      </c>
      <c r="FA718">
        <v>5.78542989185787e-10</v>
      </c>
      <c r="FB718">
        <v>-1.1099058739466</v>
      </c>
      <c r="FC718">
        <v>-0.0508365997127688</v>
      </c>
      <c r="FD718">
        <v>0.00161886503163497</v>
      </c>
      <c r="FE718">
        <v>-2.08621555845513e-05</v>
      </c>
      <c r="FF718">
        <v>0</v>
      </c>
      <c r="FG718">
        <v>2096</v>
      </c>
      <c r="FH718">
        <v>2</v>
      </c>
      <c r="FI718">
        <v>28</v>
      </c>
      <c r="FJ718">
        <v>24.8</v>
      </c>
      <c r="FK718">
        <v>24.7</v>
      </c>
      <c r="FL718">
        <v>18</v>
      </c>
      <c r="FM718">
        <v>494.333</v>
      </c>
      <c r="FN718">
        <v>516.177</v>
      </c>
      <c r="FO718">
        <v>40.164</v>
      </c>
      <c r="FP718">
        <v>27.0277</v>
      </c>
      <c r="FQ718">
        <v>30.0005</v>
      </c>
      <c r="FR718">
        <v>26.9011</v>
      </c>
      <c r="FS718">
        <v>26.8621</v>
      </c>
      <c r="FT718">
        <v>21.6441</v>
      </c>
      <c r="FU718">
        <v>3.72548</v>
      </c>
      <c r="FV718">
        <v>0</v>
      </c>
      <c r="FW718">
        <v>40.2</v>
      </c>
      <c r="FX718">
        <v>420</v>
      </c>
      <c r="FY718">
        <v>15.2027</v>
      </c>
      <c r="FZ718">
        <v>101.634</v>
      </c>
      <c r="GA718">
        <v>96.1437</v>
      </c>
    </row>
    <row r="719" spans="1:183">
      <c r="A719">
        <v>703</v>
      </c>
      <c r="B719">
        <v>1625678620.5</v>
      </c>
      <c r="C719">
        <v>1404.40000009537</v>
      </c>
      <c r="D719" t="s">
        <v>1712</v>
      </c>
      <c r="E719" t="s">
        <v>1713</v>
      </c>
      <c r="F719">
        <v>1</v>
      </c>
      <c r="G719" t="s">
        <v>302</v>
      </c>
      <c r="H719">
        <v>1625678619.5</v>
      </c>
      <c r="I719">
        <f>(J719)/1000</f>
        <v>0</v>
      </c>
      <c r="J719">
        <f>1000*CJ719*AH719*(CF719-CG719)/(100*BY719*(1000-AH719*CF719))</f>
        <v>0</v>
      </c>
      <c r="K719">
        <f>CJ719*AH719*(CE719-CD719*(1000-AH719*CG719)/(1000-AH719*CF719))/(100*BY719)</f>
        <v>0</v>
      </c>
      <c r="L719">
        <f>CD719 - IF(AH719&gt;1, K719*BY719*100.0/(AJ719*CR719), 0)</f>
        <v>0</v>
      </c>
      <c r="M719">
        <f>((S719-I719/2)*L719-K719)/(S719+I719/2)</f>
        <v>0</v>
      </c>
      <c r="N719">
        <f>M719*(CK719+CL719)/1000.0</f>
        <v>0</v>
      </c>
      <c r="O719">
        <f>(CD719 - IF(AH719&gt;1, K719*BY719*100.0/(AJ719*CR719), 0))*(CK719+CL719)/1000.0</f>
        <v>0</v>
      </c>
      <c r="P719">
        <f>2.0/((1/R719-1/Q719)+SIGN(R719)*SQRT((1/R719-1/Q719)*(1/R719-1/Q719) + 4*BZ719/((BZ719+1)*(BZ719+1))*(2*1/R719*1/Q719-1/Q719*1/Q719)))</f>
        <v>0</v>
      </c>
      <c r="Q719">
        <f>IF(LEFT(CA719,1)&lt;&gt;"0",IF(LEFT(CA719,1)="1",3.0,CB719),$D$5+$E$5*(CR719*CK719/($K$5*1000))+$F$5*(CR719*CK719/($K$5*1000))*MAX(MIN(BY719,$J$5),$I$5)*MAX(MIN(BY719,$J$5),$I$5)+$G$5*MAX(MIN(BY719,$J$5),$I$5)*(CR719*CK719/($K$5*1000))+$H$5*(CR719*CK719/($K$5*1000))*(CR719*CK719/($K$5*1000)))</f>
        <v>0</v>
      </c>
      <c r="R719">
        <f>I719*(1000-(1000*0.61365*exp(17.502*V719/(240.97+V719))/(CK719+CL719)+CF719)/2)/(1000*0.61365*exp(17.502*V719/(240.97+V719))/(CK719+CL719)-CF719)</f>
        <v>0</v>
      </c>
      <c r="S719">
        <f>1/((BZ719+1)/(P719/1.6)+1/(Q719/1.37)) + BZ719/((BZ719+1)/(P719/1.6) + BZ719/(Q719/1.37))</f>
        <v>0</v>
      </c>
      <c r="T719">
        <f>(BU719*BX719)</f>
        <v>0</v>
      </c>
      <c r="U719">
        <f>(CM719+(T719+2*0.95*5.67E-8*(((CM719+$B$7)+273)^4-(CM719+273)^4)-44100*I719)/(1.84*29.3*Q719+8*0.95*5.67E-8*(CM719+273)^3))</f>
        <v>0</v>
      </c>
      <c r="V719">
        <f>($C$7*CN719+$D$7*CO719+$E$7*U719)</f>
        <v>0</v>
      </c>
      <c r="W719">
        <f>0.61365*exp(17.502*V719/(240.97+V719))</f>
        <v>0</v>
      </c>
      <c r="X719">
        <f>(Y719/Z719*100)</f>
        <v>0</v>
      </c>
      <c r="Y719">
        <f>CF719*(CK719+CL719)/1000</f>
        <v>0</v>
      </c>
      <c r="Z719">
        <f>0.61365*exp(17.502*CM719/(240.97+CM719))</f>
        <v>0</v>
      </c>
      <c r="AA719">
        <f>(W719-CF719*(CK719+CL719)/1000)</f>
        <v>0</v>
      </c>
      <c r="AB719">
        <f>(-I719*44100)</f>
        <v>0</v>
      </c>
      <c r="AC719">
        <f>2*29.3*Q719*0.92*(CM719-V719)</f>
        <v>0</v>
      </c>
      <c r="AD719">
        <f>2*0.95*5.67E-8*(((CM719+$B$7)+273)^4-(V719+273)^4)</f>
        <v>0</v>
      </c>
      <c r="AE719">
        <f>T719+AD719+AB719+AC719</f>
        <v>0</v>
      </c>
      <c r="AF719">
        <v>0</v>
      </c>
      <c r="AG719">
        <v>0</v>
      </c>
      <c r="AH719">
        <f>IF(AF719*$H$13&gt;=AJ719,1.0,(AJ719/(AJ719-AF719*$H$13)))</f>
        <v>0</v>
      </c>
      <c r="AI719">
        <f>(AH719-1)*100</f>
        <v>0</v>
      </c>
      <c r="AJ719">
        <f>MAX(0,($B$13+$C$13*CR719)/(1+$D$13*CR719)*CK719/(CM719+273)*$E$13)</f>
        <v>0</v>
      </c>
      <c r="AK719" t="s">
        <v>303</v>
      </c>
      <c r="AL719" t="s">
        <v>303</v>
      </c>
      <c r="AM719">
        <v>0</v>
      </c>
      <c r="AN719">
        <v>0</v>
      </c>
      <c r="AO719">
        <f>1-AM719/AN719</f>
        <v>0</v>
      </c>
      <c r="AP719">
        <v>0</v>
      </c>
      <c r="AQ719" t="s">
        <v>303</v>
      </c>
      <c r="AR719" t="s">
        <v>303</v>
      </c>
      <c r="AS719">
        <v>0</v>
      </c>
      <c r="AT719">
        <v>0</v>
      </c>
      <c r="AU719">
        <f>1-AS719/AT719</f>
        <v>0</v>
      </c>
      <c r="AV719">
        <v>0.5</v>
      </c>
      <c r="AW719">
        <f>BV719</f>
        <v>0</v>
      </c>
      <c r="AX719">
        <f>K719</f>
        <v>0</v>
      </c>
      <c r="AY719">
        <f>AU719*AV719*AW719</f>
        <v>0</v>
      </c>
      <c r="AZ719">
        <f>(AX719-AP719)/AW719</f>
        <v>0</v>
      </c>
      <c r="BA719">
        <f>(AN719-AT719)/AT719</f>
        <v>0</v>
      </c>
      <c r="BB719">
        <f>AM719/(AO719+AM719/AT719)</f>
        <v>0</v>
      </c>
      <c r="BC719" t="s">
        <v>303</v>
      </c>
      <c r="BD719">
        <v>0</v>
      </c>
      <c r="BE719">
        <f>IF(BD719&lt;&gt;0, BD719, BB719)</f>
        <v>0</v>
      </c>
      <c r="BF719">
        <f>1-BE719/AT719</f>
        <v>0</v>
      </c>
      <c r="BG719">
        <f>(AT719-AS719)/(AT719-BE719)</f>
        <v>0</v>
      </c>
      <c r="BH719">
        <f>(AN719-AT719)/(AN719-BE719)</f>
        <v>0</v>
      </c>
      <c r="BI719">
        <f>(AT719-AS719)/(AT719-AM719)</f>
        <v>0</v>
      </c>
      <c r="BJ719">
        <f>(AN719-AT719)/(AN719-AM719)</f>
        <v>0</v>
      </c>
      <c r="BK719">
        <f>(BG719*BE719/AS719)</f>
        <v>0</v>
      </c>
      <c r="BL719">
        <f>(1-BK719)</f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f>$B$11*CS719+$C$11*CT719+$F$11*CU719*(1-CX719)</f>
        <v>0</v>
      </c>
      <c r="BV719">
        <f>BU719*BW719</f>
        <v>0</v>
      </c>
      <c r="BW719">
        <f>($B$11*$D$9+$C$11*$D$9+$F$11*((DH719+CZ719)/MAX(DH719+CZ719+DI719, 0.1)*$I$9+DI719/MAX(DH719+CZ719+DI719, 0.1)*$J$9))/($B$11+$C$11+$F$11)</f>
        <v>0</v>
      </c>
      <c r="BX719">
        <f>($B$11*$K$9+$C$11*$K$9+$F$11*((DH719+CZ719)/MAX(DH719+CZ719+DI719, 0.1)*$P$9+DI719/MAX(DH719+CZ719+DI719, 0.1)*$Q$9))/($B$11+$C$11+$F$11)</f>
        <v>0</v>
      </c>
      <c r="BY719">
        <v>6</v>
      </c>
      <c r="BZ719">
        <v>0.5</v>
      </c>
      <c r="CA719" t="s">
        <v>304</v>
      </c>
      <c r="CB719">
        <v>2</v>
      </c>
      <c r="CC719">
        <v>1625678619.5</v>
      </c>
      <c r="CD719">
        <v>404.868</v>
      </c>
      <c r="CE719">
        <v>419.905666666667</v>
      </c>
      <c r="CF719">
        <v>18.7893666666667</v>
      </c>
      <c r="CG719">
        <v>14.9405</v>
      </c>
      <c r="CH719">
        <v>419.209333333333</v>
      </c>
      <c r="CI719">
        <v>20.4402333333333</v>
      </c>
      <c r="CJ719">
        <v>500.061333333333</v>
      </c>
      <c r="CK719">
        <v>100.419</v>
      </c>
      <c r="CL719">
        <v>0.100548666666667</v>
      </c>
      <c r="CM719">
        <v>34.5036</v>
      </c>
      <c r="CN719">
        <v>33.6729</v>
      </c>
      <c r="CO719">
        <v>999.9</v>
      </c>
      <c r="CP719">
        <v>0</v>
      </c>
      <c r="CQ719">
        <v>0</v>
      </c>
      <c r="CR719">
        <v>9959.58333333333</v>
      </c>
      <c r="CS719">
        <v>0</v>
      </c>
      <c r="CT719">
        <v>4.35615</v>
      </c>
      <c r="CU719">
        <v>1045.96666666667</v>
      </c>
      <c r="CV719">
        <v>0.961995</v>
      </c>
      <c r="CW719">
        <v>0.0380048</v>
      </c>
      <c r="CX719">
        <v>0</v>
      </c>
      <c r="CY719">
        <v>1099.79333333333</v>
      </c>
      <c r="CZ719">
        <v>4.99912</v>
      </c>
      <c r="DA719">
        <v>11510.9333333333</v>
      </c>
      <c r="DB719">
        <v>6712.59666666667</v>
      </c>
      <c r="DC719">
        <v>39.7703333333333</v>
      </c>
      <c r="DD719">
        <v>41.9163333333333</v>
      </c>
      <c r="DE719">
        <v>41.2286666666667</v>
      </c>
      <c r="DF719">
        <v>41.8123333333333</v>
      </c>
      <c r="DG719">
        <v>42.354</v>
      </c>
      <c r="DH719">
        <v>1001.40666666667</v>
      </c>
      <c r="DI719">
        <v>39.56</v>
      </c>
      <c r="DJ719">
        <v>0</v>
      </c>
      <c r="DK719">
        <v>1625678621.6</v>
      </c>
      <c r="DL719">
        <v>0</v>
      </c>
      <c r="DM719">
        <v>1101.00884615385</v>
      </c>
      <c r="DN719">
        <v>-12.2061538603514</v>
      </c>
      <c r="DO719">
        <v>-126.570940152521</v>
      </c>
      <c r="DP719">
        <v>11523.7461538462</v>
      </c>
      <c r="DQ719">
        <v>15</v>
      </c>
      <c r="DR719">
        <v>1625677134.6</v>
      </c>
      <c r="DS719" t="s">
        <v>305</v>
      </c>
      <c r="DT719">
        <v>1625677128.6</v>
      </c>
      <c r="DU719">
        <v>1625677134.6</v>
      </c>
      <c r="DV719">
        <v>2</v>
      </c>
      <c r="DW719">
        <v>0.041</v>
      </c>
      <c r="DX719">
        <v>0.026</v>
      </c>
      <c r="DY719">
        <v>-14.347</v>
      </c>
      <c r="DZ719">
        <v>-1.389</v>
      </c>
      <c r="EA719">
        <v>420</v>
      </c>
      <c r="EB719">
        <v>5</v>
      </c>
      <c r="EC719">
        <v>0.14</v>
      </c>
      <c r="ED719">
        <v>0.08</v>
      </c>
      <c r="EE719">
        <v>-15.0933756097561</v>
      </c>
      <c r="EF719">
        <v>0.142559581881508</v>
      </c>
      <c r="EG719">
        <v>0.0433154891492403</v>
      </c>
      <c r="EH719">
        <v>1</v>
      </c>
      <c r="EI719">
        <v>1101.57636363636</v>
      </c>
      <c r="EJ719">
        <v>-12.2538451874106</v>
      </c>
      <c r="EK719">
        <v>1.18629757159604</v>
      </c>
      <c r="EL719">
        <v>0</v>
      </c>
      <c r="EM719">
        <v>3.81293634146341</v>
      </c>
      <c r="EN719">
        <v>0.161555121951217</v>
      </c>
      <c r="EO719">
        <v>0.0168374637097184</v>
      </c>
      <c r="EP719">
        <v>0</v>
      </c>
      <c r="EQ719">
        <v>1</v>
      </c>
      <c r="ER719">
        <v>3</v>
      </c>
      <c r="ES719" t="s">
        <v>427</v>
      </c>
      <c r="ET719">
        <v>100</v>
      </c>
      <c r="EU719">
        <v>100</v>
      </c>
      <c r="EV719">
        <v>-14.342</v>
      </c>
      <c r="EW719">
        <v>-1.651</v>
      </c>
      <c r="EX719">
        <v>-14.3476998515065</v>
      </c>
      <c r="EY719">
        <v>0.000485247639819423</v>
      </c>
      <c r="EZ719">
        <v>-1.36446825205216e-06</v>
      </c>
      <c r="FA719">
        <v>5.78542989185787e-10</v>
      </c>
      <c r="FB719">
        <v>-1.1099058739466</v>
      </c>
      <c r="FC719">
        <v>-0.0508365997127688</v>
      </c>
      <c r="FD719">
        <v>0.00161886503163497</v>
      </c>
      <c r="FE719">
        <v>-2.08621555845513e-05</v>
      </c>
      <c r="FF719">
        <v>0</v>
      </c>
      <c r="FG719">
        <v>2096</v>
      </c>
      <c r="FH719">
        <v>2</v>
      </c>
      <c r="FI719">
        <v>28</v>
      </c>
      <c r="FJ719">
        <v>24.9</v>
      </c>
      <c r="FK719">
        <v>24.8</v>
      </c>
      <c r="FL719">
        <v>18</v>
      </c>
      <c r="FM719">
        <v>494.396</v>
      </c>
      <c r="FN719">
        <v>516.247</v>
      </c>
      <c r="FO719">
        <v>40.2101</v>
      </c>
      <c r="FP719">
        <v>27.0311</v>
      </c>
      <c r="FQ719">
        <v>30.0007</v>
      </c>
      <c r="FR719">
        <v>26.9033</v>
      </c>
      <c r="FS719">
        <v>26.8638</v>
      </c>
      <c r="FT719">
        <v>21.6442</v>
      </c>
      <c r="FU719">
        <v>3.37261</v>
      </c>
      <c r="FV719">
        <v>0</v>
      </c>
      <c r="FW719">
        <v>40.27</v>
      </c>
      <c r="FX719">
        <v>420</v>
      </c>
      <c r="FY719">
        <v>15.2099</v>
      </c>
      <c r="FZ719">
        <v>101.635</v>
      </c>
      <c r="GA719">
        <v>96.1432</v>
      </c>
    </row>
    <row r="720" spans="1:183">
      <c r="A720">
        <v>704</v>
      </c>
      <c r="B720">
        <v>1625678622.5</v>
      </c>
      <c r="C720">
        <v>1406.40000009537</v>
      </c>
      <c r="D720" t="s">
        <v>1714</v>
      </c>
      <c r="E720" t="s">
        <v>1715</v>
      </c>
      <c r="F720">
        <v>1</v>
      </c>
      <c r="G720" t="s">
        <v>302</v>
      </c>
      <c r="H720">
        <v>1625678621.5</v>
      </c>
      <c r="I720">
        <f>(J720)/1000</f>
        <v>0</v>
      </c>
      <c r="J720">
        <f>1000*CJ720*AH720*(CF720-CG720)/(100*BY720*(1000-AH720*CF720))</f>
        <v>0</v>
      </c>
      <c r="K720">
        <f>CJ720*AH720*(CE720-CD720*(1000-AH720*CG720)/(1000-AH720*CF720))/(100*BY720)</f>
        <v>0</v>
      </c>
      <c r="L720">
        <f>CD720 - IF(AH720&gt;1, K720*BY720*100.0/(AJ720*CR720), 0)</f>
        <v>0</v>
      </c>
      <c r="M720">
        <f>((S720-I720/2)*L720-K720)/(S720+I720/2)</f>
        <v>0</v>
      </c>
      <c r="N720">
        <f>M720*(CK720+CL720)/1000.0</f>
        <v>0</v>
      </c>
      <c r="O720">
        <f>(CD720 - IF(AH720&gt;1, K720*BY720*100.0/(AJ720*CR720), 0))*(CK720+CL720)/1000.0</f>
        <v>0</v>
      </c>
      <c r="P720">
        <f>2.0/((1/R720-1/Q720)+SIGN(R720)*SQRT((1/R720-1/Q720)*(1/R720-1/Q720) + 4*BZ720/((BZ720+1)*(BZ720+1))*(2*1/R720*1/Q720-1/Q720*1/Q720)))</f>
        <v>0</v>
      </c>
      <c r="Q720">
        <f>IF(LEFT(CA720,1)&lt;&gt;"0",IF(LEFT(CA720,1)="1",3.0,CB720),$D$5+$E$5*(CR720*CK720/($K$5*1000))+$F$5*(CR720*CK720/($K$5*1000))*MAX(MIN(BY720,$J$5),$I$5)*MAX(MIN(BY720,$J$5),$I$5)+$G$5*MAX(MIN(BY720,$J$5),$I$5)*(CR720*CK720/($K$5*1000))+$H$5*(CR720*CK720/($K$5*1000))*(CR720*CK720/($K$5*1000)))</f>
        <v>0</v>
      </c>
      <c r="R720">
        <f>I720*(1000-(1000*0.61365*exp(17.502*V720/(240.97+V720))/(CK720+CL720)+CF720)/2)/(1000*0.61365*exp(17.502*V720/(240.97+V720))/(CK720+CL720)-CF720)</f>
        <v>0</v>
      </c>
      <c r="S720">
        <f>1/((BZ720+1)/(P720/1.6)+1/(Q720/1.37)) + BZ720/((BZ720+1)/(P720/1.6) + BZ720/(Q720/1.37))</f>
        <v>0</v>
      </c>
      <c r="T720">
        <f>(BU720*BX720)</f>
        <v>0</v>
      </c>
      <c r="U720">
        <f>(CM720+(T720+2*0.95*5.67E-8*(((CM720+$B$7)+273)^4-(CM720+273)^4)-44100*I720)/(1.84*29.3*Q720+8*0.95*5.67E-8*(CM720+273)^3))</f>
        <v>0</v>
      </c>
      <c r="V720">
        <f>($C$7*CN720+$D$7*CO720+$E$7*U720)</f>
        <v>0</v>
      </c>
      <c r="W720">
        <f>0.61365*exp(17.502*V720/(240.97+V720))</f>
        <v>0</v>
      </c>
      <c r="X720">
        <f>(Y720/Z720*100)</f>
        <v>0</v>
      </c>
      <c r="Y720">
        <f>CF720*(CK720+CL720)/1000</f>
        <v>0</v>
      </c>
      <c r="Z720">
        <f>0.61365*exp(17.502*CM720/(240.97+CM720))</f>
        <v>0</v>
      </c>
      <c r="AA720">
        <f>(W720-CF720*(CK720+CL720)/1000)</f>
        <v>0</v>
      </c>
      <c r="AB720">
        <f>(-I720*44100)</f>
        <v>0</v>
      </c>
      <c r="AC720">
        <f>2*29.3*Q720*0.92*(CM720-V720)</f>
        <v>0</v>
      </c>
      <c r="AD720">
        <f>2*0.95*5.67E-8*(((CM720+$B$7)+273)^4-(V720+273)^4)</f>
        <v>0</v>
      </c>
      <c r="AE720">
        <f>T720+AD720+AB720+AC720</f>
        <v>0</v>
      </c>
      <c r="AF720">
        <v>0</v>
      </c>
      <c r="AG720">
        <v>0</v>
      </c>
      <c r="AH720">
        <f>IF(AF720*$H$13&gt;=AJ720,1.0,(AJ720/(AJ720-AF720*$H$13)))</f>
        <v>0</v>
      </c>
      <c r="AI720">
        <f>(AH720-1)*100</f>
        <v>0</v>
      </c>
      <c r="AJ720">
        <f>MAX(0,($B$13+$C$13*CR720)/(1+$D$13*CR720)*CK720/(CM720+273)*$E$13)</f>
        <v>0</v>
      </c>
      <c r="AK720" t="s">
        <v>303</v>
      </c>
      <c r="AL720" t="s">
        <v>303</v>
      </c>
      <c r="AM720">
        <v>0</v>
      </c>
      <c r="AN720">
        <v>0</v>
      </c>
      <c r="AO720">
        <f>1-AM720/AN720</f>
        <v>0</v>
      </c>
      <c r="AP720">
        <v>0</v>
      </c>
      <c r="AQ720" t="s">
        <v>303</v>
      </c>
      <c r="AR720" t="s">
        <v>303</v>
      </c>
      <c r="AS720">
        <v>0</v>
      </c>
      <c r="AT720">
        <v>0</v>
      </c>
      <c r="AU720">
        <f>1-AS720/AT720</f>
        <v>0</v>
      </c>
      <c r="AV720">
        <v>0.5</v>
      </c>
      <c r="AW720">
        <f>BV720</f>
        <v>0</v>
      </c>
      <c r="AX720">
        <f>K720</f>
        <v>0</v>
      </c>
      <c r="AY720">
        <f>AU720*AV720*AW720</f>
        <v>0</v>
      </c>
      <c r="AZ720">
        <f>(AX720-AP720)/AW720</f>
        <v>0</v>
      </c>
      <c r="BA720">
        <f>(AN720-AT720)/AT720</f>
        <v>0</v>
      </c>
      <c r="BB720">
        <f>AM720/(AO720+AM720/AT720)</f>
        <v>0</v>
      </c>
      <c r="BC720" t="s">
        <v>303</v>
      </c>
      <c r="BD720">
        <v>0</v>
      </c>
      <c r="BE720">
        <f>IF(BD720&lt;&gt;0, BD720, BB720)</f>
        <v>0</v>
      </c>
      <c r="BF720">
        <f>1-BE720/AT720</f>
        <v>0</v>
      </c>
      <c r="BG720">
        <f>(AT720-AS720)/(AT720-BE720)</f>
        <v>0</v>
      </c>
      <c r="BH720">
        <f>(AN720-AT720)/(AN720-BE720)</f>
        <v>0</v>
      </c>
      <c r="BI720">
        <f>(AT720-AS720)/(AT720-AM720)</f>
        <v>0</v>
      </c>
      <c r="BJ720">
        <f>(AN720-AT720)/(AN720-AM720)</f>
        <v>0</v>
      </c>
      <c r="BK720">
        <f>(BG720*BE720/AS720)</f>
        <v>0</v>
      </c>
      <c r="BL720">
        <f>(1-BK720)</f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f>$B$11*CS720+$C$11*CT720+$F$11*CU720*(1-CX720)</f>
        <v>0</v>
      </c>
      <c r="BV720">
        <f>BU720*BW720</f>
        <v>0</v>
      </c>
      <c r="BW720">
        <f>($B$11*$D$9+$C$11*$D$9+$F$11*((DH720+CZ720)/MAX(DH720+CZ720+DI720, 0.1)*$I$9+DI720/MAX(DH720+CZ720+DI720, 0.1)*$J$9))/($B$11+$C$11+$F$11)</f>
        <v>0</v>
      </c>
      <c r="BX720">
        <f>($B$11*$K$9+$C$11*$K$9+$F$11*((DH720+CZ720)/MAX(DH720+CZ720+DI720, 0.1)*$P$9+DI720/MAX(DH720+CZ720+DI720, 0.1)*$Q$9))/($B$11+$C$11+$F$11)</f>
        <v>0</v>
      </c>
      <c r="BY720">
        <v>6</v>
      </c>
      <c r="BZ720">
        <v>0.5</v>
      </c>
      <c r="CA720" t="s">
        <v>304</v>
      </c>
      <c r="CB720">
        <v>2</v>
      </c>
      <c r="CC720">
        <v>1625678621.5</v>
      </c>
      <c r="CD720">
        <v>404.849333333333</v>
      </c>
      <c r="CE720">
        <v>419.926666666667</v>
      </c>
      <c r="CF720">
        <v>18.8188333333333</v>
      </c>
      <c r="CG720">
        <v>14.9653666666667</v>
      </c>
      <c r="CH720">
        <v>419.190666666667</v>
      </c>
      <c r="CI720">
        <v>20.47</v>
      </c>
      <c r="CJ720">
        <v>500.077666666667</v>
      </c>
      <c r="CK720">
        <v>100.419333333333</v>
      </c>
      <c r="CL720">
        <v>0.100329</v>
      </c>
      <c r="CM720">
        <v>34.5357</v>
      </c>
      <c r="CN720">
        <v>33.7042666666667</v>
      </c>
      <c r="CO720">
        <v>999.9</v>
      </c>
      <c r="CP720">
        <v>0</v>
      </c>
      <c r="CQ720">
        <v>0</v>
      </c>
      <c r="CR720">
        <v>9986.25</v>
      </c>
      <c r="CS720">
        <v>0</v>
      </c>
      <c r="CT720">
        <v>4.36855333333333</v>
      </c>
      <c r="CU720">
        <v>1045.96666666667</v>
      </c>
      <c r="CV720">
        <v>0.961995</v>
      </c>
      <c r="CW720">
        <v>0.0380048</v>
      </c>
      <c r="CX720">
        <v>0</v>
      </c>
      <c r="CY720">
        <v>1099.31666666667</v>
      </c>
      <c r="CZ720">
        <v>4.99912</v>
      </c>
      <c r="DA720">
        <v>11508.0333333333</v>
      </c>
      <c r="DB720">
        <v>6712.59333333333</v>
      </c>
      <c r="DC720">
        <v>39.687</v>
      </c>
      <c r="DD720">
        <v>41.937</v>
      </c>
      <c r="DE720">
        <v>41.187</v>
      </c>
      <c r="DF720">
        <v>41.8333333333333</v>
      </c>
      <c r="DG720">
        <v>42.5206666666667</v>
      </c>
      <c r="DH720">
        <v>1001.40666666667</v>
      </c>
      <c r="DI720">
        <v>39.56</v>
      </c>
      <c r="DJ720">
        <v>0</v>
      </c>
      <c r="DK720">
        <v>1625678623.4</v>
      </c>
      <c r="DL720">
        <v>0</v>
      </c>
      <c r="DM720">
        <v>1100.588</v>
      </c>
      <c r="DN720">
        <v>-12.1107692277994</v>
      </c>
      <c r="DO720">
        <v>-118.007692053939</v>
      </c>
      <c r="DP720">
        <v>11519.652</v>
      </c>
      <c r="DQ720">
        <v>15</v>
      </c>
      <c r="DR720">
        <v>1625677134.6</v>
      </c>
      <c r="DS720" t="s">
        <v>305</v>
      </c>
      <c r="DT720">
        <v>1625677128.6</v>
      </c>
      <c r="DU720">
        <v>1625677134.6</v>
      </c>
      <c r="DV720">
        <v>2</v>
      </c>
      <c r="DW720">
        <v>0.041</v>
      </c>
      <c r="DX720">
        <v>0.026</v>
      </c>
      <c r="DY720">
        <v>-14.347</v>
      </c>
      <c r="DZ720">
        <v>-1.389</v>
      </c>
      <c r="EA720">
        <v>420</v>
      </c>
      <c r="EB720">
        <v>5</v>
      </c>
      <c r="EC720">
        <v>0.14</v>
      </c>
      <c r="ED720">
        <v>0.08</v>
      </c>
      <c r="EE720">
        <v>-15.0875756097561</v>
      </c>
      <c r="EF720">
        <v>0.104092682926814</v>
      </c>
      <c r="EG720">
        <v>0.0421232267802966</v>
      </c>
      <c r="EH720">
        <v>1</v>
      </c>
      <c r="EI720">
        <v>1101.2196969697</v>
      </c>
      <c r="EJ720">
        <v>-12.5010746653956</v>
      </c>
      <c r="EK720">
        <v>1.20445004386759</v>
      </c>
      <c r="EL720">
        <v>0</v>
      </c>
      <c r="EM720">
        <v>3.81909268292683</v>
      </c>
      <c r="EN720">
        <v>0.18034662020905</v>
      </c>
      <c r="EO720">
        <v>0.0187346430149994</v>
      </c>
      <c r="EP720">
        <v>0</v>
      </c>
      <c r="EQ720">
        <v>1</v>
      </c>
      <c r="ER720">
        <v>3</v>
      </c>
      <c r="ES720" t="s">
        <v>427</v>
      </c>
      <c r="ET720">
        <v>100</v>
      </c>
      <c r="EU720">
        <v>100</v>
      </c>
      <c r="EV720">
        <v>-14.342</v>
      </c>
      <c r="EW720">
        <v>-1.6513</v>
      </c>
      <c r="EX720">
        <v>-14.3476998515065</v>
      </c>
      <c r="EY720">
        <v>0.000485247639819423</v>
      </c>
      <c r="EZ720">
        <v>-1.36446825205216e-06</v>
      </c>
      <c r="FA720">
        <v>5.78542989185787e-10</v>
      </c>
      <c r="FB720">
        <v>-1.1099058739466</v>
      </c>
      <c r="FC720">
        <v>-0.0508365997127688</v>
      </c>
      <c r="FD720">
        <v>0.00161886503163497</v>
      </c>
      <c r="FE720">
        <v>-2.08621555845513e-05</v>
      </c>
      <c r="FF720">
        <v>0</v>
      </c>
      <c r="FG720">
        <v>2096</v>
      </c>
      <c r="FH720">
        <v>2</v>
      </c>
      <c r="FI720">
        <v>28</v>
      </c>
      <c r="FJ720">
        <v>24.9</v>
      </c>
      <c r="FK720">
        <v>24.8</v>
      </c>
      <c r="FL720">
        <v>18</v>
      </c>
      <c r="FM720">
        <v>494.264</v>
      </c>
      <c r="FN720">
        <v>516.124</v>
      </c>
      <c r="FO720">
        <v>40.2533</v>
      </c>
      <c r="FP720">
        <v>27.0345</v>
      </c>
      <c r="FQ720">
        <v>30.0007</v>
      </c>
      <c r="FR720">
        <v>26.905</v>
      </c>
      <c r="FS720">
        <v>26.8661</v>
      </c>
      <c r="FT720">
        <v>21.6455</v>
      </c>
      <c r="FU720">
        <v>3.0403</v>
      </c>
      <c r="FV720">
        <v>0</v>
      </c>
      <c r="FW720">
        <v>40.34</v>
      </c>
      <c r="FX720">
        <v>420</v>
      </c>
      <c r="FY720">
        <v>15.2139</v>
      </c>
      <c r="FZ720">
        <v>101.634</v>
      </c>
      <c r="GA720">
        <v>96.1424</v>
      </c>
    </row>
    <row r="721" spans="1:183">
      <c r="A721">
        <v>705</v>
      </c>
      <c r="B721">
        <v>1625678624.5</v>
      </c>
      <c r="C721">
        <v>1408.40000009537</v>
      </c>
      <c r="D721" t="s">
        <v>1716</v>
      </c>
      <c r="E721" t="s">
        <v>1717</v>
      </c>
      <c r="F721">
        <v>1</v>
      </c>
      <c r="G721" t="s">
        <v>302</v>
      </c>
      <c r="H721">
        <v>1625678623.5</v>
      </c>
      <c r="I721">
        <f>(J721)/1000</f>
        <v>0</v>
      </c>
      <c r="J721">
        <f>1000*CJ721*AH721*(CF721-CG721)/(100*BY721*(1000-AH721*CF721))</f>
        <v>0</v>
      </c>
      <c r="K721">
        <f>CJ721*AH721*(CE721-CD721*(1000-AH721*CG721)/(1000-AH721*CF721))/(100*BY721)</f>
        <v>0</v>
      </c>
      <c r="L721">
        <f>CD721 - IF(AH721&gt;1, K721*BY721*100.0/(AJ721*CR721), 0)</f>
        <v>0</v>
      </c>
      <c r="M721">
        <f>((S721-I721/2)*L721-K721)/(S721+I721/2)</f>
        <v>0</v>
      </c>
      <c r="N721">
        <f>M721*(CK721+CL721)/1000.0</f>
        <v>0</v>
      </c>
      <c r="O721">
        <f>(CD721 - IF(AH721&gt;1, K721*BY721*100.0/(AJ721*CR721), 0))*(CK721+CL721)/1000.0</f>
        <v>0</v>
      </c>
      <c r="P721">
        <f>2.0/((1/R721-1/Q721)+SIGN(R721)*SQRT((1/R721-1/Q721)*(1/R721-1/Q721) + 4*BZ721/((BZ721+1)*(BZ721+1))*(2*1/R721*1/Q721-1/Q721*1/Q721)))</f>
        <v>0</v>
      </c>
      <c r="Q721">
        <f>IF(LEFT(CA721,1)&lt;&gt;"0",IF(LEFT(CA721,1)="1",3.0,CB721),$D$5+$E$5*(CR721*CK721/($K$5*1000))+$F$5*(CR721*CK721/($K$5*1000))*MAX(MIN(BY721,$J$5),$I$5)*MAX(MIN(BY721,$J$5),$I$5)+$G$5*MAX(MIN(BY721,$J$5),$I$5)*(CR721*CK721/($K$5*1000))+$H$5*(CR721*CK721/($K$5*1000))*(CR721*CK721/($K$5*1000)))</f>
        <v>0</v>
      </c>
      <c r="R721">
        <f>I721*(1000-(1000*0.61365*exp(17.502*V721/(240.97+V721))/(CK721+CL721)+CF721)/2)/(1000*0.61365*exp(17.502*V721/(240.97+V721))/(CK721+CL721)-CF721)</f>
        <v>0</v>
      </c>
      <c r="S721">
        <f>1/((BZ721+1)/(P721/1.6)+1/(Q721/1.37)) + BZ721/((BZ721+1)/(P721/1.6) + BZ721/(Q721/1.37))</f>
        <v>0</v>
      </c>
      <c r="T721">
        <f>(BU721*BX721)</f>
        <v>0</v>
      </c>
      <c r="U721">
        <f>(CM721+(T721+2*0.95*5.67E-8*(((CM721+$B$7)+273)^4-(CM721+273)^4)-44100*I721)/(1.84*29.3*Q721+8*0.95*5.67E-8*(CM721+273)^3))</f>
        <v>0</v>
      </c>
      <c r="V721">
        <f>($C$7*CN721+$D$7*CO721+$E$7*U721)</f>
        <v>0</v>
      </c>
      <c r="W721">
        <f>0.61365*exp(17.502*V721/(240.97+V721))</f>
        <v>0</v>
      </c>
      <c r="X721">
        <f>(Y721/Z721*100)</f>
        <v>0</v>
      </c>
      <c r="Y721">
        <f>CF721*(CK721+CL721)/1000</f>
        <v>0</v>
      </c>
      <c r="Z721">
        <f>0.61365*exp(17.502*CM721/(240.97+CM721))</f>
        <v>0</v>
      </c>
      <c r="AA721">
        <f>(W721-CF721*(CK721+CL721)/1000)</f>
        <v>0</v>
      </c>
      <c r="AB721">
        <f>(-I721*44100)</f>
        <v>0</v>
      </c>
      <c r="AC721">
        <f>2*29.3*Q721*0.92*(CM721-V721)</f>
        <v>0</v>
      </c>
      <c r="AD721">
        <f>2*0.95*5.67E-8*(((CM721+$B$7)+273)^4-(V721+273)^4)</f>
        <v>0</v>
      </c>
      <c r="AE721">
        <f>T721+AD721+AB721+AC721</f>
        <v>0</v>
      </c>
      <c r="AF721">
        <v>0</v>
      </c>
      <c r="AG721">
        <v>0</v>
      </c>
      <c r="AH721">
        <f>IF(AF721*$H$13&gt;=AJ721,1.0,(AJ721/(AJ721-AF721*$H$13)))</f>
        <v>0</v>
      </c>
      <c r="AI721">
        <f>(AH721-1)*100</f>
        <v>0</v>
      </c>
      <c r="AJ721">
        <f>MAX(0,($B$13+$C$13*CR721)/(1+$D$13*CR721)*CK721/(CM721+273)*$E$13)</f>
        <v>0</v>
      </c>
      <c r="AK721" t="s">
        <v>303</v>
      </c>
      <c r="AL721" t="s">
        <v>303</v>
      </c>
      <c r="AM721">
        <v>0</v>
      </c>
      <c r="AN721">
        <v>0</v>
      </c>
      <c r="AO721">
        <f>1-AM721/AN721</f>
        <v>0</v>
      </c>
      <c r="AP721">
        <v>0</v>
      </c>
      <c r="AQ721" t="s">
        <v>303</v>
      </c>
      <c r="AR721" t="s">
        <v>303</v>
      </c>
      <c r="AS721">
        <v>0</v>
      </c>
      <c r="AT721">
        <v>0</v>
      </c>
      <c r="AU721">
        <f>1-AS721/AT721</f>
        <v>0</v>
      </c>
      <c r="AV721">
        <v>0.5</v>
      </c>
      <c r="AW721">
        <f>BV721</f>
        <v>0</v>
      </c>
      <c r="AX721">
        <f>K721</f>
        <v>0</v>
      </c>
      <c r="AY721">
        <f>AU721*AV721*AW721</f>
        <v>0</v>
      </c>
      <c r="AZ721">
        <f>(AX721-AP721)/AW721</f>
        <v>0</v>
      </c>
      <c r="BA721">
        <f>(AN721-AT721)/AT721</f>
        <v>0</v>
      </c>
      <c r="BB721">
        <f>AM721/(AO721+AM721/AT721)</f>
        <v>0</v>
      </c>
      <c r="BC721" t="s">
        <v>303</v>
      </c>
      <c r="BD721">
        <v>0</v>
      </c>
      <c r="BE721">
        <f>IF(BD721&lt;&gt;0, BD721, BB721)</f>
        <v>0</v>
      </c>
      <c r="BF721">
        <f>1-BE721/AT721</f>
        <v>0</v>
      </c>
      <c r="BG721">
        <f>(AT721-AS721)/(AT721-BE721)</f>
        <v>0</v>
      </c>
      <c r="BH721">
        <f>(AN721-AT721)/(AN721-BE721)</f>
        <v>0</v>
      </c>
      <c r="BI721">
        <f>(AT721-AS721)/(AT721-AM721)</f>
        <v>0</v>
      </c>
      <c r="BJ721">
        <f>(AN721-AT721)/(AN721-AM721)</f>
        <v>0</v>
      </c>
      <c r="BK721">
        <f>(BG721*BE721/AS721)</f>
        <v>0</v>
      </c>
      <c r="BL721">
        <f>(1-BK721)</f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f>$B$11*CS721+$C$11*CT721+$F$11*CU721*(1-CX721)</f>
        <v>0</v>
      </c>
      <c r="BV721">
        <f>BU721*BW721</f>
        <v>0</v>
      </c>
      <c r="BW721">
        <f>($B$11*$D$9+$C$11*$D$9+$F$11*((DH721+CZ721)/MAX(DH721+CZ721+DI721, 0.1)*$I$9+DI721/MAX(DH721+CZ721+DI721, 0.1)*$J$9))/($B$11+$C$11+$F$11)</f>
        <v>0</v>
      </c>
      <c r="BX721">
        <f>($B$11*$K$9+$C$11*$K$9+$F$11*((DH721+CZ721)/MAX(DH721+CZ721+DI721, 0.1)*$P$9+DI721/MAX(DH721+CZ721+DI721, 0.1)*$Q$9))/($B$11+$C$11+$F$11)</f>
        <v>0</v>
      </c>
      <c r="BY721">
        <v>6</v>
      </c>
      <c r="BZ721">
        <v>0.5</v>
      </c>
      <c r="CA721" t="s">
        <v>304</v>
      </c>
      <c r="CB721">
        <v>2</v>
      </c>
      <c r="CC721">
        <v>1625678623.5</v>
      </c>
      <c r="CD721">
        <v>404.836333333333</v>
      </c>
      <c r="CE721">
        <v>419.956</v>
      </c>
      <c r="CF721">
        <v>18.8476</v>
      </c>
      <c r="CG721">
        <v>14.9887333333333</v>
      </c>
      <c r="CH721">
        <v>419.177333333333</v>
      </c>
      <c r="CI721">
        <v>20.4991</v>
      </c>
      <c r="CJ721">
        <v>499.964666666667</v>
      </c>
      <c r="CK721">
        <v>100.419666666667</v>
      </c>
      <c r="CL721">
        <v>0.0997851666666667</v>
      </c>
      <c r="CM721">
        <v>34.5658666666667</v>
      </c>
      <c r="CN721">
        <v>33.7273</v>
      </c>
      <c r="CO721">
        <v>999.9</v>
      </c>
      <c r="CP721">
        <v>0</v>
      </c>
      <c r="CQ721">
        <v>0</v>
      </c>
      <c r="CR721">
        <v>10024.6</v>
      </c>
      <c r="CS721">
        <v>0</v>
      </c>
      <c r="CT721">
        <v>4.39612333333333</v>
      </c>
      <c r="CU721">
        <v>1046.06666666667</v>
      </c>
      <c r="CV721">
        <v>0.961998666666667</v>
      </c>
      <c r="CW721">
        <v>0.0380011</v>
      </c>
      <c r="CX721">
        <v>0</v>
      </c>
      <c r="CY721">
        <v>1098.83</v>
      </c>
      <c r="CZ721">
        <v>4.99912</v>
      </c>
      <c r="DA721">
        <v>11504.8333333333</v>
      </c>
      <c r="DB721">
        <v>6713.24</v>
      </c>
      <c r="DC721">
        <v>39.6036666666667</v>
      </c>
      <c r="DD721">
        <v>41.9163333333333</v>
      </c>
      <c r="DE721">
        <v>41.1663333333333</v>
      </c>
      <c r="DF721">
        <v>41.8123333333333</v>
      </c>
      <c r="DG721">
        <v>42.0833333333333</v>
      </c>
      <c r="DH721">
        <v>1001.50666666667</v>
      </c>
      <c r="DI721">
        <v>39.56</v>
      </c>
      <c r="DJ721">
        <v>0</v>
      </c>
      <c r="DK721">
        <v>1625678625.2</v>
      </c>
      <c r="DL721">
        <v>0</v>
      </c>
      <c r="DM721">
        <v>1100.27076923077</v>
      </c>
      <c r="DN721">
        <v>-12.0574359165374</v>
      </c>
      <c r="DO721">
        <v>-113.247863255313</v>
      </c>
      <c r="DP721">
        <v>11516.8576923077</v>
      </c>
      <c r="DQ721">
        <v>15</v>
      </c>
      <c r="DR721">
        <v>1625677134.6</v>
      </c>
      <c r="DS721" t="s">
        <v>305</v>
      </c>
      <c r="DT721">
        <v>1625677128.6</v>
      </c>
      <c r="DU721">
        <v>1625677134.6</v>
      </c>
      <c r="DV721">
        <v>2</v>
      </c>
      <c r="DW721">
        <v>0.041</v>
      </c>
      <c r="DX721">
        <v>0.026</v>
      </c>
      <c r="DY721">
        <v>-14.347</v>
      </c>
      <c r="DZ721">
        <v>-1.389</v>
      </c>
      <c r="EA721">
        <v>420</v>
      </c>
      <c r="EB721">
        <v>5</v>
      </c>
      <c r="EC721">
        <v>0.14</v>
      </c>
      <c r="ED721">
        <v>0.08</v>
      </c>
      <c r="EE721">
        <v>-15.0843512195122</v>
      </c>
      <c r="EF721">
        <v>-0.0630668989547141</v>
      </c>
      <c r="EG721">
        <v>0.0381208548131273</v>
      </c>
      <c r="EH721">
        <v>1</v>
      </c>
      <c r="EI721">
        <v>1100.84428571429</v>
      </c>
      <c r="EJ721">
        <v>-12.5133463796484</v>
      </c>
      <c r="EK721">
        <v>1.2716429995747</v>
      </c>
      <c r="EL721">
        <v>0</v>
      </c>
      <c r="EM721">
        <v>3.82525756097561</v>
      </c>
      <c r="EN721">
        <v>0.195172055749129</v>
      </c>
      <c r="EO721">
        <v>0.020102130669802</v>
      </c>
      <c r="EP721">
        <v>0</v>
      </c>
      <c r="EQ721">
        <v>1</v>
      </c>
      <c r="ER721">
        <v>3</v>
      </c>
      <c r="ES721" t="s">
        <v>427</v>
      </c>
      <c r="ET721">
        <v>100</v>
      </c>
      <c r="EU721">
        <v>100</v>
      </c>
      <c r="EV721">
        <v>-14.341</v>
      </c>
      <c r="EW721">
        <v>-1.6516</v>
      </c>
      <c r="EX721">
        <v>-14.3476998515065</v>
      </c>
      <c r="EY721">
        <v>0.000485247639819423</v>
      </c>
      <c r="EZ721">
        <v>-1.36446825205216e-06</v>
      </c>
      <c r="FA721">
        <v>5.78542989185787e-10</v>
      </c>
      <c r="FB721">
        <v>-1.1099058739466</v>
      </c>
      <c r="FC721">
        <v>-0.0508365997127688</v>
      </c>
      <c r="FD721">
        <v>0.00161886503163497</v>
      </c>
      <c r="FE721">
        <v>-2.08621555845513e-05</v>
      </c>
      <c r="FF721">
        <v>0</v>
      </c>
      <c r="FG721">
        <v>2096</v>
      </c>
      <c r="FH721">
        <v>2</v>
      </c>
      <c r="FI721">
        <v>28</v>
      </c>
      <c r="FJ721">
        <v>24.9</v>
      </c>
      <c r="FK721">
        <v>24.8</v>
      </c>
      <c r="FL721">
        <v>18</v>
      </c>
      <c r="FM721">
        <v>494.381</v>
      </c>
      <c r="FN721">
        <v>515.96</v>
      </c>
      <c r="FO721">
        <v>40.2997</v>
      </c>
      <c r="FP721">
        <v>27.0374</v>
      </c>
      <c r="FQ721">
        <v>30.0006</v>
      </c>
      <c r="FR721">
        <v>26.9067</v>
      </c>
      <c r="FS721">
        <v>26.8679</v>
      </c>
      <c r="FT721">
        <v>21.6477</v>
      </c>
      <c r="FU721">
        <v>2.43768</v>
      </c>
      <c r="FV721">
        <v>0</v>
      </c>
      <c r="FW721">
        <v>40.34</v>
      </c>
      <c r="FX721">
        <v>420</v>
      </c>
      <c r="FY721">
        <v>15.3186</v>
      </c>
      <c r="FZ721">
        <v>101.634</v>
      </c>
      <c r="GA721">
        <v>96.1416</v>
      </c>
    </row>
    <row r="722" spans="1:183">
      <c r="A722">
        <v>706</v>
      </c>
      <c r="B722">
        <v>1625678626.5</v>
      </c>
      <c r="C722">
        <v>1410.40000009537</v>
      </c>
      <c r="D722" t="s">
        <v>1718</v>
      </c>
      <c r="E722" t="s">
        <v>1719</v>
      </c>
      <c r="F722">
        <v>1</v>
      </c>
      <c r="G722" t="s">
        <v>302</v>
      </c>
      <c r="H722">
        <v>1625678625.5</v>
      </c>
      <c r="I722">
        <f>(J722)/1000</f>
        <v>0</v>
      </c>
      <c r="J722">
        <f>1000*CJ722*AH722*(CF722-CG722)/(100*BY722*(1000-AH722*CF722))</f>
        <v>0</v>
      </c>
      <c r="K722">
        <f>CJ722*AH722*(CE722-CD722*(1000-AH722*CG722)/(1000-AH722*CF722))/(100*BY722)</f>
        <v>0</v>
      </c>
      <c r="L722">
        <f>CD722 - IF(AH722&gt;1, K722*BY722*100.0/(AJ722*CR722), 0)</f>
        <v>0</v>
      </c>
      <c r="M722">
        <f>((S722-I722/2)*L722-K722)/(S722+I722/2)</f>
        <v>0</v>
      </c>
      <c r="N722">
        <f>M722*(CK722+CL722)/1000.0</f>
        <v>0</v>
      </c>
      <c r="O722">
        <f>(CD722 - IF(AH722&gt;1, K722*BY722*100.0/(AJ722*CR722), 0))*(CK722+CL722)/1000.0</f>
        <v>0</v>
      </c>
      <c r="P722">
        <f>2.0/((1/R722-1/Q722)+SIGN(R722)*SQRT((1/R722-1/Q722)*(1/R722-1/Q722) + 4*BZ722/((BZ722+1)*(BZ722+1))*(2*1/R722*1/Q722-1/Q722*1/Q722)))</f>
        <v>0</v>
      </c>
      <c r="Q722">
        <f>IF(LEFT(CA722,1)&lt;&gt;"0",IF(LEFT(CA722,1)="1",3.0,CB722),$D$5+$E$5*(CR722*CK722/($K$5*1000))+$F$5*(CR722*CK722/($K$5*1000))*MAX(MIN(BY722,$J$5),$I$5)*MAX(MIN(BY722,$J$5),$I$5)+$G$5*MAX(MIN(BY722,$J$5),$I$5)*(CR722*CK722/($K$5*1000))+$H$5*(CR722*CK722/($K$5*1000))*(CR722*CK722/($K$5*1000)))</f>
        <v>0</v>
      </c>
      <c r="R722">
        <f>I722*(1000-(1000*0.61365*exp(17.502*V722/(240.97+V722))/(CK722+CL722)+CF722)/2)/(1000*0.61365*exp(17.502*V722/(240.97+V722))/(CK722+CL722)-CF722)</f>
        <v>0</v>
      </c>
      <c r="S722">
        <f>1/((BZ722+1)/(P722/1.6)+1/(Q722/1.37)) + BZ722/((BZ722+1)/(P722/1.6) + BZ722/(Q722/1.37))</f>
        <v>0</v>
      </c>
      <c r="T722">
        <f>(BU722*BX722)</f>
        <v>0</v>
      </c>
      <c r="U722">
        <f>(CM722+(T722+2*0.95*5.67E-8*(((CM722+$B$7)+273)^4-(CM722+273)^4)-44100*I722)/(1.84*29.3*Q722+8*0.95*5.67E-8*(CM722+273)^3))</f>
        <v>0</v>
      </c>
      <c r="V722">
        <f>($C$7*CN722+$D$7*CO722+$E$7*U722)</f>
        <v>0</v>
      </c>
      <c r="W722">
        <f>0.61365*exp(17.502*V722/(240.97+V722))</f>
        <v>0</v>
      </c>
      <c r="X722">
        <f>(Y722/Z722*100)</f>
        <v>0</v>
      </c>
      <c r="Y722">
        <f>CF722*(CK722+CL722)/1000</f>
        <v>0</v>
      </c>
      <c r="Z722">
        <f>0.61365*exp(17.502*CM722/(240.97+CM722))</f>
        <v>0</v>
      </c>
      <c r="AA722">
        <f>(W722-CF722*(CK722+CL722)/1000)</f>
        <v>0</v>
      </c>
      <c r="AB722">
        <f>(-I722*44100)</f>
        <v>0</v>
      </c>
      <c r="AC722">
        <f>2*29.3*Q722*0.92*(CM722-V722)</f>
        <v>0</v>
      </c>
      <c r="AD722">
        <f>2*0.95*5.67E-8*(((CM722+$B$7)+273)^4-(V722+273)^4)</f>
        <v>0</v>
      </c>
      <c r="AE722">
        <f>T722+AD722+AB722+AC722</f>
        <v>0</v>
      </c>
      <c r="AF722">
        <v>0</v>
      </c>
      <c r="AG722">
        <v>0</v>
      </c>
      <c r="AH722">
        <f>IF(AF722*$H$13&gt;=AJ722,1.0,(AJ722/(AJ722-AF722*$H$13)))</f>
        <v>0</v>
      </c>
      <c r="AI722">
        <f>(AH722-1)*100</f>
        <v>0</v>
      </c>
      <c r="AJ722">
        <f>MAX(0,($B$13+$C$13*CR722)/(1+$D$13*CR722)*CK722/(CM722+273)*$E$13)</f>
        <v>0</v>
      </c>
      <c r="AK722" t="s">
        <v>303</v>
      </c>
      <c r="AL722" t="s">
        <v>303</v>
      </c>
      <c r="AM722">
        <v>0</v>
      </c>
      <c r="AN722">
        <v>0</v>
      </c>
      <c r="AO722">
        <f>1-AM722/AN722</f>
        <v>0</v>
      </c>
      <c r="AP722">
        <v>0</v>
      </c>
      <c r="AQ722" t="s">
        <v>303</v>
      </c>
      <c r="AR722" t="s">
        <v>303</v>
      </c>
      <c r="AS722">
        <v>0</v>
      </c>
      <c r="AT722">
        <v>0</v>
      </c>
      <c r="AU722">
        <f>1-AS722/AT722</f>
        <v>0</v>
      </c>
      <c r="AV722">
        <v>0.5</v>
      </c>
      <c r="AW722">
        <f>BV722</f>
        <v>0</v>
      </c>
      <c r="AX722">
        <f>K722</f>
        <v>0</v>
      </c>
      <c r="AY722">
        <f>AU722*AV722*AW722</f>
        <v>0</v>
      </c>
      <c r="AZ722">
        <f>(AX722-AP722)/AW722</f>
        <v>0</v>
      </c>
      <c r="BA722">
        <f>(AN722-AT722)/AT722</f>
        <v>0</v>
      </c>
      <c r="BB722">
        <f>AM722/(AO722+AM722/AT722)</f>
        <v>0</v>
      </c>
      <c r="BC722" t="s">
        <v>303</v>
      </c>
      <c r="BD722">
        <v>0</v>
      </c>
      <c r="BE722">
        <f>IF(BD722&lt;&gt;0, BD722, BB722)</f>
        <v>0</v>
      </c>
      <c r="BF722">
        <f>1-BE722/AT722</f>
        <v>0</v>
      </c>
      <c r="BG722">
        <f>(AT722-AS722)/(AT722-BE722)</f>
        <v>0</v>
      </c>
      <c r="BH722">
        <f>(AN722-AT722)/(AN722-BE722)</f>
        <v>0</v>
      </c>
      <c r="BI722">
        <f>(AT722-AS722)/(AT722-AM722)</f>
        <v>0</v>
      </c>
      <c r="BJ722">
        <f>(AN722-AT722)/(AN722-AM722)</f>
        <v>0</v>
      </c>
      <c r="BK722">
        <f>(BG722*BE722/AS722)</f>
        <v>0</v>
      </c>
      <c r="BL722">
        <f>(1-BK722)</f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f>$B$11*CS722+$C$11*CT722+$F$11*CU722*(1-CX722)</f>
        <v>0</v>
      </c>
      <c r="BV722">
        <f>BU722*BW722</f>
        <v>0</v>
      </c>
      <c r="BW722">
        <f>($B$11*$D$9+$C$11*$D$9+$F$11*((DH722+CZ722)/MAX(DH722+CZ722+DI722, 0.1)*$I$9+DI722/MAX(DH722+CZ722+DI722, 0.1)*$J$9))/($B$11+$C$11+$F$11)</f>
        <v>0</v>
      </c>
      <c r="BX722">
        <f>($B$11*$K$9+$C$11*$K$9+$F$11*((DH722+CZ722)/MAX(DH722+CZ722+DI722, 0.1)*$P$9+DI722/MAX(DH722+CZ722+DI722, 0.1)*$Q$9))/($B$11+$C$11+$F$11)</f>
        <v>0</v>
      </c>
      <c r="BY722">
        <v>6</v>
      </c>
      <c r="BZ722">
        <v>0.5</v>
      </c>
      <c r="CA722" t="s">
        <v>304</v>
      </c>
      <c r="CB722">
        <v>2</v>
      </c>
      <c r="CC722">
        <v>1625678625.5</v>
      </c>
      <c r="CD722">
        <v>404.833333333333</v>
      </c>
      <c r="CE722">
        <v>419.945333333333</v>
      </c>
      <c r="CF722">
        <v>18.8763</v>
      </c>
      <c r="CG722">
        <v>15.0041</v>
      </c>
      <c r="CH722">
        <v>419.175</v>
      </c>
      <c r="CI722">
        <v>20.5280333333333</v>
      </c>
      <c r="CJ722">
        <v>499.976666666667</v>
      </c>
      <c r="CK722">
        <v>100.421</v>
      </c>
      <c r="CL722">
        <v>0.0997093</v>
      </c>
      <c r="CM722">
        <v>34.5920333333333</v>
      </c>
      <c r="CN722">
        <v>33.7486333333333</v>
      </c>
      <c r="CO722">
        <v>999.9</v>
      </c>
      <c r="CP722">
        <v>0</v>
      </c>
      <c r="CQ722">
        <v>0</v>
      </c>
      <c r="CR722">
        <v>10006.8666666667</v>
      </c>
      <c r="CS722">
        <v>0</v>
      </c>
      <c r="CT722">
        <v>4.41129</v>
      </c>
      <c r="CU722">
        <v>1045.96666666667</v>
      </c>
      <c r="CV722">
        <v>0.961995</v>
      </c>
      <c r="CW722">
        <v>0.0380048</v>
      </c>
      <c r="CX722">
        <v>0</v>
      </c>
      <c r="CY722">
        <v>1098.67</v>
      </c>
      <c r="CZ722">
        <v>4.99912</v>
      </c>
      <c r="DA722">
        <v>11499.4333333333</v>
      </c>
      <c r="DB722">
        <v>6712.56333333333</v>
      </c>
      <c r="DC722">
        <v>39.5413333333333</v>
      </c>
      <c r="DD722">
        <v>41.937</v>
      </c>
      <c r="DE722">
        <v>40.937</v>
      </c>
      <c r="DF722">
        <v>41.7496666666667</v>
      </c>
      <c r="DG722">
        <v>42.1453333333333</v>
      </c>
      <c r="DH722">
        <v>1001.40666666667</v>
      </c>
      <c r="DI722">
        <v>39.56</v>
      </c>
      <c r="DJ722">
        <v>0</v>
      </c>
      <c r="DK722">
        <v>1625678627.6</v>
      </c>
      <c r="DL722">
        <v>0</v>
      </c>
      <c r="DM722">
        <v>1099.80115384615</v>
      </c>
      <c r="DN722">
        <v>-11.5846153944384</v>
      </c>
      <c r="DO722">
        <v>-113.524786263447</v>
      </c>
      <c r="DP722">
        <v>11512.0461538462</v>
      </c>
      <c r="DQ722">
        <v>15</v>
      </c>
      <c r="DR722">
        <v>1625677134.6</v>
      </c>
      <c r="DS722" t="s">
        <v>305</v>
      </c>
      <c r="DT722">
        <v>1625677128.6</v>
      </c>
      <c r="DU722">
        <v>1625677134.6</v>
      </c>
      <c r="DV722">
        <v>2</v>
      </c>
      <c r="DW722">
        <v>0.041</v>
      </c>
      <c r="DX722">
        <v>0.026</v>
      </c>
      <c r="DY722">
        <v>-14.347</v>
      </c>
      <c r="DZ722">
        <v>-1.389</v>
      </c>
      <c r="EA722">
        <v>420</v>
      </c>
      <c r="EB722">
        <v>5</v>
      </c>
      <c r="EC722">
        <v>0.14</v>
      </c>
      <c r="ED722">
        <v>0.08</v>
      </c>
      <c r="EE722">
        <v>-15.0834975609756</v>
      </c>
      <c r="EF722">
        <v>-0.168524738675998</v>
      </c>
      <c r="EG722">
        <v>0.0370356551197454</v>
      </c>
      <c r="EH722">
        <v>1</v>
      </c>
      <c r="EI722">
        <v>1100.35424242424</v>
      </c>
      <c r="EJ722">
        <v>-11.9830896644965</v>
      </c>
      <c r="EK722">
        <v>1.15113127572738</v>
      </c>
      <c r="EL722">
        <v>0</v>
      </c>
      <c r="EM722">
        <v>3.83241097560976</v>
      </c>
      <c r="EN722">
        <v>0.212259512195116</v>
      </c>
      <c r="EO722">
        <v>0.021810036826316</v>
      </c>
      <c r="EP722">
        <v>0</v>
      </c>
      <c r="EQ722">
        <v>1</v>
      </c>
      <c r="ER722">
        <v>3</v>
      </c>
      <c r="ES722" t="s">
        <v>427</v>
      </c>
      <c r="ET722">
        <v>100</v>
      </c>
      <c r="EU722">
        <v>100</v>
      </c>
      <c r="EV722">
        <v>-14.341</v>
      </c>
      <c r="EW722">
        <v>-1.6519</v>
      </c>
      <c r="EX722">
        <v>-14.3476998515065</v>
      </c>
      <c r="EY722">
        <v>0.000485247639819423</v>
      </c>
      <c r="EZ722">
        <v>-1.36446825205216e-06</v>
      </c>
      <c r="FA722">
        <v>5.78542989185787e-10</v>
      </c>
      <c r="FB722">
        <v>-1.1099058739466</v>
      </c>
      <c r="FC722">
        <v>-0.0508365997127688</v>
      </c>
      <c r="FD722">
        <v>0.00161886503163497</v>
      </c>
      <c r="FE722">
        <v>-2.08621555845513e-05</v>
      </c>
      <c r="FF722">
        <v>0</v>
      </c>
      <c r="FG722">
        <v>2096</v>
      </c>
      <c r="FH722">
        <v>2</v>
      </c>
      <c r="FI722">
        <v>28</v>
      </c>
      <c r="FJ722">
        <v>25</v>
      </c>
      <c r="FK722">
        <v>24.9</v>
      </c>
      <c r="FL722">
        <v>18</v>
      </c>
      <c r="FM722">
        <v>494.341</v>
      </c>
      <c r="FN722">
        <v>516.338</v>
      </c>
      <c r="FO722">
        <v>40.3482</v>
      </c>
      <c r="FP722">
        <v>27.0408</v>
      </c>
      <c r="FQ722">
        <v>30.0005</v>
      </c>
      <c r="FR722">
        <v>26.909</v>
      </c>
      <c r="FS722">
        <v>26.8696</v>
      </c>
      <c r="FT722">
        <v>21.6463</v>
      </c>
      <c r="FU722">
        <v>2.02116</v>
      </c>
      <c r="FV722">
        <v>0</v>
      </c>
      <c r="FW722">
        <v>40.4</v>
      </c>
      <c r="FX722">
        <v>420</v>
      </c>
      <c r="FY722">
        <v>15.3341</v>
      </c>
      <c r="FZ722">
        <v>101.634</v>
      </c>
      <c r="GA722">
        <v>96.1416</v>
      </c>
    </row>
    <row r="723" spans="1:183">
      <c r="A723">
        <v>707</v>
      </c>
      <c r="B723">
        <v>1625678628.5</v>
      </c>
      <c r="C723">
        <v>1412.40000009537</v>
      </c>
      <c r="D723" t="s">
        <v>1720</v>
      </c>
      <c r="E723" t="s">
        <v>1721</v>
      </c>
      <c r="F723">
        <v>1</v>
      </c>
      <c r="G723" t="s">
        <v>302</v>
      </c>
      <c r="H723">
        <v>1625678627.5</v>
      </c>
      <c r="I723">
        <f>(J723)/1000</f>
        <v>0</v>
      </c>
      <c r="J723">
        <f>1000*CJ723*AH723*(CF723-CG723)/(100*BY723*(1000-AH723*CF723))</f>
        <v>0</v>
      </c>
      <c r="K723">
        <f>CJ723*AH723*(CE723-CD723*(1000-AH723*CG723)/(1000-AH723*CF723))/(100*BY723)</f>
        <v>0</v>
      </c>
      <c r="L723">
        <f>CD723 - IF(AH723&gt;1, K723*BY723*100.0/(AJ723*CR723), 0)</f>
        <v>0</v>
      </c>
      <c r="M723">
        <f>((S723-I723/2)*L723-K723)/(S723+I723/2)</f>
        <v>0</v>
      </c>
      <c r="N723">
        <f>M723*(CK723+CL723)/1000.0</f>
        <v>0</v>
      </c>
      <c r="O723">
        <f>(CD723 - IF(AH723&gt;1, K723*BY723*100.0/(AJ723*CR723), 0))*(CK723+CL723)/1000.0</f>
        <v>0</v>
      </c>
      <c r="P723">
        <f>2.0/((1/R723-1/Q723)+SIGN(R723)*SQRT((1/R723-1/Q723)*(1/R723-1/Q723) + 4*BZ723/((BZ723+1)*(BZ723+1))*(2*1/R723*1/Q723-1/Q723*1/Q723)))</f>
        <v>0</v>
      </c>
      <c r="Q723">
        <f>IF(LEFT(CA723,1)&lt;&gt;"0",IF(LEFT(CA723,1)="1",3.0,CB723),$D$5+$E$5*(CR723*CK723/($K$5*1000))+$F$5*(CR723*CK723/($K$5*1000))*MAX(MIN(BY723,$J$5),$I$5)*MAX(MIN(BY723,$J$5),$I$5)+$G$5*MAX(MIN(BY723,$J$5),$I$5)*(CR723*CK723/($K$5*1000))+$H$5*(CR723*CK723/($K$5*1000))*(CR723*CK723/($K$5*1000)))</f>
        <v>0</v>
      </c>
      <c r="R723">
        <f>I723*(1000-(1000*0.61365*exp(17.502*V723/(240.97+V723))/(CK723+CL723)+CF723)/2)/(1000*0.61365*exp(17.502*V723/(240.97+V723))/(CK723+CL723)-CF723)</f>
        <v>0</v>
      </c>
      <c r="S723">
        <f>1/((BZ723+1)/(P723/1.6)+1/(Q723/1.37)) + BZ723/((BZ723+1)/(P723/1.6) + BZ723/(Q723/1.37))</f>
        <v>0</v>
      </c>
      <c r="T723">
        <f>(BU723*BX723)</f>
        <v>0</v>
      </c>
      <c r="U723">
        <f>(CM723+(T723+2*0.95*5.67E-8*(((CM723+$B$7)+273)^4-(CM723+273)^4)-44100*I723)/(1.84*29.3*Q723+8*0.95*5.67E-8*(CM723+273)^3))</f>
        <v>0</v>
      </c>
      <c r="V723">
        <f>($C$7*CN723+$D$7*CO723+$E$7*U723)</f>
        <v>0</v>
      </c>
      <c r="W723">
        <f>0.61365*exp(17.502*V723/(240.97+V723))</f>
        <v>0</v>
      </c>
      <c r="X723">
        <f>(Y723/Z723*100)</f>
        <v>0</v>
      </c>
      <c r="Y723">
        <f>CF723*(CK723+CL723)/1000</f>
        <v>0</v>
      </c>
      <c r="Z723">
        <f>0.61365*exp(17.502*CM723/(240.97+CM723))</f>
        <v>0</v>
      </c>
      <c r="AA723">
        <f>(W723-CF723*(CK723+CL723)/1000)</f>
        <v>0</v>
      </c>
      <c r="AB723">
        <f>(-I723*44100)</f>
        <v>0</v>
      </c>
      <c r="AC723">
        <f>2*29.3*Q723*0.92*(CM723-V723)</f>
        <v>0</v>
      </c>
      <c r="AD723">
        <f>2*0.95*5.67E-8*(((CM723+$B$7)+273)^4-(V723+273)^4)</f>
        <v>0</v>
      </c>
      <c r="AE723">
        <f>T723+AD723+AB723+AC723</f>
        <v>0</v>
      </c>
      <c r="AF723">
        <v>0</v>
      </c>
      <c r="AG723">
        <v>0</v>
      </c>
      <c r="AH723">
        <f>IF(AF723*$H$13&gt;=AJ723,1.0,(AJ723/(AJ723-AF723*$H$13)))</f>
        <v>0</v>
      </c>
      <c r="AI723">
        <f>(AH723-1)*100</f>
        <v>0</v>
      </c>
      <c r="AJ723">
        <f>MAX(0,($B$13+$C$13*CR723)/(1+$D$13*CR723)*CK723/(CM723+273)*$E$13)</f>
        <v>0</v>
      </c>
      <c r="AK723" t="s">
        <v>303</v>
      </c>
      <c r="AL723" t="s">
        <v>303</v>
      </c>
      <c r="AM723">
        <v>0</v>
      </c>
      <c r="AN723">
        <v>0</v>
      </c>
      <c r="AO723">
        <f>1-AM723/AN723</f>
        <v>0</v>
      </c>
      <c r="AP723">
        <v>0</v>
      </c>
      <c r="AQ723" t="s">
        <v>303</v>
      </c>
      <c r="AR723" t="s">
        <v>303</v>
      </c>
      <c r="AS723">
        <v>0</v>
      </c>
      <c r="AT723">
        <v>0</v>
      </c>
      <c r="AU723">
        <f>1-AS723/AT723</f>
        <v>0</v>
      </c>
      <c r="AV723">
        <v>0.5</v>
      </c>
      <c r="AW723">
        <f>BV723</f>
        <v>0</v>
      </c>
      <c r="AX723">
        <f>K723</f>
        <v>0</v>
      </c>
      <c r="AY723">
        <f>AU723*AV723*AW723</f>
        <v>0</v>
      </c>
      <c r="AZ723">
        <f>(AX723-AP723)/AW723</f>
        <v>0</v>
      </c>
      <c r="BA723">
        <f>(AN723-AT723)/AT723</f>
        <v>0</v>
      </c>
      <c r="BB723">
        <f>AM723/(AO723+AM723/AT723)</f>
        <v>0</v>
      </c>
      <c r="BC723" t="s">
        <v>303</v>
      </c>
      <c r="BD723">
        <v>0</v>
      </c>
      <c r="BE723">
        <f>IF(BD723&lt;&gt;0, BD723, BB723)</f>
        <v>0</v>
      </c>
      <c r="BF723">
        <f>1-BE723/AT723</f>
        <v>0</v>
      </c>
      <c r="BG723">
        <f>(AT723-AS723)/(AT723-BE723)</f>
        <v>0</v>
      </c>
      <c r="BH723">
        <f>(AN723-AT723)/(AN723-BE723)</f>
        <v>0</v>
      </c>
      <c r="BI723">
        <f>(AT723-AS723)/(AT723-AM723)</f>
        <v>0</v>
      </c>
      <c r="BJ723">
        <f>(AN723-AT723)/(AN723-AM723)</f>
        <v>0</v>
      </c>
      <c r="BK723">
        <f>(BG723*BE723/AS723)</f>
        <v>0</v>
      </c>
      <c r="BL723">
        <f>(1-BK723)</f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f>$B$11*CS723+$C$11*CT723+$F$11*CU723*(1-CX723)</f>
        <v>0</v>
      </c>
      <c r="BV723">
        <f>BU723*BW723</f>
        <v>0</v>
      </c>
      <c r="BW723">
        <f>($B$11*$D$9+$C$11*$D$9+$F$11*((DH723+CZ723)/MAX(DH723+CZ723+DI723, 0.1)*$I$9+DI723/MAX(DH723+CZ723+DI723, 0.1)*$J$9))/($B$11+$C$11+$F$11)</f>
        <v>0</v>
      </c>
      <c r="BX723">
        <f>($B$11*$K$9+$C$11*$K$9+$F$11*((DH723+CZ723)/MAX(DH723+CZ723+DI723, 0.1)*$P$9+DI723/MAX(DH723+CZ723+DI723, 0.1)*$Q$9))/($B$11+$C$11+$F$11)</f>
        <v>0</v>
      </c>
      <c r="BY723">
        <v>6</v>
      </c>
      <c r="BZ723">
        <v>0.5</v>
      </c>
      <c r="CA723" t="s">
        <v>304</v>
      </c>
      <c r="CB723">
        <v>2</v>
      </c>
      <c r="CC723">
        <v>1625678627.5</v>
      </c>
      <c r="CD723">
        <v>404.831</v>
      </c>
      <c r="CE723">
        <v>419.967333333333</v>
      </c>
      <c r="CF723">
        <v>18.9043333333333</v>
      </c>
      <c r="CG723">
        <v>15.0166666666667</v>
      </c>
      <c r="CH723">
        <v>419.172333333333</v>
      </c>
      <c r="CI723">
        <v>20.5563666666667</v>
      </c>
      <c r="CJ723">
        <v>500.066333333333</v>
      </c>
      <c r="CK723">
        <v>100.421</v>
      </c>
      <c r="CL723">
        <v>0.100098</v>
      </c>
      <c r="CM723">
        <v>34.6212</v>
      </c>
      <c r="CN723">
        <v>33.7796333333333</v>
      </c>
      <c r="CO723">
        <v>999.9</v>
      </c>
      <c r="CP723">
        <v>0</v>
      </c>
      <c r="CQ723">
        <v>0</v>
      </c>
      <c r="CR723">
        <v>9980.41666666667</v>
      </c>
      <c r="CS723">
        <v>0</v>
      </c>
      <c r="CT723">
        <v>4.41129</v>
      </c>
      <c r="CU723">
        <v>1045.96</v>
      </c>
      <c r="CV723">
        <v>0.961995</v>
      </c>
      <c r="CW723">
        <v>0.0380048</v>
      </c>
      <c r="CX723">
        <v>0</v>
      </c>
      <c r="CY723">
        <v>1097.94666666667</v>
      </c>
      <c r="CZ723">
        <v>4.99912</v>
      </c>
      <c r="DA723">
        <v>11495.5</v>
      </c>
      <c r="DB723">
        <v>6712.53666666667</v>
      </c>
      <c r="DC723">
        <v>39.6666666666667</v>
      </c>
      <c r="DD723">
        <v>41.937</v>
      </c>
      <c r="DE723">
        <v>41.0203333333333</v>
      </c>
      <c r="DF723">
        <v>41.8956666666667</v>
      </c>
      <c r="DG723">
        <v>42.3953333333333</v>
      </c>
      <c r="DH723">
        <v>1001.4</v>
      </c>
      <c r="DI723">
        <v>39.56</v>
      </c>
      <c r="DJ723">
        <v>0</v>
      </c>
      <c r="DK723">
        <v>1625678629.4</v>
      </c>
      <c r="DL723">
        <v>0</v>
      </c>
      <c r="DM723">
        <v>1099.3604</v>
      </c>
      <c r="DN723">
        <v>-12.8107692289626</v>
      </c>
      <c r="DO723">
        <v>-111.015384393404</v>
      </c>
      <c r="DP723">
        <v>11507.816</v>
      </c>
      <c r="DQ723">
        <v>15</v>
      </c>
      <c r="DR723">
        <v>1625677134.6</v>
      </c>
      <c r="DS723" t="s">
        <v>305</v>
      </c>
      <c r="DT723">
        <v>1625677128.6</v>
      </c>
      <c r="DU723">
        <v>1625677134.6</v>
      </c>
      <c r="DV723">
        <v>2</v>
      </c>
      <c r="DW723">
        <v>0.041</v>
      </c>
      <c r="DX723">
        <v>0.026</v>
      </c>
      <c r="DY723">
        <v>-14.347</v>
      </c>
      <c r="DZ723">
        <v>-1.389</v>
      </c>
      <c r="EA723">
        <v>420</v>
      </c>
      <c r="EB723">
        <v>5</v>
      </c>
      <c r="EC723">
        <v>0.14</v>
      </c>
      <c r="ED723">
        <v>0.08</v>
      </c>
      <c r="EE723">
        <v>-15.0923658536585</v>
      </c>
      <c r="EF723">
        <v>-0.171309407665512</v>
      </c>
      <c r="EG723">
        <v>0.0370642922616451</v>
      </c>
      <c r="EH723">
        <v>1</v>
      </c>
      <c r="EI723">
        <v>1099.98151515152</v>
      </c>
      <c r="EJ723">
        <v>-11.945604534357</v>
      </c>
      <c r="EK723">
        <v>1.15255479383878</v>
      </c>
      <c r="EL723">
        <v>0</v>
      </c>
      <c r="EM723">
        <v>3.84042536585366</v>
      </c>
      <c r="EN723">
        <v>0.240712473867603</v>
      </c>
      <c r="EO723">
        <v>0.0246796018366863</v>
      </c>
      <c r="EP723">
        <v>0</v>
      </c>
      <c r="EQ723">
        <v>1</v>
      </c>
      <c r="ER723">
        <v>3</v>
      </c>
      <c r="ES723" t="s">
        <v>427</v>
      </c>
      <c r="ET723">
        <v>100</v>
      </c>
      <c r="EU723">
        <v>100</v>
      </c>
      <c r="EV723">
        <v>-14.341</v>
      </c>
      <c r="EW723">
        <v>-1.6522</v>
      </c>
      <c r="EX723">
        <v>-14.3476998515065</v>
      </c>
      <c r="EY723">
        <v>0.000485247639819423</v>
      </c>
      <c r="EZ723">
        <v>-1.36446825205216e-06</v>
      </c>
      <c r="FA723">
        <v>5.78542989185787e-10</v>
      </c>
      <c r="FB723">
        <v>-1.1099058739466</v>
      </c>
      <c r="FC723">
        <v>-0.0508365997127688</v>
      </c>
      <c r="FD723">
        <v>0.00161886503163497</v>
      </c>
      <c r="FE723">
        <v>-2.08621555845513e-05</v>
      </c>
      <c r="FF723">
        <v>0</v>
      </c>
      <c r="FG723">
        <v>2096</v>
      </c>
      <c r="FH723">
        <v>2</v>
      </c>
      <c r="FI723">
        <v>28</v>
      </c>
      <c r="FJ723">
        <v>25</v>
      </c>
      <c r="FK723">
        <v>24.9</v>
      </c>
      <c r="FL723">
        <v>18</v>
      </c>
      <c r="FM723">
        <v>494.273</v>
      </c>
      <c r="FN723">
        <v>516.43</v>
      </c>
      <c r="FO723">
        <v>40.3912</v>
      </c>
      <c r="FP723">
        <v>27.0437</v>
      </c>
      <c r="FQ723">
        <v>30.0006</v>
      </c>
      <c r="FR723">
        <v>26.9113</v>
      </c>
      <c r="FS723">
        <v>26.8718</v>
      </c>
      <c r="FT723">
        <v>21.6474</v>
      </c>
      <c r="FU723">
        <v>1.44495</v>
      </c>
      <c r="FV723">
        <v>0</v>
      </c>
      <c r="FW723">
        <v>40.47</v>
      </c>
      <c r="FX723">
        <v>420</v>
      </c>
      <c r="FY723">
        <v>15.3526</v>
      </c>
      <c r="FZ723">
        <v>101.635</v>
      </c>
      <c r="GA723">
        <v>96.1418</v>
      </c>
    </row>
    <row r="724" spans="1:183">
      <c r="A724">
        <v>708</v>
      </c>
      <c r="B724">
        <v>1625678630.5</v>
      </c>
      <c r="C724">
        <v>1414.40000009537</v>
      </c>
      <c r="D724" t="s">
        <v>1722</v>
      </c>
      <c r="E724" t="s">
        <v>1723</v>
      </c>
      <c r="F724">
        <v>1</v>
      </c>
      <c r="G724" t="s">
        <v>302</v>
      </c>
      <c r="H724">
        <v>1625678629.5</v>
      </c>
      <c r="I724">
        <f>(J724)/1000</f>
        <v>0</v>
      </c>
      <c r="J724">
        <f>1000*CJ724*AH724*(CF724-CG724)/(100*BY724*(1000-AH724*CF724))</f>
        <v>0</v>
      </c>
      <c r="K724">
        <f>CJ724*AH724*(CE724-CD724*(1000-AH724*CG724)/(1000-AH724*CF724))/(100*BY724)</f>
        <v>0</v>
      </c>
      <c r="L724">
        <f>CD724 - IF(AH724&gt;1, K724*BY724*100.0/(AJ724*CR724), 0)</f>
        <v>0</v>
      </c>
      <c r="M724">
        <f>((S724-I724/2)*L724-K724)/(S724+I724/2)</f>
        <v>0</v>
      </c>
      <c r="N724">
        <f>M724*(CK724+CL724)/1000.0</f>
        <v>0</v>
      </c>
      <c r="O724">
        <f>(CD724 - IF(AH724&gt;1, K724*BY724*100.0/(AJ724*CR724), 0))*(CK724+CL724)/1000.0</f>
        <v>0</v>
      </c>
      <c r="P724">
        <f>2.0/((1/R724-1/Q724)+SIGN(R724)*SQRT((1/R724-1/Q724)*(1/R724-1/Q724) + 4*BZ724/((BZ724+1)*(BZ724+1))*(2*1/R724*1/Q724-1/Q724*1/Q724)))</f>
        <v>0</v>
      </c>
      <c r="Q724">
        <f>IF(LEFT(CA724,1)&lt;&gt;"0",IF(LEFT(CA724,1)="1",3.0,CB724),$D$5+$E$5*(CR724*CK724/($K$5*1000))+$F$5*(CR724*CK724/($K$5*1000))*MAX(MIN(BY724,$J$5),$I$5)*MAX(MIN(BY724,$J$5),$I$5)+$G$5*MAX(MIN(BY724,$J$5),$I$5)*(CR724*CK724/($K$5*1000))+$H$5*(CR724*CK724/($K$5*1000))*(CR724*CK724/($K$5*1000)))</f>
        <v>0</v>
      </c>
      <c r="R724">
        <f>I724*(1000-(1000*0.61365*exp(17.502*V724/(240.97+V724))/(CK724+CL724)+CF724)/2)/(1000*0.61365*exp(17.502*V724/(240.97+V724))/(CK724+CL724)-CF724)</f>
        <v>0</v>
      </c>
      <c r="S724">
        <f>1/((BZ724+1)/(P724/1.6)+1/(Q724/1.37)) + BZ724/((BZ724+1)/(P724/1.6) + BZ724/(Q724/1.37))</f>
        <v>0</v>
      </c>
      <c r="T724">
        <f>(BU724*BX724)</f>
        <v>0</v>
      </c>
      <c r="U724">
        <f>(CM724+(T724+2*0.95*5.67E-8*(((CM724+$B$7)+273)^4-(CM724+273)^4)-44100*I724)/(1.84*29.3*Q724+8*0.95*5.67E-8*(CM724+273)^3))</f>
        <v>0</v>
      </c>
      <c r="V724">
        <f>($C$7*CN724+$D$7*CO724+$E$7*U724)</f>
        <v>0</v>
      </c>
      <c r="W724">
        <f>0.61365*exp(17.502*V724/(240.97+V724))</f>
        <v>0</v>
      </c>
      <c r="X724">
        <f>(Y724/Z724*100)</f>
        <v>0</v>
      </c>
      <c r="Y724">
        <f>CF724*(CK724+CL724)/1000</f>
        <v>0</v>
      </c>
      <c r="Z724">
        <f>0.61365*exp(17.502*CM724/(240.97+CM724))</f>
        <v>0</v>
      </c>
      <c r="AA724">
        <f>(W724-CF724*(CK724+CL724)/1000)</f>
        <v>0</v>
      </c>
      <c r="AB724">
        <f>(-I724*44100)</f>
        <v>0</v>
      </c>
      <c r="AC724">
        <f>2*29.3*Q724*0.92*(CM724-V724)</f>
        <v>0</v>
      </c>
      <c r="AD724">
        <f>2*0.95*5.67E-8*(((CM724+$B$7)+273)^4-(V724+273)^4)</f>
        <v>0</v>
      </c>
      <c r="AE724">
        <f>T724+AD724+AB724+AC724</f>
        <v>0</v>
      </c>
      <c r="AF724">
        <v>0</v>
      </c>
      <c r="AG724">
        <v>0</v>
      </c>
      <c r="AH724">
        <f>IF(AF724*$H$13&gt;=AJ724,1.0,(AJ724/(AJ724-AF724*$H$13)))</f>
        <v>0</v>
      </c>
      <c r="AI724">
        <f>(AH724-1)*100</f>
        <v>0</v>
      </c>
      <c r="AJ724">
        <f>MAX(0,($B$13+$C$13*CR724)/(1+$D$13*CR724)*CK724/(CM724+273)*$E$13)</f>
        <v>0</v>
      </c>
      <c r="AK724" t="s">
        <v>303</v>
      </c>
      <c r="AL724" t="s">
        <v>303</v>
      </c>
      <c r="AM724">
        <v>0</v>
      </c>
      <c r="AN724">
        <v>0</v>
      </c>
      <c r="AO724">
        <f>1-AM724/AN724</f>
        <v>0</v>
      </c>
      <c r="AP724">
        <v>0</v>
      </c>
      <c r="AQ724" t="s">
        <v>303</v>
      </c>
      <c r="AR724" t="s">
        <v>303</v>
      </c>
      <c r="AS724">
        <v>0</v>
      </c>
      <c r="AT724">
        <v>0</v>
      </c>
      <c r="AU724">
        <f>1-AS724/AT724</f>
        <v>0</v>
      </c>
      <c r="AV724">
        <v>0.5</v>
      </c>
      <c r="AW724">
        <f>BV724</f>
        <v>0</v>
      </c>
      <c r="AX724">
        <f>K724</f>
        <v>0</v>
      </c>
      <c r="AY724">
        <f>AU724*AV724*AW724</f>
        <v>0</v>
      </c>
      <c r="AZ724">
        <f>(AX724-AP724)/AW724</f>
        <v>0</v>
      </c>
      <c r="BA724">
        <f>(AN724-AT724)/AT724</f>
        <v>0</v>
      </c>
      <c r="BB724">
        <f>AM724/(AO724+AM724/AT724)</f>
        <v>0</v>
      </c>
      <c r="BC724" t="s">
        <v>303</v>
      </c>
      <c r="BD724">
        <v>0</v>
      </c>
      <c r="BE724">
        <f>IF(BD724&lt;&gt;0, BD724, BB724)</f>
        <v>0</v>
      </c>
      <c r="BF724">
        <f>1-BE724/AT724</f>
        <v>0</v>
      </c>
      <c r="BG724">
        <f>(AT724-AS724)/(AT724-BE724)</f>
        <v>0</v>
      </c>
      <c r="BH724">
        <f>(AN724-AT724)/(AN724-BE724)</f>
        <v>0</v>
      </c>
      <c r="BI724">
        <f>(AT724-AS724)/(AT724-AM724)</f>
        <v>0</v>
      </c>
      <c r="BJ724">
        <f>(AN724-AT724)/(AN724-AM724)</f>
        <v>0</v>
      </c>
      <c r="BK724">
        <f>(BG724*BE724/AS724)</f>
        <v>0</v>
      </c>
      <c r="BL724">
        <f>(1-BK724)</f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f>$B$11*CS724+$C$11*CT724+$F$11*CU724*(1-CX724)</f>
        <v>0</v>
      </c>
      <c r="BV724">
        <f>BU724*BW724</f>
        <v>0</v>
      </c>
      <c r="BW724">
        <f>($B$11*$D$9+$C$11*$D$9+$F$11*((DH724+CZ724)/MAX(DH724+CZ724+DI724, 0.1)*$I$9+DI724/MAX(DH724+CZ724+DI724, 0.1)*$J$9))/($B$11+$C$11+$F$11)</f>
        <v>0</v>
      </c>
      <c r="BX724">
        <f>($B$11*$K$9+$C$11*$K$9+$F$11*((DH724+CZ724)/MAX(DH724+CZ724+DI724, 0.1)*$P$9+DI724/MAX(DH724+CZ724+DI724, 0.1)*$Q$9))/($B$11+$C$11+$F$11)</f>
        <v>0</v>
      </c>
      <c r="BY724">
        <v>6</v>
      </c>
      <c r="BZ724">
        <v>0.5</v>
      </c>
      <c r="CA724" t="s">
        <v>304</v>
      </c>
      <c r="CB724">
        <v>2</v>
      </c>
      <c r="CC724">
        <v>1625678629.5</v>
      </c>
      <c r="CD724">
        <v>404.835333333333</v>
      </c>
      <c r="CE724">
        <v>419.976666666667</v>
      </c>
      <c r="CF724">
        <v>18.9300333333333</v>
      </c>
      <c r="CG724">
        <v>15.0266666666667</v>
      </c>
      <c r="CH724">
        <v>419.177</v>
      </c>
      <c r="CI724">
        <v>20.5824</v>
      </c>
      <c r="CJ724">
        <v>500.054666666667</v>
      </c>
      <c r="CK724">
        <v>100.421333333333</v>
      </c>
      <c r="CL724">
        <v>0.100279033333333</v>
      </c>
      <c r="CM724">
        <v>34.6534</v>
      </c>
      <c r="CN724">
        <v>33.8120666666667</v>
      </c>
      <c r="CO724">
        <v>999.9</v>
      </c>
      <c r="CP724">
        <v>0</v>
      </c>
      <c r="CQ724">
        <v>0</v>
      </c>
      <c r="CR724">
        <v>9982.5</v>
      </c>
      <c r="CS724">
        <v>0</v>
      </c>
      <c r="CT724">
        <v>4.41129</v>
      </c>
      <c r="CU724">
        <v>1046.16333333333</v>
      </c>
      <c r="CV724">
        <v>0.961998666666667</v>
      </c>
      <c r="CW724">
        <v>0.0380011</v>
      </c>
      <c r="CX724">
        <v>0</v>
      </c>
      <c r="CY724">
        <v>1097.76333333333</v>
      </c>
      <c r="CZ724">
        <v>4.99912</v>
      </c>
      <c r="DA724">
        <v>11493.6</v>
      </c>
      <c r="DB724">
        <v>6713.86</v>
      </c>
      <c r="DC724">
        <v>39.5833333333333</v>
      </c>
      <c r="DD724">
        <v>41.937</v>
      </c>
      <c r="DE724">
        <v>41.1453333333333</v>
      </c>
      <c r="DF724">
        <v>41.937</v>
      </c>
      <c r="DG724">
        <v>42.062</v>
      </c>
      <c r="DH724">
        <v>1001.6</v>
      </c>
      <c r="DI724">
        <v>39.5633333333333</v>
      </c>
      <c r="DJ724">
        <v>0</v>
      </c>
      <c r="DK724">
        <v>1625678631.2</v>
      </c>
      <c r="DL724">
        <v>0</v>
      </c>
      <c r="DM724">
        <v>1099.05346153846</v>
      </c>
      <c r="DN724">
        <v>-12.1343589948321</v>
      </c>
      <c r="DO724">
        <v>-106.847863290138</v>
      </c>
      <c r="DP724">
        <v>11505.1653846154</v>
      </c>
      <c r="DQ724">
        <v>15</v>
      </c>
      <c r="DR724">
        <v>1625677134.6</v>
      </c>
      <c r="DS724" t="s">
        <v>305</v>
      </c>
      <c r="DT724">
        <v>1625677128.6</v>
      </c>
      <c r="DU724">
        <v>1625677134.6</v>
      </c>
      <c r="DV724">
        <v>2</v>
      </c>
      <c r="DW724">
        <v>0.041</v>
      </c>
      <c r="DX724">
        <v>0.026</v>
      </c>
      <c r="DY724">
        <v>-14.347</v>
      </c>
      <c r="DZ724">
        <v>-1.389</v>
      </c>
      <c r="EA724">
        <v>420</v>
      </c>
      <c r="EB724">
        <v>5</v>
      </c>
      <c r="EC724">
        <v>0.14</v>
      </c>
      <c r="ED724">
        <v>0.08</v>
      </c>
      <c r="EE724">
        <v>-15.1024170731707</v>
      </c>
      <c r="EF724">
        <v>-0.153077351916367</v>
      </c>
      <c r="EG724">
        <v>0.0356874843295957</v>
      </c>
      <c r="EH724">
        <v>1</v>
      </c>
      <c r="EI724">
        <v>1099.60371428571</v>
      </c>
      <c r="EJ724">
        <v>-12.2127592954992</v>
      </c>
      <c r="EK724">
        <v>1.24867949842861</v>
      </c>
      <c r="EL724">
        <v>0</v>
      </c>
      <c r="EM724">
        <v>3.84897902439024</v>
      </c>
      <c r="EN724">
        <v>0.284762299651574</v>
      </c>
      <c r="EO724">
        <v>0.0288008403336818</v>
      </c>
      <c r="EP724">
        <v>0</v>
      </c>
      <c r="EQ724">
        <v>1</v>
      </c>
      <c r="ER724">
        <v>3</v>
      </c>
      <c r="ES724" t="s">
        <v>427</v>
      </c>
      <c r="ET724">
        <v>100</v>
      </c>
      <c r="EU724">
        <v>100</v>
      </c>
      <c r="EV724">
        <v>-14.341</v>
      </c>
      <c r="EW724">
        <v>-1.6525</v>
      </c>
      <c r="EX724">
        <v>-14.3476998515065</v>
      </c>
      <c r="EY724">
        <v>0.000485247639819423</v>
      </c>
      <c r="EZ724">
        <v>-1.36446825205216e-06</v>
      </c>
      <c r="FA724">
        <v>5.78542989185787e-10</v>
      </c>
      <c r="FB724">
        <v>-1.1099058739466</v>
      </c>
      <c r="FC724">
        <v>-0.0508365997127688</v>
      </c>
      <c r="FD724">
        <v>0.00161886503163497</v>
      </c>
      <c r="FE724">
        <v>-2.08621555845513e-05</v>
      </c>
      <c r="FF724">
        <v>0</v>
      </c>
      <c r="FG724">
        <v>2096</v>
      </c>
      <c r="FH724">
        <v>2</v>
      </c>
      <c r="FI724">
        <v>28</v>
      </c>
      <c r="FJ724">
        <v>25</v>
      </c>
      <c r="FK724">
        <v>24.9</v>
      </c>
      <c r="FL724">
        <v>18</v>
      </c>
      <c r="FM724">
        <v>494.375</v>
      </c>
      <c r="FN724">
        <v>516.071</v>
      </c>
      <c r="FO724">
        <v>40.4346</v>
      </c>
      <c r="FP724">
        <v>27.0466</v>
      </c>
      <c r="FQ724">
        <v>30.0005</v>
      </c>
      <c r="FR724">
        <v>26.913</v>
      </c>
      <c r="FS724">
        <v>26.874</v>
      </c>
      <c r="FT724">
        <v>21.6479</v>
      </c>
      <c r="FU724">
        <v>0.840599</v>
      </c>
      <c r="FV724">
        <v>0</v>
      </c>
      <c r="FW724">
        <v>40.47</v>
      </c>
      <c r="FX724">
        <v>420</v>
      </c>
      <c r="FY724">
        <v>15.3655</v>
      </c>
      <c r="FZ724">
        <v>101.636</v>
      </c>
      <c r="GA724">
        <v>96.1419</v>
      </c>
    </row>
    <row r="725" spans="1:183">
      <c r="A725">
        <v>709</v>
      </c>
      <c r="B725">
        <v>1625678632.5</v>
      </c>
      <c r="C725">
        <v>1416.40000009537</v>
      </c>
      <c r="D725" t="s">
        <v>1724</v>
      </c>
      <c r="E725" t="s">
        <v>1725</v>
      </c>
      <c r="F725">
        <v>1</v>
      </c>
      <c r="G725" t="s">
        <v>302</v>
      </c>
      <c r="H725">
        <v>1625678631.5</v>
      </c>
      <c r="I725">
        <f>(J725)/1000</f>
        <v>0</v>
      </c>
      <c r="J725">
        <f>1000*CJ725*AH725*(CF725-CG725)/(100*BY725*(1000-AH725*CF725))</f>
        <v>0</v>
      </c>
      <c r="K725">
        <f>CJ725*AH725*(CE725-CD725*(1000-AH725*CG725)/(1000-AH725*CF725))/(100*BY725)</f>
        <v>0</v>
      </c>
      <c r="L725">
        <f>CD725 - IF(AH725&gt;1, K725*BY725*100.0/(AJ725*CR725), 0)</f>
        <v>0</v>
      </c>
      <c r="M725">
        <f>((S725-I725/2)*L725-K725)/(S725+I725/2)</f>
        <v>0</v>
      </c>
      <c r="N725">
        <f>M725*(CK725+CL725)/1000.0</f>
        <v>0</v>
      </c>
      <c r="O725">
        <f>(CD725 - IF(AH725&gt;1, K725*BY725*100.0/(AJ725*CR725), 0))*(CK725+CL725)/1000.0</f>
        <v>0</v>
      </c>
      <c r="P725">
        <f>2.0/((1/R725-1/Q725)+SIGN(R725)*SQRT((1/R725-1/Q725)*(1/R725-1/Q725) + 4*BZ725/((BZ725+1)*(BZ725+1))*(2*1/R725*1/Q725-1/Q725*1/Q725)))</f>
        <v>0</v>
      </c>
      <c r="Q725">
        <f>IF(LEFT(CA725,1)&lt;&gt;"0",IF(LEFT(CA725,1)="1",3.0,CB725),$D$5+$E$5*(CR725*CK725/($K$5*1000))+$F$5*(CR725*CK725/($K$5*1000))*MAX(MIN(BY725,$J$5),$I$5)*MAX(MIN(BY725,$J$5),$I$5)+$G$5*MAX(MIN(BY725,$J$5),$I$5)*(CR725*CK725/($K$5*1000))+$H$5*(CR725*CK725/($K$5*1000))*(CR725*CK725/($K$5*1000)))</f>
        <v>0</v>
      </c>
      <c r="R725">
        <f>I725*(1000-(1000*0.61365*exp(17.502*V725/(240.97+V725))/(CK725+CL725)+CF725)/2)/(1000*0.61365*exp(17.502*V725/(240.97+V725))/(CK725+CL725)-CF725)</f>
        <v>0</v>
      </c>
      <c r="S725">
        <f>1/((BZ725+1)/(P725/1.6)+1/(Q725/1.37)) + BZ725/((BZ725+1)/(P725/1.6) + BZ725/(Q725/1.37))</f>
        <v>0</v>
      </c>
      <c r="T725">
        <f>(BU725*BX725)</f>
        <v>0</v>
      </c>
      <c r="U725">
        <f>(CM725+(T725+2*0.95*5.67E-8*(((CM725+$B$7)+273)^4-(CM725+273)^4)-44100*I725)/(1.84*29.3*Q725+8*0.95*5.67E-8*(CM725+273)^3))</f>
        <v>0</v>
      </c>
      <c r="V725">
        <f>($C$7*CN725+$D$7*CO725+$E$7*U725)</f>
        <v>0</v>
      </c>
      <c r="W725">
        <f>0.61365*exp(17.502*V725/(240.97+V725))</f>
        <v>0</v>
      </c>
      <c r="X725">
        <f>(Y725/Z725*100)</f>
        <v>0</v>
      </c>
      <c r="Y725">
        <f>CF725*(CK725+CL725)/1000</f>
        <v>0</v>
      </c>
      <c r="Z725">
        <f>0.61365*exp(17.502*CM725/(240.97+CM725))</f>
        <v>0</v>
      </c>
      <c r="AA725">
        <f>(W725-CF725*(CK725+CL725)/1000)</f>
        <v>0</v>
      </c>
      <c r="AB725">
        <f>(-I725*44100)</f>
        <v>0</v>
      </c>
      <c r="AC725">
        <f>2*29.3*Q725*0.92*(CM725-V725)</f>
        <v>0</v>
      </c>
      <c r="AD725">
        <f>2*0.95*5.67E-8*(((CM725+$B$7)+273)^4-(V725+273)^4)</f>
        <v>0</v>
      </c>
      <c r="AE725">
        <f>T725+AD725+AB725+AC725</f>
        <v>0</v>
      </c>
      <c r="AF725">
        <v>0</v>
      </c>
      <c r="AG725">
        <v>0</v>
      </c>
      <c r="AH725">
        <f>IF(AF725*$H$13&gt;=AJ725,1.0,(AJ725/(AJ725-AF725*$H$13)))</f>
        <v>0</v>
      </c>
      <c r="AI725">
        <f>(AH725-1)*100</f>
        <v>0</v>
      </c>
      <c r="AJ725">
        <f>MAX(0,($B$13+$C$13*CR725)/(1+$D$13*CR725)*CK725/(CM725+273)*$E$13)</f>
        <v>0</v>
      </c>
      <c r="AK725" t="s">
        <v>303</v>
      </c>
      <c r="AL725" t="s">
        <v>303</v>
      </c>
      <c r="AM725">
        <v>0</v>
      </c>
      <c r="AN725">
        <v>0</v>
      </c>
      <c r="AO725">
        <f>1-AM725/AN725</f>
        <v>0</v>
      </c>
      <c r="AP725">
        <v>0</v>
      </c>
      <c r="AQ725" t="s">
        <v>303</v>
      </c>
      <c r="AR725" t="s">
        <v>303</v>
      </c>
      <c r="AS725">
        <v>0</v>
      </c>
      <c r="AT725">
        <v>0</v>
      </c>
      <c r="AU725">
        <f>1-AS725/AT725</f>
        <v>0</v>
      </c>
      <c r="AV725">
        <v>0.5</v>
      </c>
      <c r="AW725">
        <f>BV725</f>
        <v>0</v>
      </c>
      <c r="AX725">
        <f>K725</f>
        <v>0</v>
      </c>
      <c r="AY725">
        <f>AU725*AV725*AW725</f>
        <v>0</v>
      </c>
      <c r="AZ725">
        <f>(AX725-AP725)/AW725</f>
        <v>0</v>
      </c>
      <c r="BA725">
        <f>(AN725-AT725)/AT725</f>
        <v>0</v>
      </c>
      <c r="BB725">
        <f>AM725/(AO725+AM725/AT725)</f>
        <v>0</v>
      </c>
      <c r="BC725" t="s">
        <v>303</v>
      </c>
      <c r="BD725">
        <v>0</v>
      </c>
      <c r="BE725">
        <f>IF(BD725&lt;&gt;0, BD725, BB725)</f>
        <v>0</v>
      </c>
      <c r="BF725">
        <f>1-BE725/AT725</f>
        <v>0</v>
      </c>
      <c r="BG725">
        <f>(AT725-AS725)/(AT725-BE725)</f>
        <v>0</v>
      </c>
      <c r="BH725">
        <f>(AN725-AT725)/(AN725-BE725)</f>
        <v>0</v>
      </c>
      <c r="BI725">
        <f>(AT725-AS725)/(AT725-AM725)</f>
        <v>0</v>
      </c>
      <c r="BJ725">
        <f>(AN725-AT725)/(AN725-AM725)</f>
        <v>0</v>
      </c>
      <c r="BK725">
        <f>(BG725*BE725/AS725)</f>
        <v>0</v>
      </c>
      <c r="BL725">
        <f>(1-BK725)</f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f>$B$11*CS725+$C$11*CT725+$F$11*CU725*(1-CX725)</f>
        <v>0</v>
      </c>
      <c r="BV725">
        <f>BU725*BW725</f>
        <v>0</v>
      </c>
      <c r="BW725">
        <f>($B$11*$D$9+$C$11*$D$9+$F$11*((DH725+CZ725)/MAX(DH725+CZ725+DI725, 0.1)*$I$9+DI725/MAX(DH725+CZ725+DI725, 0.1)*$J$9))/($B$11+$C$11+$F$11)</f>
        <v>0</v>
      </c>
      <c r="BX725">
        <f>($B$11*$K$9+$C$11*$K$9+$F$11*((DH725+CZ725)/MAX(DH725+CZ725+DI725, 0.1)*$P$9+DI725/MAX(DH725+CZ725+DI725, 0.1)*$Q$9))/($B$11+$C$11+$F$11)</f>
        <v>0</v>
      </c>
      <c r="BY725">
        <v>6</v>
      </c>
      <c r="BZ725">
        <v>0.5</v>
      </c>
      <c r="CA725" t="s">
        <v>304</v>
      </c>
      <c r="CB725">
        <v>2</v>
      </c>
      <c r="CC725">
        <v>1625678631.5</v>
      </c>
      <c r="CD725">
        <v>404.839666666667</v>
      </c>
      <c r="CE725">
        <v>419.969666666667</v>
      </c>
      <c r="CF725">
        <v>18.9540666666667</v>
      </c>
      <c r="CG725">
        <v>15.0280666666667</v>
      </c>
      <c r="CH725">
        <v>419.181333333333</v>
      </c>
      <c r="CI725">
        <v>20.6066666666667</v>
      </c>
      <c r="CJ725">
        <v>500.026333333333</v>
      </c>
      <c r="CK725">
        <v>100.420333333333</v>
      </c>
      <c r="CL725">
        <v>0.100028766666667</v>
      </c>
      <c r="CM725">
        <v>34.6833333333333</v>
      </c>
      <c r="CN725">
        <v>33.838</v>
      </c>
      <c r="CO725">
        <v>999.9</v>
      </c>
      <c r="CP725">
        <v>0</v>
      </c>
      <c r="CQ725">
        <v>0</v>
      </c>
      <c r="CR725">
        <v>10019.1666666667</v>
      </c>
      <c r="CS725">
        <v>0</v>
      </c>
      <c r="CT725">
        <v>4.41129</v>
      </c>
      <c r="CU725">
        <v>1045.96666666667</v>
      </c>
      <c r="CV725">
        <v>0.961995</v>
      </c>
      <c r="CW725">
        <v>0.0380048</v>
      </c>
      <c r="CX725">
        <v>0</v>
      </c>
      <c r="CY725">
        <v>1097.19</v>
      </c>
      <c r="CZ725">
        <v>4.99912</v>
      </c>
      <c r="DA725">
        <v>11487.7</v>
      </c>
      <c r="DB725">
        <v>6712.57333333333</v>
      </c>
      <c r="DC725">
        <v>39.6453333333333</v>
      </c>
      <c r="DD725">
        <v>41.937</v>
      </c>
      <c r="DE725">
        <v>40.9996666666667</v>
      </c>
      <c r="DF725">
        <v>41.833</v>
      </c>
      <c r="DG725">
        <v>42.2496666666667</v>
      </c>
      <c r="DH725">
        <v>1001.40666666667</v>
      </c>
      <c r="DI725">
        <v>39.56</v>
      </c>
      <c r="DJ725">
        <v>0</v>
      </c>
      <c r="DK725">
        <v>1625678633.6</v>
      </c>
      <c r="DL725">
        <v>0</v>
      </c>
      <c r="DM725">
        <v>1098.57423076923</v>
      </c>
      <c r="DN725">
        <v>-12.5699145426417</v>
      </c>
      <c r="DO725">
        <v>-113.377777738546</v>
      </c>
      <c r="DP725">
        <v>11500.6115384615</v>
      </c>
      <c r="DQ725">
        <v>15</v>
      </c>
      <c r="DR725">
        <v>1625677134.6</v>
      </c>
      <c r="DS725" t="s">
        <v>305</v>
      </c>
      <c r="DT725">
        <v>1625677128.6</v>
      </c>
      <c r="DU725">
        <v>1625677134.6</v>
      </c>
      <c r="DV725">
        <v>2</v>
      </c>
      <c r="DW725">
        <v>0.041</v>
      </c>
      <c r="DX725">
        <v>0.026</v>
      </c>
      <c r="DY725">
        <v>-14.347</v>
      </c>
      <c r="DZ725">
        <v>-1.389</v>
      </c>
      <c r="EA725">
        <v>420</v>
      </c>
      <c r="EB725">
        <v>5</v>
      </c>
      <c r="EC725">
        <v>0.14</v>
      </c>
      <c r="ED725">
        <v>0.08</v>
      </c>
      <c r="EE725">
        <v>-15.109112195122</v>
      </c>
      <c r="EF725">
        <v>-0.112580487804867</v>
      </c>
      <c r="EG725">
        <v>0.0332516949512753</v>
      </c>
      <c r="EH725">
        <v>1</v>
      </c>
      <c r="EI725">
        <v>1099.10090909091</v>
      </c>
      <c r="EJ725">
        <v>-12.2081467083537</v>
      </c>
      <c r="EK725">
        <v>1.18272505997512</v>
      </c>
      <c r="EL725">
        <v>0</v>
      </c>
      <c r="EM725">
        <v>3.85924975609756</v>
      </c>
      <c r="EN725">
        <v>0.340839512195115</v>
      </c>
      <c r="EO725">
        <v>0.0341450205267149</v>
      </c>
      <c r="EP725">
        <v>0</v>
      </c>
      <c r="EQ725">
        <v>1</v>
      </c>
      <c r="ER725">
        <v>3</v>
      </c>
      <c r="ES725" t="s">
        <v>427</v>
      </c>
      <c r="ET725">
        <v>100</v>
      </c>
      <c r="EU725">
        <v>100</v>
      </c>
      <c r="EV725">
        <v>-14.341</v>
      </c>
      <c r="EW725">
        <v>-1.6527</v>
      </c>
      <c r="EX725">
        <v>-14.3476998515065</v>
      </c>
      <c r="EY725">
        <v>0.000485247639819423</v>
      </c>
      <c r="EZ725">
        <v>-1.36446825205216e-06</v>
      </c>
      <c r="FA725">
        <v>5.78542989185787e-10</v>
      </c>
      <c r="FB725">
        <v>-1.1099058739466</v>
      </c>
      <c r="FC725">
        <v>-0.0508365997127688</v>
      </c>
      <c r="FD725">
        <v>0.00161886503163497</v>
      </c>
      <c r="FE725">
        <v>-2.08621555845513e-05</v>
      </c>
      <c r="FF725">
        <v>0</v>
      </c>
      <c r="FG725">
        <v>2096</v>
      </c>
      <c r="FH725">
        <v>2</v>
      </c>
      <c r="FI725">
        <v>28</v>
      </c>
      <c r="FJ725">
        <v>25.1</v>
      </c>
      <c r="FK725">
        <v>25</v>
      </c>
      <c r="FL725">
        <v>18</v>
      </c>
      <c r="FM725">
        <v>494.316</v>
      </c>
      <c r="FN725">
        <v>516.177</v>
      </c>
      <c r="FO725">
        <v>40.4803</v>
      </c>
      <c r="FP725">
        <v>27.0499</v>
      </c>
      <c r="FQ725">
        <v>30.0005</v>
      </c>
      <c r="FR725">
        <v>26.9147</v>
      </c>
      <c r="FS725">
        <v>26.8757</v>
      </c>
      <c r="FT725">
        <v>21.6464</v>
      </c>
      <c r="FU725">
        <v>0.18174</v>
      </c>
      <c r="FV725">
        <v>0</v>
      </c>
      <c r="FW725">
        <v>40.54</v>
      </c>
      <c r="FX725">
        <v>420</v>
      </c>
      <c r="FY725">
        <v>15.3761</v>
      </c>
      <c r="FZ725">
        <v>101.636</v>
      </c>
      <c r="GA725">
        <v>96.1432</v>
      </c>
    </row>
    <row r="726" spans="1:183">
      <c r="A726">
        <v>710</v>
      </c>
      <c r="B726">
        <v>1625678634.5</v>
      </c>
      <c r="C726">
        <v>1418.40000009537</v>
      </c>
      <c r="D726" t="s">
        <v>1726</v>
      </c>
      <c r="E726" t="s">
        <v>1727</v>
      </c>
      <c r="F726">
        <v>1</v>
      </c>
      <c r="G726" t="s">
        <v>302</v>
      </c>
      <c r="H726">
        <v>1625678633.5</v>
      </c>
      <c r="I726">
        <f>(J726)/1000</f>
        <v>0</v>
      </c>
      <c r="J726">
        <f>1000*CJ726*AH726*(CF726-CG726)/(100*BY726*(1000-AH726*CF726))</f>
        <v>0</v>
      </c>
      <c r="K726">
        <f>CJ726*AH726*(CE726-CD726*(1000-AH726*CG726)/(1000-AH726*CF726))/(100*BY726)</f>
        <v>0</v>
      </c>
      <c r="L726">
        <f>CD726 - IF(AH726&gt;1, K726*BY726*100.0/(AJ726*CR726), 0)</f>
        <v>0</v>
      </c>
      <c r="M726">
        <f>((S726-I726/2)*L726-K726)/(S726+I726/2)</f>
        <v>0</v>
      </c>
      <c r="N726">
        <f>M726*(CK726+CL726)/1000.0</f>
        <v>0</v>
      </c>
      <c r="O726">
        <f>(CD726 - IF(AH726&gt;1, K726*BY726*100.0/(AJ726*CR726), 0))*(CK726+CL726)/1000.0</f>
        <v>0</v>
      </c>
      <c r="P726">
        <f>2.0/((1/R726-1/Q726)+SIGN(R726)*SQRT((1/R726-1/Q726)*(1/R726-1/Q726) + 4*BZ726/((BZ726+1)*(BZ726+1))*(2*1/R726*1/Q726-1/Q726*1/Q726)))</f>
        <v>0</v>
      </c>
      <c r="Q726">
        <f>IF(LEFT(CA726,1)&lt;&gt;"0",IF(LEFT(CA726,1)="1",3.0,CB726),$D$5+$E$5*(CR726*CK726/($K$5*1000))+$F$5*(CR726*CK726/($K$5*1000))*MAX(MIN(BY726,$J$5),$I$5)*MAX(MIN(BY726,$J$5),$I$5)+$G$5*MAX(MIN(BY726,$J$5),$I$5)*(CR726*CK726/($K$5*1000))+$H$5*(CR726*CK726/($K$5*1000))*(CR726*CK726/($K$5*1000)))</f>
        <v>0</v>
      </c>
      <c r="R726">
        <f>I726*(1000-(1000*0.61365*exp(17.502*V726/(240.97+V726))/(CK726+CL726)+CF726)/2)/(1000*0.61365*exp(17.502*V726/(240.97+V726))/(CK726+CL726)-CF726)</f>
        <v>0</v>
      </c>
      <c r="S726">
        <f>1/((BZ726+1)/(P726/1.6)+1/(Q726/1.37)) + BZ726/((BZ726+1)/(P726/1.6) + BZ726/(Q726/1.37))</f>
        <v>0</v>
      </c>
      <c r="T726">
        <f>(BU726*BX726)</f>
        <v>0</v>
      </c>
      <c r="U726">
        <f>(CM726+(T726+2*0.95*5.67E-8*(((CM726+$B$7)+273)^4-(CM726+273)^4)-44100*I726)/(1.84*29.3*Q726+8*0.95*5.67E-8*(CM726+273)^3))</f>
        <v>0</v>
      </c>
      <c r="V726">
        <f>($C$7*CN726+$D$7*CO726+$E$7*U726)</f>
        <v>0</v>
      </c>
      <c r="W726">
        <f>0.61365*exp(17.502*V726/(240.97+V726))</f>
        <v>0</v>
      </c>
      <c r="X726">
        <f>(Y726/Z726*100)</f>
        <v>0</v>
      </c>
      <c r="Y726">
        <f>CF726*(CK726+CL726)/1000</f>
        <v>0</v>
      </c>
      <c r="Z726">
        <f>0.61365*exp(17.502*CM726/(240.97+CM726))</f>
        <v>0</v>
      </c>
      <c r="AA726">
        <f>(W726-CF726*(CK726+CL726)/1000)</f>
        <v>0</v>
      </c>
      <c r="AB726">
        <f>(-I726*44100)</f>
        <v>0</v>
      </c>
      <c r="AC726">
        <f>2*29.3*Q726*0.92*(CM726-V726)</f>
        <v>0</v>
      </c>
      <c r="AD726">
        <f>2*0.95*5.67E-8*(((CM726+$B$7)+273)^4-(V726+273)^4)</f>
        <v>0</v>
      </c>
      <c r="AE726">
        <f>T726+AD726+AB726+AC726</f>
        <v>0</v>
      </c>
      <c r="AF726">
        <v>0</v>
      </c>
      <c r="AG726">
        <v>0</v>
      </c>
      <c r="AH726">
        <f>IF(AF726*$H$13&gt;=AJ726,1.0,(AJ726/(AJ726-AF726*$H$13)))</f>
        <v>0</v>
      </c>
      <c r="AI726">
        <f>(AH726-1)*100</f>
        <v>0</v>
      </c>
      <c r="AJ726">
        <f>MAX(0,($B$13+$C$13*CR726)/(1+$D$13*CR726)*CK726/(CM726+273)*$E$13)</f>
        <v>0</v>
      </c>
      <c r="AK726" t="s">
        <v>303</v>
      </c>
      <c r="AL726" t="s">
        <v>303</v>
      </c>
      <c r="AM726">
        <v>0</v>
      </c>
      <c r="AN726">
        <v>0</v>
      </c>
      <c r="AO726">
        <f>1-AM726/AN726</f>
        <v>0</v>
      </c>
      <c r="AP726">
        <v>0</v>
      </c>
      <c r="AQ726" t="s">
        <v>303</v>
      </c>
      <c r="AR726" t="s">
        <v>303</v>
      </c>
      <c r="AS726">
        <v>0</v>
      </c>
      <c r="AT726">
        <v>0</v>
      </c>
      <c r="AU726">
        <f>1-AS726/AT726</f>
        <v>0</v>
      </c>
      <c r="AV726">
        <v>0.5</v>
      </c>
      <c r="AW726">
        <f>BV726</f>
        <v>0</v>
      </c>
      <c r="AX726">
        <f>K726</f>
        <v>0</v>
      </c>
      <c r="AY726">
        <f>AU726*AV726*AW726</f>
        <v>0</v>
      </c>
      <c r="AZ726">
        <f>(AX726-AP726)/AW726</f>
        <v>0</v>
      </c>
      <c r="BA726">
        <f>(AN726-AT726)/AT726</f>
        <v>0</v>
      </c>
      <c r="BB726">
        <f>AM726/(AO726+AM726/AT726)</f>
        <v>0</v>
      </c>
      <c r="BC726" t="s">
        <v>303</v>
      </c>
      <c r="BD726">
        <v>0</v>
      </c>
      <c r="BE726">
        <f>IF(BD726&lt;&gt;0, BD726, BB726)</f>
        <v>0</v>
      </c>
      <c r="BF726">
        <f>1-BE726/AT726</f>
        <v>0</v>
      </c>
      <c r="BG726">
        <f>(AT726-AS726)/(AT726-BE726)</f>
        <v>0</v>
      </c>
      <c r="BH726">
        <f>(AN726-AT726)/(AN726-BE726)</f>
        <v>0</v>
      </c>
      <c r="BI726">
        <f>(AT726-AS726)/(AT726-AM726)</f>
        <v>0</v>
      </c>
      <c r="BJ726">
        <f>(AN726-AT726)/(AN726-AM726)</f>
        <v>0</v>
      </c>
      <c r="BK726">
        <f>(BG726*BE726/AS726)</f>
        <v>0</v>
      </c>
      <c r="BL726">
        <f>(1-BK726)</f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f>$B$11*CS726+$C$11*CT726+$F$11*CU726*(1-CX726)</f>
        <v>0</v>
      </c>
      <c r="BV726">
        <f>BU726*BW726</f>
        <v>0</v>
      </c>
      <c r="BW726">
        <f>($B$11*$D$9+$C$11*$D$9+$F$11*((DH726+CZ726)/MAX(DH726+CZ726+DI726, 0.1)*$I$9+DI726/MAX(DH726+CZ726+DI726, 0.1)*$J$9))/($B$11+$C$11+$F$11)</f>
        <v>0</v>
      </c>
      <c r="BX726">
        <f>($B$11*$K$9+$C$11*$K$9+$F$11*((DH726+CZ726)/MAX(DH726+CZ726+DI726, 0.1)*$P$9+DI726/MAX(DH726+CZ726+DI726, 0.1)*$Q$9))/($B$11+$C$11+$F$11)</f>
        <v>0</v>
      </c>
      <c r="BY726">
        <v>6</v>
      </c>
      <c r="BZ726">
        <v>0.5</v>
      </c>
      <c r="CA726" t="s">
        <v>304</v>
      </c>
      <c r="CB726">
        <v>2</v>
      </c>
      <c r="CC726">
        <v>1625678633.5</v>
      </c>
      <c r="CD726">
        <v>404.844666666667</v>
      </c>
      <c r="CE726">
        <v>420.022666666667</v>
      </c>
      <c r="CF726">
        <v>18.9763</v>
      </c>
      <c r="CG726">
        <v>15.0297333333333</v>
      </c>
      <c r="CH726">
        <v>419.185666666667</v>
      </c>
      <c r="CI726">
        <v>20.6291333333333</v>
      </c>
      <c r="CJ726">
        <v>500.019333333333</v>
      </c>
      <c r="CK726">
        <v>100.419</v>
      </c>
      <c r="CL726">
        <v>0.0999606666666667</v>
      </c>
      <c r="CM726">
        <v>34.7123666666667</v>
      </c>
      <c r="CN726">
        <v>33.8596666666667</v>
      </c>
      <c r="CO726">
        <v>999.9</v>
      </c>
      <c r="CP726">
        <v>0</v>
      </c>
      <c r="CQ726">
        <v>0</v>
      </c>
      <c r="CR726">
        <v>10017.1</v>
      </c>
      <c r="CS726">
        <v>0</v>
      </c>
      <c r="CT726">
        <v>4.41129</v>
      </c>
      <c r="CU726">
        <v>1045.96</v>
      </c>
      <c r="CV726">
        <v>0.961995</v>
      </c>
      <c r="CW726">
        <v>0.0380048</v>
      </c>
      <c r="CX726">
        <v>0</v>
      </c>
      <c r="CY726">
        <v>1096.95</v>
      </c>
      <c r="CZ726">
        <v>4.99912</v>
      </c>
      <c r="DA726">
        <v>11483.8</v>
      </c>
      <c r="DB726">
        <v>6712.53666666667</v>
      </c>
      <c r="DC726">
        <v>39.583</v>
      </c>
      <c r="DD726">
        <v>41.937</v>
      </c>
      <c r="DE726">
        <v>41.1663333333333</v>
      </c>
      <c r="DF726">
        <v>41.854</v>
      </c>
      <c r="DG726">
        <v>42.2286666666667</v>
      </c>
      <c r="DH726">
        <v>1001.4</v>
      </c>
      <c r="DI726">
        <v>39.56</v>
      </c>
      <c r="DJ726">
        <v>0</v>
      </c>
      <c r="DK726">
        <v>1625678635.4</v>
      </c>
      <c r="DL726">
        <v>0</v>
      </c>
      <c r="DM726">
        <v>1098.1392</v>
      </c>
      <c r="DN726">
        <v>-12.0761538376036</v>
      </c>
      <c r="DO726">
        <v>-122.584615168853</v>
      </c>
      <c r="DP726">
        <v>11496.712</v>
      </c>
      <c r="DQ726">
        <v>15</v>
      </c>
      <c r="DR726">
        <v>1625677134.6</v>
      </c>
      <c r="DS726" t="s">
        <v>305</v>
      </c>
      <c r="DT726">
        <v>1625677128.6</v>
      </c>
      <c r="DU726">
        <v>1625677134.6</v>
      </c>
      <c r="DV726">
        <v>2</v>
      </c>
      <c r="DW726">
        <v>0.041</v>
      </c>
      <c r="DX726">
        <v>0.026</v>
      </c>
      <c r="DY726">
        <v>-14.347</v>
      </c>
      <c r="DZ726">
        <v>-1.389</v>
      </c>
      <c r="EA726">
        <v>420</v>
      </c>
      <c r="EB726">
        <v>5</v>
      </c>
      <c r="EC726">
        <v>0.14</v>
      </c>
      <c r="ED726">
        <v>0.08</v>
      </c>
      <c r="EE726">
        <v>-15.1163195121951</v>
      </c>
      <c r="EF726">
        <v>-0.18823066202089</v>
      </c>
      <c r="EG726">
        <v>0.0377147976361754</v>
      </c>
      <c r="EH726">
        <v>1</v>
      </c>
      <c r="EI726">
        <v>1098.75696969697</v>
      </c>
      <c r="EJ726">
        <v>-12.2823059008374</v>
      </c>
      <c r="EK726">
        <v>1.19067713062139</v>
      </c>
      <c r="EL726">
        <v>0</v>
      </c>
      <c r="EM726">
        <v>3.8720043902439</v>
      </c>
      <c r="EN726">
        <v>0.38647421602787</v>
      </c>
      <c r="EO726">
        <v>0.0387752695292659</v>
      </c>
      <c r="EP726">
        <v>0</v>
      </c>
      <c r="EQ726">
        <v>1</v>
      </c>
      <c r="ER726">
        <v>3</v>
      </c>
      <c r="ES726" t="s">
        <v>427</v>
      </c>
      <c r="ET726">
        <v>100</v>
      </c>
      <c r="EU726">
        <v>100</v>
      </c>
      <c r="EV726">
        <v>-14.341</v>
      </c>
      <c r="EW726">
        <v>-1.6529</v>
      </c>
      <c r="EX726">
        <v>-14.3476998515065</v>
      </c>
      <c r="EY726">
        <v>0.000485247639819423</v>
      </c>
      <c r="EZ726">
        <v>-1.36446825205216e-06</v>
      </c>
      <c r="FA726">
        <v>5.78542989185787e-10</v>
      </c>
      <c r="FB726">
        <v>-1.1099058739466</v>
      </c>
      <c r="FC726">
        <v>-0.0508365997127688</v>
      </c>
      <c r="FD726">
        <v>0.00161886503163497</v>
      </c>
      <c r="FE726">
        <v>-2.08621555845513e-05</v>
      </c>
      <c r="FF726">
        <v>0</v>
      </c>
      <c r="FG726">
        <v>2096</v>
      </c>
      <c r="FH726">
        <v>2</v>
      </c>
      <c r="FI726">
        <v>28</v>
      </c>
      <c r="FJ726">
        <v>25.1</v>
      </c>
      <c r="FK726">
        <v>25</v>
      </c>
      <c r="FL726">
        <v>18</v>
      </c>
      <c r="FM726">
        <v>494.218</v>
      </c>
      <c r="FN726">
        <v>516.23</v>
      </c>
      <c r="FO726">
        <v>40.5234</v>
      </c>
      <c r="FP726">
        <v>27.0529</v>
      </c>
      <c r="FQ726">
        <v>30.0005</v>
      </c>
      <c r="FR726">
        <v>26.9169</v>
      </c>
      <c r="FS726">
        <v>26.8774</v>
      </c>
      <c r="FT726">
        <v>21.6474</v>
      </c>
      <c r="FU726">
        <v>0</v>
      </c>
      <c r="FV726">
        <v>0</v>
      </c>
      <c r="FW726">
        <v>40.6</v>
      </c>
      <c r="FX726">
        <v>420</v>
      </c>
      <c r="FY726">
        <v>15.5023</v>
      </c>
      <c r="FZ726">
        <v>101.636</v>
      </c>
      <c r="GA726">
        <v>96.1436</v>
      </c>
    </row>
    <row r="727" spans="1:183">
      <c r="A727">
        <v>711</v>
      </c>
      <c r="B727">
        <v>1625678636.5</v>
      </c>
      <c r="C727">
        <v>1420.40000009537</v>
      </c>
      <c r="D727" t="s">
        <v>1728</v>
      </c>
      <c r="E727" t="s">
        <v>1729</v>
      </c>
      <c r="F727">
        <v>1</v>
      </c>
      <c r="G727" t="s">
        <v>302</v>
      </c>
      <c r="H727">
        <v>1625678635.5</v>
      </c>
      <c r="I727">
        <f>(J727)/1000</f>
        <v>0</v>
      </c>
      <c r="J727">
        <f>1000*CJ727*AH727*(CF727-CG727)/(100*BY727*(1000-AH727*CF727))</f>
        <v>0</v>
      </c>
      <c r="K727">
        <f>CJ727*AH727*(CE727-CD727*(1000-AH727*CG727)/(1000-AH727*CF727))/(100*BY727)</f>
        <v>0</v>
      </c>
      <c r="L727">
        <f>CD727 - IF(AH727&gt;1, K727*BY727*100.0/(AJ727*CR727), 0)</f>
        <v>0</v>
      </c>
      <c r="M727">
        <f>((S727-I727/2)*L727-K727)/(S727+I727/2)</f>
        <v>0</v>
      </c>
      <c r="N727">
        <f>M727*(CK727+CL727)/1000.0</f>
        <v>0</v>
      </c>
      <c r="O727">
        <f>(CD727 - IF(AH727&gt;1, K727*BY727*100.0/(AJ727*CR727), 0))*(CK727+CL727)/1000.0</f>
        <v>0</v>
      </c>
      <c r="P727">
        <f>2.0/((1/R727-1/Q727)+SIGN(R727)*SQRT((1/R727-1/Q727)*(1/R727-1/Q727) + 4*BZ727/((BZ727+1)*(BZ727+1))*(2*1/R727*1/Q727-1/Q727*1/Q727)))</f>
        <v>0</v>
      </c>
      <c r="Q727">
        <f>IF(LEFT(CA727,1)&lt;&gt;"0",IF(LEFT(CA727,1)="1",3.0,CB727),$D$5+$E$5*(CR727*CK727/($K$5*1000))+$F$5*(CR727*CK727/($K$5*1000))*MAX(MIN(BY727,$J$5),$I$5)*MAX(MIN(BY727,$J$5),$I$5)+$G$5*MAX(MIN(BY727,$J$5),$I$5)*(CR727*CK727/($K$5*1000))+$H$5*(CR727*CK727/($K$5*1000))*(CR727*CK727/($K$5*1000)))</f>
        <v>0</v>
      </c>
      <c r="R727">
        <f>I727*(1000-(1000*0.61365*exp(17.502*V727/(240.97+V727))/(CK727+CL727)+CF727)/2)/(1000*0.61365*exp(17.502*V727/(240.97+V727))/(CK727+CL727)-CF727)</f>
        <v>0</v>
      </c>
      <c r="S727">
        <f>1/((BZ727+1)/(P727/1.6)+1/(Q727/1.37)) + BZ727/((BZ727+1)/(P727/1.6) + BZ727/(Q727/1.37))</f>
        <v>0</v>
      </c>
      <c r="T727">
        <f>(BU727*BX727)</f>
        <v>0</v>
      </c>
      <c r="U727">
        <f>(CM727+(T727+2*0.95*5.67E-8*(((CM727+$B$7)+273)^4-(CM727+273)^4)-44100*I727)/(1.84*29.3*Q727+8*0.95*5.67E-8*(CM727+273)^3))</f>
        <v>0</v>
      </c>
      <c r="V727">
        <f>($C$7*CN727+$D$7*CO727+$E$7*U727)</f>
        <v>0</v>
      </c>
      <c r="W727">
        <f>0.61365*exp(17.502*V727/(240.97+V727))</f>
        <v>0</v>
      </c>
      <c r="X727">
        <f>(Y727/Z727*100)</f>
        <v>0</v>
      </c>
      <c r="Y727">
        <f>CF727*(CK727+CL727)/1000</f>
        <v>0</v>
      </c>
      <c r="Z727">
        <f>0.61365*exp(17.502*CM727/(240.97+CM727))</f>
        <v>0</v>
      </c>
      <c r="AA727">
        <f>(W727-CF727*(CK727+CL727)/1000)</f>
        <v>0</v>
      </c>
      <c r="AB727">
        <f>(-I727*44100)</f>
        <v>0</v>
      </c>
      <c r="AC727">
        <f>2*29.3*Q727*0.92*(CM727-V727)</f>
        <v>0</v>
      </c>
      <c r="AD727">
        <f>2*0.95*5.67E-8*(((CM727+$B$7)+273)^4-(V727+273)^4)</f>
        <v>0</v>
      </c>
      <c r="AE727">
        <f>T727+AD727+AB727+AC727</f>
        <v>0</v>
      </c>
      <c r="AF727">
        <v>0</v>
      </c>
      <c r="AG727">
        <v>0</v>
      </c>
      <c r="AH727">
        <f>IF(AF727*$H$13&gt;=AJ727,1.0,(AJ727/(AJ727-AF727*$H$13)))</f>
        <v>0</v>
      </c>
      <c r="AI727">
        <f>(AH727-1)*100</f>
        <v>0</v>
      </c>
      <c r="AJ727">
        <f>MAX(0,($B$13+$C$13*CR727)/(1+$D$13*CR727)*CK727/(CM727+273)*$E$13)</f>
        <v>0</v>
      </c>
      <c r="AK727" t="s">
        <v>303</v>
      </c>
      <c r="AL727" t="s">
        <v>303</v>
      </c>
      <c r="AM727">
        <v>0</v>
      </c>
      <c r="AN727">
        <v>0</v>
      </c>
      <c r="AO727">
        <f>1-AM727/AN727</f>
        <v>0</v>
      </c>
      <c r="AP727">
        <v>0</v>
      </c>
      <c r="AQ727" t="s">
        <v>303</v>
      </c>
      <c r="AR727" t="s">
        <v>303</v>
      </c>
      <c r="AS727">
        <v>0</v>
      </c>
      <c r="AT727">
        <v>0</v>
      </c>
      <c r="AU727">
        <f>1-AS727/AT727</f>
        <v>0</v>
      </c>
      <c r="AV727">
        <v>0.5</v>
      </c>
      <c r="AW727">
        <f>BV727</f>
        <v>0</v>
      </c>
      <c r="AX727">
        <f>K727</f>
        <v>0</v>
      </c>
      <c r="AY727">
        <f>AU727*AV727*AW727</f>
        <v>0</v>
      </c>
      <c r="AZ727">
        <f>(AX727-AP727)/AW727</f>
        <v>0</v>
      </c>
      <c r="BA727">
        <f>(AN727-AT727)/AT727</f>
        <v>0</v>
      </c>
      <c r="BB727">
        <f>AM727/(AO727+AM727/AT727)</f>
        <v>0</v>
      </c>
      <c r="BC727" t="s">
        <v>303</v>
      </c>
      <c r="BD727">
        <v>0</v>
      </c>
      <c r="BE727">
        <f>IF(BD727&lt;&gt;0, BD727, BB727)</f>
        <v>0</v>
      </c>
      <c r="BF727">
        <f>1-BE727/AT727</f>
        <v>0</v>
      </c>
      <c r="BG727">
        <f>(AT727-AS727)/(AT727-BE727)</f>
        <v>0</v>
      </c>
      <c r="BH727">
        <f>(AN727-AT727)/(AN727-BE727)</f>
        <v>0</v>
      </c>
      <c r="BI727">
        <f>(AT727-AS727)/(AT727-AM727)</f>
        <v>0</v>
      </c>
      <c r="BJ727">
        <f>(AN727-AT727)/(AN727-AM727)</f>
        <v>0</v>
      </c>
      <c r="BK727">
        <f>(BG727*BE727/AS727)</f>
        <v>0</v>
      </c>
      <c r="BL727">
        <f>(1-BK727)</f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f>$B$11*CS727+$C$11*CT727+$F$11*CU727*(1-CX727)</f>
        <v>0</v>
      </c>
      <c r="BV727">
        <f>BU727*BW727</f>
        <v>0</v>
      </c>
      <c r="BW727">
        <f>($B$11*$D$9+$C$11*$D$9+$F$11*((DH727+CZ727)/MAX(DH727+CZ727+DI727, 0.1)*$I$9+DI727/MAX(DH727+CZ727+DI727, 0.1)*$J$9))/($B$11+$C$11+$F$11)</f>
        <v>0</v>
      </c>
      <c r="BX727">
        <f>($B$11*$K$9+$C$11*$K$9+$F$11*((DH727+CZ727)/MAX(DH727+CZ727+DI727, 0.1)*$P$9+DI727/MAX(DH727+CZ727+DI727, 0.1)*$Q$9))/($B$11+$C$11+$F$11)</f>
        <v>0</v>
      </c>
      <c r="BY727">
        <v>6</v>
      </c>
      <c r="BZ727">
        <v>0.5</v>
      </c>
      <c r="CA727" t="s">
        <v>304</v>
      </c>
      <c r="CB727">
        <v>2</v>
      </c>
      <c r="CC727">
        <v>1625678635.5</v>
      </c>
      <c r="CD727">
        <v>404.874666666667</v>
      </c>
      <c r="CE727">
        <v>420.037333333333</v>
      </c>
      <c r="CF727">
        <v>18.9959666666667</v>
      </c>
      <c r="CG727">
        <v>15.0390333333333</v>
      </c>
      <c r="CH727">
        <v>419.216</v>
      </c>
      <c r="CI727">
        <v>20.649</v>
      </c>
      <c r="CJ727">
        <v>499.984666666667</v>
      </c>
      <c r="CK727">
        <v>100.419</v>
      </c>
      <c r="CL727">
        <v>0.0998788333333333</v>
      </c>
      <c r="CM727">
        <v>34.7446</v>
      </c>
      <c r="CN727">
        <v>33.8956333333333</v>
      </c>
      <c r="CO727">
        <v>999.9</v>
      </c>
      <c r="CP727">
        <v>0</v>
      </c>
      <c r="CQ727">
        <v>0</v>
      </c>
      <c r="CR727">
        <v>10006.4933333333</v>
      </c>
      <c r="CS727">
        <v>0</v>
      </c>
      <c r="CT727">
        <v>4.41129</v>
      </c>
      <c r="CU727">
        <v>1046.07</v>
      </c>
      <c r="CV727">
        <v>0.961998666666667</v>
      </c>
      <c r="CW727">
        <v>0.0380011</v>
      </c>
      <c r="CX727">
        <v>0</v>
      </c>
      <c r="CY727">
        <v>1096.42333333333</v>
      </c>
      <c r="CZ727">
        <v>4.99912</v>
      </c>
      <c r="DA727">
        <v>11480.6333333333</v>
      </c>
      <c r="DB727">
        <v>6713.23666666667</v>
      </c>
      <c r="DC727">
        <v>39.6246666666667</v>
      </c>
      <c r="DD727">
        <v>41.937</v>
      </c>
      <c r="DE727">
        <v>41.062</v>
      </c>
      <c r="DF727">
        <v>41.7703333333333</v>
      </c>
      <c r="DG727">
        <v>42.4166666666667</v>
      </c>
      <c r="DH727">
        <v>1001.51</v>
      </c>
      <c r="DI727">
        <v>39.56</v>
      </c>
      <c r="DJ727">
        <v>0</v>
      </c>
      <c r="DK727">
        <v>1625678637.2</v>
      </c>
      <c r="DL727">
        <v>0</v>
      </c>
      <c r="DM727">
        <v>1097.83923076923</v>
      </c>
      <c r="DN727">
        <v>-12.2140171076723</v>
      </c>
      <c r="DO727">
        <v>-121.111111149734</v>
      </c>
      <c r="DP727">
        <v>11493.8269230769</v>
      </c>
      <c r="DQ727">
        <v>15</v>
      </c>
      <c r="DR727">
        <v>1625677134.6</v>
      </c>
      <c r="DS727" t="s">
        <v>305</v>
      </c>
      <c r="DT727">
        <v>1625677128.6</v>
      </c>
      <c r="DU727">
        <v>1625677134.6</v>
      </c>
      <c r="DV727">
        <v>2</v>
      </c>
      <c r="DW727">
        <v>0.041</v>
      </c>
      <c r="DX727">
        <v>0.026</v>
      </c>
      <c r="DY727">
        <v>-14.347</v>
      </c>
      <c r="DZ727">
        <v>-1.389</v>
      </c>
      <c r="EA727">
        <v>420</v>
      </c>
      <c r="EB727">
        <v>5</v>
      </c>
      <c r="EC727">
        <v>0.14</v>
      </c>
      <c r="ED727">
        <v>0.08</v>
      </c>
      <c r="EE727">
        <v>-15.1186804878049</v>
      </c>
      <c r="EF727">
        <v>-0.316521951219521</v>
      </c>
      <c r="EG727">
        <v>0.0400423386875308</v>
      </c>
      <c r="EH727">
        <v>1</v>
      </c>
      <c r="EI727">
        <v>1098.39114285714</v>
      </c>
      <c r="EJ727">
        <v>-12.2667710371813</v>
      </c>
      <c r="EK727">
        <v>1.25380967211041</v>
      </c>
      <c r="EL727">
        <v>0</v>
      </c>
      <c r="EM727">
        <v>3.88563658536585</v>
      </c>
      <c r="EN727">
        <v>0.411313170731707</v>
      </c>
      <c r="EO727">
        <v>0.0412436870326549</v>
      </c>
      <c r="EP727">
        <v>0</v>
      </c>
      <c r="EQ727">
        <v>1</v>
      </c>
      <c r="ER727">
        <v>3</v>
      </c>
      <c r="ES727" t="s">
        <v>427</v>
      </c>
      <c r="ET727">
        <v>100</v>
      </c>
      <c r="EU727">
        <v>100</v>
      </c>
      <c r="EV727">
        <v>-14.341</v>
      </c>
      <c r="EW727">
        <v>-1.6532</v>
      </c>
      <c r="EX727">
        <v>-14.3476998515065</v>
      </c>
      <c r="EY727">
        <v>0.000485247639819423</v>
      </c>
      <c r="EZ727">
        <v>-1.36446825205216e-06</v>
      </c>
      <c r="FA727">
        <v>5.78542989185787e-10</v>
      </c>
      <c r="FB727">
        <v>-1.1099058739466</v>
      </c>
      <c r="FC727">
        <v>-0.0508365997127688</v>
      </c>
      <c r="FD727">
        <v>0.00161886503163497</v>
      </c>
      <c r="FE727">
        <v>-2.08621555845513e-05</v>
      </c>
      <c r="FF727">
        <v>0</v>
      </c>
      <c r="FG727">
        <v>2096</v>
      </c>
      <c r="FH727">
        <v>2</v>
      </c>
      <c r="FI727">
        <v>28</v>
      </c>
      <c r="FJ727">
        <v>25.1</v>
      </c>
      <c r="FK727">
        <v>25</v>
      </c>
      <c r="FL727">
        <v>18</v>
      </c>
      <c r="FM727">
        <v>494.31</v>
      </c>
      <c r="FN727">
        <v>515.776</v>
      </c>
      <c r="FO727">
        <v>40.568</v>
      </c>
      <c r="FP727">
        <v>27.0563</v>
      </c>
      <c r="FQ727">
        <v>30.0006</v>
      </c>
      <c r="FR727">
        <v>26.9192</v>
      </c>
      <c r="FS727">
        <v>26.8791</v>
      </c>
      <c r="FT727">
        <v>21.6445</v>
      </c>
      <c r="FU727">
        <v>0</v>
      </c>
      <c r="FV727">
        <v>0</v>
      </c>
      <c r="FW727">
        <v>40.6</v>
      </c>
      <c r="FX727">
        <v>420</v>
      </c>
      <c r="FY727">
        <v>15.5309</v>
      </c>
      <c r="FZ727">
        <v>101.635</v>
      </c>
      <c r="GA727">
        <v>96.1431</v>
      </c>
    </row>
    <row r="728" spans="1:183">
      <c r="A728">
        <v>712</v>
      </c>
      <c r="B728">
        <v>1625678638.5</v>
      </c>
      <c r="C728">
        <v>1422.40000009537</v>
      </c>
      <c r="D728" t="s">
        <v>1730</v>
      </c>
      <c r="E728" t="s">
        <v>1731</v>
      </c>
      <c r="F728">
        <v>1</v>
      </c>
      <c r="G728" t="s">
        <v>302</v>
      </c>
      <c r="H728">
        <v>1625678637.5</v>
      </c>
      <c r="I728">
        <f>(J728)/1000</f>
        <v>0</v>
      </c>
      <c r="J728">
        <f>1000*CJ728*AH728*(CF728-CG728)/(100*BY728*(1000-AH728*CF728))</f>
        <v>0</v>
      </c>
      <c r="K728">
        <f>CJ728*AH728*(CE728-CD728*(1000-AH728*CG728)/(1000-AH728*CF728))/(100*BY728)</f>
        <v>0</v>
      </c>
      <c r="L728">
        <f>CD728 - IF(AH728&gt;1, K728*BY728*100.0/(AJ728*CR728), 0)</f>
        <v>0</v>
      </c>
      <c r="M728">
        <f>((S728-I728/2)*L728-K728)/(S728+I728/2)</f>
        <v>0</v>
      </c>
      <c r="N728">
        <f>M728*(CK728+CL728)/1000.0</f>
        <v>0</v>
      </c>
      <c r="O728">
        <f>(CD728 - IF(AH728&gt;1, K728*BY728*100.0/(AJ728*CR728), 0))*(CK728+CL728)/1000.0</f>
        <v>0</v>
      </c>
      <c r="P728">
        <f>2.0/((1/R728-1/Q728)+SIGN(R728)*SQRT((1/R728-1/Q728)*(1/R728-1/Q728) + 4*BZ728/((BZ728+1)*(BZ728+1))*(2*1/R728*1/Q728-1/Q728*1/Q728)))</f>
        <v>0</v>
      </c>
      <c r="Q728">
        <f>IF(LEFT(CA728,1)&lt;&gt;"0",IF(LEFT(CA728,1)="1",3.0,CB728),$D$5+$E$5*(CR728*CK728/($K$5*1000))+$F$5*(CR728*CK728/($K$5*1000))*MAX(MIN(BY728,$J$5),$I$5)*MAX(MIN(BY728,$J$5),$I$5)+$G$5*MAX(MIN(BY728,$J$5),$I$5)*(CR728*CK728/($K$5*1000))+$H$5*(CR728*CK728/($K$5*1000))*(CR728*CK728/($K$5*1000)))</f>
        <v>0</v>
      </c>
      <c r="R728">
        <f>I728*(1000-(1000*0.61365*exp(17.502*V728/(240.97+V728))/(CK728+CL728)+CF728)/2)/(1000*0.61365*exp(17.502*V728/(240.97+V728))/(CK728+CL728)-CF728)</f>
        <v>0</v>
      </c>
      <c r="S728">
        <f>1/((BZ728+1)/(P728/1.6)+1/(Q728/1.37)) + BZ728/((BZ728+1)/(P728/1.6) + BZ728/(Q728/1.37))</f>
        <v>0</v>
      </c>
      <c r="T728">
        <f>(BU728*BX728)</f>
        <v>0</v>
      </c>
      <c r="U728">
        <f>(CM728+(T728+2*0.95*5.67E-8*(((CM728+$B$7)+273)^4-(CM728+273)^4)-44100*I728)/(1.84*29.3*Q728+8*0.95*5.67E-8*(CM728+273)^3))</f>
        <v>0</v>
      </c>
      <c r="V728">
        <f>($C$7*CN728+$D$7*CO728+$E$7*U728)</f>
        <v>0</v>
      </c>
      <c r="W728">
        <f>0.61365*exp(17.502*V728/(240.97+V728))</f>
        <v>0</v>
      </c>
      <c r="X728">
        <f>(Y728/Z728*100)</f>
        <v>0</v>
      </c>
      <c r="Y728">
        <f>CF728*(CK728+CL728)/1000</f>
        <v>0</v>
      </c>
      <c r="Z728">
        <f>0.61365*exp(17.502*CM728/(240.97+CM728))</f>
        <v>0</v>
      </c>
      <c r="AA728">
        <f>(W728-CF728*(CK728+CL728)/1000)</f>
        <v>0</v>
      </c>
      <c r="AB728">
        <f>(-I728*44100)</f>
        <v>0</v>
      </c>
      <c r="AC728">
        <f>2*29.3*Q728*0.92*(CM728-V728)</f>
        <v>0</v>
      </c>
      <c r="AD728">
        <f>2*0.95*5.67E-8*(((CM728+$B$7)+273)^4-(V728+273)^4)</f>
        <v>0</v>
      </c>
      <c r="AE728">
        <f>T728+AD728+AB728+AC728</f>
        <v>0</v>
      </c>
      <c r="AF728">
        <v>0</v>
      </c>
      <c r="AG728">
        <v>0</v>
      </c>
      <c r="AH728">
        <f>IF(AF728*$H$13&gt;=AJ728,1.0,(AJ728/(AJ728-AF728*$H$13)))</f>
        <v>0</v>
      </c>
      <c r="AI728">
        <f>(AH728-1)*100</f>
        <v>0</v>
      </c>
      <c r="AJ728">
        <f>MAX(0,($B$13+$C$13*CR728)/(1+$D$13*CR728)*CK728/(CM728+273)*$E$13)</f>
        <v>0</v>
      </c>
      <c r="AK728" t="s">
        <v>303</v>
      </c>
      <c r="AL728" t="s">
        <v>303</v>
      </c>
      <c r="AM728">
        <v>0</v>
      </c>
      <c r="AN728">
        <v>0</v>
      </c>
      <c r="AO728">
        <f>1-AM728/AN728</f>
        <v>0</v>
      </c>
      <c r="AP728">
        <v>0</v>
      </c>
      <c r="AQ728" t="s">
        <v>303</v>
      </c>
      <c r="AR728" t="s">
        <v>303</v>
      </c>
      <c r="AS728">
        <v>0</v>
      </c>
      <c r="AT728">
        <v>0</v>
      </c>
      <c r="AU728">
        <f>1-AS728/AT728</f>
        <v>0</v>
      </c>
      <c r="AV728">
        <v>0.5</v>
      </c>
      <c r="AW728">
        <f>BV728</f>
        <v>0</v>
      </c>
      <c r="AX728">
        <f>K728</f>
        <v>0</v>
      </c>
      <c r="AY728">
        <f>AU728*AV728*AW728</f>
        <v>0</v>
      </c>
      <c r="AZ728">
        <f>(AX728-AP728)/AW728</f>
        <v>0</v>
      </c>
      <c r="BA728">
        <f>(AN728-AT728)/AT728</f>
        <v>0</v>
      </c>
      <c r="BB728">
        <f>AM728/(AO728+AM728/AT728)</f>
        <v>0</v>
      </c>
      <c r="BC728" t="s">
        <v>303</v>
      </c>
      <c r="BD728">
        <v>0</v>
      </c>
      <c r="BE728">
        <f>IF(BD728&lt;&gt;0, BD728, BB728)</f>
        <v>0</v>
      </c>
      <c r="BF728">
        <f>1-BE728/AT728</f>
        <v>0</v>
      </c>
      <c r="BG728">
        <f>(AT728-AS728)/(AT728-BE728)</f>
        <v>0</v>
      </c>
      <c r="BH728">
        <f>(AN728-AT728)/(AN728-BE728)</f>
        <v>0</v>
      </c>
      <c r="BI728">
        <f>(AT728-AS728)/(AT728-AM728)</f>
        <v>0</v>
      </c>
      <c r="BJ728">
        <f>(AN728-AT728)/(AN728-AM728)</f>
        <v>0</v>
      </c>
      <c r="BK728">
        <f>(BG728*BE728/AS728)</f>
        <v>0</v>
      </c>
      <c r="BL728">
        <f>(1-BK728)</f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f>$B$11*CS728+$C$11*CT728+$F$11*CU728*(1-CX728)</f>
        <v>0</v>
      </c>
      <c r="BV728">
        <f>BU728*BW728</f>
        <v>0</v>
      </c>
      <c r="BW728">
        <f>($B$11*$D$9+$C$11*$D$9+$F$11*((DH728+CZ728)/MAX(DH728+CZ728+DI728, 0.1)*$I$9+DI728/MAX(DH728+CZ728+DI728, 0.1)*$J$9))/($B$11+$C$11+$F$11)</f>
        <v>0</v>
      </c>
      <c r="BX728">
        <f>($B$11*$K$9+$C$11*$K$9+$F$11*((DH728+CZ728)/MAX(DH728+CZ728+DI728, 0.1)*$P$9+DI728/MAX(DH728+CZ728+DI728, 0.1)*$Q$9))/($B$11+$C$11+$F$11)</f>
        <v>0</v>
      </c>
      <c r="BY728">
        <v>6</v>
      </c>
      <c r="BZ728">
        <v>0.5</v>
      </c>
      <c r="CA728" t="s">
        <v>304</v>
      </c>
      <c r="CB728">
        <v>2</v>
      </c>
      <c r="CC728">
        <v>1625678637.5</v>
      </c>
      <c r="CD728">
        <v>404.884666666667</v>
      </c>
      <c r="CE728">
        <v>420.024333333333</v>
      </c>
      <c r="CF728">
        <v>19.0146333333333</v>
      </c>
      <c r="CG728">
        <v>15.0503666666667</v>
      </c>
      <c r="CH728">
        <v>419.226333333333</v>
      </c>
      <c r="CI728">
        <v>20.6679333333333</v>
      </c>
      <c r="CJ728">
        <v>500.016666666667</v>
      </c>
      <c r="CK728">
        <v>100.420333333333</v>
      </c>
      <c r="CL728">
        <v>0.0999075333333333</v>
      </c>
      <c r="CM728">
        <v>34.7743666666667</v>
      </c>
      <c r="CN728">
        <v>33.9324333333333</v>
      </c>
      <c r="CO728">
        <v>999.9</v>
      </c>
      <c r="CP728">
        <v>0</v>
      </c>
      <c r="CQ728">
        <v>0</v>
      </c>
      <c r="CR728">
        <v>10025.4333333333</v>
      </c>
      <c r="CS728">
        <v>0</v>
      </c>
      <c r="CT728">
        <v>4.41129</v>
      </c>
      <c r="CU728">
        <v>1045.95666666667</v>
      </c>
      <c r="CV728">
        <v>0.961995</v>
      </c>
      <c r="CW728">
        <v>0.0380048</v>
      </c>
      <c r="CX728">
        <v>0</v>
      </c>
      <c r="CY728">
        <v>1096.31666666667</v>
      </c>
      <c r="CZ728">
        <v>4.99912</v>
      </c>
      <c r="DA728">
        <v>11476.3666666667</v>
      </c>
      <c r="DB728">
        <v>6712.51666666667</v>
      </c>
      <c r="DC728">
        <v>39.6453333333333</v>
      </c>
      <c r="DD728">
        <v>41.937</v>
      </c>
      <c r="DE728">
        <v>41.083</v>
      </c>
      <c r="DF728">
        <v>41.9166666666667</v>
      </c>
      <c r="DG728">
        <v>42.2496666666667</v>
      </c>
      <c r="DH728">
        <v>1001.39666666667</v>
      </c>
      <c r="DI728">
        <v>39.56</v>
      </c>
      <c r="DJ728">
        <v>0</v>
      </c>
      <c r="DK728">
        <v>1625678639.6</v>
      </c>
      <c r="DL728">
        <v>0</v>
      </c>
      <c r="DM728">
        <v>1097.39153846154</v>
      </c>
      <c r="DN728">
        <v>-11.4304273511736</v>
      </c>
      <c r="DO728">
        <v>-114.858119661158</v>
      </c>
      <c r="DP728">
        <v>11488.8230769231</v>
      </c>
      <c r="DQ728">
        <v>15</v>
      </c>
      <c r="DR728">
        <v>1625677134.6</v>
      </c>
      <c r="DS728" t="s">
        <v>305</v>
      </c>
      <c r="DT728">
        <v>1625677128.6</v>
      </c>
      <c r="DU728">
        <v>1625677134.6</v>
      </c>
      <c r="DV728">
        <v>2</v>
      </c>
      <c r="DW728">
        <v>0.041</v>
      </c>
      <c r="DX728">
        <v>0.026</v>
      </c>
      <c r="DY728">
        <v>-14.347</v>
      </c>
      <c r="DZ728">
        <v>-1.389</v>
      </c>
      <c r="EA728">
        <v>420</v>
      </c>
      <c r="EB728">
        <v>5</v>
      </c>
      <c r="EC728">
        <v>0.14</v>
      </c>
      <c r="ED728">
        <v>0.08</v>
      </c>
      <c r="EE728">
        <v>-15.1216073170732</v>
      </c>
      <c r="EF728">
        <v>-0.350813937282258</v>
      </c>
      <c r="EG728">
        <v>0.0406778563255358</v>
      </c>
      <c r="EH728">
        <v>1</v>
      </c>
      <c r="EI728">
        <v>1097.92696969697</v>
      </c>
      <c r="EJ728">
        <v>-11.9159807318511</v>
      </c>
      <c r="EK728">
        <v>1.15908920578207</v>
      </c>
      <c r="EL728">
        <v>0</v>
      </c>
      <c r="EM728">
        <v>3.89873975609756</v>
      </c>
      <c r="EN728">
        <v>0.424459651567945</v>
      </c>
      <c r="EO728">
        <v>0.0424443166632905</v>
      </c>
      <c r="EP728">
        <v>0</v>
      </c>
      <c r="EQ728">
        <v>1</v>
      </c>
      <c r="ER728">
        <v>3</v>
      </c>
      <c r="ES728" t="s">
        <v>427</v>
      </c>
      <c r="ET728">
        <v>100</v>
      </c>
      <c r="EU728">
        <v>100</v>
      </c>
      <c r="EV728">
        <v>-14.342</v>
      </c>
      <c r="EW728">
        <v>-1.6534</v>
      </c>
      <c r="EX728">
        <v>-14.3476998515065</v>
      </c>
      <c r="EY728">
        <v>0.000485247639819423</v>
      </c>
      <c r="EZ728">
        <v>-1.36446825205216e-06</v>
      </c>
      <c r="FA728">
        <v>5.78542989185787e-10</v>
      </c>
      <c r="FB728">
        <v>-1.1099058739466</v>
      </c>
      <c r="FC728">
        <v>-0.0508365997127688</v>
      </c>
      <c r="FD728">
        <v>0.00161886503163497</v>
      </c>
      <c r="FE728">
        <v>-2.08621555845513e-05</v>
      </c>
      <c r="FF728">
        <v>0</v>
      </c>
      <c r="FG728">
        <v>2096</v>
      </c>
      <c r="FH728">
        <v>2</v>
      </c>
      <c r="FI728">
        <v>28</v>
      </c>
      <c r="FJ728">
        <v>25.2</v>
      </c>
      <c r="FK728">
        <v>25.1</v>
      </c>
      <c r="FL728">
        <v>18</v>
      </c>
      <c r="FM728">
        <v>494.387</v>
      </c>
      <c r="FN728">
        <v>515.828</v>
      </c>
      <c r="FO728">
        <v>40.6124</v>
      </c>
      <c r="FP728">
        <v>27.0597</v>
      </c>
      <c r="FQ728">
        <v>30.0007</v>
      </c>
      <c r="FR728">
        <v>26.9215</v>
      </c>
      <c r="FS728">
        <v>26.8808</v>
      </c>
      <c r="FT728">
        <v>21.6469</v>
      </c>
      <c r="FU728">
        <v>0</v>
      </c>
      <c r="FV728">
        <v>0</v>
      </c>
      <c r="FW728">
        <v>40.67</v>
      </c>
      <c r="FX728">
        <v>420</v>
      </c>
      <c r="FY728">
        <v>15.5561</v>
      </c>
      <c r="FZ728">
        <v>101.634</v>
      </c>
      <c r="GA728">
        <v>96.1434</v>
      </c>
    </row>
    <row r="729" spans="1:183">
      <c r="A729">
        <v>713</v>
      </c>
      <c r="B729">
        <v>1625678640.5</v>
      </c>
      <c r="C729">
        <v>1424.40000009537</v>
      </c>
      <c r="D729" t="s">
        <v>1732</v>
      </c>
      <c r="E729" t="s">
        <v>1733</v>
      </c>
      <c r="F729">
        <v>1</v>
      </c>
      <c r="G729" t="s">
        <v>302</v>
      </c>
      <c r="H729">
        <v>1625678639.5</v>
      </c>
      <c r="I729">
        <f>(J729)/1000</f>
        <v>0</v>
      </c>
      <c r="J729">
        <f>1000*CJ729*AH729*(CF729-CG729)/(100*BY729*(1000-AH729*CF729))</f>
        <v>0</v>
      </c>
      <c r="K729">
        <f>CJ729*AH729*(CE729-CD729*(1000-AH729*CG729)/(1000-AH729*CF729))/(100*BY729)</f>
        <v>0</v>
      </c>
      <c r="L729">
        <f>CD729 - IF(AH729&gt;1, K729*BY729*100.0/(AJ729*CR729), 0)</f>
        <v>0</v>
      </c>
      <c r="M729">
        <f>((S729-I729/2)*L729-K729)/(S729+I729/2)</f>
        <v>0</v>
      </c>
      <c r="N729">
        <f>M729*(CK729+CL729)/1000.0</f>
        <v>0</v>
      </c>
      <c r="O729">
        <f>(CD729 - IF(AH729&gt;1, K729*BY729*100.0/(AJ729*CR729), 0))*(CK729+CL729)/1000.0</f>
        <v>0</v>
      </c>
      <c r="P729">
        <f>2.0/((1/R729-1/Q729)+SIGN(R729)*SQRT((1/R729-1/Q729)*(1/R729-1/Q729) + 4*BZ729/((BZ729+1)*(BZ729+1))*(2*1/R729*1/Q729-1/Q729*1/Q729)))</f>
        <v>0</v>
      </c>
      <c r="Q729">
        <f>IF(LEFT(CA729,1)&lt;&gt;"0",IF(LEFT(CA729,1)="1",3.0,CB729),$D$5+$E$5*(CR729*CK729/($K$5*1000))+$F$5*(CR729*CK729/($K$5*1000))*MAX(MIN(BY729,$J$5),$I$5)*MAX(MIN(BY729,$J$5),$I$5)+$G$5*MAX(MIN(BY729,$J$5),$I$5)*(CR729*CK729/($K$5*1000))+$H$5*(CR729*CK729/($K$5*1000))*(CR729*CK729/($K$5*1000)))</f>
        <v>0</v>
      </c>
      <c r="R729">
        <f>I729*(1000-(1000*0.61365*exp(17.502*V729/(240.97+V729))/(CK729+CL729)+CF729)/2)/(1000*0.61365*exp(17.502*V729/(240.97+V729))/(CK729+CL729)-CF729)</f>
        <v>0</v>
      </c>
      <c r="S729">
        <f>1/((BZ729+1)/(P729/1.6)+1/(Q729/1.37)) + BZ729/((BZ729+1)/(P729/1.6) + BZ729/(Q729/1.37))</f>
        <v>0</v>
      </c>
      <c r="T729">
        <f>(BU729*BX729)</f>
        <v>0</v>
      </c>
      <c r="U729">
        <f>(CM729+(T729+2*0.95*5.67E-8*(((CM729+$B$7)+273)^4-(CM729+273)^4)-44100*I729)/(1.84*29.3*Q729+8*0.95*5.67E-8*(CM729+273)^3))</f>
        <v>0</v>
      </c>
      <c r="V729">
        <f>($C$7*CN729+$D$7*CO729+$E$7*U729)</f>
        <v>0</v>
      </c>
      <c r="W729">
        <f>0.61365*exp(17.502*V729/(240.97+V729))</f>
        <v>0</v>
      </c>
      <c r="X729">
        <f>(Y729/Z729*100)</f>
        <v>0</v>
      </c>
      <c r="Y729">
        <f>CF729*(CK729+CL729)/1000</f>
        <v>0</v>
      </c>
      <c r="Z729">
        <f>0.61365*exp(17.502*CM729/(240.97+CM729))</f>
        <v>0</v>
      </c>
      <c r="AA729">
        <f>(W729-CF729*(CK729+CL729)/1000)</f>
        <v>0</v>
      </c>
      <c r="AB729">
        <f>(-I729*44100)</f>
        <v>0</v>
      </c>
      <c r="AC729">
        <f>2*29.3*Q729*0.92*(CM729-V729)</f>
        <v>0</v>
      </c>
      <c r="AD729">
        <f>2*0.95*5.67E-8*(((CM729+$B$7)+273)^4-(V729+273)^4)</f>
        <v>0</v>
      </c>
      <c r="AE729">
        <f>T729+AD729+AB729+AC729</f>
        <v>0</v>
      </c>
      <c r="AF729">
        <v>0</v>
      </c>
      <c r="AG729">
        <v>0</v>
      </c>
      <c r="AH729">
        <f>IF(AF729*$H$13&gt;=AJ729,1.0,(AJ729/(AJ729-AF729*$H$13)))</f>
        <v>0</v>
      </c>
      <c r="AI729">
        <f>(AH729-1)*100</f>
        <v>0</v>
      </c>
      <c r="AJ729">
        <f>MAX(0,($B$13+$C$13*CR729)/(1+$D$13*CR729)*CK729/(CM729+273)*$E$13)</f>
        <v>0</v>
      </c>
      <c r="AK729" t="s">
        <v>303</v>
      </c>
      <c r="AL729" t="s">
        <v>303</v>
      </c>
      <c r="AM729">
        <v>0</v>
      </c>
      <c r="AN729">
        <v>0</v>
      </c>
      <c r="AO729">
        <f>1-AM729/AN729</f>
        <v>0</v>
      </c>
      <c r="AP729">
        <v>0</v>
      </c>
      <c r="AQ729" t="s">
        <v>303</v>
      </c>
      <c r="AR729" t="s">
        <v>303</v>
      </c>
      <c r="AS729">
        <v>0</v>
      </c>
      <c r="AT729">
        <v>0</v>
      </c>
      <c r="AU729">
        <f>1-AS729/AT729</f>
        <v>0</v>
      </c>
      <c r="AV729">
        <v>0.5</v>
      </c>
      <c r="AW729">
        <f>BV729</f>
        <v>0</v>
      </c>
      <c r="AX729">
        <f>K729</f>
        <v>0</v>
      </c>
      <c r="AY729">
        <f>AU729*AV729*AW729</f>
        <v>0</v>
      </c>
      <c r="AZ729">
        <f>(AX729-AP729)/AW729</f>
        <v>0</v>
      </c>
      <c r="BA729">
        <f>(AN729-AT729)/AT729</f>
        <v>0</v>
      </c>
      <c r="BB729">
        <f>AM729/(AO729+AM729/AT729)</f>
        <v>0</v>
      </c>
      <c r="BC729" t="s">
        <v>303</v>
      </c>
      <c r="BD729">
        <v>0</v>
      </c>
      <c r="BE729">
        <f>IF(BD729&lt;&gt;0, BD729, BB729)</f>
        <v>0</v>
      </c>
      <c r="BF729">
        <f>1-BE729/AT729</f>
        <v>0</v>
      </c>
      <c r="BG729">
        <f>(AT729-AS729)/(AT729-BE729)</f>
        <v>0</v>
      </c>
      <c r="BH729">
        <f>(AN729-AT729)/(AN729-BE729)</f>
        <v>0</v>
      </c>
      <c r="BI729">
        <f>(AT729-AS729)/(AT729-AM729)</f>
        <v>0</v>
      </c>
      <c r="BJ729">
        <f>(AN729-AT729)/(AN729-AM729)</f>
        <v>0</v>
      </c>
      <c r="BK729">
        <f>(BG729*BE729/AS729)</f>
        <v>0</v>
      </c>
      <c r="BL729">
        <f>(1-BK729)</f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f>$B$11*CS729+$C$11*CT729+$F$11*CU729*(1-CX729)</f>
        <v>0</v>
      </c>
      <c r="BV729">
        <f>BU729*BW729</f>
        <v>0</v>
      </c>
      <c r="BW729">
        <f>($B$11*$D$9+$C$11*$D$9+$F$11*((DH729+CZ729)/MAX(DH729+CZ729+DI729, 0.1)*$I$9+DI729/MAX(DH729+CZ729+DI729, 0.1)*$J$9))/($B$11+$C$11+$F$11)</f>
        <v>0</v>
      </c>
      <c r="BX729">
        <f>($B$11*$K$9+$C$11*$K$9+$F$11*((DH729+CZ729)/MAX(DH729+CZ729+DI729, 0.1)*$P$9+DI729/MAX(DH729+CZ729+DI729, 0.1)*$Q$9))/($B$11+$C$11+$F$11)</f>
        <v>0</v>
      </c>
      <c r="BY729">
        <v>6</v>
      </c>
      <c r="BZ729">
        <v>0.5</v>
      </c>
      <c r="CA729" t="s">
        <v>304</v>
      </c>
      <c r="CB729">
        <v>2</v>
      </c>
      <c r="CC729">
        <v>1625678639.5</v>
      </c>
      <c r="CD729">
        <v>404.887333333333</v>
      </c>
      <c r="CE729">
        <v>419.989666666667</v>
      </c>
      <c r="CF729">
        <v>19.0333333333333</v>
      </c>
      <c r="CG729">
        <v>15.0580333333333</v>
      </c>
      <c r="CH729">
        <v>419.229</v>
      </c>
      <c r="CI729">
        <v>20.6868</v>
      </c>
      <c r="CJ729">
        <v>500.054666666667</v>
      </c>
      <c r="CK729">
        <v>100.420666666667</v>
      </c>
      <c r="CL729">
        <v>0.1000873</v>
      </c>
      <c r="CM729">
        <v>34.8048666666667</v>
      </c>
      <c r="CN729">
        <v>33.9631666666667</v>
      </c>
      <c r="CO729">
        <v>999.9</v>
      </c>
      <c r="CP729">
        <v>0</v>
      </c>
      <c r="CQ729">
        <v>0</v>
      </c>
      <c r="CR729">
        <v>10027.9</v>
      </c>
      <c r="CS729">
        <v>0</v>
      </c>
      <c r="CT729">
        <v>4.40991</v>
      </c>
      <c r="CU729">
        <v>1045.95333333333</v>
      </c>
      <c r="CV729">
        <v>0.961995</v>
      </c>
      <c r="CW729">
        <v>0.0380048</v>
      </c>
      <c r="CX729">
        <v>0</v>
      </c>
      <c r="CY729">
        <v>1095.54</v>
      </c>
      <c r="CZ729">
        <v>4.99912</v>
      </c>
      <c r="DA729">
        <v>11472.2666666667</v>
      </c>
      <c r="DB729">
        <v>6712.5</v>
      </c>
      <c r="DC729">
        <v>39.479</v>
      </c>
      <c r="DD729">
        <v>41.937</v>
      </c>
      <c r="DE729">
        <v>41.1663333333333</v>
      </c>
      <c r="DF729">
        <v>41.8953333333333</v>
      </c>
      <c r="DG729">
        <v>42.208</v>
      </c>
      <c r="DH729">
        <v>1001.39333333333</v>
      </c>
      <c r="DI729">
        <v>39.56</v>
      </c>
      <c r="DJ729">
        <v>0</v>
      </c>
      <c r="DK729">
        <v>1625678641.4</v>
      </c>
      <c r="DL729">
        <v>0</v>
      </c>
      <c r="DM729">
        <v>1096.9604</v>
      </c>
      <c r="DN729">
        <v>-11.2461538367784</v>
      </c>
      <c r="DO729">
        <v>-115.992307520529</v>
      </c>
      <c r="DP729">
        <v>11484.752</v>
      </c>
      <c r="DQ729">
        <v>15</v>
      </c>
      <c r="DR729">
        <v>1625677134.6</v>
      </c>
      <c r="DS729" t="s">
        <v>305</v>
      </c>
      <c r="DT729">
        <v>1625677128.6</v>
      </c>
      <c r="DU729">
        <v>1625677134.6</v>
      </c>
      <c r="DV729">
        <v>2</v>
      </c>
      <c r="DW729">
        <v>0.041</v>
      </c>
      <c r="DX729">
        <v>0.026</v>
      </c>
      <c r="DY729">
        <v>-14.347</v>
      </c>
      <c r="DZ729">
        <v>-1.389</v>
      </c>
      <c r="EA729">
        <v>420</v>
      </c>
      <c r="EB729">
        <v>5</v>
      </c>
      <c r="EC729">
        <v>0.14</v>
      </c>
      <c r="ED729">
        <v>0.08</v>
      </c>
      <c r="EE729">
        <v>-15.1275073170732</v>
      </c>
      <c r="EF729">
        <v>-0.181490592334484</v>
      </c>
      <c r="EG729">
        <v>0.0326782197192781</v>
      </c>
      <c r="EH729">
        <v>1</v>
      </c>
      <c r="EI729">
        <v>1097.50558823529</v>
      </c>
      <c r="EJ729">
        <v>-11.7498561678635</v>
      </c>
      <c r="EK729">
        <v>1.1747495131666</v>
      </c>
      <c r="EL729">
        <v>0</v>
      </c>
      <c r="EM729">
        <v>3.91134804878049</v>
      </c>
      <c r="EN729">
        <v>0.438471428571426</v>
      </c>
      <c r="EO729">
        <v>0.0436415114099404</v>
      </c>
      <c r="EP729">
        <v>0</v>
      </c>
      <c r="EQ729">
        <v>1</v>
      </c>
      <c r="ER729">
        <v>3</v>
      </c>
      <c r="ES729" t="s">
        <v>427</v>
      </c>
      <c r="ET729">
        <v>100</v>
      </c>
      <c r="EU729">
        <v>100</v>
      </c>
      <c r="EV729">
        <v>-14.341</v>
      </c>
      <c r="EW729">
        <v>-1.6536</v>
      </c>
      <c r="EX729">
        <v>-14.3476998515065</v>
      </c>
      <c r="EY729">
        <v>0.000485247639819423</v>
      </c>
      <c r="EZ729">
        <v>-1.36446825205216e-06</v>
      </c>
      <c r="FA729">
        <v>5.78542989185787e-10</v>
      </c>
      <c r="FB729">
        <v>-1.1099058739466</v>
      </c>
      <c r="FC729">
        <v>-0.0508365997127688</v>
      </c>
      <c r="FD729">
        <v>0.00161886503163497</v>
      </c>
      <c r="FE729">
        <v>-2.08621555845513e-05</v>
      </c>
      <c r="FF729">
        <v>0</v>
      </c>
      <c r="FG729">
        <v>2096</v>
      </c>
      <c r="FH729">
        <v>2</v>
      </c>
      <c r="FI729">
        <v>28</v>
      </c>
      <c r="FJ729">
        <v>25.2</v>
      </c>
      <c r="FK729">
        <v>25.1</v>
      </c>
      <c r="FL729">
        <v>18</v>
      </c>
      <c r="FM729">
        <v>494.504</v>
      </c>
      <c r="FN729">
        <v>515.993</v>
      </c>
      <c r="FO729">
        <v>40.654</v>
      </c>
      <c r="FP729">
        <v>27.0626</v>
      </c>
      <c r="FQ729">
        <v>30.0005</v>
      </c>
      <c r="FR729">
        <v>26.9232</v>
      </c>
      <c r="FS729">
        <v>26.883</v>
      </c>
      <c r="FT729">
        <v>21.6465</v>
      </c>
      <c r="FU729">
        <v>0</v>
      </c>
      <c r="FV729">
        <v>0</v>
      </c>
      <c r="FW729">
        <v>40.74</v>
      </c>
      <c r="FX729">
        <v>420</v>
      </c>
      <c r="FY729">
        <v>15.5774</v>
      </c>
      <c r="FZ729">
        <v>101.634</v>
      </c>
      <c r="GA729">
        <v>96.1438</v>
      </c>
    </row>
    <row r="730" spans="1:183">
      <c r="A730">
        <v>714</v>
      </c>
      <c r="B730">
        <v>1625678642.5</v>
      </c>
      <c r="C730">
        <v>1426.40000009537</v>
      </c>
      <c r="D730" t="s">
        <v>1734</v>
      </c>
      <c r="E730" t="s">
        <v>1735</v>
      </c>
      <c r="F730">
        <v>1</v>
      </c>
      <c r="G730" t="s">
        <v>302</v>
      </c>
      <c r="H730">
        <v>1625678641.5</v>
      </c>
      <c r="I730">
        <f>(J730)/1000</f>
        <v>0</v>
      </c>
      <c r="J730">
        <f>1000*CJ730*AH730*(CF730-CG730)/(100*BY730*(1000-AH730*CF730))</f>
        <v>0</v>
      </c>
      <c r="K730">
        <f>CJ730*AH730*(CE730-CD730*(1000-AH730*CG730)/(1000-AH730*CF730))/(100*BY730)</f>
        <v>0</v>
      </c>
      <c r="L730">
        <f>CD730 - IF(AH730&gt;1, K730*BY730*100.0/(AJ730*CR730), 0)</f>
        <v>0</v>
      </c>
      <c r="M730">
        <f>((S730-I730/2)*L730-K730)/(S730+I730/2)</f>
        <v>0</v>
      </c>
      <c r="N730">
        <f>M730*(CK730+CL730)/1000.0</f>
        <v>0</v>
      </c>
      <c r="O730">
        <f>(CD730 - IF(AH730&gt;1, K730*BY730*100.0/(AJ730*CR730), 0))*(CK730+CL730)/1000.0</f>
        <v>0</v>
      </c>
      <c r="P730">
        <f>2.0/((1/R730-1/Q730)+SIGN(R730)*SQRT((1/R730-1/Q730)*(1/R730-1/Q730) + 4*BZ730/((BZ730+1)*(BZ730+1))*(2*1/R730*1/Q730-1/Q730*1/Q730)))</f>
        <v>0</v>
      </c>
      <c r="Q730">
        <f>IF(LEFT(CA730,1)&lt;&gt;"0",IF(LEFT(CA730,1)="1",3.0,CB730),$D$5+$E$5*(CR730*CK730/($K$5*1000))+$F$5*(CR730*CK730/($K$5*1000))*MAX(MIN(BY730,$J$5),$I$5)*MAX(MIN(BY730,$J$5),$I$5)+$G$5*MAX(MIN(BY730,$J$5),$I$5)*(CR730*CK730/($K$5*1000))+$H$5*(CR730*CK730/($K$5*1000))*(CR730*CK730/($K$5*1000)))</f>
        <v>0</v>
      </c>
      <c r="R730">
        <f>I730*(1000-(1000*0.61365*exp(17.502*V730/(240.97+V730))/(CK730+CL730)+CF730)/2)/(1000*0.61365*exp(17.502*V730/(240.97+V730))/(CK730+CL730)-CF730)</f>
        <v>0</v>
      </c>
      <c r="S730">
        <f>1/((BZ730+1)/(P730/1.6)+1/(Q730/1.37)) + BZ730/((BZ730+1)/(P730/1.6) + BZ730/(Q730/1.37))</f>
        <v>0</v>
      </c>
      <c r="T730">
        <f>(BU730*BX730)</f>
        <v>0</v>
      </c>
      <c r="U730">
        <f>(CM730+(T730+2*0.95*5.67E-8*(((CM730+$B$7)+273)^4-(CM730+273)^4)-44100*I730)/(1.84*29.3*Q730+8*0.95*5.67E-8*(CM730+273)^3))</f>
        <v>0</v>
      </c>
      <c r="V730">
        <f>($C$7*CN730+$D$7*CO730+$E$7*U730)</f>
        <v>0</v>
      </c>
      <c r="W730">
        <f>0.61365*exp(17.502*V730/(240.97+V730))</f>
        <v>0</v>
      </c>
      <c r="X730">
        <f>(Y730/Z730*100)</f>
        <v>0</v>
      </c>
      <c r="Y730">
        <f>CF730*(CK730+CL730)/1000</f>
        <v>0</v>
      </c>
      <c r="Z730">
        <f>0.61365*exp(17.502*CM730/(240.97+CM730))</f>
        <v>0</v>
      </c>
      <c r="AA730">
        <f>(W730-CF730*(CK730+CL730)/1000)</f>
        <v>0</v>
      </c>
      <c r="AB730">
        <f>(-I730*44100)</f>
        <v>0</v>
      </c>
      <c r="AC730">
        <f>2*29.3*Q730*0.92*(CM730-V730)</f>
        <v>0</v>
      </c>
      <c r="AD730">
        <f>2*0.95*5.67E-8*(((CM730+$B$7)+273)^4-(V730+273)^4)</f>
        <v>0</v>
      </c>
      <c r="AE730">
        <f>T730+AD730+AB730+AC730</f>
        <v>0</v>
      </c>
      <c r="AF730">
        <v>0</v>
      </c>
      <c r="AG730">
        <v>0</v>
      </c>
      <c r="AH730">
        <f>IF(AF730*$H$13&gt;=AJ730,1.0,(AJ730/(AJ730-AF730*$H$13)))</f>
        <v>0</v>
      </c>
      <c r="AI730">
        <f>(AH730-1)*100</f>
        <v>0</v>
      </c>
      <c r="AJ730">
        <f>MAX(0,($B$13+$C$13*CR730)/(1+$D$13*CR730)*CK730/(CM730+273)*$E$13)</f>
        <v>0</v>
      </c>
      <c r="AK730" t="s">
        <v>303</v>
      </c>
      <c r="AL730" t="s">
        <v>303</v>
      </c>
      <c r="AM730">
        <v>0</v>
      </c>
      <c r="AN730">
        <v>0</v>
      </c>
      <c r="AO730">
        <f>1-AM730/AN730</f>
        <v>0</v>
      </c>
      <c r="AP730">
        <v>0</v>
      </c>
      <c r="AQ730" t="s">
        <v>303</v>
      </c>
      <c r="AR730" t="s">
        <v>303</v>
      </c>
      <c r="AS730">
        <v>0</v>
      </c>
      <c r="AT730">
        <v>0</v>
      </c>
      <c r="AU730">
        <f>1-AS730/AT730</f>
        <v>0</v>
      </c>
      <c r="AV730">
        <v>0.5</v>
      </c>
      <c r="AW730">
        <f>BV730</f>
        <v>0</v>
      </c>
      <c r="AX730">
        <f>K730</f>
        <v>0</v>
      </c>
      <c r="AY730">
        <f>AU730*AV730*AW730</f>
        <v>0</v>
      </c>
      <c r="AZ730">
        <f>(AX730-AP730)/AW730</f>
        <v>0</v>
      </c>
      <c r="BA730">
        <f>(AN730-AT730)/AT730</f>
        <v>0</v>
      </c>
      <c r="BB730">
        <f>AM730/(AO730+AM730/AT730)</f>
        <v>0</v>
      </c>
      <c r="BC730" t="s">
        <v>303</v>
      </c>
      <c r="BD730">
        <v>0</v>
      </c>
      <c r="BE730">
        <f>IF(BD730&lt;&gt;0, BD730, BB730)</f>
        <v>0</v>
      </c>
      <c r="BF730">
        <f>1-BE730/AT730</f>
        <v>0</v>
      </c>
      <c r="BG730">
        <f>(AT730-AS730)/(AT730-BE730)</f>
        <v>0</v>
      </c>
      <c r="BH730">
        <f>(AN730-AT730)/(AN730-BE730)</f>
        <v>0</v>
      </c>
      <c r="BI730">
        <f>(AT730-AS730)/(AT730-AM730)</f>
        <v>0</v>
      </c>
      <c r="BJ730">
        <f>(AN730-AT730)/(AN730-AM730)</f>
        <v>0</v>
      </c>
      <c r="BK730">
        <f>(BG730*BE730/AS730)</f>
        <v>0</v>
      </c>
      <c r="BL730">
        <f>(1-BK730)</f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f>$B$11*CS730+$C$11*CT730+$F$11*CU730*(1-CX730)</f>
        <v>0</v>
      </c>
      <c r="BV730">
        <f>BU730*BW730</f>
        <v>0</v>
      </c>
      <c r="BW730">
        <f>($B$11*$D$9+$C$11*$D$9+$F$11*((DH730+CZ730)/MAX(DH730+CZ730+DI730, 0.1)*$I$9+DI730/MAX(DH730+CZ730+DI730, 0.1)*$J$9))/($B$11+$C$11+$F$11)</f>
        <v>0</v>
      </c>
      <c r="BX730">
        <f>($B$11*$K$9+$C$11*$K$9+$F$11*((DH730+CZ730)/MAX(DH730+CZ730+DI730, 0.1)*$P$9+DI730/MAX(DH730+CZ730+DI730, 0.1)*$Q$9))/($B$11+$C$11+$F$11)</f>
        <v>0</v>
      </c>
      <c r="BY730">
        <v>6</v>
      </c>
      <c r="BZ730">
        <v>0.5</v>
      </c>
      <c r="CA730" t="s">
        <v>304</v>
      </c>
      <c r="CB730">
        <v>2</v>
      </c>
      <c r="CC730">
        <v>1625678641.5</v>
      </c>
      <c r="CD730">
        <v>404.902333333333</v>
      </c>
      <c r="CE730">
        <v>419.973666666667</v>
      </c>
      <c r="CF730">
        <v>19.0525666666667</v>
      </c>
      <c r="CG730">
        <v>15.06</v>
      </c>
      <c r="CH730">
        <v>419.243333333333</v>
      </c>
      <c r="CI730">
        <v>20.7062666666667</v>
      </c>
      <c r="CJ730">
        <v>500.026</v>
      </c>
      <c r="CK730">
        <v>100.42</v>
      </c>
      <c r="CL730">
        <v>0.0997189333333333</v>
      </c>
      <c r="CM730">
        <v>34.8363666666667</v>
      </c>
      <c r="CN730">
        <v>33.9882</v>
      </c>
      <c r="CO730">
        <v>999.9</v>
      </c>
      <c r="CP730">
        <v>0</v>
      </c>
      <c r="CQ730">
        <v>0</v>
      </c>
      <c r="CR730">
        <v>10032.7</v>
      </c>
      <c r="CS730">
        <v>0</v>
      </c>
      <c r="CT730">
        <v>4.3975</v>
      </c>
      <c r="CU730">
        <v>1046.15333333333</v>
      </c>
      <c r="CV730">
        <v>0.961998666666667</v>
      </c>
      <c r="CW730">
        <v>0.0380011</v>
      </c>
      <c r="CX730">
        <v>0</v>
      </c>
      <c r="CY730">
        <v>1095.27666666667</v>
      </c>
      <c r="CZ730">
        <v>4.99912</v>
      </c>
      <c r="DA730">
        <v>11470.9</v>
      </c>
      <c r="DB730">
        <v>6713.78333333333</v>
      </c>
      <c r="DC730">
        <v>39.562</v>
      </c>
      <c r="DD730">
        <v>41.937</v>
      </c>
      <c r="DE730">
        <v>41.1666666666667</v>
      </c>
      <c r="DF730">
        <v>41.8536666666667</v>
      </c>
      <c r="DG730">
        <v>42.2706666666667</v>
      </c>
      <c r="DH730">
        <v>1001.59</v>
      </c>
      <c r="DI730">
        <v>39.5633333333333</v>
      </c>
      <c r="DJ730">
        <v>0</v>
      </c>
      <c r="DK730">
        <v>1625678643.2</v>
      </c>
      <c r="DL730">
        <v>0</v>
      </c>
      <c r="DM730">
        <v>1096.65076923077</v>
      </c>
      <c r="DN730">
        <v>-11.1049572795588</v>
      </c>
      <c r="DO730">
        <v>-111.323077032911</v>
      </c>
      <c r="DP730">
        <v>11482.1769230769</v>
      </c>
      <c r="DQ730">
        <v>15</v>
      </c>
      <c r="DR730">
        <v>1625677134.6</v>
      </c>
      <c r="DS730" t="s">
        <v>305</v>
      </c>
      <c r="DT730">
        <v>1625677128.6</v>
      </c>
      <c r="DU730">
        <v>1625677134.6</v>
      </c>
      <c r="DV730">
        <v>2</v>
      </c>
      <c r="DW730">
        <v>0.041</v>
      </c>
      <c r="DX730">
        <v>0.026</v>
      </c>
      <c r="DY730">
        <v>-14.347</v>
      </c>
      <c r="DZ730">
        <v>-1.389</v>
      </c>
      <c r="EA730">
        <v>420</v>
      </c>
      <c r="EB730">
        <v>5</v>
      </c>
      <c r="EC730">
        <v>0.14</v>
      </c>
      <c r="ED730">
        <v>0.08</v>
      </c>
      <c r="EE730">
        <v>-15.1288146341463</v>
      </c>
      <c r="EF730">
        <v>0.034791637630652</v>
      </c>
      <c r="EG730">
        <v>0.0299089476861928</v>
      </c>
      <c r="EH730">
        <v>1</v>
      </c>
      <c r="EI730">
        <v>1097.20885714286</v>
      </c>
      <c r="EJ730">
        <v>-11.9081499656749</v>
      </c>
      <c r="EK730">
        <v>1.21840357242835</v>
      </c>
      <c r="EL730">
        <v>0</v>
      </c>
      <c r="EM730">
        <v>3.9248287804878</v>
      </c>
      <c r="EN730">
        <v>0.450016097560975</v>
      </c>
      <c r="EO730">
        <v>0.0446617204017545</v>
      </c>
      <c r="EP730">
        <v>0</v>
      </c>
      <c r="EQ730">
        <v>1</v>
      </c>
      <c r="ER730">
        <v>3</v>
      </c>
      <c r="ES730" t="s">
        <v>427</v>
      </c>
      <c r="ET730">
        <v>100</v>
      </c>
      <c r="EU730">
        <v>100</v>
      </c>
      <c r="EV730">
        <v>-14.342</v>
      </c>
      <c r="EW730">
        <v>-1.6538</v>
      </c>
      <c r="EX730">
        <v>-14.3476998515065</v>
      </c>
      <c r="EY730">
        <v>0.000485247639819423</v>
      </c>
      <c r="EZ730">
        <v>-1.36446825205216e-06</v>
      </c>
      <c r="FA730">
        <v>5.78542989185787e-10</v>
      </c>
      <c r="FB730">
        <v>-1.1099058739466</v>
      </c>
      <c r="FC730">
        <v>-0.0508365997127688</v>
      </c>
      <c r="FD730">
        <v>0.00161886503163497</v>
      </c>
      <c r="FE730">
        <v>-2.08621555845513e-05</v>
      </c>
      <c r="FF730">
        <v>0</v>
      </c>
      <c r="FG730">
        <v>2096</v>
      </c>
      <c r="FH730">
        <v>2</v>
      </c>
      <c r="FI730">
        <v>28</v>
      </c>
      <c r="FJ730">
        <v>25.2</v>
      </c>
      <c r="FK730">
        <v>25.1</v>
      </c>
      <c r="FL730">
        <v>18</v>
      </c>
      <c r="FM730">
        <v>494.489</v>
      </c>
      <c r="FN730">
        <v>515.869</v>
      </c>
      <c r="FO730">
        <v>40.699</v>
      </c>
      <c r="FP730">
        <v>27.066</v>
      </c>
      <c r="FQ730">
        <v>30.0005</v>
      </c>
      <c r="FR730">
        <v>26.9249</v>
      </c>
      <c r="FS730">
        <v>26.8853</v>
      </c>
      <c r="FT730">
        <v>21.6482</v>
      </c>
      <c r="FU730">
        <v>0</v>
      </c>
      <c r="FV730">
        <v>0</v>
      </c>
      <c r="FW730">
        <v>40.74</v>
      </c>
      <c r="FX730">
        <v>420</v>
      </c>
      <c r="FY730">
        <v>15.7086</v>
      </c>
      <c r="FZ730">
        <v>101.635</v>
      </c>
      <c r="GA730">
        <v>96.1428</v>
      </c>
    </row>
    <row r="731" spans="1:183">
      <c r="A731">
        <v>715</v>
      </c>
      <c r="B731">
        <v>1625678644.5</v>
      </c>
      <c r="C731">
        <v>1428.40000009537</v>
      </c>
      <c r="D731" t="s">
        <v>1736</v>
      </c>
      <c r="E731" t="s">
        <v>1737</v>
      </c>
      <c r="F731">
        <v>1</v>
      </c>
      <c r="G731" t="s">
        <v>302</v>
      </c>
      <c r="H731">
        <v>1625678643.5</v>
      </c>
      <c r="I731">
        <f>(J731)/1000</f>
        <v>0</v>
      </c>
      <c r="J731">
        <f>1000*CJ731*AH731*(CF731-CG731)/(100*BY731*(1000-AH731*CF731))</f>
        <v>0</v>
      </c>
      <c r="K731">
        <f>CJ731*AH731*(CE731-CD731*(1000-AH731*CG731)/(1000-AH731*CF731))/(100*BY731)</f>
        <v>0</v>
      </c>
      <c r="L731">
        <f>CD731 - IF(AH731&gt;1, K731*BY731*100.0/(AJ731*CR731), 0)</f>
        <v>0</v>
      </c>
      <c r="M731">
        <f>((S731-I731/2)*L731-K731)/(S731+I731/2)</f>
        <v>0</v>
      </c>
      <c r="N731">
        <f>M731*(CK731+CL731)/1000.0</f>
        <v>0</v>
      </c>
      <c r="O731">
        <f>(CD731 - IF(AH731&gt;1, K731*BY731*100.0/(AJ731*CR731), 0))*(CK731+CL731)/1000.0</f>
        <v>0</v>
      </c>
      <c r="P731">
        <f>2.0/((1/R731-1/Q731)+SIGN(R731)*SQRT((1/R731-1/Q731)*(1/R731-1/Q731) + 4*BZ731/((BZ731+1)*(BZ731+1))*(2*1/R731*1/Q731-1/Q731*1/Q731)))</f>
        <v>0</v>
      </c>
      <c r="Q731">
        <f>IF(LEFT(CA731,1)&lt;&gt;"0",IF(LEFT(CA731,1)="1",3.0,CB731),$D$5+$E$5*(CR731*CK731/($K$5*1000))+$F$5*(CR731*CK731/($K$5*1000))*MAX(MIN(BY731,$J$5),$I$5)*MAX(MIN(BY731,$J$5),$I$5)+$G$5*MAX(MIN(BY731,$J$5),$I$5)*(CR731*CK731/($K$5*1000))+$H$5*(CR731*CK731/($K$5*1000))*(CR731*CK731/($K$5*1000)))</f>
        <v>0</v>
      </c>
      <c r="R731">
        <f>I731*(1000-(1000*0.61365*exp(17.502*V731/(240.97+V731))/(CK731+CL731)+CF731)/2)/(1000*0.61365*exp(17.502*V731/(240.97+V731))/(CK731+CL731)-CF731)</f>
        <v>0</v>
      </c>
      <c r="S731">
        <f>1/((BZ731+1)/(P731/1.6)+1/(Q731/1.37)) + BZ731/((BZ731+1)/(P731/1.6) + BZ731/(Q731/1.37))</f>
        <v>0</v>
      </c>
      <c r="T731">
        <f>(BU731*BX731)</f>
        <v>0</v>
      </c>
      <c r="U731">
        <f>(CM731+(T731+2*0.95*5.67E-8*(((CM731+$B$7)+273)^4-(CM731+273)^4)-44100*I731)/(1.84*29.3*Q731+8*0.95*5.67E-8*(CM731+273)^3))</f>
        <v>0</v>
      </c>
      <c r="V731">
        <f>($C$7*CN731+$D$7*CO731+$E$7*U731)</f>
        <v>0</v>
      </c>
      <c r="W731">
        <f>0.61365*exp(17.502*V731/(240.97+V731))</f>
        <v>0</v>
      </c>
      <c r="X731">
        <f>(Y731/Z731*100)</f>
        <v>0</v>
      </c>
      <c r="Y731">
        <f>CF731*(CK731+CL731)/1000</f>
        <v>0</v>
      </c>
      <c r="Z731">
        <f>0.61365*exp(17.502*CM731/(240.97+CM731))</f>
        <v>0</v>
      </c>
      <c r="AA731">
        <f>(W731-CF731*(CK731+CL731)/1000)</f>
        <v>0</v>
      </c>
      <c r="AB731">
        <f>(-I731*44100)</f>
        <v>0</v>
      </c>
      <c r="AC731">
        <f>2*29.3*Q731*0.92*(CM731-V731)</f>
        <v>0</v>
      </c>
      <c r="AD731">
        <f>2*0.95*5.67E-8*(((CM731+$B$7)+273)^4-(V731+273)^4)</f>
        <v>0</v>
      </c>
      <c r="AE731">
        <f>T731+AD731+AB731+AC731</f>
        <v>0</v>
      </c>
      <c r="AF731">
        <v>0</v>
      </c>
      <c r="AG731">
        <v>0</v>
      </c>
      <c r="AH731">
        <f>IF(AF731*$H$13&gt;=AJ731,1.0,(AJ731/(AJ731-AF731*$H$13)))</f>
        <v>0</v>
      </c>
      <c r="AI731">
        <f>(AH731-1)*100</f>
        <v>0</v>
      </c>
      <c r="AJ731">
        <f>MAX(0,($B$13+$C$13*CR731)/(1+$D$13*CR731)*CK731/(CM731+273)*$E$13)</f>
        <v>0</v>
      </c>
      <c r="AK731" t="s">
        <v>303</v>
      </c>
      <c r="AL731" t="s">
        <v>303</v>
      </c>
      <c r="AM731">
        <v>0</v>
      </c>
      <c r="AN731">
        <v>0</v>
      </c>
      <c r="AO731">
        <f>1-AM731/AN731</f>
        <v>0</v>
      </c>
      <c r="AP731">
        <v>0</v>
      </c>
      <c r="AQ731" t="s">
        <v>303</v>
      </c>
      <c r="AR731" t="s">
        <v>303</v>
      </c>
      <c r="AS731">
        <v>0</v>
      </c>
      <c r="AT731">
        <v>0</v>
      </c>
      <c r="AU731">
        <f>1-AS731/AT731</f>
        <v>0</v>
      </c>
      <c r="AV731">
        <v>0.5</v>
      </c>
      <c r="AW731">
        <f>BV731</f>
        <v>0</v>
      </c>
      <c r="AX731">
        <f>K731</f>
        <v>0</v>
      </c>
      <c r="AY731">
        <f>AU731*AV731*AW731</f>
        <v>0</v>
      </c>
      <c r="AZ731">
        <f>(AX731-AP731)/AW731</f>
        <v>0</v>
      </c>
      <c r="BA731">
        <f>(AN731-AT731)/AT731</f>
        <v>0</v>
      </c>
      <c r="BB731">
        <f>AM731/(AO731+AM731/AT731)</f>
        <v>0</v>
      </c>
      <c r="BC731" t="s">
        <v>303</v>
      </c>
      <c r="BD731">
        <v>0</v>
      </c>
      <c r="BE731">
        <f>IF(BD731&lt;&gt;0, BD731, BB731)</f>
        <v>0</v>
      </c>
      <c r="BF731">
        <f>1-BE731/AT731</f>
        <v>0</v>
      </c>
      <c r="BG731">
        <f>(AT731-AS731)/(AT731-BE731)</f>
        <v>0</v>
      </c>
      <c r="BH731">
        <f>(AN731-AT731)/(AN731-BE731)</f>
        <v>0</v>
      </c>
      <c r="BI731">
        <f>(AT731-AS731)/(AT731-AM731)</f>
        <v>0</v>
      </c>
      <c r="BJ731">
        <f>(AN731-AT731)/(AN731-AM731)</f>
        <v>0</v>
      </c>
      <c r="BK731">
        <f>(BG731*BE731/AS731)</f>
        <v>0</v>
      </c>
      <c r="BL731">
        <f>(1-BK731)</f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f>$B$11*CS731+$C$11*CT731+$F$11*CU731*(1-CX731)</f>
        <v>0</v>
      </c>
      <c r="BV731">
        <f>BU731*BW731</f>
        <v>0</v>
      </c>
      <c r="BW731">
        <f>($B$11*$D$9+$C$11*$D$9+$F$11*((DH731+CZ731)/MAX(DH731+CZ731+DI731, 0.1)*$I$9+DI731/MAX(DH731+CZ731+DI731, 0.1)*$J$9))/($B$11+$C$11+$F$11)</f>
        <v>0</v>
      </c>
      <c r="BX731">
        <f>($B$11*$K$9+$C$11*$K$9+$F$11*((DH731+CZ731)/MAX(DH731+CZ731+DI731, 0.1)*$P$9+DI731/MAX(DH731+CZ731+DI731, 0.1)*$Q$9))/($B$11+$C$11+$F$11)</f>
        <v>0</v>
      </c>
      <c r="BY731">
        <v>6</v>
      </c>
      <c r="BZ731">
        <v>0.5</v>
      </c>
      <c r="CA731" t="s">
        <v>304</v>
      </c>
      <c r="CB731">
        <v>2</v>
      </c>
      <c r="CC731">
        <v>1625678643.5</v>
      </c>
      <c r="CD731">
        <v>404.876</v>
      </c>
      <c r="CE731">
        <v>419.995666666667</v>
      </c>
      <c r="CF731">
        <v>19.0702666666667</v>
      </c>
      <c r="CG731">
        <v>15.0613666666667</v>
      </c>
      <c r="CH731">
        <v>419.217333333333</v>
      </c>
      <c r="CI731">
        <v>20.7241</v>
      </c>
      <c r="CJ731">
        <v>499.957333333333</v>
      </c>
      <c r="CK731">
        <v>100.419666666667</v>
      </c>
      <c r="CL731">
        <v>0.0996959</v>
      </c>
      <c r="CM731">
        <v>34.8666333333333</v>
      </c>
      <c r="CN731">
        <v>34.0151666666667</v>
      </c>
      <c r="CO731">
        <v>999.9</v>
      </c>
      <c r="CP731">
        <v>0</v>
      </c>
      <c r="CQ731">
        <v>0</v>
      </c>
      <c r="CR731">
        <v>10000.01</v>
      </c>
      <c r="CS731">
        <v>0</v>
      </c>
      <c r="CT731">
        <v>4.39934</v>
      </c>
      <c r="CU731">
        <v>1045.95333333333</v>
      </c>
      <c r="CV731">
        <v>0.961995</v>
      </c>
      <c r="CW731">
        <v>0.0380048</v>
      </c>
      <c r="CX731">
        <v>0</v>
      </c>
      <c r="CY731">
        <v>1094.77666666667</v>
      </c>
      <c r="CZ731">
        <v>4.99912</v>
      </c>
      <c r="DA731">
        <v>11464.6</v>
      </c>
      <c r="DB731">
        <v>6712.49666666667</v>
      </c>
      <c r="DC731">
        <v>39.708</v>
      </c>
      <c r="DD731">
        <v>41.937</v>
      </c>
      <c r="DE731">
        <v>41.0623333333333</v>
      </c>
      <c r="DF731">
        <v>41.8333333333333</v>
      </c>
      <c r="DG731">
        <v>42.3123333333333</v>
      </c>
      <c r="DH731">
        <v>1001.39333333333</v>
      </c>
      <c r="DI731">
        <v>39.56</v>
      </c>
      <c r="DJ731">
        <v>0</v>
      </c>
      <c r="DK731">
        <v>1625678645.6</v>
      </c>
      <c r="DL731">
        <v>0</v>
      </c>
      <c r="DM731">
        <v>1096.17692307692</v>
      </c>
      <c r="DN731">
        <v>-12.0519658074907</v>
      </c>
      <c r="DO731">
        <v>-117.336752165278</v>
      </c>
      <c r="DP731">
        <v>11477.5269230769</v>
      </c>
      <c r="DQ731">
        <v>15</v>
      </c>
      <c r="DR731">
        <v>1625677134.6</v>
      </c>
      <c r="DS731" t="s">
        <v>305</v>
      </c>
      <c r="DT731">
        <v>1625677128.6</v>
      </c>
      <c r="DU731">
        <v>1625677134.6</v>
      </c>
      <c r="DV731">
        <v>2</v>
      </c>
      <c r="DW731">
        <v>0.041</v>
      </c>
      <c r="DX731">
        <v>0.026</v>
      </c>
      <c r="DY731">
        <v>-14.347</v>
      </c>
      <c r="DZ731">
        <v>-1.389</v>
      </c>
      <c r="EA731">
        <v>420</v>
      </c>
      <c r="EB731">
        <v>5</v>
      </c>
      <c r="EC731">
        <v>0.14</v>
      </c>
      <c r="ED731">
        <v>0.08</v>
      </c>
      <c r="EE731">
        <v>-15.1285804878049</v>
      </c>
      <c r="EF731">
        <v>0.0868034843205726</v>
      </c>
      <c r="EG731">
        <v>0.0307988693133621</v>
      </c>
      <c r="EH731">
        <v>1</v>
      </c>
      <c r="EI731">
        <v>1096.71424242424</v>
      </c>
      <c r="EJ731">
        <v>-12.0549255084124</v>
      </c>
      <c r="EK731">
        <v>1.16952730752585</v>
      </c>
      <c r="EL731">
        <v>0</v>
      </c>
      <c r="EM731">
        <v>3.93953853658537</v>
      </c>
      <c r="EN731">
        <v>0.448342787456442</v>
      </c>
      <c r="EO731">
        <v>0.044493455784132</v>
      </c>
      <c r="EP731">
        <v>0</v>
      </c>
      <c r="EQ731">
        <v>1</v>
      </c>
      <c r="ER731">
        <v>3</v>
      </c>
      <c r="ES731" t="s">
        <v>427</v>
      </c>
      <c r="ET731">
        <v>100</v>
      </c>
      <c r="EU731">
        <v>100</v>
      </c>
      <c r="EV731">
        <v>-14.341</v>
      </c>
      <c r="EW731">
        <v>-1.654</v>
      </c>
      <c r="EX731">
        <v>-14.3476998515065</v>
      </c>
      <c r="EY731">
        <v>0.000485247639819423</v>
      </c>
      <c r="EZ731">
        <v>-1.36446825205216e-06</v>
      </c>
      <c r="FA731">
        <v>5.78542989185787e-10</v>
      </c>
      <c r="FB731">
        <v>-1.1099058739466</v>
      </c>
      <c r="FC731">
        <v>-0.0508365997127688</v>
      </c>
      <c r="FD731">
        <v>0.00161886503163497</v>
      </c>
      <c r="FE731">
        <v>-2.08621555845513e-05</v>
      </c>
      <c r="FF731">
        <v>0</v>
      </c>
      <c r="FG731">
        <v>2096</v>
      </c>
      <c r="FH731">
        <v>2</v>
      </c>
      <c r="FI731">
        <v>28</v>
      </c>
      <c r="FJ731">
        <v>25.3</v>
      </c>
      <c r="FK731">
        <v>25.2</v>
      </c>
      <c r="FL731">
        <v>18</v>
      </c>
      <c r="FM731">
        <v>494.304</v>
      </c>
      <c r="FN731">
        <v>516.03</v>
      </c>
      <c r="FO731">
        <v>40.7464</v>
      </c>
      <c r="FP731">
        <v>27.0689</v>
      </c>
      <c r="FQ731">
        <v>30.0005</v>
      </c>
      <c r="FR731">
        <v>26.9272</v>
      </c>
      <c r="FS731">
        <v>26.887</v>
      </c>
      <c r="FT731">
        <v>21.6468</v>
      </c>
      <c r="FU731">
        <v>0</v>
      </c>
      <c r="FV731">
        <v>0</v>
      </c>
      <c r="FW731">
        <v>40.81</v>
      </c>
      <c r="FX731">
        <v>420</v>
      </c>
      <c r="FY731">
        <v>15.7461</v>
      </c>
      <c r="FZ731">
        <v>101.635</v>
      </c>
      <c r="GA731">
        <v>96.1415</v>
      </c>
    </row>
    <row r="732" spans="1:183">
      <c r="A732">
        <v>716</v>
      </c>
      <c r="B732">
        <v>1625678646.5</v>
      </c>
      <c r="C732">
        <v>1430.40000009537</v>
      </c>
      <c r="D732" t="s">
        <v>1738</v>
      </c>
      <c r="E732" t="s">
        <v>1739</v>
      </c>
      <c r="F732">
        <v>1</v>
      </c>
      <c r="G732" t="s">
        <v>302</v>
      </c>
      <c r="H732">
        <v>1625678645.5</v>
      </c>
      <c r="I732">
        <f>(J732)/1000</f>
        <v>0</v>
      </c>
      <c r="J732">
        <f>1000*CJ732*AH732*(CF732-CG732)/(100*BY732*(1000-AH732*CF732))</f>
        <v>0</v>
      </c>
      <c r="K732">
        <f>CJ732*AH732*(CE732-CD732*(1000-AH732*CG732)/(1000-AH732*CF732))/(100*BY732)</f>
        <v>0</v>
      </c>
      <c r="L732">
        <f>CD732 - IF(AH732&gt;1, K732*BY732*100.0/(AJ732*CR732), 0)</f>
        <v>0</v>
      </c>
      <c r="M732">
        <f>((S732-I732/2)*L732-K732)/(S732+I732/2)</f>
        <v>0</v>
      </c>
      <c r="N732">
        <f>M732*(CK732+CL732)/1000.0</f>
        <v>0</v>
      </c>
      <c r="O732">
        <f>(CD732 - IF(AH732&gt;1, K732*BY732*100.0/(AJ732*CR732), 0))*(CK732+CL732)/1000.0</f>
        <v>0</v>
      </c>
      <c r="P732">
        <f>2.0/((1/R732-1/Q732)+SIGN(R732)*SQRT((1/R732-1/Q732)*(1/R732-1/Q732) + 4*BZ732/((BZ732+1)*(BZ732+1))*(2*1/R732*1/Q732-1/Q732*1/Q732)))</f>
        <v>0</v>
      </c>
      <c r="Q732">
        <f>IF(LEFT(CA732,1)&lt;&gt;"0",IF(LEFT(CA732,1)="1",3.0,CB732),$D$5+$E$5*(CR732*CK732/($K$5*1000))+$F$5*(CR732*CK732/($K$5*1000))*MAX(MIN(BY732,$J$5),$I$5)*MAX(MIN(BY732,$J$5),$I$5)+$G$5*MAX(MIN(BY732,$J$5),$I$5)*(CR732*CK732/($K$5*1000))+$H$5*(CR732*CK732/($K$5*1000))*(CR732*CK732/($K$5*1000)))</f>
        <v>0</v>
      </c>
      <c r="R732">
        <f>I732*(1000-(1000*0.61365*exp(17.502*V732/(240.97+V732))/(CK732+CL732)+CF732)/2)/(1000*0.61365*exp(17.502*V732/(240.97+V732))/(CK732+CL732)-CF732)</f>
        <v>0</v>
      </c>
      <c r="S732">
        <f>1/((BZ732+1)/(P732/1.6)+1/(Q732/1.37)) + BZ732/((BZ732+1)/(P732/1.6) + BZ732/(Q732/1.37))</f>
        <v>0</v>
      </c>
      <c r="T732">
        <f>(BU732*BX732)</f>
        <v>0</v>
      </c>
      <c r="U732">
        <f>(CM732+(T732+2*0.95*5.67E-8*(((CM732+$B$7)+273)^4-(CM732+273)^4)-44100*I732)/(1.84*29.3*Q732+8*0.95*5.67E-8*(CM732+273)^3))</f>
        <v>0</v>
      </c>
      <c r="V732">
        <f>($C$7*CN732+$D$7*CO732+$E$7*U732)</f>
        <v>0</v>
      </c>
      <c r="W732">
        <f>0.61365*exp(17.502*V732/(240.97+V732))</f>
        <v>0</v>
      </c>
      <c r="X732">
        <f>(Y732/Z732*100)</f>
        <v>0</v>
      </c>
      <c r="Y732">
        <f>CF732*(CK732+CL732)/1000</f>
        <v>0</v>
      </c>
      <c r="Z732">
        <f>0.61365*exp(17.502*CM732/(240.97+CM732))</f>
        <v>0</v>
      </c>
      <c r="AA732">
        <f>(W732-CF732*(CK732+CL732)/1000)</f>
        <v>0</v>
      </c>
      <c r="AB732">
        <f>(-I732*44100)</f>
        <v>0</v>
      </c>
      <c r="AC732">
        <f>2*29.3*Q732*0.92*(CM732-V732)</f>
        <v>0</v>
      </c>
      <c r="AD732">
        <f>2*0.95*5.67E-8*(((CM732+$B$7)+273)^4-(V732+273)^4)</f>
        <v>0</v>
      </c>
      <c r="AE732">
        <f>T732+AD732+AB732+AC732</f>
        <v>0</v>
      </c>
      <c r="AF732">
        <v>0</v>
      </c>
      <c r="AG732">
        <v>0</v>
      </c>
      <c r="AH732">
        <f>IF(AF732*$H$13&gt;=AJ732,1.0,(AJ732/(AJ732-AF732*$H$13)))</f>
        <v>0</v>
      </c>
      <c r="AI732">
        <f>(AH732-1)*100</f>
        <v>0</v>
      </c>
      <c r="AJ732">
        <f>MAX(0,($B$13+$C$13*CR732)/(1+$D$13*CR732)*CK732/(CM732+273)*$E$13)</f>
        <v>0</v>
      </c>
      <c r="AK732" t="s">
        <v>303</v>
      </c>
      <c r="AL732" t="s">
        <v>303</v>
      </c>
      <c r="AM732">
        <v>0</v>
      </c>
      <c r="AN732">
        <v>0</v>
      </c>
      <c r="AO732">
        <f>1-AM732/AN732</f>
        <v>0</v>
      </c>
      <c r="AP732">
        <v>0</v>
      </c>
      <c r="AQ732" t="s">
        <v>303</v>
      </c>
      <c r="AR732" t="s">
        <v>303</v>
      </c>
      <c r="AS732">
        <v>0</v>
      </c>
      <c r="AT732">
        <v>0</v>
      </c>
      <c r="AU732">
        <f>1-AS732/AT732</f>
        <v>0</v>
      </c>
      <c r="AV732">
        <v>0.5</v>
      </c>
      <c r="AW732">
        <f>BV732</f>
        <v>0</v>
      </c>
      <c r="AX732">
        <f>K732</f>
        <v>0</v>
      </c>
      <c r="AY732">
        <f>AU732*AV732*AW732</f>
        <v>0</v>
      </c>
      <c r="AZ732">
        <f>(AX732-AP732)/AW732</f>
        <v>0</v>
      </c>
      <c r="BA732">
        <f>(AN732-AT732)/AT732</f>
        <v>0</v>
      </c>
      <c r="BB732">
        <f>AM732/(AO732+AM732/AT732)</f>
        <v>0</v>
      </c>
      <c r="BC732" t="s">
        <v>303</v>
      </c>
      <c r="BD732">
        <v>0</v>
      </c>
      <c r="BE732">
        <f>IF(BD732&lt;&gt;0, BD732, BB732)</f>
        <v>0</v>
      </c>
      <c r="BF732">
        <f>1-BE732/AT732</f>
        <v>0</v>
      </c>
      <c r="BG732">
        <f>(AT732-AS732)/(AT732-BE732)</f>
        <v>0</v>
      </c>
      <c r="BH732">
        <f>(AN732-AT732)/(AN732-BE732)</f>
        <v>0</v>
      </c>
      <c r="BI732">
        <f>(AT732-AS732)/(AT732-AM732)</f>
        <v>0</v>
      </c>
      <c r="BJ732">
        <f>(AN732-AT732)/(AN732-AM732)</f>
        <v>0</v>
      </c>
      <c r="BK732">
        <f>(BG732*BE732/AS732)</f>
        <v>0</v>
      </c>
      <c r="BL732">
        <f>(1-BK732)</f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f>$B$11*CS732+$C$11*CT732+$F$11*CU732*(1-CX732)</f>
        <v>0</v>
      </c>
      <c r="BV732">
        <f>BU732*BW732</f>
        <v>0</v>
      </c>
      <c r="BW732">
        <f>($B$11*$D$9+$C$11*$D$9+$F$11*((DH732+CZ732)/MAX(DH732+CZ732+DI732, 0.1)*$I$9+DI732/MAX(DH732+CZ732+DI732, 0.1)*$J$9))/($B$11+$C$11+$F$11)</f>
        <v>0</v>
      </c>
      <c r="BX732">
        <f>($B$11*$K$9+$C$11*$K$9+$F$11*((DH732+CZ732)/MAX(DH732+CZ732+DI732, 0.1)*$P$9+DI732/MAX(DH732+CZ732+DI732, 0.1)*$Q$9))/($B$11+$C$11+$F$11)</f>
        <v>0</v>
      </c>
      <c r="BY732">
        <v>6</v>
      </c>
      <c r="BZ732">
        <v>0.5</v>
      </c>
      <c r="CA732" t="s">
        <v>304</v>
      </c>
      <c r="CB732">
        <v>2</v>
      </c>
      <c r="CC732">
        <v>1625678645.5</v>
      </c>
      <c r="CD732">
        <v>404.834</v>
      </c>
      <c r="CE732">
        <v>420.005333333333</v>
      </c>
      <c r="CF732">
        <v>19.0853</v>
      </c>
      <c r="CG732">
        <v>15.062</v>
      </c>
      <c r="CH732">
        <v>419.175666666667</v>
      </c>
      <c r="CI732">
        <v>20.7393333333333</v>
      </c>
      <c r="CJ732">
        <v>500.014666666667</v>
      </c>
      <c r="CK732">
        <v>100.421333333333</v>
      </c>
      <c r="CL732">
        <v>0.100263</v>
      </c>
      <c r="CM732">
        <v>34.8967333333333</v>
      </c>
      <c r="CN732">
        <v>34.0450666666667</v>
      </c>
      <c r="CO732">
        <v>999.9</v>
      </c>
      <c r="CP732">
        <v>0</v>
      </c>
      <c r="CQ732">
        <v>0</v>
      </c>
      <c r="CR732">
        <v>9987.71</v>
      </c>
      <c r="CS732">
        <v>0</v>
      </c>
      <c r="CT732">
        <v>4.39888</v>
      </c>
      <c r="CU732">
        <v>1046.05</v>
      </c>
      <c r="CV732">
        <v>0.961995</v>
      </c>
      <c r="CW732">
        <v>0.0380048</v>
      </c>
      <c r="CX732">
        <v>0</v>
      </c>
      <c r="CY732">
        <v>1094.29666666667</v>
      </c>
      <c r="CZ732">
        <v>4.99912</v>
      </c>
      <c r="DA732">
        <v>11461.2333333333</v>
      </c>
      <c r="DB732">
        <v>6713.13</v>
      </c>
      <c r="DC732">
        <v>39.875</v>
      </c>
      <c r="DD732">
        <v>41.979</v>
      </c>
      <c r="DE732">
        <v>41.1246666666667</v>
      </c>
      <c r="DF732">
        <v>41.9163333333333</v>
      </c>
      <c r="DG732">
        <v>42.2286666666667</v>
      </c>
      <c r="DH732">
        <v>1001.48666666667</v>
      </c>
      <c r="DI732">
        <v>39.5633333333333</v>
      </c>
      <c r="DJ732">
        <v>0</v>
      </c>
      <c r="DK732">
        <v>1625678647.4</v>
      </c>
      <c r="DL732">
        <v>0</v>
      </c>
      <c r="DM732">
        <v>1095.7572</v>
      </c>
      <c r="DN732">
        <v>-12.1684615180123</v>
      </c>
      <c r="DO732">
        <v>-112.207692126678</v>
      </c>
      <c r="DP732">
        <v>11473.304</v>
      </c>
      <c r="DQ732">
        <v>15</v>
      </c>
      <c r="DR732">
        <v>1625677134.6</v>
      </c>
      <c r="DS732" t="s">
        <v>305</v>
      </c>
      <c r="DT732">
        <v>1625677128.6</v>
      </c>
      <c r="DU732">
        <v>1625677134.6</v>
      </c>
      <c r="DV732">
        <v>2</v>
      </c>
      <c r="DW732">
        <v>0.041</v>
      </c>
      <c r="DX732">
        <v>0.026</v>
      </c>
      <c r="DY732">
        <v>-14.347</v>
      </c>
      <c r="DZ732">
        <v>-1.389</v>
      </c>
      <c r="EA732">
        <v>420</v>
      </c>
      <c r="EB732">
        <v>5</v>
      </c>
      <c r="EC732">
        <v>0.14</v>
      </c>
      <c r="ED732">
        <v>0.08</v>
      </c>
      <c r="EE732">
        <v>-15.1340804878049</v>
      </c>
      <c r="EF732">
        <v>0.0667526132404661</v>
      </c>
      <c r="EG732">
        <v>0.0322037357287007</v>
      </c>
      <c r="EH732">
        <v>1</v>
      </c>
      <c r="EI732">
        <v>1096.27823529412</v>
      </c>
      <c r="EJ732">
        <v>-11.820310849556</v>
      </c>
      <c r="EK732">
        <v>1.18057680465757</v>
      </c>
      <c r="EL732">
        <v>0</v>
      </c>
      <c r="EM732">
        <v>3.95463585365854</v>
      </c>
      <c r="EN732">
        <v>0.438720418118477</v>
      </c>
      <c r="EO732">
        <v>0.0435308545452763</v>
      </c>
      <c r="EP732">
        <v>0</v>
      </c>
      <c r="EQ732">
        <v>1</v>
      </c>
      <c r="ER732">
        <v>3</v>
      </c>
      <c r="ES732" t="s">
        <v>427</v>
      </c>
      <c r="ET732">
        <v>100</v>
      </c>
      <c r="EU732">
        <v>100</v>
      </c>
      <c r="EV732">
        <v>-14.342</v>
      </c>
      <c r="EW732">
        <v>-1.654</v>
      </c>
      <c r="EX732">
        <v>-14.3476998515065</v>
      </c>
      <c r="EY732">
        <v>0.000485247639819423</v>
      </c>
      <c r="EZ732">
        <v>-1.36446825205216e-06</v>
      </c>
      <c r="FA732">
        <v>5.78542989185787e-10</v>
      </c>
      <c r="FB732">
        <v>-1.1099058739466</v>
      </c>
      <c r="FC732">
        <v>-0.0508365997127688</v>
      </c>
      <c r="FD732">
        <v>0.00161886503163497</v>
      </c>
      <c r="FE732">
        <v>-2.08621555845513e-05</v>
      </c>
      <c r="FF732">
        <v>0</v>
      </c>
      <c r="FG732">
        <v>2096</v>
      </c>
      <c r="FH732">
        <v>2</v>
      </c>
      <c r="FI732">
        <v>28</v>
      </c>
      <c r="FJ732">
        <v>25.3</v>
      </c>
      <c r="FK732">
        <v>25.2</v>
      </c>
      <c r="FL732">
        <v>18</v>
      </c>
      <c r="FM732">
        <v>494.44</v>
      </c>
      <c r="FN732">
        <v>515.991</v>
      </c>
      <c r="FO732">
        <v>40.7902</v>
      </c>
      <c r="FP732">
        <v>27.0723</v>
      </c>
      <c r="FQ732">
        <v>30.0005</v>
      </c>
      <c r="FR732">
        <v>26.9295</v>
      </c>
      <c r="FS732">
        <v>26.8887</v>
      </c>
      <c r="FT732">
        <v>21.6451</v>
      </c>
      <c r="FU732">
        <v>0</v>
      </c>
      <c r="FV732">
        <v>0</v>
      </c>
      <c r="FW732">
        <v>40.87</v>
      </c>
      <c r="FX732">
        <v>420</v>
      </c>
      <c r="FY732">
        <v>15.7897</v>
      </c>
      <c r="FZ732">
        <v>101.634</v>
      </c>
      <c r="GA732">
        <v>96.1409</v>
      </c>
    </row>
    <row r="733" spans="1:183">
      <c r="A733">
        <v>717</v>
      </c>
      <c r="B733">
        <v>1625678648.5</v>
      </c>
      <c r="C733">
        <v>1432.40000009537</v>
      </c>
      <c r="D733" t="s">
        <v>1740</v>
      </c>
      <c r="E733" t="s">
        <v>1741</v>
      </c>
      <c r="F733">
        <v>1</v>
      </c>
      <c r="G733" t="s">
        <v>302</v>
      </c>
      <c r="H733">
        <v>1625678647.5</v>
      </c>
      <c r="I733">
        <f>(J733)/1000</f>
        <v>0</v>
      </c>
      <c r="J733">
        <f>1000*CJ733*AH733*(CF733-CG733)/(100*BY733*(1000-AH733*CF733))</f>
        <v>0</v>
      </c>
      <c r="K733">
        <f>CJ733*AH733*(CE733-CD733*(1000-AH733*CG733)/(1000-AH733*CF733))/(100*BY733)</f>
        <v>0</v>
      </c>
      <c r="L733">
        <f>CD733 - IF(AH733&gt;1, K733*BY733*100.0/(AJ733*CR733), 0)</f>
        <v>0</v>
      </c>
      <c r="M733">
        <f>((S733-I733/2)*L733-K733)/(S733+I733/2)</f>
        <v>0</v>
      </c>
      <c r="N733">
        <f>M733*(CK733+CL733)/1000.0</f>
        <v>0</v>
      </c>
      <c r="O733">
        <f>(CD733 - IF(AH733&gt;1, K733*BY733*100.0/(AJ733*CR733), 0))*(CK733+CL733)/1000.0</f>
        <v>0</v>
      </c>
      <c r="P733">
        <f>2.0/((1/R733-1/Q733)+SIGN(R733)*SQRT((1/R733-1/Q733)*(1/R733-1/Q733) + 4*BZ733/((BZ733+1)*(BZ733+1))*(2*1/R733*1/Q733-1/Q733*1/Q733)))</f>
        <v>0</v>
      </c>
      <c r="Q733">
        <f>IF(LEFT(CA733,1)&lt;&gt;"0",IF(LEFT(CA733,1)="1",3.0,CB733),$D$5+$E$5*(CR733*CK733/($K$5*1000))+$F$5*(CR733*CK733/($K$5*1000))*MAX(MIN(BY733,$J$5),$I$5)*MAX(MIN(BY733,$J$5),$I$5)+$G$5*MAX(MIN(BY733,$J$5),$I$5)*(CR733*CK733/($K$5*1000))+$H$5*(CR733*CK733/($K$5*1000))*(CR733*CK733/($K$5*1000)))</f>
        <v>0</v>
      </c>
      <c r="R733">
        <f>I733*(1000-(1000*0.61365*exp(17.502*V733/(240.97+V733))/(CK733+CL733)+CF733)/2)/(1000*0.61365*exp(17.502*V733/(240.97+V733))/(CK733+CL733)-CF733)</f>
        <v>0</v>
      </c>
      <c r="S733">
        <f>1/((BZ733+1)/(P733/1.6)+1/(Q733/1.37)) + BZ733/((BZ733+1)/(P733/1.6) + BZ733/(Q733/1.37))</f>
        <v>0</v>
      </c>
      <c r="T733">
        <f>(BU733*BX733)</f>
        <v>0</v>
      </c>
      <c r="U733">
        <f>(CM733+(T733+2*0.95*5.67E-8*(((CM733+$B$7)+273)^4-(CM733+273)^4)-44100*I733)/(1.84*29.3*Q733+8*0.95*5.67E-8*(CM733+273)^3))</f>
        <v>0</v>
      </c>
      <c r="V733">
        <f>($C$7*CN733+$D$7*CO733+$E$7*U733)</f>
        <v>0</v>
      </c>
      <c r="W733">
        <f>0.61365*exp(17.502*V733/(240.97+V733))</f>
        <v>0</v>
      </c>
      <c r="X733">
        <f>(Y733/Z733*100)</f>
        <v>0</v>
      </c>
      <c r="Y733">
        <f>CF733*(CK733+CL733)/1000</f>
        <v>0</v>
      </c>
      <c r="Z733">
        <f>0.61365*exp(17.502*CM733/(240.97+CM733))</f>
        <v>0</v>
      </c>
      <c r="AA733">
        <f>(W733-CF733*(CK733+CL733)/1000)</f>
        <v>0</v>
      </c>
      <c r="AB733">
        <f>(-I733*44100)</f>
        <v>0</v>
      </c>
      <c r="AC733">
        <f>2*29.3*Q733*0.92*(CM733-V733)</f>
        <v>0</v>
      </c>
      <c r="AD733">
        <f>2*0.95*5.67E-8*(((CM733+$B$7)+273)^4-(V733+273)^4)</f>
        <v>0</v>
      </c>
      <c r="AE733">
        <f>T733+AD733+AB733+AC733</f>
        <v>0</v>
      </c>
      <c r="AF733">
        <v>0</v>
      </c>
      <c r="AG733">
        <v>0</v>
      </c>
      <c r="AH733">
        <f>IF(AF733*$H$13&gt;=AJ733,1.0,(AJ733/(AJ733-AF733*$H$13)))</f>
        <v>0</v>
      </c>
      <c r="AI733">
        <f>(AH733-1)*100</f>
        <v>0</v>
      </c>
      <c r="AJ733">
        <f>MAX(0,($B$13+$C$13*CR733)/(1+$D$13*CR733)*CK733/(CM733+273)*$E$13)</f>
        <v>0</v>
      </c>
      <c r="AK733" t="s">
        <v>303</v>
      </c>
      <c r="AL733" t="s">
        <v>303</v>
      </c>
      <c r="AM733">
        <v>0</v>
      </c>
      <c r="AN733">
        <v>0</v>
      </c>
      <c r="AO733">
        <f>1-AM733/AN733</f>
        <v>0</v>
      </c>
      <c r="AP733">
        <v>0</v>
      </c>
      <c r="AQ733" t="s">
        <v>303</v>
      </c>
      <c r="AR733" t="s">
        <v>303</v>
      </c>
      <c r="AS733">
        <v>0</v>
      </c>
      <c r="AT733">
        <v>0</v>
      </c>
      <c r="AU733">
        <f>1-AS733/AT733</f>
        <v>0</v>
      </c>
      <c r="AV733">
        <v>0.5</v>
      </c>
      <c r="AW733">
        <f>BV733</f>
        <v>0</v>
      </c>
      <c r="AX733">
        <f>K733</f>
        <v>0</v>
      </c>
      <c r="AY733">
        <f>AU733*AV733*AW733</f>
        <v>0</v>
      </c>
      <c r="AZ733">
        <f>(AX733-AP733)/AW733</f>
        <v>0</v>
      </c>
      <c r="BA733">
        <f>(AN733-AT733)/AT733</f>
        <v>0</v>
      </c>
      <c r="BB733">
        <f>AM733/(AO733+AM733/AT733)</f>
        <v>0</v>
      </c>
      <c r="BC733" t="s">
        <v>303</v>
      </c>
      <c r="BD733">
        <v>0</v>
      </c>
      <c r="BE733">
        <f>IF(BD733&lt;&gt;0, BD733, BB733)</f>
        <v>0</v>
      </c>
      <c r="BF733">
        <f>1-BE733/AT733</f>
        <v>0</v>
      </c>
      <c r="BG733">
        <f>(AT733-AS733)/(AT733-BE733)</f>
        <v>0</v>
      </c>
      <c r="BH733">
        <f>(AN733-AT733)/(AN733-BE733)</f>
        <v>0</v>
      </c>
      <c r="BI733">
        <f>(AT733-AS733)/(AT733-AM733)</f>
        <v>0</v>
      </c>
      <c r="BJ733">
        <f>(AN733-AT733)/(AN733-AM733)</f>
        <v>0</v>
      </c>
      <c r="BK733">
        <f>(BG733*BE733/AS733)</f>
        <v>0</v>
      </c>
      <c r="BL733">
        <f>(1-BK733)</f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f>$B$11*CS733+$C$11*CT733+$F$11*CU733*(1-CX733)</f>
        <v>0</v>
      </c>
      <c r="BV733">
        <f>BU733*BW733</f>
        <v>0</v>
      </c>
      <c r="BW733">
        <f>($B$11*$D$9+$C$11*$D$9+$F$11*((DH733+CZ733)/MAX(DH733+CZ733+DI733, 0.1)*$I$9+DI733/MAX(DH733+CZ733+DI733, 0.1)*$J$9))/($B$11+$C$11+$F$11)</f>
        <v>0</v>
      </c>
      <c r="BX733">
        <f>($B$11*$K$9+$C$11*$K$9+$F$11*((DH733+CZ733)/MAX(DH733+CZ733+DI733, 0.1)*$P$9+DI733/MAX(DH733+CZ733+DI733, 0.1)*$Q$9))/($B$11+$C$11+$F$11)</f>
        <v>0</v>
      </c>
      <c r="BY733">
        <v>6</v>
      </c>
      <c r="BZ733">
        <v>0.5</v>
      </c>
      <c r="CA733" t="s">
        <v>304</v>
      </c>
      <c r="CB733">
        <v>2</v>
      </c>
      <c r="CC733">
        <v>1625678647.5</v>
      </c>
      <c r="CD733">
        <v>404.838</v>
      </c>
      <c r="CE733">
        <v>420.031333333333</v>
      </c>
      <c r="CF733">
        <v>19.0990666666667</v>
      </c>
      <c r="CG733">
        <v>15.0616333333333</v>
      </c>
      <c r="CH733">
        <v>419.18</v>
      </c>
      <c r="CI733">
        <v>20.7532333333333</v>
      </c>
      <c r="CJ733">
        <v>500.086666666667</v>
      </c>
      <c r="CK733">
        <v>100.421333333333</v>
      </c>
      <c r="CL733">
        <v>0.0997937</v>
      </c>
      <c r="CM733">
        <v>34.9273666666667</v>
      </c>
      <c r="CN733">
        <v>34.0720333333333</v>
      </c>
      <c r="CO733">
        <v>999.9</v>
      </c>
      <c r="CP733">
        <v>0</v>
      </c>
      <c r="CQ733">
        <v>0</v>
      </c>
      <c r="CR733">
        <v>10040.6333333333</v>
      </c>
      <c r="CS733">
        <v>0</v>
      </c>
      <c r="CT733">
        <v>4.37131</v>
      </c>
      <c r="CU733">
        <v>1046.04666666667</v>
      </c>
      <c r="CV733">
        <v>0.961998666666667</v>
      </c>
      <c r="CW733">
        <v>0.0380011</v>
      </c>
      <c r="CX733">
        <v>0</v>
      </c>
      <c r="CY733">
        <v>1094.3</v>
      </c>
      <c r="CZ733">
        <v>4.99912</v>
      </c>
      <c r="DA733">
        <v>11458.1333333333</v>
      </c>
      <c r="DB733">
        <v>6713.11</v>
      </c>
      <c r="DC733">
        <v>39.7083333333333</v>
      </c>
      <c r="DD733">
        <v>41.979</v>
      </c>
      <c r="DE733">
        <v>40.9996666666667</v>
      </c>
      <c r="DF733">
        <v>41.812</v>
      </c>
      <c r="DG733">
        <v>42.2916666666667</v>
      </c>
      <c r="DH733">
        <v>1001.48666666667</v>
      </c>
      <c r="DI733">
        <v>39.56</v>
      </c>
      <c r="DJ733">
        <v>0</v>
      </c>
      <c r="DK733">
        <v>1625678649.2</v>
      </c>
      <c r="DL733">
        <v>0</v>
      </c>
      <c r="DM733">
        <v>1095.49</v>
      </c>
      <c r="DN733">
        <v>-11.8270085525342</v>
      </c>
      <c r="DO733">
        <v>-111.39829066192</v>
      </c>
      <c r="DP733">
        <v>11470.5692307692</v>
      </c>
      <c r="DQ733">
        <v>15</v>
      </c>
      <c r="DR733">
        <v>1625677134.6</v>
      </c>
      <c r="DS733" t="s">
        <v>305</v>
      </c>
      <c r="DT733">
        <v>1625677128.6</v>
      </c>
      <c r="DU733">
        <v>1625677134.6</v>
      </c>
      <c r="DV733">
        <v>2</v>
      </c>
      <c r="DW733">
        <v>0.041</v>
      </c>
      <c r="DX733">
        <v>0.026</v>
      </c>
      <c r="DY733">
        <v>-14.347</v>
      </c>
      <c r="DZ733">
        <v>-1.389</v>
      </c>
      <c r="EA733">
        <v>420</v>
      </c>
      <c r="EB733">
        <v>5</v>
      </c>
      <c r="EC733">
        <v>0.14</v>
      </c>
      <c r="ED733">
        <v>0.08</v>
      </c>
      <c r="EE733">
        <v>-15.1404658536585</v>
      </c>
      <c r="EF733">
        <v>-0.0164655052264872</v>
      </c>
      <c r="EG733">
        <v>0.0369232731799341</v>
      </c>
      <c r="EH733">
        <v>1</v>
      </c>
      <c r="EI733">
        <v>1096.00742857143</v>
      </c>
      <c r="EJ733">
        <v>-11.7084363160744</v>
      </c>
      <c r="EK733">
        <v>1.19797052875064</v>
      </c>
      <c r="EL733">
        <v>0</v>
      </c>
      <c r="EM733">
        <v>3.96964658536585</v>
      </c>
      <c r="EN733">
        <v>0.427080627177701</v>
      </c>
      <c r="EO733">
        <v>0.0423439004511092</v>
      </c>
      <c r="EP733">
        <v>0</v>
      </c>
      <c r="EQ733">
        <v>1</v>
      </c>
      <c r="ER733">
        <v>3</v>
      </c>
      <c r="ES733" t="s">
        <v>427</v>
      </c>
      <c r="ET733">
        <v>100</v>
      </c>
      <c r="EU733">
        <v>100</v>
      </c>
      <c r="EV733">
        <v>-14.342</v>
      </c>
      <c r="EW733">
        <v>-1.6542</v>
      </c>
      <c r="EX733">
        <v>-14.3476998515065</v>
      </c>
      <c r="EY733">
        <v>0.000485247639819423</v>
      </c>
      <c r="EZ733">
        <v>-1.36446825205216e-06</v>
      </c>
      <c r="FA733">
        <v>5.78542989185787e-10</v>
      </c>
      <c r="FB733">
        <v>-1.1099058739466</v>
      </c>
      <c r="FC733">
        <v>-0.0508365997127688</v>
      </c>
      <c r="FD733">
        <v>0.00161886503163497</v>
      </c>
      <c r="FE733">
        <v>-2.08621555845513e-05</v>
      </c>
      <c r="FF733">
        <v>0</v>
      </c>
      <c r="FG733">
        <v>2096</v>
      </c>
      <c r="FH733">
        <v>2</v>
      </c>
      <c r="FI733">
        <v>28</v>
      </c>
      <c r="FJ733">
        <v>25.3</v>
      </c>
      <c r="FK733">
        <v>25.2</v>
      </c>
      <c r="FL733">
        <v>18</v>
      </c>
      <c r="FM733">
        <v>494.517</v>
      </c>
      <c r="FN733">
        <v>515.863</v>
      </c>
      <c r="FO733">
        <v>40.8353</v>
      </c>
      <c r="FP733">
        <v>27.0758</v>
      </c>
      <c r="FQ733">
        <v>30.0007</v>
      </c>
      <c r="FR733">
        <v>26.9317</v>
      </c>
      <c r="FS733">
        <v>26.8904</v>
      </c>
      <c r="FT733">
        <v>21.6451</v>
      </c>
      <c r="FU733">
        <v>0</v>
      </c>
      <c r="FV733">
        <v>0</v>
      </c>
      <c r="FW733">
        <v>40.87</v>
      </c>
      <c r="FX733">
        <v>420</v>
      </c>
      <c r="FY733">
        <v>15.8311</v>
      </c>
      <c r="FZ733">
        <v>101.634</v>
      </c>
      <c r="GA733">
        <v>96.1402</v>
      </c>
    </row>
    <row r="734" spans="1:183">
      <c r="A734">
        <v>718</v>
      </c>
      <c r="B734">
        <v>1625678650.5</v>
      </c>
      <c r="C734">
        <v>1434.40000009537</v>
      </c>
      <c r="D734" t="s">
        <v>1742</v>
      </c>
      <c r="E734" t="s">
        <v>1743</v>
      </c>
      <c r="F734">
        <v>1</v>
      </c>
      <c r="G734" t="s">
        <v>302</v>
      </c>
      <c r="H734">
        <v>1625678649.5</v>
      </c>
      <c r="I734">
        <f>(J734)/1000</f>
        <v>0</v>
      </c>
      <c r="J734">
        <f>1000*CJ734*AH734*(CF734-CG734)/(100*BY734*(1000-AH734*CF734))</f>
        <v>0</v>
      </c>
      <c r="K734">
        <f>CJ734*AH734*(CE734-CD734*(1000-AH734*CG734)/(1000-AH734*CF734))/(100*BY734)</f>
        <v>0</v>
      </c>
      <c r="L734">
        <f>CD734 - IF(AH734&gt;1, K734*BY734*100.0/(AJ734*CR734), 0)</f>
        <v>0</v>
      </c>
      <c r="M734">
        <f>((S734-I734/2)*L734-K734)/(S734+I734/2)</f>
        <v>0</v>
      </c>
      <c r="N734">
        <f>M734*(CK734+CL734)/1000.0</f>
        <v>0</v>
      </c>
      <c r="O734">
        <f>(CD734 - IF(AH734&gt;1, K734*BY734*100.0/(AJ734*CR734), 0))*(CK734+CL734)/1000.0</f>
        <v>0</v>
      </c>
      <c r="P734">
        <f>2.0/((1/R734-1/Q734)+SIGN(R734)*SQRT((1/R734-1/Q734)*(1/R734-1/Q734) + 4*BZ734/((BZ734+1)*(BZ734+1))*(2*1/R734*1/Q734-1/Q734*1/Q734)))</f>
        <v>0</v>
      </c>
      <c r="Q734">
        <f>IF(LEFT(CA734,1)&lt;&gt;"0",IF(LEFT(CA734,1)="1",3.0,CB734),$D$5+$E$5*(CR734*CK734/($K$5*1000))+$F$5*(CR734*CK734/($K$5*1000))*MAX(MIN(BY734,$J$5),$I$5)*MAX(MIN(BY734,$J$5),$I$5)+$G$5*MAX(MIN(BY734,$J$5),$I$5)*(CR734*CK734/($K$5*1000))+$H$5*(CR734*CK734/($K$5*1000))*(CR734*CK734/($K$5*1000)))</f>
        <v>0</v>
      </c>
      <c r="R734">
        <f>I734*(1000-(1000*0.61365*exp(17.502*V734/(240.97+V734))/(CK734+CL734)+CF734)/2)/(1000*0.61365*exp(17.502*V734/(240.97+V734))/(CK734+CL734)-CF734)</f>
        <v>0</v>
      </c>
      <c r="S734">
        <f>1/((BZ734+1)/(P734/1.6)+1/(Q734/1.37)) + BZ734/((BZ734+1)/(P734/1.6) + BZ734/(Q734/1.37))</f>
        <v>0</v>
      </c>
      <c r="T734">
        <f>(BU734*BX734)</f>
        <v>0</v>
      </c>
      <c r="U734">
        <f>(CM734+(T734+2*0.95*5.67E-8*(((CM734+$B$7)+273)^4-(CM734+273)^4)-44100*I734)/(1.84*29.3*Q734+8*0.95*5.67E-8*(CM734+273)^3))</f>
        <v>0</v>
      </c>
      <c r="V734">
        <f>($C$7*CN734+$D$7*CO734+$E$7*U734)</f>
        <v>0</v>
      </c>
      <c r="W734">
        <f>0.61365*exp(17.502*V734/(240.97+V734))</f>
        <v>0</v>
      </c>
      <c r="X734">
        <f>(Y734/Z734*100)</f>
        <v>0</v>
      </c>
      <c r="Y734">
        <f>CF734*(CK734+CL734)/1000</f>
        <v>0</v>
      </c>
      <c r="Z734">
        <f>0.61365*exp(17.502*CM734/(240.97+CM734))</f>
        <v>0</v>
      </c>
      <c r="AA734">
        <f>(W734-CF734*(CK734+CL734)/1000)</f>
        <v>0</v>
      </c>
      <c r="AB734">
        <f>(-I734*44100)</f>
        <v>0</v>
      </c>
      <c r="AC734">
        <f>2*29.3*Q734*0.92*(CM734-V734)</f>
        <v>0</v>
      </c>
      <c r="AD734">
        <f>2*0.95*5.67E-8*(((CM734+$B$7)+273)^4-(V734+273)^4)</f>
        <v>0</v>
      </c>
      <c r="AE734">
        <f>T734+AD734+AB734+AC734</f>
        <v>0</v>
      </c>
      <c r="AF734">
        <v>0</v>
      </c>
      <c r="AG734">
        <v>0</v>
      </c>
      <c r="AH734">
        <f>IF(AF734*$H$13&gt;=AJ734,1.0,(AJ734/(AJ734-AF734*$H$13)))</f>
        <v>0</v>
      </c>
      <c r="AI734">
        <f>(AH734-1)*100</f>
        <v>0</v>
      </c>
      <c r="AJ734">
        <f>MAX(0,($B$13+$C$13*CR734)/(1+$D$13*CR734)*CK734/(CM734+273)*$E$13)</f>
        <v>0</v>
      </c>
      <c r="AK734" t="s">
        <v>303</v>
      </c>
      <c r="AL734" t="s">
        <v>303</v>
      </c>
      <c r="AM734">
        <v>0</v>
      </c>
      <c r="AN734">
        <v>0</v>
      </c>
      <c r="AO734">
        <f>1-AM734/AN734</f>
        <v>0</v>
      </c>
      <c r="AP734">
        <v>0</v>
      </c>
      <c r="AQ734" t="s">
        <v>303</v>
      </c>
      <c r="AR734" t="s">
        <v>303</v>
      </c>
      <c r="AS734">
        <v>0</v>
      </c>
      <c r="AT734">
        <v>0</v>
      </c>
      <c r="AU734">
        <f>1-AS734/AT734</f>
        <v>0</v>
      </c>
      <c r="AV734">
        <v>0.5</v>
      </c>
      <c r="AW734">
        <f>BV734</f>
        <v>0</v>
      </c>
      <c r="AX734">
        <f>K734</f>
        <v>0</v>
      </c>
      <c r="AY734">
        <f>AU734*AV734*AW734</f>
        <v>0</v>
      </c>
      <c r="AZ734">
        <f>(AX734-AP734)/AW734</f>
        <v>0</v>
      </c>
      <c r="BA734">
        <f>(AN734-AT734)/AT734</f>
        <v>0</v>
      </c>
      <c r="BB734">
        <f>AM734/(AO734+AM734/AT734)</f>
        <v>0</v>
      </c>
      <c r="BC734" t="s">
        <v>303</v>
      </c>
      <c r="BD734">
        <v>0</v>
      </c>
      <c r="BE734">
        <f>IF(BD734&lt;&gt;0, BD734, BB734)</f>
        <v>0</v>
      </c>
      <c r="BF734">
        <f>1-BE734/AT734</f>
        <v>0</v>
      </c>
      <c r="BG734">
        <f>(AT734-AS734)/(AT734-BE734)</f>
        <v>0</v>
      </c>
      <c r="BH734">
        <f>(AN734-AT734)/(AN734-BE734)</f>
        <v>0</v>
      </c>
      <c r="BI734">
        <f>(AT734-AS734)/(AT734-AM734)</f>
        <v>0</v>
      </c>
      <c r="BJ734">
        <f>(AN734-AT734)/(AN734-AM734)</f>
        <v>0</v>
      </c>
      <c r="BK734">
        <f>(BG734*BE734/AS734)</f>
        <v>0</v>
      </c>
      <c r="BL734">
        <f>(1-BK734)</f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f>$B$11*CS734+$C$11*CT734+$F$11*CU734*(1-CX734)</f>
        <v>0</v>
      </c>
      <c r="BV734">
        <f>BU734*BW734</f>
        <v>0</v>
      </c>
      <c r="BW734">
        <f>($B$11*$D$9+$C$11*$D$9+$F$11*((DH734+CZ734)/MAX(DH734+CZ734+DI734, 0.1)*$I$9+DI734/MAX(DH734+CZ734+DI734, 0.1)*$J$9))/($B$11+$C$11+$F$11)</f>
        <v>0</v>
      </c>
      <c r="BX734">
        <f>($B$11*$K$9+$C$11*$K$9+$F$11*((DH734+CZ734)/MAX(DH734+CZ734+DI734, 0.1)*$P$9+DI734/MAX(DH734+CZ734+DI734, 0.1)*$Q$9))/($B$11+$C$11+$F$11)</f>
        <v>0</v>
      </c>
      <c r="BY734">
        <v>6</v>
      </c>
      <c r="BZ734">
        <v>0.5</v>
      </c>
      <c r="CA734" t="s">
        <v>304</v>
      </c>
      <c r="CB734">
        <v>2</v>
      </c>
      <c r="CC734">
        <v>1625678649.5</v>
      </c>
      <c r="CD734">
        <v>404.866</v>
      </c>
      <c r="CE734">
        <v>420.006333333333</v>
      </c>
      <c r="CF734">
        <v>19.1118</v>
      </c>
      <c r="CG734">
        <v>15.0615666666667</v>
      </c>
      <c r="CH734">
        <v>419.207</v>
      </c>
      <c r="CI734">
        <v>20.7661</v>
      </c>
      <c r="CJ734">
        <v>500.027333333333</v>
      </c>
      <c r="CK734">
        <v>100.421</v>
      </c>
      <c r="CL734">
        <v>0.0998165</v>
      </c>
      <c r="CM734">
        <v>34.9579</v>
      </c>
      <c r="CN734">
        <v>34.1019</v>
      </c>
      <c r="CO734">
        <v>999.9</v>
      </c>
      <c r="CP734">
        <v>0</v>
      </c>
      <c r="CQ734">
        <v>0</v>
      </c>
      <c r="CR734">
        <v>10023.1</v>
      </c>
      <c r="CS734">
        <v>0</v>
      </c>
      <c r="CT734">
        <v>4.35615</v>
      </c>
      <c r="CU734">
        <v>1045.93666666667</v>
      </c>
      <c r="CV734">
        <v>0.961995</v>
      </c>
      <c r="CW734">
        <v>0.0380048</v>
      </c>
      <c r="CX734">
        <v>0</v>
      </c>
      <c r="CY734">
        <v>1093.58333333333</v>
      </c>
      <c r="CZ734">
        <v>4.99912</v>
      </c>
      <c r="DA734">
        <v>11454.3666666667</v>
      </c>
      <c r="DB734">
        <v>6712.4</v>
      </c>
      <c r="DC734">
        <v>39.9163333333333</v>
      </c>
      <c r="DD734">
        <v>41.979</v>
      </c>
      <c r="DE734">
        <v>41.2083333333333</v>
      </c>
      <c r="DF734">
        <v>41.9163333333333</v>
      </c>
      <c r="DG734">
        <v>42.3953333333333</v>
      </c>
      <c r="DH734">
        <v>1001.37666666667</v>
      </c>
      <c r="DI734">
        <v>39.56</v>
      </c>
      <c r="DJ734">
        <v>0</v>
      </c>
      <c r="DK734">
        <v>1625678651.6</v>
      </c>
      <c r="DL734">
        <v>0</v>
      </c>
      <c r="DM734">
        <v>1094.99961538462</v>
      </c>
      <c r="DN734">
        <v>-12.6540170907659</v>
      </c>
      <c r="DO734">
        <v>-109.811965826616</v>
      </c>
      <c r="DP734">
        <v>11466.3538461538</v>
      </c>
      <c r="DQ734">
        <v>15</v>
      </c>
      <c r="DR734">
        <v>1625677134.6</v>
      </c>
      <c r="DS734" t="s">
        <v>305</v>
      </c>
      <c r="DT734">
        <v>1625677128.6</v>
      </c>
      <c r="DU734">
        <v>1625677134.6</v>
      </c>
      <c r="DV734">
        <v>2</v>
      </c>
      <c r="DW734">
        <v>0.041</v>
      </c>
      <c r="DX734">
        <v>0.026</v>
      </c>
      <c r="DY734">
        <v>-14.347</v>
      </c>
      <c r="DZ734">
        <v>-1.389</v>
      </c>
      <c r="EA734">
        <v>420</v>
      </c>
      <c r="EB734">
        <v>5</v>
      </c>
      <c r="EC734">
        <v>0.14</v>
      </c>
      <c r="ED734">
        <v>0.08</v>
      </c>
      <c r="EE734">
        <v>-15.1409414634146</v>
      </c>
      <c r="EF734">
        <v>-0.0363428571429071</v>
      </c>
      <c r="EG734">
        <v>0.037519458207707</v>
      </c>
      <c r="EH734">
        <v>1</v>
      </c>
      <c r="EI734">
        <v>1095.52393939394</v>
      </c>
      <c r="EJ734">
        <v>-12.0278245847565</v>
      </c>
      <c r="EK734">
        <v>1.15975164372152</v>
      </c>
      <c r="EL734">
        <v>0</v>
      </c>
      <c r="EM734">
        <v>3.98441658536585</v>
      </c>
      <c r="EN734">
        <v>0.412393379790938</v>
      </c>
      <c r="EO734">
        <v>0.0408222342937096</v>
      </c>
      <c r="EP734">
        <v>0</v>
      </c>
      <c r="EQ734">
        <v>1</v>
      </c>
      <c r="ER734">
        <v>3</v>
      </c>
      <c r="ES734" t="s">
        <v>427</v>
      </c>
      <c r="ET734">
        <v>100</v>
      </c>
      <c r="EU734">
        <v>100</v>
      </c>
      <c r="EV734">
        <v>-14.341</v>
      </c>
      <c r="EW734">
        <v>-1.6544</v>
      </c>
      <c r="EX734">
        <v>-14.3476998515065</v>
      </c>
      <c r="EY734">
        <v>0.000485247639819423</v>
      </c>
      <c r="EZ734">
        <v>-1.36446825205216e-06</v>
      </c>
      <c r="FA734">
        <v>5.78542989185787e-10</v>
      </c>
      <c r="FB734">
        <v>-1.1099058739466</v>
      </c>
      <c r="FC734">
        <v>-0.0508365997127688</v>
      </c>
      <c r="FD734">
        <v>0.00161886503163497</v>
      </c>
      <c r="FE734">
        <v>-2.08621555845513e-05</v>
      </c>
      <c r="FF734">
        <v>0</v>
      </c>
      <c r="FG734">
        <v>2096</v>
      </c>
      <c r="FH734">
        <v>2</v>
      </c>
      <c r="FI734">
        <v>28</v>
      </c>
      <c r="FJ734">
        <v>25.4</v>
      </c>
      <c r="FK734">
        <v>25.3</v>
      </c>
      <c r="FL734">
        <v>18</v>
      </c>
      <c r="FM734">
        <v>494.428</v>
      </c>
      <c r="FN734">
        <v>516.114</v>
      </c>
      <c r="FO734">
        <v>40.8811</v>
      </c>
      <c r="FP734">
        <v>27.0787</v>
      </c>
      <c r="FQ734">
        <v>30.0006</v>
      </c>
      <c r="FR734">
        <v>26.9334</v>
      </c>
      <c r="FS734">
        <v>26.8921</v>
      </c>
      <c r="FT734">
        <v>21.6477</v>
      </c>
      <c r="FU734">
        <v>0</v>
      </c>
      <c r="FV734">
        <v>0</v>
      </c>
      <c r="FW734">
        <v>40.94</v>
      </c>
      <c r="FX734">
        <v>420</v>
      </c>
      <c r="FY734">
        <v>15.8625</v>
      </c>
      <c r="FZ734">
        <v>101.635</v>
      </c>
      <c r="GA734">
        <v>96.1393</v>
      </c>
    </row>
    <row r="735" spans="1:183">
      <c r="A735">
        <v>719</v>
      </c>
      <c r="B735">
        <v>1625678652.5</v>
      </c>
      <c r="C735">
        <v>1436.40000009537</v>
      </c>
      <c r="D735" t="s">
        <v>1744</v>
      </c>
      <c r="E735" t="s">
        <v>1745</v>
      </c>
      <c r="F735">
        <v>1</v>
      </c>
      <c r="G735" t="s">
        <v>302</v>
      </c>
      <c r="H735">
        <v>1625678651.5</v>
      </c>
      <c r="I735">
        <f>(J735)/1000</f>
        <v>0</v>
      </c>
      <c r="J735">
        <f>1000*CJ735*AH735*(CF735-CG735)/(100*BY735*(1000-AH735*CF735))</f>
        <v>0</v>
      </c>
      <c r="K735">
        <f>CJ735*AH735*(CE735-CD735*(1000-AH735*CG735)/(1000-AH735*CF735))/(100*BY735)</f>
        <v>0</v>
      </c>
      <c r="L735">
        <f>CD735 - IF(AH735&gt;1, K735*BY735*100.0/(AJ735*CR735), 0)</f>
        <v>0</v>
      </c>
      <c r="M735">
        <f>((S735-I735/2)*L735-K735)/(S735+I735/2)</f>
        <v>0</v>
      </c>
      <c r="N735">
        <f>M735*(CK735+CL735)/1000.0</f>
        <v>0</v>
      </c>
      <c r="O735">
        <f>(CD735 - IF(AH735&gt;1, K735*BY735*100.0/(AJ735*CR735), 0))*(CK735+CL735)/1000.0</f>
        <v>0</v>
      </c>
      <c r="P735">
        <f>2.0/((1/R735-1/Q735)+SIGN(R735)*SQRT((1/R735-1/Q735)*(1/R735-1/Q735) + 4*BZ735/((BZ735+1)*(BZ735+1))*(2*1/R735*1/Q735-1/Q735*1/Q735)))</f>
        <v>0</v>
      </c>
      <c r="Q735">
        <f>IF(LEFT(CA735,1)&lt;&gt;"0",IF(LEFT(CA735,1)="1",3.0,CB735),$D$5+$E$5*(CR735*CK735/($K$5*1000))+$F$5*(CR735*CK735/($K$5*1000))*MAX(MIN(BY735,$J$5),$I$5)*MAX(MIN(BY735,$J$5),$I$5)+$G$5*MAX(MIN(BY735,$J$5),$I$5)*(CR735*CK735/($K$5*1000))+$H$5*(CR735*CK735/($K$5*1000))*(CR735*CK735/($K$5*1000)))</f>
        <v>0</v>
      </c>
      <c r="R735">
        <f>I735*(1000-(1000*0.61365*exp(17.502*V735/(240.97+V735))/(CK735+CL735)+CF735)/2)/(1000*0.61365*exp(17.502*V735/(240.97+V735))/(CK735+CL735)-CF735)</f>
        <v>0</v>
      </c>
      <c r="S735">
        <f>1/((BZ735+1)/(P735/1.6)+1/(Q735/1.37)) + BZ735/((BZ735+1)/(P735/1.6) + BZ735/(Q735/1.37))</f>
        <v>0</v>
      </c>
      <c r="T735">
        <f>(BU735*BX735)</f>
        <v>0</v>
      </c>
      <c r="U735">
        <f>(CM735+(T735+2*0.95*5.67E-8*(((CM735+$B$7)+273)^4-(CM735+273)^4)-44100*I735)/(1.84*29.3*Q735+8*0.95*5.67E-8*(CM735+273)^3))</f>
        <v>0</v>
      </c>
      <c r="V735">
        <f>($C$7*CN735+$D$7*CO735+$E$7*U735)</f>
        <v>0</v>
      </c>
      <c r="W735">
        <f>0.61365*exp(17.502*V735/(240.97+V735))</f>
        <v>0</v>
      </c>
      <c r="X735">
        <f>(Y735/Z735*100)</f>
        <v>0</v>
      </c>
      <c r="Y735">
        <f>CF735*(CK735+CL735)/1000</f>
        <v>0</v>
      </c>
      <c r="Z735">
        <f>0.61365*exp(17.502*CM735/(240.97+CM735))</f>
        <v>0</v>
      </c>
      <c r="AA735">
        <f>(W735-CF735*(CK735+CL735)/1000)</f>
        <v>0</v>
      </c>
      <c r="AB735">
        <f>(-I735*44100)</f>
        <v>0</v>
      </c>
      <c r="AC735">
        <f>2*29.3*Q735*0.92*(CM735-V735)</f>
        <v>0</v>
      </c>
      <c r="AD735">
        <f>2*0.95*5.67E-8*(((CM735+$B$7)+273)^4-(V735+273)^4)</f>
        <v>0</v>
      </c>
      <c r="AE735">
        <f>T735+AD735+AB735+AC735</f>
        <v>0</v>
      </c>
      <c r="AF735">
        <v>0</v>
      </c>
      <c r="AG735">
        <v>0</v>
      </c>
      <c r="AH735">
        <f>IF(AF735*$H$13&gt;=AJ735,1.0,(AJ735/(AJ735-AF735*$H$13)))</f>
        <v>0</v>
      </c>
      <c r="AI735">
        <f>(AH735-1)*100</f>
        <v>0</v>
      </c>
      <c r="AJ735">
        <f>MAX(0,($B$13+$C$13*CR735)/(1+$D$13*CR735)*CK735/(CM735+273)*$E$13)</f>
        <v>0</v>
      </c>
      <c r="AK735" t="s">
        <v>303</v>
      </c>
      <c r="AL735" t="s">
        <v>303</v>
      </c>
      <c r="AM735">
        <v>0</v>
      </c>
      <c r="AN735">
        <v>0</v>
      </c>
      <c r="AO735">
        <f>1-AM735/AN735</f>
        <v>0</v>
      </c>
      <c r="AP735">
        <v>0</v>
      </c>
      <c r="AQ735" t="s">
        <v>303</v>
      </c>
      <c r="AR735" t="s">
        <v>303</v>
      </c>
      <c r="AS735">
        <v>0</v>
      </c>
      <c r="AT735">
        <v>0</v>
      </c>
      <c r="AU735">
        <f>1-AS735/AT735</f>
        <v>0</v>
      </c>
      <c r="AV735">
        <v>0.5</v>
      </c>
      <c r="AW735">
        <f>BV735</f>
        <v>0</v>
      </c>
      <c r="AX735">
        <f>K735</f>
        <v>0</v>
      </c>
      <c r="AY735">
        <f>AU735*AV735*AW735</f>
        <v>0</v>
      </c>
      <c r="AZ735">
        <f>(AX735-AP735)/AW735</f>
        <v>0</v>
      </c>
      <c r="BA735">
        <f>(AN735-AT735)/AT735</f>
        <v>0</v>
      </c>
      <c r="BB735">
        <f>AM735/(AO735+AM735/AT735)</f>
        <v>0</v>
      </c>
      <c r="BC735" t="s">
        <v>303</v>
      </c>
      <c r="BD735">
        <v>0</v>
      </c>
      <c r="BE735">
        <f>IF(BD735&lt;&gt;0, BD735, BB735)</f>
        <v>0</v>
      </c>
      <c r="BF735">
        <f>1-BE735/AT735</f>
        <v>0</v>
      </c>
      <c r="BG735">
        <f>(AT735-AS735)/(AT735-BE735)</f>
        <v>0</v>
      </c>
      <c r="BH735">
        <f>(AN735-AT735)/(AN735-BE735)</f>
        <v>0</v>
      </c>
      <c r="BI735">
        <f>(AT735-AS735)/(AT735-AM735)</f>
        <v>0</v>
      </c>
      <c r="BJ735">
        <f>(AN735-AT735)/(AN735-AM735)</f>
        <v>0</v>
      </c>
      <c r="BK735">
        <f>(BG735*BE735/AS735)</f>
        <v>0</v>
      </c>
      <c r="BL735">
        <f>(1-BK735)</f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f>$B$11*CS735+$C$11*CT735+$F$11*CU735*(1-CX735)</f>
        <v>0</v>
      </c>
      <c r="BV735">
        <f>BU735*BW735</f>
        <v>0</v>
      </c>
      <c r="BW735">
        <f>($B$11*$D$9+$C$11*$D$9+$F$11*((DH735+CZ735)/MAX(DH735+CZ735+DI735, 0.1)*$I$9+DI735/MAX(DH735+CZ735+DI735, 0.1)*$J$9))/($B$11+$C$11+$F$11)</f>
        <v>0</v>
      </c>
      <c r="BX735">
        <f>($B$11*$K$9+$C$11*$K$9+$F$11*((DH735+CZ735)/MAX(DH735+CZ735+DI735, 0.1)*$P$9+DI735/MAX(DH735+CZ735+DI735, 0.1)*$Q$9))/($B$11+$C$11+$F$11)</f>
        <v>0</v>
      </c>
      <c r="BY735">
        <v>6</v>
      </c>
      <c r="BZ735">
        <v>0.5</v>
      </c>
      <c r="CA735" t="s">
        <v>304</v>
      </c>
      <c r="CB735">
        <v>2</v>
      </c>
      <c r="CC735">
        <v>1625678651.5</v>
      </c>
      <c r="CD735">
        <v>404.880666666667</v>
      </c>
      <c r="CE735">
        <v>419.961333333333</v>
      </c>
      <c r="CF735">
        <v>19.1262</v>
      </c>
      <c r="CG735">
        <v>15.0629333333333</v>
      </c>
      <c r="CH735">
        <v>419.222333333333</v>
      </c>
      <c r="CI735">
        <v>20.7806666666667</v>
      </c>
      <c r="CJ735">
        <v>499.992333333333</v>
      </c>
      <c r="CK735">
        <v>100.419</v>
      </c>
      <c r="CL735">
        <v>0.100153</v>
      </c>
      <c r="CM735">
        <v>34.9882666666667</v>
      </c>
      <c r="CN735">
        <v>34.1310666666667</v>
      </c>
      <c r="CO735">
        <v>999.9</v>
      </c>
      <c r="CP735">
        <v>0</v>
      </c>
      <c r="CQ735">
        <v>0</v>
      </c>
      <c r="CR735">
        <v>9989.16666666667</v>
      </c>
      <c r="CS735">
        <v>0</v>
      </c>
      <c r="CT735">
        <v>4.35615</v>
      </c>
      <c r="CU735">
        <v>1045.93666666667</v>
      </c>
      <c r="CV735">
        <v>0.961995</v>
      </c>
      <c r="CW735">
        <v>0.0380048</v>
      </c>
      <c r="CX735">
        <v>0</v>
      </c>
      <c r="CY735">
        <v>1093.5</v>
      </c>
      <c r="CZ735">
        <v>4.99912</v>
      </c>
      <c r="DA735">
        <v>11450.6666666667</v>
      </c>
      <c r="DB735">
        <v>6712.38333333333</v>
      </c>
      <c r="DC735">
        <v>39.7083333333333</v>
      </c>
      <c r="DD735">
        <v>41.937</v>
      </c>
      <c r="DE735">
        <v>41.187</v>
      </c>
      <c r="DF735">
        <v>41.8746666666667</v>
      </c>
      <c r="DG735">
        <v>42.2083333333333</v>
      </c>
      <c r="DH735">
        <v>1001.37666666667</v>
      </c>
      <c r="DI735">
        <v>39.56</v>
      </c>
      <c r="DJ735">
        <v>0</v>
      </c>
      <c r="DK735">
        <v>1625678653.4</v>
      </c>
      <c r="DL735">
        <v>0</v>
      </c>
      <c r="DM735">
        <v>1094.5716</v>
      </c>
      <c r="DN735">
        <v>-11.8646153778729</v>
      </c>
      <c r="DO735">
        <v>-109.946153724055</v>
      </c>
      <c r="DP735">
        <v>11462.356</v>
      </c>
      <c r="DQ735">
        <v>15</v>
      </c>
      <c r="DR735">
        <v>1625677134.6</v>
      </c>
      <c r="DS735" t="s">
        <v>305</v>
      </c>
      <c r="DT735">
        <v>1625677128.6</v>
      </c>
      <c r="DU735">
        <v>1625677134.6</v>
      </c>
      <c r="DV735">
        <v>2</v>
      </c>
      <c r="DW735">
        <v>0.041</v>
      </c>
      <c r="DX735">
        <v>0.026</v>
      </c>
      <c r="DY735">
        <v>-14.347</v>
      </c>
      <c r="DZ735">
        <v>-1.389</v>
      </c>
      <c r="EA735">
        <v>420</v>
      </c>
      <c r="EB735">
        <v>5</v>
      </c>
      <c r="EC735">
        <v>0.14</v>
      </c>
      <c r="ED735">
        <v>0.08</v>
      </c>
      <c r="EE735">
        <v>-15.1367268292683</v>
      </c>
      <c r="EF735">
        <v>0.0723595818815348</v>
      </c>
      <c r="EG735">
        <v>0.0410712469858275</v>
      </c>
      <c r="EH735">
        <v>1</v>
      </c>
      <c r="EI735">
        <v>1095.18727272727</v>
      </c>
      <c r="EJ735">
        <v>-12.0029689191271</v>
      </c>
      <c r="EK735">
        <v>1.16282121069581</v>
      </c>
      <c r="EL735">
        <v>0</v>
      </c>
      <c r="EM735">
        <v>3.99852243902439</v>
      </c>
      <c r="EN735">
        <v>0.404548850174214</v>
      </c>
      <c r="EO735">
        <v>0.0400151806425516</v>
      </c>
      <c r="EP735">
        <v>0</v>
      </c>
      <c r="EQ735">
        <v>1</v>
      </c>
      <c r="ER735">
        <v>3</v>
      </c>
      <c r="ES735" t="s">
        <v>427</v>
      </c>
      <c r="ET735">
        <v>100</v>
      </c>
      <c r="EU735">
        <v>100</v>
      </c>
      <c r="EV735">
        <v>-14.341</v>
      </c>
      <c r="EW735">
        <v>-1.6545</v>
      </c>
      <c r="EX735">
        <v>-14.3476998515065</v>
      </c>
      <c r="EY735">
        <v>0.000485247639819423</v>
      </c>
      <c r="EZ735">
        <v>-1.36446825205216e-06</v>
      </c>
      <c r="FA735">
        <v>5.78542989185787e-10</v>
      </c>
      <c r="FB735">
        <v>-1.1099058739466</v>
      </c>
      <c r="FC735">
        <v>-0.0508365997127688</v>
      </c>
      <c r="FD735">
        <v>0.00161886503163497</v>
      </c>
      <c r="FE735">
        <v>-2.08621555845513e-05</v>
      </c>
      <c r="FF735">
        <v>0</v>
      </c>
      <c r="FG735">
        <v>2096</v>
      </c>
      <c r="FH735">
        <v>2</v>
      </c>
      <c r="FI735">
        <v>28</v>
      </c>
      <c r="FJ735">
        <v>25.4</v>
      </c>
      <c r="FK735">
        <v>25.3</v>
      </c>
      <c r="FL735">
        <v>18</v>
      </c>
      <c r="FM735">
        <v>494.53</v>
      </c>
      <c r="FN735">
        <v>516.153</v>
      </c>
      <c r="FO735">
        <v>40.9233</v>
      </c>
      <c r="FP735">
        <v>27.082</v>
      </c>
      <c r="FQ735">
        <v>30.0005</v>
      </c>
      <c r="FR735">
        <v>26.9352</v>
      </c>
      <c r="FS735">
        <v>26.8944</v>
      </c>
      <c r="FT735">
        <v>21.6462</v>
      </c>
      <c r="FU735">
        <v>0</v>
      </c>
      <c r="FV735">
        <v>0</v>
      </c>
      <c r="FW735">
        <v>41.01</v>
      </c>
      <c r="FX735">
        <v>420</v>
      </c>
      <c r="FY735">
        <v>16.0124</v>
      </c>
      <c r="FZ735">
        <v>101.634</v>
      </c>
      <c r="GA735">
        <v>96.1392</v>
      </c>
    </row>
    <row r="736" spans="1:183">
      <c r="A736">
        <v>720</v>
      </c>
      <c r="B736">
        <v>1625678654.5</v>
      </c>
      <c r="C736">
        <v>1438.40000009537</v>
      </c>
      <c r="D736" t="s">
        <v>1746</v>
      </c>
      <c r="E736" t="s">
        <v>1747</v>
      </c>
      <c r="F736">
        <v>1</v>
      </c>
      <c r="G736" t="s">
        <v>302</v>
      </c>
      <c r="H736">
        <v>1625678653.5</v>
      </c>
      <c r="I736">
        <f>(J736)/1000</f>
        <v>0</v>
      </c>
      <c r="J736">
        <f>1000*CJ736*AH736*(CF736-CG736)/(100*BY736*(1000-AH736*CF736))</f>
        <v>0</v>
      </c>
      <c r="K736">
        <f>CJ736*AH736*(CE736-CD736*(1000-AH736*CG736)/(1000-AH736*CF736))/(100*BY736)</f>
        <v>0</v>
      </c>
      <c r="L736">
        <f>CD736 - IF(AH736&gt;1, K736*BY736*100.0/(AJ736*CR736), 0)</f>
        <v>0</v>
      </c>
      <c r="M736">
        <f>((S736-I736/2)*L736-K736)/(S736+I736/2)</f>
        <v>0</v>
      </c>
      <c r="N736">
        <f>M736*(CK736+CL736)/1000.0</f>
        <v>0</v>
      </c>
      <c r="O736">
        <f>(CD736 - IF(AH736&gt;1, K736*BY736*100.0/(AJ736*CR736), 0))*(CK736+CL736)/1000.0</f>
        <v>0</v>
      </c>
      <c r="P736">
        <f>2.0/((1/R736-1/Q736)+SIGN(R736)*SQRT((1/R736-1/Q736)*(1/R736-1/Q736) + 4*BZ736/((BZ736+1)*(BZ736+1))*(2*1/R736*1/Q736-1/Q736*1/Q736)))</f>
        <v>0</v>
      </c>
      <c r="Q736">
        <f>IF(LEFT(CA736,1)&lt;&gt;"0",IF(LEFT(CA736,1)="1",3.0,CB736),$D$5+$E$5*(CR736*CK736/($K$5*1000))+$F$5*(CR736*CK736/($K$5*1000))*MAX(MIN(BY736,$J$5),$I$5)*MAX(MIN(BY736,$J$5),$I$5)+$G$5*MAX(MIN(BY736,$J$5),$I$5)*(CR736*CK736/($K$5*1000))+$H$5*(CR736*CK736/($K$5*1000))*(CR736*CK736/($K$5*1000)))</f>
        <v>0</v>
      </c>
      <c r="R736">
        <f>I736*(1000-(1000*0.61365*exp(17.502*V736/(240.97+V736))/(CK736+CL736)+CF736)/2)/(1000*0.61365*exp(17.502*V736/(240.97+V736))/(CK736+CL736)-CF736)</f>
        <v>0</v>
      </c>
      <c r="S736">
        <f>1/((BZ736+1)/(P736/1.6)+1/(Q736/1.37)) + BZ736/((BZ736+1)/(P736/1.6) + BZ736/(Q736/1.37))</f>
        <v>0</v>
      </c>
      <c r="T736">
        <f>(BU736*BX736)</f>
        <v>0</v>
      </c>
      <c r="U736">
        <f>(CM736+(T736+2*0.95*5.67E-8*(((CM736+$B$7)+273)^4-(CM736+273)^4)-44100*I736)/(1.84*29.3*Q736+8*0.95*5.67E-8*(CM736+273)^3))</f>
        <v>0</v>
      </c>
      <c r="V736">
        <f>($C$7*CN736+$D$7*CO736+$E$7*U736)</f>
        <v>0</v>
      </c>
      <c r="W736">
        <f>0.61365*exp(17.502*V736/(240.97+V736))</f>
        <v>0</v>
      </c>
      <c r="X736">
        <f>(Y736/Z736*100)</f>
        <v>0</v>
      </c>
      <c r="Y736">
        <f>CF736*(CK736+CL736)/1000</f>
        <v>0</v>
      </c>
      <c r="Z736">
        <f>0.61365*exp(17.502*CM736/(240.97+CM736))</f>
        <v>0</v>
      </c>
      <c r="AA736">
        <f>(W736-CF736*(CK736+CL736)/1000)</f>
        <v>0</v>
      </c>
      <c r="AB736">
        <f>(-I736*44100)</f>
        <v>0</v>
      </c>
      <c r="AC736">
        <f>2*29.3*Q736*0.92*(CM736-V736)</f>
        <v>0</v>
      </c>
      <c r="AD736">
        <f>2*0.95*5.67E-8*(((CM736+$B$7)+273)^4-(V736+273)^4)</f>
        <v>0</v>
      </c>
      <c r="AE736">
        <f>T736+AD736+AB736+AC736</f>
        <v>0</v>
      </c>
      <c r="AF736">
        <v>0</v>
      </c>
      <c r="AG736">
        <v>0</v>
      </c>
      <c r="AH736">
        <f>IF(AF736*$H$13&gt;=AJ736,1.0,(AJ736/(AJ736-AF736*$H$13)))</f>
        <v>0</v>
      </c>
      <c r="AI736">
        <f>(AH736-1)*100</f>
        <v>0</v>
      </c>
      <c r="AJ736">
        <f>MAX(0,($B$13+$C$13*CR736)/(1+$D$13*CR736)*CK736/(CM736+273)*$E$13)</f>
        <v>0</v>
      </c>
      <c r="AK736" t="s">
        <v>303</v>
      </c>
      <c r="AL736" t="s">
        <v>303</v>
      </c>
      <c r="AM736">
        <v>0</v>
      </c>
      <c r="AN736">
        <v>0</v>
      </c>
      <c r="AO736">
        <f>1-AM736/AN736</f>
        <v>0</v>
      </c>
      <c r="AP736">
        <v>0</v>
      </c>
      <c r="AQ736" t="s">
        <v>303</v>
      </c>
      <c r="AR736" t="s">
        <v>303</v>
      </c>
      <c r="AS736">
        <v>0</v>
      </c>
      <c r="AT736">
        <v>0</v>
      </c>
      <c r="AU736">
        <f>1-AS736/AT736</f>
        <v>0</v>
      </c>
      <c r="AV736">
        <v>0.5</v>
      </c>
      <c r="AW736">
        <f>BV736</f>
        <v>0</v>
      </c>
      <c r="AX736">
        <f>K736</f>
        <v>0</v>
      </c>
      <c r="AY736">
        <f>AU736*AV736*AW736</f>
        <v>0</v>
      </c>
      <c r="AZ736">
        <f>(AX736-AP736)/AW736</f>
        <v>0</v>
      </c>
      <c r="BA736">
        <f>(AN736-AT736)/AT736</f>
        <v>0</v>
      </c>
      <c r="BB736">
        <f>AM736/(AO736+AM736/AT736)</f>
        <v>0</v>
      </c>
      <c r="BC736" t="s">
        <v>303</v>
      </c>
      <c r="BD736">
        <v>0</v>
      </c>
      <c r="BE736">
        <f>IF(BD736&lt;&gt;0, BD736, BB736)</f>
        <v>0</v>
      </c>
      <c r="BF736">
        <f>1-BE736/AT736</f>
        <v>0</v>
      </c>
      <c r="BG736">
        <f>(AT736-AS736)/(AT736-BE736)</f>
        <v>0</v>
      </c>
      <c r="BH736">
        <f>(AN736-AT736)/(AN736-BE736)</f>
        <v>0</v>
      </c>
      <c r="BI736">
        <f>(AT736-AS736)/(AT736-AM736)</f>
        <v>0</v>
      </c>
      <c r="BJ736">
        <f>(AN736-AT736)/(AN736-AM736)</f>
        <v>0</v>
      </c>
      <c r="BK736">
        <f>(BG736*BE736/AS736)</f>
        <v>0</v>
      </c>
      <c r="BL736">
        <f>(1-BK736)</f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f>$B$11*CS736+$C$11*CT736+$F$11*CU736*(1-CX736)</f>
        <v>0</v>
      </c>
      <c r="BV736">
        <f>BU736*BW736</f>
        <v>0</v>
      </c>
      <c r="BW736">
        <f>($B$11*$D$9+$C$11*$D$9+$F$11*((DH736+CZ736)/MAX(DH736+CZ736+DI736, 0.1)*$I$9+DI736/MAX(DH736+CZ736+DI736, 0.1)*$J$9))/($B$11+$C$11+$F$11)</f>
        <v>0</v>
      </c>
      <c r="BX736">
        <f>($B$11*$K$9+$C$11*$K$9+$F$11*((DH736+CZ736)/MAX(DH736+CZ736+DI736, 0.1)*$P$9+DI736/MAX(DH736+CZ736+DI736, 0.1)*$Q$9))/($B$11+$C$11+$F$11)</f>
        <v>0</v>
      </c>
      <c r="BY736">
        <v>6</v>
      </c>
      <c r="BZ736">
        <v>0.5</v>
      </c>
      <c r="CA736" t="s">
        <v>304</v>
      </c>
      <c r="CB736">
        <v>2</v>
      </c>
      <c r="CC736">
        <v>1625678653.5</v>
      </c>
      <c r="CD736">
        <v>404.890666666667</v>
      </c>
      <c r="CE736">
        <v>419.981666666667</v>
      </c>
      <c r="CF736">
        <v>19.1415333333333</v>
      </c>
      <c r="CG736">
        <v>15.0640333333333</v>
      </c>
      <c r="CH736">
        <v>419.232333333333</v>
      </c>
      <c r="CI736">
        <v>20.7961666666667</v>
      </c>
      <c r="CJ736">
        <v>499.978666666667</v>
      </c>
      <c r="CK736">
        <v>100.415333333333</v>
      </c>
      <c r="CL736">
        <v>0.0994618666666667</v>
      </c>
      <c r="CM736">
        <v>35.0198333333333</v>
      </c>
      <c r="CN736">
        <v>34.1566333333333</v>
      </c>
      <c r="CO736">
        <v>999.9</v>
      </c>
      <c r="CP736">
        <v>0</v>
      </c>
      <c r="CQ736">
        <v>0</v>
      </c>
      <c r="CR736">
        <v>10032.9</v>
      </c>
      <c r="CS736">
        <v>0</v>
      </c>
      <c r="CT736">
        <v>4.35615</v>
      </c>
      <c r="CU736">
        <v>1045.93333333333</v>
      </c>
      <c r="CV736">
        <v>0.961995</v>
      </c>
      <c r="CW736">
        <v>0.0380048</v>
      </c>
      <c r="CX736">
        <v>0</v>
      </c>
      <c r="CY736">
        <v>1092.87</v>
      </c>
      <c r="CZ736">
        <v>4.99912</v>
      </c>
      <c r="DA736">
        <v>11446.1666666667</v>
      </c>
      <c r="DB736">
        <v>6712.36666666667</v>
      </c>
      <c r="DC736">
        <v>39.687</v>
      </c>
      <c r="DD736">
        <v>41.979</v>
      </c>
      <c r="DE736">
        <v>41.1456666666667</v>
      </c>
      <c r="DF736">
        <v>41.8333333333333</v>
      </c>
      <c r="DG736">
        <v>42.333</v>
      </c>
      <c r="DH736">
        <v>1001.37333333333</v>
      </c>
      <c r="DI736">
        <v>39.56</v>
      </c>
      <c r="DJ736">
        <v>0</v>
      </c>
      <c r="DK736">
        <v>1625678655.2</v>
      </c>
      <c r="DL736">
        <v>0</v>
      </c>
      <c r="DM736">
        <v>1094.25769230769</v>
      </c>
      <c r="DN736">
        <v>-11.6711111303772</v>
      </c>
      <c r="DO736">
        <v>-111.504273617195</v>
      </c>
      <c r="DP736">
        <v>11459.5038461538</v>
      </c>
      <c r="DQ736">
        <v>15</v>
      </c>
      <c r="DR736">
        <v>1625677134.6</v>
      </c>
      <c r="DS736" t="s">
        <v>305</v>
      </c>
      <c r="DT736">
        <v>1625677128.6</v>
      </c>
      <c r="DU736">
        <v>1625677134.6</v>
      </c>
      <c r="DV736">
        <v>2</v>
      </c>
      <c r="DW736">
        <v>0.041</v>
      </c>
      <c r="DX736">
        <v>0.026</v>
      </c>
      <c r="DY736">
        <v>-14.347</v>
      </c>
      <c r="DZ736">
        <v>-1.389</v>
      </c>
      <c r="EA736">
        <v>420</v>
      </c>
      <c r="EB736">
        <v>5</v>
      </c>
      <c r="EC736">
        <v>0.14</v>
      </c>
      <c r="ED736">
        <v>0.08</v>
      </c>
      <c r="EE736">
        <v>-15.1298902439024</v>
      </c>
      <c r="EF736">
        <v>0.107864111498241</v>
      </c>
      <c r="EG736">
        <v>0.0424186671107508</v>
      </c>
      <c r="EH736">
        <v>1</v>
      </c>
      <c r="EI736">
        <v>1094.81657142857</v>
      </c>
      <c r="EJ736">
        <v>-12.0332678044856</v>
      </c>
      <c r="EK736">
        <v>1.23145893234033</v>
      </c>
      <c r="EL736">
        <v>0</v>
      </c>
      <c r="EM736">
        <v>4.01182707317073</v>
      </c>
      <c r="EN736">
        <v>0.412710104529631</v>
      </c>
      <c r="EO736">
        <v>0.0407948488046548</v>
      </c>
      <c r="EP736">
        <v>0</v>
      </c>
      <c r="EQ736">
        <v>1</v>
      </c>
      <c r="ER736">
        <v>3</v>
      </c>
      <c r="ES736" t="s">
        <v>427</v>
      </c>
      <c r="ET736">
        <v>100</v>
      </c>
      <c r="EU736">
        <v>100</v>
      </c>
      <c r="EV736">
        <v>-14.342</v>
      </c>
      <c r="EW736">
        <v>-1.6547</v>
      </c>
      <c r="EX736">
        <v>-14.3476998515065</v>
      </c>
      <c r="EY736">
        <v>0.000485247639819423</v>
      </c>
      <c r="EZ736">
        <v>-1.36446825205216e-06</v>
      </c>
      <c r="FA736">
        <v>5.78542989185787e-10</v>
      </c>
      <c r="FB736">
        <v>-1.1099058739466</v>
      </c>
      <c r="FC736">
        <v>-0.0508365997127688</v>
      </c>
      <c r="FD736">
        <v>0.00161886503163497</v>
      </c>
      <c r="FE736">
        <v>-2.08621555845513e-05</v>
      </c>
      <c r="FF736">
        <v>0</v>
      </c>
      <c r="FG736">
        <v>2096</v>
      </c>
      <c r="FH736">
        <v>2</v>
      </c>
      <c r="FI736">
        <v>28</v>
      </c>
      <c r="FJ736">
        <v>25.4</v>
      </c>
      <c r="FK736">
        <v>25.3</v>
      </c>
      <c r="FL736">
        <v>18</v>
      </c>
      <c r="FM736">
        <v>494.564</v>
      </c>
      <c r="FN736">
        <v>515.848</v>
      </c>
      <c r="FO736">
        <v>40.9662</v>
      </c>
      <c r="FP736">
        <v>27.0849</v>
      </c>
      <c r="FQ736">
        <v>30.0005</v>
      </c>
      <c r="FR736">
        <v>26.9374</v>
      </c>
      <c r="FS736">
        <v>26.8966</v>
      </c>
      <c r="FT736">
        <v>21.6458</v>
      </c>
      <c r="FU736">
        <v>0</v>
      </c>
      <c r="FV736">
        <v>0</v>
      </c>
      <c r="FW736">
        <v>41.01</v>
      </c>
      <c r="FX736">
        <v>420</v>
      </c>
      <c r="FY736">
        <v>16.0702</v>
      </c>
      <c r="FZ736">
        <v>101.633</v>
      </c>
      <c r="GA736">
        <v>96.139</v>
      </c>
    </row>
    <row r="737" spans="1:183">
      <c r="A737">
        <v>721</v>
      </c>
      <c r="B737">
        <v>1625678656.5</v>
      </c>
      <c r="C737">
        <v>1440.40000009537</v>
      </c>
      <c r="D737" t="s">
        <v>1748</v>
      </c>
      <c r="E737" t="s">
        <v>1749</v>
      </c>
      <c r="F737">
        <v>1</v>
      </c>
      <c r="G737" t="s">
        <v>302</v>
      </c>
      <c r="H737">
        <v>1625678655.5</v>
      </c>
      <c r="I737">
        <f>(J737)/1000</f>
        <v>0</v>
      </c>
      <c r="J737">
        <f>1000*CJ737*AH737*(CF737-CG737)/(100*BY737*(1000-AH737*CF737))</f>
        <v>0</v>
      </c>
      <c r="K737">
        <f>CJ737*AH737*(CE737-CD737*(1000-AH737*CG737)/(1000-AH737*CF737))/(100*BY737)</f>
        <v>0</v>
      </c>
      <c r="L737">
        <f>CD737 - IF(AH737&gt;1, K737*BY737*100.0/(AJ737*CR737), 0)</f>
        <v>0</v>
      </c>
      <c r="M737">
        <f>((S737-I737/2)*L737-K737)/(S737+I737/2)</f>
        <v>0</v>
      </c>
      <c r="N737">
        <f>M737*(CK737+CL737)/1000.0</f>
        <v>0</v>
      </c>
      <c r="O737">
        <f>(CD737 - IF(AH737&gt;1, K737*BY737*100.0/(AJ737*CR737), 0))*(CK737+CL737)/1000.0</f>
        <v>0</v>
      </c>
      <c r="P737">
        <f>2.0/((1/R737-1/Q737)+SIGN(R737)*SQRT((1/R737-1/Q737)*(1/R737-1/Q737) + 4*BZ737/((BZ737+1)*(BZ737+1))*(2*1/R737*1/Q737-1/Q737*1/Q737)))</f>
        <v>0</v>
      </c>
      <c r="Q737">
        <f>IF(LEFT(CA737,1)&lt;&gt;"0",IF(LEFT(CA737,1)="1",3.0,CB737),$D$5+$E$5*(CR737*CK737/($K$5*1000))+$F$5*(CR737*CK737/($K$5*1000))*MAX(MIN(BY737,$J$5),$I$5)*MAX(MIN(BY737,$J$5),$I$5)+$G$5*MAX(MIN(BY737,$J$5),$I$5)*(CR737*CK737/($K$5*1000))+$H$5*(CR737*CK737/($K$5*1000))*(CR737*CK737/($K$5*1000)))</f>
        <v>0</v>
      </c>
      <c r="R737">
        <f>I737*(1000-(1000*0.61365*exp(17.502*V737/(240.97+V737))/(CK737+CL737)+CF737)/2)/(1000*0.61365*exp(17.502*V737/(240.97+V737))/(CK737+CL737)-CF737)</f>
        <v>0</v>
      </c>
      <c r="S737">
        <f>1/((BZ737+1)/(P737/1.6)+1/(Q737/1.37)) + BZ737/((BZ737+1)/(P737/1.6) + BZ737/(Q737/1.37))</f>
        <v>0</v>
      </c>
      <c r="T737">
        <f>(BU737*BX737)</f>
        <v>0</v>
      </c>
      <c r="U737">
        <f>(CM737+(T737+2*0.95*5.67E-8*(((CM737+$B$7)+273)^4-(CM737+273)^4)-44100*I737)/(1.84*29.3*Q737+8*0.95*5.67E-8*(CM737+273)^3))</f>
        <v>0</v>
      </c>
      <c r="V737">
        <f>($C$7*CN737+$D$7*CO737+$E$7*U737)</f>
        <v>0</v>
      </c>
      <c r="W737">
        <f>0.61365*exp(17.502*V737/(240.97+V737))</f>
        <v>0</v>
      </c>
      <c r="X737">
        <f>(Y737/Z737*100)</f>
        <v>0</v>
      </c>
      <c r="Y737">
        <f>CF737*(CK737+CL737)/1000</f>
        <v>0</v>
      </c>
      <c r="Z737">
        <f>0.61365*exp(17.502*CM737/(240.97+CM737))</f>
        <v>0</v>
      </c>
      <c r="AA737">
        <f>(W737-CF737*(CK737+CL737)/1000)</f>
        <v>0</v>
      </c>
      <c r="AB737">
        <f>(-I737*44100)</f>
        <v>0</v>
      </c>
      <c r="AC737">
        <f>2*29.3*Q737*0.92*(CM737-V737)</f>
        <v>0</v>
      </c>
      <c r="AD737">
        <f>2*0.95*5.67E-8*(((CM737+$B$7)+273)^4-(V737+273)^4)</f>
        <v>0</v>
      </c>
      <c r="AE737">
        <f>T737+AD737+AB737+AC737</f>
        <v>0</v>
      </c>
      <c r="AF737">
        <v>0</v>
      </c>
      <c r="AG737">
        <v>0</v>
      </c>
      <c r="AH737">
        <f>IF(AF737*$H$13&gt;=AJ737,1.0,(AJ737/(AJ737-AF737*$H$13)))</f>
        <v>0</v>
      </c>
      <c r="AI737">
        <f>(AH737-1)*100</f>
        <v>0</v>
      </c>
      <c r="AJ737">
        <f>MAX(0,($B$13+$C$13*CR737)/(1+$D$13*CR737)*CK737/(CM737+273)*$E$13)</f>
        <v>0</v>
      </c>
      <c r="AK737" t="s">
        <v>303</v>
      </c>
      <c r="AL737" t="s">
        <v>303</v>
      </c>
      <c r="AM737">
        <v>0</v>
      </c>
      <c r="AN737">
        <v>0</v>
      </c>
      <c r="AO737">
        <f>1-AM737/AN737</f>
        <v>0</v>
      </c>
      <c r="AP737">
        <v>0</v>
      </c>
      <c r="AQ737" t="s">
        <v>303</v>
      </c>
      <c r="AR737" t="s">
        <v>303</v>
      </c>
      <c r="AS737">
        <v>0</v>
      </c>
      <c r="AT737">
        <v>0</v>
      </c>
      <c r="AU737">
        <f>1-AS737/AT737</f>
        <v>0</v>
      </c>
      <c r="AV737">
        <v>0.5</v>
      </c>
      <c r="AW737">
        <f>BV737</f>
        <v>0</v>
      </c>
      <c r="AX737">
        <f>K737</f>
        <v>0</v>
      </c>
      <c r="AY737">
        <f>AU737*AV737*AW737</f>
        <v>0</v>
      </c>
      <c r="AZ737">
        <f>(AX737-AP737)/AW737</f>
        <v>0</v>
      </c>
      <c r="BA737">
        <f>(AN737-AT737)/AT737</f>
        <v>0</v>
      </c>
      <c r="BB737">
        <f>AM737/(AO737+AM737/AT737)</f>
        <v>0</v>
      </c>
      <c r="BC737" t="s">
        <v>303</v>
      </c>
      <c r="BD737">
        <v>0</v>
      </c>
      <c r="BE737">
        <f>IF(BD737&lt;&gt;0, BD737, BB737)</f>
        <v>0</v>
      </c>
      <c r="BF737">
        <f>1-BE737/AT737</f>
        <v>0</v>
      </c>
      <c r="BG737">
        <f>(AT737-AS737)/(AT737-BE737)</f>
        <v>0</v>
      </c>
      <c r="BH737">
        <f>(AN737-AT737)/(AN737-BE737)</f>
        <v>0</v>
      </c>
      <c r="BI737">
        <f>(AT737-AS737)/(AT737-AM737)</f>
        <v>0</v>
      </c>
      <c r="BJ737">
        <f>(AN737-AT737)/(AN737-AM737)</f>
        <v>0</v>
      </c>
      <c r="BK737">
        <f>(BG737*BE737/AS737)</f>
        <v>0</v>
      </c>
      <c r="BL737">
        <f>(1-BK737)</f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f>$B$11*CS737+$C$11*CT737+$F$11*CU737*(1-CX737)</f>
        <v>0</v>
      </c>
      <c r="BV737">
        <f>BU737*BW737</f>
        <v>0</v>
      </c>
      <c r="BW737">
        <f>($B$11*$D$9+$C$11*$D$9+$F$11*((DH737+CZ737)/MAX(DH737+CZ737+DI737, 0.1)*$I$9+DI737/MAX(DH737+CZ737+DI737, 0.1)*$J$9))/($B$11+$C$11+$F$11)</f>
        <v>0</v>
      </c>
      <c r="BX737">
        <f>($B$11*$K$9+$C$11*$K$9+$F$11*((DH737+CZ737)/MAX(DH737+CZ737+DI737, 0.1)*$P$9+DI737/MAX(DH737+CZ737+DI737, 0.1)*$Q$9))/($B$11+$C$11+$F$11)</f>
        <v>0</v>
      </c>
      <c r="BY737">
        <v>6</v>
      </c>
      <c r="BZ737">
        <v>0.5</v>
      </c>
      <c r="CA737" t="s">
        <v>304</v>
      </c>
      <c r="CB737">
        <v>2</v>
      </c>
      <c r="CC737">
        <v>1625678655.5</v>
      </c>
      <c r="CD737">
        <v>404.888666666667</v>
      </c>
      <c r="CE737">
        <v>420.032666666667</v>
      </c>
      <c r="CF737">
        <v>19.1537</v>
      </c>
      <c r="CG737">
        <v>15.0648</v>
      </c>
      <c r="CH737">
        <v>419.230333333333</v>
      </c>
      <c r="CI737">
        <v>20.8084666666667</v>
      </c>
      <c r="CJ737">
        <v>500.041333333333</v>
      </c>
      <c r="CK737">
        <v>100.415333333333</v>
      </c>
      <c r="CL737">
        <v>0.0998177333333333</v>
      </c>
      <c r="CM737">
        <v>35.0500666666667</v>
      </c>
      <c r="CN737">
        <v>34.1833666666667</v>
      </c>
      <c r="CO737">
        <v>999.9</v>
      </c>
      <c r="CP737">
        <v>0</v>
      </c>
      <c r="CQ737">
        <v>0</v>
      </c>
      <c r="CR737">
        <v>10031.4666666667</v>
      </c>
      <c r="CS737">
        <v>0</v>
      </c>
      <c r="CT737">
        <v>4.35615</v>
      </c>
      <c r="CU737">
        <v>1046.03</v>
      </c>
      <c r="CV737">
        <v>0.961998666666667</v>
      </c>
      <c r="CW737">
        <v>0.0380011</v>
      </c>
      <c r="CX737">
        <v>0</v>
      </c>
      <c r="CY737">
        <v>1092.54666666667</v>
      </c>
      <c r="CZ737">
        <v>4.99912</v>
      </c>
      <c r="DA737">
        <v>11443.5666666667</v>
      </c>
      <c r="DB737">
        <v>6712.99666666667</v>
      </c>
      <c r="DC737">
        <v>39.7083333333333</v>
      </c>
      <c r="DD737">
        <v>42</v>
      </c>
      <c r="DE737">
        <v>41.1453333333333</v>
      </c>
      <c r="DF737">
        <v>41.812</v>
      </c>
      <c r="DG737">
        <v>42.2916666666667</v>
      </c>
      <c r="DH737">
        <v>1001.47</v>
      </c>
      <c r="DI737">
        <v>39.56</v>
      </c>
      <c r="DJ737">
        <v>0</v>
      </c>
      <c r="DK737">
        <v>1625678657.6</v>
      </c>
      <c r="DL737">
        <v>0</v>
      </c>
      <c r="DM737">
        <v>1093.80846153846</v>
      </c>
      <c r="DN737">
        <v>-11.2594871970569</v>
      </c>
      <c r="DO737">
        <v>-115.090598334049</v>
      </c>
      <c r="DP737">
        <v>11455.1076923077</v>
      </c>
      <c r="DQ737">
        <v>15</v>
      </c>
      <c r="DR737">
        <v>1625677134.6</v>
      </c>
      <c r="DS737" t="s">
        <v>305</v>
      </c>
      <c r="DT737">
        <v>1625677128.6</v>
      </c>
      <c r="DU737">
        <v>1625677134.6</v>
      </c>
      <c r="DV737">
        <v>2</v>
      </c>
      <c r="DW737">
        <v>0.041</v>
      </c>
      <c r="DX737">
        <v>0.026</v>
      </c>
      <c r="DY737">
        <v>-14.347</v>
      </c>
      <c r="DZ737">
        <v>-1.389</v>
      </c>
      <c r="EA737">
        <v>420</v>
      </c>
      <c r="EB737">
        <v>5</v>
      </c>
      <c r="EC737">
        <v>0.14</v>
      </c>
      <c r="ED737">
        <v>0.08</v>
      </c>
      <c r="EE737">
        <v>-15.1264487804878</v>
      </c>
      <c r="EF737">
        <v>0.0147867595818761</v>
      </c>
      <c r="EG737">
        <v>0.0401875792117791</v>
      </c>
      <c r="EH737">
        <v>1</v>
      </c>
      <c r="EI737">
        <v>1094.34575757576</v>
      </c>
      <c r="EJ737">
        <v>-12.1585341604505</v>
      </c>
      <c r="EK737">
        <v>1.17902381373393</v>
      </c>
      <c r="EL737">
        <v>0</v>
      </c>
      <c r="EM737">
        <v>4.02487073170732</v>
      </c>
      <c r="EN737">
        <v>0.421139163763066</v>
      </c>
      <c r="EO737">
        <v>0.0415720335984828</v>
      </c>
      <c r="EP737">
        <v>0</v>
      </c>
      <c r="EQ737">
        <v>1</v>
      </c>
      <c r="ER737">
        <v>3</v>
      </c>
      <c r="ES737" t="s">
        <v>427</v>
      </c>
      <c r="ET737">
        <v>100</v>
      </c>
      <c r="EU737">
        <v>100</v>
      </c>
      <c r="EV737">
        <v>-14.341</v>
      </c>
      <c r="EW737">
        <v>-1.6548</v>
      </c>
      <c r="EX737">
        <v>-14.3476998515065</v>
      </c>
      <c r="EY737">
        <v>0.000485247639819423</v>
      </c>
      <c r="EZ737">
        <v>-1.36446825205216e-06</v>
      </c>
      <c r="FA737">
        <v>5.78542989185787e-10</v>
      </c>
      <c r="FB737">
        <v>-1.1099058739466</v>
      </c>
      <c r="FC737">
        <v>-0.0508365997127688</v>
      </c>
      <c r="FD737">
        <v>0.00161886503163497</v>
      </c>
      <c r="FE737">
        <v>-2.08621555845513e-05</v>
      </c>
      <c r="FF737">
        <v>0</v>
      </c>
      <c r="FG737">
        <v>2096</v>
      </c>
      <c r="FH737">
        <v>2</v>
      </c>
      <c r="FI737">
        <v>28</v>
      </c>
      <c r="FJ737">
        <v>25.5</v>
      </c>
      <c r="FK737">
        <v>25.4</v>
      </c>
      <c r="FL737">
        <v>18</v>
      </c>
      <c r="FM737">
        <v>494.51</v>
      </c>
      <c r="FN737">
        <v>515.937</v>
      </c>
      <c r="FO737">
        <v>41.0119</v>
      </c>
      <c r="FP737">
        <v>27.0884</v>
      </c>
      <c r="FQ737">
        <v>30.0006</v>
      </c>
      <c r="FR737">
        <v>26.9397</v>
      </c>
      <c r="FS737">
        <v>26.8983</v>
      </c>
      <c r="FT737">
        <v>21.6478</v>
      </c>
      <c r="FU737">
        <v>0</v>
      </c>
      <c r="FV737">
        <v>0</v>
      </c>
      <c r="FW737">
        <v>41.08</v>
      </c>
      <c r="FX737">
        <v>420</v>
      </c>
      <c r="FY737">
        <v>16.1235</v>
      </c>
      <c r="FZ737">
        <v>101.633</v>
      </c>
      <c r="GA737">
        <v>96.1386</v>
      </c>
    </row>
    <row r="738" spans="1:183">
      <c r="A738">
        <v>722</v>
      </c>
      <c r="B738">
        <v>1625678658.5</v>
      </c>
      <c r="C738">
        <v>1442.40000009537</v>
      </c>
      <c r="D738" t="s">
        <v>1750</v>
      </c>
      <c r="E738" t="s">
        <v>1751</v>
      </c>
      <c r="F738">
        <v>1</v>
      </c>
      <c r="G738" t="s">
        <v>302</v>
      </c>
      <c r="H738">
        <v>1625678657.5</v>
      </c>
      <c r="I738">
        <f>(J738)/1000</f>
        <v>0</v>
      </c>
      <c r="J738">
        <f>1000*CJ738*AH738*(CF738-CG738)/(100*BY738*(1000-AH738*CF738))</f>
        <v>0</v>
      </c>
      <c r="K738">
        <f>CJ738*AH738*(CE738-CD738*(1000-AH738*CG738)/(1000-AH738*CF738))/(100*BY738)</f>
        <v>0</v>
      </c>
      <c r="L738">
        <f>CD738 - IF(AH738&gt;1, K738*BY738*100.0/(AJ738*CR738), 0)</f>
        <v>0</v>
      </c>
      <c r="M738">
        <f>((S738-I738/2)*L738-K738)/(S738+I738/2)</f>
        <v>0</v>
      </c>
      <c r="N738">
        <f>M738*(CK738+CL738)/1000.0</f>
        <v>0</v>
      </c>
      <c r="O738">
        <f>(CD738 - IF(AH738&gt;1, K738*BY738*100.0/(AJ738*CR738), 0))*(CK738+CL738)/1000.0</f>
        <v>0</v>
      </c>
      <c r="P738">
        <f>2.0/((1/R738-1/Q738)+SIGN(R738)*SQRT((1/R738-1/Q738)*(1/R738-1/Q738) + 4*BZ738/((BZ738+1)*(BZ738+1))*(2*1/R738*1/Q738-1/Q738*1/Q738)))</f>
        <v>0</v>
      </c>
      <c r="Q738">
        <f>IF(LEFT(CA738,1)&lt;&gt;"0",IF(LEFT(CA738,1)="1",3.0,CB738),$D$5+$E$5*(CR738*CK738/($K$5*1000))+$F$5*(CR738*CK738/($K$5*1000))*MAX(MIN(BY738,$J$5),$I$5)*MAX(MIN(BY738,$J$5),$I$5)+$G$5*MAX(MIN(BY738,$J$5),$I$5)*(CR738*CK738/($K$5*1000))+$H$5*(CR738*CK738/($K$5*1000))*(CR738*CK738/($K$5*1000)))</f>
        <v>0</v>
      </c>
      <c r="R738">
        <f>I738*(1000-(1000*0.61365*exp(17.502*V738/(240.97+V738))/(CK738+CL738)+CF738)/2)/(1000*0.61365*exp(17.502*V738/(240.97+V738))/(CK738+CL738)-CF738)</f>
        <v>0</v>
      </c>
      <c r="S738">
        <f>1/((BZ738+1)/(P738/1.6)+1/(Q738/1.37)) + BZ738/((BZ738+1)/(P738/1.6) + BZ738/(Q738/1.37))</f>
        <v>0</v>
      </c>
      <c r="T738">
        <f>(BU738*BX738)</f>
        <v>0</v>
      </c>
      <c r="U738">
        <f>(CM738+(T738+2*0.95*5.67E-8*(((CM738+$B$7)+273)^4-(CM738+273)^4)-44100*I738)/(1.84*29.3*Q738+8*0.95*5.67E-8*(CM738+273)^3))</f>
        <v>0</v>
      </c>
      <c r="V738">
        <f>($C$7*CN738+$D$7*CO738+$E$7*U738)</f>
        <v>0</v>
      </c>
      <c r="W738">
        <f>0.61365*exp(17.502*V738/(240.97+V738))</f>
        <v>0</v>
      </c>
      <c r="X738">
        <f>(Y738/Z738*100)</f>
        <v>0</v>
      </c>
      <c r="Y738">
        <f>CF738*(CK738+CL738)/1000</f>
        <v>0</v>
      </c>
      <c r="Z738">
        <f>0.61365*exp(17.502*CM738/(240.97+CM738))</f>
        <v>0</v>
      </c>
      <c r="AA738">
        <f>(W738-CF738*(CK738+CL738)/1000)</f>
        <v>0</v>
      </c>
      <c r="AB738">
        <f>(-I738*44100)</f>
        <v>0</v>
      </c>
      <c r="AC738">
        <f>2*29.3*Q738*0.92*(CM738-V738)</f>
        <v>0</v>
      </c>
      <c r="AD738">
        <f>2*0.95*5.67E-8*(((CM738+$B$7)+273)^4-(V738+273)^4)</f>
        <v>0</v>
      </c>
      <c r="AE738">
        <f>T738+AD738+AB738+AC738</f>
        <v>0</v>
      </c>
      <c r="AF738">
        <v>0</v>
      </c>
      <c r="AG738">
        <v>0</v>
      </c>
      <c r="AH738">
        <f>IF(AF738*$H$13&gt;=AJ738,1.0,(AJ738/(AJ738-AF738*$H$13)))</f>
        <v>0</v>
      </c>
      <c r="AI738">
        <f>(AH738-1)*100</f>
        <v>0</v>
      </c>
      <c r="AJ738">
        <f>MAX(0,($B$13+$C$13*CR738)/(1+$D$13*CR738)*CK738/(CM738+273)*$E$13)</f>
        <v>0</v>
      </c>
      <c r="AK738" t="s">
        <v>303</v>
      </c>
      <c r="AL738" t="s">
        <v>303</v>
      </c>
      <c r="AM738">
        <v>0</v>
      </c>
      <c r="AN738">
        <v>0</v>
      </c>
      <c r="AO738">
        <f>1-AM738/AN738</f>
        <v>0</v>
      </c>
      <c r="AP738">
        <v>0</v>
      </c>
      <c r="AQ738" t="s">
        <v>303</v>
      </c>
      <c r="AR738" t="s">
        <v>303</v>
      </c>
      <c r="AS738">
        <v>0</v>
      </c>
      <c r="AT738">
        <v>0</v>
      </c>
      <c r="AU738">
        <f>1-AS738/AT738</f>
        <v>0</v>
      </c>
      <c r="AV738">
        <v>0.5</v>
      </c>
      <c r="AW738">
        <f>BV738</f>
        <v>0</v>
      </c>
      <c r="AX738">
        <f>K738</f>
        <v>0</v>
      </c>
      <c r="AY738">
        <f>AU738*AV738*AW738</f>
        <v>0</v>
      </c>
      <c r="AZ738">
        <f>(AX738-AP738)/AW738</f>
        <v>0</v>
      </c>
      <c r="BA738">
        <f>(AN738-AT738)/AT738</f>
        <v>0</v>
      </c>
      <c r="BB738">
        <f>AM738/(AO738+AM738/AT738)</f>
        <v>0</v>
      </c>
      <c r="BC738" t="s">
        <v>303</v>
      </c>
      <c r="BD738">
        <v>0</v>
      </c>
      <c r="BE738">
        <f>IF(BD738&lt;&gt;0, BD738, BB738)</f>
        <v>0</v>
      </c>
      <c r="BF738">
        <f>1-BE738/AT738</f>
        <v>0</v>
      </c>
      <c r="BG738">
        <f>(AT738-AS738)/(AT738-BE738)</f>
        <v>0</v>
      </c>
      <c r="BH738">
        <f>(AN738-AT738)/(AN738-BE738)</f>
        <v>0</v>
      </c>
      <c r="BI738">
        <f>(AT738-AS738)/(AT738-AM738)</f>
        <v>0</v>
      </c>
      <c r="BJ738">
        <f>(AN738-AT738)/(AN738-AM738)</f>
        <v>0</v>
      </c>
      <c r="BK738">
        <f>(BG738*BE738/AS738)</f>
        <v>0</v>
      </c>
      <c r="BL738">
        <f>(1-BK738)</f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f>$B$11*CS738+$C$11*CT738+$F$11*CU738*(1-CX738)</f>
        <v>0</v>
      </c>
      <c r="BV738">
        <f>BU738*BW738</f>
        <v>0</v>
      </c>
      <c r="BW738">
        <f>($B$11*$D$9+$C$11*$D$9+$F$11*((DH738+CZ738)/MAX(DH738+CZ738+DI738, 0.1)*$I$9+DI738/MAX(DH738+CZ738+DI738, 0.1)*$J$9))/($B$11+$C$11+$F$11)</f>
        <v>0</v>
      </c>
      <c r="BX738">
        <f>($B$11*$K$9+$C$11*$K$9+$F$11*((DH738+CZ738)/MAX(DH738+CZ738+DI738, 0.1)*$P$9+DI738/MAX(DH738+CZ738+DI738, 0.1)*$Q$9))/($B$11+$C$11+$F$11)</f>
        <v>0</v>
      </c>
      <c r="BY738">
        <v>6</v>
      </c>
      <c r="BZ738">
        <v>0.5</v>
      </c>
      <c r="CA738" t="s">
        <v>304</v>
      </c>
      <c r="CB738">
        <v>2</v>
      </c>
      <c r="CC738">
        <v>1625678657.5</v>
      </c>
      <c r="CD738">
        <v>404.879333333333</v>
      </c>
      <c r="CE738">
        <v>419.988333333333</v>
      </c>
      <c r="CF738">
        <v>19.1637333333333</v>
      </c>
      <c r="CG738">
        <v>15.0655666666667</v>
      </c>
      <c r="CH738">
        <v>419.221</v>
      </c>
      <c r="CI738">
        <v>20.8186</v>
      </c>
      <c r="CJ738">
        <v>500.063666666667</v>
      </c>
      <c r="CK738">
        <v>100.414666666667</v>
      </c>
      <c r="CL738">
        <v>0.100505666666667</v>
      </c>
      <c r="CM738">
        <v>35.0822</v>
      </c>
      <c r="CN738">
        <v>34.2165</v>
      </c>
      <c r="CO738">
        <v>999.9</v>
      </c>
      <c r="CP738">
        <v>0</v>
      </c>
      <c r="CQ738">
        <v>0</v>
      </c>
      <c r="CR738">
        <v>9993.96</v>
      </c>
      <c r="CS738">
        <v>0</v>
      </c>
      <c r="CT738">
        <v>4.35615</v>
      </c>
      <c r="CU738">
        <v>1046.02</v>
      </c>
      <c r="CV738">
        <v>0.961998666666667</v>
      </c>
      <c r="CW738">
        <v>0.0380011</v>
      </c>
      <c r="CX738">
        <v>0</v>
      </c>
      <c r="CY738">
        <v>1092.1</v>
      </c>
      <c r="CZ738">
        <v>4.99912</v>
      </c>
      <c r="DA738">
        <v>11440.6333333333</v>
      </c>
      <c r="DB738">
        <v>6712.96333333333</v>
      </c>
      <c r="DC738">
        <v>39.729</v>
      </c>
      <c r="DD738">
        <v>41.979</v>
      </c>
      <c r="DE738">
        <v>41.2496666666667</v>
      </c>
      <c r="DF738">
        <v>41.9583333333333</v>
      </c>
      <c r="DG738">
        <v>42.2083333333333</v>
      </c>
      <c r="DH738">
        <v>1001.46</v>
      </c>
      <c r="DI738">
        <v>39.56</v>
      </c>
      <c r="DJ738">
        <v>0</v>
      </c>
      <c r="DK738">
        <v>1625678659.4</v>
      </c>
      <c r="DL738">
        <v>0</v>
      </c>
      <c r="DM738">
        <v>1093.3912</v>
      </c>
      <c r="DN738">
        <v>-11.5069230765324</v>
      </c>
      <c r="DO738">
        <v>-107.261538347014</v>
      </c>
      <c r="DP738">
        <v>11451.172</v>
      </c>
      <c r="DQ738">
        <v>15</v>
      </c>
      <c r="DR738">
        <v>1625677134.6</v>
      </c>
      <c r="DS738" t="s">
        <v>305</v>
      </c>
      <c r="DT738">
        <v>1625677128.6</v>
      </c>
      <c r="DU738">
        <v>1625677134.6</v>
      </c>
      <c r="DV738">
        <v>2</v>
      </c>
      <c r="DW738">
        <v>0.041</v>
      </c>
      <c r="DX738">
        <v>0.026</v>
      </c>
      <c r="DY738">
        <v>-14.347</v>
      </c>
      <c r="DZ738">
        <v>-1.389</v>
      </c>
      <c r="EA738">
        <v>420</v>
      </c>
      <c r="EB738">
        <v>5</v>
      </c>
      <c r="EC738">
        <v>0.14</v>
      </c>
      <c r="ED738">
        <v>0.08</v>
      </c>
      <c r="EE738">
        <v>-15.1221756097561</v>
      </c>
      <c r="EF738">
        <v>-0.0172285714285853</v>
      </c>
      <c r="EG738">
        <v>0.0391740007140611</v>
      </c>
      <c r="EH738">
        <v>1</v>
      </c>
      <c r="EI738">
        <v>1093.98242424242</v>
      </c>
      <c r="EJ738">
        <v>-11.6463679461708</v>
      </c>
      <c r="EK738">
        <v>1.1346899998572</v>
      </c>
      <c r="EL738">
        <v>0</v>
      </c>
      <c r="EM738">
        <v>4.0381256097561</v>
      </c>
      <c r="EN738">
        <v>0.413254494773512</v>
      </c>
      <c r="EO738">
        <v>0.040830635918465</v>
      </c>
      <c r="EP738">
        <v>0</v>
      </c>
      <c r="EQ738">
        <v>1</v>
      </c>
      <c r="ER738">
        <v>3</v>
      </c>
      <c r="ES738" t="s">
        <v>427</v>
      </c>
      <c r="ET738">
        <v>100</v>
      </c>
      <c r="EU738">
        <v>100</v>
      </c>
      <c r="EV738">
        <v>-14.341</v>
      </c>
      <c r="EW738">
        <v>-1.6549</v>
      </c>
      <c r="EX738">
        <v>-14.3476998515065</v>
      </c>
      <c r="EY738">
        <v>0.000485247639819423</v>
      </c>
      <c r="EZ738">
        <v>-1.36446825205216e-06</v>
      </c>
      <c r="FA738">
        <v>5.78542989185787e-10</v>
      </c>
      <c r="FB738">
        <v>-1.1099058739466</v>
      </c>
      <c r="FC738">
        <v>-0.0508365997127688</v>
      </c>
      <c r="FD738">
        <v>0.00161886503163497</v>
      </c>
      <c r="FE738">
        <v>-2.08621555845513e-05</v>
      </c>
      <c r="FF738">
        <v>0</v>
      </c>
      <c r="FG738">
        <v>2096</v>
      </c>
      <c r="FH738">
        <v>2</v>
      </c>
      <c r="FI738">
        <v>28</v>
      </c>
      <c r="FJ738">
        <v>25.5</v>
      </c>
      <c r="FK738">
        <v>25.4</v>
      </c>
      <c r="FL738">
        <v>18</v>
      </c>
      <c r="FM738">
        <v>494.5</v>
      </c>
      <c r="FN738">
        <v>515.862</v>
      </c>
      <c r="FO738">
        <v>41.0591</v>
      </c>
      <c r="FP738">
        <v>27.0918</v>
      </c>
      <c r="FQ738">
        <v>30.0006</v>
      </c>
      <c r="FR738">
        <v>26.9419</v>
      </c>
      <c r="FS738">
        <v>26.9</v>
      </c>
      <c r="FT738">
        <v>21.6481</v>
      </c>
      <c r="FU738">
        <v>0</v>
      </c>
      <c r="FV738">
        <v>0.386426</v>
      </c>
      <c r="FW738">
        <v>41.14</v>
      </c>
      <c r="FX738">
        <v>420</v>
      </c>
      <c r="FY738">
        <v>16.1755</v>
      </c>
      <c r="FZ738">
        <v>101.632</v>
      </c>
      <c r="GA738">
        <v>96.1382</v>
      </c>
    </row>
    <row r="739" spans="1:183">
      <c r="A739">
        <v>723</v>
      </c>
      <c r="B739">
        <v>1625678660.5</v>
      </c>
      <c r="C739">
        <v>1444.40000009537</v>
      </c>
      <c r="D739" t="s">
        <v>1752</v>
      </c>
      <c r="E739" t="s">
        <v>1753</v>
      </c>
      <c r="F739">
        <v>1</v>
      </c>
      <c r="G739" t="s">
        <v>302</v>
      </c>
      <c r="H739">
        <v>1625678659.5</v>
      </c>
      <c r="I739">
        <f>(J739)/1000</f>
        <v>0</v>
      </c>
      <c r="J739">
        <f>1000*CJ739*AH739*(CF739-CG739)/(100*BY739*(1000-AH739*CF739))</f>
        <v>0</v>
      </c>
      <c r="K739">
        <f>CJ739*AH739*(CE739-CD739*(1000-AH739*CG739)/(1000-AH739*CF739))/(100*BY739)</f>
        <v>0</v>
      </c>
      <c r="L739">
        <f>CD739 - IF(AH739&gt;1, K739*BY739*100.0/(AJ739*CR739), 0)</f>
        <v>0</v>
      </c>
      <c r="M739">
        <f>((S739-I739/2)*L739-K739)/(S739+I739/2)</f>
        <v>0</v>
      </c>
      <c r="N739">
        <f>M739*(CK739+CL739)/1000.0</f>
        <v>0</v>
      </c>
      <c r="O739">
        <f>(CD739 - IF(AH739&gt;1, K739*BY739*100.0/(AJ739*CR739), 0))*(CK739+CL739)/1000.0</f>
        <v>0</v>
      </c>
      <c r="P739">
        <f>2.0/((1/R739-1/Q739)+SIGN(R739)*SQRT((1/R739-1/Q739)*(1/R739-1/Q739) + 4*BZ739/((BZ739+1)*(BZ739+1))*(2*1/R739*1/Q739-1/Q739*1/Q739)))</f>
        <v>0</v>
      </c>
      <c r="Q739">
        <f>IF(LEFT(CA739,1)&lt;&gt;"0",IF(LEFT(CA739,1)="1",3.0,CB739),$D$5+$E$5*(CR739*CK739/($K$5*1000))+$F$5*(CR739*CK739/($K$5*1000))*MAX(MIN(BY739,$J$5),$I$5)*MAX(MIN(BY739,$J$5),$I$5)+$G$5*MAX(MIN(BY739,$J$5),$I$5)*(CR739*CK739/($K$5*1000))+$H$5*(CR739*CK739/($K$5*1000))*(CR739*CK739/($K$5*1000)))</f>
        <v>0</v>
      </c>
      <c r="R739">
        <f>I739*(1000-(1000*0.61365*exp(17.502*V739/(240.97+V739))/(CK739+CL739)+CF739)/2)/(1000*0.61365*exp(17.502*V739/(240.97+V739))/(CK739+CL739)-CF739)</f>
        <v>0</v>
      </c>
      <c r="S739">
        <f>1/((BZ739+1)/(P739/1.6)+1/(Q739/1.37)) + BZ739/((BZ739+1)/(P739/1.6) + BZ739/(Q739/1.37))</f>
        <v>0</v>
      </c>
      <c r="T739">
        <f>(BU739*BX739)</f>
        <v>0</v>
      </c>
      <c r="U739">
        <f>(CM739+(T739+2*0.95*5.67E-8*(((CM739+$B$7)+273)^4-(CM739+273)^4)-44100*I739)/(1.84*29.3*Q739+8*0.95*5.67E-8*(CM739+273)^3))</f>
        <v>0</v>
      </c>
      <c r="V739">
        <f>($C$7*CN739+$D$7*CO739+$E$7*U739)</f>
        <v>0</v>
      </c>
      <c r="W739">
        <f>0.61365*exp(17.502*V739/(240.97+V739))</f>
        <v>0</v>
      </c>
      <c r="X739">
        <f>(Y739/Z739*100)</f>
        <v>0</v>
      </c>
      <c r="Y739">
        <f>CF739*(CK739+CL739)/1000</f>
        <v>0</v>
      </c>
      <c r="Z739">
        <f>0.61365*exp(17.502*CM739/(240.97+CM739))</f>
        <v>0</v>
      </c>
      <c r="AA739">
        <f>(W739-CF739*(CK739+CL739)/1000)</f>
        <v>0</v>
      </c>
      <c r="AB739">
        <f>(-I739*44100)</f>
        <v>0</v>
      </c>
      <c r="AC739">
        <f>2*29.3*Q739*0.92*(CM739-V739)</f>
        <v>0</v>
      </c>
      <c r="AD739">
        <f>2*0.95*5.67E-8*(((CM739+$B$7)+273)^4-(V739+273)^4)</f>
        <v>0</v>
      </c>
      <c r="AE739">
        <f>T739+AD739+AB739+AC739</f>
        <v>0</v>
      </c>
      <c r="AF739">
        <v>0</v>
      </c>
      <c r="AG739">
        <v>0</v>
      </c>
      <c r="AH739">
        <f>IF(AF739*$H$13&gt;=AJ739,1.0,(AJ739/(AJ739-AF739*$H$13)))</f>
        <v>0</v>
      </c>
      <c r="AI739">
        <f>(AH739-1)*100</f>
        <v>0</v>
      </c>
      <c r="AJ739">
        <f>MAX(0,($B$13+$C$13*CR739)/(1+$D$13*CR739)*CK739/(CM739+273)*$E$13)</f>
        <v>0</v>
      </c>
      <c r="AK739" t="s">
        <v>303</v>
      </c>
      <c r="AL739" t="s">
        <v>303</v>
      </c>
      <c r="AM739">
        <v>0</v>
      </c>
      <c r="AN739">
        <v>0</v>
      </c>
      <c r="AO739">
        <f>1-AM739/AN739</f>
        <v>0</v>
      </c>
      <c r="AP739">
        <v>0</v>
      </c>
      <c r="AQ739" t="s">
        <v>303</v>
      </c>
      <c r="AR739" t="s">
        <v>303</v>
      </c>
      <c r="AS739">
        <v>0</v>
      </c>
      <c r="AT739">
        <v>0</v>
      </c>
      <c r="AU739">
        <f>1-AS739/AT739</f>
        <v>0</v>
      </c>
      <c r="AV739">
        <v>0.5</v>
      </c>
      <c r="AW739">
        <f>BV739</f>
        <v>0</v>
      </c>
      <c r="AX739">
        <f>K739</f>
        <v>0</v>
      </c>
      <c r="AY739">
        <f>AU739*AV739*AW739</f>
        <v>0</v>
      </c>
      <c r="AZ739">
        <f>(AX739-AP739)/AW739</f>
        <v>0</v>
      </c>
      <c r="BA739">
        <f>(AN739-AT739)/AT739</f>
        <v>0</v>
      </c>
      <c r="BB739">
        <f>AM739/(AO739+AM739/AT739)</f>
        <v>0</v>
      </c>
      <c r="BC739" t="s">
        <v>303</v>
      </c>
      <c r="BD739">
        <v>0</v>
      </c>
      <c r="BE739">
        <f>IF(BD739&lt;&gt;0, BD739, BB739)</f>
        <v>0</v>
      </c>
      <c r="BF739">
        <f>1-BE739/AT739</f>
        <v>0</v>
      </c>
      <c r="BG739">
        <f>(AT739-AS739)/(AT739-BE739)</f>
        <v>0</v>
      </c>
      <c r="BH739">
        <f>(AN739-AT739)/(AN739-BE739)</f>
        <v>0</v>
      </c>
      <c r="BI739">
        <f>(AT739-AS739)/(AT739-AM739)</f>
        <v>0</v>
      </c>
      <c r="BJ739">
        <f>(AN739-AT739)/(AN739-AM739)</f>
        <v>0</v>
      </c>
      <c r="BK739">
        <f>(BG739*BE739/AS739)</f>
        <v>0</v>
      </c>
      <c r="BL739">
        <f>(1-BK739)</f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f>$B$11*CS739+$C$11*CT739+$F$11*CU739*(1-CX739)</f>
        <v>0</v>
      </c>
      <c r="BV739">
        <f>BU739*BW739</f>
        <v>0</v>
      </c>
      <c r="BW739">
        <f>($B$11*$D$9+$C$11*$D$9+$F$11*((DH739+CZ739)/MAX(DH739+CZ739+DI739, 0.1)*$I$9+DI739/MAX(DH739+CZ739+DI739, 0.1)*$J$9))/($B$11+$C$11+$F$11)</f>
        <v>0</v>
      </c>
      <c r="BX739">
        <f>($B$11*$K$9+$C$11*$K$9+$F$11*((DH739+CZ739)/MAX(DH739+CZ739+DI739, 0.1)*$P$9+DI739/MAX(DH739+CZ739+DI739, 0.1)*$Q$9))/($B$11+$C$11+$F$11)</f>
        <v>0</v>
      </c>
      <c r="BY739">
        <v>6</v>
      </c>
      <c r="BZ739">
        <v>0.5</v>
      </c>
      <c r="CA739" t="s">
        <v>304</v>
      </c>
      <c r="CB739">
        <v>2</v>
      </c>
      <c r="CC739">
        <v>1625678659.5</v>
      </c>
      <c r="CD739">
        <v>404.874333333333</v>
      </c>
      <c r="CE739">
        <v>419.959</v>
      </c>
      <c r="CF739">
        <v>19.1742666666667</v>
      </c>
      <c r="CG739">
        <v>15.0639666666667</v>
      </c>
      <c r="CH739">
        <v>419.215666666667</v>
      </c>
      <c r="CI739">
        <v>20.8292333333333</v>
      </c>
      <c r="CJ739">
        <v>499.982333333333</v>
      </c>
      <c r="CK739">
        <v>100.415333333333</v>
      </c>
      <c r="CL739">
        <v>0.0999966666666667</v>
      </c>
      <c r="CM739">
        <v>35.1127</v>
      </c>
      <c r="CN739">
        <v>34.2482666666667</v>
      </c>
      <c r="CO739">
        <v>999.9</v>
      </c>
      <c r="CP739">
        <v>0</v>
      </c>
      <c r="CQ739">
        <v>0</v>
      </c>
      <c r="CR739">
        <v>10000.64</v>
      </c>
      <c r="CS739">
        <v>0</v>
      </c>
      <c r="CT739">
        <v>4.36855333333333</v>
      </c>
      <c r="CU739">
        <v>1045.92</v>
      </c>
      <c r="CV739">
        <v>0.961995</v>
      </c>
      <c r="CW739">
        <v>0.0380048</v>
      </c>
      <c r="CX739">
        <v>0</v>
      </c>
      <c r="CY739">
        <v>1091.68666666667</v>
      </c>
      <c r="CZ739">
        <v>4.99912</v>
      </c>
      <c r="DA739">
        <v>11435.6</v>
      </c>
      <c r="DB739">
        <v>6712.28333333333</v>
      </c>
      <c r="DC739">
        <v>39.6453333333333</v>
      </c>
      <c r="DD739">
        <v>42</v>
      </c>
      <c r="DE739">
        <v>41.1246666666667</v>
      </c>
      <c r="DF739">
        <v>41.8956666666667</v>
      </c>
      <c r="DG739">
        <v>42.3956666666667</v>
      </c>
      <c r="DH739">
        <v>1001.36</v>
      </c>
      <c r="DI739">
        <v>39.56</v>
      </c>
      <c r="DJ739">
        <v>0</v>
      </c>
      <c r="DK739">
        <v>1625678661.2</v>
      </c>
      <c r="DL739">
        <v>0</v>
      </c>
      <c r="DM739">
        <v>1093.10230769231</v>
      </c>
      <c r="DN739">
        <v>-11.981538485873</v>
      </c>
      <c r="DO739">
        <v>-110.314530044819</v>
      </c>
      <c r="DP739">
        <v>11448.4961538462</v>
      </c>
      <c r="DQ739">
        <v>15</v>
      </c>
      <c r="DR739">
        <v>1625677134.6</v>
      </c>
      <c r="DS739" t="s">
        <v>305</v>
      </c>
      <c r="DT739">
        <v>1625677128.6</v>
      </c>
      <c r="DU739">
        <v>1625677134.6</v>
      </c>
      <c r="DV739">
        <v>2</v>
      </c>
      <c r="DW739">
        <v>0.041</v>
      </c>
      <c r="DX739">
        <v>0.026</v>
      </c>
      <c r="DY739">
        <v>-14.347</v>
      </c>
      <c r="DZ739">
        <v>-1.389</v>
      </c>
      <c r="EA739">
        <v>420</v>
      </c>
      <c r="EB739">
        <v>5</v>
      </c>
      <c r="EC739">
        <v>0.14</v>
      </c>
      <c r="ED739">
        <v>0.08</v>
      </c>
      <c r="EE739">
        <v>-15.1192268292683</v>
      </c>
      <c r="EF739">
        <v>0.0487191637630274</v>
      </c>
      <c r="EG739">
        <v>0.0405768528536581</v>
      </c>
      <c r="EH739">
        <v>1</v>
      </c>
      <c r="EI739">
        <v>1093.62285714286</v>
      </c>
      <c r="EJ739">
        <v>-11.7586867032576</v>
      </c>
      <c r="EK739">
        <v>1.20620200020815</v>
      </c>
      <c r="EL739">
        <v>0</v>
      </c>
      <c r="EM739">
        <v>4.05158243902439</v>
      </c>
      <c r="EN739">
        <v>0.395391846689889</v>
      </c>
      <c r="EO739">
        <v>0.0390753709955696</v>
      </c>
      <c r="EP739">
        <v>0</v>
      </c>
      <c r="EQ739">
        <v>1</v>
      </c>
      <c r="ER739">
        <v>3</v>
      </c>
      <c r="ES739" t="s">
        <v>427</v>
      </c>
      <c r="ET739">
        <v>100</v>
      </c>
      <c r="EU739">
        <v>100</v>
      </c>
      <c r="EV739">
        <v>-14.342</v>
      </c>
      <c r="EW739">
        <v>-1.655</v>
      </c>
      <c r="EX739">
        <v>-14.3476998515065</v>
      </c>
      <c r="EY739">
        <v>0.000485247639819423</v>
      </c>
      <c r="EZ739">
        <v>-1.36446825205216e-06</v>
      </c>
      <c r="FA739">
        <v>5.78542989185787e-10</v>
      </c>
      <c r="FB739">
        <v>-1.1099058739466</v>
      </c>
      <c r="FC739">
        <v>-0.0508365997127688</v>
      </c>
      <c r="FD739">
        <v>0.00161886503163497</v>
      </c>
      <c r="FE739">
        <v>-2.08621555845513e-05</v>
      </c>
      <c r="FF739">
        <v>0</v>
      </c>
      <c r="FG739">
        <v>2096</v>
      </c>
      <c r="FH739">
        <v>2</v>
      </c>
      <c r="FI739">
        <v>28</v>
      </c>
      <c r="FJ739">
        <v>25.5</v>
      </c>
      <c r="FK739">
        <v>25.4</v>
      </c>
      <c r="FL739">
        <v>18</v>
      </c>
      <c r="FM739">
        <v>494.573</v>
      </c>
      <c r="FN739">
        <v>515.63</v>
      </c>
      <c r="FO739">
        <v>41.1041</v>
      </c>
      <c r="FP739">
        <v>27.0947</v>
      </c>
      <c r="FQ739">
        <v>30.0006</v>
      </c>
      <c r="FR739">
        <v>26.9436</v>
      </c>
      <c r="FS739">
        <v>26.9023</v>
      </c>
      <c r="FT739">
        <v>21.647</v>
      </c>
      <c r="FU739">
        <v>0</v>
      </c>
      <c r="FV739">
        <v>0.386426</v>
      </c>
      <c r="FW739">
        <v>41.14</v>
      </c>
      <c r="FX739">
        <v>420</v>
      </c>
      <c r="FY739">
        <v>16.3354</v>
      </c>
      <c r="FZ739">
        <v>101.632</v>
      </c>
      <c r="GA739">
        <v>96.1373</v>
      </c>
    </row>
    <row r="740" spans="1:183">
      <c r="A740">
        <v>724</v>
      </c>
      <c r="B740">
        <v>1625678662.5</v>
      </c>
      <c r="C740">
        <v>1446.40000009537</v>
      </c>
      <c r="D740" t="s">
        <v>1754</v>
      </c>
      <c r="E740" t="s">
        <v>1755</v>
      </c>
      <c r="F740">
        <v>1</v>
      </c>
      <c r="G740" t="s">
        <v>302</v>
      </c>
      <c r="H740">
        <v>1625678661.5</v>
      </c>
      <c r="I740">
        <f>(J740)/1000</f>
        <v>0</v>
      </c>
      <c r="J740">
        <f>1000*CJ740*AH740*(CF740-CG740)/(100*BY740*(1000-AH740*CF740))</f>
        <v>0</v>
      </c>
      <c r="K740">
        <f>CJ740*AH740*(CE740-CD740*(1000-AH740*CG740)/(1000-AH740*CF740))/(100*BY740)</f>
        <v>0</v>
      </c>
      <c r="L740">
        <f>CD740 - IF(AH740&gt;1, K740*BY740*100.0/(AJ740*CR740), 0)</f>
        <v>0</v>
      </c>
      <c r="M740">
        <f>((S740-I740/2)*L740-K740)/(S740+I740/2)</f>
        <v>0</v>
      </c>
      <c r="N740">
        <f>M740*(CK740+CL740)/1000.0</f>
        <v>0</v>
      </c>
      <c r="O740">
        <f>(CD740 - IF(AH740&gt;1, K740*BY740*100.0/(AJ740*CR740), 0))*(CK740+CL740)/1000.0</f>
        <v>0</v>
      </c>
      <c r="P740">
        <f>2.0/((1/R740-1/Q740)+SIGN(R740)*SQRT((1/R740-1/Q740)*(1/R740-1/Q740) + 4*BZ740/((BZ740+1)*(BZ740+1))*(2*1/R740*1/Q740-1/Q740*1/Q740)))</f>
        <v>0</v>
      </c>
      <c r="Q740">
        <f>IF(LEFT(CA740,1)&lt;&gt;"0",IF(LEFT(CA740,1)="1",3.0,CB740),$D$5+$E$5*(CR740*CK740/($K$5*1000))+$F$5*(CR740*CK740/($K$5*1000))*MAX(MIN(BY740,$J$5),$I$5)*MAX(MIN(BY740,$J$5),$I$5)+$G$5*MAX(MIN(BY740,$J$5),$I$5)*(CR740*CK740/($K$5*1000))+$H$5*(CR740*CK740/($K$5*1000))*(CR740*CK740/($K$5*1000)))</f>
        <v>0</v>
      </c>
      <c r="R740">
        <f>I740*(1000-(1000*0.61365*exp(17.502*V740/(240.97+V740))/(CK740+CL740)+CF740)/2)/(1000*0.61365*exp(17.502*V740/(240.97+V740))/(CK740+CL740)-CF740)</f>
        <v>0</v>
      </c>
      <c r="S740">
        <f>1/((BZ740+1)/(P740/1.6)+1/(Q740/1.37)) + BZ740/((BZ740+1)/(P740/1.6) + BZ740/(Q740/1.37))</f>
        <v>0</v>
      </c>
      <c r="T740">
        <f>(BU740*BX740)</f>
        <v>0</v>
      </c>
      <c r="U740">
        <f>(CM740+(T740+2*0.95*5.67E-8*(((CM740+$B$7)+273)^4-(CM740+273)^4)-44100*I740)/(1.84*29.3*Q740+8*0.95*5.67E-8*(CM740+273)^3))</f>
        <v>0</v>
      </c>
      <c r="V740">
        <f>($C$7*CN740+$D$7*CO740+$E$7*U740)</f>
        <v>0</v>
      </c>
      <c r="W740">
        <f>0.61365*exp(17.502*V740/(240.97+V740))</f>
        <v>0</v>
      </c>
      <c r="X740">
        <f>(Y740/Z740*100)</f>
        <v>0</v>
      </c>
      <c r="Y740">
        <f>CF740*(CK740+CL740)/1000</f>
        <v>0</v>
      </c>
      <c r="Z740">
        <f>0.61365*exp(17.502*CM740/(240.97+CM740))</f>
        <v>0</v>
      </c>
      <c r="AA740">
        <f>(W740-CF740*(CK740+CL740)/1000)</f>
        <v>0</v>
      </c>
      <c r="AB740">
        <f>(-I740*44100)</f>
        <v>0</v>
      </c>
      <c r="AC740">
        <f>2*29.3*Q740*0.92*(CM740-V740)</f>
        <v>0</v>
      </c>
      <c r="AD740">
        <f>2*0.95*5.67E-8*(((CM740+$B$7)+273)^4-(V740+273)^4)</f>
        <v>0</v>
      </c>
      <c r="AE740">
        <f>T740+AD740+AB740+AC740</f>
        <v>0</v>
      </c>
      <c r="AF740">
        <v>0</v>
      </c>
      <c r="AG740">
        <v>0</v>
      </c>
      <c r="AH740">
        <f>IF(AF740*$H$13&gt;=AJ740,1.0,(AJ740/(AJ740-AF740*$H$13)))</f>
        <v>0</v>
      </c>
      <c r="AI740">
        <f>(AH740-1)*100</f>
        <v>0</v>
      </c>
      <c r="AJ740">
        <f>MAX(0,($B$13+$C$13*CR740)/(1+$D$13*CR740)*CK740/(CM740+273)*$E$13)</f>
        <v>0</v>
      </c>
      <c r="AK740" t="s">
        <v>303</v>
      </c>
      <c r="AL740" t="s">
        <v>303</v>
      </c>
      <c r="AM740">
        <v>0</v>
      </c>
      <c r="AN740">
        <v>0</v>
      </c>
      <c r="AO740">
        <f>1-AM740/AN740</f>
        <v>0</v>
      </c>
      <c r="AP740">
        <v>0</v>
      </c>
      <c r="AQ740" t="s">
        <v>303</v>
      </c>
      <c r="AR740" t="s">
        <v>303</v>
      </c>
      <c r="AS740">
        <v>0</v>
      </c>
      <c r="AT740">
        <v>0</v>
      </c>
      <c r="AU740">
        <f>1-AS740/AT740</f>
        <v>0</v>
      </c>
      <c r="AV740">
        <v>0.5</v>
      </c>
      <c r="AW740">
        <f>BV740</f>
        <v>0</v>
      </c>
      <c r="AX740">
        <f>K740</f>
        <v>0</v>
      </c>
      <c r="AY740">
        <f>AU740*AV740*AW740</f>
        <v>0</v>
      </c>
      <c r="AZ740">
        <f>(AX740-AP740)/AW740</f>
        <v>0</v>
      </c>
      <c r="BA740">
        <f>(AN740-AT740)/AT740</f>
        <v>0</v>
      </c>
      <c r="BB740">
        <f>AM740/(AO740+AM740/AT740)</f>
        <v>0</v>
      </c>
      <c r="BC740" t="s">
        <v>303</v>
      </c>
      <c r="BD740">
        <v>0</v>
      </c>
      <c r="BE740">
        <f>IF(BD740&lt;&gt;0, BD740, BB740)</f>
        <v>0</v>
      </c>
      <c r="BF740">
        <f>1-BE740/AT740</f>
        <v>0</v>
      </c>
      <c r="BG740">
        <f>(AT740-AS740)/(AT740-BE740)</f>
        <v>0</v>
      </c>
      <c r="BH740">
        <f>(AN740-AT740)/(AN740-BE740)</f>
        <v>0</v>
      </c>
      <c r="BI740">
        <f>(AT740-AS740)/(AT740-AM740)</f>
        <v>0</v>
      </c>
      <c r="BJ740">
        <f>(AN740-AT740)/(AN740-AM740)</f>
        <v>0</v>
      </c>
      <c r="BK740">
        <f>(BG740*BE740/AS740)</f>
        <v>0</v>
      </c>
      <c r="BL740">
        <f>(1-BK740)</f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f>$B$11*CS740+$C$11*CT740+$F$11*CU740*(1-CX740)</f>
        <v>0</v>
      </c>
      <c r="BV740">
        <f>BU740*BW740</f>
        <v>0</v>
      </c>
      <c r="BW740">
        <f>($B$11*$D$9+$C$11*$D$9+$F$11*((DH740+CZ740)/MAX(DH740+CZ740+DI740, 0.1)*$I$9+DI740/MAX(DH740+CZ740+DI740, 0.1)*$J$9))/($B$11+$C$11+$F$11)</f>
        <v>0</v>
      </c>
      <c r="BX740">
        <f>($B$11*$K$9+$C$11*$K$9+$F$11*((DH740+CZ740)/MAX(DH740+CZ740+DI740, 0.1)*$P$9+DI740/MAX(DH740+CZ740+DI740, 0.1)*$Q$9))/($B$11+$C$11+$F$11)</f>
        <v>0</v>
      </c>
      <c r="BY740">
        <v>6</v>
      </c>
      <c r="BZ740">
        <v>0.5</v>
      </c>
      <c r="CA740" t="s">
        <v>304</v>
      </c>
      <c r="CB740">
        <v>2</v>
      </c>
      <c r="CC740">
        <v>1625678661.5</v>
      </c>
      <c r="CD740">
        <v>404.878333333333</v>
      </c>
      <c r="CE740">
        <v>419.983333333333</v>
      </c>
      <c r="CF740">
        <v>19.1856333333333</v>
      </c>
      <c r="CG740">
        <v>15.0656666666667</v>
      </c>
      <c r="CH740">
        <v>419.22</v>
      </c>
      <c r="CI740">
        <v>20.8407333333333</v>
      </c>
      <c r="CJ740">
        <v>500.009</v>
      </c>
      <c r="CK740">
        <v>100.417666666667</v>
      </c>
      <c r="CL740">
        <v>0.0995954666666667</v>
      </c>
      <c r="CM740">
        <v>35.1432666666667</v>
      </c>
      <c r="CN740">
        <v>34.2711</v>
      </c>
      <c r="CO740">
        <v>999.9</v>
      </c>
      <c r="CP740">
        <v>0</v>
      </c>
      <c r="CQ740">
        <v>0</v>
      </c>
      <c r="CR740">
        <v>10028.9333333333</v>
      </c>
      <c r="CS740">
        <v>0</v>
      </c>
      <c r="CT740">
        <v>4.39612333333333</v>
      </c>
      <c r="CU740">
        <v>1046.11</v>
      </c>
      <c r="CV740">
        <v>0.961998666666667</v>
      </c>
      <c r="CW740">
        <v>0.0380011</v>
      </c>
      <c r="CX740">
        <v>0</v>
      </c>
      <c r="CY740">
        <v>1091.52666666667</v>
      </c>
      <c r="CZ740">
        <v>4.99912</v>
      </c>
      <c r="DA740">
        <v>11434.9666666667</v>
      </c>
      <c r="DB740">
        <v>6713.53</v>
      </c>
      <c r="DC740">
        <v>39.6666666666667</v>
      </c>
      <c r="DD740">
        <v>42</v>
      </c>
      <c r="DE740">
        <v>41.2083333333333</v>
      </c>
      <c r="DF740">
        <v>41.958</v>
      </c>
      <c r="DG740">
        <v>42.4373333333333</v>
      </c>
      <c r="DH740">
        <v>1001.54666666667</v>
      </c>
      <c r="DI740">
        <v>39.5633333333333</v>
      </c>
      <c r="DJ740">
        <v>0</v>
      </c>
      <c r="DK740">
        <v>1625678663.6</v>
      </c>
      <c r="DL740">
        <v>0</v>
      </c>
      <c r="DM740">
        <v>1092.63807692308</v>
      </c>
      <c r="DN740">
        <v>-11.5784615519642</v>
      </c>
      <c r="DO740">
        <v>-104.923076966548</v>
      </c>
      <c r="DP740">
        <v>11444.3</v>
      </c>
      <c r="DQ740">
        <v>15</v>
      </c>
      <c r="DR740">
        <v>1625677134.6</v>
      </c>
      <c r="DS740" t="s">
        <v>305</v>
      </c>
      <c r="DT740">
        <v>1625677128.6</v>
      </c>
      <c r="DU740">
        <v>1625677134.6</v>
      </c>
      <c r="DV740">
        <v>2</v>
      </c>
      <c r="DW740">
        <v>0.041</v>
      </c>
      <c r="DX740">
        <v>0.026</v>
      </c>
      <c r="DY740">
        <v>-14.347</v>
      </c>
      <c r="DZ740">
        <v>-1.389</v>
      </c>
      <c r="EA740">
        <v>420</v>
      </c>
      <c r="EB740">
        <v>5</v>
      </c>
      <c r="EC740">
        <v>0.14</v>
      </c>
      <c r="ED740">
        <v>0.08</v>
      </c>
      <c r="EE740">
        <v>-15.1222829268293</v>
      </c>
      <c r="EF740">
        <v>0.152345644599309</v>
      </c>
      <c r="EG740">
        <v>0.0382571715096851</v>
      </c>
      <c r="EH740">
        <v>1</v>
      </c>
      <c r="EI740">
        <v>1093.15818181818</v>
      </c>
      <c r="EJ740">
        <v>-11.4019074561651</v>
      </c>
      <c r="EK740">
        <v>1.10646982882213</v>
      </c>
      <c r="EL740">
        <v>0</v>
      </c>
      <c r="EM740">
        <v>4.06456268292683</v>
      </c>
      <c r="EN740">
        <v>0.375897491289216</v>
      </c>
      <c r="EO740">
        <v>0.0371386097185435</v>
      </c>
      <c r="EP740">
        <v>0</v>
      </c>
      <c r="EQ740">
        <v>1</v>
      </c>
      <c r="ER740">
        <v>3</v>
      </c>
      <c r="ES740" t="s">
        <v>427</v>
      </c>
      <c r="ET740">
        <v>100</v>
      </c>
      <c r="EU740">
        <v>100</v>
      </c>
      <c r="EV740">
        <v>-14.341</v>
      </c>
      <c r="EW740">
        <v>-1.6552</v>
      </c>
      <c r="EX740">
        <v>-14.3476998515065</v>
      </c>
      <c r="EY740">
        <v>0.000485247639819423</v>
      </c>
      <c r="EZ740">
        <v>-1.36446825205216e-06</v>
      </c>
      <c r="FA740">
        <v>5.78542989185787e-10</v>
      </c>
      <c r="FB740">
        <v>-1.1099058739466</v>
      </c>
      <c r="FC740">
        <v>-0.0508365997127688</v>
      </c>
      <c r="FD740">
        <v>0.00161886503163497</v>
      </c>
      <c r="FE740">
        <v>-2.08621555845513e-05</v>
      </c>
      <c r="FF740">
        <v>0</v>
      </c>
      <c r="FG740">
        <v>2096</v>
      </c>
      <c r="FH740">
        <v>2</v>
      </c>
      <c r="FI740">
        <v>28</v>
      </c>
      <c r="FJ740">
        <v>25.6</v>
      </c>
      <c r="FK740">
        <v>25.5</v>
      </c>
      <c r="FL740">
        <v>18</v>
      </c>
      <c r="FM740">
        <v>494.47</v>
      </c>
      <c r="FN740">
        <v>515.791</v>
      </c>
      <c r="FO740">
        <v>41.1471</v>
      </c>
      <c r="FP740">
        <v>27.0981</v>
      </c>
      <c r="FQ740">
        <v>30.0005</v>
      </c>
      <c r="FR740">
        <v>26.9454</v>
      </c>
      <c r="FS740">
        <v>26.904</v>
      </c>
      <c r="FT740">
        <v>21.6481</v>
      </c>
      <c r="FU740">
        <v>0</v>
      </c>
      <c r="FV740">
        <v>0.767859</v>
      </c>
      <c r="FW740">
        <v>41.21</v>
      </c>
      <c r="FX740">
        <v>420</v>
      </c>
      <c r="FY740">
        <v>16.4065</v>
      </c>
      <c r="FZ740">
        <v>101.632</v>
      </c>
      <c r="GA740">
        <v>96.1363</v>
      </c>
    </row>
    <row r="741" spans="1:183">
      <c r="A741">
        <v>725</v>
      </c>
      <c r="B741">
        <v>1625678664.5</v>
      </c>
      <c r="C741">
        <v>1448.40000009537</v>
      </c>
      <c r="D741" t="s">
        <v>1756</v>
      </c>
      <c r="E741" t="s">
        <v>1757</v>
      </c>
      <c r="F741">
        <v>1</v>
      </c>
      <c r="G741" t="s">
        <v>302</v>
      </c>
      <c r="H741">
        <v>1625678663.5</v>
      </c>
      <c r="I741">
        <f>(J741)/1000</f>
        <v>0</v>
      </c>
      <c r="J741">
        <f>1000*CJ741*AH741*(CF741-CG741)/(100*BY741*(1000-AH741*CF741))</f>
        <v>0</v>
      </c>
      <c r="K741">
        <f>CJ741*AH741*(CE741-CD741*(1000-AH741*CG741)/(1000-AH741*CF741))/(100*BY741)</f>
        <v>0</v>
      </c>
      <c r="L741">
        <f>CD741 - IF(AH741&gt;1, K741*BY741*100.0/(AJ741*CR741), 0)</f>
        <v>0</v>
      </c>
      <c r="M741">
        <f>((S741-I741/2)*L741-K741)/(S741+I741/2)</f>
        <v>0</v>
      </c>
      <c r="N741">
        <f>M741*(CK741+CL741)/1000.0</f>
        <v>0</v>
      </c>
      <c r="O741">
        <f>(CD741 - IF(AH741&gt;1, K741*BY741*100.0/(AJ741*CR741), 0))*(CK741+CL741)/1000.0</f>
        <v>0</v>
      </c>
      <c r="P741">
        <f>2.0/((1/R741-1/Q741)+SIGN(R741)*SQRT((1/R741-1/Q741)*(1/R741-1/Q741) + 4*BZ741/((BZ741+1)*(BZ741+1))*(2*1/R741*1/Q741-1/Q741*1/Q741)))</f>
        <v>0</v>
      </c>
      <c r="Q741">
        <f>IF(LEFT(CA741,1)&lt;&gt;"0",IF(LEFT(CA741,1)="1",3.0,CB741),$D$5+$E$5*(CR741*CK741/($K$5*1000))+$F$5*(CR741*CK741/($K$5*1000))*MAX(MIN(BY741,$J$5),$I$5)*MAX(MIN(BY741,$J$5),$I$5)+$G$5*MAX(MIN(BY741,$J$5),$I$5)*(CR741*CK741/($K$5*1000))+$H$5*(CR741*CK741/($K$5*1000))*(CR741*CK741/($K$5*1000)))</f>
        <v>0</v>
      </c>
      <c r="R741">
        <f>I741*(1000-(1000*0.61365*exp(17.502*V741/(240.97+V741))/(CK741+CL741)+CF741)/2)/(1000*0.61365*exp(17.502*V741/(240.97+V741))/(CK741+CL741)-CF741)</f>
        <v>0</v>
      </c>
      <c r="S741">
        <f>1/((BZ741+1)/(P741/1.6)+1/(Q741/1.37)) + BZ741/((BZ741+1)/(P741/1.6) + BZ741/(Q741/1.37))</f>
        <v>0</v>
      </c>
      <c r="T741">
        <f>(BU741*BX741)</f>
        <v>0</v>
      </c>
      <c r="U741">
        <f>(CM741+(T741+2*0.95*5.67E-8*(((CM741+$B$7)+273)^4-(CM741+273)^4)-44100*I741)/(1.84*29.3*Q741+8*0.95*5.67E-8*(CM741+273)^3))</f>
        <v>0</v>
      </c>
      <c r="V741">
        <f>($C$7*CN741+$D$7*CO741+$E$7*U741)</f>
        <v>0</v>
      </c>
      <c r="W741">
        <f>0.61365*exp(17.502*V741/(240.97+V741))</f>
        <v>0</v>
      </c>
      <c r="X741">
        <f>(Y741/Z741*100)</f>
        <v>0</v>
      </c>
      <c r="Y741">
        <f>CF741*(CK741+CL741)/1000</f>
        <v>0</v>
      </c>
      <c r="Z741">
        <f>0.61365*exp(17.502*CM741/(240.97+CM741))</f>
        <v>0</v>
      </c>
      <c r="AA741">
        <f>(W741-CF741*(CK741+CL741)/1000)</f>
        <v>0</v>
      </c>
      <c r="AB741">
        <f>(-I741*44100)</f>
        <v>0</v>
      </c>
      <c r="AC741">
        <f>2*29.3*Q741*0.92*(CM741-V741)</f>
        <v>0</v>
      </c>
      <c r="AD741">
        <f>2*0.95*5.67E-8*(((CM741+$B$7)+273)^4-(V741+273)^4)</f>
        <v>0</v>
      </c>
      <c r="AE741">
        <f>T741+AD741+AB741+AC741</f>
        <v>0</v>
      </c>
      <c r="AF741">
        <v>0</v>
      </c>
      <c r="AG741">
        <v>0</v>
      </c>
      <c r="AH741">
        <f>IF(AF741*$H$13&gt;=AJ741,1.0,(AJ741/(AJ741-AF741*$H$13)))</f>
        <v>0</v>
      </c>
      <c r="AI741">
        <f>(AH741-1)*100</f>
        <v>0</v>
      </c>
      <c r="AJ741">
        <f>MAX(0,($B$13+$C$13*CR741)/(1+$D$13*CR741)*CK741/(CM741+273)*$E$13)</f>
        <v>0</v>
      </c>
      <c r="AK741" t="s">
        <v>303</v>
      </c>
      <c r="AL741" t="s">
        <v>303</v>
      </c>
      <c r="AM741">
        <v>0</v>
      </c>
      <c r="AN741">
        <v>0</v>
      </c>
      <c r="AO741">
        <f>1-AM741/AN741</f>
        <v>0</v>
      </c>
      <c r="AP741">
        <v>0</v>
      </c>
      <c r="AQ741" t="s">
        <v>303</v>
      </c>
      <c r="AR741" t="s">
        <v>303</v>
      </c>
      <c r="AS741">
        <v>0</v>
      </c>
      <c r="AT741">
        <v>0</v>
      </c>
      <c r="AU741">
        <f>1-AS741/AT741</f>
        <v>0</v>
      </c>
      <c r="AV741">
        <v>0.5</v>
      </c>
      <c r="AW741">
        <f>BV741</f>
        <v>0</v>
      </c>
      <c r="AX741">
        <f>K741</f>
        <v>0</v>
      </c>
      <c r="AY741">
        <f>AU741*AV741*AW741</f>
        <v>0</v>
      </c>
      <c r="AZ741">
        <f>(AX741-AP741)/AW741</f>
        <v>0</v>
      </c>
      <c r="BA741">
        <f>(AN741-AT741)/AT741</f>
        <v>0</v>
      </c>
      <c r="BB741">
        <f>AM741/(AO741+AM741/AT741)</f>
        <v>0</v>
      </c>
      <c r="BC741" t="s">
        <v>303</v>
      </c>
      <c r="BD741">
        <v>0</v>
      </c>
      <c r="BE741">
        <f>IF(BD741&lt;&gt;0, BD741, BB741)</f>
        <v>0</v>
      </c>
      <c r="BF741">
        <f>1-BE741/AT741</f>
        <v>0</v>
      </c>
      <c r="BG741">
        <f>(AT741-AS741)/(AT741-BE741)</f>
        <v>0</v>
      </c>
      <c r="BH741">
        <f>(AN741-AT741)/(AN741-BE741)</f>
        <v>0</v>
      </c>
      <c r="BI741">
        <f>(AT741-AS741)/(AT741-AM741)</f>
        <v>0</v>
      </c>
      <c r="BJ741">
        <f>(AN741-AT741)/(AN741-AM741)</f>
        <v>0</v>
      </c>
      <c r="BK741">
        <f>(BG741*BE741/AS741)</f>
        <v>0</v>
      </c>
      <c r="BL741">
        <f>(1-BK741)</f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f>$B$11*CS741+$C$11*CT741+$F$11*CU741*(1-CX741)</f>
        <v>0</v>
      </c>
      <c r="BV741">
        <f>BU741*BW741</f>
        <v>0</v>
      </c>
      <c r="BW741">
        <f>($B$11*$D$9+$C$11*$D$9+$F$11*((DH741+CZ741)/MAX(DH741+CZ741+DI741, 0.1)*$I$9+DI741/MAX(DH741+CZ741+DI741, 0.1)*$J$9))/($B$11+$C$11+$F$11)</f>
        <v>0</v>
      </c>
      <c r="BX741">
        <f>($B$11*$K$9+$C$11*$K$9+$F$11*((DH741+CZ741)/MAX(DH741+CZ741+DI741, 0.1)*$P$9+DI741/MAX(DH741+CZ741+DI741, 0.1)*$Q$9))/($B$11+$C$11+$F$11)</f>
        <v>0</v>
      </c>
      <c r="BY741">
        <v>6</v>
      </c>
      <c r="BZ741">
        <v>0.5</v>
      </c>
      <c r="CA741" t="s">
        <v>304</v>
      </c>
      <c r="CB741">
        <v>2</v>
      </c>
      <c r="CC741">
        <v>1625678663.5</v>
      </c>
      <c r="CD741">
        <v>404.880333333333</v>
      </c>
      <c r="CE741">
        <v>419.995666666667</v>
      </c>
      <c r="CF741">
        <v>19.1974</v>
      </c>
      <c r="CG741">
        <v>15.0713666666667</v>
      </c>
      <c r="CH741">
        <v>419.222</v>
      </c>
      <c r="CI741">
        <v>20.8526333333333</v>
      </c>
      <c r="CJ741">
        <v>500.054</v>
      </c>
      <c r="CK741">
        <v>100.418666666667</v>
      </c>
      <c r="CL741">
        <v>0.100135</v>
      </c>
      <c r="CM741">
        <v>35.1729666666667</v>
      </c>
      <c r="CN741">
        <v>34.2906</v>
      </c>
      <c r="CO741">
        <v>999.9</v>
      </c>
      <c r="CP741">
        <v>0</v>
      </c>
      <c r="CQ741">
        <v>0</v>
      </c>
      <c r="CR741">
        <v>9999.37333333333</v>
      </c>
      <c r="CS741">
        <v>0</v>
      </c>
      <c r="CT741">
        <v>4.41129</v>
      </c>
      <c r="CU741">
        <v>1046.19333333333</v>
      </c>
      <c r="CV741">
        <v>0.961998666666667</v>
      </c>
      <c r="CW741">
        <v>0.0380011</v>
      </c>
      <c r="CX741">
        <v>0</v>
      </c>
      <c r="CY741">
        <v>1090.99666666667</v>
      </c>
      <c r="CZ741">
        <v>4.99912</v>
      </c>
      <c r="DA741">
        <v>11432.5333333333</v>
      </c>
      <c r="DB741">
        <v>6714.07</v>
      </c>
      <c r="DC741">
        <v>39.8536666666667</v>
      </c>
      <c r="DD741">
        <v>41.958</v>
      </c>
      <c r="DE741">
        <v>41.229</v>
      </c>
      <c r="DF741">
        <v>41.8953333333333</v>
      </c>
      <c r="DG741">
        <v>42.4166666666667</v>
      </c>
      <c r="DH741">
        <v>1001.62666666667</v>
      </c>
      <c r="DI741">
        <v>39.5666666666667</v>
      </c>
      <c r="DJ741">
        <v>0</v>
      </c>
      <c r="DK741">
        <v>1625678665.4</v>
      </c>
      <c r="DL741">
        <v>0</v>
      </c>
      <c r="DM741">
        <v>1092.2424</v>
      </c>
      <c r="DN741">
        <v>-11.1046153859421</v>
      </c>
      <c r="DO741">
        <v>-103.261538383676</v>
      </c>
      <c r="DP741">
        <v>11440.852</v>
      </c>
      <c r="DQ741">
        <v>15</v>
      </c>
      <c r="DR741">
        <v>1625677134.6</v>
      </c>
      <c r="DS741" t="s">
        <v>305</v>
      </c>
      <c r="DT741">
        <v>1625677128.6</v>
      </c>
      <c r="DU741">
        <v>1625677134.6</v>
      </c>
      <c r="DV741">
        <v>2</v>
      </c>
      <c r="DW741">
        <v>0.041</v>
      </c>
      <c r="DX741">
        <v>0.026</v>
      </c>
      <c r="DY741">
        <v>-14.347</v>
      </c>
      <c r="DZ741">
        <v>-1.389</v>
      </c>
      <c r="EA741">
        <v>420</v>
      </c>
      <c r="EB741">
        <v>5</v>
      </c>
      <c r="EC741">
        <v>0.14</v>
      </c>
      <c r="ED741">
        <v>0.08</v>
      </c>
      <c r="EE741">
        <v>-15.1244536585366</v>
      </c>
      <c r="EF741">
        <v>0.216867595818795</v>
      </c>
      <c r="EG741">
        <v>0.0366415537637919</v>
      </c>
      <c r="EH741">
        <v>1</v>
      </c>
      <c r="EI741">
        <v>1092.82484848485</v>
      </c>
      <c r="EJ741">
        <v>-11.4968663825543</v>
      </c>
      <c r="EK741">
        <v>1.12226265280978</v>
      </c>
      <c r="EL741">
        <v>0</v>
      </c>
      <c r="EM741">
        <v>4.07648756097561</v>
      </c>
      <c r="EN741">
        <v>0.353721533101057</v>
      </c>
      <c r="EO741">
        <v>0.0350037429901354</v>
      </c>
      <c r="EP741">
        <v>0</v>
      </c>
      <c r="EQ741">
        <v>1</v>
      </c>
      <c r="ER741">
        <v>3</v>
      </c>
      <c r="ES741" t="s">
        <v>427</v>
      </c>
      <c r="ET741">
        <v>100</v>
      </c>
      <c r="EU741">
        <v>100</v>
      </c>
      <c r="EV741">
        <v>-14.341</v>
      </c>
      <c r="EW741">
        <v>-1.6553</v>
      </c>
      <c r="EX741">
        <v>-14.3476998515065</v>
      </c>
      <c r="EY741">
        <v>0.000485247639819423</v>
      </c>
      <c r="EZ741">
        <v>-1.36446825205216e-06</v>
      </c>
      <c r="FA741">
        <v>5.78542989185787e-10</v>
      </c>
      <c r="FB741">
        <v>-1.1099058739466</v>
      </c>
      <c r="FC741">
        <v>-0.0508365997127688</v>
      </c>
      <c r="FD741">
        <v>0.00161886503163497</v>
      </c>
      <c r="FE741">
        <v>-2.08621555845513e-05</v>
      </c>
      <c r="FF741">
        <v>0</v>
      </c>
      <c r="FG741">
        <v>2096</v>
      </c>
      <c r="FH741">
        <v>2</v>
      </c>
      <c r="FI741">
        <v>28</v>
      </c>
      <c r="FJ741">
        <v>25.6</v>
      </c>
      <c r="FK741">
        <v>25.5</v>
      </c>
      <c r="FL741">
        <v>18</v>
      </c>
      <c r="FM741">
        <v>494.533</v>
      </c>
      <c r="FN741">
        <v>515.717</v>
      </c>
      <c r="FO741">
        <v>41.1864</v>
      </c>
      <c r="FP741">
        <v>27.101</v>
      </c>
      <c r="FQ741">
        <v>30.0004</v>
      </c>
      <c r="FR741">
        <v>26.9477</v>
      </c>
      <c r="FS741">
        <v>26.9057</v>
      </c>
      <c r="FT741">
        <v>21.6463</v>
      </c>
      <c r="FU741">
        <v>0</v>
      </c>
      <c r="FV741">
        <v>0.767859</v>
      </c>
      <c r="FW741">
        <v>41.28</v>
      </c>
      <c r="FX741">
        <v>420</v>
      </c>
      <c r="FY741">
        <v>16.4691</v>
      </c>
      <c r="FZ741">
        <v>101.632</v>
      </c>
      <c r="GA741">
        <v>96.1352</v>
      </c>
    </row>
    <row r="742" spans="1:183">
      <c r="A742">
        <v>726</v>
      </c>
      <c r="B742">
        <v>1625678666.5</v>
      </c>
      <c r="C742">
        <v>1450.40000009537</v>
      </c>
      <c r="D742" t="s">
        <v>1758</v>
      </c>
      <c r="E742" t="s">
        <v>1759</v>
      </c>
      <c r="F742">
        <v>1</v>
      </c>
      <c r="G742" t="s">
        <v>302</v>
      </c>
      <c r="H742">
        <v>1625678665.5</v>
      </c>
      <c r="I742">
        <f>(J742)/1000</f>
        <v>0</v>
      </c>
      <c r="J742">
        <f>1000*CJ742*AH742*(CF742-CG742)/(100*BY742*(1000-AH742*CF742))</f>
        <v>0</v>
      </c>
      <c r="K742">
        <f>CJ742*AH742*(CE742-CD742*(1000-AH742*CG742)/(1000-AH742*CF742))/(100*BY742)</f>
        <v>0</v>
      </c>
      <c r="L742">
        <f>CD742 - IF(AH742&gt;1, K742*BY742*100.0/(AJ742*CR742), 0)</f>
        <v>0</v>
      </c>
      <c r="M742">
        <f>((S742-I742/2)*L742-K742)/(S742+I742/2)</f>
        <v>0</v>
      </c>
      <c r="N742">
        <f>M742*(CK742+CL742)/1000.0</f>
        <v>0</v>
      </c>
      <c r="O742">
        <f>(CD742 - IF(AH742&gt;1, K742*BY742*100.0/(AJ742*CR742), 0))*(CK742+CL742)/1000.0</f>
        <v>0</v>
      </c>
      <c r="P742">
        <f>2.0/((1/R742-1/Q742)+SIGN(R742)*SQRT((1/R742-1/Q742)*(1/R742-1/Q742) + 4*BZ742/((BZ742+1)*(BZ742+1))*(2*1/R742*1/Q742-1/Q742*1/Q742)))</f>
        <v>0</v>
      </c>
      <c r="Q742">
        <f>IF(LEFT(CA742,1)&lt;&gt;"0",IF(LEFT(CA742,1)="1",3.0,CB742),$D$5+$E$5*(CR742*CK742/($K$5*1000))+$F$5*(CR742*CK742/($K$5*1000))*MAX(MIN(BY742,$J$5),$I$5)*MAX(MIN(BY742,$J$5),$I$5)+$G$5*MAX(MIN(BY742,$J$5),$I$5)*(CR742*CK742/($K$5*1000))+$H$5*(CR742*CK742/($K$5*1000))*(CR742*CK742/($K$5*1000)))</f>
        <v>0</v>
      </c>
      <c r="R742">
        <f>I742*(1000-(1000*0.61365*exp(17.502*V742/(240.97+V742))/(CK742+CL742)+CF742)/2)/(1000*0.61365*exp(17.502*V742/(240.97+V742))/(CK742+CL742)-CF742)</f>
        <v>0</v>
      </c>
      <c r="S742">
        <f>1/((BZ742+1)/(P742/1.6)+1/(Q742/1.37)) + BZ742/((BZ742+1)/(P742/1.6) + BZ742/(Q742/1.37))</f>
        <v>0</v>
      </c>
      <c r="T742">
        <f>(BU742*BX742)</f>
        <v>0</v>
      </c>
      <c r="U742">
        <f>(CM742+(T742+2*0.95*5.67E-8*(((CM742+$B$7)+273)^4-(CM742+273)^4)-44100*I742)/(1.84*29.3*Q742+8*0.95*5.67E-8*(CM742+273)^3))</f>
        <v>0</v>
      </c>
      <c r="V742">
        <f>($C$7*CN742+$D$7*CO742+$E$7*U742)</f>
        <v>0</v>
      </c>
      <c r="W742">
        <f>0.61365*exp(17.502*V742/(240.97+V742))</f>
        <v>0</v>
      </c>
      <c r="X742">
        <f>(Y742/Z742*100)</f>
        <v>0</v>
      </c>
      <c r="Y742">
        <f>CF742*(CK742+CL742)/1000</f>
        <v>0</v>
      </c>
      <c r="Z742">
        <f>0.61365*exp(17.502*CM742/(240.97+CM742))</f>
        <v>0</v>
      </c>
      <c r="AA742">
        <f>(W742-CF742*(CK742+CL742)/1000)</f>
        <v>0</v>
      </c>
      <c r="AB742">
        <f>(-I742*44100)</f>
        <v>0</v>
      </c>
      <c r="AC742">
        <f>2*29.3*Q742*0.92*(CM742-V742)</f>
        <v>0</v>
      </c>
      <c r="AD742">
        <f>2*0.95*5.67E-8*(((CM742+$B$7)+273)^4-(V742+273)^4)</f>
        <v>0</v>
      </c>
      <c r="AE742">
        <f>T742+AD742+AB742+AC742</f>
        <v>0</v>
      </c>
      <c r="AF742">
        <v>0</v>
      </c>
      <c r="AG742">
        <v>0</v>
      </c>
      <c r="AH742">
        <f>IF(AF742*$H$13&gt;=AJ742,1.0,(AJ742/(AJ742-AF742*$H$13)))</f>
        <v>0</v>
      </c>
      <c r="AI742">
        <f>(AH742-1)*100</f>
        <v>0</v>
      </c>
      <c r="AJ742">
        <f>MAX(0,($B$13+$C$13*CR742)/(1+$D$13*CR742)*CK742/(CM742+273)*$E$13)</f>
        <v>0</v>
      </c>
      <c r="AK742" t="s">
        <v>303</v>
      </c>
      <c r="AL742" t="s">
        <v>303</v>
      </c>
      <c r="AM742">
        <v>0</v>
      </c>
      <c r="AN742">
        <v>0</v>
      </c>
      <c r="AO742">
        <f>1-AM742/AN742</f>
        <v>0</v>
      </c>
      <c r="AP742">
        <v>0</v>
      </c>
      <c r="AQ742" t="s">
        <v>303</v>
      </c>
      <c r="AR742" t="s">
        <v>303</v>
      </c>
      <c r="AS742">
        <v>0</v>
      </c>
      <c r="AT742">
        <v>0</v>
      </c>
      <c r="AU742">
        <f>1-AS742/AT742</f>
        <v>0</v>
      </c>
      <c r="AV742">
        <v>0.5</v>
      </c>
      <c r="AW742">
        <f>BV742</f>
        <v>0</v>
      </c>
      <c r="AX742">
        <f>K742</f>
        <v>0</v>
      </c>
      <c r="AY742">
        <f>AU742*AV742*AW742</f>
        <v>0</v>
      </c>
      <c r="AZ742">
        <f>(AX742-AP742)/AW742</f>
        <v>0</v>
      </c>
      <c r="BA742">
        <f>(AN742-AT742)/AT742</f>
        <v>0</v>
      </c>
      <c r="BB742">
        <f>AM742/(AO742+AM742/AT742)</f>
        <v>0</v>
      </c>
      <c r="BC742" t="s">
        <v>303</v>
      </c>
      <c r="BD742">
        <v>0</v>
      </c>
      <c r="BE742">
        <f>IF(BD742&lt;&gt;0, BD742, BB742)</f>
        <v>0</v>
      </c>
      <c r="BF742">
        <f>1-BE742/AT742</f>
        <v>0</v>
      </c>
      <c r="BG742">
        <f>(AT742-AS742)/(AT742-BE742)</f>
        <v>0</v>
      </c>
      <c r="BH742">
        <f>(AN742-AT742)/(AN742-BE742)</f>
        <v>0</v>
      </c>
      <c r="BI742">
        <f>(AT742-AS742)/(AT742-AM742)</f>
        <v>0</v>
      </c>
      <c r="BJ742">
        <f>(AN742-AT742)/(AN742-AM742)</f>
        <v>0</v>
      </c>
      <c r="BK742">
        <f>(BG742*BE742/AS742)</f>
        <v>0</v>
      </c>
      <c r="BL742">
        <f>(1-BK742)</f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f>$B$11*CS742+$C$11*CT742+$F$11*CU742*(1-CX742)</f>
        <v>0</v>
      </c>
      <c r="BV742">
        <f>BU742*BW742</f>
        <v>0</v>
      </c>
      <c r="BW742">
        <f>($B$11*$D$9+$C$11*$D$9+$F$11*((DH742+CZ742)/MAX(DH742+CZ742+DI742, 0.1)*$I$9+DI742/MAX(DH742+CZ742+DI742, 0.1)*$J$9))/($B$11+$C$11+$F$11)</f>
        <v>0</v>
      </c>
      <c r="BX742">
        <f>($B$11*$K$9+$C$11*$K$9+$F$11*((DH742+CZ742)/MAX(DH742+CZ742+DI742, 0.1)*$P$9+DI742/MAX(DH742+CZ742+DI742, 0.1)*$Q$9))/($B$11+$C$11+$F$11)</f>
        <v>0</v>
      </c>
      <c r="BY742">
        <v>6</v>
      </c>
      <c r="BZ742">
        <v>0.5</v>
      </c>
      <c r="CA742" t="s">
        <v>304</v>
      </c>
      <c r="CB742">
        <v>2</v>
      </c>
      <c r="CC742">
        <v>1625678665.5</v>
      </c>
      <c r="CD742">
        <v>404.884</v>
      </c>
      <c r="CE742">
        <v>420.031666666667</v>
      </c>
      <c r="CF742">
        <v>19.21</v>
      </c>
      <c r="CG742">
        <v>15.0757666666667</v>
      </c>
      <c r="CH742">
        <v>419.225666666667</v>
      </c>
      <c r="CI742">
        <v>20.8653333333333</v>
      </c>
      <c r="CJ742">
        <v>500.002</v>
      </c>
      <c r="CK742">
        <v>100.417</v>
      </c>
      <c r="CL742">
        <v>0.0999131</v>
      </c>
      <c r="CM742">
        <v>35.2033666666667</v>
      </c>
      <c r="CN742">
        <v>34.3131666666667</v>
      </c>
      <c r="CO742">
        <v>999.9</v>
      </c>
      <c r="CP742">
        <v>0</v>
      </c>
      <c r="CQ742">
        <v>0</v>
      </c>
      <c r="CR742">
        <v>10009.7666666667</v>
      </c>
      <c r="CS742">
        <v>0</v>
      </c>
      <c r="CT742">
        <v>4.41129</v>
      </c>
      <c r="CU742">
        <v>1045.91</v>
      </c>
      <c r="CV742">
        <v>0.961995</v>
      </c>
      <c r="CW742">
        <v>0.0380048</v>
      </c>
      <c r="CX742">
        <v>0</v>
      </c>
      <c r="CY742">
        <v>1090.53</v>
      </c>
      <c r="CZ742">
        <v>4.99912</v>
      </c>
      <c r="DA742">
        <v>11425.0666666667</v>
      </c>
      <c r="DB742">
        <v>6712.21666666667</v>
      </c>
      <c r="DC742">
        <v>39.687</v>
      </c>
      <c r="DD742">
        <v>42</v>
      </c>
      <c r="DE742">
        <v>41.1873333333333</v>
      </c>
      <c r="DF742">
        <v>41.8536666666667</v>
      </c>
      <c r="DG742">
        <v>42.437</v>
      </c>
      <c r="DH742">
        <v>1001.35</v>
      </c>
      <c r="DI742">
        <v>39.56</v>
      </c>
      <c r="DJ742">
        <v>0</v>
      </c>
      <c r="DK742">
        <v>1625678667.2</v>
      </c>
      <c r="DL742">
        <v>0</v>
      </c>
      <c r="DM742">
        <v>1091.95807692308</v>
      </c>
      <c r="DN742">
        <v>-11.7733333560024</v>
      </c>
      <c r="DO742">
        <v>-101.85299153719</v>
      </c>
      <c r="DP742">
        <v>11437.9307692308</v>
      </c>
      <c r="DQ742">
        <v>15</v>
      </c>
      <c r="DR742">
        <v>1625677134.6</v>
      </c>
      <c r="DS742" t="s">
        <v>305</v>
      </c>
      <c r="DT742">
        <v>1625677128.6</v>
      </c>
      <c r="DU742">
        <v>1625677134.6</v>
      </c>
      <c r="DV742">
        <v>2</v>
      </c>
      <c r="DW742">
        <v>0.041</v>
      </c>
      <c r="DX742">
        <v>0.026</v>
      </c>
      <c r="DY742">
        <v>-14.347</v>
      </c>
      <c r="DZ742">
        <v>-1.389</v>
      </c>
      <c r="EA742">
        <v>420</v>
      </c>
      <c r="EB742">
        <v>5</v>
      </c>
      <c r="EC742">
        <v>0.14</v>
      </c>
      <c r="ED742">
        <v>0.08</v>
      </c>
      <c r="EE742">
        <v>-15.1235146341463</v>
      </c>
      <c r="EF742">
        <v>0.137933101045299</v>
      </c>
      <c r="EG742">
        <v>0.0361679386451833</v>
      </c>
      <c r="EH742">
        <v>1</v>
      </c>
      <c r="EI742">
        <v>1092.482</v>
      </c>
      <c r="EJ742">
        <v>-11.7557770206542</v>
      </c>
      <c r="EK742">
        <v>1.20792573092412</v>
      </c>
      <c r="EL742">
        <v>0</v>
      </c>
      <c r="EM742">
        <v>4.08767926829268</v>
      </c>
      <c r="EN742">
        <v>0.331340696864128</v>
      </c>
      <c r="EO742">
        <v>0.0328498078392304</v>
      </c>
      <c r="EP742">
        <v>0</v>
      </c>
      <c r="EQ742">
        <v>1</v>
      </c>
      <c r="ER742">
        <v>3</v>
      </c>
      <c r="ES742" t="s">
        <v>427</v>
      </c>
      <c r="ET742">
        <v>100</v>
      </c>
      <c r="EU742">
        <v>100</v>
      </c>
      <c r="EV742">
        <v>-14.342</v>
      </c>
      <c r="EW742">
        <v>-1.6554</v>
      </c>
      <c r="EX742">
        <v>-14.3476998515065</v>
      </c>
      <c r="EY742">
        <v>0.000485247639819423</v>
      </c>
      <c r="EZ742">
        <v>-1.36446825205216e-06</v>
      </c>
      <c r="FA742">
        <v>5.78542989185787e-10</v>
      </c>
      <c r="FB742">
        <v>-1.1099058739466</v>
      </c>
      <c r="FC742">
        <v>-0.0508365997127688</v>
      </c>
      <c r="FD742">
        <v>0.00161886503163497</v>
      </c>
      <c r="FE742">
        <v>-2.08621555845513e-05</v>
      </c>
      <c r="FF742">
        <v>0</v>
      </c>
      <c r="FG742">
        <v>2096</v>
      </c>
      <c r="FH742">
        <v>2</v>
      </c>
      <c r="FI742">
        <v>28</v>
      </c>
      <c r="FJ742">
        <v>25.6</v>
      </c>
      <c r="FK742">
        <v>25.5</v>
      </c>
      <c r="FL742">
        <v>18</v>
      </c>
      <c r="FM742">
        <v>494.523</v>
      </c>
      <c r="FN742">
        <v>515.755</v>
      </c>
      <c r="FO742">
        <v>41.2289</v>
      </c>
      <c r="FP742">
        <v>27.1039</v>
      </c>
      <c r="FQ742">
        <v>30.0005</v>
      </c>
      <c r="FR742">
        <v>26.95</v>
      </c>
      <c r="FS742">
        <v>26.9079</v>
      </c>
      <c r="FT742">
        <v>21.6473</v>
      </c>
      <c r="FU742">
        <v>0</v>
      </c>
      <c r="FV742">
        <v>0.767859</v>
      </c>
      <c r="FW742">
        <v>41.28</v>
      </c>
      <c r="FX742">
        <v>420</v>
      </c>
      <c r="FY742">
        <v>16.5337</v>
      </c>
      <c r="FZ742">
        <v>101.632</v>
      </c>
      <c r="GA742">
        <v>96.135</v>
      </c>
    </row>
    <row r="743" spans="1:183">
      <c r="A743">
        <v>727</v>
      </c>
      <c r="B743">
        <v>1625678668.5</v>
      </c>
      <c r="C743">
        <v>1452.40000009537</v>
      </c>
      <c r="D743" t="s">
        <v>1760</v>
      </c>
      <c r="E743" t="s">
        <v>1761</v>
      </c>
      <c r="F743">
        <v>1</v>
      </c>
      <c r="G743" t="s">
        <v>302</v>
      </c>
      <c r="H743">
        <v>1625678667.5</v>
      </c>
      <c r="I743">
        <f>(J743)/1000</f>
        <v>0</v>
      </c>
      <c r="J743">
        <f>1000*CJ743*AH743*(CF743-CG743)/(100*BY743*(1000-AH743*CF743))</f>
        <v>0</v>
      </c>
      <c r="K743">
        <f>CJ743*AH743*(CE743-CD743*(1000-AH743*CG743)/(1000-AH743*CF743))/(100*BY743)</f>
        <v>0</v>
      </c>
      <c r="L743">
        <f>CD743 - IF(AH743&gt;1, K743*BY743*100.0/(AJ743*CR743), 0)</f>
        <v>0</v>
      </c>
      <c r="M743">
        <f>((S743-I743/2)*L743-K743)/(S743+I743/2)</f>
        <v>0</v>
      </c>
      <c r="N743">
        <f>M743*(CK743+CL743)/1000.0</f>
        <v>0</v>
      </c>
      <c r="O743">
        <f>(CD743 - IF(AH743&gt;1, K743*BY743*100.0/(AJ743*CR743), 0))*(CK743+CL743)/1000.0</f>
        <v>0</v>
      </c>
      <c r="P743">
        <f>2.0/((1/R743-1/Q743)+SIGN(R743)*SQRT((1/R743-1/Q743)*(1/R743-1/Q743) + 4*BZ743/((BZ743+1)*(BZ743+1))*(2*1/R743*1/Q743-1/Q743*1/Q743)))</f>
        <v>0</v>
      </c>
      <c r="Q743">
        <f>IF(LEFT(CA743,1)&lt;&gt;"0",IF(LEFT(CA743,1)="1",3.0,CB743),$D$5+$E$5*(CR743*CK743/($K$5*1000))+$F$5*(CR743*CK743/($K$5*1000))*MAX(MIN(BY743,$J$5),$I$5)*MAX(MIN(BY743,$J$5),$I$5)+$G$5*MAX(MIN(BY743,$J$5),$I$5)*(CR743*CK743/($K$5*1000))+$H$5*(CR743*CK743/($K$5*1000))*(CR743*CK743/($K$5*1000)))</f>
        <v>0</v>
      </c>
      <c r="R743">
        <f>I743*(1000-(1000*0.61365*exp(17.502*V743/(240.97+V743))/(CK743+CL743)+CF743)/2)/(1000*0.61365*exp(17.502*V743/(240.97+V743))/(CK743+CL743)-CF743)</f>
        <v>0</v>
      </c>
      <c r="S743">
        <f>1/((BZ743+1)/(P743/1.6)+1/(Q743/1.37)) + BZ743/((BZ743+1)/(P743/1.6) + BZ743/(Q743/1.37))</f>
        <v>0</v>
      </c>
      <c r="T743">
        <f>(BU743*BX743)</f>
        <v>0</v>
      </c>
      <c r="U743">
        <f>(CM743+(T743+2*0.95*5.67E-8*(((CM743+$B$7)+273)^4-(CM743+273)^4)-44100*I743)/(1.84*29.3*Q743+8*0.95*5.67E-8*(CM743+273)^3))</f>
        <v>0</v>
      </c>
      <c r="V743">
        <f>($C$7*CN743+$D$7*CO743+$E$7*U743)</f>
        <v>0</v>
      </c>
      <c r="W743">
        <f>0.61365*exp(17.502*V743/(240.97+V743))</f>
        <v>0</v>
      </c>
      <c r="X743">
        <f>(Y743/Z743*100)</f>
        <v>0</v>
      </c>
      <c r="Y743">
        <f>CF743*(CK743+CL743)/1000</f>
        <v>0</v>
      </c>
      <c r="Z743">
        <f>0.61365*exp(17.502*CM743/(240.97+CM743))</f>
        <v>0</v>
      </c>
      <c r="AA743">
        <f>(W743-CF743*(CK743+CL743)/1000)</f>
        <v>0</v>
      </c>
      <c r="AB743">
        <f>(-I743*44100)</f>
        <v>0</v>
      </c>
      <c r="AC743">
        <f>2*29.3*Q743*0.92*(CM743-V743)</f>
        <v>0</v>
      </c>
      <c r="AD743">
        <f>2*0.95*5.67E-8*(((CM743+$B$7)+273)^4-(V743+273)^4)</f>
        <v>0</v>
      </c>
      <c r="AE743">
        <f>T743+AD743+AB743+AC743</f>
        <v>0</v>
      </c>
      <c r="AF743">
        <v>0</v>
      </c>
      <c r="AG743">
        <v>0</v>
      </c>
      <c r="AH743">
        <f>IF(AF743*$H$13&gt;=AJ743,1.0,(AJ743/(AJ743-AF743*$H$13)))</f>
        <v>0</v>
      </c>
      <c r="AI743">
        <f>(AH743-1)*100</f>
        <v>0</v>
      </c>
      <c r="AJ743">
        <f>MAX(0,($B$13+$C$13*CR743)/(1+$D$13*CR743)*CK743/(CM743+273)*$E$13)</f>
        <v>0</v>
      </c>
      <c r="AK743" t="s">
        <v>303</v>
      </c>
      <c r="AL743" t="s">
        <v>303</v>
      </c>
      <c r="AM743">
        <v>0</v>
      </c>
      <c r="AN743">
        <v>0</v>
      </c>
      <c r="AO743">
        <f>1-AM743/AN743</f>
        <v>0</v>
      </c>
      <c r="AP743">
        <v>0</v>
      </c>
      <c r="AQ743" t="s">
        <v>303</v>
      </c>
      <c r="AR743" t="s">
        <v>303</v>
      </c>
      <c r="AS743">
        <v>0</v>
      </c>
      <c r="AT743">
        <v>0</v>
      </c>
      <c r="AU743">
        <f>1-AS743/AT743</f>
        <v>0</v>
      </c>
      <c r="AV743">
        <v>0.5</v>
      </c>
      <c r="AW743">
        <f>BV743</f>
        <v>0</v>
      </c>
      <c r="AX743">
        <f>K743</f>
        <v>0</v>
      </c>
      <c r="AY743">
        <f>AU743*AV743*AW743</f>
        <v>0</v>
      </c>
      <c r="AZ743">
        <f>(AX743-AP743)/AW743</f>
        <v>0</v>
      </c>
      <c r="BA743">
        <f>(AN743-AT743)/AT743</f>
        <v>0</v>
      </c>
      <c r="BB743">
        <f>AM743/(AO743+AM743/AT743)</f>
        <v>0</v>
      </c>
      <c r="BC743" t="s">
        <v>303</v>
      </c>
      <c r="BD743">
        <v>0</v>
      </c>
      <c r="BE743">
        <f>IF(BD743&lt;&gt;0, BD743, BB743)</f>
        <v>0</v>
      </c>
      <c r="BF743">
        <f>1-BE743/AT743</f>
        <v>0</v>
      </c>
      <c r="BG743">
        <f>(AT743-AS743)/(AT743-BE743)</f>
        <v>0</v>
      </c>
      <c r="BH743">
        <f>(AN743-AT743)/(AN743-BE743)</f>
        <v>0</v>
      </c>
      <c r="BI743">
        <f>(AT743-AS743)/(AT743-AM743)</f>
        <v>0</v>
      </c>
      <c r="BJ743">
        <f>(AN743-AT743)/(AN743-AM743)</f>
        <v>0</v>
      </c>
      <c r="BK743">
        <f>(BG743*BE743/AS743)</f>
        <v>0</v>
      </c>
      <c r="BL743">
        <f>(1-BK743)</f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f>$B$11*CS743+$C$11*CT743+$F$11*CU743*(1-CX743)</f>
        <v>0</v>
      </c>
      <c r="BV743">
        <f>BU743*BW743</f>
        <v>0</v>
      </c>
      <c r="BW743">
        <f>($B$11*$D$9+$C$11*$D$9+$F$11*((DH743+CZ743)/MAX(DH743+CZ743+DI743, 0.1)*$I$9+DI743/MAX(DH743+CZ743+DI743, 0.1)*$J$9))/($B$11+$C$11+$F$11)</f>
        <v>0</v>
      </c>
      <c r="BX743">
        <f>($B$11*$K$9+$C$11*$K$9+$F$11*((DH743+CZ743)/MAX(DH743+CZ743+DI743, 0.1)*$P$9+DI743/MAX(DH743+CZ743+DI743, 0.1)*$Q$9))/($B$11+$C$11+$F$11)</f>
        <v>0</v>
      </c>
      <c r="BY743">
        <v>6</v>
      </c>
      <c r="BZ743">
        <v>0.5</v>
      </c>
      <c r="CA743" t="s">
        <v>304</v>
      </c>
      <c r="CB743">
        <v>2</v>
      </c>
      <c r="CC743">
        <v>1625678667.5</v>
      </c>
      <c r="CD743">
        <v>404.863333333333</v>
      </c>
      <c r="CE743">
        <v>420.006</v>
      </c>
      <c r="CF743">
        <v>19.2227</v>
      </c>
      <c r="CG743">
        <v>15.0790333333333</v>
      </c>
      <c r="CH743">
        <v>419.204666666667</v>
      </c>
      <c r="CI743">
        <v>20.8782</v>
      </c>
      <c r="CJ743">
        <v>500.030666666667</v>
      </c>
      <c r="CK743">
        <v>100.415666666667</v>
      </c>
      <c r="CL743">
        <v>0.0998893333333333</v>
      </c>
      <c r="CM743">
        <v>35.2325333333333</v>
      </c>
      <c r="CN743">
        <v>34.3392333333333</v>
      </c>
      <c r="CO743">
        <v>999.9</v>
      </c>
      <c r="CP743">
        <v>0</v>
      </c>
      <c r="CQ743">
        <v>0</v>
      </c>
      <c r="CR743">
        <v>10026.2666666667</v>
      </c>
      <c r="CS743">
        <v>0</v>
      </c>
      <c r="CT743">
        <v>4.41129</v>
      </c>
      <c r="CU743">
        <v>1046.00333333333</v>
      </c>
      <c r="CV743">
        <v>0.961998666666667</v>
      </c>
      <c r="CW743">
        <v>0.0380011</v>
      </c>
      <c r="CX743">
        <v>0</v>
      </c>
      <c r="CY743">
        <v>1090.24</v>
      </c>
      <c r="CZ743">
        <v>4.99912</v>
      </c>
      <c r="DA743">
        <v>11423.3</v>
      </c>
      <c r="DB743">
        <v>6712.82666666667</v>
      </c>
      <c r="DC743">
        <v>39.7083333333333</v>
      </c>
      <c r="DD743">
        <v>42</v>
      </c>
      <c r="DE743">
        <v>41.208</v>
      </c>
      <c r="DF743">
        <v>41.8953333333333</v>
      </c>
      <c r="DG743">
        <v>42.2703333333333</v>
      </c>
      <c r="DH743">
        <v>1001.44333333333</v>
      </c>
      <c r="DI743">
        <v>39.56</v>
      </c>
      <c r="DJ743">
        <v>0</v>
      </c>
      <c r="DK743">
        <v>1625678669.6</v>
      </c>
      <c r="DL743">
        <v>0</v>
      </c>
      <c r="DM743">
        <v>1091.47192307692</v>
      </c>
      <c r="DN743">
        <v>-11.7870085539476</v>
      </c>
      <c r="DO743">
        <v>-103.620512857871</v>
      </c>
      <c r="DP743">
        <v>11433.8653846154</v>
      </c>
      <c r="DQ743">
        <v>15</v>
      </c>
      <c r="DR743">
        <v>1625677134.6</v>
      </c>
      <c r="DS743" t="s">
        <v>305</v>
      </c>
      <c r="DT743">
        <v>1625677128.6</v>
      </c>
      <c r="DU743">
        <v>1625677134.6</v>
      </c>
      <c r="DV743">
        <v>2</v>
      </c>
      <c r="DW743">
        <v>0.041</v>
      </c>
      <c r="DX743">
        <v>0.026</v>
      </c>
      <c r="DY743">
        <v>-14.347</v>
      </c>
      <c r="DZ743">
        <v>-1.389</v>
      </c>
      <c r="EA743">
        <v>420</v>
      </c>
      <c r="EB743">
        <v>5</v>
      </c>
      <c r="EC743">
        <v>0.14</v>
      </c>
      <c r="ED743">
        <v>0.08</v>
      </c>
      <c r="EE743">
        <v>-15.1180146341463</v>
      </c>
      <c r="EF743">
        <v>-0.0345658536585283</v>
      </c>
      <c r="EG743">
        <v>0.0274434012769305</v>
      </c>
      <c r="EH743">
        <v>1</v>
      </c>
      <c r="EI743">
        <v>1091.99242424242</v>
      </c>
      <c r="EJ743">
        <v>-11.3874249978864</v>
      </c>
      <c r="EK743">
        <v>1.10525475002038</v>
      </c>
      <c r="EL743">
        <v>0</v>
      </c>
      <c r="EM743">
        <v>4.09845341463415</v>
      </c>
      <c r="EN743">
        <v>0.311719860627194</v>
      </c>
      <c r="EO743">
        <v>0.0309151756569691</v>
      </c>
      <c r="EP743">
        <v>0</v>
      </c>
      <c r="EQ743">
        <v>1</v>
      </c>
      <c r="ER743">
        <v>3</v>
      </c>
      <c r="ES743" t="s">
        <v>427</v>
      </c>
      <c r="ET743">
        <v>100</v>
      </c>
      <c r="EU743">
        <v>100</v>
      </c>
      <c r="EV743">
        <v>-14.341</v>
      </c>
      <c r="EW743">
        <v>-1.6556</v>
      </c>
      <c r="EX743">
        <v>-14.3476998515065</v>
      </c>
      <c r="EY743">
        <v>0.000485247639819423</v>
      </c>
      <c r="EZ743">
        <v>-1.36446825205216e-06</v>
      </c>
      <c r="FA743">
        <v>5.78542989185787e-10</v>
      </c>
      <c r="FB743">
        <v>-1.1099058739466</v>
      </c>
      <c r="FC743">
        <v>-0.0508365997127688</v>
      </c>
      <c r="FD743">
        <v>0.00161886503163497</v>
      </c>
      <c r="FE743">
        <v>-2.08621555845513e-05</v>
      </c>
      <c r="FF743">
        <v>0</v>
      </c>
      <c r="FG743">
        <v>2096</v>
      </c>
      <c r="FH743">
        <v>2</v>
      </c>
      <c r="FI743">
        <v>28</v>
      </c>
      <c r="FJ743">
        <v>25.7</v>
      </c>
      <c r="FK743">
        <v>25.6</v>
      </c>
      <c r="FL743">
        <v>18</v>
      </c>
      <c r="FM743">
        <v>494.332</v>
      </c>
      <c r="FN743">
        <v>516.048</v>
      </c>
      <c r="FO743">
        <v>41.2797</v>
      </c>
      <c r="FP743">
        <v>27.1073</v>
      </c>
      <c r="FQ743">
        <v>30.0004</v>
      </c>
      <c r="FR743">
        <v>26.9517</v>
      </c>
      <c r="FS743">
        <v>26.9102</v>
      </c>
      <c r="FT743">
        <v>21.6482</v>
      </c>
      <c r="FU743">
        <v>0</v>
      </c>
      <c r="FV743">
        <v>1.17794</v>
      </c>
      <c r="FW743">
        <v>41.35</v>
      </c>
      <c r="FX743">
        <v>420</v>
      </c>
      <c r="FY743">
        <v>16.5987</v>
      </c>
      <c r="FZ743">
        <v>101.632</v>
      </c>
      <c r="GA743">
        <v>96.1343</v>
      </c>
    </row>
    <row r="744" spans="1:183">
      <c r="A744">
        <v>728</v>
      </c>
      <c r="B744">
        <v>1625678670.5</v>
      </c>
      <c r="C744">
        <v>1454.40000009537</v>
      </c>
      <c r="D744" t="s">
        <v>1762</v>
      </c>
      <c r="E744" t="s">
        <v>1763</v>
      </c>
      <c r="F744">
        <v>1</v>
      </c>
      <c r="G744" t="s">
        <v>302</v>
      </c>
      <c r="H744">
        <v>1625678669.5</v>
      </c>
      <c r="I744">
        <f>(J744)/1000</f>
        <v>0</v>
      </c>
      <c r="J744">
        <f>1000*CJ744*AH744*(CF744-CG744)/(100*BY744*(1000-AH744*CF744))</f>
        <v>0</v>
      </c>
      <c r="K744">
        <f>CJ744*AH744*(CE744-CD744*(1000-AH744*CG744)/(1000-AH744*CF744))/(100*BY744)</f>
        <v>0</v>
      </c>
      <c r="L744">
        <f>CD744 - IF(AH744&gt;1, K744*BY744*100.0/(AJ744*CR744), 0)</f>
        <v>0</v>
      </c>
      <c r="M744">
        <f>((S744-I744/2)*L744-K744)/(S744+I744/2)</f>
        <v>0</v>
      </c>
      <c r="N744">
        <f>M744*(CK744+CL744)/1000.0</f>
        <v>0</v>
      </c>
      <c r="O744">
        <f>(CD744 - IF(AH744&gt;1, K744*BY744*100.0/(AJ744*CR744), 0))*(CK744+CL744)/1000.0</f>
        <v>0</v>
      </c>
      <c r="P744">
        <f>2.0/((1/R744-1/Q744)+SIGN(R744)*SQRT((1/R744-1/Q744)*(1/R744-1/Q744) + 4*BZ744/((BZ744+1)*(BZ744+1))*(2*1/R744*1/Q744-1/Q744*1/Q744)))</f>
        <v>0</v>
      </c>
      <c r="Q744">
        <f>IF(LEFT(CA744,1)&lt;&gt;"0",IF(LEFT(CA744,1)="1",3.0,CB744),$D$5+$E$5*(CR744*CK744/($K$5*1000))+$F$5*(CR744*CK744/($K$5*1000))*MAX(MIN(BY744,$J$5),$I$5)*MAX(MIN(BY744,$J$5),$I$5)+$G$5*MAX(MIN(BY744,$J$5),$I$5)*(CR744*CK744/($K$5*1000))+$H$5*(CR744*CK744/($K$5*1000))*(CR744*CK744/($K$5*1000)))</f>
        <v>0</v>
      </c>
      <c r="R744">
        <f>I744*(1000-(1000*0.61365*exp(17.502*V744/(240.97+V744))/(CK744+CL744)+CF744)/2)/(1000*0.61365*exp(17.502*V744/(240.97+V744))/(CK744+CL744)-CF744)</f>
        <v>0</v>
      </c>
      <c r="S744">
        <f>1/((BZ744+1)/(P744/1.6)+1/(Q744/1.37)) + BZ744/((BZ744+1)/(P744/1.6) + BZ744/(Q744/1.37))</f>
        <v>0</v>
      </c>
      <c r="T744">
        <f>(BU744*BX744)</f>
        <v>0</v>
      </c>
      <c r="U744">
        <f>(CM744+(T744+2*0.95*5.67E-8*(((CM744+$B$7)+273)^4-(CM744+273)^4)-44100*I744)/(1.84*29.3*Q744+8*0.95*5.67E-8*(CM744+273)^3))</f>
        <v>0</v>
      </c>
      <c r="V744">
        <f>($C$7*CN744+$D$7*CO744+$E$7*U744)</f>
        <v>0</v>
      </c>
      <c r="W744">
        <f>0.61365*exp(17.502*V744/(240.97+V744))</f>
        <v>0</v>
      </c>
      <c r="X744">
        <f>(Y744/Z744*100)</f>
        <v>0</v>
      </c>
      <c r="Y744">
        <f>CF744*(CK744+CL744)/1000</f>
        <v>0</v>
      </c>
      <c r="Z744">
        <f>0.61365*exp(17.502*CM744/(240.97+CM744))</f>
        <v>0</v>
      </c>
      <c r="AA744">
        <f>(W744-CF744*(CK744+CL744)/1000)</f>
        <v>0</v>
      </c>
      <c r="AB744">
        <f>(-I744*44100)</f>
        <v>0</v>
      </c>
      <c r="AC744">
        <f>2*29.3*Q744*0.92*(CM744-V744)</f>
        <v>0</v>
      </c>
      <c r="AD744">
        <f>2*0.95*5.67E-8*(((CM744+$B$7)+273)^4-(V744+273)^4)</f>
        <v>0</v>
      </c>
      <c r="AE744">
        <f>T744+AD744+AB744+AC744</f>
        <v>0</v>
      </c>
      <c r="AF744">
        <v>0</v>
      </c>
      <c r="AG744">
        <v>0</v>
      </c>
      <c r="AH744">
        <f>IF(AF744*$H$13&gt;=AJ744,1.0,(AJ744/(AJ744-AF744*$H$13)))</f>
        <v>0</v>
      </c>
      <c r="AI744">
        <f>(AH744-1)*100</f>
        <v>0</v>
      </c>
      <c r="AJ744">
        <f>MAX(0,($B$13+$C$13*CR744)/(1+$D$13*CR744)*CK744/(CM744+273)*$E$13)</f>
        <v>0</v>
      </c>
      <c r="AK744" t="s">
        <v>303</v>
      </c>
      <c r="AL744" t="s">
        <v>303</v>
      </c>
      <c r="AM744">
        <v>0</v>
      </c>
      <c r="AN744">
        <v>0</v>
      </c>
      <c r="AO744">
        <f>1-AM744/AN744</f>
        <v>0</v>
      </c>
      <c r="AP744">
        <v>0</v>
      </c>
      <c r="AQ744" t="s">
        <v>303</v>
      </c>
      <c r="AR744" t="s">
        <v>303</v>
      </c>
      <c r="AS744">
        <v>0</v>
      </c>
      <c r="AT744">
        <v>0</v>
      </c>
      <c r="AU744">
        <f>1-AS744/AT744</f>
        <v>0</v>
      </c>
      <c r="AV744">
        <v>0.5</v>
      </c>
      <c r="AW744">
        <f>BV744</f>
        <v>0</v>
      </c>
      <c r="AX744">
        <f>K744</f>
        <v>0</v>
      </c>
      <c r="AY744">
        <f>AU744*AV744*AW744</f>
        <v>0</v>
      </c>
      <c r="AZ744">
        <f>(AX744-AP744)/AW744</f>
        <v>0</v>
      </c>
      <c r="BA744">
        <f>(AN744-AT744)/AT744</f>
        <v>0</v>
      </c>
      <c r="BB744">
        <f>AM744/(AO744+AM744/AT744)</f>
        <v>0</v>
      </c>
      <c r="BC744" t="s">
        <v>303</v>
      </c>
      <c r="BD744">
        <v>0</v>
      </c>
      <c r="BE744">
        <f>IF(BD744&lt;&gt;0, BD744, BB744)</f>
        <v>0</v>
      </c>
      <c r="BF744">
        <f>1-BE744/AT744</f>
        <v>0</v>
      </c>
      <c r="BG744">
        <f>(AT744-AS744)/(AT744-BE744)</f>
        <v>0</v>
      </c>
      <c r="BH744">
        <f>(AN744-AT744)/(AN744-BE744)</f>
        <v>0</v>
      </c>
      <c r="BI744">
        <f>(AT744-AS744)/(AT744-AM744)</f>
        <v>0</v>
      </c>
      <c r="BJ744">
        <f>(AN744-AT744)/(AN744-AM744)</f>
        <v>0</v>
      </c>
      <c r="BK744">
        <f>(BG744*BE744/AS744)</f>
        <v>0</v>
      </c>
      <c r="BL744">
        <f>(1-BK744)</f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f>$B$11*CS744+$C$11*CT744+$F$11*CU744*(1-CX744)</f>
        <v>0</v>
      </c>
      <c r="BV744">
        <f>BU744*BW744</f>
        <v>0</v>
      </c>
      <c r="BW744">
        <f>($B$11*$D$9+$C$11*$D$9+$F$11*((DH744+CZ744)/MAX(DH744+CZ744+DI744, 0.1)*$I$9+DI744/MAX(DH744+CZ744+DI744, 0.1)*$J$9))/($B$11+$C$11+$F$11)</f>
        <v>0</v>
      </c>
      <c r="BX744">
        <f>($B$11*$K$9+$C$11*$K$9+$F$11*((DH744+CZ744)/MAX(DH744+CZ744+DI744, 0.1)*$P$9+DI744/MAX(DH744+CZ744+DI744, 0.1)*$Q$9))/($B$11+$C$11+$F$11)</f>
        <v>0</v>
      </c>
      <c r="BY744">
        <v>6</v>
      </c>
      <c r="BZ744">
        <v>0.5</v>
      </c>
      <c r="CA744" t="s">
        <v>304</v>
      </c>
      <c r="CB744">
        <v>2</v>
      </c>
      <c r="CC744">
        <v>1625678669.5</v>
      </c>
      <c r="CD744">
        <v>404.844</v>
      </c>
      <c r="CE744">
        <v>419.962</v>
      </c>
      <c r="CF744">
        <v>19.2343</v>
      </c>
      <c r="CG744">
        <v>15.0812666666667</v>
      </c>
      <c r="CH744">
        <v>419.186</v>
      </c>
      <c r="CI744">
        <v>20.8898666666667</v>
      </c>
      <c r="CJ744">
        <v>500.031</v>
      </c>
      <c r="CK744">
        <v>100.414666666667</v>
      </c>
      <c r="CL744">
        <v>0.100246533333333</v>
      </c>
      <c r="CM744">
        <v>35.2614</v>
      </c>
      <c r="CN744">
        <v>34.3721666666667</v>
      </c>
      <c r="CO744">
        <v>999.9</v>
      </c>
      <c r="CP744">
        <v>0</v>
      </c>
      <c r="CQ744">
        <v>0</v>
      </c>
      <c r="CR744">
        <v>9990</v>
      </c>
      <c r="CS744">
        <v>0</v>
      </c>
      <c r="CT744">
        <v>4.41312666666667</v>
      </c>
      <c r="CU744">
        <v>1046.09333333333</v>
      </c>
      <c r="CV744">
        <v>0.962002333333333</v>
      </c>
      <c r="CW744">
        <v>0.0379974</v>
      </c>
      <c r="CX744">
        <v>0</v>
      </c>
      <c r="CY744">
        <v>1089.76</v>
      </c>
      <c r="CZ744">
        <v>4.99912</v>
      </c>
      <c r="DA744">
        <v>11421.4333333333</v>
      </c>
      <c r="DB744">
        <v>6713.42333333333</v>
      </c>
      <c r="DC744">
        <v>39.5416666666667</v>
      </c>
      <c r="DD744">
        <v>42.0203333333333</v>
      </c>
      <c r="DE744">
        <v>41.229</v>
      </c>
      <c r="DF744">
        <v>41.9373333333333</v>
      </c>
      <c r="DG744">
        <v>42.4373333333333</v>
      </c>
      <c r="DH744">
        <v>1001.53333333333</v>
      </c>
      <c r="DI744">
        <v>39.56</v>
      </c>
      <c r="DJ744">
        <v>0</v>
      </c>
      <c r="DK744">
        <v>1625678671.4</v>
      </c>
      <c r="DL744">
        <v>0</v>
      </c>
      <c r="DM744">
        <v>1091.0628</v>
      </c>
      <c r="DN744">
        <v>-11.9476922891414</v>
      </c>
      <c r="DO744">
        <v>-101.184615220787</v>
      </c>
      <c r="DP744">
        <v>11430.296</v>
      </c>
      <c r="DQ744">
        <v>15</v>
      </c>
      <c r="DR744">
        <v>1625677134.6</v>
      </c>
      <c r="DS744" t="s">
        <v>305</v>
      </c>
      <c r="DT744">
        <v>1625677128.6</v>
      </c>
      <c r="DU744">
        <v>1625677134.6</v>
      </c>
      <c r="DV744">
        <v>2</v>
      </c>
      <c r="DW744">
        <v>0.041</v>
      </c>
      <c r="DX744">
        <v>0.026</v>
      </c>
      <c r="DY744">
        <v>-14.347</v>
      </c>
      <c r="DZ744">
        <v>-1.389</v>
      </c>
      <c r="EA744">
        <v>420</v>
      </c>
      <c r="EB744">
        <v>5</v>
      </c>
      <c r="EC744">
        <v>0.14</v>
      </c>
      <c r="ED744">
        <v>0.08</v>
      </c>
      <c r="EE744">
        <v>-15.1137097560976</v>
      </c>
      <c r="EF744">
        <v>-0.123215331010458</v>
      </c>
      <c r="EG744">
        <v>0.0227994630325947</v>
      </c>
      <c r="EH744">
        <v>1</v>
      </c>
      <c r="EI744">
        <v>1091.64454545455</v>
      </c>
      <c r="EJ744">
        <v>-11.8453071073805</v>
      </c>
      <c r="EK744">
        <v>1.15025712780017</v>
      </c>
      <c r="EL744">
        <v>0</v>
      </c>
      <c r="EM744">
        <v>4.10884975609756</v>
      </c>
      <c r="EN744">
        <v>0.294286620209058</v>
      </c>
      <c r="EO744">
        <v>0.029154147969765</v>
      </c>
      <c r="EP744">
        <v>0</v>
      </c>
      <c r="EQ744">
        <v>1</v>
      </c>
      <c r="ER744">
        <v>3</v>
      </c>
      <c r="ES744" t="s">
        <v>427</v>
      </c>
      <c r="ET744">
        <v>100</v>
      </c>
      <c r="EU744">
        <v>100</v>
      </c>
      <c r="EV744">
        <v>-14.341</v>
      </c>
      <c r="EW744">
        <v>-1.6557</v>
      </c>
      <c r="EX744">
        <v>-14.3476998515065</v>
      </c>
      <c r="EY744">
        <v>0.000485247639819423</v>
      </c>
      <c r="EZ744">
        <v>-1.36446825205216e-06</v>
      </c>
      <c r="FA744">
        <v>5.78542989185787e-10</v>
      </c>
      <c r="FB744">
        <v>-1.1099058739466</v>
      </c>
      <c r="FC744">
        <v>-0.0508365997127688</v>
      </c>
      <c r="FD744">
        <v>0.00161886503163497</v>
      </c>
      <c r="FE744">
        <v>-2.08621555845513e-05</v>
      </c>
      <c r="FF744">
        <v>0</v>
      </c>
      <c r="FG744">
        <v>2096</v>
      </c>
      <c r="FH744">
        <v>2</v>
      </c>
      <c r="FI744">
        <v>28</v>
      </c>
      <c r="FJ744">
        <v>25.7</v>
      </c>
      <c r="FK744">
        <v>25.6</v>
      </c>
      <c r="FL744">
        <v>18</v>
      </c>
      <c r="FM744">
        <v>494.536</v>
      </c>
      <c r="FN744">
        <v>515.997</v>
      </c>
      <c r="FO744">
        <v>41.3295</v>
      </c>
      <c r="FP744">
        <v>27.1108</v>
      </c>
      <c r="FQ744">
        <v>30</v>
      </c>
      <c r="FR744">
        <v>26.9534</v>
      </c>
      <c r="FS744">
        <v>26.9125</v>
      </c>
      <c r="FT744">
        <v>21.6471</v>
      </c>
      <c r="FU744">
        <v>0</v>
      </c>
      <c r="FV744">
        <v>1.17794</v>
      </c>
      <c r="FW744">
        <v>41.41</v>
      </c>
      <c r="FX744">
        <v>420</v>
      </c>
      <c r="FY744">
        <v>16.7786</v>
      </c>
      <c r="FZ744">
        <v>101.632</v>
      </c>
      <c r="GA744">
        <v>96.1336</v>
      </c>
    </row>
    <row r="745" spans="1:183">
      <c r="A745">
        <v>729</v>
      </c>
      <c r="B745">
        <v>1625678672.5</v>
      </c>
      <c r="C745">
        <v>1456.40000009537</v>
      </c>
      <c r="D745" t="s">
        <v>1764</v>
      </c>
      <c r="E745" t="s">
        <v>1765</v>
      </c>
      <c r="F745">
        <v>1</v>
      </c>
      <c r="G745" t="s">
        <v>302</v>
      </c>
      <c r="H745">
        <v>1625678671.5</v>
      </c>
      <c r="I745">
        <f>(J745)/1000</f>
        <v>0</v>
      </c>
      <c r="J745">
        <f>1000*CJ745*AH745*(CF745-CG745)/(100*BY745*(1000-AH745*CF745))</f>
        <v>0</v>
      </c>
      <c r="K745">
        <f>CJ745*AH745*(CE745-CD745*(1000-AH745*CG745)/(1000-AH745*CF745))/(100*BY745)</f>
        <v>0</v>
      </c>
      <c r="L745">
        <f>CD745 - IF(AH745&gt;1, K745*BY745*100.0/(AJ745*CR745), 0)</f>
        <v>0</v>
      </c>
      <c r="M745">
        <f>((S745-I745/2)*L745-K745)/(S745+I745/2)</f>
        <v>0</v>
      </c>
      <c r="N745">
        <f>M745*(CK745+CL745)/1000.0</f>
        <v>0</v>
      </c>
      <c r="O745">
        <f>(CD745 - IF(AH745&gt;1, K745*BY745*100.0/(AJ745*CR745), 0))*(CK745+CL745)/1000.0</f>
        <v>0</v>
      </c>
      <c r="P745">
        <f>2.0/((1/R745-1/Q745)+SIGN(R745)*SQRT((1/R745-1/Q745)*(1/R745-1/Q745) + 4*BZ745/((BZ745+1)*(BZ745+1))*(2*1/R745*1/Q745-1/Q745*1/Q745)))</f>
        <v>0</v>
      </c>
      <c r="Q745">
        <f>IF(LEFT(CA745,1)&lt;&gt;"0",IF(LEFT(CA745,1)="1",3.0,CB745),$D$5+$E$5*(CR745*CK745/($K$5*1000))+$F$5*(CR745*CK745/($K$5*1000))*MAX(MIN(BY745,$J$5),$I$5)*MAX(MIN(BY745,$J$5),$I$5)+$G$5*MAX(MIN(BY745,$J$5),$I$5)*(CR745*CK745/($K$5*1000))+$H$5*(CR745*CK745/($K$5*1000))*(CR745*CK745/($K$5*1000)))</f>
        <v>0</v>
      </c>
      <c r="R745">
        <f>I745*(1000-(1000*0.61365*exp(17.502*V745/(240.97+V745))/(CK745+CL745)+CF745)/2)/(1000*0.61365*exp(17.502*V745/(240.97+V745))/(CK745+CL745)-CF745)</f>
        <v>0</v>
      </c>
      <c r="S745">
        <f>1/((BZ745+1)/(P745/1.6)+1/(Q745/1.37)) + BZ745/((BZ745+1)/(P745/1.6) + BZ745/(Q745/1.37))</f>
        <v>0</v>
      </c>
      <c r="T745">
        <f>(BU745*BX745)</f>
        <v>0</v>
      </c>
      <c r="U745">
        <f>(CM745+(T745+2*0.95*5.67E-8*(((CM745+$B$7)+273)^4-(CM745+273)^4)-44100*I745)/(1.84*29.3*Q745+8*0.95*5.67E-8*(CM745+273)^3))</f>
        <v>0</v>
      </c>
      <c r="V745">
        <f>($C$7*CN745+$D$7*CO745+$E$7*U745)</f>
        <v>0</v>
      </c>
      <c r="W745">
        <f>0.61365*exp(17.502*V745/(240.97+V745))</f>
        <v>0</v>
      </c>
      <c r="X745">
        <f>(Y745/Z745*100)</f>
        <v>0</v>
      </c>
      <c r="Y745">
        <f>CF745*(CK745+CL745)/1000</f>
        <v>0</v>
      </c>
      <c r="Z745">
        <f>0.61365*exp(17.502*CM745/(240.97+CM745))</f>
        <v>0</v>
      </c>
      <c r="AA745">
        <f>(W745-CF745*(CK745+CL745)/1000)</f>
        <v>0</v>
      </c>
      <c r="AB745">
        <f>(-I745*44100)</f>
        <v>0</v>
      </c>
      <c r="AC745">
        <f>2*29.3*Q745*0.92*(CM745-V745)</f>
        <v>0</v>
      </c>
      <c r="AD745">
        <f>2*0.95*5.67E-8*(((CM745+$B$7)+273)^4-(V745+273)^4)</f>
        <v>0</v>
      </c>
      <c r="AE745">
        <f>T745+AD745+AB745+AC745</f>
        <v>0</v>
      </c>
      <c r="AF745">
        <v>0</v>
      </c>
      <c r="AG745">
        <v>0</v>
      </c>
      <c r="AH745">
        <f>IF(AF745*$H$13&gt;=AJ745,1.0,(AJ745/(AJ745-AF745*$H$13)))</f>
        <v>0</v>
      </c>
      <c r="AI745">
        <f>(AH745-1)*100</f>
        <v>0</v>
      </c>
      <c r="AJ745">
        <f>MAX(0,($B$13+$C$13*CR745)/(1+$D$13*CR745)*CK745/(CM745+273)*$E$13)</f>
        <v>0</v>
      </c>
      <c r="AK745" t="s">
        <v>303</v>
      </c>
      <c r="AL745" t="s">
        <v>303</v>
      </c>
      <c r="AM745">
        <v>0</v>
      </c>
      <c r="AN745">
        <v>0</v>
      </c>
      <c r="AO745">
        <f>1-AM745/AN745</f>
        <v>0</v>
      </c>
      <c r="AP745">
        <v>0</v>
      </c>
      <c r="AQ745" t="s">
        <v>303</v>
      </c>
      <c r="AR745" t="s">
        <v>303</v>
      </c>
      <c r="AS745">
        <v>0</v>
      </c>
      <c r="AT745">
        <v>0</v>
      </c>
      <c r="AU745">
        <f>1-AS745/AT745</f>
        <v>0</v>
      </c>
      <c r="AV745">
        <v>0.5</v>
      </c>
      <c r="AW745">
        <f>BV745</f>
        <v>0</v>
      </c>
      <c r="AX745">
        <f>K745</f>
        <v>0</v>
      </c>
      <c r="AY745">
        <f>AU745*AV745*AW745</f>
        <v>0</v>
      </c>
      <c r="AZ745">
        <f>(AX745-AP745)/AW745</f>
        <v>0</v>
      </c>
      <c r="BA745">
        <f>(AN745-AT745)/AT745</f>
        <v>0</v>
      </c>
      <c r="BB745">
        <f>AM745/(AO745+AM745/AT745)</f>
        <v>0</v>
      </c>
      <c r="BC745" t="s">
        <v>303</v>
      </c>
      <c r="BD745">
        <v>0</v>
      </c>
      <c r="BE745">
        <f>IF(BD745&lt;&gt;0, BD745, BB745)</f>
        <v>0</v>
      </c>
      <c r="BF745">
        <f>1-BE745/AT745</f>
        <v>0</v>
      </c>
      <c r="BG745">
        <f>(AT745-AS745)/(AT745-BE745)</f>
        <v>0</v>
      </c>
      <c r="BH745">
        <f>(AN745-AT745)/(AN745-BE745)</f>
        <v>0</v>
      </c>
      <c r="BI745">
        <f>(AT745-AS745)/(AT745-AM745)</f>
        <v>0</v>
      </c>
      <c r="BJ745">
        <f>(AN745-AT745)/(AN745-AM745)</f>
        <v>0</v>
      </c>
      <c r="BK745">
        <f>(BG745*BE745/AS745)</f>
        <v>0</v>
      </c>
      <c r="BL745">
        <f>(1-BK745)</f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f>$B$11*CS745+$C$11*CT745+$F$11*CU745*(1-CX745)</f>
        <v>0</v>
      </c>
      <c r="BV745">
        <f>BU745*BW745</f>
        <v>0</v>
      </c>
      <c r="BW745">
        <f>($B$11*$D$9+$C$11*$D$9+$F$11*((DH745+CZ745)/MAX(DH745+CZ745+DI745, 0.1)*$I$9+DI745/MAX(DH745+CZ745+DI745, 0.1)*$J$9))/($B$11+$C$11+$F$11)</f>
        <v>0</v>
      </c>
      <c r="BX745">
        <f>($B$11*$K$9+$C$11*$K$9+$F$11*((DH745+CZ745)/MAX(DH745+CZ745+DI745, 0.1)*$P$9+DI745/MAX(DH745+CZ745+DI745, 0.1)*$Q$9))/($B$11+$C$11+$F$11)</f>
        <v>0</v>
      </c>
      <c r="BY745">
        <v>6</v>
      </c>
      <c r="BZ745">
        <v>0.5</v>
      </c>
      <c r="CA745" t="s">
        <v>304</v>
      </c>
      <c r="CB745">
        <v>2</v>
      </c>
      <c r="CC745">
        <v>1625678671.5</v>
      </c>
      <c r="CD745">
        <v>404.867333333333</v>
      </c>
      <c r="CE745">
        <v>420.007</v>
      </c>
      <c r="CF745">
        <v>19.2463666666667</v>
      </c>
      <c r="CG745">
        <v>15.0838</v>
      </c>
      <c r="CH745">
        <v>419.209</v>
      </c>
      <c r="CI745">
        <v>20.9021</v>
      </c>
      <c r="CJ745">
        <v>499.944333333333</v>
      </c>
      <c r="CK745">
        <v>100.412333333333</v>
      </c>
      <c r="CL745">
        <v>0.0999384333333333</v>
      </c>
      <c r="CM745">
        <v>35.2934</v>
      </c>
      <c r="CN745">
        <v>34.4114333333333</v>
      </c>
      <c r="CO745">
        <v>999.9</v>
      </c>
      <c r="CP745">
        <v>0</v>
      </c>
      <c r="CQ745">
        <v>0</v>
      </c>
      <c r="CR745">
        <v>9980</v>
      </c>
      <c r="CS745">
        <v>0</v>
      </c>
      <c r="CT745">
        <v>4.43748</v>
      </c>
      <c r="CU745">
        <v>1046</v>
      </c>
      <c r="CV745">
        <v>0.961998666666667</v>
      </c>
      <c r="CW745">
        <v>0.0380011</v>
      </c>
      <c r="CX745">
        <v>0</v>
      </c>
      <c r="CY745">
        <v>1089.62666666667</v>
      </c>
      <c r="CZ745">
        <v>4.99912</v>
      </c>
      <c r="DA745">
        <v>11416.2666666667</v>
      </c>
      <c r="DB745">
        <v>6712.81</v>
      </c>
      <c r="DC745">
        <v>39.7916666666667</v>
      </c>
      <c r="DD745">
        <v>42</v>
      </c>
      <c r="DE745">
        <v>41.0833333333333</v>
      </c>
      <c r="DF745">
        <v>41.9163333333333</v>
      </c>
      <c r="DG745">
        <v>42.3953333333333</v>
      </c>
      <c r="DH745">
        <v>1001.44</v>
      </c>
      <c r="DI745">
        <v>39.56</v>
      </c>
      <c r="DJ745">
        <v>0</v>
      </c>
      <c r="DK745">
        <v>1625678673.2</v>
      </c>
      <c r="DL745">
        <v>0</v>
      </c>
      <c r="DM745">
        <v>1090.77961538462</v>
      </c>
      <c r="DN745">
        <v>-11.1271794932741</v>
      </c>
      <c r="DO745">
        <v>-104.205128322868</v>
      </c>
      <c r="DP745">
        <v>11427.9153846154</v>
      </c>
      <c r="DQ745">
        <v>15</v>
      </c>
      <c r="DR745">
        <v>1625677134.6</v>
      </c>
      <c r="DS745" t="s">
        <v>305</v>
      </c>
      <c r="DT745">
        <v>1625677128.6</v>
      </c>
      <c r="DU745">
        <v>1625677134.6</v>
      </c>
      <c r="DV745">
        <v>2</v>
      </c>
      <c r="DW745">
        <v>0.041</v>
      </c>
      <c r="DX745">
        <v>0.026</v>
      </c>
      <c r="DY745">
        <v>-14.347</v>
      </c>
      <c r="DZ745">
        <v>-1.389</v>
      </c>
      <c r="EA745">
        <v>420</v>
      </c>
      <c r="EB745">
        <v>5</v>
      </c>
      <c r="EC745">
        <v>0.14</v>
      </c>
      <c r="ED745">
        <v>0.08</v>
      </c>
      <c r="EE745">
        <v>-15.1180292682927</v>
      </c>
      <c r="EF745">
        <v>-0.118488501742151</v>
      </c>
      <c r="EG745">
        <v>0.0217492051315639</v>
      </c>
      <c r="EH745">
        <v>1</v>
      </c>
      <c r="EI745">
        <v>1091.318</v>
      </c>
      <c r="EJ745">
        <v>-11.6313111545984</v>
      </c>
      <c r="EK745">
        <v>1.19210450165125</v>
      </c>
      <c r="EL745">
        <v>0</v>
      </c>
      <c r="EM745">
        <v>4.11890292682927</v>
      </c>
      <c r="EN745">
        <v>0.280544111498266</v>
      </c>
      <c r="EO745">
        <v>0.0277357981451904</v>
      </c>
      <c r="EP745">
        <v>0</v>
      </c>
      <c r="EQ745">
        <v>1</v>
      </c>
      <c r="ER745">
        <v>3</v>
      </c>
      <c r="ES745" t="s">
        <v>427</v>
      </c>
      <c r="ET745">
        <v>100</v>
      </c>
      <c r="EU745">
        <v>100</v>
      </c>
      <c r="EV745">
        <v>-14.341</v>
      </c>
      <c r="EW745">
        <v>-1.6558</v>
      </c>
      <c r="EX745">
        <v>-14.3476998515065</v>
      </c>
      <c r="EY745">
        <v>0.000485247639819423</v>
      </c>
      <c r="EZ745">
        <v>-1.36446825205216e-06</v>
      </c>
      <c r="FA745">
        <v>5.78542989185787e-10</v>
      </c>
      <c r="FB745">
        <v>-1.1099058739466</v>
      </c>
      <c r="FC745">
        <v>-0.0508365997127688</v>
      </c>
      <c r="FD745">
        <v>0.00161886503163497</v>
      </c>
      <c r="FE745">
        <v>-2.08621555845513e-05</v>
      </c>
      <c r="FF745">
        <v>0</v>
      </c>
      <c r="FG745">
        <v>2096</v>
      </c>
      <c r="FH745">
        <v>2</v>
      </c>
      <c r="FI745">
        <v>28</v>
      </c>
      <c r="FJ745">
        <v>25.7</v>
      </c>
      <c r="FK745">
        <v>25.6</v>
      </c>
      <c r="FL745">
        <v>18</v>
      </c>
      <c r="FM745">
        <v>494.687</v>
      </c>
      <c r="FN745">
        <v>515.796</v>
      </c>
      <c r="FO745">
        <v>41.3746</v>
      </c>
      <c r="FP745">
        <v>27.1142</v>
      </c>
      <c r="FQ745">
        <v>30.0001</v>
      </c>
      <c r="FR745">
        <v>26.9556</v>
      </c>
      <c r="FS745">
        <v>26.9142</v>
      </c>
      <c r="FT745">
        <v>21.6482</v>
      </c>
      <c r="FU745">
        <v>0</v>
      </c>
      <c r="FV745">
        <v>1.60642</v>
      </c>
      <c r="FW745">
        <v>41.41</v>
      </c>
      <c r="FX745">
        <v>420</v>
      </c>
      <c r="FY745">
        <v>16.8576</v>
      </c>
      <c r="FZ745">
        <v>101.632</v>
      </c>
      <c r="GA745">
        <v>96.1343</v>
      </c>
    </row>
    <row r="746" spans="1:183">
      <c r="A746">
        <v>730</v>
      </c>
      <c r="B746">
        <v>1625678674.5</v>
      </c>
      <c r="C746">
        <v>1458.40000009537</v>
      </c>
      <c r="D746" t="s">
        <v>1766</v>
      </c>
      <c r="E746" t="s">
        <v>1767</v>
      </c>
      <c r="F746">
        <v>1</v>
      </c>
      <c r="G746" t="s">
        <v>302</v>
      </c>
      <c r="H746">
        <v>1625678673.5</v>
      </c>
      <c r="I746">
        <f>(J746)/1000</f>
        <v>0</v>
      </c>
      <c r="J746">
        <f>1000*CJ746*AH746*(CF746-CG746)/(100*BY746*(1000-AH746*CF746))</f>
        <v>0</v>
      </c>
      <c r="K746">
        <f>CJ746*AH746*(CE746-CD746*(1000-AH746*CG746)/(1000-AH746*CF746))/(100*BY746)</f>
        <v>0</v>
      </c>
      <c r="L746">
        <f>CD746 - IF(AH746&gt;1, K746*BY746*100.0/(AJ746*CR746), 0)</f>
        <v>0</v>
      </c>
      <c r="M746">
        <f>((S746-I746/2)*L746-K746)/(S746+I746/2)</f>
        <v>0</v>
      </c>
      <c r="N746">
        <f>M746*(CK746+CL746)/1000.0</f>
        <v>0</v>
      </c>
      <c r="O746">
        <f>(CD746 - IF(AH746&gt;1, K746*BY746*100.0/(AJ746*CR746), 0))*(CK746+CL746)/1000.0</f>
        <v>0</v>
      </c>
      <c r="P746">
        <f>2.0/((1/R746-1/Q746)+SIGN(R746)*SQRT((1/R746-1/Q746)*(1/R746-1/Q746) + 4*BZ746/((BZ746+1)*(BZ746+1))*(2*1/R746*1/Q746-1/Q746*1/Q746)))</f>
        <v>0</v>
      </c>
      <c r="Q746">
        <f>IF(LEFT(CA746,1)&lt;&gt;"0",IF(LEFT(CA746,1)="1",3.0,CB746),$D$5+$E$5*(CR746*CK746/($K$5*1000))+$F$5*(CR746*CK746/($K$5*1000))*MAX(MIN(BY746,$J$5),$I$5)*MAX(MIN(BY746,$J$5),$I$5)+$G$5*MAX(MIN(BY746,$J$5),$I$5)*(CR746*CK746/($K$5*1000))+$H$5*(CR746*CK746/($K$5*1000))*(CR746*CK746/($K$5*1000)))</f>
        <v>0</v>
      </c>
      <c r="R746">
        <f>I746*(1000-(1000*0.61365*exp(17.502*V746/(240.97+V746))/(CK746+CL746)+CF746)/2)/(1000*0.61365*exp(17.502*V746/(240.97+V746))/(CK746+CL746)-CF746)</f>
        <v>0</v>
      </c>
      <c r="S746">
        <f>1/((BZ746+1)/(P746/1.6)+1/(Q746/1.37)) + BZ746/((BZ746+1)/(P746/1.6) + BZ746/(Q746/1.37))</f>
        <v>0</v>
      </c>
      <c r="T746">
        <f>(BU746*BX746)</f>
        <v>0</v>
      </c>
      <c r="U746">
        <f>(CM746+(T746+2*0.95*5.67E-8*(((CM746+$B$7)+273)^4-(CM746+273)^4)-44100*I746)/(1.84*29.3*Q746+8*0.95*5.67E-8*(CM746+273)^3))</f>
        <v>0</v>
      </c>
      <c r="V746">
        <f>($C$7*CN746+$D$7*CO746+$E$7*U746)</f>
        <v>0</v>
      </c>
      <c r="W746">
        <f>0.61365*exp(17.502*V746/(240.97+V746))</f>
        <v>0</v>
      </c>
      <c r="X746">
        <f>(Y746/Z746*100)</f>
        <v>0</v>
      </c>
      <c r="Y746">
        <f>CF746*(CK746+CL746)/1000</f>
        <v>0</v>
      </c>
      <c r="Z746">
        <f>0.61365*exp(17.502*CM746/(240.97+CM746))</f>
        <v>0</v>
      </c>
      <c r="AA746">
        <f>(W746-CF746*(CK746+CL746)/1000)</f>
        <v>0</v>
      </c>
      <c r="AB746">
        <f>(-I746*44100)</f>
        <v>0</v>
      </c>
      <c r="AC746">
        <f>2*29.3*Q746*0.92*(CM746-V746)</f>
        <v>0</v>
      </c>
      <c r="AD746">
        <f>2*0.95*5.67E-8*(((CM746+$B$7)+273)^4-(V746+273)^4)</f>
        <v>0</v>
      </c>
      <c r="AE746">
        <f>T746+AD746+AB746+AC746</f>
        <v>0</v>
      </c>
      <c r="AF746">
        <v>0</v>
      </c>
      <c r="AG746">
        <v>0</v>
      </c>
      <c r="AH746">
        <f>IF(AF746*$H$13&gt;=AJ746,1.0,(AJ746/(AJ746-AF746*$H$13)))</f>
        <v>0</v>
      </c>
      <c r="AI746">
        <f>(AH746-1)*100</f>
        <v>0</v>
      </c>
      <c r="AJ746">
        <f>MAX(0,($B$13+$C$13*CR746)/(1+$D$13*CR746)*CK746/(CM746+273)*$E$13)</f>
        <v>0</v>
      </c>
      <c r="AK746" t="s">
        <v>303</v>
      </c>
      <c r="AL746" t="s">
        <v>303</v>
      </c>
      <c r="AM746">
        <v>0</v>
      </c>
      <c r="AN746">
        <v>0</v>
      </c>
      <c r="AO746">
        <f>1-AM746/AN746</f>
        <v>0</v>
      </c>
      <c r="AP746">
        <v>0</v>
      </c>
      <c r="AQ746" t="s">
        <v>303</v>
      </c>
      <c r="AR746" t="s">
        <v>303</v>
      </c>
      <c r="AS746">
        <v>0</v>
      </c>
      <c r="AT746">
        <v>0</v>
      </c>
      <c r="AU746">
        <f>1-AS746/AT746</f>
        <v>0</v>
      </c>
      <c r="AV746">
        <v>0.5</v>
      </c>
      <c r="AW746">
        <f>BV746</f>
        <v>0</v>
      </c>
      <c r="AX746">
        <f>K746</f>
        <v>0</v>
      </c>
      <c r="AY746">
        <f>AU746*AV746*AW746</f>
        <v>0</v>
      </c>
      <c r="AZ746">
        <f>(AX746-AP746)/AW746</f>
        <v>0</v>
      </c>
      <c r="BA746">
        <f>(AN746-AT746)/AT746</f>
        <v>0</v>
      </c>
      <c r="BB746">
        <f>AM746/(AO746+AM746/AT746)</f>
        <v>0</v>
      </c>
      <c r="BC746" t="s">
        <v>303</v>
      </c>
      <c r="BD746">
        <v>0</v>
      </c>
      <c r="BE746">
        <f>IF(BD746&lt;&gt;0, BD746, BB746)</f>
        <v>0</v>
      </c>
      <c r="BF746">
        <f>1-BE746/AT746</f>
        <v>0</v>
      </c>
      <c r="BG746">
        <f>(AT746-AS746)/(AT746-BE746)</f>
        <v>0</v>
      </c>
      <c r="BH746">
        <f>(AN746-AT746)/(AN746-BE746)</f>
        <v>0</v>
      </c>
      <c r="BI746">
        <f>(AT746-AS746)/(AT746-AM746)</f>
        <v>0</v>
      </c>
      <c r="BJ746">
        <f>(AN746-AT746)/(AN746-AM746)</f>
        <v>0</v>
      </c>
      <c r="BK746">
        <f>(BG746*BE746/AS746)</f>
        <v>0</v>
      </c>
      <c r="BL746">
        <f>(1-BK746)</f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f>$B$11*CS746+$C$11*CT746+$F$11*CU746*(1-CX746)</f>
        <v>0</v>
      </c>
      <c r="BV746">
        <f>BU746*BW746</f>
        <v>0</v>
      </c>
      <c r="BW746">
        <f>($B$11*$D$9+$C$11*$D$9+$F$11*((DH746+CZ746)/MAX(DH746+CZ746+DI746, 0.1)*$I$9+DI746/MAX(DH746+CZ746+DI746, 0.1)*$J$9))/($B$11+$C$11+$F$11)</f>
        <v>0</v>
      </c>
      <c r="BX746">
        <f>($B$11*$K$9+$C$11*$K$9+$F$11*((DH746+CZ746)/MAX(DH746+CZ746+DI746, 0.1)*$P$9+DI746/MAX(DH746+CZ746+DI746, 0.1)*$Q$9))/($B$11+$C$11+$F$11)</f>
        <v>0</v>
      </c>
      <c r="BY746">
        <v>6</v>
      </c>
      <c r="BZ746">
        <v>0.5</v>
      </c>
      <c r="CA746" t="s">
        <v>304</v>
      </c>
      <c r="CB746">
        <v>2</v>
      </c>
      <c r="CC746">
        <v>1625678673.5</v>
      </c>
      <c r="CD746">
        <v>404.896333333333</v>
      </c>
      <c r="CE746">
        <v>420.023666666667</v>
      </c>
      <c r="CF746">
        <v>19.2583333333333</v>
      </c>
      <c r="CG746">
        <v>15.0883333333333</v>
      </c>
      <c r="CH746">
        <v>419.237333333333</v>
      </c>
      <c r="CI746">
        <v>20.9142</v>
      </c>
      <c r="CJ746">
        <v>500.029333333333</v>
      </c>
      <c r="CK746">
        <v>100.412333333333</v>
      </c>
      <c r="CL746">
        <v>0.100228166666667</v>
      </c>
      <c r="CM746">
        <v>35.323</v>
      </c>
      <c r="CN746">
        <v>34.4439333333333</v>
      </c>
      <c r="CO746">
        <v>999.9</v>
      </c>
      <c r="CP746">
        <v>0</v>
      </c>
      <c r="CQ746">
        <v>0</v>
      </c>
      <c r="CR746">
        <v>9974.58333333333</v>
      </c>
      <c r="CS746">
        <v>0</v>
      </c>
      <c r="CT746">
        <v>4.46229333333333</v>
      </c>
      <c r="CU746">
        <v>1046.00666666667</v>
      </c>
      <c r="CV746">
        <v>0.961998666666667</v>
      </c>
      <c r="CW746">
        <v>0.0380011</v>
      </c>
      <c r="CX746">
        <v>0</v>
      </c>
      <c r="CY746">
        <v>1089.18</v>
      </c>
      <c r="CZ746">
        <v>4.99912</v>
      </c>
      <c r="DA746">
        <v>11413.2333333333</v>
      </c>
      <c r="DB746">
        <v>6712.84333333333</v>
      </c>
      <c r="DC746">
        <v>39.75</v>
      </c>
      <c r="DD746">
        <v>42.0206666666667</v>
      </c>
      <c r="DE746">
        <v>41.1666666666667</v>
      </c>
      <c r="DF746">
        <v>41.958</v>
      </c>
      <c r="DG746">
        <v>42.2916666666667</v>
      </c>
      <c r="DH746">
        <v>1001.44666666667</v>
      </c>
      <c r="DI746">
        <v>39.56</v>
      </c>
      <c r="DJ746">
        <v>0</v>
      </c>
      <c r="DK746">
        <v>1625678675.6</v>
      </c>
      <c r="DL746">
        <v>0</v>
      </c>
      <c r="DM746">
        <v>1090.34346153846</v>
      </c>
      <c r="DN746">
        <v>-11.1811965810523</v>
      </c>
      <c r="DO746">
        <v>-104.201709405869</v>
      </c>
      <c r="DP746">
        <v>11423.7730769231</v>
      </c>
      <c r="DQ746">
        <v>15</v>
      </c>
      <c r="DR746">
        <v>1625677134.6</v>
      </c>
      <c r="DS746" t="s">
        <v>305</v>
      </c>
      <c r="DT746">
        <v>1625677128.6</v>
      </c>
      <c r="DU746">
        <v>1625677134.6</v>
      </c>
      <c r="DV746">
        <v>2</v>
      </c>
      <c r="DW746">
        <v>0.041</v>
      </c>
      <c r="DX746">
        <v>0.026</v>
      </c>
      <c r="DY746">
        <v>-14.347</v>
      </c>
      <c r="DZ746">
        <v>-1.389</v>
      </c>
      <c r="EA746">
        <v>420</v>
      </c>
      <c r="EB746">
        <v>5</v>
      </c>
      <c r="EC746">
        <v>0.14</v>
      </c>
      <c r="ED746">
        <v>0.08</v>
      </c>
      <c r="EE746">
        <v>-15.1220658536585</v>
      </c>
      <c r="EF746">
        <v>-0.0747094076655024</v>
      </c>
      <c r="EG746">
        <v>0.0190819364175127</v>
      </c>
      <c r="EH746">
        <v>1</v>
      </c>
      <c r="EI746">
        <v>1090.85818181818</v>
      </c>
      <c r="EJ746">
        <v>-11.4363813065173</v>
      </c>
      <c r="EK746">
        <v>1.10755382807955</v>
      </c>
      <c r="EL746">
        <v>0</v>
      </c>
      <c r="EM746">
        <v>4.12836292682927</v>
      </c>
      <c r="EN746">
        <v>0.270129616724751</v>
      </c>
      <c r="EO746">
        <v>0.0266760190327132</v>
      </c>
      <c r="EP746">
        <v>0</v>
      </c>
      <c r="EQ746">
        <v>1</v>
      </c>
      <c r="ER746">
        <v>3</v>
      </c>
      <c r="ES746" t="s">
        <v>427</v>
      </c>
      <c r="ET746">
        <v>100</v>
      </c>
      <c r="EU746">
        <v>100</v>
      </c>
      <c r="EV746">
        <v>-14.342</v>
      </c>
      <c r="EW746">
        <v>-1.6559</v>
      </c>
      <c r="EX746">
        <v>-14.3476998515065</v>
      </c>
      <c r="EY746">
        <v>0.000485247639819423</v>
      </c>
      <c r="EZ746">
        <v>-1.36446825205216e-06</v>
      </c>
      <c r="FA746">
        <v>5.78542989185787e-10</v>
      </c>
      <c r="FB746">
        <v>-1.1099058739466</v>
      </c>
      <c r="FC746">
        <v>-0.0508365997127688</v>
      </c>
      <c r="FD746">
        <v>0.00161886503163497</v>
      </c>
      <c r="FE746">
        <v>-2.08621555845513e-05</v>
      </c>
      <c r="FF746">
        <v>0</v>
      </c>
      <c r="FG746">
        <v>2096</v>
      </c>
      <c r="FH746">
        <v>2</v>
      </c>
      <c r="FI746">
        <v>28</v>
      </c>
      <c r="FJ746">
        <v>25.8</v>
      </c>
      <c r="FK746">
        <v>25.7</v>
      </c>
      <c r="FL746">
        <v>18</v>
      </c>
      <c r="FM746">
        <v>494.691</v>
      </c>
      <c r="FN746">
        <v>515.902</v>
      </c>
      <c r="FO746">
        <v>41.4179</v>
      </c>
      <c r="FP746">
        <v>27.1171</v>
      </c>
      <c r="FQ746">
        <v>30.0005</v>
      </c>
      <c r="FR746">
        <v>26.9579</v>
      </c>
      <c r="FS746">
        <v>26.9159</v>
      </c>
      <c r="FT746">
        <v>21.6476</v>
      </c>
      <c r="FU746">
        <v>0</v>
      </c>
      <c r="FV746">
        <v>1.60642</v>
      </c>
      <c r="FW746">
        <v>41.48</v>
      </c>
      <c r="FX746">
        <v>420</v>
      </c>
      <c r="FY746">
        <v>16.938</v>
      </c>
      <c r="FZ746">
        <v>101.631</v>
      </c>
      <c r="GA746">
        <v>96.1354</v>
      </c>
    </row>
    <row r="747" spans="1:183">
      <c r="A747">
        <v>731</v>
      </c>
      <c r="B747">
        <v>1625678676.5</v>
      </c>
      <c r="C747">
        <v>1460.40000009537</v>
      </c>
      <c r="D747" t="s">
        <v>1768</v>
      </c>
      <c r="E747" t="s">
        <v>1769</v>
      </c>
      <c r="F747">
        <v>1</v>
      </c>
      <c r="G747" t="s">
        <v>302</v>
      </c>
      <c r="H747">
        <v>1625678675.5</v>
      </c>
      <c r="I747">
        <f>(J747)/1000</f>
        <v>0</v>
      </c>
      <c r="J747">
        <f>1000*CJ747*AH747*(CF747-CG747)/(100*BY747*(1000-AH747*CF747))</f>
        <v>0</v>
      </c>
      <c r="K747">
        <f>CJ747*AH747*(CE747-CD747*(1000-AH747*CG747)/(1000-AH747*CF747))/(100*BY747)</f>
        <v>0</v>
      </c>
      <c r="L747">
        <f>CD747 - IF(AH747&gt;1, K747*BY747*100.0/(AJ747*CR747), 0)</f>
        <v>0</v>
      </c>
      <c r="M747">
        <f>((S747-I747/2)*L747-K747)/(S747+I747/2)</f>
        <v>0</v>
      </c>
      <c r="N747">
        <f>M747*(CK747+CL747)/1000.0</f>
        <v>0</v>
      </c>
      <c r="O747">
        <f>(CD747 - IF(AH747&gt;1, K747*BY747*100.0/(AJ747*CR747), 0))*(CK747+CL747)/1000.0</f>
        <v>0</v>
      </c>
      <c r="P747">
        <f>2.0/((1/R747-1/Q747)+SIGN(R747)*SQRT((1/R747-1/Q747)*(1/R747-1/Q747) + 4*BZ747/((BZ747+1)*(BZ747+1))*(2*1/R747*1/Q747-1/Q747*1/Q747)))</f>
        <v>0</v>
      </c>
      <c r="Q747">
        <f>IF(LEFT(CA747,1)&lt;&gt;"0",IF(LEFT(CA747,1)="1",3.0,CB747),$D$5+$E$5*(CR747*CK747/($K$5*1000))+$F$5*(CR747*CK747/($K$5*1000))*MAX(MIN(BY747,$J$5),$I$5)*MAX(MIN(BY747,$J$5),$I$5)+$G$5*MAX(MIN(BY747,$J$5),$I$5)*(CR747*CK747/($K$5*1000))+$H$5*(CR747*CK747/($K$5*1000))*(CR747*CK747/($K$5*1000)))</f>
        <v>0</v>
      </c>
      <c r="R747">
        <f>I747*(1000-(1000*0.61365*exp(17.502*V747/(240.97+V747))/(CK747+CL747)+CF747)/2)/(1000*0.61365*exp(17.502*V747/(240.97+V747))/(CK747+CL747)-CF747)</f>
        <v>0</v>
      </c>
      <c r="S747">
        <f>1/((BZ747+1)/(P747/1.6)+1/(Q747/1.37)) + BZ747/((BZ747+1)/(P747/1.6) + BZ747/(Q747/1.37))</f>
        <v>0</v>
      </c>
      <c r="T747">
        <f>(BU747*BX747)</f>
        <v>0</v>
      </c>
      <c r="U747">
        <f>(CM747+(T747+2*0.95*5.67E-8*(((CM747+$B$7)+273)^4-(CM747+273)^4)-44100*I747)/(1.84*29.3*Q747+8*0.95*5.67E-8*(CM747+273)^3))</f>
        <v>0</v>
      </c>
      <c r="V747">
        <f>($C$7*CN747+$D$7*CO747+$E$7*U747)</f>
        <v>0</v>
      </c>
      <c r="W747">
        <f>0.61365*exp(17.502*V747/(240.97+V747))</f>
        <v>0</v>
      </c>
      <c r="X747">
        <f>(Y747/Z747*100)</f>
        <v>0</v>
      </c>
      <c r="Y747">
        <f>CF747*(CK747+CL747)/1000</f>
        <v>0</v>
      </c>
      <c r="Z747">
        <f>0.61365*exp(17.502*CM747/(240.97+CM747))</f>
        <v>0</v>
      </c>
      <c r="AA747">
        <f>(W747-CF747*(CK747+CL747)/1000)</f>
        <v>0</v>
      </c>
      <c r="AB747">
        <f>(-I747*44100)</f>
        <v>0</v>
      </c>
      <c r="AC747">
        <f>2*29.3*Q747*0.92*(CM747-V747)</f>
        <v>0</v>
      </c>
      <c r="AD747">
        <f>2*0.95*5.67E-8*(((CM747+$B$7)+273)^4-(V747+273)^4)</f>
        <v>0</v>
      </c>
      <c r="AE747">
        <f>T747+AD747+AB747+AC747</f>
        <v>0</v>
      </c>
      <c r="AF747">
        <v>0</v>
      </c>
      <c r="AG747">
        <v>0</v>
      </c>
      <c r="AH747">
        <f>IF(AF747*$H$13&gt;=AJ747,1.0,(AJ747/(AJ747-AF747*$H$13)))</f>
        <v>0</v>
      </c>
      <c r="AI747">
        <f>(AH747-1)*100</f>
        <v>0</v>
      </c>
      <c r="AJ747">
        <f>MAX(0,($B$13+$C$13*CR747)/(1+$D$13*CR747)*CK747/(CM747+273)*$E$13)</f>
        <v>0</v>
      </c>
      <c r="AK747" t="s">
        <v>303</v>
      </c>
      <c r="AL747" t="s">
        <v>303</v>
      </c>
      <c r="AM747">
        <v>0</v>
      </c>
      <c r="AN747">
        <v>0</v>
      </c>
      <c r="AO747">
        <f>1-AM747/AN747</f>
        <v>0</v>
      </c>
      <c r="AP747">
        <v>0</v>
      </c>
      <c r="AQ747" t="s">
        <v>303</v>
      </c>
      <c r="AR747" t="s">
        <v>303</v>
      </c>
      <c r="AS747">
        <v>0</v>
      </c>
      <c r="AT747">
        <v>0</v>
      </c>
      <c r="AU747">
        <f>1-AS747/AT747</f>
        <v>0</v>
      </c>
      <c r="AV747">
        <v>0.5</v>
      </c>
      <c r="AW747">
        <f>BV747</f>
        <v>0</v>
      </c>
      <c r="AX747">
        <f>K747</f>
        <v>0</v>
      </c>
      <c r="AY747">
        <f>AU747*AV747*AW747</f>
        <v>0</v>
      </c>
      <c r="AZ747">
        <f>(AX747-AP747)/AW747</f>
        <v>0</v>
      </c>
      <c r="BA747">
        <f>(AN747-AT747)/AT747</f>
        <v>0</v>
      </c>
      <c r="BB747">
        <f>AM747/(AO747+AM747/AT747)</f>
        <v>0</v>
      </c>
      <c r="BC747" t="s">
        <v>303</v>
      </c>
      <c r="BD747">
        <v>0</v>
      </c>
      <c r="BE747">
        <f>IF(BD747&lt;&gt;0, BD747, BB747)</f>
        <v>0</v>
      </c>
      <c r="BF747">
        <f>1-BE747/AT747</f>
        <v>0</v>
      </c>
      <c r="BG747">
        <f>(AT747-AS747)/(AT747-BE747)</f>
        <v>0</v>
      </c>
      <c r="BH747">
        <f>(AN747-AT747)/(AN747-BE747)</f>
        <v>0</v>
      </c>
      <c r="BI747">
        <f>(AT747-AS747)/(AT747-AM747)</f>
        <v>0</v>
      </c>
      <c r="BJ747">
        <f>(AN747-AT747)/(AN747-AM747)</f>
        <v>0</v>
      </c>
      <c r="BK747">
        <f>(BG747*BE747/AS747)</f>
        <v>0</v>
      </c>
      <c r="BL747">
        <f>(1-BK747)</f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f>$B$11*CS747+$C$11*CT747+$F$11*CU747*(1-CX747)</f>
        <v>0</v>
      </c>
      <c r="BV747">
        <f>BU747*BW747</f>
        <v>0</v>
      </c>
      <c r="BW747">
        <f>($B$11*$D$9+$C$11*$D$9+$F$11*((DH747+CZ747)/MAX(DH747+CZ747+DI747, 0.1)*$I$9+DI747/MAX(DH747+CZ747+DI747, 0.1)*$J$9))/($B$11+$C$11+$F$11)</f>
        <v>0</v>
      </c>
      <c r="BX747">
        <f>($B$11*$K$9+$C$11*$K$9+$F$11*((DH747+CZ747)/MAX(DH747+CZ747+DI747, 0.1)*$P$9+DI747/MAX(DH747+CZ747+DI747, 0.1)*$Q$9))/($B$11+$C$11+$F$11)</f>
        <v>0</v>
      </c>
      <c r="BY747">
        <v>6</v>
      </c>
      <c r="BZ747">
        <v>0.5</v>
      </c>
      <c r="CA747" t="s">
        <v>304</v>
      </c>
      <c r="CB747">
        <v>2</v>
      </c>
      <c r="CC747">
        <v>1625678675.5</v>
      </c>
      <c r="CD747">
        <v>404.881666666667</v>
      </c>
      <c r="CE747">
        <v>419.982333333333</v>
      </c>
      <c r="CF747">
        <v>19.2711333333333</v>
      </c>
      <c r="CG747">
        <v>15.0935666666667</v>
      </c>
      <c r="CH747">
        <v>419.223</v>
      </c>
      <c r="CI747">
        <v>20.9271</v>
      </c>
      <c r="CJ747">
        <v>500.112</v>
      </c>
      <c r="CK747">
        <v>100.413</v>
      </c>
      <c r="CL747">
        <v>0.100179333333333</v>
      </c>
      <c r="CM747">
        <v>35.3542</v>
      </c>
      <c r="CN747">
        <v>34.4735666666667</v>
      </c>
      <c r="CO747">
        <v>999.9</v>
      </c>
      <c r="CP747">
        <v>0</v>
      </c>
      <c r="CQ747">
        <v>0</v>
      </c>
      <c r="CR747">
        <v>9988.75</v>
      </c>
      <c r="CS747">
        <v>0</v>
      </c>
      <c r="CT747">
        <v>4.46643</v>
      </c>
      <c r="CU747">
        <v>1045.89666666667</v>
      </c>
      <c r="CV747">
        <v>0.961995</v>
      </c>
      <c r="CW747">
        <v>0.0380048</v>
      </c>
      <c r="CX747">
        <v>0</v>
      </c>
      <c r="CY747">
        <v>1088.72333333333</v>
      </c>
      <c r="CZ747">
        <v>4.99912</v>
      </c>
      <c r="DA747">
        <v>11408.3666666667</v>
      </c>
      <c r="DB747">
        <v>6712.12666666667</v>
      </c>
      <c r="DC747">
        <v>39.7916666666667</v>
      </c>
      <c r="DD747">
        <v>42</v>
      </c>
      <c r="DE747">
        <v>41.2083333333333</v>
      </c>
      <c r="DF747">
        <v>41.9996666666667</v>
      </c>
      <c r="DG747">
        <v>42.458</v>
      </c>
      <c r="DH747">
        <v>1001.33666666667</v>
      </c>
      <c r="DI747">
        <v>39.56</v>
      </c>
      <c r="DJ747">
        <v>0</v>
      </c>
      <c r="DK747">
        <v>1625678677.4</v>
      </c>
      <c r="DL747">
        <v>0</v>
      </c>
      <c r="DM747">
        <v>1089.9396</v>
      </c>
      <c r="DN747">
        <v>-11.3699999816867</v>
      </c>
      <c r="DO747">
        <v>-101.230769080248</v>
      </c>
      <c r="DP747">
        <v>11420.02</v>
      </c>
      <c r="DQ747">
        <v>15</v>
      </c>
      <c r="DR747">
        <v>1625677134.6</v>
      </c>
      <c r="DS747" t="s">
        <v>305</v>
      </c>
      <c r="DT747">
        <v>1625677128.6</v>
      </c>
      <c r="DU747">
        <v>1625677134.6</v>
      </c>
      <c r="DV747">
        <v>2</v>
      </c>
      <c r="DW747">
        <v>0.041</v>
      </c>
      <c r="DX747">
        <v>0.026</v>
      </c>
      <c r="DY747">
        <v>-14.347</v>
      </c>
      <c r="DZ747">
        <v>-1.389</v>
      </c>
      <c r="EA747">
        <v>420</v>
      </c>
      <c r="EB747">
        <v>5</v>
      </c>
      <c r="EC747">
        <v>0.14</v>
      </c>
      <c r="ED747">
        <v>0.08</v>
      </c>
      <c r="EE747">
        <v>-15.119843902439</v>
      </c>
      <c r="EF747">
        <v>-0.0570020905923374</v>
      </c>
      <c r="EG747">
        <v>0.0187433376622785</v>
      </c>
      <c r="EH747">
        <v>1</v>
      </c>
      <c r="EI747">
        <v>1090.51848484848</v>
      </c>
      <c r="EJ747">
        <v>-11.4417183422645</v>
      </c>
      <c r="EK747">
        <v>1.1094965312252</v>
      </c>
      <c r="EL747">
        <v>0</v>
      </c>
      <c r="EM747">
        <v>4.1372956097561</v>
      </c>
      <c r="EN747">
        <v>0.26268857142857</v>
      </c>
      <c r="EO747">
        <v>0.0259384797539345</v>
      </c>
      <c r="EP747">
        <v>0</v>
      </c>
      <c r="EQ747">
        <v>1</v>
      </c>
      <c r="ER747">
        <v>3</v>
      </c>
      <c r="ES747" t="s">
        <v>427</v>
      </c>
      <c r="ET747">
        <v>100</v>
      </c>
      <c r="EU747">
        <v>100</v>
      </c>
      <c r="EV747">
        <v>-14.341</v>
      </c>
      <c r="EW747">
        <v>-1.6561</v>
      </c>
      <c r="EX747">
        <v>-14.3476998515065</v>
      </c>
      <c r="EY747">
        <v>0.000485247639819423</v>
      </c>
      <c r="EZ747">
        <v>-1.36446825205216e-06</v>
      </c>
      <c r="FA747">
        <v>5.78542989185787e-10</v>
      </c>
      <c r="FB747">
        <v>-1.1099058739466</v>
      </c>
      <c r="FC747">
        <v>-0.0508365997127688</v>
      </c>
      <c r="FD747">
        <v>0.00161886503163497</v>
      </c>
      <c r="FE747">
        <v>-2.08621555845513e-05</v>
      </c>
      <c r="FF747">
        <v>0</v>
      </c>
      <c r="FG747">
        <v>2096</v>
      </c>
      <c r="FH747">
        <v>2</v>
      </c>
      <c r="FI747">
        <v>28</v>
      </c>
      <c r="FJ747">
        <v>25.8</v>
      </c>
      <c r="FK747">
        <v>25.7</v>
      </c>
      <c r="FL747">
        <v>18</v>
      </c>
      <c r="FM747">
        <v>494.708</v>
      </c>
      <c r="FN747">
        <v>515.885</v>
      </c>
      <c r="FO747">
        <v>41.457</v>
      </c>
      <c r="FP747">
        <v>27.1197</v>
      </c>
      <c r="FQ747">
        <v>30.0007</v>
      </c>
      <c r="FR747">
        <v>26.96</v>
      </c>
      <c r="FS747">
        <v>26.9179</v>
      </c>
      <c r="FT747">
        <v>21.649</v>
      </c>
      <c r="FU747">
        <v>0</v>
      </c>
      <c r="FV747">
        <v>2.01107</v>
      </c>
      <c r="FW747">
        <v>41.55</v>
      </c>
      <c r="FX747">
        <v>420</v>
      </c>
      <c r="FY747">
        <v>17.0101</v>
      </c>
      <c r="FZ747">
        <v>101.63</v>
      </c>
      <c r="GA747">
        <v>96.1357</v>
      </c>
    </row>
    <row r="748" spans="1:183">
      <c r="A748">
        <v>732</v>
      </c>
      <c r="B748">
        <v>1625678678.5</v>
      </c>
      <c r="C748">
        <v>1462.40000009537</v>
      </c>
      <c r="D748" t="s">
        <v>1770</v>
      </c>
      <c r="E748" t="s">
        <v>1771</v>
      </c>
      <c r="F748">
        <v>1</v>
      </c>
      <c r="G748" t="s">
        <v>302</v>
      </c>
      <c r="H748">
        <v>1625678677.5</v>
      </c>
      <c r="I748">
        <f>(J748)/1000</f>
        <v>0</v>
      </c>
      <c r="J748">
        <f>1000*CJ748*AH748*(CF748-CG748)/(100*BY748*(1000-AH748*CF748))</f>
        <v>0</v>
      </c>
      <c r="K748">
        <f>CJ748*AH748*(CE748-CD748*(1000-AH748*CG748)/(1000-AH748*CF748))/(100*BY748)</f>
        <v>0</v>
      </c>
      <c r="L748">
        <f>CD748 - IF(AH748&gt;1, K748*BY748*100.0/(AJ748*CR748), 0)</f>
        <v>0</v>
      </c>
      <c r="M748">
        <f>((S748-I748/2)*L748-K748)/(S748+I748/2)</f>
        <v>0</v>
      </c>
      <c r="N748">
        <f>M748*(CK748+CL748)/1000.0</f>
        <v>0</v>
      </c>
      <c r="O748">
        <f>(CD748 - IF(AH748&gt;1, K748*BY748*100.0/(AJ748*CR748), 0))*(CK748+CL748)/1000.0</f>
        <v>0</v>
      </c>
      <c r="P748">
        <f>2.0/((1/R748-1/Q748)+SIGN(R748)*SQRT((1/R748-1/Q748)*(1/R748-1/Q748) + 4*BZ748/((BZ748+1)*(BZ748+1))*(2*1/R748*1/Q748-1/Q748*1/Q748)))</f>
        <v>0</v>
      </c>
      <c r="Q748">
        <f>IF(LEFT(CA748,1)&lt;&gt;"0",IF(LEFT(CA748,1)="1",3.0,CB748),$D$5+$E$5*(CR748*CK748/($K$5*1000))+$F$5*(CR748*CK748/($K$5*1000))*MAX(MIN(BY748,$J$5),$I$5)*MAX(MIN(BY748,$J$5),$I$5)+$G$5*MAX(MIN(BY748,$J$5),$I$5)*(CR748*CK748/($K$5*1000))+$H$5*(CR748*CK748/($K$5*1000))*(CR748*CK748/($K$5*1000)))</f>
        <v>0</v>
      </c>
      <c r="R748">
        <f>I748*(1000-(1000*0.61365*exp(17.502*V748/(240.97+V748))/(CK748+CL748)+CF748)/2)/(1000*0.61365*exp(17.502*V748/(240.97+V748))/(CK748+CL748)-CF748)</f>
        <v>0</v>
      </c>
      <c r="S748">
        <f>1/((BZ748+1)/(P748/1.6)+1/(Q748/1.37)) + BZ748/((BZ748+1)/(P748/1.6) + BZ748/(Q748/1.37))</f>
        <v>0</v>
      </c>
      <c r="T748">
        <f>(BU748*BX748)</f>
        <v>0</v>
      </c>
      <c r="U748">
        <f>(CM748+(T748+2*0.95*5.67E-8*(((CM748+$B$7)+273)^4-(CM748+273)^4)-44100*I748)/(1.84*29.3*Q748+8*0.95*5.67E-8*(CM748+273)^3))</f>
        <v>0</v>
      </c>
      <c r="V748">
        <f>($C$7*CN748+$D$7*CO748+$E$7*U748)</f>
        <v>0</v>
      </c>
      <c r="W748">
        <f>0.61365*exp(17.502*V748/(240.97+V748))</f>
        <v>0</v>
      </c>
      <c r="X748">
        <f>(Y748/Z748*100)</f>
        <v>0</v>
      </c>
      <c r="Y748">
        <f>CF748*(CK748+CL748)/1000</f>
        <v>0</v>
      </c>
      <c r="Z748">
        <f>0.61365*exp(17.502*CM748/(240.97+CM748))</f>
        <v>0</v>
      </c>
      <c r="AA748">
        <f>(W748-CF748*(CK748+CL748)/1000)</f>
        <v>0</v>
      </c>
      <c r="AB748">
        <f>(-I748*44100)</f>
        <v>0</v>
      </c>
      <c r="AC748">
        <f>2*29.3*Q748*0.92*(CM748-V748)</f>
        <v>0</v>
      </c>
      <c r="AD748">
        <f>2*0.95*5.67E-8*(((CM748+$B$7)+273)^4-(V748+273)^4)</f>
        <v>0</v>
      </c>
      <c r="AE748">
        <f>T748+AD748+AB748+AC748</f>
        <v>0</v>
      </c>
      <c r="AF748">
        <v>0</v>
      </c>
      <c r="AG748">
        <v>0</v>
      </c>
      <c r="AH748">
        <f>IF(AF748*$H$13&gt;=AJ748,1.0,(AJ748/(AJ748-AF748*$H$13)))</f>
        <v>0</v>
      </c>
      <c r="AI748">
        <f>(AH748-1)*100</f>
        <v>0</v>
      </c>
      <c r="AJ748">
        <f>MAX(0,($B$13+$C$13*CR748)/(1+$D$13*CR748)*CK748/(CM748+273)*$E$13)</f>
        <v>0</v>
      </c>
      <c r="AK748" t="s">
        <v>303</v>
      </c>
      <c r="AL748" t="s">
        <v>303</v>
      </c>
      <c r="AM748">
        <v>0</v>
      </c>
      <c r="AN748">
        <v>0</v>
      </c>
      <c r="AO748">
        <f>1-AM748/AN748</f>
        <v>0</v>
      </c>
      <c r="AP748">
        <v>0</v>
      </c>
      <c r="AQ748" t="s">
        <v>303</v>
      </c>
      <c r="AR748" t="s">
        <v>303</v>
      </c>
      <c r="AS748">
        <v>0</v>
      </c>
      <c r="AT748">
        <v>0</v>
      </c>
      <c r="AU748">
        <f>1-AS748/AT748</f>
        <v>0</v>
      </c>
      <c r="AV748">
        <v>0.5</v>
      </c>
      <c r="AW748">
        <f>BV748</f>
        <v>0</v>
      </c>
      <c r="AX748">
        <f>K748</f>
        <v>0</v>
      </c>
      <c r="AY748">
        <f>AU748*AV748*AW748</f>
        <v>0</v>
      </c>
      <c r="AZ748">
        <f>(AX748-AP748)/AW748</f>
        <v>0</v>
      </c>
      <c r="BA748">
        <f>(AN748-AT748)/AT748</f>
        <v>0</v>
      </c>
      <c r="BB748">
        <f>AM748/(AO748+AM748/AT748)</f>
        <v>0</v>
      </c>
      <c r="BC748" t="s">
        <v>303</v>
      </c>
      <c r="BD748">
        <v>0</v>
      </c>
      <c r="BE748">
        <f>IF(BD748&lt;&gt;0, BD748, BB748)</f>
        <v>0</v>
      </c>
      <c r="BF748">
        <f>1-BE748/AT748</f>
        <v>0</v>
      </c>
      <c r="BG748">
        <f>(AT748-AS748)/(AT748-BE748)</f>
        <v>0</v>
      </c>
      <c r="BH748">
        <f>(AN748-AT748)/(AN748-BE748)</f>
        <v>0</v>
      </c>
      <c r="BI748">
        <f>(AT748-AS748)/(AT748-AM748)</f>
        <v>0</v>
      </c>
      <c r="BJ748">
        <f>(AN748-AT748)/(AN748-AM748)</f>
        <v>0</v>
      </c>
      <c r="BK748">
        <f>(BG748*BE748/AS748)</f>
        <v>0</v>
      </c>
      <c r="BL748">
        <f>(1-BK748)</f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f>$B$11*CS748+$C$11*CT748+$F$11*CU748*(1-CX748)</f>
        <v>0</v>
      </c>
      <c r="BV748">
        <f>BU748*BW748</f>
        <v>0</v>
      </c>
      <c r="BW748">
        <f>($B$11*$D$9+$C$11*$D$9+$F$11*((DH748+CZ748)/MAX(DH748+CZ748+DI748, 0.1)*$I$9+DI748/MAX(DH748+CZ748+DI748, 0.1)*$J$9))/($B$11+$C$11+$F$11)</f>
        <v>0</v>
      </c>
      <c r="BX748">
        <f>($B$11*$K$9+$C$11*$K$9+$F$11*((DH748+CZ748)/MAX(DH748+CZ748+DI748, 0.1)*$P$9+DI748/MAX(DH748+CZ748+DI748, 0.1)*$Q$9))/($B$11+$C$11+$F$11)</f>
        <v>0</v>
      </c>
      <c r="BY748">
        <v>6</v>
      </c>
      <c r="BZ748">
        <v>0.5</v>
      </c>
      <c r="CA748" t="s">
        <v>304</v>
      </c>
      <c r="CB748">
        <v>2</v>
      </c>
      <c r="CC748">
        <v>1625678677.5</v>
      </c>
      <c r="CD748">
        <v>404.867</v>
      </c>
      <c r="CE748">
        <v>419.948</v>
      </c>
      <c r="CF748">
        <v>19.2856333333333</v>
      </c>
      <c r="CG748">
        <v>15.1002333333333</v>
      </c>
      <c r="CH748">
        <v>419.208</v>
      </c>
      <c r="CI748">
        <v>20.9417666666667</v>
      </c>
      <c r="CJ748">
        <v>500.011333333333</v>
      </c>
      <c r="CK748">
        <v>100.412666666667</v>
      </c>
      <c r="CL748">
        <v>0.0999267666666667</v>
      </c>
      <c r="CM748">
        <v>35.3852</v>
      </c>
      <c r="CN748">
        <v>34.4947333333333</v>
      </c>
      <c r="CO748">
        <v>999.9</v>
      </c>
      <c r="CP748">
        <v>0</v>
      </c>
      <c r="CQ748">
        <v>0</v>
      </c>
      <c r="CR748">
        <v>9982.48333333333</v>
      </c>
      <c r="CS748">
        <v>0</v>
      </c>
      <c r="CT748">
        <v>4.47699666666667</v>
      </c>
      <c r="CU748">
        <v>1045.89666666667</v>
      </c>
      <c r="CV748">
        <v>0.961995</v>
      </c>
      <c r="CW748">
        <v>0.0380048</v>
      </c>
      <c r="CX748">
        <v>0</v>
      </c>
      <c r="CY748">
        <v>1088.26333333333</v>
      </c>
      <c r="CZ748">
        <v>4.99912</v>
      </c>
      <c r="DA748">
        <v>11404.4666666667</v>
      </c>
      <c r="DB748">
        <v>6712.12666666667</v>
      </c>
      <c r="DC748">
        <v>39.5623333333333</v>
      </c>
      <c r="DD748">
        <v>42.062</v>
      </c>
      <c r="DE748">
        <v>41.2286666666667</v>
      </c>
      <c r="DF748">
        <v>41.9373333333333</v>
      </c>
      <c r="DG748">
        <v>42.458</v>
      </c>
      <c r="DH748">
        <v>1001.33666666667</v>
      </c>
      <c r="DI748">
        <v>39.56</v>
      </c>
      <c r="DJ748">
        <v>0</v>
      </c>
      <c r="DK748">
        <v>1625678679.2</v>
      </c>
      <c r="DL748">
        <v>0</v>
      </c>
      <c r="DM748">
        <v>1089.64153846154</v>
      </c>
      <c r="DN748">
        <v>-11.4700854797526</v>
      </c>
      <c r="DO748">
        <v>-106.854700941839</v>
      </c>
      <c r="DP748">
        <v>11417.4269230769</v>
      </c>
      <c r="DQ748">
        <v>15</v>
      </c>
      <c r="DR748">
        <v>1625677134.6</v>
      </c>
      <c r="DS748" t="s">
        <v>305</v>
      </c>
      <c r="DT748">
        <v>1625677128.6</v>
      </c>
      <c r="DU748">
        <v>1625677134.6</v>
      </c>
      <c r="DV748">
        <v>2</v>
      </c>
      <c r="DW748">
        <v>0.041</v>
      </c>
      <c r="DX748">
        <v>0.026</v>
      </c>
      <c r="DY748">
        <v>-14.347</v>
      </c>
      <c r="DZ748">
        <v>-1.389</v>
      </c>
      <c r="EA748">
        <v>420</v>
      </c>
      <c r="EB748">
        <v>5</v>
      </c>
      <c r="EC748">
        <v>0.14</v>
      </c>
      <c r="ED748">
        <v>0.08</v>
      </c>
      <c r="EE748">
        <v>-15.1161682926829</v>
      </c>
      <c r="EF748">
        <v>-0.00442160278748337</v>
      </c>
      <c r="EG748">
        <v>0.0214234250526732</v>
      </c>
      <c r="EH748">
        <v>1</v>
      </c>
      <c r="EI748">
        <v>1090.15142857143</v>
      </c>
      <c r="EJ748">
        <v>-11.3697064579234</v>
      </c>
      <c r="EK748">
        <v>1.15923408915948</v>
      </c>
      <c r="EL748">
        <v>0</v>
      </c>
      <c r="EM748">
        <v>4.14602634146341</v>
      </c>
      <c r="EN748">
        <v>0.255716864111499</v>
      </c>
      <c r="EO748">
        <v>0.0252448378452828</v>
      </c>
      <c r="EP748">
        <v>0</v>
      </c>
      <c r="EQ748">
        <v>1</v>
      </c>
      <c r="ER748">
        <v>3</v>
      </c>
      <c r="ES748" t="s">
        <v>427</v>
      </c>
      <c r="ET748">
        <v>100</v>
      </c>
      <c r="EU748">
        <v>100</v>
      </c>
      <c r="EV748">
        <v>-14.342</v>
      </c>
      <c r="EW748">
        <v>-1.6562</v>
      </c>
      <c r="EX748">
        <v>-14.3476998515065</v>
      </c>
      <c r="EY748">
        <v>0.000485247639819423</v>
      </c>
      <c r="EZ748">
        <v>-1.36446825205216e-06</v>
      </c>
      <c r="FA748">
        <v>5.78542989185787e-10</v>
      </c>
      <c r="FB748">
        <v>-1.1099058739466</v>
      </c>
      <c r="FC748">
        <v>-0.0508365997127688</v>
      </c>
      <c r="FD748">
        <v>0.00161886503163497</v>
      </c>
      <c r="FE748">
        <v>-2.08621555845513e-05</v>
      </c>
      <c r="FF748">
        <v>0</v>
      </c>
      <c r="FG748">
        <v>2096</v>
      </c>
      <c r="FH748">
        <v>2</v>
      </c>
      <c r="FI748">
        <v>28</v>
      </c>
      <c r="FJ748">
        <v>25.8</v>
      </c>
      <c r="FK748">
        <v>25.7</v>
      </c>
      <c r="FL748">
        <v>18</v>
      </c>
      <c r="FM748">
        <v>494.671</v>
      </c>
      <c r="FN748">
        <v>515.781</v>
      </c>
      <c r="FO748">
        <v>41.5004</v>
      </c>
      <c r="FP748">
        <v>27.1234</v>
      </c>
      <c r="FQ748">
        <v>30.0006</v>
      </c>
      <c r="FR748">
        <v>26.9625</v>
      </c>
      <c r="FS748">
        <v>26.9204</v>
      </c>
      <c r="FT748">
        <v>21.6488</v>
      </c>
      <c r="FU748">
        <v>0</v>
      </c>
      <c r="FV748">
        <v>2.01107</v>
      </c>
      <c r="FW748">
        <v>41.55</v>
      </c>
      <c r="FX748">
        <v>420</v>
      </c>
      <c r="FY748">
        <v>17.1932</v>
      </c>
      <c r="FZ748">
        <v>101.629</v>
      </c>
      <c r="GA748">
        <v>96.135</v>
      </c>
    </row>
    <row r="749" spans="1:183">
      <c r="A749">
        <v>733</v>
      </c>
      <c r="B749">
        <v>1625678680.5</v>
      </c>
      <c r="C749">
        <v>1464.40000009537</v>
      </c>
      <c r="D749" t="s">
        <v>1772</v>
      </c>
      <c r="E749" t="s">
        <v>1773</v>
      </c>
      <c r="F749">
        <v>1</v>
      </c>
      <c r="G749" t="s">
        <v>302</v>
      </c>
      <c r="H749">
        <v>1625678679.5</v>
      </c>
      <c r="I749">
        <f>(J749)/1000</f>
        <v>0</v>
      </c>
      <c r="J749">
        <f>1000*CJ749*AH749*(CF749-CG749)/(100*BY749*(1000-AH749*CF749))</f>
        <v>0</v>
      </c>
      <c r="K749">
        <f>CJ749*AH749*(CE749-CD749*(1000-AH749*CG749)/(1000-AH749*CF749))/(100*BY749)</f>
        <v>0</v>
      </c>
      <c r="L749">
        <f>CD749 - IF(AH749&gt;1, K749*BY749*100.0/(AJ749*CR749), 0)</f>
        <v>0</v>
      </c>
      <c r="M749">
        <f>((S749-I749/2)*L749-K749)/(S749+I749/2)</f>
        <v>0</v>
      </c>
      <c r="N749">
        <f>M749*(CK749+CL749)/1000.0</f>
        <v>0</v>
      </c>
      <c r="O749">
        <f>(CD749 - IF(AH749&gt;1, K749*BY749*100.0/(AJ749*CR749), 0))*(CK749+CL749)/1000.0</f>
        <v>0</v>
      </c>
      <c r="P749">
        <f>2.0/((1/R749-1/Q749)+SIGN(R749)*SQRT((1/R749-1/Q749)*(1/R749-1/Q749) + 4*BZ749/((BZ749+1)*(BZ749+1))*(2*1/R749*1/Q749-1/Q749*1/Q749)))</f>
        <v>0</v>
      </c>
      <c r="Q749">
        <f>IF(LEFT(CA749,1)&lt;&gt;"0",IF(LEFT(CA749,1)="1",3.0,CB749),$D$5+$E$5*(CR749*CK749/($K$5*1000))+$F$5*(CR749*CK749/($K$5*1000))*MAX(MIN(BY749,$J$5),$I$5)*MAX(MIN(BY749,$J$5),$I$5)+$G$5*MAX(MIN(BY749,$J$5),$I$5)*(CR749*CK749/($K$5*1000))+$H$5*(CR749*CK749/($K$5*1000))*(CR749*CK749/($K$5*1000)))</f>
        <v>0</v>
      </c>
      <c r="R749">
        <f>I749*(1000-(1000*0.61365*exp(17.502*V749/(240.97+V749))/(CK749+CL749)+CF749)/2)/(1000*0.61365*exp(17.502*V749/(240.97+V749))/(CK749+CL749)-CF749)</f>
        <v>0</v>
      </c>
      <c r="S749">
        <f>1/((BZ749+1)/(P749/1.6)+1/(Q749/1.37)) + BZ749/((BZ749+1)/(P749/1.6) + BZ749/(Q749/1.37))</f>
        <v>0</v>
      </c>
      <c r="T749">
        <f>(BU749*BX749)</f>
        <v>0</v>
      </c>
      <c r="U749">
        <f>(CM749+(T749+2*0.95*5.67E-8*(((CM749+$B$7)+273)^4-(CM749+273)^4)-44100*I749)/(1.84*29.3*Q749+8*0.95*5.67E-8*(CM749+273)^3))</f>
        <v>0</v>
      </c>
      <c r="V749">
        <f>($C$7*CN749+$D$7*CO749+$E$7*U749)</f>
        <v>0</v>
      </c>
      <c r="W749">
        <f>0.61365*exp(17.502*V749/(240.97+V749))</f>
        <v>0</v>
      </c>
      <c r="X749">
        <f>(Y749/Z749*100)</f>
        <v>0</v>
      </c>
      <c r="Y749">
        <f>CF749*(CK749+CL749)/1000</f>
        <v>0</v>
      </c>
      <c r="Z749">
        <f>0.61365*exp(17.502*CM749/(240.97+CM749))</f>
        <v>0</v>
      </c>
      <c r="AA749">
        <f>(W749-CF749*(CK749+CL749)/1000)</f>
        <v>0</v>
      </c>
      <c r="AB749">
        <f>(-I749*44100)</f>
        <v>0</v>
      </c>
      <c r="AC749">
        <f>2*29.3*Q749*0.92*(CM749-V749)</f>
        <v>0</v>
      </c>
      <c r="AD749">
        <f>2*0.95*5.67E-8*(((CM749+$B$7)+273)^4-(V749+273)^4)</f>
        <v>0</v>
      </c>
      <c r="AE749">
        <f>T749+AD749+AB749+AC749</f>
        <v>0</v>
      </c>
      <c r="AF749">
        <v>0</v>
      </c>
      <c r="AG749">
        <v>0</v>
      </c>
      <c r="AH749">
        <f>IF(AF749*$H$13&gt;=AJ749,1.0,(AJ749/(AJ749-AF749*$H$13)))</f>
        <v>0</v>
      </c>
      <c r="AI749">
        <f>(AH749-1)*100</f>
        <v>0</v>
      </c>
      <c r="AJ749">
        <f>MAX(0,($B$13+$C$13*CR749)/(1+$D$13*CR749)*CK749/(CM749+273)*$E$13)</f>
        <v>0</v>
      </c>
      <c r="AK749" t="s">
        <v>303</v>
      </c>
      <c r="AL749" t="s">
        <v>303</v>
      </c>
      <c r="AM749">
        <v>0</v>
      </c>
      <c r="AN749">
        <v>0</v>
      </c>
      <c r="AO749">
        <f>1-AM749/AN749</f>
        <v>0</v>
      </c>
      <c r="AP749">
        <v>0</v>
      </c>
      <c r="AQ749" t="s">
        <v>303</v>
      </c>
      <c r="AR749" t="s">
        <v>303</v>
      </c>
      <c r="AS749">
        <v>0</v>
      </c>
      <c r="AT749">
        <v>0</v>
      </c>
      <c r="AU749">
        <f>1-AS749/AT749</f>
        <v>0</v>
      </c>
      <c r="AV749">
        <v>0.5</v>
      </c>
      <c r="AW749">
        <f>BV749</f>
        <v>0</v>
      </c>
      <c r="AX749">
        <f>K749</f>
        <v>0</v>
      </c>
      <c r="AY749">
        <f>AU749*AV749*AW749</f>
        <v>0</v>
      </c>
      <c r="AZ749">
        <f>(AX749-AP749)/AW749</f>
        <v>0</v>
      </c>
      <c r="BA749">
        <f>(AN749-AT749)/AT749</f>
        <v>0</v>
      </c>
      <c r="BB749">
        <f>AM749/(AO749+AM749/AT749)</f>
        <v>0</v>
      </c>
      <c r="BC749" t="s">
        <v>303</v>
      </c>
      <c r="BD749">
        <v>0</v>
      </c>
      <c r="BE749">
        <f>IF(BD749&lt;&gt;0, BD749, BB749)</f>
        <v>0</v>
      </c>
      <c r="BF749">
        <f>1-BE749/AT749</f>
        <v>0</v>
      </c>
      <c r="BG749">
        <f>(AT749-AS749)/(AT749-BE749)</f>
        <v>0</v>
      </c>
      <c r="BH749">
        <f>(AN749-AT749)/(AN749-BE749)</f>
        <v>0</v>
      </c>
      <c r="BI749">
        <f>(AT749-AS749)/(AT749-AM749)</f>
        <v>0</v>
      </c>
      <c r="BJ749">
        <f>(AN749-AT749)/(AN749-AM749)</f>
        <v>0</v>
      </c>
      <c r="BK749">
        <f>(BG749*BE749/AS749)</f>
        <v>0</v>
      </c>
      <c r="BL749">
        <f>(1-BK749)</f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f>$B$11*CS749+$C$11*CT749+$F$11*CU749*(1-CX749)</f>
        <v>0</v>
      </c>
      <c r="BV749">
        <f>BU749*BW749</f>
        <v>0</v>
      </c>
      <c r="BW749">
        <f>($B$11*$D$9+$C$11*$D$9+$F$11*((DH749+CZ749)/MAX(DH749+CZ749+DI749, 0.1)*$I$9+DI749/MAX(DH749+CZ749+DI749, 0.1)*$J$9))/($B$11+$C$11+$F$11)</f>
        <v>0</v>
      </c>
      <c r="BX749">
        <f>($B$11*$K$9+$C$11*$K$9+$F$11*((DH749+CZ749)/MAX(DH749+CZ749+DI749, 0.1)*$P$9+DI749/MAX(DH749+CZ749+DI749, 0.1)*$Q$9))/($B$11+$C$11+$F$11)</f>
        <v>0</v>
      </c>
      <c r="BY749">
        <v>6</v>
      </c>
      <c r="BZ749">
        <v>0.5</v>
      </c>
      <c r="CA749" t="s">
        <v>304</v>
      </c>
      <c r="CB749">
        <v>2</v>
      </c>
      <c r="CC749">
        <v>1625678679.5</v>
      </c>
      <c r="CD749">
        <v>404.873</v>
      </c>
      <c r="CE749">
        <v>420.022666666667</v>
      </c>
      <c r="CF749">
        <v>19.3004</v>
      </c>
      <c r="CG749">
        <v>15.1056666666667</v>
      </c>
      <c r="CH749">
        <v>419.214666666667</v>
      </c>
      <c r="CI749">
        <v>20.9567333333333</v>
      </c>
      <c r="CJ749">
        <v>499.912</v>
      </c>
      <c r="CK749">
        <v>100.412</v>
      </c>
      <c r="CL749">
        <v>0.0998628333333333</v>
      </c>
      <c r="CM749">
        <v>35.4165666666667</v>
      </c>
      <c r="CN749">
        <v>34.5195</v>
      </c>
      <c r="CO749">
        <v>999.9</v>
      </c>
      <c r="CP749">
        <v>0</v>
      </c>
      <c r="CQ749">
        <v>0</v>
      </c>
      <c r="CR749">
        <v>9972.5</v>
      </c>
      <c r="CS749">
        <v>0</v>
      </c>
      <c r="CT749">
        <v>4.49262</v>
      </c>
      <c r="CU749">
        <v>1045.99333333333</v>
      </c>
      <c r="CV749">
        <v>0.961998666666667</v>
      </c>
      <c r="CW749">
        <v>0.0380011</v>
      </c>
      <c r="CX749">
        <v>0</v>
      </c>
      <c r="CY749">
        <v>1087.99333333333</v>
      </c>
      <c r="CZ749">
        <v>4.99912</v>
      </c>
      <c r="DA749">
        <v>11403.1333333333</v>
      </c>
      <c r="DB749">
        <v>6712.78</v>
      </c>
      <c r="DC749">
        <v>39.6663333333333</v>
      </c>
      <c r="DD749">
        <v>42</v>
      </c>
      <c r="DE749">
        <v>41.1453333333333</v>
      </c>
      <c r="DF749">
        <v>41.8746666666667</v>
      </c>
      <c r="DG749">
        <v>42.437</v>
      </c>
      <c r="DH749">
        <v>1001.43333333333</v>
      </c>
      <c r="DI749">
        <v>39.56</v>
      </c>
      <c r="DJ749">
        <v>0</v>
      </c>
      <c r="DK749">
        <v>1625678681.6</v>
      </c>
      <c r="DL749">
        <v>0</v>
      </c>
      <c r="DM749">
        <v>1089.17423076923</v>
      </c>
      <c r="DN749">
        <v>-10.9336752134152</v>
      </c>
      <c r="DO749">
        <v>-103.264957273966</v>
      </c>
      <c r="DP749">
        <v>11413.2730769231</v>
      </c>
      <c r="DQ749">
        <v>15</v>
      </c>
      <c r="DR749">
        <v>1625677134.6</v>
      </c>
      <c r="DS749" t="s">
        <v>305</v>
      </c>
      <c r="DT749">
        <v>1625677128.6</v>
      </c>
      <c r="DU749">
        <v>1625677134.6</v>
      </c>
      <c r="DV749">
        <v>2</v>
      </c>
      <c r="DW749">
        <v>0.041</v>
      </c>
      <c r="DX749">
        <v>0.026</v>
      </c>
      <c r="DY749">
        <v>-14.347</v>
      </c>
      <c r="DZ749">
        <v>-1.389</v>
      </c>
      <c r="EA749">
        <v>420</v>
      </c>
      <c r="EB749">
        <v>5</v>
      </c>
      <c r="EC749">
        <v>0.14</v>
      </c>
      <c r="ED749">
        <v>0.08</v>
      </c>
      <c r="EE749">
        <v>-15.1205024390244</v>
      </c>
      <c r="EF749">
        <v>0.0151797909407521</v>
      </c>
      <c r="EG749">
        <v>0.0226469778073644</v>
      </c>
      <c r="EH749">
        <v>1</v>
      </c>
      <c r="EI749">
        <v>1089.70818181818</v>
      </c>
      <c r="EJ749">
        <v>-11.5635510859474</v>
      </c>
      <c r="EK749">
        <v>1.11617434976055</v>
      </c>
      <c r="EL749">
        <v>0</v>
      </c>
      <c r="EM749">
        <v>4.15463878048781</v>
      </c>
      <c r="EN749">
        <v>0.2523006271777</v>
      </c>
      <c r="EO749">
        <v>0.0248999660294726</v>
      </c>
      <c r="EP749">
        <v>0</v>
      </c>
      <c r="EQ749">
        <v>1</v>
      </c>
      <c r="ER749">
        <v>3</v>
      </c>
      <c r="ES749" t="s">
        <v>427</v>
      </c>
      <c r="ET749">
        <v>100</v>
      </c>
      <c r="EU749">
        <v>100</v>
      </c>
      <c r="EV749">
        <v>-14.342</v>
      </c>
      <c r="EW749">
        <v>-1.6564</v>
      </c>
      <c r="EX749">
        <v>-14.3476998515065</v>
      </c>
      <c r="EY749">
        <v>0.000485247639819423</v>
      </c>
      <c r="EZ749">
        <v>-1.36446825205216e-06</v>
      </c>
      <c r="FA749">
        <v>5.78542989185787e-10</v>
      </c>
      <c r="FB749">
        <v>-1.1099058739466</v>
      </c>
      <c r="FC749">
        <v>-0.0508365997127688</v>
      </c>
      <c r="FD749">
        <v>0.00161886503163497</v>
      </c>
      <c r="FE749">
        <v>-2.08621555845513e-05</v>
      </c>
      <c r="FF749">
        <v>0</v>
      </c>
      <c r="FG749">
        <v>2096</v>
      </c>
      <c r="FH749">
        <v>2</v>
      </c>
      <c r="FI749">
        <v>28</v>
      </c>
      <c r="FJ749">
        <v>25.9</v>
      </c>
      <c r="FK749">
        <v>25.8</v>
      </c>
      <c r="FL749">
        <v>18</v>
      </c>
      <c r="FM749">
        <v>494.5</v>
      </c>
      <c r="FN749">
        <v>515.893</v>
      </c>
      <c r="FO749">
        <v>41.5516</v>
      </c>
      <c r="FP749">
        <v>27.1268</v>
      </c>
      <c r="FQ749">
        <v>30.0006</v>
      </c>
      <c r="FR749">
        <v>26.9648</v>
      </c>
      <c r="FS749">
        <v>26.9227</v>
      </c>
      <c r="FT749">
        <v>21.6457</v>
      </c>
      <c r="FU749">
        <v>0</v>
      </c>
      <c r="FV749">
        <v>2.39888</v>
      </c>
      <c r="FW749">
        <v>41.61</v>
      </c>
      <c r="FX749">
        <v>420</v>
      </c>
      <c r="FY749">
        <v>17.2835</v>
      </c>
      <c r="FZ749">
        <v>101.629</v>
      </c>
      <c r="GA749">
        <v>96.1332</v>
      </c>
    </row>
    <row r="750" spans="1:183">
      <c r="A750">
        <v>734</v>
      </c>
      <c r="B750">
        <v>1625678682.5</v>
      </c>
      <c r="C750">
        <v>1466.40000009537</v>
      </c>
      <c r="D750" t="s">
        <v>1774</v>
      </c>
      <c r="E750" t="s">
        <v>1775</v>
      </c>
      <c r="F750">
        <v>1</v>
      </c>
      <c r="G750" t="s">
        <v>302</v>
      </c>
      <c r="H750">
        <v>1625678681.5</v>
      </c>
      <c r="I750">
        <f>(J750)/1000</f>
        <v>0</v>
      </c>
      <c r="J750">
        <f>1000*CJ750*AH750*(CF750-CG750)/(100*BY750*(1000-AH750*CF750))</f>
        <v>0</v>
      </c>
      <c r="K750">
        <f>CJ750*AH750*(CE750-CD750*(1000-AH750*CG750)/(1000-AH750*CF750))/(100*BY750)</f>
        <v>0</v>
      </c>
      <c r="L750">
        <f>CD750 - IF(AH750&gt;1, K750*BY750*100.0/(AJ750*CR750), 0)</f>
        <v>0</v>
      </c>
      <c r="M750">
        <f>((S750-I750/2)*L750-K750)/(S750+I750/2)</f>
        <v>0</v>
      </c>
      <c r="N750">
        <f>M750*(CK750+CL750)/1000.0</f>
        <v>0</v>
      </c>
      <c r="O750">
        <f>(CD750 - IF(AH750&gt;1, K750*BY750*100.0/(AJ750*CR750), 0))*(CK750+CL750)/1000.0</f>
        <v>0</v>
      </c>
      <c r="P750">
        <f>2.0/((1/R750-1/Q750)+SIGN(R750)*SQRT((1/R750-1/Q750)*(1/R750-1/Q750) + 4*BZ750/((BZ750+1)*(BZ750+1))*(2*1/R750*1/Q750-1/Q750*1/Q750)))</f>
        <v>0</v>
      </c>
      <c r="Q750">
        <f>IF(LEFT(CA750,1)&lt;&gt;"0",IF(LEFT(CA750,1)="1",3.0,CB750),$D$5+$E$5*(CR750*CK750/($K$5*1000))+$F$5*(CR750*CK750/($K$5*1000))*MAX(MIN(BY750,$J$5),$I$5)*MAX(MIN(BY750,$J$5),$I$5)+$G$5*MAX(MIN(BY750,$J$5),$I$5)*(CR750*CK750/($K$5*1000))+$H$5*(CR750*CK750/($K$5*1000))*(CR750*CK750/($K$5*1000)))</f>
        <v>0</v>
      </c>
      <c r="R750">
        <f>I750*(1000-(1000*0.61365*exp(17.502*V750/(240.97+V750))/(CK750+CL750)+CF750)/2)/(1000*0.61365*exp(17.502*V750/(240.97+V750))/(CK750+CL750)-CF750)</f>
        <v>0</v>
      </c>
      <c r="S750">
        <f>1/((BZ750+1)/(P750/1.6)+1/(Q750/1.37)) + BZ750/((BZ750+1)/(P750/1.6) + BZ750/(Q750/1.37))</f>
        <v>0</v>
      </c>
      <c r="T750">
        <f>(BU750*BX750)</f>
        <v>0</v>
      </c>
      <c r="U750">
        <f>(CM750+(T750+2*0.95*5.67E-8*(((CM750+$B$7)+273)^4-(CM750+273)^4)-44100*I750)/(1.84*29.3*Q750+8*0.95*5.67E-8*(CM750+273)^3))</f>
        <v>0</v>
      </c>
      <c r="V750">
        <f>($C$7*CN750+$D$7*CO750+$E$7*U750)</f>
        <v>0</v>
      </c>
      <c r="W750">
        <f>0.61365*exp(17.502*V750/(240.97+V750))</f>
        <v>0</v>
      </c>
      <c r="X750">
        <f>(Y750/Z750*100)</f>
        <v>0</v>
      </c>
      <c r="Y750">
        <f>CF750*(CK750+CL750)/1000</f>
        <v>0</v>
      </c>
      <c r="Z750">
        <f>0.61365*exp(17.502*CM750/(240.97+CM750))</f>
        <v>0</v>
      </c>
      <c r="AA750">
        <f>(W750-CF750*(CK750+CL750)/1000)</f>
        <v>0</v>
      </c>
      <c r="AB750">
        <f>(-I750*44100)</f>
        <v>0</v>
      </c>
      <c r="AC750">
        <f>2*29.3*Q750*0.92*(CM750-V750)</f>
        <v>0</v>
      </c>
      <c r="AD750">
        <f>2*0.95*5.67E-8*(((CM750+$B$7)+273)^4-(V750+273)^4)</f>
        <v>0</v>
      </c>
      <c r="AE750">
        <f>T750+AD750+AB750+AC750</f>
        <v>0</v>
      </c>
      <c r="AF750">
        <v>0</v>
      </c>
      <c r="AG750">
        <v>0</v>
      </c>
      <c r="AH750">
        <f>IF(AF750*$H$13&gt;=AJ750,1.0,(AJ750/(AJ750-AF750*$H$13)))</f>
        <v>0</v>
      </c>
      <c r="AI750">
        <f>(AH750-1)*100</f>
        <v>0</v>
      </c>
      <c r="AJ750">
        <f>MAX(0,($B$13+$C$13*CR750)/(1+$D$13*CR750)*CK750/(CM750+273)*$E$13)</f>
        <v>0</v>
      </c>
      <c r="AK750" t="s">
        <v>303</v>
      </c>
      <c r="AL750" t="s">
        <v>303</v>
      </c>
      <c r="AM750">
        <v>0</v>
      </c>
      <c r="AN750">
        <v>0</v>
      </c>
      <c r="AO750">
        <f>1-AM750/AN750</f>
        <v>0</v>
      </c>
      <c r="AP750">
        <v>0</v>
      </c>
      <c r="AQ750" t="s">
        <v>303</v>
      </c>
      <c r="AR750" t="s">
        <v>303</v>
      </c>
      <c r="AS750">
        <v>0</v>
      </c>
      <c r="AT750">
        <v>0</v>
      </c>
      <c r="AU750">
        <f>1-AS750/AT750</f>
        <v>0</v>
      </c>
      <c r="AV750">
        <v>0.5</v>
      </c>
      <c r="AW750">
        <f>BV750</f>
        <v>0</v>
      </c>
      <c r="AX750">
        <f>K750</f>
        <v>0</v>
      </c>
      <c r="AY750">
        <f>AU750*AV750*AW750</f>
        <v>0</v>
      </c>
      <c r="AZ750">
        <f>(AX750-AP750)/AW750</f>
        <v>0</v>
      </c>
      <c r="BA750">
        <f>(AN750-AT750)/AT750</f>
        <v>0</v>
      </c>
      <c r="BB750">
        <f>AM750/(AO750+AM750/AT750)</f>
        <v>0</v>
      </c>
      <c r="BC750" t="s">
        <v>303</v>
      </c>
      <c r="BD750">
        <v>0</v>
      </c>
      <c r="BE750">
        <f>IF(BD750&lt;&gt;0, BD750, BB750)</f>
        <v>0</v>
      </c>
      <c r="BF750">
        <f>1-BE750/AT750</f>
        <v>0</v>
      </c>
      <c r="BG750">
        <f>(AT750-AS750)/(AT750-BE750)</f>
        <v>0</v>
      </c>
      <c r="BH750">
        <f>(AN750-AT750)/(AN750-BE750)</f>
        <v>0</v>
      </c>
      <c r="BI750">
        <f>(AT750-AS750)/(AT750-AM750)</f>
        <v>0</v>
      </c>
      <c r="BJ750">
        <f>(AN750-AT750)/(AN750-AM750)</f>
        <v>0</v>
      </c>
      <c r="BK750">
        <f>(BG750*BE750/AS750)</f>
        <v>0</v>
      </c>
      <c r="BL750">
        <f>(1-BK750)</f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f>$B$11*CS750+$C$11*CT750+$F$11*CU750*(1-CX750)</f>
        <v>0</v>
      </c>
      <c r="BV750">
        <f>BU750*BW750</f>
        <v>0</v>
      </c>
      <c r="BW750">
        <f>($B$11*$D$9+$C$11*$D$9+$F$11*((DH750+CZ750)/MAX(DH750+CZ750+DI750, 0.1)*$I$9+DI750/MAX(DH750+CZ750+DI750, 0.1)*$J$9))/($B$11+$C$11+$F$11)</f>
        <v>0</v>
      </c>
      <c r="BX750">
        <f>($B$11*$K$9+$C$11*$K$9+$F$11*((DH750+CZ750)/MAX(DH750+CZ750+DI750, 0.1)*$P$9+DI750/MAX(DH750+CZ750+DI750, 0.1)*$Q$9))/($B$11+$C$11+$F$11)</f>
        <v>0</v>
      </c>
      <c r="BY750">
        <v>6</v>
      </c>
      <c r="BZ750">
        <v>0.5</v>
      </c>
      <c r="CA750" t="s">
        <v>304</v>
      </c>
      <c r="CB750">
        <v>2</v>
      </c>
      <c r="CC750">
        <v>1625678681.5</v>
      </c>
      <c r="CD750">
        <v>404.878</v>
      </c>
      <c r="CE750">
        <v>420.076</v>
      </c>
      <c r="CF750">
        <v>19.3160666666667</v>
      </c>
      <c r="CG750">
        <v>15.1114666666667</v>
      </c>
      <c r="CH750">
        <v>419.219666666667</v>
      </c>
      <c r="CI750">
        <v>20.9725333333333</v>
      </c>
      <c r="CJ750">
        <v>500.032666666667</v>
      </c>
      <c r="CK750">
        <v>100.412</v>
      </c>
      <c r="CL750">
        <v>0.0998048333333333</v>
      </c>
      <c r="CM750">
        <v>35.4475666666667</v>
      </c>
      <c r="CN750">
        <v>34.5456666666667</v>
      </c>
      <c r="CO750">
        <v>999.9</v>
      </c>
      <c r="CP750">
        <v>0</v>
      </c>
      <c r="CQ750">
        <v>0</v>
      </c>
      <c r="CR750">
        <v>10000.8333333333</v>
      </c>
      <c r="CS750">
        <v>0</v>
      </c>
      <c r="CT750">
        <v>4.50962</v>
      </c>
      <c r="CU750">
        <v>1046.1</v>
      </c>
      <c r="CV750">
        <v>0.962002333333333</v>
      </c>
      <c r="CW750">
        <v>0.0379974</v>
      </c>
      <c r="CX750">
        <v>0</v>
      </c>
      <c r="CY750">
        <v>1087.77666666667</v>
      </c>
      <c r="CZ750">
        <v>4.99912</v>
      </c>
      <c r="DA750">
        <v>11401.0333333333</v>
      </c>
      <c r="DB750">
        <v>6713.44333333333</v>
      </c>
      <c r="DC750">
        <v>39.75</v>
      </c>
      <c r="DD750">
        <v>42.0413333333333</v>
      </c>
      <c r="DE750">
        <v>41.2286666666667</v>
      </c>
      <c r="DF750">
        <v>41.9996666666667</v>
      </c>
      <c r="DG750">
        <v>42.4373333333333</v>
      </c>
      <c r="DH750">
        <v>1001.54</v>
      </c>
      <c r="DI750">
        <v>39.56</v>
      </c>
      <c r="DJ750">
        <v>0</v>
      </c>
      <c r="DK750">
        <v>1625678683.4</v>
      </c>
      <c r="DL750">
        <v>0</v>
      </c>
      <c r="DM750">
        <v>1088.8048</v>
      </c>
      <c r="DN750">
        <v>-11.4215384484462</v>
      </c>
      <c r="DO750">
        <v>-101.392307503408</v>
      </c>
      <c r="DP750">
        <v>11409.76</v>
      </c>
      <c r="DQ750">
        <v>15</v>
      </c>
      <c r="DR750">
        <v>1625677134.6</v>
      </c>
      <c r="DS750" t="s">
        <v>305</v>
      </c>
      <c r="DT750">
        <v>1625677128.6</v>
      </c>
      <c r="DU750">
        <v>1625677134.6</v>
      </c>
      <c r="DV750">
        <v>2</v>
      </c>
      <c r="DW750">
        <v>0.041</v>
      </c>
      <c r="DX750">
        <v>0.026</v>
      </c>
      <c r="DY750">
        <v>-14.347</v>
      </c>
      <c r="DZ750">
        <v>-1.389</v>
      </c>
      <c r="EA750">
        <v>420</v>
      </c>
      <c r="EB750">
        <v>5</v>
      </c>
      <c r="EC750">
        <v>0.14</v>
      </c>
      <c r="ED750">
        <v>0.08</v>
      </c>
      <c r="EE750">
        <v>-15.1297292682927</v>
      </c>
      <c r="EF750">
        <v>-0.0654355400696802</v>
      </c>
      <c r="EG750">
        <v>0.0307166693753308</v>
      </c>
      <c r="EH750">
        <v>1</v>
      </c>
      <c r="EI750">
        <v>1089.36636363636</v>
      </c>
      <c r="EJ750">
        <v>-11.1876118858546</v>
      </c>
      <c r="EK750">
        <v>1.08250780158661</v>
      </c>
      <c r="EL750">
        <v>0</v>
      </c>
      <c r="EM750">
        <v>4.16307975609756</v>
      </c>
      <c r="EN750">
        <v>0.257140975609757</v>
      </c>
      <c r="EO750">
        <v>0.0253740663159046</v>
      </c>
      <c r="EP750">
        <v>0</v>
      </c>
      <c r="EQ750">
        <v>1</v>
      </c>
      <c r="ER750">
        <v>3</v>
      </c>
      <c r="ES750" t="s">
        <v>427</v>
      </c>
      <c r="ET750">
        <v>100</v>
      </c>
      <c r="EU750">
        <v>100</v>
      </c>
      <c r="EV750">
        <v>-14.342</v>
      </c>
      <c r="EW750">
        <v>-1.6565</v>
      </c>
      <c r="EX750">
        <v>-14.3476998515065</v>
      </c>
      <c r="EY750">
        <v>0.000485247639819423</v>
      </c>
      <c r="EZ750">
        <v>-1.36446825205216e-06</v>
      </c>
      <c r="FA750">
        <v>5.78542989185787e-10</v>
      </c>
      <c r="FB750">
        <v>-1.1099058739466</v>
      </c>
      <c r="FC750">
        <v>-0.0508365997127688</v>
      </c>
      <c r="FD750">
        <v>0.00161886503163497</v>
      </c>
      <c r="FE750">
        <v>-2.08621555845513e-05</v>
      </c>
      <c r="FF750">
        <v>0</v>
      </c>
      <c r="FG750">
        <v>2096</v>
      </c>
      <c r="FH750">
        <v>2</v>
      </c>
      <c r="FI750">
        <v>28</v>
      </c>
      <c r="FJ750">
        <v>25.9</v>
      </c>
      <c r="FK750">
        <v>25.8</v>
      </c>
      <c r="FL750">
        <v>18</v>
      </c>
      <c r="FM750">
        <v>494.649</v>
      </c>
      <c r="FN750">
        <v>515.909</v>
      </c>
      <c r="FO750">
        <v>41.5913</v>
      </c>
      <c r="FP750">
        <v>27.1301</v>
      </c>
      <c r="FQ750">
        <v>30.0009</v>
      </c>
      <c r="FR750">
        <v>26.9669</v>
      </c>
      <c r="FS750">
        <v>26.9244</v>
      </c>
      <c r="FT750">
        <v>21.6484</v>
      </c>
      <c r="FU750">
        <v>0</v>
      </c>
      <c r="FV750">
        <v>2.8128</v>
      </c>
      <c r="FW750">
        <v>41.68</v>
      </c>
      <c r="FX750">
        <v>420</v>
      </c>
      <c r="FY750">
        <v>17.3741</v>
      </c>
      <c r="FZ750">
        <v>101.63</v>
      </c>
      <c r="GA750">
        <v>96.1315</v>
      </c>
    </row>
    <row r="751" spans="1:183">
      <c r="A751">
        <v>735</v>
      </c>
      <c r="B751">
        <v>1625678684.5</v>
      </c>
      <c r="C751">
        <v>1468.40000009537</v>
      </c>
      <c r="D751" t="s">
        <v>1776</v>
      </c>
      <c r="E751" t="s">
        <v>1777</v>
      </c>
      <c r="F751">
        <v>1</v>
      </c>
      <c r="G751" t="s">
        <v>302</v>
      </c>
      <c r="H751">
        <v>1625678683.5</v>
      </c>
      <c r="I751">
        <f>(J751)/1000</f>
        <v>0</v>
      </c>
      <c r="J751">
        <f>1000*CJ751*AH751*(CF751-CG751)/(100*BY751*(1000-AH751*CF751))</f>
        <v>0</v>
      </c>
      <c r="K751">
        <f>CJ751*AH751*(CE751-CD751*(1000-AH751*CG751)/(1000-AH751*CF751))/(100*BY751)</f>
        <v>0</v>
      </c>
      <c r="L751">
        <f>CD751 - IF(AH751&gt;1, K751*BY751*100.0/(AJ751*CR751), 0)</f>
        <v>0</v>
      </c>
      <c r="M751">
        <f>((S751-I751/2)*L751-K751)/(S751+I751/2)</f>
        <v>0</v>
      </c>
      <c r="N751">
        <f>M751*(CK751+CL751)/1000.0</f>
        <v>0</v>
      </c>
      <c r="O751">
        <f>(CD751 - IF(AH751&gt;1, K751*BY751*100.0/(AJ751*CR751), 0))*(CK751+CL751)/1000.0</f>
        <v>0</v>
      </c>
      <c r="P751">
        <f>2.0/((1/R751-1/Q751)+SIGN(R751)*SQRT((1/R751-1/Q751)*(1/R751-1/Q751) + 4*BZ751/((BZ751+1)*(BZ751+1))*(2*1/R751*1/Q751-1/Q751*1/Q751)))</f>
        <v>0</v>
      </c>
      <c r="Q751">
        <f>IF(LEFT(CA751,1)&lt;&gt;"0",IF(LEFT(CA751,1)="1",3.0,CB751),$D$5+$E$5*(CR751*CK751/($K$5*1000))+$F$5*(CR751*CK751/($K$5*1000))*MAX(MIN(BY751,$J$5),$I$5)*MAX(MIN(BY751,$J$5),$I$5)+$G$5*MAX(MIN(BY751,$J$5),$I$5)*(CR751*CK751/($K$5*1000))+$H$5*(CR751*CK751/($K$5*1000))*(CR751*CK751/($K$5*1000)))</f>
        <v>0</v>
      </c>
      <c r="R751">
        <f>I751*(1000-(1000*0.61365*exp(17.502*V751/(240.97+V751))/(CK751+CL751)+CF751)/2)/(1000*0.61365*exp(17.502*V751/(240.97+V751))/(CK751+CL751)-CF751)</f>
        <v>0</v>
      </c>
      <c r="S751">
        <f>1/((BZ751+1)/(P751/1.6)+1/(Q751/1.37)) + BZ751/((BZ751+1)/(P751/1.6) + BZ751/(Q751/1.37))</f>
        <v>0</v>
      </c>
      <c r="T751">
        <f>(BU751*BX751)</f>
        <v>0</v>
      </c>
      <c r="U751">
        <f>(CM751+(T751+2*0.95*5.67E-8*(((CM751+$B$7)+273)^4-(CM751+273)^4)-44100*I751)/(1.84*29.3*Q751+8*0.95*5.67E-8*(CM751+273)^3))</f>
        <v>0</v>
      </c>
      <c r="V751">
        <f>($C$7*CN751+$D$7*CO751+$E$7*U751)</f>
        <v>0</v>
      </c>
      <c r="W751">
        <f>0.61365*exp(17.502*V751/(240.97+V751))</f>
        <v>0</v>
      </c>
      <c r="X751">
        <f>(Y751/Z751*100)</f>
        <v>0</v>
      </c>
      <c r="Y751">
        <f>CF751*(CK751+CL751)/1000</f>
        <v>0</v>
      </c>
      <c r="Z751">
        <f>0.61365*exp(17.502*CM751/(240.97+CM751))</f>
        <v>0</v>
      </c>
      <c r="AA751">
        <f>(W751-CF751*(CK751+CL751)/1000)</f>
        <v>0</v>
      </c>
      <c r="AB751">
        <f>(-I751*44100)</f>
        <v>0</v>
      </c>
      <c r="AC751">
        <f>2*29.3*Q751*0.92*(CM751-V751)</f>
        <v>0</v>
      </c>
      <c r="AD751">
        <f>2*0.95*5.67E-8*(((CM751+$B$7)+273)^4-(V751+273)^4)</f>
        <v>0</v>
      </c>
      <c r="AE751">
        <f>T751+AD751+AB751+AC751</f>
        <v>0</v>
      </c>
      <c r="AF751">
        <v>0</v>
      </c>
      <c r="AG751">
        <v>0</v>
      </c>
      <c r="AH751">
        <f>IF(AF751*$H$13&gt;=AJ751,1.0,(AJ751/(AJ751-AF751*$H$13)))</f>
        <v>0</v>
      </c>
      <c r="AI751">
        <f>(AH751-1)*100</f>
        <v>0</v>
      </c>
      <c r="AJ751">
        <f>MAX(0,($B$13+$C$13*CR751)/(1+$D$13*CR751)*CK751/(CM751+273)*$E$13)</f>
        <v>0</v>
      </c>
      <c r="AK751" t="s">
        <v>303</v>
      </c>
      <c r="AL751" t="s">
        <v>303</v>
      </c>
      <c r="AM751">
        <v>0</v>
      </c>
      <c r="AN751">
        <v>0</v>
      </c>
      <c r="AO751">
        <f>1-AM751/AN751</f>
        <v>0</v>
      </c>
      <c r="AP751">
        <v>0</v>
      </c>
      <c r="AQ751" t="s">
        <v>303</v>
      </c>
      <c r="AR751" t="s">
        <v>303</v>
      </c>
      <c r="AS751">
        <v>0</v>
      </c>
      <c r="AT751">
        <v>0</v>
      </c>
      <c r="AU751">
        <f>1-AS751/AT751</f>
        <v>0</v>
      </c>
      <c r="AV751">
        <v>0.5</v>
      </c>
      <c r="AW751">
        <f>BV751</f>
        <v>0</v>
      </c>
      <c r="AX751">
        <f>K751</f>
        <v>0</v>
      </c>
      <c r="AY751">
        <f>AU751*AV751*AW751</f>
        <v>0</v>
      </c>
      <c r="AZ751">
        <f>(AX751-AP751)/AW751</f>
        <v>0</v>
      </c>
      <c r="BA751">
        <f>(AN751-AT751)/AT751</f>
        <v>0</v>
      </c>
      <c r="BB751">
        <f>AM751/(AO751+AM751/AT751)</f>
        <v>0</v>
      </c>
      <c r="BC751" t="s">
        <v>303</v>
      </c>
      <c r="BD751">
        <v>0</v>
      </c>
      <c r="BE751">
        <f>IF(BD751&lt;&gt;0, BD751, BB751)</f>
        <v>0</v>
      </c>
      <c r="BF751">
        <f>1-BE751/AT751</f>
        <v>0</v>
      </c>
      <c r="BG751">
        <f>(AT751-AS751)/(AT751-BE751)</f>
        <v>0</v>
      </c>
      <c r="BH751">
        <f>(AN751-AT751)/(AN751-BE751)</f>
        <v>0</v>
      </c>
      <c r="BI751">
        <f>(AT751-AS751)/(AT751-AM751)</f>
        <v>0</v>
      </c>
      <c r="BJ751">
        <f>(AN751-AT751)/(AN751-AM751)</f>
        <v>0</v>
      </c>
      <c r="BK751">
        <f>(BG751*BE751/AS751)</f>
        <v>0</v>
      </c>
      <c r="BL751">
        <f>(1-BK751)</f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f>$B$11*CS751+$C$11*CT751+$F$11*CU751*(1-CX751)</f>
        <v>0</v>
      </c>
      <c r="BV751">
        <f>BU751*BW751</f>
        <v>0</v>
      </c>
      <c r="BW751">
        <f>($B$11*$D$9+$C$11*$D$9+$F$11*((DH751+CZ751)/MAX(DH751+CZ751+DI751, 0.1)*$I$9+DI751/MAX(DH751+CZ751+DI751, 0.1)*$J$9))/($B$11+$C$11+$F$11)</f>
        <v>0</v>
      </c>
      <c r="BX751">
        <f>($B$11*$K$9+$C$11*$K$9+$F$11*((DH751+CZ751)/MAX(DH751+CZ751+DI751, 0.1)*$P$9+DI751/MAX(DH751+CZ751+DI751, 0.1)*$Q$9))/($B$11+$C$11+$F$11)</f>
        <v>0</v>
      </c>
      <c r="BY751">
        <v>6</v>
      </c>
      <c r="BZ751">
        <v>0.5</v>
      </c>
      <c r="CA751" t="s">
        <v>304</v>
      </c>
      <c r="CB751">
        <v>2</v>
      </c>
      <c r="CC751">
        <v>1625678683.5</v>
      </c>
      <c r="CD751">
        <v>404.898333333333</v>
      </c>
      <c r="CE751">
        <v>420.001666666667</v>
      </c>
      <c r="CF751">
        <v>19.3306</v>
      </c>
      <c r="CG751">
        <v>15.1198333333333</v>
      </c>
      <c r="CH751">
        <v>419.24</v>
      </c>
      <c r="CI751">
        <v>20.9872333333333</v>
      </c>
      <c r="CJ751">
        <v>500.079333333333</v>
      </c>
      <c r="CK751">
        <v>100.41</v>
      </c>
      <c r="CL751">
        <v>0.0998909333333333</v>
      </c>
      <c r="CM751">
        <v>35.4779666666667</v>
      </c>
      <c r="CN751">
        <v>34.5659333333333</v>
      </c>
      <c r="CO751">
        <v>999.9</v>
      </c>
      <c r="CP751">
        <v>0</v>
      </c>
      <c r="CQ751">
        <v>0</v>
      </c>
      <c r="CR751">
        <v>10013.7333333333</v>
      </c>
      <c r="CS751">
        <v>0</v>
      </c>
      <c r="CT751">
        <v>4.52157</v>
      </c>
      <c r="CU751">
        <v>1046</v>
      </c>
      <c r="CV751">
        <v>0.961998666666667</v>
      </c>
      <c r="CW751">
        <v>0.0380011</v>
      </c>
      <c r="CX751">
        <v>0</v>
      </c>
      <c r="CY751">
        <v>1087.05333333333</v>
      </c>
      <c r="CZ751">
        <v>4.99912</v>
      </c>
      <c r="DA751">
        <v>11396.4</v>
      </c>
      <c r="DB751">
        <v>6712.79666666667</v>
      </c>
      <c r="DC751">
        <v>39.7496666666667</v>
      </c>
      <c r="DD751">
        <v>42.062</v>
      </c>
      <c r="DE751">
        <v>41.2496666666667</v>
      </c>
      <c r="DF751">
        <v>42.0203333333333</v>
      </c>
      <c r="DG751">
        <v>42.4996666666667</v>
      </c>
      <c r="DH751">
        <v>1001.44</v>
      </c>
      <c r="DI751">
        <v>39.56</v>
      </c>
      <c r="DJ751">
        <v>0</v>
      </c>
      <c r="DK751">
        <v>1625678685.2</v>
      </c>
      <c r="DL751">
        <v>0</v>
      </c>
      <c r="DM751">
        <v>1088.50384615385</v>
      </c>
      <c r="DN751">
        <v>-11.8044444600699</v>
      </c>
      <c r="DO751">
        <v>-101.494017184105</v>
      </c>
      <c r="DP751">
        <v>11407.4038461538</v>
      </c>
      <c r="DQ751">
        <v>15</v>
      </c>
      <c r="DR751">
        <v>1625677134.6</v>
      </c>
      <c r="DS751" t="s">
        <v>305</v>
      </c>
      <c r="DT751">
        <v>1625677128.6</v>
      </c>
      <c r="DU751">
        <v>1625677134.6</v>
      </c>
      <c r="DV751">
        <v>2</v>
      </c>
      <c r="DW751">
        <v>0.041</v>
      </c>
      <c r="DX751">
        <v>0.026</v>
      </c>
      <c r="DY751">
        <v>-14.347</v>
      </c>
      <c r="DZ751">
        <v>-1.389</v>
      </c>
      <c r="EA751">
        <v>420</v>
      </c>
      <c r="EB751">
        <v>5</v>
      </c>
      <c r="EC751">
        <v>0.14</v>
      </c>
      <c r="ED751">
        <v>0.08</v>
      </c>
      <c r="EE751">
        <v>-15.1303512195122</v>
      </c>
      <c r="EF751">
        <v>-0.00906062717769359</v>
      </c>
      <c r="EG751">
        <v>0.0313696927059225</v>
      </c>
      <c r="EH751">
        <v>1</v>
      </c>
      <c r="EI751">
        <v>1089.018</v>
      </c>
      <c r="EJ751">
        <v>-11.6911937377685</v>
      </c>
      <c r="EK751">
        <v>1.190895941238</v>
      </c>
      <c r="EL751">
        <v>0</v>
      </c>
      <c r="EM751">
        <v>4.17148463414634</v>
      </c>
      <c r="EN751">
        <v>0.256272125435539</v>
      </c>
      <c r="EO751">
        <v>0.0252899724751329</v>
      </c>
      <c r="EP751">
        <v>0</v>
      </c>
      <c r="EQ751">
        <v>1</v>
      </c>
      <c r="ER751">
        <v>3</v>
      </c>
      <c r="ES751" t="s">
        <v>427</v>
      </c>
      <c r="ET751">
        <v>100</v>
      </c>
      <c r="EU751">
        <v>100</v>
      </c>
      <c r="EV751">
        <v>-14.341</v>
      </c>
      <c r="EW751">
        <v>-1.6567</v>
      </c>
      <c r="EX751">
        <v>-14.3476998515065</v>
      </c>
      <c r="EY751">
        <v>0.000485247639819423</v>
      </c>
      <c r="EZ751">
        <v>-1.36446825205216e-06</v>
      </c>
      <c r="FA751">
        <v>5.78542989185787e-10</v>
      </c>
      <c r="FB751">
        <v>-1.1099058739466</v>
      </c>
      <c r="FC751">
        <v>-0.0508365997127688</v>
      </c>
      <c r="FD751">
        <v>0.00161886503163497</v>
      </c>
      <c r="FE751">
        <v>-2.08621555845513e-05</v>
      </c>
      <c r="FF751">
        <v>0</v>
      </c>
      <c r="FG751">
        <v>2096</v>
      </c>
      <c r="FH751">
        <v>2</v>
      </c>
      <c r="FI751">
        <v>28</v>
      </c>
      <c r="FJ751">
        <v>25.9</v>
      </c>
      <c r="FK751">
        <v>25.8</v>
      </c>
      <c r="FL751">
        <v>18</v>
      </c>
      <c r="FM751">
        <v>494.737</v>
      </c>
      <c r="FN751">
        <v>515.853</v>
      </c>
      <c r="FO751">
        <v>41.6319</v>
      </c>
      <c r="FP751">
        <v>27.1332</v>
      </c>
      <c r="FQ751">
        <v>30.0012</v>
      </c>
      <c r="FR751">
        <v>26.9687</v>
      </c>
      <c r="FS751">
        <v>26.9261</v>
      </c>
      <c r="FT751">
        <v>21.6459</v>
      </c>
      <c r="FU751">
        <v>0</v>
      </c>
      <c r="FV751">
        <v>2.8128</v>
      </c>
      <c r="FW751">
        <v>41.68</v>
      </c>
      <c r="FX751">
        <v>420</v>
      </c>
      <c r="FY751">
        <v>17.4615</v>
      </c>
      <c r="FZ751">
        <v>101.63</v>
      </c>
      <c r="GA751">
        <v>96.1305</v>
      </c>
    </row>
    <row r="752" spans="1:183">
      <c r="A752">
        <v>736</v>
      </c>
      <c r="B752">
        <v>1625678686.5</v>
      </c>
      <c r="C752">
        <v>1470.40000009537</v>
      </c>
      <c r="D752" t="s">
        <v>1778</v>
      </c>
      <c r="E752" t="s">
        <v>1779</v>
      </c>
      <c r="F752">
        <v>1</v>
      </c>
      <c r="G752" t="s">
        <v>302</v>
      </c>
      <c r="H752">
        <v>1625678685.5</v>
      </c>
      <c r="I752">
        <f>(J752)/1000</f>
        <v>0</v>
      </c>
      <c r="J752">
        <f>1000*CJ752*AH752*(CF752-CG752)/(100*BY752*(1000-AH752*CF752))</f>
        <v>0</v>
      </c>
      <c r="K752">
        <f>CJ752*AH752*(CE752-CD752*(1000-AH752*CG752)/(1000-AH752*CF752))/(100*BY752)</f>
        <v>0</v>
      </c>
      <c r="L752">
        <f>CD752 - IF(AH752&gt;1, K752*BY752*100.0/(AJ752*CR752), 0)</f>
        <v>0</v>
      </c>
      <c r="M752">
        <f>((S752-I752/2)*L752-K752)/(S752+I752/2)</f>
        <v>0</v>
      </c>
      <c r="N752">
        <f>M752*(CK752+CL752)/1000.0</f>
        <v>0</v>
      </c>
      <c r="O752">
        <f>(CD752 - IF(AH752&gt;1, K752*BY752*100.0/(AJ752*CR752), 0))*(CK752+CL752)/1000.0</f>
        <v>0</v>
      </c>
      <c r="P752">
        <f>2.0/((1/R752-1/Q752)+SIGN(R752)*SQRT((1/R752-1/Q752)*(1/R752-1/Q752) + 4*BZ752/((BZ752+1)*(BZ752+1))*(2*1/R752*1/Q752-1/Q752*1/Q752)))</f>
        <v>0</v>
      </c>
      <c r="Q752">
        <f>IF(LEFT(CA752,1)&lt;&gt;"0",IF(LEFT(CA752,1)="1",3.0,CB752),$D$5+$E$5*(CR752*CK752/($K$5*1000))+$F$5*(CR752*CK752/($K$5*1000))*MAX(MIN(BY752,$J$5),$I$5)*MAX(MIN(BY752,$J$5),$I$5)+$G$5*MAX(MIN(BY752,$J$5),$I$5)*(CR752*CK752/($K$5*1000))+$H$5*(CR752*CK752/($K$5*1000))*(CR752*CK752/($K$5*1000)))</f>
        <v>0</v>
      </c>
      <c r="R752">
        <f>I752*(1000-(1000*0.61365*exp(17.502*V752/(240.97+V752))/(CK752+CL752)+CF752)/2)/(1000*0.61365*exp(17.502*V752/(240.97+V752))/(CK752+CL752)-CF752)</f>
        <v>0</v>
      </c>
      <c r="S752">
        <f>1/((BZ752+1)/(P752/1.6)+1/(Q752/1.37)) + BZ752/((BZ752+1)/(P752/1.6) + BZ752/(Q752/1.37))</f>
        <v>0</v>
      </c>
      <c r="T752">
        <f>(BU752*BX752)</f>
        <v>0</v>
      </c>
      <c r="U752">
        <f>(CM752+(T752+2*0.95*5.67E-8*(((CM752+$B$7)+273)^4-(CM752+273)^4)-44100*I752)/(1.84*29.3*Q752+8*0.95*5.67E-8*(CM752+273)^3))</f>
        <v>0</v>
      </c>
      <c r="V752">
        <f>($C$7*CN752+$D$7*CO752+$E$7*U752)</f>
        <v>0</v>
      </c>
      <c r="W752">
        <f>0.61365*exp(17.502*V752/(240.97+V752))</f>
        <v>0</v>
      </c>
      <c r="X752">
        <f>(Y752/Z752*100)</f>
        <v>0</v>
      </c>
      <c r="Y752">
        <f>CF752*(CK752+CL752)/1000</f>
        <v>0</v>
      </c>
      <c r="Z752">
        <f>0.61365*exp(17.502*CM752/(240.97+CM752))</f>
        <v>0</v>
      </c>
      <c r="AA752">
        <f>(W752-CF752*(CK752+CL752)/1000)</f>
        <v>0</v>
      </c>
      <c r="AB752">
        <f>(-I752*44100)</f>
        <v>0</v>
      </c>
      <c r="AC752">
        <f>2*29.3*Q752*0.92*(CM752-V752)</f>
        <v>0</v>
      </c>
      <c r="AD752">
        <f>2*0.95*5.67E-8*(((CM752+$B$7)+273)^4-(V752+273)^4)</f>
        <v>0</v>
      </c>
      <c r="AE752">
        <f>T752+AD752+AB752+AC752</f>
        <v>0</v>
      </c>
      <c r="AF752">
        <v>0</v>
      </c>
      <c r="AG752">
        <v>0</v>
      </c>
      <c r="AH752">
        <f>IF(AF752*$H$13&gt;=AJ752,1.0,(AJ752/(AJ752-AF752*$H$13)))</f>
        <v>0</v>
      </c>
      <c r="AI752">
        <f>(AH752-1)*100</f>
        <v>0</v>
      </c>
      <c r="AJ752">
        <f>MAX(0,($B$13+$C$13*CR752)/(1+$D$13*CR752)*CK752/(CM752+273)*$E$13)</f>
        <v>0</v>
      </c>
      <c r="AK752" t="s">
        <v>303</v>
      </c>
      <c r="AL752" t="s">
        <v>303</v>
      </c>
      <c r="AM752">
        <v>0</v>
      </c>
      <c r="AN752">
        <v>0</v>
      </c>
      <c r="AO752">
        <f>1-AM752/AN752</f>
        <v>0</v>
      </c>
      <c r="AP752">
        <v>0</v>
      </c>
      <c r="AQ752" t="s">
        <v>303</v>
      </c>
      <c r="AR752" t="s">
        <v>303</v>
      </c>
      <c r="AS752">
        <v>0</v>
      </c>
      <c r="AT752">
        <v>0</v>
      </c>
      <c r="AU752">
        <f>1-AS752/AT752</f>
        <v>0</v>
      </c>
      <c r="AV752">
        <v>0.5</v>
      </c>
      <c r="AW752">
        <f>BV752</f>
        <v>0</v>
      </c>
      <c r="AX752">
        <f>K752</f>
        <v>0</v>
      </c>
      <c r="AY752">
        <f>AU752*AV752*AW752</f>
        <v>0</v>
      </c>
      <c r="AZ752">
        <f>(AX752-AP752)/AW752</f>
        <v>0</v>
      </c>
      <c r="BA752">
        <f>(AN752-AT752)/AT752</f>
        <v>0</v>
      </c>
      <c r="BB752">
        <f>AM752/(AO752+AM752/AT752)</f>
        <v>0</v>
      </c>
      <c r="BC752" t="s">
        <v>303</v>
      </c>
      <c r="BD752">
        <v>0</v>
      </c>
      <c r="BE752">
        <f>IF(BD752&lt;&gt;0, BD752, BB752)</f>
        <v>0</v>
      </c>
      <c r="BF752">
        <f>1-BE752/AT752</f>
        <v>0</v>
      </c>
      <c r="BG752">
        <f>(AT752-AS752)/(AT752-BE752)</f>
        <v>0</v>
      </c>
      <c r="BH752">
        <f>(AN752-AT752)/(AN752-BE752)</f>
        <v>0</v>
      </c>
      <c r="BI752">
        <f>(AT752-AS752)/(AT752-AM752)</f>
        <v>0</v>
      </c>
      <c r="BJ752">
        <f>(AN752-AT752)/(AN752-AM752)</f>
        <v>0</v>
      </c>
      <c r="BK752">
        <f>(BG752*BE752/AS752)</f>
        <v>0</v>
      </c>
      <c r="BL752">
        <f>(1-BK752)</f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f>$B$11*CS752+$C$11*CT752+$F$11*CU752*(1-CX752)</f>
        <v>0</v>
      </c>
      <c r="BV752">
        <f>BU752*BW752</f>
        <v>0</v>
      </c>
      <c r="BW752">
        <f>($B$11*$D$9+$C$11*$D$9+$F$11*((DH752+CZ752)/MAX(DH752+CZ752+DI752, 0.1)*$I$9+DI752/MAX(DH752+CZ752+DI752, 0.1)*$J$9))/($B$11+$C$11+$F$11)</f>
        <v>0</v>
      </c>
      <c r="BX752">
        <f>($B$11*$K$9+$C$11*$K$9+$F$11*((DH752+CZ752)/MAX(DH752+CZ752+DI752, 0.1)*$P$9+DI752/MAX(DH752+CZ752+DI752, 0.1)*$Q$9))/($B$11+$C$11+$F$11)</f>
        <v>0</v>
      </c>
      <c r="BY752">
        <v>6</v>
      </c>
      <c r="BZ752">
        <v>0.5</v>
      </c>
      <c r="CA752" t="s">
        <v>304</v>
      </c>
      <c r="CB752">
        <v>2</v>
      </c>
      <c r="CC752">
        <v>1625678685.5</v>
      </c>
      <c r="CD752">
        <v>404.901333333333</v>
      </c>
      <c r="CE752">
        <v>420.025333333333</v>
      </c>
      <c r="CF752">
        <v>19.3442666666667</v>
      </c>
      <c r="CG752">
        <v>15.1269666666667</v>
      </c>
      <c r="CH752">
        <v>419.242333333333</v>
      </c>
      <c r="CI752">
        <v>21.001</v>
      </c>
      <c r="CJ752">
        <v>500.010333333333</v>
      </c>
      <c r="CK752">
        <v>100.409666666667</v>
      </c>
      <c r="CL752">
        <v>0.1000727</v>
      </c>
      <c r="CM752">
        <v>35.5076333333333</v>
      </c>
      <c r="CN752">
        <v>34.5917333333333</v>
      </c>
      <c r="CO752">
        <v>999.9</v>
      </c>
      <c r="CP752">
        <v>0</v>
      </c>
      <c r="CQ752">
        <v>0</v>
      </c>
      <c r="CR752">
        <v>10002.9333333333</v>
      </c>
      <c r="CS752">
        <v>0</v>
      </c>
      <c r="CT752">
        <v>4.52340666666667</v>
      </c>
      <c r="CU752">
        <v>1046.1</v>
      </c>
      <c r="CV752">
        <v>0.961998666666667</v>
      </c>
      <c r="CW752">
        <v>0.0380011</v>
      </c>
      <c r="CX752">
        <v>0</v>
      </c>
      <c r="CY752">
        <v>1086.75666666667</v>
      </c>
      <c r="CZ752">
        <v>4.99912</v>
      </c>
      <c r="DA752">
        <v>11393.4333333333</v>
      </c>
      <c r="DB752">
        <v>6713.44666666667</v>
      </c>
      <c r="DC752">
        <v>39.8953333333333</v>
      </c>
      <c r="DD752">
        <v>42.0206666666667</v>
      </c>
      <c r="DE752">
        <v>41.1663333333333</v>
      </c>
      <c r="DF752">
        <v>41.854</v>
      </c>
      <c r="DG752">
        <v>42.312</v>
      </c>
      <c r="DH752">
        <v>1001.53666666667</v>
      </c>
      <c r="DI752">
        <v>39.5633333333333</v>
      </c>
      <c r="DJ752">
        <v>0</v>
      </c>
      <c r="DK752">
        <v>1625678687.6</v>
      </c>
      <c r="DL752">
        <v>0</v>
      </c>
      <c r="DM752">
        <v>1088.05115384615</v>
      </c>
      <c r="DN752">
        <v>-11.9347008670219</v>
      </c>
      <c r="DO752">
        <v>-100.841025644683</v>
      </c>
      <c r="DP752">
        <v>11403.3153846154</v>
      </c>
      <c r="DQ752">
        <v>15</v>
      </c>
      <c r="DR752">
        <v>1625677134.6</v>
      </c>
      <c r="DS752" t="s">
        <v>305</v>
      </c>
      <c r="DT752">
        <v>1625677128.6</v>
      </c>
      <c r="DU752">
        <v>1625677134.6</v>
      </c>
      <c r="DV752">
        <v>2</v>
      </c>
      <c r="DW752">
        <v>0.041</v>
      </c>
      <c r="DX752">
        <v>0.026</v>
      </c>
      <c r="DY752">
        <v>-14.347</v>
      </c>
      <c r="DZ752">
        <v>-1.389</v>
      </c>
      <c r="EA752">
        <v>420</v>
      </c>
      <c r="EB752">
        <v>5</v>
      </c>
      <c r="EC752">
        <v>0.14</v>
      </c>
      <c r="ED752">
        <v>0.08</v>
      </c>
      <c r="EE752">
        <v>-15.1287634146341</v>
      </c>
      <c r="EF752">
        <v>0.00495261324040281</v>
      </c>
      <c r="EG752">
        <v>0.0319443781541815</v>
      </c>
      <c r="EH752">
        <v>1</v>
      </c>
      <c r="EI752">
        <v>1088.54181818182</v>
      </c>
      <c r="EJ752">
        <v>-11.5846953435282</v>
      </c>
      <c r="EK752">
        <v>1.11401935281991</v>
      </c>
      <c r="EL752">
        <v>0</v>
      </c>
      <c r="EM752">
        <v>4.17985048780488</v>
      </c>
      <c r="EN752">
        <v>0.248503066202081</v>
      </c>
      <c r="EO752">
        <v>0.0245287839825883</v>
      </c>
      <c r="EP752">
        <v>0</v>
      </c>
      <c r="EQ752">
        <v>1</v>
      </c>
      <c r="ER752">
        <v>3</v>
      </c>
      <c r="ES752" t="s">
        <v>427</v>
      </c>
      <c r="ET752">
        <v>100</v>
      </c>
      <c r="EU752">
        <v>100</v>
      </c>
      <c r="EV752">
        <v>-14.341</v>
      </c>
      <c r="EW752">
        <v>-1.6568</v>
      </c>
      <c r="EX752">
        <v>-14.3476998515065</v>
      </c>
      <c r="EY752">
        <v>0.000485247639819423</v>
      </c>
      <c r="EZ752">
        <v>-1.36446825205216e-06</v>
      </c>
      <c r="FA752">
        <v>5.78542989185787e-10</v>
      </c>
      <c r="FB752">
        <v>-1.1099058739466</v>
      </c>
      <c r="FC752">
        <v>-0.0508365997127688</v>
      </c>
      <c r="FD752">
        <v>0.00161886503163497</v>
      </c>
      <c r="FE752">
        <v>-2.08621555845513e-05</v>
      </c>
      <c r="FF752">
        <v>0</v>
      </c>
      <c r="FG752">
        <v>2096</v>
      </c>
      <c r="FH752">
        <v>2</v>
      </c>
      <c r="FI752">
        <v>28</v>
      </c>
      <c r="FJ752">
        <v>26</v>
      </c>
      <c r="FK752">
        <v>25.9</v>
      </c>
      <c r="FL752">
        <v>18</v>
      </c>
      <c r="FM752">
        <v>494.518</v>
      </c>
      <c r="FN752">
        <v>515.729</v>
      </c>
      <c r="FO752">
        <v>41.6775</v>
      </c>
      <c r="FP752">
        <v>27.136</v>
      </c>
      <c r="FQ752">
        <v>30.001</v>
      </c>
      <c r="FR752">
        <v>26.9704</v>
      </c>
      <c r="FS752">
        <v>26.9283</v>
      </c>
      <c r="FT752">
        <v>21.6458</v>
      </c>
      <c r="FU752">
        <v>0</v>
      </c>
      <c r="FV752">
        <v>3.18996</v>
      </c>
      <c r="FW752">
        <v>41.75</v>
      </c>
      <c r="FX752">
        <v>420</v>
      </c>
      <c r="FY752">
        <v>17.5429</v>
      </c>
      <c r="FZ752">
        <v>101.629</v>
      </c>
      <c r="GA752">
        <v>96.1303</v>
      </c>
    </row>
    <row r="753" spans="1:183">
      <c r="A753">
        <v>737</v>
      </c>
      <c r="B753">
        <v>1625678688.5</v>
      </c>
      <c r="C753">
        <v>1472.40000009537</v>
      </c>
      <c r="D753" t="s">
        <v>1780</v>
      </c>
      <c r="E753" t="s">
        <v>1781</v>
      </c>
      <c r="F753">
        <v>1</v>
      </c>
      <c r="G753" t="s">
        <v>302</v>
      </c>
      <c r="H753">
        <v>1625678687.5</v>
      </c>
      <c r="I753">
        <f>(J753)/1000</f>
        <v>0</v>
      </c>
      <c r="J753">
        <f>1000*CJ753*AH753*(CF753-CG753)/(100*BY753*(1000-AH753*CF753))</f>
        <v>0</v>
      </c>
      <c r="K753">
        <f>CJ753*AH753*(CE753-CD753*(1000-AH753*CG753)/(1000-AH753*CF753))/(100*BY753)</f>
        <v>0</v>
      </c>
      <c r="L753">
        <f>CD753 - IF(AH753&gt;1, K753*BY753*100.0/(AJ753*CR753), 0)</f>
        <v>0</v>
      </c>
      <c r="M753">
        <f>((S753-I753/2)*L753-K753)/(S753+I753/2)</f>
        <v>0</v>
      </c>
      <c r="N753">
        <f>M753*(CK753+CL753)/1000.0</f>
        <v>0</v>
      </c>
      <c r="O753">
        <f>(CD753 - IF(AH753&gt;1, K753*BY753*100.0/(AJ753*CR753), 0))*(CK753+CL753)/1000.0</f>
        <v>0</v>
      </c>
      <c r="P753">
        <f>2.0/((1/R753-1/Q753)+SIGN(R753)*SQRT((1/R753-1/Q753)*(1/R753-1/Q753) + 4*BZ753/((BZ753+1)*(BZ753+1))*(2*1/R753*1/Q753-1/Q753*1/Q753)))</f>
        <v>0</v>
      </c>
      <c r="Q753">
        <f>IF(LEFT(CA753,1)&lt;&gt;"0",IF(LEFT(CA753,1)="1",3.0,CB753),$D$5+$E$5*(CR753*CK753/($K$5*1000))+$F$5*(CR753*CK753/($K$5*1000))*MAX(MIN(BY753,$J$5),$I$5)*MAX(MIN(BY753,$J$5),$I$5)+$G$5*MAX(MIN(BY753,$J$5),$I$5)*(CR753*CK753/($K$5*1000))+$H$5*(CR753*CK753/($K$5*1000))*(CR753*CK753/($K$5*1000)))</f>
        <v>0</v>
      </c>
      <c r="R753">
        <f>I753*(1000-(1000*0.61365*exp(17.502*V753/(240.97+V753))/(CK753+CL753)+CF753)/2)/(1000*0.61365*exp(17.502*V753/(240.97+V753))/(CK753+CL753)-CF753)</f>
        <v>0</v>
      </c>
      <c r="S753">
        <f>1/((BZ753+1)/(P753/1.6)+1/(Q753/1.37)) + BZ753/((BZ753+1)/(P753/1.6) + BZ753/(Q753/1.37))</f>
        <v>0</v>
      </c>
      <c r="T753">
        <f>(BU753*BX753)</f>
        <v>0</v>
      </c>
      <c r="U753">
        <f>(CM753+(T753+2*0.95*5.67E-8*(((CM753+$B$7)+273)^4-(CM753+273)^4)-44100*I753)/(1.84*29.3*Q753+8*0.95*5.67E-8*(CM753+273)^3))</f>
        <v>0</v>
      </c>
      <c r="V753">
        <f>($C$7*CN753+$D$7*CO753+$E$7*U753)</f>
        <v>0</v>
      </c>
      <c r="W753">
        <f>0.61365*exp(17.502*V753/(240.97+V753))</f>
        <v>0</v>
      </c>
      <c r="X753">
        <f>(Y753/Z753*100)</f>
        <v>0</v>
      </c>
      <c r="Y753">
        <f>CF753*(CK753+CL753)/1000</f>
        <v>0</v>
      </c>
      <c r="Z753">
        <f>0.61365*exp(17.502*CM753/(240.97+CM753))</f>
        <v>0</v>
      </c>
      <c r="AA753">
        <f>(W753-CF753*(CK753+CL753)/1000)</f>
        <v>0</v>
      </c>
      <c r="AB753">
        <f>(-I753*44100)</f>
        <v>0</v>
      </c>
      <c r="AC753">
        <f>2*29.3*Q753*0.92*(CM753-V753)</f>
        <v>0</v>
      </c>
      <c r="AD753">
        <f>2*0.95*5.67E-8*(((CM753+$B$7)+273)^4-(V753+273)^4)</f>
        <v>0</v>
      </c>
      <c r="AE753">
        <f>T753+AD753+AB753+AC753</f>
        <v>0</v>
      </c>
      <c r="AF753">
        <v>0</v>
      </c>
      <c r="AG753">
        <v>0</v>
      </c>
      <c r="AH753">
        <f>IF(AF753*$H$13&gt;=AJ753,1.0,(AJ753/(AJ753-AF753*$H$13)))</f>
        <v>0</v>
      </c>
      <c r="AI753">
        <f>(AH753-1)*100</f>
        <v>0</v>
      </c>
      <c r="AJ753">
        <f>MAX(0,($B$13+$C$13*CR753)/(1+$D$13*CR753)*CK753/(CM753+273)*$E$13)</f>
        <v>0</v>
      </c>
      <c r="AK753" t="s">
        <v>303</v>
      </c>
      <c r="AL753" t="s">
        <v>303</v>
      </c>
      <c r="AM753">
        <v>0</v>
      </c>
      <c r="AN753">
        <v>0</v>
      </c>
      <c r="AO753">
        <f>1-AM753/AN753</f>
        <v>0</v>
      </c>
      <c r="AP753">
        <v>0</v>
      </c>
      <c r="AQ753" t="s">
        <v>303</v>
      </c>
      <c r="AR753" t="s">
        <v>303</v>
      </c>
      <c r="AS753">
        <v>0</v>
      </c>
      <c r="AT753">
        <v>0</v>
      </c>
      <c r="AU753">
        <f>1-AS753/AT753</f>
        <v>0</v>
      </c>
      <c r="AV753">
        <v>0.5</v>
      </c>
      <c r="AW753">
        <f>BV753</f>
        <v>0</v>
      </c>
      <c r="AX753">
        <f>K753</f>
        <v>0</v>
      </c>
      <c r="AY753">
        <f>AU753*AV753*AW753</f>
        <v>0</v>
      </c>
      <c r="AZ753">
        <f>(AX753-AP753)/AW753</f>
        <v>0</v>
      </c>
      <c r="BA753">
        <f>(AN753-AT753)/AT753</f>
        <v>0</v>
      </c>
      <c r="BB753">
        <f>AM753/(AO753+AM753/AT753)</f>
        <v>0</v>
      </c>
      <c r="BC753" t="s">
        <v>303</v>
      </c>
      <c r="BD753">
        <v>0</v>
      </c>
      <c r="BE753">
        <f>IF(BD753&lt;&gt;0, BD753, BB753)</f>
        <v>0</v>
      </c>
      <c r="BF753">
        <f>1-BE753/AT753</f>
        <v>0</v>
      </c>
      <c r="BG753">
        <f>(AT753-AS753)/(AT753-BE753)</f>
        <v>0</v>
      </c>
      <c r="BH753">
        <f>(AN753-AT753)/(AN753-BE753)</f>
        <v>0</v>
      </c>
      <c r="BI753">
        <f>(AT753-AS753)/(AT753-AM753)</f>
        <v>0</v>
      </c>
      <c r="BJ753">
        <f>(AN753-AT753)/(AN753-AM753)</f>
        <v>0</v>
      </c>
      <c r="BK753">
        <f>(BG753*BE753/AS753)</f>
        <v>0</v>
      </c>
      <c r="BL753">
        <f>(1-BK753)</f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f>$B$11*CS753+$C$11*CT753+$F$11*CU753*(1-CX753)</f>
        <v>0</v>
      </c>
      <c r="BV753">
        <f>BU753*BW753</f>
        <v>0</v>
      </c>
      <c r="BW753">
        <f>($B$11*$D$9+$C$11*$D$9+$F$11*((DH753+CZ753)/MAX(DH753+CZ753+DI753, 0.1)*$I$9+DI753/MAX(DH753+CZ753+DI753, 0.1)*$J$9))/($B$11+$C$11+$F$11)</f>
        <v>0</v>
      </c>
      <c r="BX753">
        <f>($B$11*$K$9+$C$11*$K$9+$F$11*((DH753+CZ753)/MAX(DH753+CZ753+DI753, 0.1)*$P$9+DI753/MAX(DH753+CZ753+DI753, 0.1)*$Q$9))/($B$11+$C$11+$F$11)</f>
        <v>0</v>
      </c>
      <c r="BY753">
        <v>6</v>
      </c>
      <c r="BZ753">
        <v>0.5</v>
      </c>
      <c r="CA753" t="s">
        <v>304</v>
      </c>
      <c r="CB753">
        <v>2</v>
      </c>
      <c r="CC753">
        <v>1625678687.5</v>
      </c>
      <c r="CD753">
        <v>404.888333333333</v>
      </c>
      <c r="CE753">
        <v>420.052</v>
      </c>
      <c r="CF753">
        <v>19.3592333333333</v>
      </c>
      <c r="CG753">
        <v>15.1357333333333</v>
      </c>
      <c r="CH753">
        <v>419.229333333333</v>
      </c>
      <c r="CI753">
        <v>21.0162</v>
      </c>
      <c r="CJ753">
        <v>500.012</v>
      </c>
      <c r="CK753">
        <v>100.411</v>
      </c>
      <c r="CL753">
        <v>0.1001289</v>
      </c>
      <c r="CM753">
        <v>35.5381</v>
      </c>
      <c r="CN753">
        <v>34.6238333333333</v>
      </c>
      <c r="CO753">
        <v>999.9</v>
      </c>
      <c r="CP753">
        <v>0</v>
      </c>
      <c r="CQ753">
        <v>0</v>
      </c>
      <c r="CR753">
        <v>9970.83333333333</v>
      </c>
      <c r="CS753">
        <v>0</v>
      </c>
      <c r="CT753">
        <v>4.53719666666667</v>
      </c>
      <c r="CU753">
        <v>1046.19666666667</v>
      </c>
      <c r="CV753">
        <v>0.962002333333333</v>
      </c>
      <c r="CW753">
        <v>0.0379974</v>
      </c>
      <c r="CX753">
        <v>0</v>
      </c>
      <c r="CY753">
        <v>1086.31</v>
      </c>
      <c r="CZ753">
        <v>4.99912</v>
      </c>
      <c r="DA753">
        <v>11390.6</v>
      </c>
      <c r="DB753">
        <v>6714.07333333333</v>
      </c>
      <c r="DC753">
        <v>39.7286666666667</v>
      </c>
      <c r="DD753">
        <v>42.0206666666667</v>
      </c>
      <c r="DE753">
        <v>41.1453333333333</v>
      </c>
      <c r="DF753">
        <v>41.8953333333333</v>
      </c>
      <c r="DG753">
        <v>42.3956666666667</v>
      </c>
      <c r="DH753">
        <v>1001.63333333333</v>
      </c>
      <c r="DI753">
        <v>39.5633333333333</v>
      </c>
      <c r="DJ753">
        <v>0</v>
      </c>
      <c r="DK753">
        <v>1625678689.4</v>
      </c>
      <c r="DL753">
        <v>0</v>
      </c>
      <c r="DM753">
        <v>1087.6124</v>
      </c>
      <c r="DN753">
        <v>-11.7323076860964</v>
      </c>
      <c r="DO753">
        <v>-100.361538294122</v>
      </c>
      <c r="DP753">
        <v>11399.852</v>
      </c>
      <c r="DQ753">
        <v>15</v>
      </c>
      <c r="DR753">
        <v>1625677134.6</v>
      </c>
      <c r="DS753" t="s">
        <v>305</v>
      </c>
      <c r="DT753">
        <v>1625677128.6</v>
      </c>
      <c r="DU753">
        <v>1625677134.6</v>
      </c>
      <c r="DV753">
        <v>2</v>
      </c>
      <c r="DW753">
        <v>0.041</v>
      </c>
      <c r="DX753">
        <v>0.026</v>
      </c>
      <c r="DY753">
        <v>-14.347</v>
      </c>
      <c r="DZ753">
        <v>-1.389</v>
      </c>
      <c r="EA753">
        <v>420</v>
      </c>
      <c r="EB753">
        <v>5</v>
      </c>
      <c r="EC753">
        <v>0.14</v>
      </c>
      <c r="ED753">
        <v>0.08</v>
      </c>
      <c r="EE753">
        <v>-15.1299268292683</v>
      </c>
      <c r="EF753">
        <v>-0.0876209059233581</v>
      </c>
      <c r="EG753">
        <v>0.0329254221921576</v>
      </c>
      <c r="EH753">
        <v>1</v>
      </c>
      <c r="EI753">
        <v>1088.26852941176</v>
      </c>
      <c r="EJ753">
        <v>-11.7169157352741</v>
      </c>
      <c r="EK753">
        <v>1.15715201185786</v>
      </c>
      <c r="EL753">
        <v>0</v>
      </c>
      <c r="EM753">
        <v>4.18791658536585</v>
      </c>
      <c r="EN753">
        <v>0.240829337979095</v>
      </c>
      <c r="EO753">
        <v>0.0237835826353898</v>
      </c>
      <c r="EP753">
        <v>0</v>
      </c>
      <c r="EQ753">
        <v>1</v>
      </c>
      <c r="ER753">
        <v>3</v>
      </c>
      <c r="ES753" t="s">
        <v>427</v>
      </c>
      <c r="ET753">
        <v>100</v>
      </c>
      <c r="EU753">
        <v>100</v>
      </c>
      <c r="EV753">
        <v>-14.342</v>
      </c>
      <c r="EW753">
        <v>-1.6571</v>
      </c>
      <c r="EX753">
        <v>-14.3476998515065</v>
      </c>
      <c r="EY753">
        <v>0.000485247639819423</v>
      </c>
      <c r="EZ753">
        <v>-1.36446825205216e-06</v>
      </c>
      <c r="FA753">
        <v>5.78542989185787e-10</v>
      </c>
      <c r="FB753">
        <v>-1.1099058739466</v>
      </c>
      <c r="FC753">
        <v>-0.0508365997127688</v>
      </c>
      <c r="FD753">
        <v>0.00161886503163497</v>
      </c>
      <c r="FE753">
        <v>-2.08621555845513e-05</v>
      </c>
      <c r="FF753">
        <v>0</v>
      </c>
      <c r="FG753">
        <v>2096</v>
      </c>
      <c r="FH753">
        <v>2</v>
      </c>
      <c r="FI753">
        <v>28</v>
      </c>
      <c r="FJ753">
        <v>26</v>
      </c>
      <c r="FK753">
        <v>25.9</v>
      </c>
      <c r="FL753">
        <v>18</v>
      </c>
      <c r="FM753">
        <v>494.507</v>
      </c>
      <c r="FN753">
        <v>515.568</v>
      </c>
      <c r="FO753">
        <v>41.7242</v>
      </c>
      <c r="FP753">
        <v>27.1393</v>
      </c>
      <c r="FQ753">
        <v>30.0008</v>
      </c>
      <c r="FR753">
        <v>26.9726</v>
      </c>
      <c r="FS753">
        <v>26.9304</v>
      </c>
      <c r="FT753">
        <v>21.6443</v>
      </c>
      <c r="FU753">
        <v>0</v>
      </c>
      <c r="FV753">
        <v>3.57791</v>
      </c>
      <c r="FW753">
        <v>41.82</v>
      </c>
      <c r="FX753">
        <v>420</v>
      </c>
      <c r="FY753">
        <v>17.7499</v>
      </c>
      <c r="FZ753">
        <v>101.628</v>
      </c>
      <c r="GA753">
        <v>96.1309</v>
      </c>
    </row>
    <row r="754" spans="1:183">
      <c r="A754">
        <v>738</v>
      </c>
      <c r="B754">
        <v>1625678690.5</v>
      </c>
      <c r="C754">
        <v>1474.40000009537</v>
      </c>
      <c r="D754" t="s">
        <v>1782</v>
      </c>
      <c r="E754" t="s">
        <v>1783</v>
      </c>
      <c r="F754">
        <v>1</v>
      </c>
      <c r="G754" t="s">
        <v>302</v>
      </c>
      <c r="H754">
        <v>1625678689.5</v>
      </c>
      <c r="I754">
        <f>(J754)/1000</f>
        <v>0</v>
      </c>
      <c r="J754">
        <f>1000*CJ754*AH754*(CF754-CG754)/(100*BY754*(1000-AH754*CF754))</f>
        <v>0</v>
      </c>
      <c r="K754">
        <f>CJ754*AH754*(CE754-CD754*(1000-AH754*CG754)/(1000-AH754*CF754))/(100*BY754)</f>
        <v>0</v>
      </c>
      <c r="L754">
        <f>CD754 - IF(AH754&gt;1, K754*BY754*100.0/(AJ754*CR754), 0)</f>
        <v>0</v>
      </c>
      <c r="M754">
        <f>((S754-I754/2)*L754-K754)/(S754+I754/2)</f>
        <v>0</v>
      </c>
      <c r="N754">
        <f>M754*(CK754+CL754)/1000.0</f>
        <v>0</v>
      </c>
      <c r="O754">
        <f>(CD754 - IF(AH754&gt;1, K754*BY754*100.0/(AJ754*CR754), 0))*(CK754+CL754)/1000.0</f>
        <v>0</v>
      </c>
      <c r="P754">
        <f>2.0/((1/R754-1/Q754)+SIGN(R754)*SQRT((1/R754-1/Q754)*(1/R754-1/Q754) + 4*BZ754/((BZ754+1)*(BZ754+1))*(2*1/R754*1/Q754-1/Q754*1/Q754)))</f>
        <v>0</v>
      </c>
      <c r="Q754">
        <f>IF(LEFT(CA754,1)&lt;&gt;"0",IF(LEFT(CA754,1)="1",3.0,CB754),$D$5+$E$5*(CR754*CK754/($K$5*1000))+$F$5*(CR754*CK754/($K$5*1000))*MAX(MIN(BY754,$J$5),$I$5)*MAX(MIN(BY754,$J$5),$I$5)+$G$5*MAX(MIN(BY754,$J$5),$I$5)*(CR754*CK754/($K$5*1000))+$H$5*(CR754*CK754/($K$5*1000))*(CR754*CK754/($K$5*1000)))</f>
        <v>0</v>
      </c>
      <c r="R754">
        <f>I754*(1000-(1000*0.61365*exp(17.502*V754/(240.97+V754))/(CK754+CL754)+CF754)/2)/(1000*0.61365*exp(17.502*V754/(240.97+V754))/(CK754+CL754)-CF754)</f>
        <v>0</v>
      </c>
      <c r="S754">
        <f>1/((BZ754+1)/(P754/1.6)+1/(Q754/1.37)) + BZ754/((BZ754+1)/(P754/1.6) + BZ754/(Q754/1.37))</f>
        <v>0</v>
      </c>
      <c r="T754">
        <f>(BU754*BX754)</f>
        <v>0</v>
      </c>
      <c r="U754">
        <f>(CM754+(T754+2*0.95*5.67E-8*(((CM754+$B$7)+273)^4-(CM754+273)^4)-44100*I754)/(1.84*29.3*Q754+8*0.95*5.67E-8*(CM754+273)^3))</f>
        <v>0</v>
      </c>
      <c r="V754">
        <f>($C$7*CN754+$D$7*CO754+$E$7*U754)</f>
        <v>0</v>
      </c>
      <c r="W754">
        <f>0.61365*exp(17.502*V754/(240.97+V754))</f>
        <v>0</v>
      </c>
      <c r="X754">
        <f>(Y754/Z754*100)</f>
        <v>0</v>
      </c>
      <c r="Y754">
        <f>CF754*(CK754+CL754)/1000</f>
        <v>0</v>
      </c>
      <c r="Z754">
        <f>0.61365*exp(17.502*CM754/(240.97+CM754))</f>
        <v>0</v>
      </c>
      <c r="AA754">
        <f>(W754-CF754*(CK754+CL754)/1000)</f>
        <v>0</v>
      </c>
      <c r="AB754">
        <f>(-I754*44100)</f>
        <v>0</v>
      </c>
      <c r="AC754">
        <f>2*29.3*Q754*0.92*(CM754-V754)</f>
        <v>0</v>
      </c>
      <c r="AD754">
        <f>2*0.95*5.67E-8*(((CM754+$B$7)+273)^4-(V754+273)^4)</f>
        <v>0</v>
      </c>
      <c r="AE754">
        <f>T754+AD754+AB754+AC754</f>
        <v>0</v>
      </c>
      <c r="AF754">
        <v>0</v>
      </c>
      <c r="AG754">
        <v>0</v>
      </c>
      <c r="AH754">
        <f>IF(AF754*$H$13&gt;=AJ754,1.0,(AJ754/(AJ754-AF754*$H$13)))</f>
        <v>0</v>
      </c>
      <c r="AI754">
        <f>(AH754-1)*100</f>
        <v>0</v>
      </c>
      <c r="AJ754">
        <f>MAX(0,($B$13+$C$13*CR754)/(1+$D$13*CR754)*CK754/(CM754+273)*$E$13)</f>
        <v>0</v>
      </c>
      <c r="AK754" t="s">
        <v>303</v>
      </c>
      <c r="AL754" t="s">
        <v>303</v>
      </c>
      <c r="AM754">
        <v>0</v>
      </c>
      <c r="AN754">
        <v>0</v>
      </c>
      <c r="AO754">
        <f>1-AM754/AN754</f>
        <v>0</v>
      </c>
      <c r="AP754">
        <v>0</v>
      </c>
      <c r="AQ754" t="s">
        <v>303</v>
      </c>
      <c r="AR754" t="s">
        <v>303</v>
      </c>
      <c r="AS754">
        <v>0</v>
      </c>
      <c r="AT754">
        <v>0</v>
      </c>
      <c r="AU754">
        <f>1-AS754/AT754</f>
        <v>0</v>
      </c>
      <c r="AV754">
        <v>0.5</v>
      </c>
      <c r="AW754">
        <f>BV754</f>
        <v>0</v>
      </c>
      <c r="AX754">
        <f>K754</f>
        <v>0</v>
      </c>
      <c r="AY754">
        <f>AU754*AV754*AW754</f>
        <v>0</v>
      </c>
      <c r="AZ754">
        <f>(AX754-AP754)/AW754</f>
        <v>0</v>
      </c>
      <c r="BA754">
        <f>(AN754-AT754)/AT754</f>
        <v>0</v>
      </c>
      <c r="BB754">
        <f>AM754/(AO754+AM754/AT754)</f>
        <v>0</v>
      </c>
      <c r="BC754" t="s">
        <v>303</v>
      </c>
      <c r="BD754">
        <v>0</v>
      </c>
      <c r="BE754">
        <f>IF(BD754&lt;&gt;0, BD754, BB754)</f>
        <v>0</v>
      </c>
      <c r="BF754">
        <f>1-BE754/AT754</f>
        <v>0</v>
      </c>
      <c r="BG754">
        <f>(AT754-AS754)/(AT754-BE754)</f>
        <v>0</v>
      </c>
      <c r="BH754">
        <f>(AN754-AT754)/(AN754-BE754)</f>
        <v>0</v>
      </c>
      <c r="BI754">
        <f>(AT754-AS754)/(AT754-AM754)</f>
        <v>0</v>
      </c>
      <c r="BJ754">
        <f>(AN754-AT754)/(AN754-AM754)</f>
        <v>0</v>
      </c>
      <c r="BK754">
        <f>(BG754*BE754/AS754)</f>
        <v>0</v>
      </c>
      <c r="BL754">
        <f>(1-BK754)</f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f>$B$11*CS754+$C$11*CT754+$F$11*CU754*(1-CX754)</f>
        <v>0</v>
      </c>
      <c r="BV754">
        <f>BU754*BW754</f>
        <v>0</v>
      </c>
      <c r="BW754">
        <f>($B$11*$D$9+$C$11*$D$9+$F$11*((DH754+CZ754)/MAX(DH754+CZ754+DI754, 0.1)*$I$9+DI754/MAX(DH754+CZ754+DI754, 0.1)*$J$9))/($B$11+$C$11+$F$11)</f>
        <v>0</v>
      </c>
      <c r="BX754">
        <f>($B$11*$K$9+$C$11*$K$9+$F$11*((DH754+CZ754)/MAX(DH754+CZ754+DI754, 0.1)*$P$9+DI754/MAX(DH754+CZ754+DI754, 0.1)*$Q$9))/($B$11+$C$11+$F$11)</f>
        <v>0</v>
      </c>
      <c r="BY754">
        <v>6</v>
      </c>
      <c r="BZ754">
        <v>0.5</v>
      </c>
      <c r="CA754" t="s">
        <v>304</v>
      </c>
      <c r="CB754">
        <v>2</v>
      </c>
      <c r="CC754">
        <v>1625678689.5</v>
      </c>
      <c r="CD754">
        <v>404.875333333333</v>
      </c>
      <c r="CE754">
        <v>420.020666666667</v>
      </c>
      <c r="CF754">
        <v>19.3751333333333</v>
      </c>
      <c r="CG754">
        <v>15.1489333333333</v>
      </c>
      <c r="CH754">
        <v>419.216666666667</v>
      </c>
      <c r="CI754">
        <v>21.0322333333333</v>
      </c>
      <c r="CJ754">
        <v>499.958666666667</v>
      </c>
      <c r="CK754">
        <v>100.411333333333</v>
      </c>
      <c r="CL754">
        <v>0.0997681333333333</v>
      </c>
      <c r="CM754">
        <v>35.57</v>
      </c>
      <c r="CN754">
        <v>34.6594</v>
      </c>
      <c r="CO754">
        <v>999.9</v>
      </c>
      <c r="CP754">
        <v>0</v>
      </c>
      <c r="CQ754">
        <v>0</v>
      </c>
      <c r="CR754">
        <v>9967.08333333333</v>
      </c>
      <c r="CS754">
        <v>0</v>
      </c>
      <c r="CT754">
        <v>4.55971333333333</v>
      </c>
      <c r="CU754">
        <v>1046.08666666667</v>
      </c>
      <c r="CV754">
        <v>0.961998666666667</v>
      </c>
      <c r="CW754">
        <v>0.0380011</v>
      </c>
      <c r="CX754">
        <v>0</v>
      </c>
      <c r="CY754">
        <v>1086.15666666667</v>
      </c>
      <c r="CZ754">
        <v>4.99912</v>
      </c>
      <c r="DA754">
        <v>11385.7333333333</v>
      </c>
      <c r="DB754">
        <v>6713.36</v>
      </c>
      <c r="DC754">
        <v>39.7083333333333</v>
      </c>
      <c r="DD754">
        <v>42</v>
      </c>
      <c r="DE754">
        <v>41.208</v>
      </c>
      <c r="DF754">
        <v>41.9786666666667</v>
      </c>
      <c r="DG754">
        <v>42.4996666666667</v>
      </c>
      <c r="DH754">
        <v>1001.52333333333</v>
      </c>
      <c r="DI754">
        <v>39.5633333333333</v>
      </c>
      <c r="DJ754">
        <v>0</v>
      </c>
      <c r="DK754">
        <v>1625678691.2</v>
      </c>
      <c r="DL754">
        <v>0</v>
      </c>
      <c r="DM754">
        <v>1087.33923076923</v>
      </c>
      <c r="DN754">
        <v>-11.2553846306726</v>
      </c>
      <c r="DO754">
        <v>-98.2358975072049</v>
      </c>
      <c r="DP754">
        <v>11397.2615384615</v>
      </c>
      <c r="DQ754">
        <v>15</v>
      </c>
      <c r="DR754">
        <v>1625677134.6</v>
      </c>
      <c r="DS754" t="s">
        <v>305</v>
      </c>
      <c r="DT754">
        <v>1625677128.6</v>
      </c>
      <c r="DU754">
        <v>1625677134.6</v>
      </c>
      <c r="DV754">
        <v>2</v>
      </c>
      <c r="DW754">
        <v>0.041</v>
      </c>
      <c r="DX754">
        <v>0.026</v>
      </c>
      <c r="DY754">
        <v>-14.347</v>
      </c>
      <c r="DZ754">
        <v>-1.389</v>
      </c>
      <c r="EA754">
        <v>420</v>
      </c>
      <c r="EB754">
        <v>5</v>
      </c>
      <c r="EC754">
        <v>0.14</v>
      </c>
      <c r="ED754">
        <v>0.08</v>
      </c>
      <c r="EE754">
        <v>-15.1322658536585</v>
      </c>
      <c r="EF754">
        <v>-0.107774216027876</v>
      </c>
      <c r="EG754">
        <v>0.0334366208596976</v>
      </c>
      <c r="EH754">
        <v>1</v>
      </c>
      <c r="EI754">
        <v>1087.87685714286</v>
      </c>
      <c r="EJ754">
        <v>-11.7196912760738</v>
      </c>
      <c r="EK754">
        <v>1.18628537021739</v>
      </c>
      <c r="EL754">
        <v>0</v>
      </c>
      <c r="EM754">
        <v>4.1954056097561</v>
      </c>
      <c r="EN754">
        <v>0.22725261324041</v>
      </c>
      <c r="EO754">
        <v>0.0225084618287542</v>
      </c>
      <c r="EP754">
        <v>0</v>
      </c>
      <c r="EQ754">
        <v>1</v>
      </c>
      <c r="ER754">
        <v>3</v>
      </c>
      <c r="ES754" t="s">
        <v>427</v>
      </c>
      <c r="ET754">
        <v>100</v>
      </c>
      <c r="EU754">
        <v>100</v>
      </c>
      <c r="EV754">
        <v>-14.342</v>
      </c>
      <c r="EW754">
        <v>-1.6572</v>
      </c>
      <c r="EX754">
        <v>-14.3476998515065</v>
      </c>
      <c r="EY754">
        <v>0.000485247639819423</v>
      </c>
      <c r="EZ754">
        <v>-1.36446825205216e-06</v>
      </c>
      <c r="FA754">
        <v>5.78542989185787e-10</v>
      </c>
      <c r="FB754">
        <v>-1.1099058739466</v>
      </c>
      <c r="FC754">
        <v>-0.0508365997127688</v>
      </c>
      <c r="FD754">
        <v>0.00161886503163497</v>
      </c>
      <c r="FE754">
        <v>-2.08621555845513e-05</v>
      </c>
      <c r="FF754">
        <v>0</v>
      </c>
      <c r="FG754">
        <v>2096</v>
      </c>
      <c r="FH754">
        <v>2</v>
      </c>
      <c r="FI754">
        <v>28</v>
      </c>
      <c r="FJ754">
        <v>26</v>
      </c>
      <c r="FK754">
        <v>25.9</v>
      </c>
      <c r="FL754">
        <v>18</v>
      </c>
      <c r="FM754">
        <v>494.527</v>
      </c>
      <c r="FN754">
        <v>515.391</v>
      </c>
      <c r="FO754">
        <v>41.7708</v>
      </c>
      <c r="FP754">
        <v>27.1429</v>
      </c>
      <c r="FQ754">
        <v>30.0006</v>
      </c>
      <c r="FR754">
        <v>26.975</v>
      </c>
      <c r="FS754">
        <v>26.9328</v>
      </c>
      <c r="FT754">
        <v>21.6443</v>
      </c>
      <c r="FU754">
        <v>0</v>
      </c>
      <c r="FV754">
        <v>4.01655</v>
      </c>
      <c r="FW754">
        <v>41.82</v>
      </c>
      <c r="FX754">
        <v>420</v>
      </c>
      <c r="FY754">
        <v>17.8521</v>
      </c>
      <c r="FZ754">
        <v>101.628</v>
      </c>
      <c r="GA754">
        <v>96.1311</v>
      </c>
    </row>
    <row r="755" spans="1:183">
      <c r="A755">
        <v>739</v>
      </c>
      <c r="B755">
        <v>1625678692.5</v>
      </c>
      <c r="C755">
        <v>1476.40000009537</v>
      </c>
      <c r="D755" t="s">
        <v>1784</v>
      </c>
      <c r="E755" t="s">
        <v>1785</v>
      </c>
      <c r="F755">
        <v>1</v>
      </c>
      <c r="G755" t="s">
        <v>302</v>
      </c>
      <c r="H755">
        <v>1625678691.5</v>
      </c>
      <c r="I755">
        <f>(J755)/1000</f>
        <v>0</v>
      </c>
      <c r="J755">
        <f>1000*CJ755*AH755*(CF755-CG755)/(100*BY755*(1000-AH755*CF755))</f>
        <v>0</v>
      </c>
      <c r="K755">
        <f>CJ755*AH755*(CE755-CD755*(1000-AH755*CG755)/(1000-AH755*CF755))/(100*BY755)</f>
        <v>0</v>
      </c>
      <c r="L755">
        <f>CD755 - IF(AH755&gt;1, K755*BY755*100.0/(AJ755*CR755), 0)</f>
        <v>0</v>
      </c>
      <c r="M755">
        <f>((S755-I755/2)*L755-K755)/(S755+I755/2)</f>
        <v>0</v>
      </c>
      <c r="N755">
        <f>M755*(CK755+CL755)/1000.0</f>
        <v>0</v>
      </c>
      <c r="O755">
        <f>(CD755 - IF(AH755&gt;1, K755*BY755*100.0/(AJ755*CR755), 0))*(CK755+CL755)/1000.0</f>
        <v>0</v>
      </c>
      <c r="P755">
        <f>2.0/((1/R755-1/Q755)+SIGN(R755)*SQRT((1/R755-1/Q755)*(1/R755-1/Q755) + 4*BZ755/((BZ755+1)*(BZ755+1))*(2*1/R755*1/Q755-1/Q755*1/Q755)))</f>
        <v>0</v>
      </c>
      <c r="Q755">
        <f>IF(LEFT(CA755,1)&lt;&gt;"0",IF(LEFT(CA755,1)="1",3.0,CB755),$D$5+$E$5*(CR755*CK755/($K$5*1000))+$F$5*(CR755*CK755/($K$5*1000))*MAX(MIN(BY755,$J$5),$I$5)*MAX(MIN(BY755,$J$5),$I$5)+$G$5*MAX(MIN(BY755,$J$5),$I$5)*(CR755*CK755/($K$5*1000))+$H$5*(CR755*CK755/($K$5*1000))*(CR755*CK755/($K$5*1000)))</f>
        <v>0</v>
      </c>
      <c r="R755">
        <f>I755*(1000-(1000*0.61365*exp(17.502*V755/(240.97+V755))/(CK755+CL755)+CF755)/2)/(1000*0.61365*exp(17.502*V755/(240.97+V755))/(CK755+CL755)-CF755)</f>
        <v>0</v>
      </c>
      <c r="S755">
        <f>1/((BZ755+1)/(P755/1.6)+1/(Q755/1.37)) + BZ755/((BZ755+1)/(P755/1.6) + BZ755/(Q755/1.37))</f>
        <v>0</v>
      </c>
      <c r="T755">
        <f>(BU755*BX755)</f>
        <v>0</v>
      </c>
      <c r="U755">
        <f>(CM755+(T755+2*0.95*5.67E-8*(((CM755+$B$7)+273)^4-(CM755+273)^4)-44100*I755)/(1.84*29.3*Q755+8*0.95*5.67E-8*(CM755+273)^3))</f>
        <v>0</v>
      </c>
      <c r="V755">
        <f>($C$7*CN755+$D$7*CO755+$E$7*U755)</f>
        <v>0</v>
      </c>
      <c r="W755">
        <f>0.61365*exp(17.502*V755/(240.97+V755))</f>
        <v>0</v>
      </c>
      <c r="X755">
        <f>(Y755/Z755*100)</f>
        <v>0</v>
      </c>
      <c r="Y755">
        <f>CF755*(CK755+CL755)/1000</f>
        <v>0</v>
      </c>
      <c r="Z755">
        <f>0.61365*exp(17.502*CM755/(240.97+CM755))</f>
        <v>0</v>
      </c>
      <c r="AA755">
        <f>(W755-CF755*(CK755+CL755)/1000)</f>
        <v>0</v>
      </c>
      <c r="AB755">
        <f>(-I755*44100)</f>
        <v>0</v>
      </c>
      <c r="AC755">
        <f>2*29.3*Q755*0.92*(CM755-V755)</f>
        <v>0</v>
      </c>
      <c r="AD755">
        <f>2*0.95*5.67E-8*(((CM755+$B$7)+273)^4-(V755+273)^4)</f>
        <v>0</v>
      </c>
      <c r="AE755">
        <f>T755+AD755+AB755+AC755</f>
        <v>0</v>
      </c>
      <c r="AF755">
        <v>0</v>
      </c>
      <c r="AG755">
        <v>0</v>
      </c>
      <c r="AH755">
        <f>IF(AF755*$H$13&gt;=AJ755,1.0,(AJ755/(AJ755-AF755*$H$13)))</f>
        <v>0</v>
      </c>
      <c r="AI755">
        <f>(AH755-1)*100</f>
        <v>0</v>
      </c>
      <c r="AJ755">
        <f>MAX(0,($B$13+$C$13*CR755)/(1+$D$13*CR755)*CK755/(CM755+273)*$E$13)</f>
        <v>0</v>
      </c>
      <c r="AK755" t="s">
        <v>303</v>
      </c>
      <c r="AL755" t="s">
        <v>303</v>
      </c>
      <c r="AM755">
        <v>0</v>
      </c>
      <c r="AN755">
        <v>0</v>
      </c>
      <c r="AO755">
        <f>1-AM755/AN755</f>
        <v>0</v>
      </c>
      <c r="AP755">
        <v>0</v>
      </c>
      <c r="AQ755" t="s">
        <v>303</v>
      </c>
      <c r="AR755" t="s">
        <v>303</v>
      </c>
      <c r="AS755">
        <v>0</v>
      </c>
      <c r="AT755">
        <v>0</v>
      </c>
      <c r="AU755">
        <f>1-AS755/AT755</f>
        <v>0</v>
      </c>
      <c r="AV755">
        <v>0.5</v>
      </c>
      <c r="AW755">
        <f>BV755</f>
        <v>0</v>
      </c>
      <c r="AX755">
        <f>K755</f>
        <v>0</v>
      </c>
      <c r="AY755">
        <f>AU755*AV755*AW755</f>
        <v>0</v>
      </c>
      <c r="AZ755">
        <f>(AX755-AP755)/AW755</f>
        <v>0</v>
      </c>
      <c r="BA755">
        <f>(AN755-AT755)/AT755</f>
        <v>0</v>
      </c>
      <c r="BB755">
        <f>AM755/(AO755+AM755/AT755)</f>
        <v>0</v>
      </c>
      <c r="BC755" t="s">
        <v>303</v>
      </c>
      <c r="BD755">
        <v>0</v>
      </c>
      <c r="BE755">
        <f>IF(BD755&lt;&gt;0, BD755, BB755)</f>
        <v>0</v>
      </c>
      <c r="BF755">
        <f>1-BE755/AT755</f>
        <v>0</v>
      </c>
      <c r="BG755">
        <f>(AT755-AS755)/(AT755-BE755)</f>
        <v>0</v>
      </c>
      <c r="BH755">
        <f>(AN755-AT755)/(AN755-BE755)</f>
        <v>0</v>
      </c>
      <c r="BI755">
        <f>(AT755-AS755)/(AT755-AM755)</f>
        <v>0</v>
      </c>
      <c r="BJ755">
        <f>(AN755-AT755)/(AN755-AM755)</f>
        <v>0</v>
      </c>
      <c r="BK755">
        <f>(BG755*BE755/AS755)</f>
        <v>0</v>
      </c>
      <c r="BL755">
        <f>(1-BK755)</f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f>$B$11*CS755+$C$11*CT755+$F$11*CU755*(1-CX755)</f>
        <v>0</v>
      </c>
      <c r="BV755">
        <f>BU755*BW755</f>
        <v>0</v>
      </c>
      <c r="BW755">
        <f>($B$11*$D$9+$C$11*$D$9+$F$11*((DH755+CZ755)/MAX(DH755+CZ755+DI755, 0.1)*$I$9+DI755/MAX(DH755+CZ755+DI755, 0.1)*$J$9))/($B$11+$C$11+$F$11)</f>
        <v>0</v>
      </c>
      <c r="BX755">
        <f>($B$11*$K$9+$C$11*$K$9+$F$11*((DH755+CZ755)/MAX(DH755+CZ755+DI755, 0.1)*$P$9+DI755/MAX(DH755+CZ755+DI755, 0.1)*$Q$9))/($B$11+$C$11+$F$11)</f>
        <v>0</v>
      </c>
      <c r="BY755">
        <v>6</v>
      </c>
      <c r="BZ755">
        <v>0.5</v>
      </c>
      <c r="CA755" t="s">
        <v>304</v>
      </c>
      <c r="CB755">
        <v>2</v>
      </c>
      <c r="CC755">
        <v>1625678691.5</v>
      </c>
      <c r="CD755">
        <v>404.872333333333</v>
      </c>
      <c r="CE755">
        <v>420.015333333333</v>
      </c>
      <c r="CF755">
        <v>19.3910666666667</v>
      </c>
      <c r="CG755">
        <v>15.1630333333333</v>
      </c>
      <c r="CH755">
        <v>419.213666666667</v>
      </c>
      <c r="CI755">
        <v>21.0483333333333</v>
      </c>
      <c r="CJ755">
        <v>500.044666666667</v>
      </c>
      <c r="CK755">
        <v>100.412666666667</v>
      </c>
      <c r="CL755">
        <v>0.100303333333333</v>
      </c>
      <c r="CM755">
        <v>35.6004</v>
      </c>
      <c r="CN755">
        <v>34.6903333333333</v>
      </c>
      <c r="CO755">
        <v>999.9</v>
      </c>
      <c r="CP755">
        <v>0</v>
      </c>
      <c r="CQ755">
        <v>0</v>
      </c>
      <c r="CR755">
        <v>9971.04333333333</v>
      </c>
      <c r="CS755">
        <v>0</v>
      </c>
      <c r="CT755">
        <v>4.57349333333333</v>
      </c>
      <c r="CU755">
        <v>1045.99333333333</v>
      </c>
      <c r="CV755">
        <v>0.961995</v>
      </c>
      <c r="CW755">
        <v>0.0380048</v>
      </c>
      <c r="CX755">
        <v>0</v>
      </c>
      <c r="CY755">
        <v>1085.72333333333</v>
      </c>
      <c r="CZ755">
        <v>4.99912</v>
      </c>
      <c r="DA755">
        <v>11381.7666666667</v>
      </c>
      <c r="DB755">
        <v>6712.76666666667</v>
      </c>
      <c r="DC755">
        <v>39.729</v>
      </c>
      <c r="DD755">
        <v>42.0413333333333</v>
      </c>
      <c r="DE755">
        <v>41.3123333333333</v>
      </c>
      <c r="DF755">
        <v>41.8953333333333</v>
      </c>
      <c r="DG755">
        <v>42.5203333333333</v>
      </c>
      <c r="DH755">
        <v>1001.43</v>
      </c>
      <c r="DI755">
        <v>39.5633333333333</v>
      </c>
      <c r="DJ755">
        <v>0</v>
      </c>
      <c r="DK755">
        <v>1625678693.6</v>
      </c>
      <c r="DL755">
        <v>0</v>
      </c>
      <c r="DM755">
        <v>1086.88730769231</v>
      </c>
      <c r="DN755">
        <v>-11.3507692375951</v>
      </c>
      <c r="DO755">
        <v>-99.890598361716</v>
      </c>
      <c r="DP755">
        <v>11393.3076923077</v>
      </c>
      <c r="DQ755">
        <v>15</v>
      </c>
      <c r="DR755">
        <v>1625677134.6</v>
      </c>
      <c r="DS755" t="s">
        <v>305</v>
      </c>
      <c r="DT755">
        <v>1625677128.6</v>
      </c>
      <c r="DU755">
        <v>1625677134.6</v>
      </c>
      <c r="DV755">
        <v>2</v>
      </c>
      <c r="DW755">
        <v>0.041</v>
      </c>
      <c r="DX755">
        <v>0.026</v>
      </c>
      <c r="DY755">
        <v>-14.347</v>
      </c>
      <c r="DZ755">
        <v>-1.389</v>
      </c>
      <c r="EA755">
        <v>420</v>
      </c>
      <c r="EB755">
        <v>5</v>
      </c>
      <c r="EC755">
        <v>0.14</v>
      </c>
      <c r="ED755">
        <v>0.08</v>
      </c>
      <c r="EE755">
        <v>-15.1342170731707</v>
      </c>
      <c r="EF755">
        <v>-0.123071080139372</v>
      </c>
      <c r="EG755">
        <v>0.0337095767129368</v>
      </c>
      <c r="EH755">
        <v>1</v>
      </c>
      <c r="EI755">
        <v>1087.4103030303</v>
      </c>
      <c r="EJ755">
        <v>-11.4763451058093</v>
      </c>
      <c r="EK755">
        <v>1.09953291694491</v>
      </c>
      <c r="EL755">
        <v>0</v>
      </c>
      <c r="EM755">
        <v>4.2020856097561</v>
      </c>
      <c r="EN755">
        <v>0.208733310104534</v>
      </c>
      <c r="EO755">
        <v>0.0208449744833992</v>
      </c>
      <c r="EP755">
        <v>0</v>
      </c>
      <c r="EQ755">
        <v>1</v>
      </c>
      <c r="ER755">
        <v>3</v>
      </c>
      <c r="ES755" t="s">
        <v>427</v>
      </c>
      <c r="ET755">
        <v>100</v>
      </c>
      <c r="EU755">
        <v>100</v>
      </c>
      <c r="EV755">
        <v>-14.342</v>
      </c>
      <c r="EW755">
        <v>-1.6573</v>
      </c>
      <c r="EX755">
        <v>-14.3476998515065</v>
      </c>
      <c r="EY755">
        <v>0.000485247639819423</v>
      </c>
      <c r="EZ755">
        <v>-1.36446825205216e-06</v>
      </c>
      <c r="FA755">
        <v>5.78542989185787e-10</v>
      </c>
      <c r="FB755">
        <v>-1.1099058739466</v>
      </c>
      <c r="FC755">
        <v>-0.0508365997127688</v>
      </c>
      <c r="FD755">
        <v>0.00161886503163497</v>
      </c>
      <c r="FE755">
        <v>-2.08621555845513e-05</v>
      </c>
      <c r="FF755">
        <v>0</v>
      </c>
      <c r="FG755">
        <v>2096</v>
      </c>
      <c r="FH755">
        <v>2</v>
      </c>
      <c r="FI755">
        <v>28</v>
      </c>
      <c r="FJ755">
        <v>26.1</v>
      </c>
      <c r="FK755">
        <v>26</v>
      </c>
      <c r="FL755">
        <v>18</v>
      </c>
      <c r="FM755">
        <v>494.531</v>
      </c>
      <c r="FN755">
        <v>515.394</v>
      </c>
      <c r="FO755">
        <v>41.8166</v>
      </c>
      <c r="FP755">
        <v>27.1464</v>
      </c>
      <c r="FQ755">
        <v>30.0005</v>
      </c>
      <c r="FR755">
        <v>26.9773</v>
      </c>
      <c r="FS755">
        <v>26.9351</v>
      </c>
      <c r="FT755">
        <v>21.6436</v>
      </c>
      <c r="FU755">
        <v>0</v>
      </c>
      <c r="FV755">
        <v>4.01655</v>
      </c>
      <c r="FW755">
        <v>41.88</v>
      </c>
      <c r="FX755">
        <v>420</v>
      </c>
      <c r="FY755">
        <v>17.9469</v>
      </c>
      <c r="FZ755">
        <v>101.629</v>
      </c>
      <c r="GA755">
        <v>96.1304</v>
      </c>
    </row>
    <row r="756" spans="1:183">
      <c r="A756">
        <v>740</v>
      </c>
      <c r="B756">
        <v>1625678694.5</v>
      </c>
      <c r="C756">
        <v>1478.40000009537</v>
      </c>
      <c r="D756" t="s">
        <v>1786</v>
      </c>
      <c r="E756" t="s">
        <v>1787</v>
      </c>
      <c r="F756">
        <v>1</v>
      </c>
      <c r="G756" t="s">
        <v>302</v>
      </c>
      <c r="H756">
        <v>1625678693.5</v>
      </c>
      <c r="I756">
        <f>(J756)/1000</f>
        <v>0</v>
      </c>
      <c r="J756">
        <f>1000*CJ756*AH756*(CF756-CG756)/(100*BY756*(1000-AH756*CF756))</f>
        <v>0</v>
      </c>
      <c r="K756">
        <f>CJ756*AH756*(CE756-CD756*(1000-AH756*CG756)/(1000-AH756*CF756))/(100*BY756)</f>
        <v>0</v>
      </c>
      <c r="L756">
        <f>CD756 - IF(AH756&gt;1, K756*BY756*100.0/(AJ756*CR756), 0)</f>
        <v>0</v>
      </c>
      <c r="M756">
        <f>((S756-I756/2)*L756-K756)/(S756+I756/2)</f>
        <v>0</v>
      </c>
      <c r="N756">
        <f>M756*(CK756+CL756)/1000.0</f>
        <v>0</v>
      </c>
      <c r="O756">
        <f>(CD756 - IF(AH756&gt;1, K756*BY756*100.0/(AJ756*CR756), 0))*(CK756+CL756)/1000.0</f>
        <v>0</v>
      </c>
      <c r="P756">
        <f>2.0/((1/R756-1/Q756)+SIGN(R756)*SQRT((1/R756-1/Q756)*(1/R756-1/Q756) + 4*BZ756/((BZ756+1)*(BZ756+1))*(2*1/R756*1/Q756-1/Q756*1/Q756)))</f>
        <v>0</v>
      </c>
      <c r="Q756">
        <f>IF(LEFT(CA756,1)&lt;&gt;"0",IF(LEFT(CA756,1)="1",3.0,CB756),$D$5+$E$5*(CR756*CK756/($K$5*1000))+$F$5*(CR756*CK756/($K$5*1000))*MAX(MIN(BY756,$J$5),$I$5)*MAX(MIN(BY756,$J$5),$I$5)+$G$5*MAX(MIN(BY756,$J$5),$I$5)*(CR756*CK756/($K$5*1000))+$H$5*(CR756*CK756/($K$5*1000))*(CR756*CK756/($K$5*1000)))</f>
        <v>0</v>
      </c>
      <c r="R756">
        <f>I756*(1000-(1000*0.61365*exp(17.502*V756/(240.97+V756))/(CK756+CL756)+CF756)/2)/(1000*0.61365*exp(17.502*V756/(240.97+V756))/(CK756+CL756)-CF756)</f>
        <v>0</v>
      </c>
      <c r="S756">
        <f>1/((BZ756+1)/(P756/1.6)+1/(Q756/1.37)) + BZ756/((BZ756+1)/(P756/1.6) + BZ756/(Q756/1.37))</f>
        <v>0</v>
      </c>
      <c r="T756">
        <f>(BU756*BX756)</f>
        <v>0</v>
      </c>
      <c r="U756">
        <f>(CM756+(T756+2*0.95*5.67E-8*(((CM756+$B$7)+273)^4-(CM756+273)^4)-44100*I756)/(1.84*29.3*Q756+8*0.95*5.67E-8*(CM756+273)^3))</f>
        <v>0</v>
      </c>
      <c r="V756">
        <f>($C$7*CN756+$D$7*CO756+$E$7*U756)</f>
        <v>0</v>
      </c>
      <c r="W756">
        <f>0.61365*exp(17.502*V756/(240.97+V756))</f>
        <v>0</v>
      </c>
      <c r="X756">
        <f>(Y756/Z756*100)</f>
        <v>0</v>
      </c>
      <c r="Y756">
        <f>CF756*(CK756+CL756)/1000</f>
        <v>0</v>
      </c>
      <c r="Z756">
        <f>0.61365*exp(17.502*CM756/(240.97+CM756))</f>
        <v>0</v>
      </c>
      <c r="AA756">
        <f>(W756-CF756*(CK756+CL756)/1000)</f>
        <v>0</v>
      </c>
      <c r="AB756">
        <f>(-I756*44100)</f>
        <v>0</v>
      </c>
      <c r="AC756">
        <f>2*29.3*Q756*0.92*(CM756-V756)</f>
        <v>0</v>
      </c>
      <c r="AD756">
        <f>2*0.95*5.67E-8*(((CM756+$B$7)+273)^4-(V756+273)^4)</f>
        <v>0</v>
      </c>
      <c r="AE756">
        <f>T756+AD756+AB756+AC756</f>
        <v>0</v>
      </c>
      <c r="AF756">
        <v>0</v>
      </c>
      <c r="AG756">
        <v>0</v>
      </c>
      <c r="AH756">
        <f>IF(AF756*$H$13&gt;=AJ756,1.0,(AJ756/(AJ756-AF756*$H$13)))</f>
        <v>0</v>
      </c>
      <c r="AI756">
        <f>(AH756-1)*100</f>
        <v>0</v>
      </c>
      <c r="AJ756">
        <f>MAX(0,($B$13+$C$13*CR756)/(1+$D$13*CR756)*CK756/(CM756+273)*$E$13)</f>
        <v>0</v>
      </c>
      <c r="AK756" t="s">
        <v>303</v>
      </c>
      <c r="AL756" t="s">
        <v>303</v>
      </c>
      <c r="AM756">
        <v>0</v>
      </c>
      <c r="AN756">
        <v>0</v>
      </c>
      <c r="AO756">
        <f>1-AM756/AN756</f>
        <v>0</v>
      </c>
      <c r="AP756">
        <v>0</v>
      </c>
      <c r="AQ756" t="s">
        <v>303</v>
      </c>
      <c r="AR756" t="s">
        <v>303</v>
      </c>
      <c r="AS756">
        <v>0</v>
      </c>
      <c r="AT756">
        <v>0</v>
      </c>
      <c r="AU756">
        <f>1-AS756/AT756</f>
        <v>0</v>
      </c>
      <c r="AV756">
        <v>0.5</v>
      </c>
      <c r="AW756">
        <f>BV756</f>
        <v>0</v>
      </c>
      <c r="AX756">
        <f>K756</f>
        <v>0</v>
      </c>
      <c r="AY756">
        <f>AU756*AV756*AW756</f>
        <v>0</v>
      </c>
      <c r="AZ756">
        <f>(AX756-AP756)/AW756</f>
        <v>0</v>
      </c>
      <c r="BA756">
        <f>(AN756-AT756)/AT756</f>
        <v>0</v>
      </c>
      <c r="BB756">
        <f>AM756/(AO756+AM756/AT756)</f>
        <v>0</v>
      </c>
      <c r="BC756" t="s">
        <v>303</v>
      </c>
      <c r="BD756">
        <v>0</v>
      </c>
      <c r="BE756">
        <f>IF(BD756&lt;&gt;0, BD756, BB756)</f>
        <v>0</v>
      </c>
      <c r="BF756">
        <f>1-BE756/AT756</f>
        <v>0</v>
      </c>
      <c r="BG756">
        <f>(AT756-AS756)/(AT756-BE756)</f>
        <v>0</v>
      </c>
      <c r="BH756">
        <f>(AN756-AT756)/(AN756-BE756)</f>
        <v>0</v>
      </c>
      <c r="BI756">
        <f>(AT756-AS756)/(AT756-AM756)</f>
        <v>0</v>
      </c>
      <c r="BJ756">
        <f>(AN756-AT756)/(AN756-AM756)</f>
        <v>0</v>
      </c>
      <c r="BK756">
        <f>(BG756*BE756/AS756)</f>
        <v>0</v>
      </c>
      <c r="BL756">
        <f>(1-BK756)</f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f>$B$11*CS756+$C$11*CT756+$F$11*CU756*(1-CX756)</f>
        <v>0</v>
      </c>
      <c r="BV756">
        <f>BU756*BW756</f>
        <v>0</v>
      </c>
      <c r="BW756">
        <f>($B$11*$D$9+$C$11*$D$9+$F$11*((DH756+CZ756)/MAX(DH756+CZ756+DI756, 0.1)*$I$9+DI756/MAX(DH756+CZ756+DI756, 0.1)*$J$9))/($B$11+$C$11+$F$11)</f>
        <v>0</v>
      </c>
      <c r="BX756">
        <f>($B$11*$K$9+$C$11*$K$9+$F$11*((DH756+CZ756)/MAX(DH756+CZ756+DI756, 0.1)*$P$9+DI756/MAX(DH756+CZ756+DI756, 0.1)*$Q$9))/($B$11+$C$11+$F$11)</f>
        <v>0</v>
      </c>
      <c r="BY756">
        <v>6</v>
      </c>
      <c r="BZ756">
        <v>0.5</v>
      </c>
      <c r="CA756" t="s">
        <v>304</v>
      </c>
      <c r="CB756">
        <v>2</v>
      </c>
      <c r="CC756">
        <v>1625678693.5</v>
      </c>
      <c r="CD756">
        <v>404.880333333333</v>
      </c>
      <c r="CE756">
        <v>420.020666666667</v>
      </c>
      <c r="CF756">
        <v>19.4092333333333</v>
      </c>
      <c r="CG756">
        <v>15.177</v>
      </c>
      <c r="CH756">
        <v>419.222</v>
      </c>
      <c r="CI756">
        <v>21.0667</v>
      </c>
      <c r="CJ756">
        <v>500.065</v>
      </c>
      <c r="CK756">
        <v>100.414</v>
      </c>
      <c r="CL756">
        <v>0.100345</v>
      </c>
      <c r="CM756">
        <v>35.63</v>
      </c>
      <c r="CN756">
        <v>34.7168666666667</v>
      </c>
      <c r="CO756">
        <v>999.9</v>
      </c>
      <c r="CP756">
        <v>0</v>
      </c>
      <c r="CQ756">
        <v>0</v>
      </c>
      <c r="CR756">
        <v>9985.62</v>
      </c>
      <c r="CS756">
        <v>0</v>
      </c>
      <c r="CT756">
        <v>4.57671</v>
      </c>
      <c r="CU756">
        <v>1045.89</v>
      </c>
      <c r="CV756">
        <v>0.961995</v>
      </c>
      <c r="CW756">
        <v>0.0380048</v>
      </c>
      <c r="CX756">
        <v>0</v>
      </c>
      <c r="CY756">
        <v>1085.54</v>
      </c>
      <c r="CZ756">
        <v>4.99912</v>
      </c>
      <c r="DA756">
        <v>11377.9666666667</v>
      </c>
      <c r="DB756">
        <v>6712.07666666667</v>
      </c>
      <c r="DC756">
        <v>39.8123333333333</v>
      </c>
      <c r="DD756">
        <v>42.0413333333333</v>
      </c>
      <c r="DE756">
        <v>41.2083333333333</v>
      </c>
      <c r="DF756">
        <v>41.9786666666667</v>
      </c>
      <c r="DG756">
        <v>42.583</v>
      </c>
      <c r="DH756">
        <v>1001.33</v>
      </c>
      <c r="DI756">
        <v>39.56</v>
      </c>
      <c r="DJ756">
        <v>0</v>
      </c>
      <c r="DK756">
        <v>1625678695.4</v>
      </c>
      <c r="DL756">
        <v>0</v>
      </c>
      <c r="DM756">
        <v>1086.5304</v>
      </c>
      <c r="DN756">
        <v>-10.9184615302139</v>
      </c>
      <c r="DO756">
        <v>-101.546153726452</v>
      </c>
      <c r="DP756">
        <v>11389.784</v>
      </c>
      <c r="DQ756">
        <v>15</v>
      </c>
      <c r="DR756">
        <v>1625677134.6</v>
      </c>
      <c r="DS756" t="s">
        <v>305</v>
      </c>
      <c r="DT756">
        <v>1625677128.6</v>
      </c>
      <c r="DU756">
        <v>1625677134.6</v>
      </c>
      <c r="DV756">
        <v>2</v>
      </c>
      <c r="DW756">
        <v>0.041</v>
      </c>
      <c r="DX756">
        <v>0.026</v>
      </c>
      <c r="DY756">
        <v>-14.347</v>
      </c>
      <c r="DZ756">
        <v>-1.389</v>
      </c>
      <c r="EA756">
        <v>420</v>
      </c>
      <c r="EB756">
        <v>5</v>
      </c>
      <c r="EC756">
        <v>0.14</v>
      </c>
      <c r="ED756">
        <v>0.08</v>
      </c>
      <c r="EE756">
        <v>-15.1352658536585</v>
      </c>
      <c r="EF756">
        <v>-0.128452264808322</v>
      </c>
      <c r="EG756">
        <v>0.0338296277259467</v>
      </c>
      <c r="EH756">
        <v>1</v>
      </c>
      <c r="EI756">
        <v>1087.07757575758</v>
      </c>
      <c r="EJ756">
        <v>-11.0601325957567</v>
      </c>
      <c r="EK756">
        <v>1.06748935216614</v>
      </c>
      <c r="EL756">
        <v>0</v>
      </c>
      <c r="EM756">
        <v>4.20835170731707</v>
      </c>
      <c r="EN756">
        <v>0.189178118466906</v>
      </c>
      <c r="EO756">
        <v>0.019054057106218</v>
      </c>
      <c r="EP756">
        <v>0</v>
      </c>
      <c r="EQ756">
        <v>1</v>
      </c>
      <c r="ER756">
        <v>3</v>
      </c>
      <c r="ES756" t="s">
        <v>427</v>
      </c>
      <c r="ET756">
        <v>100</v>
      </c>
      <c r="EU756">
        <v>100</v>
      </c>
      <c r="EV756">
        <v>-14.341</v>
      </c>
      <c r="EW756">
        <v>-1.6576</v>
      </c>
      <c r="EX756">
        <v>-14.3476998515065</v>
      </c>
      <c r="EY756">
        <v>0.000485247639819423</v>
      </c>
      <c r="EZ756">
        <v>-1.36446825205216e-06</v>
      </c>
      <c r="FA756">
        <v>5.78542989185787e-10</v>
      </c>
      <c r="FB756">
        <v>-1.1099058739466</v>
      </c>
      <c r="FC756">
        <v>-0.0508365997127688</v>
      </c>
      <c r="FD756">
        <v>0.00161886503163497</v>
      </c>
      <c r="FE756">
        <v>-2.08621555845513e-05</v>
      </c>
      <c r="FF756">
        <v>0</v>
      </c>
      <c r="FG756">
        <v>2096</v>
      </c>
      <c r="FH756">
        <v>2</v>
      </c>
      <c r="FI756">
        <v>28</v>
      </c>
      <c r="FJ756">
        <v>26.1</v>
      </c>
      <c r="FK756">
        <v>26</v>
      </c>
      <c r="FL756">
        <v>18</v>
      </c>
      <c r="FM756">
        <v>494.594</v>
      </c>
      <c r="FN756">
        <v>515.434</v>
      </c>
      <c r="FO756">
        <v>41.8599</v>
      </c>
      <c r="FP756">
        <v>27.1498</v>
      </c>
      <c r="FQ756">
        <v>30.0005</v>
      </c>
      <c r="FR756">
        <v>26.9796</v>
      </c>
      <c r="FS756">
        <v>26.9374</v>
      </c>
      <c r="FT756">
        <v>21.6437</v>
      </c>
      <c r="FU756">
        <v>0</v>
      </c>
      <c r="FV756">
        <v>4.40336</v>
      </c>
      <c r="FW756">
        <v>41.95</v>
      </c>
      <c r="FX756">
        <v>420</v>
      </c>
      <c r="FY756">
        <v>18.0347</v>
      </c>
      <c r="FZ756">
        <v>101.628</v>
      </c>
      <c r="GA756">
        <v>96.1292</v>
      </c>
    </row>
    <row r="757" spans="1:183">
      <c r="A757">
        <v>741</v>
      </c>
      <c r="B757">
        <v>1625678696.5</v>
      </c>
      <c r="C757">
        <v>1480.40000009537</v>
      </c>
      <c r="D757" t="s">
        <v>1788</v>
      </c>
      <c r="E757" t="s">
        <v>1789</v>
      </c>
      <c r="F757">
        <v>1</v>
      </c>
      <c r="G757" t="s">
        <v>302</v>
      </c>
      <c r="H757">
        <v>1625678695.5</v>
      </c>
      <c r="I757">
        <f>(J757)/1000</f>
        <v>0</v>
      </c>
      <c r="J757">
        <f>1000*CJ757*AH757*(CF757-CG757)/(100*BY757*(1000-AH757*CF757))</f>
        <v>0</v>
      </c>
      <c r="K757">
        <f>CJ757*AH757*(CE757-CD757*(1000-AH757*CG757)/(1000-AH757*CF757))/(100*BY757)</f>
        <v>0</v>
      </c>
      <c r="L757">
        <f>CD757 - IF(AH757&gt;1, K757*BY757*100.0/(AJ757*CR757), 0)</f>
        <v>0</v>
      </c>
      <c r="M757">
        <f>((S757-I757/2)*L757-K757)/(S757+I757/2)</f>
        <v>0</v>
      </c>
      <c r="N757">
        <f>M757*(CK757+CL757)/1000.0</f>
        <v>0</v>
      </c>
      <c r="O757">
        <f>(CD757 - IF(AH757&gt;1, K757*BY757*100.0/(AJ757*CR757), 0))*(CK757+CL757)/1000.0</f>
        <v>0</v>
      </c>
      <c r="P757">
        <f>2.0/((1/R757-1/Q757)+SIGN(R757)*SQRT((1/R757-1/Q757)*(1/R757-1/Q757) + 4*BZ757/((BZ757+1)*(BZ757+1))*(2*1/R757*1/Q757-1/Q757*1/Q757)))</f>
        <v>0</v>
      </c>
      <c r="Q757">
        <f>IF(LEFT(CA757,1)&lt;&gt;"0",IF(LEFT(CA757,1)="1",3.0,CB757),$D$5+$E$5*(CR757*CK757/($K$5*1000))+$F$5*(CR757*CK757/($K$5*1000))*MAX(MIN(BY757,$J$5),$I$5)*MAX(MIN(BY757,$J$5),$I$5)+$G$5*MAX(MIN(BY757,$J$5),$I$5)*(CR757*CK757/($K$5*1000))+$H$5*(CR757*CK757/($K$5*1000))*(CR757*CK757/($K$5*1000)))</f>
        <v>0</v>
      </c>
      <c r="R757">
        <f>I757*(1000-(1000*0.61365*exp(17.502*V757/(240.97+V757))/(CK757+CL757)+CF757)/2)/(1000*0.61365*exp(17.502*V757/(240.97+V757))/(CK757+CL757)-CF757)</f>
        <v>0</v>
      </c>
      <c r="S757">
        <f>1/((BZ757+1)/(P757/1.6)+1/(Q757/1.37)) + BZ757/((BZ757+1)/(P757/1.6) + BZ757/(Q757/1.37))</f>
        <v>0</v>
      </c>
      <c r="T757">
        <f>(BU757*BX757)</f>
        <v>0</v>
      </c>
      <c r="U757">
        <f>(CM757+(T757+2*0.95*5.67E-8*(((CM757+$B$7)+273)^4-(CM757+273)^4)-44100*I757)/(1.84*29.3*Q757+8*0.95*5.67E-8*(CM757+273)^3))</f>
        <v>0</v>
      </c>
      <c r="V757">
        <f>($C$7*CN757+$D$7*CO757+$E$7*U757)</f>
        <v>0</v>
      </c>
      <c r="W757">
        <f>0.61365*exp(17.502*V757/(240.97+V757))</f>
        <v>0</v>
      </c>
      <c r="X757">
        <f>(Y757/Z757*100)</f>
        <v>0</v>
      </c>
      <c r="Y757">
        <f>CF757*(CK757+CL757)/1000</f>
        <v>0</v>
      </c>
      <c r="Z757">
        <f>0.61365*exp(17.502*CM757/(240.97+CM757))</f>
        <v>0</v>
      </c>
      <c r="AA757">
        <f>(W757-CF757*(CK757+CL757)/1000)</f>
        <v>0</v>
      </c>
      <c r="AB757">
        <f>(-I757*44100)</f>
        <v>0</v>
      </c>
      <c r="AC757">
        <f>2*29.3*Q757*0.92*(CM757-V757)</f>
        <v>0</v>
      </c>
      <c r="AD757">
        <f>2*0.95*5.67E-8*(((CM757+$B$7)+273)^4-(V757+273)^4)</f>
        <v>0</v>
      </c>
      <c r="AE757">
        <f>T757+AD757+AB757+AC757</f>
        <v>0</v>
      </c>
      <c r="AF757">
        <v>0</v>
      </c>
      <c r="AG757">
        <v>0</v>
      </c>
      <c r="AH757">
        <f>IF(AF757*$H$13&gt;=AJ757,1.0,(AJ757/(AJ757-AF757*$H$13)))</f>
        <v>0</v>
      </c>
      <c r="AI757">
        <f>(AH757-1)*100</f>
        <v>0</v>
      </c>
      <c r="AJ757">
        <f>MAX(0,($B$13+$C$13*CR757)/(1+$D$13*CR757)*CK757/(CM757+273)*$E$13)</f>
        <v>0</v>
      </c>
      <c r="AK757" t="s">
        <v>303</v>
      </c>
      <c r="AL757" t="s">
        <v>303</v>
      </c>
      <c r="AM757">
        <v>0</v>
      </c>
      <c r="AN757">
        <v>0</v>
      </c>
      <c r="AO757">
        <f>1-AM757/AN757</f>
        <v>0</v>
      </c>
      <c r="AP757">
        <v>0</v>
      </c>
      <c r="AQ757" t="s">
        <v>303</v>
      </c>
      <c r="AR757" t="s">
        <v>303</v>
      </c>
      <c r="AS757">
        <v>0</v>
      </c>
      <c r="AT757">
        <v>0</v>
      </c>
      <c r="AU757">
        <f>1-AS757/AT757</f>
        <v>0</v>
      </c>
      <c r="AV757">
        <v>0.5</v>
      </c>
      <c r="AW757">
        <f>BV757</f>
        <v>0</v>
      </c>
      <c r="AX757">
        <f>K757</f>
        <v>0</v>
      </c>
      <c r="AY757">
        <f>AU757*AV757*AW757</f>
        <v>0</v>
      </c>
      <c r="AZ757">
        <f>(AX757-AP757)/AW757</f>
        <v>0</v>
      </c>
      <c r="BA757">
        <f>(AN757-AT757)/AT757</f>
        <v>0</v>
      </c>
      <c r="BB757">
        <f>AM757/(AO757+AM757/AT757)</f>
        <v>0</v>
      </c>
      <c r="BC757" t="s">
        <v>303</v>
      </c>
      <c r="BD757">
        <v>0</v>
      </c>
      <c r="BE757">
        <f>IF(BD757&lt;&gt;0, BD757, BB757)</f>
        <v>0</v>
      </c>
      <c r="BF757">
        <f>1-BE757/AT757</f>
        <v>0</v>
      </c>
      <c r="BG757">
        <f>(AT757-AS757)/(AT757-BE757)</f>
        <v>0</v>
      </c>
      <c r="BH757">
        <f>(AN757-AT757)/(AN757-BE757)</f>
        <v>0</v>
      </c>
      <c r="BI757">
        <f>(AT757-AS757)/(AT757-AM757)</f>
        <v>0</v>
      </c>
      <c r="BJ757">
        <f>(AN757-AT757)/(AN757-AM757)</f>
        <v>0</v>
      </c>
      <c r="BK757">
        <f>(BG757*BE757/AS757)</f>
        <v>0</v>
      </c>
      <c r="BL757">
        <f>(1-BK757)</f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f>$B$11*CS757+$C$11*CT757+$F$11*CU757*(1-CX757)</f>
        <v>0</v>
      </c>
      <c r="BV757">
        <f>BU757*BW757</f>
        <v>0</v>
      </c>
      <c r="BW757">
        <f>($B$11*$D$9+$C$11*$D$9+$F$11*((DH757+CZ757)/MAX(DH757+CZ757+DI757, 0.1)*$I$9+DI757/MAX(DH757+CZ757+DI757, 0.1)*$J$9))/($B$11+$C$11+$F$11)</f>
        <v>0</v>
      </c>
      <c r="BX757">
        <f>($B$11*$K$9+$C$11*$K$9+$F$11*((DH757+CZ757)/MAX(DH757+CZ757+DI757, 0.1)*$P$9+DI757/MAX(DH757+CZ757+DI757, 0.1)*$Q$9))/($B$11+$C$11+$F$11)</f>
        <v>0</v>
      </c>
      <c r="BY757">
        <v>6</v>
      </c>
      <c r="BZ757">
        <v>0.5</v>
      </c>
      <c r="CA757" t="s">
        <v>304</v>
      </c>
      <c r="CB757">
        <v>2</v>
      </c>
      <c r="CC757">
        <v>1625678695.5</v>
      </c>
      <c r="CD757">
        <v>404.897666666667</v>
      </c>
      <c r="CE757">
        <v>420.041333333333</v>
      </c>
      <c r="CF757">
        <v>19.4314</v>
      </c>
      <c r="CG757">
        <v>15.1912333333333</v>
      </c>
      <c r="CH757">
        <v>419.239</v>
      </c>
      <c r="CI757">
        <v>21.0890666666667</v>
      </c>
      <c r="CJ757">
        <v>499.981</v>
      </c>
      <c r="CK757">
        <v>100.413</v>
      </c>
      <c r="CL757">
        <v>0.099913</v>
      </c>
      <c r="CM757">
        <v>35.6598</v>
      </c>
      <c r="CN757">
        <v>34.7448</v>
      </c>
      <c r="CO757">
        <v>999.9</v>
      </c>
      <c r="CP757">
        <v>0</v>
      </c>
      <c r="CQ757">
        <v>0</v>
      </c>
      <c r="CR757">
        <v>9993.13333333333</v>
      </c>
      <c r="CS757">
        <v>0</v>
      </c>
      <c r="CT757">
        <v>4.57671</v>
      </c>
      <c r="CU757">
        <v>1045.99</v>
      </c>
      <c r="CV757">
        <v>0.961998666666667</v>
      </c>
      <c r="CW757">
        <v>0.0380011</v>
      </c>
      <c r="CX757">
        <v>0</v>
      </c>
      <c r="CY757">
        <v>1085.13333333333</v>
      </c>
      <c r="CZ757">
        <v>4.99912</v>
      </c>
      <c r="DA757">
        <v>11374.8</v>
      </c>
      <c r="DB757">
        <v>6712.75666666667</v>
      </c>
      <c r="DC757">
        <v>39.9163333333333</v>
      </c>
      <c r="DD757">
        <v>42.062</v>
      </c>
      <c r="DE757">
        <v>41.1663333333333</v>
      </c>
      <c r="DF757">
        <v>41.812</v>
      </c>
      <c r="DG757">
        <v>42.5833333333333</v>
      </c>
      <c r="DH757">
        <v>1001.43</v>
      </c>
      <c r="DI757">
        <v>39.56</v>
      </c>
      <c r="DJ757">
        <v>0</v>
      </c>
      <c r="DK757">
        <v>1625678697.2</v>
      </c>
      <c r="DL757">
        <v>0</v>
      </c>
      <c r="DM757">
        <v>1086.25807692308</v>
      </c>
      <c r="DN757">
        <v>-10.2581196728589</v>
      </c>
      <c r="DO757">
        <v>-105.435897539643</v>
      </c>
      <c r="DP757">
        <v>11387.2307692308</v>
      </c>
      <c r="DQ757">
        <v>15</v>
      </c>
      <c r="DR757">
        <v>1625677134.6</v>
      </c>
      <c r="DS757" t="s">
        <v>305</v>
      </c>
      <c r="DT757">
        <v>1625677128.6</v>
      </c>
      <c r="DU757">
        <v>1625677134.6</v>
      </c>
      <c r="DV757">
        <v>2</v>
      </c>
      <c r="DW757">
        <v>0.041</v>
      </c>
      <c r="DX757">
        <v>0.026</v>
      </c>
      <c r="DY757">
        <v>-14.347</v>
      </c>
      <c r="DZ757">
        <v>-1.389</v>
      </c>
      <c r="EA757">
        <v>420</v>
      </c>
      <c r="EB757">
        <v>5</v>
      </c>
      <c r="EC757">
        <v>0.14</v>
      </c>
      <c r="ED757">
        <v>0.08</v>
      </c>
      <c r="EE757">
        <v>-15.1375146341463</v>
      </c>
      <c r="EF757">
        <v>-0.0951094076654906</v>
      </c>
      <c r="EG757">
        <v>0.033197800110598</v>
      </c>
      <c r="EH757">
        <v>1</v>
      </c>
      <c r="EI757">
        <v>1086.75714285714</v>
      </c>
      <c r="EJ757">
        <v>-10.7561532776443</v>
      </c>
      <c r="EK757">
        <v>1.09652847381067</v>
      </c>
      <c r="EL757">
        <v>0</v>
      </c>
      <c r="EM757">
        <v>4.21466829268293</v>
      </c>
      <c r="EN757">
        <v>0.173083275261318</v>
      </c>
      <c r="EO757">
        <v>0.0174282827194329</v>
      </c>
      <c r="EP757">
        <v>0</v>
      </c>
      <c r="EQ757">
        <v>1</v>
      </c>
      <c r="ER757">
        <v>3</v>
      </c>
      <c r="ES757" t="s">
        <v>427</v>
      </c>
      <c r="ET757">
        <v>100</v>
      </c>
      <c r="EU757">
        <v>100</v>
      </c>
      <c r="EV757">
        <v>-14.342</v>
      </c>
      <c r="EW757">
        <v>-1.6578</v>
      </c>
      <c r="EX757">
        <v>-14.3476998515065</v>
      </c>
      <c r="EY757">
        <v>0.000485247639819423</v>
      </c>
      <c r="EZ757">
        <v>-1.36446825205216e-06</v>
      </c>
      <c r="FA757">
        <v>5.78542989185787e-10</v>
      </c>
      <c r="FB757">
        <v>-1.1099058739466</v>
      </c>
      <c r="FC757">
        <v>-0.0508365997127688</v>
      </c>
      <c r="FD757">
        <v>0.00161886503163497</v>
      </c>
      <c r="FE757">
        <v>-2.08621555845513e-05</v>
      </c>
      <c r="FF757">
        <v>0</v>
      </c>
      <c r="FG757">
        <v>2096</v>
      </c>
      <c r="FH757">
        <v>2</v>
      </c>
      <c r="FI757">
        <v>28</v>
      </c>
      <c r="FJ757">
        <v>26.1</v>
      </c>
      <c r="FK757">
        <v>26</v>
      </c>
      <c r="FL757">
        <v>18</v>
      </c>
      <c r="FM757">
        <v>494.716</v>
      </c>
      <c r="FN757">
        <v>515.473</v>
      </c>
      <c r="FO757">
        <v>41.9006</v>
      </c>
      <c r="FP757">
        <v>27.1532</v>
      </c>
      <c r="FQ757">
        <v>30.0006</v>
      </c>
      <c r="FR757">
        <v>26.9819</v>
      </c>
      <c r="FS757">
        <v>26.9396</v>
      </c>
      <c r="FT757">
        <v>21.6449</v>
      </c>
      <c r="FU757">
        <v>0</v>
      </c>
      <c r="FV757">
        <v>4.85865</v>
      </c>
      <c r="FW757">
        <v>41.95</v>
      </c>
      <c r="FX757">
        <v>420</v>
      </c>
      <c r="FY757">
        <v>18.2352</v>
      </c>
      <c r="FZ757">
        <v>101.627</v>
      </c>
      <c r="GA757">
        <v>96.1286</v>
      </c>
    </row>
    <row r="758" spans="1:183">
      <c r="A758">
        <v>742</v>
      </c>
      <c r="B758">
        <v>1625678698.5</v>
      </c>
      <c r="C758">
        <v>1482.40000009537</v>
      </c>
      <c r="D758" t="s">
        <v>1790</v>
      </c>
      <c r="E758" t="s">
        <v>1791</v>
      </c>
      <c r="F758">
        <v>1</v>
      </c>
      <c r="G758" t="s">
        <v>302</v>
      </c>
      <c r="H758">
        <v>1625678697.5</v>
      </c>
      <c r="I758">
        <f>(J758)/1000</f>
        <v>0</v>
      </c>
      <c r="J758">
        <f>1000*CJ758*AH758*(CF758-CG758)/(100*BY758*(1000-AH758*CF758))</f>
        <v>0</v>
      </c>
      <c r="K758">
        <f>CJ758*AH758*(CE758-CD758*(1000-AH758*CG758)/(1000-AH758*CF758))/(100*BY758)</f>
        <v>0</v>
      </c>
      <c r="L758">
        <f>CD758 - IF(AH758&gt;1, K758*BY758*100.0/(AJ758*CR758), 0)</f>
        <v>0</v>
      </c>
      <c r="M758">
        <f>((S758-I758/2)*L758-K758)/(S758+I758/2)</f>
        <v>0</v>
      </c>
      <c r="N758">
        <f>M758*(CK758+CL758)/1000.0</f>
        <v>0</v>
      </c>
      <c r="O758">
        <f>(CD758 - IF(AH758&gt;1, K758*BY758*100.0/(AJ758*CR758), 0))*(CK758+CL758)/1000.0</f>
        <v>0</v>
      </c>
      <c r="P758">
        <f>2.0/((1/R758-1/Q758)+SIGN(R758)*SQRT((1/R758-1/Q758)*(1/R758-1/Q758) + 4*BZ758/((BZ758+1)*(BZ758+1))*(2*1/R758*1/Q758-1/Q758*1/Q758)))</f>
        <v>0</v>
      </c>
      <c r="Q758">
        <f>IF(LEFT(CA758,1)&lt;&gt;"0",IF(LEFT(CA758,1)="1",3.0,CB758),$D$5+$E$5*(CR758*CK758/($K$5*1000))+$F$5*(CR758*CK758/($K$5*1000))*MAX(MIN(BY758,$J$5),$I$5)*MAX(MIN(BY758,$J$5),$I$5)+$G$5*MAX(MIN(BY758,$J$5),$I$5)*(CR758*CK758/($K$5*1000))+$H$5*(CR758*CK758/($K$5*1000))*(CR758*CK758/($K$5*1000)))</f>
        <v>0</v>
      </c>
      <c r="R758">
        <f>I758*(1000-(1000*0.61365*exp(17.502*V758/(240.97+V758))/(CK758+CL758)+CF758)/2)/(1000*0.61365*exp(17.502*V758/(240.97+V758))/(CK758+CL758)-CF758)</f>
        <v>0</v>
      </c>
      <c r="S758">
        <f>1/((BZ758+1)/(P758/1.6)+1/(Q758/1.37)) + BZ758/((BZ758+1)/(P758/1.6) + BZ758/(Q758/1.37))</f>
        <v>0</v>
      </c>
      <c r="T758">
        <f>(BU758*BX758)</f>
        <v>0</v>
      </c>
      <c r="U758">
        <f>(CM758+(T758+2*0.95*5.67E-8*(((CM758+$B$7)+273)^4-(CM758+273)^4)-44100*I758)/(1.84*29.3*Q758+8*0.95*5.67E-8*(CM758+273)^3))</f>
        <v>0</v>
      </c>
      <c r="V758">
        <f>($C$7*CN758+$D$7*CO758+$E$7*U758)</f>
        <v>0</v>
      </c>
      <c r="W758">
        <f>0.61365*exp(17.502*V758/(240.97+V758))</f>
        <v>0</v>
      </c>
      <c r="X758">
        <f>(Y758/Z758*100)</f>
        <v>0</v>
      </c>
      <c r="Y758">
        <f>CF758*(CK758+CL758)/1000</f>
        <v>0</v>
      </c>
      <c r="Z758">
        <f>0.61365*exp(17.502*CM758/(240.97+CM758))</f>
        <v>0</v>
      </c>
      <c r="AA758">
        <f>(W758-CF758*(CK758+CL758)/1000)</f>
        <v>0</v>
      </c>
      <c r="AB758">
        <f>(-I758*44100)</f>
        <v>0</v>
      </c>
      <c r="AC758">
        <f>2*29.3*Q758*0.92*(CM758-V758)</f>
        <v>0</v>
      </c>
      <c r="AD758">
        <f>2*0.95*5.67E-8*(((CM758+$B$7)+273)^4-(V758+273)^4)</f>
        <v>0</v>
      </c>
      <c r="AE758">
        <f>T758+AD758+AB758+AC758</f>
        <v>0</v>
      </c>
      <c r="AF758">
        <v>0</v>
      </c>
      <c r="AG758">
        <v>0</v>
      </c>
      <c r="AH758">
        <f>IF(AF758*$H$13&gt;=AJ758,1.0,(AJ758/(AJ758-AF758*$H$13)))</f>
        <v>0</v>
      </c>
      <c r="AI758">
        <f>(AH758-1)*100</f>
        <v>0</v>
      </c>
      <c r="AJ758">
        <f>MAX(0,($B$13+$C$13*CR758)/(1+$D$13*CR758)*CK758/(CM758+273)*$E$13)</f>
        <v>0</v>
      </c>
      <c r="AK758" t="s">
        <v>303</v>
      </c>
      <c r="AL758" t="s">
        <v>303</v>
      </c>
      <c r="AM758">
        <v>0</v>
      </c>
      <c r="AN758">
        <v>0</v>
      </c>
      <c r="AO758">
        <f>1-AM758/AN758</f>
        <v>0</v>
      </c>
      <c r="AP758">
        <v>0</v>
      </c>
      <c r="AQ758" t="s">
        <v>303</v>
      </c>
      <c r="AR758" t="s">
        <v>303</v>
      </c>
      <c r="AS758">
        <v>0</v>
      </c>
      <c r="AT758">
        <v>0</v>
      </c>
      <c r="AU758">
        <f>1-AS758/AT758</f>
        <v>0</v>
      </c>
      <c r="AV758">
        <v>0.5</v>
      </c>
      <c r="AW758">
        <f>BV758</f>
        <v>0</v>
      </c>
      <c r="AX758">
        <f>K758</f>
        <v>0</v>
      </c>
      <c r="AY758">
        <f>AU758*AV758*AW758</f>
        <v>0</v>
      </c>
      <c r="AZ758">
        <f>(AX758-AP758)/AW758</f>
        <v>0</v>
      </c>
      <c r="BA758">
        <f>(AN758-AT758)/AT758</f>
        <v>0</v>
      </c>
      <c r="BB758">
        <f>AM758/(AO758+AM758/AT758)</f>
        <v>0</v>
      </c>
      <c r="BC758" t="s">
        <v>303</v>
      </c>
      <c r="BD758">
        <v>0</v>
      </c>
      <c r="BE758">
        <f>IF(BD758&lt;&gt;0, BD758, BB758)</f>
        <v>0</v>
      </c>
      <c r="BF758">
        <f>1-BE758/AT758</f>
        <v>0</v>
      </c>
      <c r="BG758">
        <f>(AT758-AS758)/(AT758-BE758)</f>
        <v>0</v>
      </c>
      <c r="BH758">
        <f>(AN758-AT758)/(AN758-BE758)</f>
        <v>0</v>
      </c>
      <c r="BI758">
        <f>(AT758-AS758)/(AT758-AM758)</f>
        <v>0</v>
      </c>
      <c r="BJ758">
        <f>(AN758-AT758)/(AN758-AM758)</f>
        <v>0</v>
      </c>
      <c r="BK758">
        <f>(BG758*BE758/AS758)</f>
        <v>0</v>
      </c>
      <c r="BL758">
        <f>(1-BK758)</f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f>$B$11*CS758+$C$11*CT758+$F$11*CU758*(1-CX758)</f>
        <v>0</v>
      </c>
      <c r="BV758">
        <f>BU758*BW758</f>
        <v>0</v>
      </c>
      <c r="BW758">
        <f>($B$11*$D$9+$C$11*$D$9+$F$11*((DH758+CZ758)/MAX(DH758+CZ758+DI758, 0.1)*$I$9+DI758/MAX(DH758+CZ758+DI758, 0.1)*$J$9))/($B$11+$C$11+$F$11)</f>
        <v>0</v>
      </c>
      <c r="BX758">
        <f>($B$11*$K$9+$C$11*$K$9+$F$11*((DH758+CZ758)/MAX(DH758+CZ758+DI758, 0.1)*$P$9+DI758/MAX(DH758+CZ758+DI758, 0.1)*$Q$9))/($B$11+$C$11+$F$11)</f>
        <v>0</v>
      </c>
      <c r="BY758">
        <v>6</v>
      </c>
      <c r="BZ758">
        <v>0.5</v>
      </c>
      <c r="CA758" t="s">
        <v>304</v>
      </c>
      <c r="CB758">
        <v>2</v>
      </c>
      <c r="CC758">
        <v>1625678697.5</v>
      </c>
      <c r="CD758">
        <v>404.894333333333</v>
      </c>
      <c r="CE758">
        <v>420.003666666667</v>
      </c>
      <c r="CF758">
        <v>19.4526666666667</v>
      </c>
      <c r="CG758">
        <v>15.2070333333333</v>
      </c>
      <c r="CH758">
        <v>419.235333333333</v>
      </c>
      <c r="CI758">
        <v>21.1106</v>
      </c>
      <c r="CJ758">
        <v>500.002333333333</v>
      </c>
      <c r="CK758">
        <v>100.412</v>
      </c>
      <c r="CL758">
        <v>0.0999586</v>
      </c>
      <c r="CM758">
        <v>35.6902</v>
      </c>
      <c r="CN758">
        <v>34.7782666666667</v>
      </c>
      <c r="CO758">
        <v>999.9</v>
      </c>
      <c r="CP758">
        <v>0</v>
      </c>
      <c r="CQ758">
        <v>0</v>
      </c>
      <c r="CR758">
        <v>9980</v>
      </c>
      <c r="CS758">
        <v>0</v>
      </c>
      <c r="CT758">
        <v>4.58728333333333</v>
      </c>
      <c r="CU758">
        <v>1046.09333333333</v>
      </c>
      <c r="CV758">
        <v>0.961998666666667</v>
      </c>
      <c r="CW758">
        <v>0.0380011</v>
      </c>
      <c r="CX758">
        <v>0</v>
      </c>
      <c r="CY758">
        <v>1084.44</v>
      </c>
      <c r="CZ758">
        <v>4.99912</v>
      </c>
      <c r="DA758">
        <v>11373.6</v>
      </c>
      <c r="DB758">
        <v>6713.41333333333</v>
      </c>
      <c r="DC758">
        <v>39.7913333333333</v>
      </c>
      <c r="DD758">
        <v>42.062</v>
      </c>
      <c r="DE758">
        <v>41.2496666666667</v>
      </c>
      <c r="DF758">
        <v>41.9996666666667</v>
      </c>
      <c r="DG758">
        <v>42.5206666666667</v>
      </c>
      <c r="DH758">
        <v>1001.53</v>
      </c>
      <c r="DI758">
        <v>39.5633333333333</v>
      </c>
      <c r="DJ758">
        <v>0</v>
      </c>
      <c r="DK758">
        <v>1625678699.6</v>
      </c>
      <c r="DL758">
        <v>0</v>
      </c>
      <c r="DM758">
        <v>1085.79538461538</v>
      </c>
      <c r="DN758">
        <v>-10.8861538521322</v>
      </c>
      <c r="DO758">
        <v>-100.755555606268</v>
      </c>
      <c r="DP758">
        <v>11383.3884615385</v>
      </c>
      <c r="DQ758">
        <v>15</v>
      </c>
      <c r="DR758">
        <v>1625677134.6</v>
      </c>
      <c r="DS758" t="s">
        <v>305</v>
      </c>
      <c r="DT758">
        <v>1625677128.6</v>
      </c>
      <c r="DU758">
        <v>1625677134.6</v>
      </c>
      <c r="DV758">
        <v>2</v>
      </c>
      <c r="DW758">
        <v>0.041</v>
      </c>
      <c r="DX758">
        <v>0.026</v>
      </c>
      <c r="DY758">
        <v>-14.347</v>
      </c>
      <c r="DZ758">
        <v>-1.389</v>
      </c>
      <c r="EA758">
        <v>420</v>
      </c>
      <c r="EB758">
        <v>5</v>
      </c>
      <c r="EC758">
        <v>0.14</v>
      </c>
      <c r="ED758">
        <v>0.08</v>
      </c>
      <c r="EE758">
        <v>-15.1396390243902</v>
      </c>
      <c r="EF758">
        <v>0.0408731707316908</v>
      </c>
      <c r="EG758">
        <v>0.0305400407146595</v>
      </c>
      <c r="EH758">
        <v>1</v>
      </c>
      <c r="EI758">
        <v>1086.29939393939</v>
      </c>
      <c r="EJ758">
        <v>-11.0619304345331</v>
      </c>
      <c r="EK758">
        <v>1.07039765874279</v>
      </c>
      <c r="EL758">
        <v>0</v>
      </c>
      <c r="EM758">
        <v>4.22075829268293</v>
      </c>
      <c r="EN758">
        <v>0.159254425087107</v>
      </c>
      <c r="EO758">
        <v>0.015956083617296</v>
      </c>
      <c r="EP758">
        <v>0</v>
      </c>
      <c r="EQ758">
        <v>1</v>
      </c>
      <c r="ER758">
        <v>3</v>
      </c>
      <c r="ES758" t="s">
        <v>427</v>
      </c>
      <c r="ET758">
        <v>100</v>
      </c>
      <c r="EU758">
        <v>100</v>
      </c>
      <c r="EV758">
        <v>-14.342</v>
      </c>
      <c r="EW758">
        <v>-1.6581</v>
      </c>
      <c r="EX758">
        <v>-14.3476998515065</v>
      </c>
      <c r="EY758">
        <v>0.000485247639819423</v>
      </c>
      <c r="EZ758">
        <v>-1.36446825205216e-06</v>
      </c>
      <c r="FA758">
        <v>5.78542989185787e-10</v>
      </c>
      <c r="FB758">
        <v>-1.1099058739466</v>
      </c>
      <c r="FC758">
        <v>-0.0508365997127688</v>
      </c>
      <c r="FD758">
        <v>0.00161886503163497</v>
      </c>
      <c r="FE758">
        <v>-2.08621555845513e-05</v>
      </c>
      <c r="FF758">
        <v>0</v>
      </c>
      <c r="FG758">
        <v>2096</v>
      </c>
      <c r="FH758">
        <v>2</v>
      </c>
      <c r="FI758">
        <v>28</v>
      </c>
      <c r="FJ758">
        <v>26.2</v>
      </c>
      <c r="FK758">
        <v>26.1</v>
      </c>
      <c r="FL758">
        <v>18</v>
      </c>
      <c r="FM758">
        <v>494.559</v>
      </c>
      <c r="FN758">
        <v>515.657</v>
      </c>
      <c r="FO758">
        <v>41.9459</v>
      </c>
      <c r="FP758">
        <v>27.1561</v>
      </c>
      <c r="FQ758">
        <v>30.0006</v>
      </c>
      <c r="FR758">
        <v>26.9842</v>
      </c>
      <c r="FS758">
        <v>26.9419</v>
      </c>
      <c r="FT758">
        <v>21.6422</v>
      </c>
      <c r="FU758">
        <v>0</v>
      </c>
      <c r="FV758">
        <v>5.24025</v>
      </c>
      <c r="FW758">
        <v>42.02</v>
      </c>
      <c r="FX758">
        <v>420</v>
      </c>
      <c r="FY758">
        <v>18.3412</v>
      </c>
      <c r="FZ758">
        <v>101.628</v>
      </c>
      <c r="GA758">
        <v>96.1287</v>
      </c>
    </row>
    <row r="759" spans="1:183">
      <c r="A759">
        <v>743</v>
      </c>
      <c r="B759">
        <v>1625678700.5</v>
      </c>
      <c r="C759">
        <v>1484.40000009537</v>
      </c>
      <c r="D759" t="s">
        <v>1792</v>
      </c>
      <c r="E759" t="s">
        <v>1793</v>
      </c>
      <c r="F759">
        <v>1</v>
      </c>
      <c r="G759" t="s">
        <v>302</v>
      </c>
      <c r="H759">
        <v>1625678699.5</v>
      </c>
      <c r="I759">
        <f>(J759)/1000</f>
        <v>0</v>
      </c>
      <c r="J759">
        <f>1000*CJ759*AH759*(CF759-CG759)/(100*BY759*(1000-AH759*CF759))</f>
        <v>0</v>
      </c>
      <c r="K759">
        <f>CJ759*AH759*(CE759-CD759*(1000-AH759*CG759)/(1000-AH759*CF759))/(100*BY759)</f>
        <v>0</v>
      </c>
      <c r="L759">
        <f>CD759 - IF(AH759&gt;1, K759*BY759*100.0/(AJ759*CR759), 0)</f>
        <v>0</v>
      </c>
      <c r="M759">
        <f>((S759-I759/2)*L759-K759)/(S759+I759/2)</f>
        <v>0</v>
      </c>
      <c r="N759">
        <f>M759*(CK759+CL759)/1000.0</f>
        <v>0</v>
      </c>
      <c r="O759">
        <f>(CD759 - IF(AH759&gt;1, K759*BY759*100.0/(AJ759*CR759), 0))*(CK759+CL759)/1000.0</f>
        <v>0</v>
      </c>
      <c r="P759">
        <f>2.0/((1/R759-1/Q759)+SIGN(R759)*SQRT((1/R759-1/Q759)*(1/R759-1/Q759) + 4*BZ759/((BZ759+1)*(BZ759+1))*(2*1/R759*1/Q759-1/Q759*1/Q759)))</f>
        <v>0</v>
      </c>
      <c r="Q759">
        <f>IF(LEFT(CA759,1)&lt;&gt;"0",IF(LEFT(CA759,1)="1",3.0,CB759),$D$5+$E$5*(CR759*CK759/($K$5*1000))+$F$5*(CR759*CK759/($K$5*1000))*MAX(MIN(BY759,$J$5),$I$5)*MAX(MIN(BY759,$J$5),$I$5)+$G$5*MAX(MIN(BY759,$J$5),$I$5)*(CR759*CK759/($K$5*1000))+$H$5*(CR759*CK759/($K$5*1000))*(CR759*CK759/($K$5*1000)))</f>
        <v>0</v>
      </c>
      <c r="R759">
        <f>I759*(1000-(1000*0.61365*exp(17.502*V759/(240.97+V759))/(CK759+CL759)+CF759)/2)/(1000*0.61365*exp(17.502*V759/(240.97+V759))/(CK759+CL759)-CF759)</f>
        <v>0</v>
      </c>
      <c r="S759">
        <f>1/((BZ759+1)/(P759/1.6)+1/(Q759/1.37)) + BZ759/((BZ759+1)/(P759/1.6) + BZ759/(Q759/1.37))</f>
        <v>0</v>
      </c>
      <c r="T759">
        <f>(BU759*BX759)</f>
        <v>0</v>
      </c>
      <c r="U759">
        <f>(CM759+(T759+2*0.95*5.67E-8*(((CM759+$B$7)+273)^4-(CM759+273)^4)-44100*I759)/(1.84*29.3*Q759+8*0.95*5.67E-8*(CM759+273)^3))</f>
        <v>0</v>
      </c>
      <c r="V759">
        <f>($C$7*CN759+$D$7*CO759+$E$7*U759)</f>
        <v>0</v>
      </c>
      <c r="W759">
        <f>0.61365*exp(17.502*V759/(240.97+V759))</f>
        <v>0</v>
      </c>
      <c r="X759">
        <f>(Y759/Z759*100)</f>
        <v>0</v>
      </c>
      <c r="Y759">
        <f>CF759*(CK759+CL759)/1000</f>
        <v>0</v>
      </c>
      <c r="Z759">
        <f>0.61365*exp(17.502*CM759/(240.97+CM759))</f>
        <v>0</v>
      </c>
      <c r="AA759">
        <f>(W759-CF759*(CK759+CL759)/1000)</f>
        <v>0</v>
      </c>
      <c r="AB759">
        <f>(-I759*44100)</f>
        <v>0</v>
      </c>
      <c r="AC759">
        <f>2*29.3*Q759*0.92*(CM759-V759)</f>
        <v>0</v>
      </c>
      <c r="AD759">
        <f>2*0.95*5.67E-8*(((CM759+$B$7)+273)^4-(V759+273)^4)</f>
        <v>0</v>
      </c>
      <c r="AE759">
        <f>T759+AD759+AB759+AC759</f>
        <v>0</v>
      </c>
      <c r="AF759">
        <v>0</v>
      </c>
      <c r="AG759">
        <v>0</v>
      </c>
      <c r="AH759">
        <f>IF(AF759*$H$13&gt;=AJ759,1.0,(AJ759/(AJ759-AF759*$H$13)))</f>
        <v>0</v>
      </c>
      <c r="AI759">
        <f>(AH759-1)*100</f>
        <v>0</v>
      </c>
      <c r="AJ759">
        <f>MAX(0,($B$13+$C$13*CR759)/(1+$D$13*CR759)*CK759/(CM759+273)*$E$13)</f>
        <v>0</v>
      </c>
      <c r="AK759" t="s">
        <v>303</v>
      </c>
      <c r="AL759" t="s">
        <v>303</v>
      </c>
      <c r="AM759">
        <v>0</v>
      </c>
      <c r="AN759">
        <v>0</v>
      </c>
      <c r="AO759">
        <f>1-AM759/AN759</f>
        <v>0</v>
      </c>
      <c r="AP759">
        <v>0</v>
      </c>
      <c r="AQ759" t="s">
        <v>303</v>
      </c>
      <c r="AR759" t="s">
        <v>303</v>
      </c>
      <c r="AS759">
        <v>0</v>
      </c>
      <c r="AT759">
        <v>0</v>
      </c>
      <c r="AU759">
        <f>1-AS759/AT759</f>
        <v>0</v>
      </c>
      <c r="AV759">
        <v>0.5</v>
      </c>
      <c r="AW759">
        <f>BV759</f>
        <v>0</v>
      </c>
      <c r="AX759">
        <f>K759</f>
        <v>0</v>
      </c>
      <c r="AY759">
        <f>AU759*AV759*AW759</f>
        <v>0</v>
      </c>
      <c r="AZ759">
        <f>(AX759-AP759)/AW759</f>
        <v>0</v>
      </c>
      <c r="BA759">
        <f>(AN759-AT759)/AT759</f>
        <v>0</v>
      </c>
      <c r="BB759">
        <f>AM759/(AO759+AM759/AT759)</f>
        <v>0</v>
      </c>
      <c r="BC759" t="s">
        <v>303</v>
      </c>
      <c r="BD759">
        <v>0</v>
      </c>
      <c r="BE759">
        <f>IF(BD759&lt;&gt;0, BD759, BB759)</f>
        <v>0</v>
      </c>
      <c r="BF759">
        <f>1-BE759/AT759</f>
        <v>0</v>
      </c>
      <c r="BG759">
        <f>(AT759-AS759)/(AT759-BE759)</f>
        <v>0</v>
      </c>
      <c r="BH759">
        <f>(AN759-AT759)/(AN759-BE759)</f>
        <v>0</v>
      </c>
      <c r="BI759">
        <f>(AT759-AS759)/(AT759-AM759)</f>
        <v>0</v>
      </c>
      <c r="BJ759">
        <f>(AN759-AT759)/(AN759-AM759)</f>
        <v>0</v>
      </c>
      <c r="BK759">
        <f>(BG759*BE759/AS759)</f>
        <v>0</v>
      </c>
      <c r="BL759">
        <f>(1-BK759)</f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f>$B$11*CS759+$C$11*CT759+$F$11*CU759*(1-CX759)</f>
        <v>0</v>
      </c>
      <c r="BV759">
        <f>BU759*BW759</f>
        <v>0</v>
      </c>
      <c r="BW759">
        <f>($B$11*$D$9+$C$11*$D$9+$F$11*((DH759+CZ759)/MAX(DH759+CZ759+DI759, 0.1)*$I$9+DI759/MAX(DH759+CZ759+DI759, 0.1)*$J$9))/($B$11+$C$11+$F$11)</f>
        <v>0</v>
      </c>
      <c r="BX759">
        <f>($B$11*$K$9+$C$11*$K$9+$F$11*((DH759+CZ759)/MAX(DH759+CZ759+DI759, 0.1)*$P$9+DI759/MAX(DH759+CZ759+DI759, 0.1)*$Q$9))/($B$11+$C$11+$F$11)</f>
        <v>0</v>
      </c>
      <c r="BY759">
        <v>6</v>
      </c>
      <c r="BZ759">
        <v>0.5</v>
      </c>
      <c r="CA759" t="s">
        <v>304</v>
      </c>
      <c r="CB759">
        <v>2</v>
      </c>
      <c r="CC759">
        <v>1625678699.5</v>
      </c>
      <c r="CD759">
        <v>404.873666666667</v>
      </c>
      <c r="CE759">
        <v>420.034</v>
      </c>
      <c r="CF759">
        <v>19.4738</v>
      </c>
      <c r="CG759">
        <v>15.2275</v>
      </c>
      <c r="CH759">
        <v>419.215</v>
      </c>
      <c r="CI759">
        <v>21.1319</v>
      </c>
      <c r="CJ759">
        <v>499.995333333333</v>
      </c>
      <c r="CK759">
        <v>100.411</v>
      </c>
      <c r="CL759">
        <v>0.0998228333333333</v>
      </c>
      <c r="CM759">
        <v>35.7214333333333</v>
      </c>
      <c r="CN759">
        <v>34.8063333333333</v>
      </c>
      <c r="CO759">
        <v>999.9</v>
      </c>
      <c r="CP759">
        <v>0</v>
      </c>
      <c r="CQ759">
        <v>0</v>
      </c>
      <c r="CR759">
        <v>10015.0333333333</v>
      </c>
      <c r="CS759">
        <v>0</v>
      </c>
      <c r="CT759">
        <v>4.60290333333333</v>
      </c>
      <c r="CU759">
        <v>1045.9</v>
      </c>
      <c r="CV759">
        <v>0.961995</v>
      </c>
      <c r="CW759">
        <v>0.0380048</v>
      </c>
      <c r="CX759">
        <v>0</v>
      </c>
      <c r="CY759">
        <v>1084.38666666667</v>
      </c>
      <c r="CZ759">
        <v>4.99912</v>
      </c>
      <c r="DA759">
        <v>11367.5666666667</v>
      </c>
      <c r="DB759">
        <v>6712.14666666667</v>
      </c>
      <c r="DC759">
        <v>39.7913333333333</v>
      </c>
      <c r="DD759">
        <v>42.0413333333333</v>
      </c>
      <c r="DE759">
        <v>41.3123333333333</v>
      </c>
      <c r="DF759">
        <v>42.0206666666667</v>
      </c>
      <c r="DG759">
        <v>42.5203333333333</v>
      </c>
      <c r="DH759">
        <v>1001.34</v>
      </c>
      <c r="DI759">
        <v>39.56</v>
      </c>
      <c r="DJ759">
        <v>0</v>
      </c>
      <c r="DK759">
        <v>1625678701.4</v>
      </c>
      <c r="DL759">
        <v>0</v>
      </c>
      <c r="DM759">
        <v>1085.4136</v>
      </c>
      <c r="DN759">
        <v>-10.9623076844126</v>
      </c>
      <c r="DO759">
        <v>-99.1692306598785</v>
      </c>
      <c r="DP759">
        <v>11379.396</v>
      </c>
      <c r="DQ759">
        <v>15</v>
      </c>
      <c r="DR759">
        <v>1625677134.6</v>
      </c>
      <c r="DS759" t="s">
        <v>305</v>
      </c>
      <c r="DT759">
        <v>1625677128.6</v>
      </c>
      <c r="DU759">
        <v>1625677134.6</v>
      </c>
      <c r="DV759">
        <v>2</v>
      </c>
      <c r="DW759">
        <v>0.041</v>
      </c>
      <c r="DX759">
        <v>0.026</v>
      </c>
      <c r="DY759">
        <v>-14.347</v>
      </c>
      <c r="DZ759">
        <v>-1.389</v>
      </c>
      <c r="EA759">
        <v>420</v>
      </c>
      <c r="EB759">
        <v>5</v>
      </c>
      <c r="EC759">
        <v>0.14</v>
      </c>
      <c r="ED759">
        <v>0.08</v>
      </c>
      <c r="EE759">
        <v>-15.1439756097561</v>
      </c>
      <c r="EF759">
        <v>0.0805630662020811</v>
      </c>
      <c r="EG759">
        <v>0.0278509690726684</v>
      </c>
      <c r="EH759">
        <v>1</v>
      </c>
      <c r="EI759">
        <v>1085.97181818182</v>
      </c>
      <c r="EJ759">
        <v>-10.846134464363</v>
      </c>
      <c r="EK759">
        <v>1.05289055100551</v>
      </c>
      <c r="EL759">
        <v>0</v>
      </c>
      <c r="EM759">
        <v>4.22618024390244</v>
      </c>
      <c r="EN759">
        <v>0.142913101045289</v>
      </c>
      <c r="EO759">
        <v>0.0142552543137704</v>
      </c>
      <c r="EP759">
        <v>0</v>
      </c>
      <c r="EQ759">
        <v>1</v>
      </c>
      <c r="ER759">
        <v>3</v>
      </c>
      <c r="ES759" t="s">
        <v>427</v>
      </c>
      <c r="ET759">
        <v>100</v>
      </c>
      <c r="EU759">
        <v>100</v>
      </c>
      <c r="EV759">
        <v>-14.342</v>
      </c>
      <c r="EW759">
        <v>-1.6582</v>
      </c>
      <c r="EX759">
        <v>-14.3476998515065</v>
      </c>
      <c r="EY759">
        <v>0.000485247639819423</v>
      </c>
      <c r="EZ759">
        <v>-1.36446825205216e-06</v>
      </c>
      <c r="FA759">
        <v>5.78542989185787e-10</v>
      </c>
      <c r="FB759">
        <v>-1.1099058739466</v>
      </c>
      <c r="FC759">
        <v>-0.0508365997127688</v>
      </c>
      <c r="FD759">
        <v>0.00161886503163497</v>
      </c>
      <c r="FE759">
        <v>-2.08621555845513e-05</v>
      </c>
      <c r="FF759">
        <v>0</v>
      </c>
      <c r="FG759">
        <v>2096</v>
      </c>
      <c r="FH759">
        <v>2</v>
      </c>
      <c r="FI759">
        <v>28</v>
      </c>
      <c r="FJ759">
        <v>26.2</v>
      </c>
      <c r="FK759">
        <v>26.1</v>
      </c>
      <c r="FL759">
        <v>18</v>
      </c>
      <c r="FM759">
        <v>494.71</v>
      </c>
      <c r="FN759">
        <v>515.533</v>
      </c>
      <c r="FO759">
        <v>41.9905</v>
      </c>
      <c r="FP759">
        <v>27.1596</v>
      </c>
      <c r="FQ759">
        <v>30.0005</v>
      </c>
      <c r="FR759">
        <v>26.9864</v>
      </c>
      <c r="FS759">
        <v>26.9442</v>
      </c>
      <c r="FT759">
        <v>21.6409</v>
      </c>
      <c r="FU759">
        <v>0</v>
      </c>
      <c r="FV759">
        <v>5.67137</v>
      </c>
      <c r="FW759">
        <v>42.02</v>
      </c>
      <c r="FX759">
        <v>420</v>
      </c>
      <c r="FY759">
        <v>18.4434</v>
      </c>
      <c r="FZ759">
        <v>101.626</v>
      </c>
      <c r="GA759">
        <v>96.129</v>
      </c>
    </row>
    <row r="760" spans="1:183">
      <c r="A760">
        <v>744</v>
      </c>
      <c r="B760">
        <v>1625678702.5</v>
      </c>
      <c r="C760">
        <v>1486.40000009537</v>
      </c>
      <c r="D760" t="s">
        <v>1794</v>
      </c>
      <c r="E760" t="s">
        <v>1795</v>
      </c>
      <c r="F760">
        <v>1</v>
      </c>
      <c r="G760" t="s">
        <v>302</v>
      </c>
      <c r="H760">
        <v>1625678701.5</v>
      </c>
      <c r="I760">
        <f>(J760)/1000</f>
        <v>0</v>
      </c>
      <c r="J760">
        <f>1000*CJ760*AH760*(CF760-CG760)/(100*BY760*(1000-AH760*CF760))</f>
        <v>0</v>
      </c>
      <c r="K760">
        <f>CJ760*AH760*(CE760-CD760*(1000-AH760*CG760)/(1000-AH760*CF760))/(100*BY760)</f>
        <v>0</v>
      </c>
      <c r="L760">
        <f>CD760 - IF(AH760&gt;1, K760*BY760*100.0/(AJ760*CR760), 0)</f>
        <v>0</v>
      </c>
      <c r="M760">
        <f>((S760-I760/2)*L760-K760)/(S760+I760/2)</f>
        <v>0</v>
      </c>
      <c r="N760">
        <f>M760*(CK760+CL760)/1000.0</f>
        <v>0</v>
      </c>
      <c r="O760">
        <f>(CD760 - IF(AH760&gt;1, K760*BY760*100.0/(AJ760*CR760), 0))*(CK760+CL760)/1000.0</f>
        <v>0</v>
      </c>
      <c r="P760">
        <f>2.0/((1/R760-1/Q760)+SIGN(R760)*SQRT((1/R760-1/Q760)*(1/R760-1/Q760) + 4*BZ760/((BZ760+1)*(BZ760+1))*(2*1/R760*1/Q760-1/Q760*1/Q760)))</f>
        <v>0</v>
      </c>
      <c r="Q760">
        <f>IF(LEFT(CA760,1)&lt;&gt;"0",IF(LEFT(CA760,1)="1",3.0,CB760),$D$5+$E$5*(CR760*CK760/($K$5*1000))+$F$5*(CR760*CK760/($K$5*1000))*MAX(MIN(BY760,$J$5),$I$5)*MAX(MIN(BY760,$J$5),$I$5)+$G$5*MAX(MIN(BY760,$J$5),$I$5)*(CR760*CK760/($K$5*1000))+$H$5*(CR760*CK760/($K$5*1000))*(CR760*CK760/($K$5*1000)))</f>
        <v>0</v>
      </c>
      <c r="R760">
        <f>I760*(1000-(1000*0.61365*exp(17.502*V760/(240.97+V760))/(CK760+CL760)+CF760)/2)/(1000*0.61365*exp(17.502*V760/(240.97+V760))/(CK760+CL760)-CF760)</f>
        <v>0</v>
      </c>
      <c r="S760">
        <f>1/((BZ760+1)/(P760/1.6)+1/(Q760/1.37)) + BZ760/((BZ760+1)/(P760/1.6) + BZ760/(Q760/1.37))</f>
        <v>0</v>
      </c>
      <c r="T760">
        <f>(BU760*BX760)</f>
        <v>0</v>
      </c>
      <c r="U760">
        <f>(CM760+(T760+2*0.95*5.67E-8*(((CM760+$B$7)+273)^4-(CM760+273)^4)-44100*I760)/(1.84*29.3*Q760+8*0.95*5.67E-8*(CM760+273)^3))</f>
        <v>0</v>
      </c>
      <c r="V760">
        <f>($C$7*CN760+$D$7*CO760+$E$7*U760)</f>
        <v>0</v>
      </c>
      <c r="W760">
        <f>0.61365*exp(17.502*V760/(240.97+V760))</f>
        <v>0</v>
      </c>
      <c r="X760">
        <f>(Y760/Z760*100)</f>
        <v>0</v>
      </c>
      <c r="Y760">
        <f>CF760*(CK760+CL760)/1000</f>
        <v>0</v>
      </c>
      <c r="Z760">
        <f>0.61365*exp(17.502*CM760/(240.97+CM760))</f>
        <v>0</v>
      </c>
      <c r="AA760">
        <f>(W760-CF760*(CK760+CL760)/1000)</f>
        <v>0</v>
      </c>
      <c r="AB760">
        <f>(-I760*44100)</f>
        <v>0</v>
      </c>
      <c r="AC760">
        <f>2*29.3*Q760*0.92*(CM760-V760)</f>
        <v>0</v>
      </c>
      <c r="AD760">
        <f>2*0.95*5.67E-8*(((CM760+$B$7)+273)^4-(V760+273)^4)</f>
        <v>0</v>
      </c>
      <c r="AE760">
        <f>T760+AD760+AB760+AC760</f>
        <v>0</v>
      </c>
      <c r="AF760">
        <v>0</v>
      </c>
      <c r="AG760">
        <v>0</v>
      </c>
      <c r="AH760">
        <f>IF(AF760*$H$13&gt;=AJ760,1.0,(AJ760/(AJ760-AF760*$H$13)))</f>
        <v>0</v>
      </c>
      <c r="AI760">
        <f>(AH760-1)*100</f>
        <v>0</v>
      </c>
      <c r="AJ760">
        <f>MAX(0,($B$13+$C$13*CR760)/(1+$D$13*CR760)*CK760/(CM760+273)*$E$13)</f>
        <v>0</v>
      </c>
      <c r="AK760" t="s">
        <v>303</v>
      </c>
      <c r="AL760" t="s">
        <v>303</v>
      </c>
      <c r="AM760">
        <v>0</v>
      </c>
      <c r="AN760">
        <v>0</v>
      </c>
      <c r="AO760">
        <f>1-AM760/AN760</f>
        <v>0</v>
      </c>
      <c r="AP760">
        <v>0</v>
      </c>
      <c r="AQ760" t="s">
        <v>303</v>
      </c>
      <c r="AR760" t="s">
        <v>303</v>
      </c>
      <c r="AS760">
        <v>0</v>
      </c>
      <c r="AT760">
        <v>0</v>
      </c>
      <c r="AU760">
        <f>1-AS760/AT760</f>
        <v>0</v>
      </c>
      <c r="AV760">
        <v>0.5</v>
      </c>
      <c r="AW760">
        <f>BV760</f>
        <v>0</v>
      </c>
      <c r="AX760">
        <f>K760</f>
        <v>0</v>
      </c>
      <c r="AY760">
        <f>AU760*AV760*AW760</f>
        <v>0</v>
      </c>
      <c r="AZ760">
        <f>(AX760-AP760)/AW760</f>
        <v>0</v>
      </c>
      <c r="BA760">
        <f>(AN760-AT760)/AT760</f>
        <v>0</v>
      </c>
      <c r="BB760">
        <f>AM760/(AO760+AM760/AT760)</f>
        <v>0</v>
      </c>
      <c r="BC760" t="s">
        <v>303</v>
      </c>
      <c r="BD760">
        <v>0</v>
      </c>
      <c r="BE760">
        <f>IF(BD760&lt;&gt;0, BD760, BB760)</f>
        <v>0</v>
      </c>
      <c r="BF760">
        <f>1-BE760/AT760</f>
        <v>0</v>
      </c>
      <c r="BG760">
        <f>(AT760-AS760)/(AT760-BE760)</f>
        <v>0</v>
      </c>
      <c r="BH760">
        <f>(AN760-AT760)/(AN760-BE760)</f>
        <v>0</v>
      </c>
      <c r="BI760">
        <f>(AT760-AS760)/(AT760-AM760)</f>
        <v>0</v>
      </c>
      <c r="BJ760">
        <f>(AN760-AT760)/(AN760-AM760)</f>
        <v>0</v>
      </c>
      <c r="BK760">
        <f>(BG760*BE760/AS760)</f>
        <v>0</v>
      </c>
      <c r="BL760">
        <f>(1-BK760)</f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f>$B$11*CS760+$C$11*CT760+$F$11*CU760*(1-CX760)</f>
        <v>0</v>
      </c>
      <c r="BV760">
        <f>BU760*BW760</f>
        <v>0</v>
      </c>
      <c r="BW760">
        <f>($B$11*$D$9+$C$11*$D$9+$F$11*((DH760+CZ760)/MAX(DH760+CZ760+DI760, 0.1)*$I$9+DI760/MAX(DH760+CZ760+DI760, 0.1)*$J$9))/($B$11+$C$11+$F$11)</f>
        <v>0</v>
      </c>
      <c r="BX760">
        <f>($B$11*$K$9+$C$11*$K$9+$F$11*((DH760+CZ760)/MAX(DH760+CZ760+DI760, 0.1)*$P$9+DI760/MAX(DH760+CZ760+DI760, 0.1)*$Q$9))/($B$11+$C$11+$F$11)</f>
        <v>0</v>
      </c>
      <c r="BY760">
        <v>6</v>
      </c>
      <c r="BZ760">
        <v>0.5</v>
      </c>
      <c r="CA760" t="s">
        <v>304</v>
      </c>
      <c r="CB760">
        <v>2</v>
      </c>
      <c r="CC760">
        <v>1625678701.5</v>
      </c>
      <c r="CD760">
        <v>404.867666666667</v>
      </c>
      <c r="CE760">
        <v>420.088</v>
      </c>
      <c r="CF760">
        <v>19.4977666666667</v>
      </c>
      <c r="CG760">
        <v>15.2565333333333</v>
      </c>
      <c r="CH760">
        <v>419.209666666667</v>
      </c>
      <c r="CI760">
        <v>21.1562</v>
      </c>
      <c r="CJ760">
        <v>500.015666666667</v>
      </c>
      <c r="CK760">
        <v>100.411333333333</v>
      </c>
      <c r="CL760">
        <v>0.0997519</v>
      </c>
      <c r="CM760">
        <v>35.7527666666667</v>
      </c>
      <c r="CN760">
        <v>34.8315</v>
      </c>
      <c r="CO760">
        <v>999.9</v>
      </c>
      <c r="CP760">
        <v>0</v>
      </c>
      <c r="CQ760">
        <v>0</v>
      </c>
      <c r="CR760">
        <v>10038.5333333333</v>
      </c>
      <c r="CS760">
        <v>0</v>
      </c>
      <c r="CT760">
        <v>4.61990666666667</v>
      </c>
      <c r="CU760">
        <v>1045.99333333333</v>
      </c>
      <c r="CV760">
        <v>0.961998666666667</v>
      </c>
      <c r="CW760">
        <v>0.0380011</v>
      </c>
      <c r="CX760">
        <v>0</v>
      </c>
      <c r="CY760">
        <v>1083.65666666667</v>
      </c>
      <c r="CZ760">
        <v>4.99912</v>
      </c>
      <c r="DA760">
        <v>11365.1</v>
      </c>
      <c r="DB760">
        <v>6712.74</v>
      </c>
      <c r="DC760">
        <v>39.8746666666667</v>
      </c>
      <c r="DD760">
        <v>42.062</v>
      </c>
      <c r="DE760">
        <v>41.2706666666667</v>
      </c>
      <c r="DF760">
        <v>42.0206666666667</v>
      </c>
      <c r="DG760">
        <v>42.4996666666667</v>
      </c>
      <c r="DH760">
        <v>1001.43333333333</v>
      </c>
      <c r="DI760">
        <v>39.56</v>
      </c>
      <c r="DJ760">
        <v>0</v>
      </c>
      <c r="DK760">
        <v>1625678703.2</v>
      </c>
      <c r="DL760">
        <v>0</v>
      </c>
      <c r="DM760">
        <v>1085.11269230769</v>
      </c>
      <c r="DN760">
        <v>-11.4444444522909</v>
      </c>
      <c r="DO760">
        <v>-103.750427473458</v>
      </c>
      <c r="DP760">
        <v>11377.0038461538</v>
      </c>
      <c r="DQ760">
        <v>15</v>
      </c>
      <c r="DR760">
        <v>1625677134.6</v>
      </c>
      <c r="DS760" t="s">
        <v>305</v>
      </c>
      <c r="DT760">
        <v>1625677128.6</v>
      </c>
      <c r="DU760">
        <v>1625677134.6</v>
      </c>
      <c r="DV760">
        <v>2</v>
      </c>
      <c r="DW760">
        <v>0.041</v>
      </c>
      <c r="DX760">
        <v>0.026</v>
      </c>
      <c r="DY760">
        <v>-14.347</v>
      </c>
      <c r="DZ760">
        <v>-1.389</v>
      </c>
      <c r="EA760">
        <v>420</v>
      </c>
      <c r="EB760">
        <v>5</v>
      </c>
      <c r="EC760">
        <v>0.14</v>
      </c>
      <c r="ED760">
        <v>0.08</v>
      </c>
      <c r="EE760">
        <v>-15.1464341463415</v>
      </c>
      <c r="EF760">
        <v>-0.125117770034868</v>
      </c>
      <c r="EG760">
        <v>0.0326061539138206</v>
      </c>
      <c r="EH760">
        <v>1</v>
      </c>
      <c r="EI760">
        <v>1085.60228571429</v>
      </c>
      <c r="EJ760">
        <v>-11.0972581975414</v>
      </c>
      <c r="EK760">
        <v>1.13786789520523</v>
      </c>
      <c r="EL760">
        <v>0</v>
      </c>
      <c r="EM760">
        <v>4.23016219512195</v>
      </c>
      <c r="EN760">
        <v>0.119716515679454</v>
      </c>
      <c r="EO760">
        <v>0.0122411486214197</v>
      </c>
      <c r="EP760">
        <v>0</v>
      </c>
      <c r="EQ760">
        <v>1</v>
      </c>
      <c r="ER760">
        <v>3</v>
      </c>
      <c r="ES760" t="s">
        <v>427</v>
      </c>
      <c r="ET760">
        <v>100</v>
      </c>
      <c r="EU760">
        <v>100</v>
      </c>
      <c r="EV760">
        <v>-14.341</v>
      </c>
      <c r="EW760">
        <v>-1.6585</v>
      </c>
      <c r="EX760">
        <v>-14.3476998515065</v>
      </c>
      <c r="EY760">
        <v>0.000485247639819423</v>
      </c>
      <c r="EZ760">
        <v>-1.36446825205216e-06</v>
      </c>
      <c r="FA760">
        <v>5.78542989185787e-10</v>
      </c>
      <c r="FB760">
        <v>-1.1099058739466</v>
      </c>
      <c r="FC760">
        <v>-0.0508365997127688</v>
      </c>
      <c r="FD760">
        <v>0.00161886503163497</v>
      </c>
      <c r="FE760">
        <v>-2.08621555845513e-05</v>
      </c>
      <c r="FF760">
        <v>0</v>
      </c>
      <c r="FG760">
        <v>2096</v>
      </c>
      <c r="FH760">
        <v>2</v>
      </c>
      <c r="FI760">
        <v>28</v>
      </c>
      <c r="FJ760">
        <v>26.2</v>
      </c>
      <c r="FK760">
        <v>26.1</v>
      </c>
      <c r="FL760">
        <v>18</v>
      </c>
      <c r="FM760">
        <v>494.7</v>
      </c>
      <c r="FN760">
        <v>515.554</v>
      </c>
      <c r="FO760">
        <v>42.033</v>
      </c>
      <c r="FP760">
        <v>27.163</v>
      </c>
      <c r="FQ760">
        <v>30.0005</v>
      </c>
      <c r="FR760">
        <v>26.9887</v>
      </c>
      <c r="FS760">
        <v>26.9464</v>
      </c>
      <c r="FT760">
        <v>21.6422</v>
      </c>
      <c r="FU760">
        <v>0</v>
      </c>
      <c r="FV760">
        <v>6.10861</v>
      </c>
      <c r="FW760">
        <v>42.09</v>
      </c>
      <c r="FX760">
        <v>420</v>
      </c>
      <c r="FY760">
        <v>18.5379</v>
      </c>
      <c r="FZ760">
        <v>101.625</v>
      </c>
      <c r="GA760">
        <v>96.1275</v>
      </c>
    </row>
    <row r="761" spans="1:183">
      <c r="A761">
        <v>745</v>
      </c>
      <c r="B761">
        <v>1625678704.5</v>
      </c>
      <c r="C761">
        <v>1488.40000009537</v>
      </c>
      <c r="D761" t="s">
        <v>1796</v>
      </c>
      <c r="E761" t="s">
        <v>1797</v>
      </c>
      <c r="F761">
        <v>1</v>
      </c>
      <c r="G761" t="s">
        <v>302</v>
      </c>
      <c r="H761">
        <v>1625678703.5</v>
      </c>
      <c r="I761">
        <f>(J761)/1000</f>
        <v>0</v>
      </c>
      <c r="J761">
        <f>1000*CJ761*AH761*(CF761-CG761)/(100*BY761*(1000-AH761*CF761))</f>
        <v>0</v>
      </c>
      <c r="K761">
        <f>CJ761*AH761*(CE761-CD761*(1000-AH761*CG761)/(1000-AH761*CF761))/(100*BY761)</f>
        <v>0</v>
      </c>
      <c r="L761">
        <f>CD761 - IF(AH761&gt;1, K761*BY761*100.0/(AJ761*CR761), 0)</f>
        <v>0</v>
      </c>
      <c r="M761">
        <f>((S761-I761/2)*L761-K761)/(S761+I761/2)</f>
        <v>0</v>
      </c>
      <c r="N761">
        <f>M761*(CK761+CL761)/1000.0</f>
        <v>0</v>
      </c>
      <c r="O761">
        <f>(CD761 - IF(AH761&gt;1, K761*BY761*100.0/(AJ761*CR761), 0))*(CK761+CL761)/1000.0</f>
        <v>0</v>
      </c>
      <c r="P761">
        <f>2.0/((1/R761-1/Q761)+SIGN(R761)*SQRT((1/R761-1/Q761)*(1/R761-1/Q761) + 4*BZ761/((BZ761+1)*(BZ761+1))*(2*1/R761*1/Q761-1/Q761*1/Q761)))</f>
        <v>0</v>
      </c>
      <c r="Q761">
        <f>IF(LEFT(CA761,1)&lt;&gt;"0",IF(LEFT(CA761,1)="1",3.0,CB761),$D$5+$E$5*(CR761*CK761/($K$5*1000))+$F$5*(CR761*CK761/($K$5*1000))*MAX(MIN(BY761,$J$5),$I$5)*MAX(MIN(BY761,$J$5),$I$5)+$G$5*MAX(MIN(BY761,$J$5),$I$5)*(CR761*CK761/($K$5*1000))+$H$5*(CR761*CK761/($K$5*1000))*(CR761*CK761/($K$5*1000)))</f>
        <v>0</v>
      </c>
      <c r="R761">
        <f>I761*(1000-(1000*0.61365*exp(17.502*V761/(240.97+V761))/(CK761+CL761)+CF761)/2)/(1000*0.61365*exp(17.502*V761/(240.97+V761))/(CK761+CL761)-CF761)</f>
        <v>0</v>
      </c>
      <c r="S761">
        <f>1/((BZ761+1)/(P761/1.6)+1/(Q761/1.37)) + BZ761/((BZ761+1)/(P761/1.6) + BZ761/(Q761/1.37))</f>
        <v>0</v>
      </c>
      <c r="T761">
        <f>(BU761*BX761)</f>
        <v>0</v>
      </c>
      <c r="U761">
        <f>(CM761+(T761+2*0.95*5.67E-8*(((CM761+$B$7)+273)^4-(CM761+273)^4)-44100*I761)/(1.84*29.3*Q761+8*0.95*5.67E-8*(CM761+273)^3))</f>
        <v>0</v>
      </c>
      <c r="V761">
        <f>($C$7*CN761+$D$7*CO761+$E$7*U761)</f>
        <v>0</v>
      </c>
      <c r="W761">
        <f>0.61365*exp(17.502*V761/(240.97+V761))</f>
        <v>0</v>
      </c>
      <c r="X761">
        <f>(Y761/Z761*100)</f>
        <v>0</v>
      </c>
      <c r="Y761">
        <f>CF761*(CK761+CL761)/1000</f>
        <v>0</v>
      </c>
      <c r="Z761">
        <f>0.61365*exp(17.502*CM761/(240.97+CM761))</f>
        <v>0</v>
      </c>
      <c r="AA761">
        <f>(W761-CF761*(CK761+CL761)/1000)</f>
        <v>0</v>
      </c>
      <c r="AB761">
        <f>(-I761*44100)</f>
        <v>0</v>
      </c>
      <c r="AC761">
        <f>2*29.3*Q761*0.92*(CM761-V761)</f>
        <v>0</v>
      </c>
      <c r="AD761">
        <f>2*0.95*5.67E-8*(((CM761+$B$7)+273)^4-(V761+273)^4)</f>
        <v>0</v>
      </c>
      <c r="AE761">
        <f>T761+AD761+AB761+AC761</f>
        <v>0</v>
      </c>
      <c r="AF761">
        <v>0</v>
      </c>
      <c r="AG761">
        <v>0</v>
      </c>
      <c r="AH761">
        <f>IF(AF761*$H$13&gt;=AJ761,1.0,(AJ761/(AJ761-AF761*$H$13)))</f>
        <v>0</v>
      </c>
      <c r="AI761">
        <f>(AH761-1)*100</f>
        <v>0</v>
      </c>
      <c r="AJ761">
        <f>MAX(0,($B$13+$C$13*CR761)/(1+$D$13*CR761)*CK761/(CM761+273)*$E$13)</f>
        <v>0</v>
      </c>
      <c r="AK761" t="s">
        <v>303</v>
      </c>
      <c r="AL761" t="s">
        <v>303</v>
      </c>
      <c r="AM761">
        <v>0</v>
      </c>
      <c r="AN761">
        <v>0</v>
      </c>
      <c r="AO761">
        <f>1-AM761/AN761</f>
        <v>0</v>
      </c>
      <c r="AP761">
        <v>0</v>
      </c>
      <c r="AQ761" t="s">
        <v>303</v>
      </c>
      <c r="AR761" t="s">
        <v>303</v>
      </c>
      <c r="AS761">
        <v>0</v>
      </c>
      <c r="AT761">
        <v>0</v>
      </c>
      <c r="AU761">
        <f>1-AS761/AT761</f>
        <v>0</v>
      </c>
      <c r="AV761">
        <v>0.5</v>
      </c>
      <c r="AW761">
        <f>BV761</f>
        <v>0</v>
      </c>
      <c r="AX761">
        <f>K761</f>
        <v>0</v>
      </c>
      <c r="AY761">
        <f>AU761*AV761*AW761</f>
        <v>0</v>
      </c>
      <c r="AZ761">
        <f>(AX761-AP761)/AW761</f>
        <v>0</v>
      </c>
      <c r="BA761">
        <f>(AN761-AT761)/AT761</f>
        <v>0</v>
      </c>
      <c r="BB761">
        <f>AM761/(AO761+AM761/AT761)</f>
        <v>0</v>
      </c>
      <c r="BC761" t="s">
        <v>303</v>
      </c>
      <c r="BD761">
        <v>0</v>
      </c>
      <c r="BE761">
        <f>IF(BD761&lt;&gt;0, BD761, BB761)</f>
        <v>0</v>
      </c>
      <c r="BF761">
        <f>1-BE761/AT761</f>
        <v>0</v>
      </c>
      <c r="BG761">
        <f>(AT761-AS761)/(AT761-BE761)</f>
        <v>0</v>
      </c>
      <c r="BH761">
        <f>(AN761-AT761)/(AN761-BE761)</f>
        <v>0</v>
      </c>
      <c r="BI761">
        <f>(AT761-AS761)/(AT761-AM761)</f>
        <v>0</v>
      </c>
      <c r="BJ761">
        <f>(AN761-AT761)/(AN761-AM761)</f>
        <v>0</v>
      </c>
      <c r="BK761">
        <f>(BG761*BE761/AS761)</f>
        <v>0</v>
      </c>
      <c r="BL761">
        <f>(1-BK761)</f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f>$B$11*CS761+$C$11*CT761+$F$11*CU761*(1-CX761)</f>
        <v>0</v>
      </c>
      <c r="BV761">
        <f>BU761*BW761</f>
        <v>0</v>
      </c>
      <c r="BW761">
        <f>($B$11*$D$9+$C$11*$D$9+$F$11*((DH761+CZ761)/MAX(DH761+CZ761+DI761, 0.1)*$I$9+DI761/MAX(DH761+CZ761+DI761, 0.1)*$J$9))/($B$11+$C$11+$F$11)</f>
        <v>0</v>
      </c>
      <c r="BX761">
        <f>($B$11*$K$9+$C$11*$K$9+$F$11*((DH761+CZ761)/MAX(DH761+CZ761+DI761, 0.1)*$P$9+DI761/MAX(DH761+CZ761+DI761, 0.1)*$Q$9))/($B$11+$C$11+$F$11)</f>
        <v>0</v>
      </c>
      <c r="BY761">
        <v>6</v>
      </c>
      <c r="BZ761">
        <v>0.5</v>
      </c>
      <c r="CA761" t="s">
        <v>304</v>
      </c>
      <c r="CB761">
        <v>2</v>
      </c>
      <c r="CC761">
        <v>1625678703.5</v>
      </c>
      <c r="CD761">
        <v>404.898</v>
      </c>
      <c r="CE761">
        <v>420.021</v>
      </c>
      <c r="CF761">
        <v>19.524</v>
      </c>
      <c r="CG761">
        <v>15.2857</v>
      </c>
      <c r="CH761">
        <v>419.239666666667</v>
      </c>
      <c r="CI761">
        <v>21.1826333333333</v>
      </c>
      <c r="CJ761">
        <v>500.082</v>
      </c>
      <c r="CK761">
        <v>100.410666666667</v>
      </c>
      <c r="CL761">
        <v>0.100214366666667</v>
      </c>
      <c r="CM761">
        <v>35.7830333333333</v>
      </c>
      <c r="CN761">
        <v>34.8607</v>
      </c>
      <c r="CO761">
        <v>999.9</v>
      </c>
      <c r="CP761">
        <v>0</v>
      </c>
      <c r="CQ761">
        <v>0</v>
      </c>
      <c r="CR761">
        <v>10005.6266666667</v>
      </c>
      <c r="CS761">
        <v>0</v>
      </c>
      <c r="CT761">
        <v>4.63185</v>
      </c>
      <c r="CU761">
        <v>1045.98666666667</v>
      </c>
      <c r="CV761">
        <v>0.961998666666667</v>
      </c>
      <c r="CW761">
        <v>0.0380011</v>
      </c>
      <c r="CX761">
        <v>0</v>
      </c>
      <c r="CY761">
        <v>1083.42</v>
      </c>
      <c r="CZ761">
        <v>4.99912</v>
      </c>
      <c r="DA761">
        <v>11361.9666666667</v>
      </c>
      <c r="DB761">
        <v>6712.73</v>
      </c>
      <c r="DC761">
        <v>39.7913333333333</v>
      </c>
      <c r="DD761">
        <v>42.062</v>
      </c>
      <c r="DE761">
        <v>41.208</v>
      </c>
      <c r="DF761">
        <v>42</v>
      </c>
      <c r="DG761">
        <v>42.4996666666667</v>
      </c>
      <c r="DH761">
        <v>1001.42666666667</v>
      </c>
      <c r="DI761">
        <v>39.56</v>
      </c>
      <c r="DJ761">
        <v>0</v>
      </c>
      <c r="DK761">
        <v>1625678705.6</v>
      </c>
      <c r="DL761">
        <v>0</v>
      </c>
      <c r="DM761">
        <v>1084.66538461538</v>
      </c>
      <c r="DN761">
        <v>-12.0054700841637</v>
      </c>
      <c r="DO761">
        <v>-107.408546977181</v>
      </c>
      <c r="DP761">
        <v>11372.8884615385</v>
      </c>
      <c r="DQ761">
        <v>15</v>
      </c>
      <c r="DR761">
        <v>1625677134.6</v>
      </c>
      <c r="DS761" t="s">
        <v>305</v>
      </c>
      <c r="DT761">
        <v>1625677128.6</v>
      </c>
      <c r="DU761">
        <v>1625677134.6</v>
      </c>
      <c r="DV761">
        <v>2</v>
      </c>
      <c r="DW761">
        <v>0.041</v>
      </c>
      <c r="DX761">
        <v>0.026</v>
      </c>
      <c r="DY761">
        <v>-14.347</v>
      </c>
      <c r="DZ761">
        <v>-1.389</v>
      </c>
      <c r="EA761">
        <v>420</v>
      </c>
      <c r="EB761">
        <v>5</v>
      </c>
      <c r="EC761">
        <v>0.14</v>
      </c>
      <c r="ED761">
        <v>0.08</v>
      </c>
      <c r="EE761">
        <v>-15.146243902439</v>
      </c>
      <c r="EF761">
        <v>-0.0971101045296339</v>
      </c>
      <c r="EG761">
        <v>0.0316972957897157</v>
      </c>
      <c r="EH761">
        <v>1</v>
      </c>
      <c r="EI761">
        <v>1085.16212121212</v>
      </c>
      <c r="EJ761">
        <v>-11.3742570376697</v>
      </c>
      <c r="EK761">
        <v>1.10493043131</v>
      </c>
      <c r="EL761">
        <v>0</v>
      </c>
      <c r="EM761">
        <v>4.23304487804878</v>
      </c>
      <c r="EN761">
        <v>0.091927526132416</v>
      </c>
      <c r="EO761">
        <v>0.0101547691839968</v>
      </c>
      <c r="EP761">
        <v>1</v>
      </c>
      <c r="EQ761">
        <v>2</v>
      </c>
      <c r="ER761">
        <v>3</v>
      </c>
      <c r="ES761" t="s">
        <v>349</v>
      </c>
      <c r="ET761">
        <v>100</v>
      </c>
      <c r="EU761">
        <v>100</v>
      </c>
      <c r="EV761">
        <v>-14.341</v>
      </c>
      <c r="EW761">
        <v>-1.6588</v>
      </c>
      <c r="EX761">
        <v>-14.3476998515065</v>
      </c>
      <c r="EY761">
        <v>0.000485247639819423</v>
      </c>
      <c r="EZ761">
        <v>-1.36446825205216e-06</v>
      </c>
      <c r="FA761">
        <v>5.78542989185787e-10</v>
      </c>
      <c r="FB761">
        <v>-1.1099058739466</v>
      </c>
      <c r="FC761">
        <v>-0.0508365997127688</v>
      </c>
      <c r="FD761">
        <v>0.00161886503163497</v>
      </c>
      <c r="FE761">
        <v>-2.08621555845513e-05</v>
      </c>
      <c r="FF761">
        <v>0</v>
      </c>
      <c r="FG761">
        <v>2096</v>
      </c>
      <c r="FH761">
        <v>2</v>
      </c>
      <c r="FI761">
        <v>28</v>
      </c>
      <c r="FJ761">
        <v>26.3</v>
      </c>
      <c r="FK761">
        <v>26.2</v>
      </c>
      <c r="FL761">
        <v>18</v>
      </c>
      <c r="FM761">
        <v>494.675</v>
      </c>
      <c r="FN761">
        <v>515.739</v>
      </c>
      <c r="FO761">
        <v>42.0797</v>
      </c>
      <c r="FP761">
        <v>27.1659</v>
      </c>
      <c r="FQ761">
        <v>30.0006</v>
      </c>
      <c r="FR761">
        <v>26.991</v>
      </c>
      <c r="FS761">
        <v>26.9487</v>
      </c>
      <c r="FT761">
        <v>21.6411</v>
      </c>
      <c r="FU761">
        <v>0</v>
      </c>
      <c r="FV761">
        <v>6.10861</v>
      </c>
      <c r="FW761">
        <v>42.15</v>
      </c>
      <c r="FX761">
        <v>420</v>
      </c>
      <c r="FY761">
        <v>18.628</v>
      </c>
      <c r="FZ761">
        <v>101.625</v>
      </c>
      <c r="GA761">
        <v>96.1263</v>
      </c>
    </row>
    <row r="762" spans="1:183">
      <c r="A762">
        <v>746</v>
      </c>
      <c r="B762">
        <v>1625678706.5</v>
      </c>
      <c r="C762">
        <v>1490.40000009537</v>
      </c>
      <c r="D762" t="s">
        <v>1798</v>
      </c>
      <c r="E762" t="s">
        <v>1799</v>
      </c>
      <c r="F762">
        <v>1</v>
      </c>
      <c r="G762" t="s">
        <v>302</v>
      </c>
      <c r="H762">
        <v>1625678705.5</v>
      </c>
      <c r="I762">
        <f>(J762)/1000</f>
        <v>0</v>
      </c>
      <c r="J762">
        <f>1000*CJ762*AH762*(CF762-CG762)/(100*BY762*(1000-AH762*CF762))</f>
        <v>0</v>
      </c>
      <c r="K762">
        <f>CJ762*AH762*(CE762-CD762*(1000-AH762*CG762)/(1000-AH762*CF762))/(100*BY762)</f>
        <v>0</v>
      </c>
      <c r="L762">
        <f>CD762 - IF(AH762&gt;1, K762*BY762*100.0/(AJ762*CR762), 0)</f>
        <v>0</v>
      </c>
      <c r="M762">
        <f>((S762-I762/2)*L762-K762)/(S762+I762/2)</f>
        <v>0</v>
      </c>
      <c r="N762">
        <f>M762*(CK762+CL762)/1000.0</f>
        <v>0</v>
      </c>
      <c r="O762">
        <f>(CD762 - IF(AH762&gt;1, K762*BY762*100.0/(AJ762*CR762), 0))*(CK762+CL762)/1000.0</f>
        <v>0</v>
      </c>
      <c r="P762">
        <f>2.0/((1/R762-1/Q762)+SIGN(R762)*SQRT((1/R762-1/Q762)*(1/R762-1/Q762) + 4*BZ762/((BZ762+1)*(BZ762+1))*(2*1/R762*1/Q762-1/Q762*1/Q762)))</f>
        <v>0</v>
      </c>
      <c r="Q762">
        <f>IF(LEFT(CA762,1)&lt;&gt;"0",IF(LEFT(CA762,1)="1",3.0,CB762),$D$5+$E$5*(CR762*CK762/($K$5*1000))+$F$5*(CR762*CK762/($K$5*1000))*MAX(MIN(BY762,$J$5),$I$5)*MAX(MIN(BY762,$J$5),$I$5)+$G$5*MAX(MIN(BY762,$J$5),$I$5)*(CR762*CK762/($K$5*1000))+$H$5*(CR762*CK762/($K$5*1000))*(CR762*CK762/($K$5*1000)))</f>
        <v>0</v>
      </c>
      <c r="R762">
        <f>I762*(1000-(1000*0.61365*exp(17.502*V762/(240.97+V762))/(CK762+CL762)+CF762)/2)/(1000*0.61365*exp(17.502*V762/(240.97+V762))/(CK762+CL762)-CF762)</f>
        <v>0</v>
      </c>
      <c r="S762">
        <f>1/((BZ762+1)/(P762/1.6)+1/(Q762/1.37)) + BZ762/((BZ762+1)/(P762/1.6) + BZ762/(Q762/1.37))</f>
        <v>0</v>
      </c>
      <c r="T762">
        <f>(BU762*BX762)</f>
        <v>0</v>
      </c>
      <c r="U762">
        <f>(CM762+(T762+2*0.95*5.67E-8*(((CM762+$B$7)+273)^4-(CM762+273)^4)-44100*I762)/(1.84*29.3*Q762+8*0.95*5.67E-8*(CM762+273)^3))</f>
        <v>0</v>
      </c>
      <c r="V762">
        <f>($C$7*CN762+$D$7*CO762+$E$7*U762)</f>
        <v>0</v>
      </c>
      <c r="W762">
        <f>0.61365*exp(17.502*V762/(240.97+V762))</f>
        <v>0</v>
      </c>
      <c r="X762">
        <f>(Y762/Z762*100)</f>
        <v>0</v>
      </c>
      <c r="Y762">
        <f>CF762*(CK762+CL762)/1000</f>
        <v>0</v>
      </c>
      <c r="Z762">
        <f>0.61365*exp(17.502*CM762/(240.97+CM762))</f>
        <v>0</v>
      </c>
      <c r="AA762">
        <f>(W762-CF762*(CK762+CL762)/1000)</f>
        <v>0</v>
      </c>
      <c r="AB762">
        <f>(-I762*44100)</f>
        <v>0</v>
      </c>
      <c r="AC762">
        <f>2*29.3*Q762*0.92*(CM762-V762)</f>
        <v>0</v>
      </c>
      <c r="AD762">
        <f>2*0.95*5.67E-8*(((CM762+$B$7)+273)^4-(V762+273)^4)</f>
        <v>0</v>
      </c>
      <c r="AE762">
        <f>T762+AD762+AB762+AC762</f>
        <v>0</v>
      </c>
      <c r="AF762">
        <v>0</v>
      </c>
      <c r="AG762">
        <v>0</v>
      </c>
      <c r="AH762">
        <f>IF(AF762*$H$13&gt;=AJ762,1.0,(AJ762/(AJ762-AF762*$H$13)))</f>
        <v>0</v>
      </c>
      <c r="AI762">
        <f>(AH762-1)*100</f>
        <v>0</v>
      </c>
      <c r="AJ762">
        <f>MAX(0,($B$13+$C$13*CR762)/(1+$D$13*CR762)*CK762/(CM762+273)*$E$13)</f>
        <v>0</v>
      </c>
      <c r="AK762" t="s">
        <v>303</v>
      </c>
      <c r="AL762" t="s">
        <v>303</v>
      </c>
      <c r="AM762">
        <v>0</v>
      </c>
      <c r="AN762">
        <v>0</v>
      </c>
      <c r="AO762">
        <f>1-AM762/AN762</f>
        <v>0</v>
      </c>
      <c r="AP762">
        <v>0</v>
      </c>
      <c r="AQ762" t="s">
        <v>303</v>
      </c>
      <c r="AR762" t="s">
        <v>303</v>
      </c>
      <c r="AS762">
        <v>0</v>
      </c>
      <c r="AT762">
        <v>0</v>
      </c>
      <c r="AU762">
        <f>1-AS762/AT762</f>
        <v>0</v>
      </c>
      <c r="AV762">
        <v>0.5</v>
      </c>
      <c r="AW762">
        <f>BV762</f>
        <v>0</v>
      </c>
      <c r="AX762">
        <f>K762</f>
        <v>0</v>
      </c>
      <c r="AY762">
        <f>AU762*AV762*AW762</f>
        <v>0</v>
      </c>
      <c r="AZ762">
        <f>(AX762-AP762)/AW762</f>
        <v>0</v>
      </c>
      <c r="BA762">
        <f>(AN762-AT762)/AT762</f>
        <v>0</v>
      </c>
      <c r="BB762">
        <f>AM762/(AO762+AM762/AT762)</f>
        <v>0</v>
      </c>
      <c r="BC762" t="s">
        <v>303</v>
      </c>
      <c r="BD762">
        <v>0</v>
      </c>
      <c r="BE762">
        <f>IF(BD762&lt;&gt;0, BD762, BB762)</f>
        <v>0</v>
      </c>
      <c r="BF762">
        <f>1-BE762/AT762</f>
        <v>0</v>
      </c>
      <c r="BG762">
        <f>(AT762-AS762)/(AT762-BE762)</f>
        <v>0</v>
      </c>
      <c r="BH762">
        <f>(AN762-AT762)/(AN762-BE762)</f>
        <v>0</v>
      </c>
      <c r="BI762">
        <f>(AT762-AS762)/(AT762-AM762)</f>
        <v>0</v>
      </c>
      <c r="BJ762">
        <f>(AN762-AT762)/(AN762-AM762)</f>
        <v>0</v>
      </c>
      <c r="BK762">
        <f>(BG762*BE762/AS762)</f>
        <v>0</v>
      </c>
      <c r="BL762">
        <f>(1-BK762)</f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f>$B$11*CS762+$C$11*CT762+$F$11*CU762*(1-CX762)</f>
        <v>0</v>
      </c>
      <c r="BV762">
        <f>BU762*BW762</f>
        <v>0</v>
      </c>
      <c r="BW762">
        <f>($B$11*$D$9+$C$11*$D$9+$F$11*((DH762+CZ762)/MAX(DH762+CZ762+DI762, 0.1)*$I$9+DI762/MAX(DH762+CZ762+DI762, 0.1)*$J$9))/($B$11+$C$11+$F$11)</f>
        <v>0</v>
      </c>
      <c r="BX762">
        <f>($B$11*$K$9+$C$11*$K$9+$F$11*((DH762+CZ762)/MAX(DH762+CZ762+DI762, 0.1)*$P$9+DI762/MAX(DH762+CZ762+DI762, 0.1)*$Q$9))/($B$11+$C$11+$F$11)</f>
        <v>0</v>
      </c>
      <c r="BY762">
        <v>6</v>
      </c>
      <c r="BZ762">
        <v>0.5</v>
      </c>
      <c r="CA762" t="s">
        <v>304</v>
      </c>
      <c r="CB762">
        <v>2</v>
      </c>
      <c r="CC762">
        <v>1625678705.5</v>
      </c>
      <c r="CD762">
        <v>404.926</v>
      </c>
      <c r="CE762">
        <v>420.003</v>
      </c>
      <c r="CF762">
        <v>19.5513</v>
      </c>
      <c r="CG762">
        <v>15.3077333333333</v>
      </c>
      <c r="CH762">
        <v>419.267666666667</v>
      </c>
      <c r="CI762">
        <v>21.2102333333333</v>
      </c>
      <c r="CJ762">
        <v>500.04</v>
      </c>
      <c r="CK762">
        <v>100.411333333333</v>
      </c>
      <c r="CL762">
        <v>0.100048833333333</v>
      </c>
      <c r="CM762">
        <v>35.8116666666667</v>
      </c>
      <c r="CN762">
        <v>34.8908</v>
      </c>
      <c r="CO762">
        <v>999.9</v>
      </c>
      <c r="CP762">
        <v>0</v>
      </c>
      <c r="CQ762">
        <v>0</v>
      </c>
      <c r="CR762">
        <v>10010.8333333333</v>
      </c>
      <c r="CS762">
        <v>0</v>
      </c>
      <c r="CT762">
        <v>4.63369</v>
      </c>
      <c r="CU762">
        <v>1045.97333333333</v>
      </c>
      <c r="CV762">
        <v>0.961998666666667</v>
      </c>
      <c r="CW762">
        <v>0.0380011</v>
      </c>
      <c r="CX762">
        <v>0</v>
      </c>
      <c r="CY762">
        <v>1082.99666666667</v>
      </c>
      <c r="CZ762">
        <v>4.99912</v>
      </c>
      <c r="DA762">
        <v>11357.9666666667</v>
      </c>
      <c r="DB762">
        <v>6712.64333333333</v>
      </c>
      <c r="DC762">
        <v>39.812</v>
      </c>
      <c r="DD762">
        <v>42.062</v>
      </c>
      <c r="DE762">
        <v>41.187</v>
      </c>
      <c r="DF762">
        <v>41.854</v>
      </c>
      <c r="DG762">
        <v>42.4786666666667</v>
      </c>
      <c r="DH762">
        <v>1001.41333333333</v>
      </c>
      <c r="DI762">
        <v>39.56</v>
      </c>
      <c r="DJ762">
        <v>0</v>
      </c>
      <c r="DK762">
        <v>1625678707.4</v>
      </c>
      <c r="DL762">
        <v>0</v>
      </c>
      <c r="DM762">
        <v>1084.2684</v>
      </c>
      <c r="DN762">
        <v>-12.2830769019132</v>
      </c>
      <c r="DO762">
        <v>-110.007692068613</v>
      </c>
      <c r="DP762">
        <v>11369.296</v>
      </c>
      <c r="DQ762">
        <v>15</v>
      </c>
      <c r="DR762">
        <v>1625677134.6</v>
      </c>
      <c r="DS762" t="s">
        <v>305</v>
      </c>
      <c r="DT762">
        <v>1625677128.6</v>
      </c>
      <c r="DU762">
        <v>1625677134.6</v>
      </c>
      <c r="DV762">
        <v>2</v>
      </c>
      <c r="DW762">
        <v>0.041</v>
      </c>
      <c r="DX762">
        <v>0.026</v>
      </c>
      <c r="DY762">
        <v>-14.347</v>
      </c>
      <c r="DZ762">
        <v>-1.389</v>
      </c>
      <c r="EA762">
        <v>420</v>
      </c>
      <c r="EB762">
        <v>5</v>
      </c>
      <c r="EC762">
        <v>0.14</v>
      </c>
      <c r="ED762">
        <v>0.08</v>
      </c>
      <c r="EE762">
        <v>-15.1435365853659</v>
      </c>
      <c r="EF762">
        <v>0.0813010452961259</v>
      </c>
      <c r="EG762">
        <v>0.0357846387270862</v>
      </c>
      <c r="EH762">
        <v>1</v>
      </c>
      <c r="EI762">
        <v>1084.87558823529</v>
      </c>
      <c r="EJ762">
        <v>-11.4967056402603</v>
      </c>
      <c r="EK762">
        <v>1.14637328684978</v>
      </c>
      <c r="EL762">
        <v>0</v>
      </c>
      <c r="EM762">
        <v>4.2358243902439</v>
      </c>
      <c r="EN762">
        <v>0.0724856445992992</v>
      </c>
      <c r="EO762">
        <v>0.00845500661284897</v>
      </c>
      <c r="EP762">
        <v>1</v>
      </c>
      <c r="EQ762">
        <v>2</v>
      </c>
      <c r="ER762">
        <v>3</v>
      </c>
      <c r="ES762" t="s">
        <v>349</v>
      </c>
      <c r="ET762">
        <v>100</v>
      </c>
      <c r="EU762">
        <v>100</v>
      </c>
      <c r="EV762">
        <v>-14.342</v>
      </c>
      <c r="EW762">
        <v>-1.6591</v>
      </c>
      <c r="EX762">
        <v>-14.3476998515065</v>
      </c>
      <c r="EY762">
        <v>0.000485247639819423</v>
      </c>
      <c r="EZ762">
        <v>-1.36446825205216e-06</v>
      </c>
      <c r="FA762">
        <v>5.78542989185787e-10</v>
      </c>
      <c r="FB762">
        <v>-1.1099058739466</v>
      </c>
      <c r="FC762">
        <v>-0.0508365997127688</v>
      </c>
      <c r="FD762">
        <v>0.00161886503163497</v>
      </c>
      <c r="FE762">
        <v>-2.08621555845513e-05</v>
      </c>
      <c r="FF762">
        <v>0</v>
      </c>
      <c r="FG762">
        <v>2096</v>
      </c>
      <c r="FH762">
        <v>2</v>
      </c>
      <c r="FI762">
        <v>28</v>
      </c>
      <c r="FJ762">
        <v>26.3</v>
      </c>
      <c r="FK762">
        <v>26.2</v>
      </c>
      <c r="FL762">
        <v>18</v>
      </c>
      <c r="FM762">
        <v>494.781</v>
      </c>
      <c r="FN762">
        <v>515.579</v>
      </c>
      <c r="FO762">
        <v>42.126</v>
      </c>
      <c r="FP762">
        <v>27.1694</v>
      </c>
      <c r="FQ762">
        <v>30.0006</v>
      </c>
      <c r="FR762">
        <v>26.9933</v>
      </c>
      <c r="FS762">
        <v>26.951</v>
      </c>
      <c r="FT762">
        <v>21.6415</v>
      </c>
      <c r="FU762">
        <v>0</v>
      </c>
      <c r="FV762">
        <v>6.95489</v>
      </c>
      <c r="FW762">
        <v>42.15</v>
      </c>
      <c r="FX762">
        <v>420</v>
      </c>
      <c r="FY762">
        <v>18.8352</v>
      </c>
      <c r="FZ762">
        <v>101.624</v>
      </c>
      <c r="GA762">
        <v>96.1273</v>
      </c>
    </row>
    <row r="763" spans="1:183">
      <c r="A763">
        <v>747</v>
      </c>
      <c r="B763">
        <v>1625678708.5</v>
      </c>
      <c r="C763">
        <v>1492.40000009537</v>
      </c>
      <c r="D763" t="s">
        <v>1800</v>
      </c>
      <c r="E763" t="s">
        <v>1801</v>
      </c>
      <c r="F763">
        <v>1</v>
      </c>
      <c r="G763" t="s">
        <v>302</v>
      </c>
      <c r="H763">
        <v>1625678707.5</v>
      </c>
      <c r="I763">
        <f>(J763)/1000</f>
        <v>0</v>
      </c>
      <c r="J763">
        <f>1000*CJ763*AH763*(CF763-CG763)/(100*BY763*(1000-AH763*CF763))</f>
        <v>0</v>
      </c>
      <c r="K763">
        <f>CJ763*AH763*(CE763-CD763*(1000-AH763*CG763)/(1000-AH763*CF763))/(100*BY763)</f>
        <v>0</v>
      </c>
      <c r="L763">
        <f>CD763 - IF(AH763&gt;1, K763*BY763*100.0/(AJ763*CR763), 0)</f>
        <v>0</v>
      </c>
      <c r="M763">
        <f>((S763-I763/2)*L763-K763)/(S763+I763/2)</f>
        <v>0</v>
      </c>
      <c r="N763">
        <f>M763*(CK763+CL763)/1000.0</f>
        <v>0</v>
      </c>
      <c r="O763">
        <f>(CD763 - IF(AH763&gt;1, K763*BY763*100.0/(AJ763*CR763), 0))*(CK763+CL763)/1000.0</f>
        <v>0</v>
      </c>
      <c r="P763">
        <f>2.0/((1/R763-1/Q763)+SIGN(R763)*SQRT((1/R763-1/Q763)*(1/R763-1/Q763) + 4*BZ763/((BZ763+1)*(BZ763+1))*(2*1/R763*1/Q763-1/Q763*1/Q763)))</f>
        <v>0</v>
      </c>
      <c r="Q763">
        <f>IF(LEFT(CA763,1)&lt;&gt;"0",IF(LEFT(CA763,1)="1",3.0,CB763),$D$5+$E$5*(CR763*CK763/($K$5*1000))+$F$5*(CR763*CK763/($K$5*1000))*MAX(MIN(BY763,$J$5),$I$5)*MAX(MIN(BY763,$J$5),$I$5)+$G$5*MAX(MIN(BY763,$J$5),$I$5)*(CR763*CK763/($K$5*1000))+$H$5*(CR763*CK763/($K$5*1000))*(CR763*CK763/($K$5*1000)))</f>
        <v>0</v>
      </c>
      <c r="R763">
        <f>I763*(1000-(1000*0.61365*exp(17.502*V763/(240.97+V763))/(CK763+CL763)+CF763)/2)/(1000*0.61365*exp(17.502*V763/(240.97+V763))/(CK763+CL763)-CF763)</f>
        <v>0</v>
      </c>
      <c r="S763">
        <f>1/((BZ763+1)/(P763/1.6)+1/(Q763/1.37)) + BZ763/((BZ763+1)/(P763/1.6) + BZ763/(Q763/1.37))</f>
        <v>0</v>
      </c>
      <c r="T763">
        <f>(BU763*BX763)</f>
        <v>0</v>
      </c>
      <c r="U763">
        <f>(CM763+(T763+2*0.95*5.67E-8*(((CM763+$B$7)+273)^4-(CM763+273)^4)-44100*I763)/(1.84*29.3*Q763+8*0.95*5.67E-8*(CM763+273)^3))</f>
        <v>0</v>
      </c>
      <c r="V763">
        <f>($C$7*CN763+$D$7*CO763+$E$7*U763)</f>
        <v>0</v>
      </c>
      <c r="W763">
        <f>0.61365*exp(17.502*V763/(240.97+V763))</f>
        <v>0</v>
      </c>
      <c r="X763">
        <f>(Y763/Z763*100)</f>
        <v>0</v>
      </c>
      <c r="Y763">
        <f>CF763*(CK763+CL763)/1000</f>
        <v>0</v>
      </c>
      <c r="Z763">
        <f>0.61365*exp(17.502*CM763/(240.97+CM763))</f>
        <v>0</v>
      </c>
      <c r="AA763">
        <f>(W763-CF763*(CK763+CL763)/1000)</f>
        <v>0</v>
      </c>
      <c r="AB763">
        <f>(-I763*44100)</f>
        <v>0</v>
      </c>
      <c r="AC763">
        <f>2*29.3*Q763*0.92*(CM763-V763)</f>
        <v>0</v>
      </c>
      <c r="AD763">
        <f>2*0.95*5.67E-8*(((CM763+$B$7)+273)^4-(V763+273)^4)</f>
        <v>0</v>
      </c>
      <c r="AE763">
        <f>T763+AD763+AB763+AC763</f>
        <v>0</v>
      </c>
      <c r="AF763">
        <v>0</v>
      </c>
      <c r="AG763">
        <v>0</v>
      </c>
      <c r="AH763">
        <f>IF(AF763*$H$13&gt;=AJ763,1.0,(AJ763/(AJ763-AF763*$H$13)))</f>
        <v>0</v>
      </c>
      <c r="AI763">
        <f>(AH763-1)*100</f>
        <v>0</v>
      </c>
      <c r="AJ763">
        <f>MAX(0,($B$13+$C$13*CR763)/(1+$D$13*CR763)*CK763/(CM763+273)*$E$13)</f>
        <v>0</v>
      </c>
      <c r="AK763" t="s">
        <v>303</v>
      </c>
      <c r="AL763" t="s">
        <v>303</v>
      </c>
      <c r="AM763">
        <v>0</v>
      </c>
      <c r="AN763">
        <v>0</v>
      </c>
      <c r="AO763">
        <f>1-AM763/AN763</f>
        <v>0</v>
      </c>
      <c r="AP763">
        <v>0</v>
      </c>
      <c r="AQ763" t="s">
        <v>303</v>
      </c>
      <c r="AR763" t="s">
        <v>303</v>
      </c>
      <c r="AS763">
        <v>0</v>
      </c>
      <c r="AT763">
        <v>0</v>
      </c>
      <c r="AU763">
        <f>1-AS763/AT763</f>
        <v>0</v>
      </c>
      <c r="AV763">
        <v>0.5</v>
      </c>
      <c r="AW763">
        <f>BV763</f>
        <v>0</v>
      </c>
      <c r="AX763">
        <f>K763</f>
        <v>0</v>
      </c>
      <c r="AY763">
        <f>AU763*AV763*AW763</f>
        <v>0</v>
      </c>
      <c r="AZ763">
        <f>(AX763-AP763)/AW763</f>
        <v>0</v>
      </c>
      <c r="BA763">
        <f>(AN763-AT763)/AT763</f>
        <v>0</v>
      </c>
      <c r="BB763">
        <f>AM763/(AO763+AM763/AT763)</f>
        <v>0</v>
      </c>
      <c r="BC763" t="s">
        <v>303</v>
      </c>
      <c r="BD763">
        <v>0</v>
      </c>
      <c r="BE763">
        <f>IF(BD763&lt;&gt;0, BD763, BB763)</f>
        <v>0</v>
      </c>
      <c r="BF763">
        <f>1-BE763/AT763</f>
        <v>0</v>
      </c>
      <c r="BG763">
        <f>(AT763-AS763)/(AT763-BE763)</f>
        <v>0</v>
      </c>
      <c r="BH763">
        <f>(AN763-AT763)/(AN763-BE763)</f>
        <v>0</v>
      </c>
      <c r="BI763">
        <f>(AT763-AS763)/(AT763-AM763)</f>
        <v>0</v>
      </c>
      <c r="BJ763">
        <f>(AN763-AT763)/(AN763-AM763)</f>
        <v>0</v>
      </c>
      <c r="BK763">
        <f>(BG763*BE763/AS763)</f>
        <v>0</v>
      </c>
      <c r="BL763">
        <f>(1-BK763)</f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f>$B$11*CS763+$C$11*CT763+$F$11*CU763*(1-CX763)</f>
        <v>0</v>
      </c>
      <c r="BV763">
        <f>BU763*BW763</f>
        <v>0</v>
      </c>
      <c r="BW763">
        <f>($B$11*$D$9+$C$11*$D$9+$F$11*((DH763+CZ763)/MAX(DH763+CZ763+DI763, 0.1)*$I$9+DI763/MAX(DH763+CZ763+DI763, 0.1)*$J$9))/($B$11+$C$11+$F$11)</f>
        <v>0</v>
      </c>
      <c r="BX763">
        <f>($B$11*$K$9+$C$11*$K$9+$F$11*((DH763+CZ763)/MAX(DH763+CZ763+DI763, 0.1)*$P$9+DI763/MAX(DH763+CZ763+DI763, 0.1)*$Q$9))/($B$11+$C$11+$F$11)</f>
        <v>0</v>
      </c>
      <c r="BY763">
        <v>6</v>
      </c>
      <c r="BZ763">
        <v>0.5</v>
      </c>
      <c r="CA763" t="s">
        <v>304</v>
      </c>
      <c r="CB763">
        <v>2</v>
      </c>
      <c r="CC763">
        <v>1625678707.5</v>
      </c>
      <c r="CD763">
        <v>404.923333333333</v>
      </c>
      <c r="CE763">
        <v>420.01</v>
      </c>
      <c r="CF763">
        <v>19.5795</v>
      </c>
      <c r="CG763">
        <v>15.3298666666667</v>
      </c>
      <c r="CH763">
        <v>419.265</v>
      </c>
      <c r="CI763">
        <v>21.2387</v>
      </c>
      <c r="CJ763">
        <v>499.973666666667</v>
      </c>
      <c r="CK763">
        <v>100.412</v>
      </c>
      <c r="CL763">
        <v>0.0997157333333333</v>
      </c>
      <c r="CM763">
        <v>35.8416333333333</v>
      </c>
      <c r="CN763">
        <v>34.9175333333333</v>
      </c>
      <c r="CO763">
        <v>999.9</v>
      </c>
      <c r="CP763">
        <v>0</v>
      </c>
      <c r="CQ763">
        <v>0</v>
      </c>
      <c r="CR763">
        <v>10018.7333333333</v>
      </c>
      <c r="CS763">
        <v>0</v>
      </c>
      <c r="CT763">
        <v>4.64747666666667</v>
      </c>
      <c r="CU763">
        <v>1045.98</v>
      </c>
      <c r="CV763">
        <v>0.961998666666667</v>
      </c>
      <c r="CW763">
        <v>0.0380011</v>
      </c>
      <c r="CX763">
        <v>0</v>
      </c>
      <c r="CY763">
        <v>1082.71333333333</v>
      </c>
      <c r="CZ763">
        <v>4.99912</v>
      </c>
      <c r="DA763">
        <v>11354.2333333333</v>
      </c>
      <c r="DB763">
        <v>6712.65333333333</v>
      </c>
      <c r="DC763">
        <v>39.7496666666667</v>
      </c>
      <c r="DD763">
        <v>42.062</v>
      </c>
      <c r="DE763">
        <v>41.2913333333333</v>
      </c>
      <c r="DF763">
        <v>41.8953333333333</v>
      </c>
      <c r="DG763">
        <v>42.4373333333333</v>
      </c>
      <c r="DH763">
        <v>1001.42</v>
      </c>
      <c r="DI763">
        <v>39.56</v>
      </c>
      <c r="DJ763">
        <v>0</v>
      </c>
      <c r="DK763">
        <v>1625678709.2</v>
      </c>
      <c r="DL763">
        <v>0</v>
      </c>
      <c r="DM763">
        <v>1083.98846153846</v>
      </c>
      <c r="DN763">
        <v>-12.0847863344561</v>
      </c>
      <c r="DO763">
        <v>-106.933333355739</v>
      </c>
      <c r="DP763">
        <v>11366.4923076923</v>
      </c>
      <c r="DQ763">
        <v>15</v>
      </c>
      <c r="DR763">
        <v>1625677134.6</v>
      </c>
      <c r="DS763" t="s">
        <v>305</v>
      </c>
      <c r="DT763">
        <v>1625677128.6</v>
      </c>
      <c r="DU763">
        <v>1625677134.6</v>
      </c>
      <c r="DV763">
        <v>2</v>
      </c>
      <c r="DW763">
        <v>0.041</v>
      </c>
      <c r="DX763">
        <v>0.026</v>
      </c>
      <c r="DY763">
        <v>-14.347</v>
      </c>
      <c r="DZ763">
        <v>-1.389</v>
      </c>
      <c r="EA763">
        <v>420</v>
      </c>
      <c r="EB763">
        <v>5</v>
      </c>
      <c r="EC763">
        <v>0.14</v>
      </c>
      <c r="ED763">
        <v>0.08</v>
      </c>
      <c r="EE763">
        <v>-15.1363024390244</v>
      </c>
      <c r="EF763">
        <v>0.142864808362361</v>
      </c>
      <c r="EG763">
        <v>0.0390615492293573</v>
      </c>
      <c r="EH763">
        <v>1</v>
      </c>
      <c r="EI763">
        <v>1084.43411764706</v>
      </c>
      <c r="EJ763">
        <v>-11.6144274688913</v>
      </c>
      <c r="EK763">
        <v>1.14949635428395</v>
      </c>
      <c r="EL763">
        <v>0</v>
      </c>
      <c r="EM763">
        <v>4.23846609756098</v>
      </c>
      <c r="EN763">
        <v>0.0659619512195207</v>
      </c>
      <c r="EO763">
        <v>0.00783778461670124</v>
      </c>
      <c r="EP763">
        <v>1</v>
      </c>
      <c r="EQ763">
        <v>2</v>
      </c>
      <c r="ER763">
        <v>3</v>
      </c>
      <c r="ES763" t="s">
        <v>349</v>
      </c>
      <c r="ET763">
        <v>100</v>
      </c>
      <c r="EU763">
        <v>100</v>
      </c>
      <c r="EV763">
        <v>-14.341</v>
      </c>
      <c r="EW763">
        <v>-1.6594</v>
      </c>
      <c r="EX763">
        <v>-14.3476998515065</v>
      </c>
      <c r="EY763">
        <v>0.000485247639819423</v>
      </c>
      <c r="EZ763">
        <v>-1.36446825205216e-06</v>
      </c>
      <c r="FA763">
        <v>5.78542989185787e-10</v>
      </c>
      <c r="FB763">
        <v>-1.1099058739466</v>
      </c>
      <c r="FC763">
        <v>-0.0508365997127688</v>
      </c>
      <c r="FD763">
        <v>0.00161886503163497</v>
      </c>
      <c r="FE763">
        <v>-2.08621555845513e-05</v>
      </c>
      <c r="FF763">
        <v>0</v>
      </c>
      <c r="FG763">
        <v>2096</v>
      </c>
      <c r="FH763">
        <v>2</v>
      </c>
      <c r="FI763">
        <v>28</v>
      </c>
      <c r="FJ763">
        <v>26.3</v>
      </c>
      <c r="FK763">
        <v>26.2</v>
      </c>
      <c r="FL763">
        <v>18</v>
      </c>
      <c r="FM763">
        <v>494.655</v>
      </c>
      <c r="FN763">
        <v>515.509</v>
      </c>
      <c r="FO763">
        <v>42.1672</v>
      </c>
      <c r="FP763">
        <v>27.1729</v>
      </c>
      <c r="FQ763">
        <v>30.0004</v>
      </c>
      <c r="FR763">
        <v>26.9956</v>
      </c>
      <c r="FS763">
        <v>26.9532</v>
      </c>
      <c r="FT763">
        <v>21.6408</v>
      </c>
      <c r="FU763">
        <v>0</v>
      </c>
      <c r="FV763">
        <v>7.34591</v>
      </c>
      <c r="FW763">
        <v>42.22</v>
      </c>
      <c r="FX763">
        <v>420</v>
      </c>
      <c r="FY763">
        <v>18.9364</v>
      </c>
      <c r="FZ763">
        <v>101.622</v>
      </c>
      <c r="GA763">
        <v>96.128</v>
      </c>
    </row>
    <row r="764" spans="1:183">
      <c r="A764">
        <v>748</v>
      </c>
      <c r="B764">
        <v>1625678710.5</v>
      </c>
      <c r="C764">
        <v>1494.40000009537</v>
      </c>
      <c r="D764" t="s">
        <v>1802</v>
      </c>
      <c r="E764" t="s">
        <v>1803</v>
      </c>
      <c r="F764">
        <v>1</v>
      </c>
      <c r="G764" t="s">
        <v>302</v>
      </c>
      <c r="H764">
        <v>1625678709.5</v>
      </c>
      <c r="I764">
        <f>(J764)/1000</f>
        <v>0</v>
      </c>
      <c r="J764">
        <f>1000*CJ764*AH764*(CF764-CG764)/(100*BY764*(1000-AH764*CF764))</f>
        <v>0</v>
      </c>
      <c r="K764">
        <f>CJ764*AH764*(CE764-CD764*(1000-AH764*CG764)/(1000-AH764*CF764))/(100*BY764)</f>
        <v>0</v>
      </c>
      <c r="L764">
        <f>CD764 - IF(AH764&gt;1, K764*BY764*100.0/(AJ764*CR764), 0)</f>
        <v>0</v>
      </c>
      <c r="M764">
        <f>((S764-I764/2)*L764-K764)/(S764+I764/2)</f>
        <v>0</v>
      </c>
      <c r="N764">
        <f>M764*(CK764+CL764)/1000.0</f>
        <v>0</v>
      </c>
      <c r="O764">
        <f>(CD764 - IF(AH764&gt;1, K764*BY764*100.0/(AJ764*CR764), 0))*(CK764+CL764)/1000.0</f>
        <v>0</v>
      </c>
      <c r="P764">
        <f>2.0/((1/R764-1/Q764)+SIGN(R764)*SQRT((1/R764-1/Q764)*(1/R764-1/Q764) + 4*BZ764/((BZ764+1)*(BZ764+1))*(2*1/R764*1/Q764-1/Q764*1/Q764)))</f>
        <v>0</v>
      </c>
      <c r="Q764">
        <f>IF(LEFT(CA764,1)&lt;&gt;"0",IF(LEFT(CA764,1)="1",3.0,CB764),$D$5+$E$5*(CR764*CK764/($K$5*1000))+$F$5*(CR764*CK764/($K$5*1000))*MAX(MIN(BY764,$J$5),$I$5)*MAX(MIN(BY764,$J$5),$I$5)+$G$5*MAX(MIN(BY764,$J$5),$I$5)*(CR764*CK764/($K$5*1000))+$H$5*(CR764*CK764/($K$5*1000))*(CR764*CK764/($K$5*1000)))</f>
        <v>0</v>
      </c>
      <c r="R764">
        <f>I764*(1000-(1000*0.61365*exp(17.502*V764/(240.97+V764))/(CK764+CL764)+CF764)/2)/(1000*0.61365*exp(17.502*V764/(240.97+V764))/(CK764+CL764)-CF764)</f>
        <v>0</v>
      </c>
      <c r="S764">
        <f>1/((BZ764+1)/(P764/1.6)+1/(Q764/1.37)) + BZ764/((BZ764+1)/(P764/1.6) + BZ764/(Q764/1.37))</f>
        <v>0</v>
      </c>
      <c r="T764">
        <f>(BU764*BX764)</f>
        <v>0</v>
      </c>
      <c r="U764">
        <f>(CM764+(T764+2*0.95*5.67E-8*(((CM764+$B$7)+273)^4-(CM764+273)^4)-44100*I764)/(1.84*29.3*Q764+8*0.95*5.67E-8*(CM764+273)^3))</f>
        <v>0</v>
      </c>
      <c r="V764">
        <f>($C$7*CN764+$D$7*CO764+$E$7*U764)</f>
        <v>0</v>
      </c>
      <c r="W764">
        <f>0.61365*exp(17.502*V764/(240.97+V764))</f>
        <v>0</v>
      </c>
      <c r="X764">
        <f>(Y764/Z764*100)</f>
        <v>0</v>
      </c>
      <c r="Y764">
        <f>CF764*(CK764+CL764)/1000</f>
        <v>0</v>
      </c>
      <c r="Z764">
        <f>0.61365*exp(17.502*CM764/(240.97+CM764))</f>
        <v>0</v>
      </c>
      <c r="AA764">
        <f>(W764-CF764*(CK764+CL764)/1000)</f>
        <v>0</v>
      </c>
      <c r="AB764">
        <f>(-I764*44100)</f>
        <v>0</v>
      </c>
      <c r="AC764">
        <f>2*29.3*Q764*0.92*(CM764-V764)</f>
        <v>0</v>
      </c>
      <c r="AD764">
        <f>2*0.95*5.67E-8*(((CM764+$B$7)+273)^4-(V764+273)^4)</f>
        <v>0</v>
      </c>
      <c r="AE764">
        <f>T764+AD764+AB764+AC764</f>
        <v>0</v>
      </c>
      <c r="AF764">
        <v>0</v>
      </c>
      <c r="AG764">
        <v>0</v>
      </c>
      <c r="AH764">
        <f>IF(AF764*$H$13&gt;=AJ764,1.0,(AJ764/(AJ764-AF764*$H$13)))</f>
        <v>0</v>
      </c>
      <c r="AI764">
        <f>(AH764-1)*100</f>
        <v>0</v>
      </c>
      <c r="AJ764">
        <f>MAX(0,($B$13+$C$13*CR764)/(1+$D$13*CR764)*CK764/(CM764+273)*$E$13)</f>
        <v>0</v>
      </c>
      <c r="AK764" t="s">
        <v>303</v>
      </c>
      <c r="AL764" t="s">
        <v>303</v>
      </c>
      <c r="AM764">
        <v>0</v>
      </c>
      <c r="AN764">
        <v>0</v>
      </c>
      <c r="AO764">
        <f>1-AM764/AN764</f>
        <v>0</v>
      </c>
      <c r="AP764">
        <v>0</v>
      </c>
      <c r="AQ764" t="s">
        <v>303</v>
      </c>
      <c r="AR764" t="s">
        <v>303</v>
      </c>
      <c r="AS764">
        <v>0</v>
      </c>
      <c r="AT764">
        <v>0</v>
      </c>
      <c r="AU764">
        <f>1-AS764/AT764</f>
        <v>0</v>
      </c>
      <c r="AV764">
        <v>0.5</v>
      </c>
      <c r="AW764">
        <f>BV764</f>
        <v>0</v>
      </c>
      <c r="AX764">
        <f>K764</f>
        <v>0</v>
      </c>
      <c r="AY764">
        <f>AU764*AV764*AW764</f>
        <v>0</v>
      </c>
      <c r="AZ764">
        <f>(AX764-AP764)/AW764</f>
        <v>0</v>
      </c>
      <c r="BA764">
        <f>(AN764-AT764)/AT764</f>
        <v>0</v>
      </c>
      <c r="BB764">
        <f>AM764/(AO764+AM764/AT764)</f>
        <v>0</v>
      </c>
      <c r="BC764" t="s">
        <v>303</v>
      </c>
      <c r="BD764">
        <v>0</v>
      </c>
      <c r="BE764">
        <f>IF(BD764&lt;&gt;0, BD764, BB764)</f>
        <v>0</v>
      </c>
      <c r="BF764">
        <f>1-BE764/AT764</f>
        <v>0</v>
      </c>
      <c r="BG764">
        <f>(AT764-AS764)/(AT764-BE764)</f>
        <v>0</v>
      </c>
      <c r="BH764">
        <f>(AN764-AT764)/(AN764-BE764)</f>
        <v>0</v>
      </c>
      <c r="BI764">
        <f>(AT764-AS764)/(AT764-AM764)</f>
        <v>0</v>
      </c>
      <c r="BJ764">
        <f>(AN764-AT764)/(AN764-AM764)</f>
        <v>0</v>
      </c>
      <c r="BK764">
        <f>(BG764*BE764/AS764)</f>
        <v>0</v>
      </c>
      <c r="BL764">
        <f>(1-BK764)</f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f>$B$11*CS764+$C$11*CT764+$F$11*CU764*(1-CX764)</f>
        <v>0</v>
      </c>
      <c r="BV764">
        <f>BU764*BW764</f>
        <v>0</v>
      </c>
      <c r="BW764">
        <f>($B$11*$D$9+$C$11*$D$9+$F$11*((DH764+CZ764)/MAX(DH764+CZ764+DI764, 0.1)*$I$9+DI764/MAX(DH764+CZ764+DI764, 0.1)*$J$9))/($B$11+$C$11+$F$11)</f>
        <v>0</v>
      </c>
      <c r="BX764">
        <f>($B$11*$K$9+$C$11*$K$9+$F$11*((DH764+CZ764)/MAX(DH764+CZ764+DI764, 0.1)*$P$9+DI764/MAX(DH764+CZ764+DI764, 0.1)*$Q$9))/($B$11+$C$11+$F$11)</f>
        <v>0</v>
      </c>
      <c r="BY764">
        <v>6</v>
      </c>
      <c r="BZ764">
        <v>0.5</v>
      </c>
      <c r="CA764" t="s">
        <v>304</v>
      </c>
      <c r="CB764">
        <v>2</v>
      </c>
      <c r="CC764">
        <v>1625678709.5</v>
      </c>
      <c r="CD764">
        <v>404.940666666667</v>
      </c>
      <c r="CE764">
        <v>420.045333333333</v>
      </c>
      <c r="CF764">
        <v>19.6092333333333</v>
      </c>
      <c r="CG764">
        <v>15.3593333333333</v>
      </c>
      <c r="CH764">
        <v>419.281666666667</v>
      </c>
      <c r="CI764">
        <v>21.2687666666667</v>
      </c>
      <c r="CJ764">
        <v>500.014</v>
      </c>
      <c r="CK764">
        <v>100.41</v>
      </c>
      <c r="CL764">
        <v>0.100141333333333</v>
      </c>
      <c r="CM764">
        <v>35.8726333333333</v>
      </c>
      <c r="CN764">
        <v>34.9465666666667</v>
      </c>
      <c r="CO764">
        <v>999.9</v>
      </c>
      <c r="CP764">
        <v>0</v>
      </c>
      <c r="CQ764">
        <v>0</v>
      </c>
      <c r="CR764">
        <v>10000</v>
      </c>
      <c r="CS764">
        <v>0</v>
      </c>
      <c r="CT764">
        <v>4.66999333333333</v>
      </c>
      <c r="CU764">
        <v>1046.08333333333</v>
      </c>
      <c r="CV764">
        <v>0.961998666666667</v>
      </c>
      <c r="CW764">
        <v>0.0380011</v>
      </c>
      <c r="CX764">
        <v>0</v>
      </c>
      <c r="CY764">
        <v>1082.34333333333</v>
      </c>
      <c r="CZ764">
        <v>4.99912</v>
      </c>
      <c r="DA764">
        <v>11352.4666666667</v>
      </c>
      <c r="DB764">
        <v>6713.33666666667</v>
      </c>
      <c r="DC764">
        <v>39.9166666666667</v>
      </c>
      <c r="DD764">
        <v>42.062</v>
      </c>
      <c r="DE764">
        <v>41.2706666666667</v>
      </c>
      <c r="DF764">
        <v>41.9996666666667</v>
      </c>
      <c r="DG764">
        <v>42.583</v>
      </c>
      <c r="DH764">
        <v>1001.52</v>
      </c>
      <c r="DI764">
        <v>39.5633333333333</v>
      </c>
      <c r="DJ764">
        <v>0</v>
      </c>
      <c r="DK764">
        <v>1625678711.6</v>
      </c>
      <c r="DL764">
        <v>0</v>
      </c>
      <c r="DM764">
        <v>1083.51230769231</v>
      </c>
      <c r="DN764">
        <v>-10.9094017097591</v>
      </c>
      <c r="DO764">
        <v>-104.957264901086</v>
      </c>
      <c r="DP764">
        <v>11362.3230769231</v>
      </c>
      <c r="DQ764">
        <v>15</v>
      </c>
      <c r="DR764">
        <v>1625677134.6</v>
      </c>
      <c r="DS764" t="s">
        <v>305</v>
      </c>
      <c r="DT764">
        <v>1625677128.6</v>
      </c>
      <c r="DU764">
        <v>1625677134.6</v>
      </c>
      <c r="DV764">
        <v>2</v>
      </c>
      <c r="DW764">
        <v>0.041</v>
      </c>
      <c r="DX764">
        <v>0.026</v>
      </c>
      <c r="DY764">
        <v>-14.347</v>
      </c>
      <c r="DZ764">
        <v>-1.389</v>
      </c>
      <c r="EA764">
        <v>420</v>
      </c>
      <c r="EB764">
        <v>5</v>
      </c>
      <c r="EC764">
        <v>0.14</v>
      </c>
      <c r="ED764">
        <v>0.08</v>
      </c>
      <c r="EE764">
        <v>-15.1316292682927</v>
      </c>
      <c r="EF764">
        <v>0.172116376306598</v>
      </c>
      <c r="EG764">
        <v>0.0400880935057783</v>
      </c>
      <c r="EH764">
        <v>1</v>
      </c>
      <c r="EI764">
        <v>1084.03787878788</v>
      </c>
      <c r="EJ764">
        <v>-11.6130341850091</v>
      </c>
      <c r="EK764">
        <v>1.11827453011394</v>
      </c>
      <c r="EL764">
        <v>0</v>
      </c>
      <c r="EM764">
        <v>4.24085731707317</v>
      </c>
      <c r="EN764">
        <v>0.0596755400696871</v>
      </c>
      <c r="EO764">
        <v>0.00726852151383107</v>
      </c>
      <c r="EP764">
        <v>1</v>
      </c>
      <c r="EQ764">
        <v>2</v>
      </c>
      <c r="ER764">
        <v>3</v>
      </c>
      <c r="ES764" t="s">
        <v>349</v>
      </c>
      <c r="ET764">
        <v>100</v>
      </c>
      <c r="EU764">
        <v>100</v>
      </c>
      <c r="EV764">
        <v>-14.342</v>
      </c>
      <c r="EW764">
        <v>-1.6597</v>
      </c>
      <c r="EX764">
        <v>-14.3476998515065</v>
      </c>
      <c r="EY764">
        <v>0.000485247639819423</v>
      </c>
      <c r="EZ764">
        <v>-1.36446825205216e-06</v>
      </c>
      <c r="FA764">
        <v>5.78542989185787e-10</v>
      </c>
      <c r="FB764">
        <v>-1.1099058739466</v>
      </c>
      <c r="FC764">
        <v>-0.0508365997127688</v>
      </c>
      <c r="FD764">
        <v>0.00161886503163497</v>
      </c>
      <c r="FE764">
        <v>-2.08621555845513e-05</v>
      </c>
      <c r="FF764">
        <v>0</v>
      </c>
      <c r="FG764">
        <v>2096</v>
      </c>
      <c r="FH764">
        <v>2</v>
      </c>
      <c r="FI764">
        <v>28</v>
      </c>
      <c r="FJ764">
        <v>26.4</v>
      </c>
      <c r="FK764">
        <v>26.3</v>
      </c>
      <c r="FL764">
        <v>18</v>
      </c>
      <c r="FM764">
        <v>494.751</v>
      </c>
      <c r="FN764">
        <v>515.585</v>
      </c>
      <c r="FO764">
        <v>42.2039</v>
      </c>
      <c r="FP764">
        <v>27.1763</v>
      </c>
      <c r="FQ764">
        <v>30.0004</v>
      </c>
      <c r="FR764">
        <v>26.9984</v>
      </c>
      <c r="FS764">
        <v>26.9555</v>
      </c>
      <c r="FT764">
        <v>21.6389</v>
      </c>
      <c r="FU764">
        <v>0</v>
      </c>
      <c r="FV764">
        <v>7.74731</v>
      </c>
      <c r="FW764">
        <v>42.29</v>
      </c>
      <c r="FX764">
        <v>420</v>
      </c>
      <c r="FY764">
        <v>19.0381</v>
      </c>
      <c r="FZ764">
        <v>101.622</v>
      </c>
      <c r="GA764">
        <v>96.1283</v>
      </c>
    </row>
    <row r="765" spans="1:183">
      <c r="A765">
        <v>749</v>
      </c>
      <c r="B765">
        <v>1625678712.5</v>
      </c>
      <c r="C765">
        <v>1496.40000009537</v>
      </c>
      <c r="D765" t="s">
        <v>1804</v>
      </c>
      <c r="E765" t="s">
        <v>1805</v>
      </c>
      <c r="F765">
        <v>1</v>
      </c>
      <c r="G765" t="s">
        <v>302</v>
      </c>
      <c r="H765">
        <v>1625678711.5</v>
      </c>
      <c r="I765">
        <f>(J765)/1000</f>
        <v>0</v>
      </c>
      <c r="J765">
        <f>1000*CJ765*AH765*(CF765-CG765)/(100*BY765*(1000-AH765*CF765))</f>
        <v>0</v>
      </c>
      <c r="K765">
        <f>CJ765*AH765*(CE765-CD765*(1000-AH765*CG765)/(1000-AH765*CF765))/(100*BY765)</f>
        <v>0</v>
      </c>
      <c r="L765">
        <f>CD765 - IF(AH765&gt;1, K765*BY765*100.0/(AJ765*CR765), 0)</f>
        <v>0</v>
      </c>
      <c r="M765">
        <f>((S765-I765/2)*L765-K765)/(S765+I765/2)</f>
        <v>0</v>
      </c>
      <c r="N765">
        <f>M765*(CK765+CL765)/1000.0</f>
        <v>0</v>
      </c>
      <c r="O765">
        <f>(CD765 - IF(AH765&gt;1, K765*BY765*100.0/(AJ765*CR765), 0))*(CK765+CL765)/1000.0</f>
        <v>0</v>
      </c>
      <c r="P765">
        <f>2.0/((1/R765-1/Q765)+SIGN(R765)*SQRT((1/R765-1/Q765)*(1/R765-1/Q765) + 4*BZ765/((BZ765+1)*(BZ765+1))*(2*1/R765*1/Q765-1/Q765*1/Q765)))</f>
        <v>0</v>
      </c>
      <c r="Q765">
        <f>IF(LEFT(CA765,1)&lt;&gt;"0",IF(LEFT(CA765,1)="1",3.0,CB765),$D$5+$E$5*(CR765*CK765/($K$5*1000))+$F$5*(CR765*CK765/($K$5*1000))*MAX(MIN(BY765,$J$5),$I$5)*MAX(MIN(BY765,$J$5),$I$5)+$G$5*MAX(MIN(BY765,$J$5),$I$5)*(CR765*CK765/($K$5*1000))+$H$5*(CR765*CK765/($K$5*1000))*(CR765*CK765/($K$5*1000)))</f>
        <v>0</v>
      </c>
      <c r="R765">
        <f>I765*(1000-(1000*0.61365*exp(17.502*V765/(240.97+V765))/(CK765+CL765)+CF765)/2)/(1000*0.61365*exp(17.502*V765/(240.97+V765))/(CK765+CL765)-CF765)</f>
        <v>0</v>
      </c>
      <c r="S765">
        <f>1/((BZ765+1)/(P765/1.6)+1/(Q765/1.37)) + BZ765/((BZ765+1)/(P765/1.6) + BZ765/(Q765/1.37))</f>
        <v>0</v>
      </c>
      <c r="T765">
        <f>(BU765*BX765)</f>
        <v>0</v>
      </c>
      <c r="U765">
        <f>(CM765+(T765+2*0.95*5.67E-8*(((CM765+$B$7)+273)^4-(CM765+273)^4)-44100*I765)/(1.84*29.3*Q765+8*0.95*5.67E-8*(CM765+273)^3))</f>
        <v>0</v>
      </c>
      <c r="V765">
        <f>($C$7*CN765+$D$7*CO765+$E$7*U765)</f>
        <v>0</v>
      </c>
      <c r="W765">
        <f>0.61365*exp(17.502*V765/(240.97+V765))</f>
        <v>0</v>
      </c>
      <c r="X765">
        <f>(Y765/Z765*100)</f>
        <v>0</v>
      </c>
      <c r="Y765">
        <f>CF765*(CK765+CL765)/1000</f>
        <v>0</v>
      </c>
      <c r="Z765">
        <f>0.61365*exp(17.502*CM765/(240.97+CM765))</f>
        <v>0</v>
      </c>
      <c r="AA765">
        <f>(W765-CF765*(CK765+CL765)/1000)</f>
        <v>0</v>
      </c>
      <c r="AB765">
        <f>(-I765*44100)</f>
        <v>0</v>
      </c>
      <c r="AC765">
        <f>2*29.3*Q765*0.92*(CM765-V765)</f>
        <v>0</v>
      </c>
      <c r="AD765">
        <f>2*0.95*5.67E-8*(((CM765+$B$7)+273)^4-(V765+273)^4)</f>
        <v>0</v>
      </c>
      <c r="AE765">
        <f>T765+AD765+AB765+AC765</f>
        <v>0</v>
      </c>
      <c r="AF765">
        <v>0</v>
      </c>
      <c r="AG765">
        <v>0</v>
      </c>
      <c r="AH765">
        <f>IF(AF765*$H$13&gt;=AJ765,1.0,(AJ765/(AJ765-AF765*$H$13)))</f>
        <v>0</v>
      </c>
      <c r="AI765">
        <f>(AH765-1)*100</f>
        <v>0</v>
      </c>
      <c r="AJ765">
        <f>MAX(0,($B$13+$C$13*CR765)/(1+$D$13*CR765)*CK765/(CM765+273)*$E$13)</f>
        <v>0</v>
      </c>
      <c r="AK765" t="s">
        <v>303</v>
      </c>
      <c r="AL765" t="s">
        <v>303</v>
      </c>
      <c r="AM765">
        <v>0</v>
      </c>
      <c r="AN765">
        <v>0</v>
      </c>
      <c r="AO765">
        <f>1-AM765/AN765</f>
        <v>0</v>
      </c>
      <c r="AP765">
        <v>0</v>
      </c>
      <c r="AQ765" t="s">
        <v>303</v>
      </c>
      <c r="AR765" t="s">
        <v>303</v>
      </c>
      <c r="AS765">
        <v>0</v>
      </c>
      <c r="AT765">
        <v>0</v>
      </c>
      <c r="AU765">
        <f>1-AS765/AT765</f>
        <v>0</v>
      </c>
      <c r="AV765">
        <v>0.5</v>
      </c>
      <c r="AW765">
        <f>BV765</f>
        <v>0</v>
      </c>
      <c r="AX765">
        <f>K765</f>
        <v>0</v>
      </c>
      <c r="AY765">
        <f>AU765*AV765*AW765</f>
        <v>0</v>
      </c>
      <c r="AZ765">
        <f>(AX765-AP765)/AW765</f>
        <v>0</v>
      </c>
      <c r="BA765">
        <f>(AN765-AT765)/AT765</f>
        <v>0</v>
      </c>
      <c r="BB765">
        <f>AM765/(AO765+AM765/AT765)</f>
        <v>0</v>
      </c>
      <c r="BC765" t="s">
        <v>303</v>
      </c>
      <c r="BD765">
        <v>0</v>
      </c>
      <c r="BE765">
        <f>IF(BD765&lt;&gt;0, BD765, BB765)</f>
        <v>0</v>
      </c>
      <c r="BF765">
        <f>1-BE765/AT765</f>
        <v>0</v>
      </c>
      <c r="BG765">
        <f>(AT765-AS765)/(AT765-BE765)</f>
        <v>0</v>
      </c>
      <c r="BH765">
        <f>(AN765-AT765)/(AN765-BE765)</f>
        <v>0</v>
      </c>
      <c r="BI765">
        <f>(AT765-AS765)/(AT765-AM765)</f>
        <v>0</v>
      </c>
      <c r="BJ765">
        <f>(AN765-AT765)/(AN765-AM765)</f>
        <v>0</v>
      </c>
      <c r="BK765">
        <f>(BG765*BE765/AS765)</f>
        <v>0</v>
      </c>
      <c r="BL765">
        <f>(1-BK765)</f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f>$B$11*CS765+$C$11*CT765+$F$11*CU765*(1-CX765)</f>
        <v>0</v>
      </c>
      <c r="BV765">
        <f>BU765*BW765</f>
        <v>0</v>
      </c>
      <c r="BW765">
        <f>($B$11*$D$9+$C$11*$D$9+$F$11*((DH765+CZ765)/MAX(DH765+CZ765+DI765, 0.1)*$I$9+DI765/MAX(DH765+CZ765+DI765, 0.1)*$J$9))/($B$11+$C$11+$F$11)</f>
        <v>0</v>
      </c>
      <c r="BX765">
        <f>($B$11*$K$9+$C$11*$K$9+$F$11*((DH765+CZ765)/MAX(DH765+CZ765+DI765, 0.1)*$P$9+DI765/MAX(DH765+CZ765+DI765, 0.1)*$Q$9))/($B$11+$C$11+$F$11)</f>
        <v>0</v>
      </c>
      <c r="BY765">
        <v>6</v>
      </c>
      <c r="BZ765">
        <v>0.5</v>
      </c>
      <c r="CA765" t="s">
        <v>304</v>
      </c>
      <c r="CB765">
        <v>2</v>
      </c>
      <c r="CC765">
        <v>1625678711.5</v>
      </c>
      <c r="CD765">
        <v>404.961666666667</v>
      </c>
      <c r="CE765">
        <v>420.103333333333</v>
      </c>
      <c r="CF765">
        <v>19.6385333333333</v>
      </c>
      <c r="CG765">
        <v>15.3968333333333</v>
      </c>
      <c r="CH765">
        <v>419.302666666667</v>
      </c>
      <c r="CI765">
        <v>21.2983666666667</v>
      </c>
      <c r="CJ765">
        <v>500.032666666667</v>
      </c>
      <c r="CK765">
        <v>100.408</v>
      </c>
      <c r="CL765">
        <v>0.100004433333333</v>
      </c>
      <c r="CM765">
        <v>35.9030333333333</v>
      </c>
      <c r="CN765">
        <v>34.9785</v>
      </c>
      <c r="CO765">
        <v>999.9</v>
      </c>
      <c r="CP765">
        <v>0</v>
      </c>
      <c r="CQ765">
        <v>0</v>
      </c>
      <c r="CR765">
        <v>10013.7333333333</v>
      </c>
      <c r="CS765">
        <v>0</v>
      </c>
      <c r="CT765">
        <v>4.68377666666667</v>
      </c>
      <c r="CU765">
        <v>1046.18</v>
      </c>
      <c r="CV765">
        <v>0.961998666666667</v>
      </c>
      <c r="CW765">
        <v>0.0380011</v>
      </c>
      <c r="CX765">
        <v>0</v>
      </c>
      <c r="CY765">
        <v>1082.09333333333</v>
      </c>
      <c r="CZ765">
        <v>4.99912</v>
      </c>
      <c r="DA765">
        <v>11350.1</v>
      </c>
      <c r="DB765">
        <v>6713.96333333333</v>
      </c>
      <c r="DC765">
        <v>39.8123333333333</v>
      </c>
      <c r="DD765">
        <v>42.104</v>
      </c>
      <c r="DE765">
        <v>41.25</v>
      </c>
      <c r="DF765">
        <v>42.062</v>
      </c>
      <c r="DG765">
        <v>42.5416666666667</v>
      </c>
      <c r="DH765">
        <v>1001.61333333333</v>
      </c>
      <c r="DI765">
        <v>39.5666666666667</v>
      </c>
      <c r="DJ765">
        <v>0</v>
      </c>
      <c r="DK765">
        <v>1625678713.4</v>
      </c>
      <c r="DL765">
        <v>0</v>
      </c>
      <c r="DM765">
        <v>1083.1292</v>
      </c>
      <c r="DN765">
        <v>-10.367692292566</v>
      </c>
      <c r="DO765">
        <v>-101.46153829812</v>
      </c>
      <c r="DP765">
        <v>11358.72</v>
      </c>
      <c r="DQ765">
        <v>15</v>
      </c>
      <c r="DR765">
        <v>1625677134.6</v>
      </c>
      <c r="DS765" t="s">
        <v>305</v>
      </c>
      <c r="DT765">
        <v>1625677128.6</v>
      </c>
      <c r="DU765">
        <v>1625677134.6</v>
      </c>
      <c r="DV765">
        <v>2</v>
      </c>
      <c r="DW765">
        <v>0.041</v>
      </c>
      <c r="DX765">
        <v>0.026</v>
      </c>
      <c r="DY765">
        <v>-14.347</v>
      </c>
      <c r="DZ765">
        <v>-1.389</v>
      </c>
      <c r="EA765">
        <v>420</v>
      </c>
      <c r="EB765">
        <v>5</v>
      </c>
      <c r="EC765">
        <v>0.14</v>
      </c>
      <c r="ED765">
        <v>0.08</v>
      </c>
      <c r="EE765">
        <v>-15.129712195122</v>
      </c>
      <c r="EF765">
        <v>0.126041811846698</v>
      </c>
      <c r="EG765">
        <v>0.0396758770178135</v>
      </c>
      <c r="EH765">
        <v>1</v>
      </c>
      <c r="EI765">
        <v>1083.71727272727</v>
      </c>
      <c r="EJ765">
        <v>-11.3178328617879</v>
      </c>
      <c r="EK765">
        <v>1.09501424572793</v>
      </c>
      <c r="EL765">
        <v>0</v>
      </c>
      <c r="EM765">
        <v>4.24241902439024</v>
      </c>
      <c r="EN765">
        <v>0.0366980487804922</v>
      </c>
      <c r="EO765">
        <v>0.00573843218363989</v>
      </c>
      <c r="EP765">
        <v>1</v>
      </c>
      <c r="EQ765">
        <v>2</v>
      </c>
      <c r="ER765">
        <v>3</v>
      </c>
      <c r="ES765" t="s">
        <v>349</v>
      </c>
      <c r="ET765">
        <v>100</v>
      </c>
      <c r="EU765">
        <v>100</v>
      </c>
      <c r="EV765">
        <v>-14.341</v>
      </c>
      <c r="EW765">
        <v>-1.66</v>
      </c>
      <c r="EX765">
        <v>-14.3476998515065</v>
      </c>
      <c r="EY765">
        <v>0.000485247639819423</v>
      </c>
      <c r="EZ765">
        <v>-1.36446825205216e-06</v>
      </c>
      <c r="FA765">
        <v>5.78542989185787e-10</v>
      </c>
      <c r="FB765">
        <v>-1.1099058739466</v>
      </c>
      <c r="FC765">
        <v>-0.0508365997127688</v>
      </c>
      <c r="FD765">
        <v>0.00161886503163497</v>
      </c>
      <c r="FE765">
        <v>-2.08621555845513e-05</v>
      </c>
      <c r="FF765">
        <v>0</v>
      </c>
      <c r="FG765">
        <v>2096</v>
      </c>
      <c r="FH765">
        <v>2</v>
      </c>
      <c r="FI765">
        <v>28</v>
      </c>
      <c r="FJ765">
        <v>26.4</v>
      </c>
      <c r="FK765">
        <v>26.3</v>
      </c>
      <c r="FL765">
        <v>18</v>
      </c>
      <c r="FM765">
        <v>494.892</v>
      </c>
      <c r="FN765">
        <v>515.353</v>
      </c>
      <c r="FO765">
        <v>42.247</v>
      </c>
      <c r="FP765">
        <v>27.1798</v>
      </c>
      <c r="FQ765">
        <v>30.0006</v>
      </c>
      <c r="FR765">
        <v>27.0012</v>
      </c>
      <c r="FS765">
        <v>26.9578</v>
      </c>
      <c r="FT765">
        <v>21.6376</v>
      </c>
      <c r="FU765">
        <v>0</v>
      </c>
      <c r="FV765">
        <v>8.13482</v>
      </c>
      <c r="FW765">
        <v>42.29</v>
      </c>
      <c r="FX765">
        <v>420</v>
      </c>
      <c r="FY765">
        <v>19.1291</v>
      </c>
      <c r="FZ765">
        <v>101.622</v>
      </c>
      <c r="GA765">
        <v>96.1296</v>
      </c>
    </row>
    <row r="766" spans="1:183">
      <c r="A766">
        <v>750</v>
      </c>
      <c r="B766">
        <v>1625678714.5</v>
      </c>
      <c r="C766">
        <v>1498.40000009537</v>
      </c>
      <c r="D766" t="s">
        <v>1806</v>
      </c>
      <c r="E766" t="s">
        <v>1807</v>
      </c>
      <c r="F766">
        <v>1</v>
      </c>
      <c r="G766" t="s">
        <v>302</v>
      </c>
      <c r="H766">
        <v>1625678713.5</v>
      </c>
      <c r="I766">
        <f>(J766)/1000</f>
        <v>0</v>
      </c>
      <c r="J766">
        <f>1000*CJ766*AH766*(CF766-CG766)/(100*BY766*(1000-AH766*CF766))</f>
        <v>0</v>
      </c>
      <c r="K766">
        <f>CJ766*AH766*(CE766-CD766*(1000-AH766*CG766)/(1000-AH766*CF766))/(100*BY766)</f>
        <v>0</v>
      </c>
      <c r="L766">
        <f>CD766 - IF(AH766&gt;1, K766*BY766*100.0/(AJ766*CR766), 0)</f>
        <v>0</v>
      </c>
      <c r="M766">
        <f>((S766-I766/2)*L766-K766)/(S766+I766/2)</f>
        <v>0</v>
      </c>
      <c r="N766">
        <f>M766*(CK766+CL766)/1000.0</f>
        <v>0</v>
      </c>
      <c r="O766">
        <f>(CD766 - IF(AH766&gt;1, K766*BY766*100.0/(AJ766*CR766), 0))*(CK766+CL766)/1000.0</f>
        <v>0</v>
      </c>
      <c r="P766">
        <f>2.0/((1/R766-1/Q766)+SIGN(R766)*SQRT((1/R766-1/Q766)*(1/R766-1/Q766) + 4*BZ766/((BZ766+1)*(BZ766+1))*(2*1/R766*1/Q766-1/Q766*1/Q766)))</f>
        <v>0</v>
      </c>
      <c r="Q766">
        <f>IF(LEFT(CA766,1)&lt;&gt;"0",IF(LEFT(CA766,1)="1",3.0,CB766),$D$5+$E$5*(CR766*CK766/($K$5*1000))+$F$5*(CR766*CK766/($K$5*1000))*MAX(MIN(BY766,$J$5),$I$5)*MAX(MIN(BY766,$J$5),$I$5)+$G$5*MAX(MIN(BY766,$J$5),$I$5)*(CR766*CK766/($K$5*1000))+$H$5*(CR766*CK766/($K$5*1000))*(CR766*CK766/($K$5*1000)))</f>
        <v>0</v>
      </c>
      <c r="R766">
        <f>I766*(1000-(1000*0.61365*exp(17.502*V766/(240.97+V766))/(CK766+CL766)+CF766)/2)/(1000*0.61365*exp(17.502*V766/(240.97+V766))/(CK766+CL766)-CF766)</f>
        <v>0</v>
      </c>
      <c r="S766">
        <f>1/((BZ766+1)/(P766/1.6)+1/(Q766/1.37)) + BZ766/((BZ766+1)/(P766/1.6) + BZ766/(Q766/1.37))</f>
        <v>0</v>
      </c>
      <c r="T766">
        <f>(BU766*BX766)</f>
        <v>0</v>
      </c>
      <c r="U766">
        <f>(CM766+(T766+2*0.95*5.67E-8*(((CM766+$B$7)+273)^4-(CM766+273)^4)-44100*I766)/(1.84*29.3*Q766+8*0.95*5.67E-8*(CM766+273)^3))</f>
        <v>0</v>
      </c>
      <c r="V766">
        <f>($C$7*CN766+$D$7*CO766+$E$7*U766)</f>
        <v>0</v>
      </c>
      <c r="W766">
        <f>0.61365*exp(17.502*V766/(240.97+V766))</f>
        <v>0</v>
      </c>
      <c r="X766">
        <f>(Y766/Z766*100)</f>
        <v>0</v>
      </c>
      <c r="Y766">
        <f>CF766*(CK766+CL766)/1000</f>
        <v>0</v>
      </c>
      <c r="Z766">
        <f>0.61365*exp(17.502*CM766/(240.97+CM766))</f>
        <v>0</v>
      </c>
      <c r="AA766">
        <f>(W766-CF766*(CK766+CL766)/1000)</f>
        <v>0</v>
      </c>
      <c r="AB766">
        <f>(-I766*44100)</f>
        <v>0</v>
      </c>
      <c r="AC766">
        <f>2*29.3*Q766*0.92*(CM766-V766)</f>
        <v>0</v>
      </c>
      <c r="AD766">
        <f>2*0.95*5.67E-8*(((CM766+$B$7)+273)^4-(V766+273)^4)</f>
        <v>0</v>
      </c>
      <c r="AE766">
        <f>T766+AD766+AB766+AC766</f>
        <v>0</v>
      </c>
      <c r="AF766">
        <v>0</v>
      </c>
      <c r="AG766">
        <v>0</v>
      </c>
      <c r="AH766">
        <f>IF(AF766*$H$13&gt;=AJ766,1.0,(AJ766/(AJ766-AF766*$H$13)))</f>
        <v>0</v>
      </c>
      <c r="AI766">
        <f>(AH766-1)*100</f>
        <v>0</v>
      </c>
      <c r="AJ766">
        <f>MAX(0,($B$13+$C$13*CR766)/(1+$D$13*CR766)*CK766/(CM766+273)*$E$13)</f>
        <v>0</v>
      </c>
      <c r="AK766" t="s">
        <v>303</v>
      </c>
      <c r="AL766" t="s">
        <v>303</v>
      </c>
      <c r="AM766">
        <v>0</v>
      </c>
      <c r="AN766">
        <v>0</v>
      </c>
      <c r="AO766">
        <f>1-AM766/AN766</f>
        <v>0</v>
      </c>
      <c r="AP766">
        <v>0</v>
      </c>
      <c r="AQ766" t="s">
        <v>303</v>
      </c>
      <c r="AR766" t="s">
        <v>303</v>
      </c>
      <c r="AS766">
        <v>0</v>
      </c>
      <c r="AT766">
        <v>0</v>
      </c>
      <c r="AU766">
        <f>1-AS766/AT766</f>
        <v>0</v>
      </c>
      <c r="AV766">
        <v>0.5</v>
      </c>
      <c r="AW766">
        <f>BV766</f>
        <v>0</v>
      </c>
      <c r="AX766">
        <f>K766</f>
        <v>0</v>
      </c>
      <c r="AY766">
        <f>AU766*AV766*AW766</f>
        <v>0</v>
      </c>
      <c r="AZ766">
        <f>(AX766-AP766)/AW766</f>
        <v>0</v>
      </c>
      <c r="BA766">
        <f>(AN766-AT766)/AT766</f>
        <v>0</v>
      </c>
      <c r="BB766">
        <f>AM766/(AO766+AM766/AT766)</f>
        <v>0</v>
      </c>
      <c r="BC766" t="s">
        <v>303</v>
      </c>
      <c r="BD766">
        <v>0</v>
      </c>
      <c r="BE766">
        <f>IF(BD766&lt;&gt;0, BD766, BB766)</f>
        <v>0</v>
      </c>
      <c r="BF766">
        <f>1-BE766/AT766</f>
        <v>0</v>
      </c>
      <c r="BG766">
        <f>(AT766-AS766)/(AT766-BE766)</f>
        <v>0</v>
      </c>
      <c r="BH766">
        <f>(AN766-AT766)/(AN766-BE766)</f>
        <v>0</v>
      </c>
      <c r="BI766">
        <f>(AT766-AS766)/(AT766-AM766)</f>
        <v>0</v>
      </c>
      <c r="BJ766">
        <f>(AN766-AT766)/(AN766-AM766)</f>
        <v>0</v>
      </c>
      <c r="BK766">
        <f>(BG766*BE766/AS766)</f>
        <v>0</v>
      </c>
      <c r="BL766">
        <f>(1-BK766)</f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f>$B$11*CS766+$C$11*CT766+$F$11*CU766*(1-CX766)</f>
        <v>0</v>
      </c>
      <c r="BV766">
        <f>BU766*BW766</f>
        <v>0</v>
      </c>
      <c r="BW766">
        <f>($B$11*$D$9+$C$11*$D$9+$F$11*((DH766+CZ766)/MAX(DH766+CZ766+DI766, 0.1)*$I$9+DI766/MAX(DH766+CZ766+DI766, 0.1)*$J$9))/($B$11+$C$11+$F$11)</f>
        <v>0</v>
      </c>
      <c r="BX766">
        <f>($B$11*$K$9+$C$11*$K$9+$F$11*((DH766+CZ766)/MAX(DH766+CZ766+DI766, 0.1)*$P$9+DI766/MAX(DH766+CZ766+DI766, 0.1)*$Q$9))/($B$11+$C$11+$F$11)</f>
        <v>0</v>
      </c>
      <c r="BY766">
        <v>6</v>
      </c>
      <c r="BZ766">
        <v>0.5</v>
      </c>
      <c r="CA766" t="s">
        <v>304</v>
      </c>
      <c r="CB766">
        <v>2</v>
      </c>
      <c r="CC766">
        <v>1625678713.5</v>
      </c>
      <c r="CD766">
        <v>404.945666666667</v>
      </c>
      <c r="CE766">
        <v>420.087666666667</v>
      </c>
      <c r="CF766">
        <v>19.6694333333333</v>
      </c>
      <c r="CG766">
        <v>15.4333333333333</v>
      </c>
      <c r="CH766">
        <v>419.287333333333</v>
      </c>
      <c r="CI766">
        <v>21.3296</v>
      </c>
      <c r="CJ766">
        <v>500.061666666667</v>
      </c>
      <c r="CK766">
        <v>100.409666666667</v>
      </c>
      <c r="CL766">
        <v>0.100178666666667</v>
      </c>
      <c r="CM766">
        <v>35.9327</v>
      </c>
      <c r="CN766">
        <v>34.9991666666667</v>
      </c>
      <c r="CO766">
        <v>999.9</v>
      </c>
      <c r="CP766">
        <v>0</v>
      </c>
      <c r="CQ766">
        <v>0</v>
      </c>
      <c r="CR766">
        <v>10002.2933333333</v>
      </c>
      <c r="CS766">
        <v>0</v>
      </c>
      <c r="CT766">
        <v>4.68699</v>
      </c>
      <c r="CU766">
        <v>1045.97666666667</v>
      </c>
      <c r="CV766">
        <v>0.961998666666667</v>
      </c>
      <c r="CW766">
        <v>0.0380011</v>
      </c>
      <c r="CX766">
        <v>0</v>
      </c>
      <c r="CY766">
        <v>1081.49333333333</v>
      </c>
      <c r="CZ766">
        <v>4.99912</v>
      </c>
      <c r="DA766">
        <v>11344.2333333333</v>
      </c>
      <c r="DB766">
        <v>6712.65333333333</v>
      </c>
      <c r="DC766">
        <v>39.7286666666667</v>
      </c>
      <c r="DD766">
        <v>42.062</v>
      </c>
      <c r="DE766">
        <v>41.2913333333333</v>
      </c>
      <c r="DF766">
        <v>41.9786666666667</v>
      </c>
      <c r="DG766">
        <v>42.479</v>
      </c>
      <c r="DH766">
        <v>1001.41666666667</v>
      </c>
      <c r="DI766">
        <v>39.56</v>
      </c>
      <c r="DJ766">
        <v>0</v>
      </c>
      <c r="DK766">
        <v>1625678715.2</v>
      </c>
      <c r="DL766">
        <v>0</v>
      </c>
      <c r="DM766">
        <v>1082.84846153846</v>
      </c>
      <c r="DN766">
        <v>-10.8287179522814</v>
      </c>
      <c r="DO766">
        <v>-100.512820534022</v>
      </c>
      <c r="DP766">
        <v>11356.0692307692</v>
      </c>
      <c r="DQ766">
        <v>15</v>
      </c>
      <c r="DR766">
        <v>1625677134.6</v>
      </c>
      <c r="DS766" t="s">
        <v>305</v>
      </c>
      <c r="DT766">
        <v>1625677128.6</v>
      </c>
      <c r="DU766">
        <v>1625677134.6</v>
      </c>
      <c r="DV766">
        <v>2</v>
      </c>
      <c r="DW766">
        <v>0.041</v>
      </c>
      <c r="DX766">
        <v>0.026</v>
      </c>
      <c r="DY766">
        <v>-14.347</v>
      </c>
      <c r="DZ766">
        <v>-1.389</v>
      </c>
      <c r="EA766">
        <v>420</v>
      </c>
      <c r="EB766">
        <v>5</v>
      </c>
      <c r="EC766">
        <v>0.14</v>
      </c>
      <c r="ED766">
        <v>0.08</v>
      </c>
      <c r="EE766">
        <v>-15.1296634146341</v>
      </c>
      <c r="EF766">
        <v>0.0828940766550275</v>
      </c>
      <c r="EG766">
        <v>0.0396269787139875</v>
      </c>
      <c r="EH766">
        <v>1</v>
      </c>
      <c r="EI766">
        <v>1083.37857142857</v>
      </c>
      <c r="EJ766">
        <v>-11.5359006517248</v>
      </c>
      <c r="EK766">
        <v>1.17822904117553</v>
      </c>
      <c r="EL766">
        <v>0</v>
      </c>
      <c r="EM766">
        <v>4.24298658536585</v>
      </c>
      <c r="EN766">
        <v>0.00480355400696872</v>
      </c>
      <c r="EO766">
        <v>0.0047235872115535</v>
      </c>
      <c r="EP766">
        <v>1</v>
      </c>
      <c r="EQ766">
        <v>2</v>
      </c>
      <c r="ER766">
        <v>3</v>
      </c>
      <c r="ES766" t="s">
        <v>349</v>
      </c>
      <c r="ET766">
        <v>100</v>
      </c>
      <c r="EU766">
        <v>100</v>
      </c>
      <c r="EV766">
        <v>-14.342</v>
      </c>
      <c r="EW766">
        <v>-1.6603</v>
      </c>
      <c r="EX766">
        <v>-14.3476998515065</v>
      </c>
      <c r="EY766">
        <v>0.000485247639819423</v>
      </c>
      <c r="EZ766">
        <v>-1.36446825205216e-06</v>
      </c>
      <c r="FA766">
        <v>5.78542989185787e-10</v>
      </c>
      <c r="FB766">
        <v>-1.1099058739466</v>
      </c>
      <c r="FC766">
        <v>-0.0508365997127688</v>
      </c>
      <c r="FD766">
        <v>0.00161886503163497</v>
      </c>
      <c r="FE766">
        <v>-2.08621555845513e-05</v>
      </c>
      <c r="FF766">
        <v>0</v>
      </c>
      <c r="FG766">
        <v>2096</v>
      </c>
      <c r="FH766">
        <v>2</v>
      </c>
      <c r="FI766">
        <v>28</v>
      </c>
      <c r="FJ766">
        <v>26.4</v>
      </c>
      <c r="FK766">
        <v>26.3</v>
      </c>
      <c r="FL766">
        <v>18</v>
      </c>
      <c r="FM766">
        <v>494.677</v>
      </c>
      <c r="FN766">
        <v>515.41</v>
      </c>
      <c r="FO766">
        <v>42.2962</v>
      </c>
      <c r="FP766">
        <v>27.1832</v>
      </c>
      <c r="FQ766">
        <v>30.0007</v>
      </c>
      <c r="FR766">
        <v>27.0035</v>
      </c>
      <c r="FS766">
        <v>26.96</v>
      </c>
      <c r="FT766">
        <v>21.6365</v>
      </c>
      <c r="FU766">
        <v>0</v>
      </c>
      <c r="FV766">
        <v>8.66204</v>
      </c>
      <c r="FW766">
        <v>42.36</v>
      </c>
      <c r="FX766">
        <v>420</v>
      </c>
      <c r="FY766">
        <v>19.3328</v>
      </c>
      <c r="FZ766">
        <v>101.622</v>
      </c>
      <c r="GA766">
        <v>96.1296</v>
      </c>
    </row>
    <row r="767" spans="1:183">
      <c r="A767">
        <v>751</v>
      </c>
      <c r="B767">
        <v>1625678716.5</v>
      </c>
      <c r="C767">
        <v>1500.40000009537</v>
      </c>
      <c r="D767" t="s">
        <v>1808</v>
      </c>
      <c r="E767" t="s">
        <v>1809</v>
      </c>
      <c r="F767">
        <v>1</v>
      </c>
      <c r="G767" t="s">
        <v>302</v>
      </c>
      <c r="H767">
        <v>1625678715.5</v>
      </c>
      <c r="I767">
        <f>(J767)/1000</f>
        <v>0</v>
      </c>
      <c r="J767">
        <f>1000*CJ767*AH767*(CF767-CG767)/(100*BY767*(1000-AH767*CF767))</f>
        <v>0</v>
      </c>
      <c r="K767">
        <f>CJ767*AH767*(CE767-CD767*(1000-AH767*CG767)/(1000-AH767*CF767))/(100*BY767)</f>
        <v>0</v>
      </c>
      <c r="L767">
        <f>CD767 - IF(AH767&gt;1, K767*BY767*100.0/(AJ767*CR767), 0)</f>
        <v>0</v>
      </c>
      <c r="M767">
        <f>((S767-I767/2)*L767-K767)/(S767+I767/2)</f>
        <v>0</v>
      </c>
      <c r="N767">
        <f>M767*(CK767+CL767)/1000.0</f>
        <v>0</v>
      </c>
      <c r="O767">
        <f>(CD767 - IF(AH767&gt;1, K767*BY767*100.0/(AJ767*CR767), 0))*(CK767+CL767)/1000.0</f>
        <v>0</v>
      </c>
      <c r="P767">
        <f>2.0/((1/R767-1/Q767)+SIGN(R767)*SQRT((1/R767-1/Q767)*(1/R767-1/Q767) + 4*BZ767/((BZ767+1)*(BZ767+1))*(2*1/R767*1/Q767-1/Q767*1/Q767)))</f>
        <v>0</v>
      </c>
      <c r="Q767">
        <f>IF(LEFT(CA767,1)&lt;&gt;"0",IF(LEFT(CA767,1)="1",3.0,CB767),$D$5+$E$5*(CR767*CK767/($K$5*1000))+$F$5*(CR767*CK767/($K$5*1000))*MAX(MIN(BY767,$J$5),$I$5)*MAX(MIN(BY767,$J$5),$I$5)+$G$5*MAX(MIN(BY767,$J$5),$I$5)*(CR767*CK767/($K$5*1000))+$H$5*(CR767*CK767/($K$5*1000))*(CR767*CK767/($K$5*1000)))</f>
        <v>0</v>
      </c>
      <c r="R767">
        <f>I767*(1000-(1000*0.61365*exp(17.502*V767/(240.97+V767))/(CK767+CL767)+CF767)/2)/(1000*0.61365*exp(17.502*V767/(240.97+V767))/(CK767+CL767)-CF767)</f>
        <v>0</v>
      </c>
      <c r="S767">
        <f>1/((BZ767+1)/(P767/1.6)+1/(Q767/1.37)) + BZ767/((BZ767+1)/(P767/1.6) + BZ767/(Q767/1.37))</f>
        <v>0</v>
      </c>
      <c r="T767">
        <f>(BU767*BX767)</f>
        <v>0</v>
      </c>
      <c r="U767">
        <f>(CM767+(T767+2*0.95*5.67E-8*(((CM767+$B$7)+273)^4-(CM767+273)^4)-44100*I767)/(1.84*29.3*Q767+8*0.95*5.67E-8*(CM767+273)^3))</f>
        <v>0</v>
      </c>
      <c r="V767">
        <f>($C$7*CN767+$D$7*CO767+$E$7*U767)</f>
        <v>0</v>
      </c>
      <c r="W767">
        <f>0.61365*exp(17.502*V767/(240.97+V767))</f>
        <v>0</v>
      </c>
      <c r="X767">
        <f>(Y767/Z767*100)</f>
        <v>0</v>
      </c>
      <c r="Y767">
        <f>CF767*(CK767+CL767)/1000</f>
        <v>0</v>
      </c>
      <c r="Z767">
        <f>0.61365*exp(17.502*CM767/(240.97+CM767))</f>
        <v>0</v>
      </c>
      <c r="AA767">
        <f>(W767-CF767*(CK767+CL767)/1000)</f>
        <v>0</v>
      </c>
      <c r="AB767">
        <f>(-I767*44100)</f>
        <v>0</v>
      </c>
      <c r="AC767">
        <f>2*29.3*Q767*0.92*(CM767-V767)</f>
        <v>0</v>
      </c>
      <c r="AD767">
        <f>2*0.95*5.67E-8*(((CM767+$B$7)+273)^4-(V767+273)^4)</f>
        <v>0</v>
      </c>
      <c r="AE767">
        <f>T767+AD767+AB767+AC767</f>
        <v>0</v>
      </c>
      <c r="AF767">
        <v>0</v>
      </c>
      <c r="AG767">
        <v>0</v>
      </c>
      <c r="AH767">
        <f>IF(AF767*$H$13&gt;=AJ767,1.0,(AJ767/(AJ767-AF767*$H$13)))</f>
        <v>0</v>
      </c>
      <c r="AI767">
        <f>(AH767-1)*100</f>
        <v>0</v>
      </c>
      <c r="AJ767">
        <f>MAX(0,($B$13+$C$13*CR767)/(1+$D$13*CR767)*CK767/(CM767+273)*$E$13)</f>
        <v>0</v>
      </c>
      <c r="AK767" t="s">
        <v>303</v>
      </c>
      <c r="AL767" t="s">
        <v>303</v>
      </c>
      <c r="AM767">
        <v>0</v>
      </c>
      <c r="AN767">
        <v>0</v>
      </c>
      <c r="AO767">
        <f>1-AM767/AN767</f>
        <v>0</v>
      </c>
      <c r="AP767">
        <v>0</v>
      </c>
      <c r="AQ767" t="s">
        <v>303</v>
      </c>
      <c r="AR767" t="s">
        <v>303</v>
      </c>
      <c r="AS767">
        <v>0</v>
      </c>
      <c r="AT767">
        <v>0</v>
      </c>
      <c r="AU767">
        <f>1-AS767/AT767</f>
        <v>0</v>
      </c>
      <c r="AV767">
        <v>0.5</v>
      </c>
      <c r="AW767">
        <f>BV767</f>
        <v>0</v>
      </c>
      <c r="AX767">
        <f>K767</f>
        <v>0</v>
      </c>
      <c r="AY767">
        <f>AU767*AV767*AW767</f>
        <v>0</v>
      </c>
      <c r="AZ767">
        <f>(AX767-AP767)/AW767</f>
        <v>0</v>
      </c>
      <c r="BA767">
        <f>(AN767-AT767)/AT767</f>
        <v>0</v>
      </c>
      <c r="BB767">
        <f>AM767/(AO767+AM767/AT767)</f>
        <v>0</v>
      </c>
      <c r="BC767" t="s">
        <v>303</v>
      </c>
      <c r="BD767">
        <v>0</v>
      </c>
      <c r="BE767">
        <f>IF(BD767&lt;&gt;0, BD767, BB767)</f>
        <v>0</v>
      </c>
      <c r="BF767">
        <f>1-BE767/AT767</f>
        <v>0</v>
      </c>
      <c r="BG767">
        <f>(AT767-AS767)/(AT767-BE767)</f>
        <v>0</v>
      </c>
      <c r="BH767">
        <f>(AN767-AT767)/(AN767-BE767)</f>
        <v>0</v>
      </c>
      <c r="BI767">
        <f>(AT767-AS767)/(AT767-AM767)</f>
        <v>0</v>
      </c>
      <c r="BJ767">
        <f>(AN767-AT767)/(AN767-AM767)</f>
        <v>0</v>
      </c>
      <c r="BK767">
        <f>(BG767*BE767/AS767)</f>
        <v>0</v>
      </c>
      <c r="BL767">
        <f>(1-BK767)</f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f>$B$11*CS767+$C$11*CT767+$F$11*CU767*(1-CX767)</f>
        <v>0</v>
      </c>
      <c r="BV767">
        <f>BU767*BW767</f>
        <v>0</v>
      </c>
      <c r="BW767">
        <f>($B$11*$D$9+$C$11*$D$9+$F$11*((DH767+CZ767)/MAX(DH767+CZ767+DI767, 0.1)*$I$9+DI767/MAX(DH767+CZ767+DI767, 0.1)*$J$9))/($B$11+$C$11+$F$11)</f>
        <v>0</v>
      </c>
      <c r="BX767">
        <f>($B$11*$K$9+$C$11*$K$9+$F$11*((DH767+CZ767)/MAX(DH767+CZ767+DI767, 0.1)*$P$9+DI767/MAX(DH767+CZ767+DI767, 0.1)*$Q$9))/($B$11+$C$11+$F$11)</f>
        <v>0</v>
      </c>
      <c r="BY767">
        <v>6</v>
      </c>
      <c r="BZ767">
        <v>0.5</v>
      </c>
      <c r="CA767" t="s">
        <v>304</v>
      </c>
      <c r="CB767">
        <v>2</v>
      </c>
      <c r="CC767">
        <v>1625678715.5</v>
      </c>
      <c r="CD767">
        <v>404.949</v>
      </c>
      <c r="CE767">
        <v>420.052666666667</v>
      </c>
      <c r="CF767">
        <v>19.7036666666667</v>
      </c>
      <c r="CG767">
        <v>15.4664333333333</v>
      </c>
      <c r="CH767">
        <v>419.290333333333</v>
      </c>
      <c r="CI767">
        <v>21.3641666666667</v>
      </c>
      <c r="CJ767">
        <v>499.997</v>
      </c>
      <c r="CK767">
        <v>100.412666666667</v>
      </c>
      <c r="CL767">
        <v>0.0998737333333333</v>
      </c>
      <c r="CM767">
        <v>35.9616333333333</v>
      </c>
      <c r="CN767">
        <v>35.0235</v>
      </c>
      <c r="CO767">
        <v>999.9</v>
      </c>
      <c r="CP767">
        <v>0</v>
      </c>
      <c r="CQ767">
        <v>0</v>
      </c>
      <c r="CR767">
        <v>9994.36</v>
      </c>
      <c r="CS767">
        <v>0</v>
      </c>
      <c r="CT767">
        <v>4.68699</v>
      </c>
      <c r="CU767">
        <v>1045.97</v>
      </c>
      <c r="CV767">
        <v>0.961998666666667</v>
      </c>
      <c r="CW767">
        <v>0.0380011</v>
      </c>
      <c r="CX767">
        <v>0</v>
      </c>
      <c r="CY767">
        <v>1081.22666666667</v>
      </c>
      <c r="CZ767">
        <v>4.99912</v>
      </c>
      <c r="DA767">
        <v>11341.0666666667</v>
      </c>
      <c r="DB767">
        <v>6712.62</v>
      </c>
      <c r="DC767">
        <v>39.8123333333333</v>
      </c>
      <c r="DD767">
        <v>42.062</v>
      </c>
      <c r="DE767">
        <v>41.2916666666667</v>
      </c>
      <c r="DF767">
        <v>41.9373333333333</v>
      </c>
      <c r="DG767">
        <v>42.6036666666667</v>
      </c>
      <c r="DH767">
        <v>1001.41</v>
      </c>
      <c r="DI767">
        <v>39.56</v>
      </c>
      <c r="DJ767">
        <v>0</v>
      </c>
      <c r="DK767">
        <v>1625678717.6</v>
      </c>
      <c r="DL767">
        <v>0</v>
      </c>
      <c r="DM767">
        <v>1082.40961538462</v>
      </c>
      <c r="DN767">
        <v>-10.6526495666239</v>
      </c>
      <c r="DO767">
        <v>-101.347008454969</v>
      </c>
      <c r="DP767">
        <v>11351.9692307692</v>
      </c>
      <c r="DQ767">
        <v>15</v>
      </c>
      <c r="DR767">
        <v>1625677134.6</v>
      </c>
      <c r="DS767" t="s">
        <v>305</v>
      </c>
      <c r="DT767">
        <v>1625677128.6</v>
      </c>
      <c r="DU767">
        <v>1625677134.6</v>
      </c>
      <c r="DV767">
        <v>2</v>
      </c>
      <c r="DW767">
        <v>0.041</v>
      </c>
      <c r="DX767">
        <v>0.026</v>
      </c>
      <c r="DY767">
        <v>-14.347</v>
      </c>
      <c r="DZ767">
        <v>-1.389</v>
      </c>
      <c r="EA767">
        <v>420</v>
      </c>
      <c r="EB767">
        <v>5</v>
      </c>
      <c r="EC767">
        <v>0.14</v>
      </c>
      <c r="ED767">
        <v>0.08</v>
      </c>
      <c r="EE767">
        <v>-15.1280024390244</v>
      </c>
      <c r="EF767">
        <v>0.0992613240418215</v>
      </c>
      <c r="EG767">
        <v>0.0407308505824898</v>
      </c>
      <c r="EH767">
        <v>1</v>
      </c>
      <c r="EI767">
        <v>1082.89181818182</v>
      </c>
      <c r="EJ767">
        <v>-10.7860897228334</v>
      </c>
      <c r="EK767">
        <v>1.04161138145302</v>
      </c>
      <c r="EL767">
        <v>0</v>
      </c>
      <c r="EM767">
        <v>4.24297</v>
      </c>
      <c r="EN767">
        <v>-0.0156589547038255</v>
      </c>
      <c r="EO767">
        <v>0.0046797018875242</v>
      </c>
      <c r="EP767">
        <v>1</v>
      </c>
      <c r="EQ767">
        <v>2</v>
      </c>
      <c r="ER767">
        <v>3</v>
      </c>
      <c r="ES767" t="s">
        <v>349</v>
      </c>
      <c r="ET767">
        <v>100</v>
      </c>
      <c r="EU767">
        <v>100</v>
      </c>
      <c r="EV767">
        <v>-14.342</v>
      </c>
      <c r="EW767">
        <v>-1.6608</v>
      </c>
      <c r="EX767">
        <v>-14.3476998515065</v>
      </c>
      <c r="EY767">
        <v>0.000485247639819423</v>
      </c>
      <c r="EZ767">
        <v>-1.36446825205216e-06</v>
      </c>
      <c r="FA767">
        <v>5.78542989185787e-10</v>
      </c>
      <c r="FB767">
        <v>-1.1099058739466</v>
      </c>
      <c r="FC767">
        <v>-0.0508365997127688</v>
      </c>
      <c r="FD767">
        <v>0.00161886503163497</v>
      </c>
      <c r="FE767">
        <v>-2.08621555845513e-05</v>
      </c>
      <c r="FF767">
        <v>0</v>
      </c>
      <c r="FG767">
        <v>2096</v>
      </c>
      <c r="FH767">
        <v>2</v>
      </c>
      <c r="FI767">
        <v>28</v>
      </c>
      <c r="FJ767">
        <v>26.5</v>
      </c>
      <c r="FK767">
        <v>26.4</v>
      </c>
      <c r="FL767">
        <v>18</v>
      </c>
      <c r="FM767">
        <v>494.405</v>
      </c>
      <c r="FN767">
        <v>515.359</v>
      </c>
      <c r="FO767">
        <v>42.3395</v>
      </c>
      <c r="FP767">
        <v>27.1861</v>
      </c>
      <c r="FQ767">
        <v>30.0006</v>
      </c>
      <c r="FR767">
        <v>27.0058</v>
      </c>
      <c r="FS767">
        <v>26.9623</v>
      </c>
      <c r="FT767">
        <v>21.6374</v>
      </c>
      <c r="FU767">
        <v>0</v>
      </c>
      <c r="FV767">
        <v>9.09048</v>
      </c>
      <c r="FW767">
        <v>42.43</v>
      </c>
      <c r="FX767">
        <v>420</v>
      </c>
      <c r="FY767">
        <v>19.4288</v>
      </c>
      <c r="FZ767">
        <v>101.621</v>
      </c>
      <c r="GA767">
        <v>96.1275</v>
      </c>
    </row>
    <row r="768" spans="1:183">
      <c r="A768">
        <v>752</v>
      </c>
      <c r="B768">
        <v>1625678718.5</v>
      </c>
      <c r="C768">
        <v>1502.40000009537</v>
      </c>
      <c r="D768" t="s">
        <v>1810</v>
      </c>
      <c r="E768" t="s">
        <v>1811</v>
      </c>
      <c r="F768">
        <v>1</v>
      </c>
      <c r="G768" t="s">
        <v>302</v>
      </c>
      <c r="H768">
        <v>1625678717.5</v>
      </c>
      <c r="I768">
        <f>(J768)/1000</f>
        <v>0</v>
      </c>
      <c r="J768">
        <f>1000*CJ768*AH768*(CF768-CG768)/(100*BY768*(1000-AH768*CF768))</f>
        <v>0</v>
      </c>
      <c r="K768">
        <f>CJ768*AH768*(CE768-CD768*(1000-AH768*CG768)/(1000-AH768*CF768))/(100*BY768)</f>
        <v>0</v>
      </c>
      <c r="L768">
        <f>CD768 - IF(AH768&gt;1, K768*BY768*100.0/(AJ768*CR768), 0)</f>
        <v>0</v>
      </c>
      <c r="M768">
        <f>((S768-I768/2)*L768-K768)/(S768+I768/2)</f>
        <v>0</v>
      </c>
      <c r="N768">
        <f>M768*(CK768+CL768)/1000.0</f>
        <v>0</v>
      </c>
      <c r="O768">
        <f>(CD768 - IF(AH768&gt;1, K768*BY768*100.0/(AJ768*CR768), 0))*(CK768+CL768)/1000.0</f>
        <v>0</v>
      </c>
      <c r="P768">
        <f>2.0/((1/R768-1/Q768)+SIGN(R768)*SQRT((1/R768-1/Q768)*(1/R768-1/Q768) + 4*BZ768/((BZ768+1)*(BZ768+1))*(2*1/R768*1/Q768-1/Q768*1/Q768)))</f>
        <v>0</v>
      </c>
      <c r="Q768">
        <f>IF(LEFT(CA768,1)&lt;&gt;"0",IF(LEFT(CA768,1)="1",3.0,CB768),$D$5+$E$5*(CR768*CK768/($K$5*1000))+$F$5*(CR768*CK768/($K$5*1000))*MAX(MIN(BY768,$J$5),$I$5)*MAX(MIN(BY768,$J$5),$I$5)+$G$5*MAX(MIN(BY768,$J$5),$I$5)*(CR768*CK768/($K$5*1000))+$H$5*(CR768*CK768/($K$5*1000))*(CR768*CK768/($K$5*1000)))</f>
        <v>0</v>
      </c>
      <c r="R768">
        <f>I768*(1000-(1000*0.61365*exp(17.502*V768/(240.97+V768))/(CK768+CL768)+CF768)/2)/(1000*0.61365*exp(17.502*V768/(240.97+V768))/(CK768+CL768)-CF768)</f>
        <v>0</v>
      </c>
      <c r="S768">
        <f>1/((BZ768+1)/(P768/1.6)+1/(Q768/1.37)) + BZ768/((BZ768+1)/(P768/1.6) + BZ768/(Q768/1.37))</f>
        <v>0</v>
      </c>
      <c r="T768">
        <f>(BU768*BX768)</f>
        <v>0</v>
      </c>
      <c r="U768">
        <f>(CM768+(T768+2*0.95*5.67E-8*(((CM768+$B$7)+273)^4-(CM768+273)^4)-44100*I768)/(1.84*29.3*Q768+8*0.95*5.67E-8*(CM768+273)^3))</f>
        <v>0</v>
      </c>
      <c r="V768">
        <f>($C$7*CN768+$D$7*CO768+$E$7*U768)</f>
        <v>0</v>
      </c>
      <c r="W768">
        <f>0.61365*exp(17.502*V768/(240.97+V768))</f>
        <v>0</v>
      </c>
      <c r="X768">
        <f>(Y768/Z768*100)</f>
        <v>0</v>
      </c>
      <c r="Y768">
        <f>CF768*(CK768+CL768)/1000</f>
        <v>0</v>
      </c>
      <c r="Z768">
        <f>0.61365*exp(17.502*CM768/(240.97+CM768))</f>
        <v>0</v>
      </c>
      <c r="AA768">
        <f>(W768-CF768*(CK768+CL768)/1000)</f>
        <v>0</v>
      </c>
      <c r="AB768">
        <f>(-I768*44100)</f>
        <v>0</v>
      </c>
      <c r="AC768">
        <f>2*29.3*Q768*0.92*(CM768-V768)</f>
        <v>0</v>
      </c>
      <c r="AD768">
        <f>2*0.95*5.67E-8*(((CM768+$B$7)+273)^4-(V768+273)^4)</f>
        <v>0</v>
      </c>
      <c r="AE768">
        <f>T768+AD768+AB768+AC768</f>
        <v>0</v>
      </c>
      <c r="AF768">
        <v>0</v>
      </c>
      <c r="AG768">
        <v>0</v>
      </c>
      <c r="AH768">
        <f>IF(AF768*$H$13&gt;=AJ768,1.0,(AJ768/(AJ768-AF768*$H$13)))</f>
        <v>0</v>
      </c>
      <c r="AI768">
        <f>(AH768-1)*100</f>
        <v>0</v>
      </c>
      <c r="AJ768">
        <f>MAX(0,($B$13+$C$13*CR768)/(1+$D$13*CR768)*CK768/(CM768+273)*$E$13)</f>
        <v>0</v>
      </c>
      <c r="AK768" t="s">
        <v>303</v>
      </c>
      <c r="AL768" t="s">
        <v>303</v>
      </c>
      <c r="AM768">
        <v>0</v>
      </c>
      <c r="AN768">
        <v>0</v>
      </c>
      <c r="AO768">
        <f>1-AM768/AN768</f>
        <v>0</v>
      </c>
      <c r="AP768">
        <v>0</v>
      </c>
      <c r="AQ768" t="s">
        <v>303</v>
      </c>
      <c r="AR768" t="s">
        <v>303</v>
      </c>
      <c r="AS768">
        <v>0</v>
      </c>
      <c r="AT768">
        <v>0</v>
      </c>
      <c r="AU768">
        <f>1-AS768/AT768</f>
        <v>0</v>
      </c>
      <c r="AV768">
        <v>0.5</v>
      </c>
      <c r="AW768">
        <f>BV768</f>
        <v>0</v>
      </c>
      <c r="AX768">
        <f>K768</f>
        <v>0</v>
      </c>
      <c r="AY768">
        <f>AU768*AV768*AW768</f>
        <v>0</v>
      </c>
      <c r="AZ768">
        <f>(AX768-AP768)/AW768</f>
        <v>0</v>
      </c>
      <c r="BA768">
        <f>(AN768-AT768)/AT768</f>
        <v>0</v>
      </c>
      <c r="BB768">
        <f>AM768/(AO768+AM768/AT768)</f>
        <v>0</v>
      </c>
      <c r="BC768" t="s">
        <v>303</v>
      </c>
      <c r="BD768">
        <v>0</v>
      </c>
      <c r="BE768">
        <f>IF(BD768&lt;&gt;0, BD768, BB768)</f>
        <v>0</v>
      </c>
      <c r="BF768">
        <f>1-BE768/AT768</f>
        <v>0</v>
      </c>
      <c r="BG768">
        <f>(AT768-AS768)/(AT768-BE768)</f>
        <v>0</v>
      </c>
      <c r="BH768">
        <f>(AN768-AT768)/(AN768-BE768)</f>
        <v>0</v>
      </c>
      <c r="BI768">
        <f>(AT768-AS768)/(AT768-AM768)</f>
        <v>0</v>
      </c>
      <c r="BJ768">
        <f>(AN768-AT768)/(AN768-AM768)</f>
        <v>0</v>
      </c>
      <c r="BK768">
        <f>(BG768*BE768/AS768)</f>
        <v>0</v>
      </c>
      <c r="BL768">
        <f>(1-BK768)</f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f>$B$11*CS768+$C$11*CT768+$F$11*CU768*(1-CX768)</f>
        <v>0</v>
      </c>
      <c r="BV768">
        <f>BU768*BW768</f>
        <v>0</v>
      </c>
      <c r="BW768">
        <f>($B$11*$D$9+$C$11*$D$9+$F$11*((DH768+CZ768)/MAX(DH768+CZ768+DI768, 0.1)*$I$9+DI768/MAX(DH768+CZ768+DI768, 0.1)*$J$9))/($B$11+$C$11+$F$11)</f>
        <v>0</v>
      </c>
      <c r="BX768">
        <f>($B$11*$K$9+$C$11*$K$9+$F$11*((DH768+CZ768)/MAX(DH768+CZ768+DI768, 0.1)*$P$9+DI768/MAX(DH768+CZ768+DI768, 0.1)*$Q$9))/($B$11+$C$11+$F$11)</f>
        <v>0</v>
      </c>
      <c r="BY768">
        <v>6</v>
      </c>
      <c r="BZ768">
        <v>0.5</v>
      </c>
      <c r="CA768" t="s">
        <v>304</v>
      </c>
      <c r="CB768">
        <v>2</v>
      </c>
      <c r="CC768">
        <v>1625678717.5</v>
      </c>
      <c r="CD768">
        <v>404.984666666667</v>
      </c>
      <c r="CE768">
        <v>419.997666666667</v>
      </c>
      <c r="CF768">
        <v>19.7409333333333</v>
      </c>
      <c r="CG768">
        <v>15.502</v>
      </c>
      <c r="CH768">
        <v>419.326333333333</v>
      </c>
      <c r="CI768">
        <v>21.4018333333333</v>
      </c>
      <c r="CJ768">
        <v>499.969666666667</v>
      </c>
      <c r="CK768">
        <v>100.415333333333</v>
      </c>
      <c r="CL768">
        <v>0.0997856666666667</v>
      </c>
      <c r="CM768">
        <v>35.9927</v>
      </c>
      <c r="CN768">
        <v>35.0565666666667</v>
      </c>
      <c r="CO768">
        <v>999.9</v>
      </c>
      <c r="CP768">
        <v>0</v>
      </c>
      <c r="CQ768">
        <v>0</v>
      </c>
      <c r="CR768">
        <v>9993.73333333333</v>
      </c>
      <c r="CS768">
        <v>0</v>
      </c>
      <c r="CT768">
        <v>4.69756333333333</v>
      </c>
      <c r="CU768">
        <v>1046.07</v>
      </c>
      <c r="CV768">
        <v>0.962002333333333</v>
      </c>
      <c r="CW768">
        <v>0.0379974</v>
      </c>
      <c r="CX768">
        <v>0</v>
      </c>
      <c r="CY768">
        <v>1080.94333333333</v>
      </c>
      <c r="CZ768">
        <v>4.99912</v>
      </c>
      <c r="DA768">
        <v>11340.9666666667</v>
      </c>
      <c r="DB768">
        <v>6713.24333333333</v>
      </c>
      <c r="DC768">
        <v>40.25</v>
      </c>
      <c r="DD768">
        <v>42.104</v>
      </c>
      <c r="DE768">
        <v>41.2496666666667</v>
      </c>
      <c r="DF768">
        <v>41.9583333333333</v>
      </c>
      <c r="DG768">
        <v>42.5413333333333</v>
      </c>
      <c r="DH768">
        <v>1001.51</v>
      </c>
      <c r="DI768">
        <v>39.56</v>
      </c>
      <c r="DJ768">
        <v>0</v>
      </c>
      <c r="DK768">
        <v>1625678719.4</v>
      </c>
      <c r="DL768">
        <v>0</v>
      </c>
      <c r="DM768">
        <v>1082.0372</v>
      </c>
      <c r="DN768">
        <v>-11.0715384427344</v>
      </c>
      <c r="DO768">
        <v>-93.9692305088809</v>
      </c>
      <c r="DP768">
        <v>11348.736</v>
      </c>
      <c r="DQ768">
        <v>15</v>
      </c>
      <c r="DR768">
        <v>1625677134.6</v>
      </c>
      <c r="DS768" t="s">
        <v>305</v>
      </c>
      <c r="DT768">
        <v>1625677128.6</v>
      </c>
      <c r="DU768">
        <v>1625677134.6</v>
      </c>
      <c r="DV768">
        <v>2</v>
      </c>
      <c r="DW768">
        <v>0.041</v>
      </c>
      <c r="DX768">
        <v>0.026</v>
      </c>
      <c r="DY768">
        <v>-14.347</v>
      </c>
      <c r="DZ768">
        <v>-1.389</v>
      </c>
      <c r="EA768">
        <v>420</v>
      </c>
      <c r="EB768">
        <v>5</v>
      </c>
      <c r="EC768">
        <v>0.14</v>
      </c>
      <c r="ED768">
        <v>0.08</v>
      </c>
      <c r="EE768">
        <v>-15.1189365853659</v>
      </c>
      <c r="EF768">
        <v>0.277611846689879</v>
      </c>
      <c r="EG768">
        <v>0.0514817218622421</v>
      </c>
      <c r="EH768">
        <v>1</v>
      </c>
      <c r="EI768">
        <v>1082.57939393939</v>
      </c>
      <c r="EJ768">
        <v>-10.8076344853618</v>
      </c>
      <c r="EK768">
        <v>1.04548361839241</v>
      </c>
      <c r="EL768">
        <v>0</v>
      </c>
      <c r="EM768">
        <v>4.24250756097561</v>
      </c>
      <c r="EN768">
        <v>-0.0213068989547024</v>
      </c>
      <c r="EO768">
        <v>0.00481468018363339</v>
      </c>
      <c r="EP768">
        <v>1</v>
      </c>
      <c r="EQ768">
        <v>2</v>
      </c>
      <c r="ER768">
        <v>3</v>
      </c>
      <c r="ES768" t="s">
        <v>349</v>
      </c>
      <c r="ET768">
        <v>100</v>
      </c>
      <c r="EU768">
        <v>100</v>
      </c>
      <c r="EV768">
        <v>-14.342</v>
      </c>
      <c r="EW768">
        <v>-1.6611</v>
      </c>
      <c r="EX768">
        <v>-14.3476998515065</v>
      </c>
      <c r="EY768">
        <v>0.000485247639819423</v>
      </c>
      <c r="EZ768">
        <v>-1.36446825205216e-06</v>
      </c>
      <c r="FA768">
        <v>5.78542989185787e-10</v>
      </c>
      <c r="FB768">
        <v>-1.1099058739466</v>
      </c>
      <c r="FC768">
        <v>-0.0508365997127688</v>
      </c>
      <c r="FD768">
        <v>0.00161886503163497</v>
      </c>
      <c r="FE768">
        <v>-2.08621555845513e-05</v>
      </c>
      <c r="FF768">
        <v>0</v>
      </c>
      <c r="FG768">
        <v>2096</v>
      </c>
      <c r="FH768">
        <v>2</v>
      </c>
      <c r="FI768">
        <v>28</v>
      </c>
      <c r="FJ768">
        <v>26.5</v>
      </c>
      <c r="FK768">
        <v>26.4</v>
      </c>
      <c r="FL768">
        <v>18</v>
      </c>
      <c r="FM768">
        <v>494.643</v>
      </c>
      <c r="FN768">
        <v>515.073</v>
      </c>
      <c r="FO768">
        <v>42.3861</v>
      </c>
      <c r="FP768">
        <v>27.1895</v>
      </c>
      <c r="FQ768">
        <v>30.0007</v>
      </c>
      <c r="FR768">
        <v>27.0081</v>
      </c>
      <c r="FS768">
        <v>26.9646</v>
      </c>
      <c r="FT768">
        <v>21.6378</v>
      </c>
      <c r="FU768">
        <v>0</v>
      </c>
      <c r="FV768">
        <v>9.51403</v>
      </c>
      <c r="FW768">
        <v>42.43</v>
      </c>
      <c r="FX768">
        <v>420</v>
      </c>
      <c r="FY768">
        <v>19.5242</v>
      </c>
      <c r="FZ768">
        <v>101.621</v>
      </c>
      <c r="GA768">
        <v>96.1267</v>
      </c>
    </row>
    <row r="769" spans="1:183">
      <c r="A769">
        <v>753</v>
      </c>
      <c r="B769">
        <v>1625678720.5</v>
      </c>
      <c r="C769">
        <v>1504.40000009537</v>
      </c>
      <c r="D769" t="s">
        <v>1812</v>
      </c>
      <c r="E769" t="s">
        <v>1813</v>
      </c>
      <c r="F769">
        <v>1</v>
      </c>
      <c r="G769" t="s">
        <v>302</v>
      </c>
      <c r="H769">
        <v>1625678719.5</v>
      </c>
      <c r="I769">
        <f>(J769)/1000</f>
        <v>0</v>
      </c>
      <c r="J769">
        <f>1000*CJ769*AH769*(CF769-CG769)/(100*BY769*(1000-AH769*CF769))</f>
        <v>0</v>
      </c>
      <c r="K769">
        <f>CJ769*AH769*(CE769-CD769*(1000-AH769*CG769)/(1000-AH769*CF769))/(100*BY769)</f>
        <v>0</v>
      </c>
      <c r="L769">
        <f>CD769 - IF(AH769&gt;1, K769*BY769*100.0/(AJ769*CR769), 0)</f>
        <v>0</v>
      </c>
      <c r="M769">
        <f>((S769-I769/2)*L769-K769)/(S769+I769/2)</f>
        <v>0</v>
      </c>
      <c r="N769">
        <f>M769*(CK769+CL769)/1000.0</f>
        <v>0</v>
      </c>
      <c r="O769">
        <f>(CD769 - IF(AH769&gt;1, K769*BY769*100.0/(AJ769*CR769), 0))*(CK769+CL769)/1000.0</f>
        <v>0</v>
      </c>
      <c r="P769">
        <f>2.0/((1/R769-1/Q769)+SIGN(R769)*SQRT((1/R769-1/Q769)*(1/R769-1/Q769) + 4*BZ769/((BZ769+1)*(BZ769+1))*(2*1/R769*1/Q769-1/Q769*1/Q769)))</f>
        <v>0</v>
      </c>
      <c r="Q769">
        <f>IF(LEFT(CA769,1)&lt;&gt;"0",IF(LEFT(CA769,1)="1",3.0,CB769),$D$5+$E$5*(CR769*CK769/($K$5*1000))+$F$5*(CR769*CK769/($K$5*1000))*MAX(MIN(BY769,$J$5),$I$5)*MAX(MIN(BY769,$J$5),$I$5)+$G$5*MAX(MIN(BY769,$J$5),$I$5)*(CR769*CK769/($K$5*1000))+$H$5*(CR769*CK769/($K$5*1000))*(CR769*CK769/($K$5*1000)))</f>
        <v>0</v>
      </c>
      <c r="R769">
        <f>I769*(1000-(1000*0.61365*exp(17.502*V769/(240.97+V769))/(CK769+CL769)+CF769)/2)/(1000*0.61365*exp(17.502*V769/(240.97+V769))/(CK769+CL769)-CF769)</f>
        <v>0</v>
      </c>
      <c r="S769">
        <f>1/((BZ769+1)/(P769/1.6)+1/(Q769/1.37)) + BZ769/((BZ769+1)/(P769/1.6) + BZ769/(Q769/1.37))</f>
        <v>0</v>
      </c>
      <c r="T769">
        <f>(BU769*BX769)</f>
        <v>0</v>
      </c>
      <c r="U769">
        <f>(CM769+(T769+2*0.95*5.67E-8*(((CM769+$B$7)+273)^4-(CM769+273)^4)-44100*I769)/(1.84*29.3*Q769+8*0.95*5.67E-8*(CM769+273)^3))</f>
        <v>0</v>
      </c>
      <c r="V769">
        <f>($C$7*CN769+$D$7*CO769+$E$7*U769)</f>
        <v>0</v>
      </c>
      <c r="W769">
        <f>0.61365*exp(17.502*V769/(240.97+V769))</f>
        <v>0</v>
      </c>
      <c r="X769">
        <f>(Y769/Z769*100)</f>
        <v>0</v>
      </c>
      <c r="Y769">
        <f>CF769*(CK769+CL769)/1000</f>
        <v>0</v>
      </c>
      <c r="Z769">
        <f>0.61365*exp(17.502*CM769/(240.97+CM769))</f>
        <v>0</v>
      </c>
      <c r="AA769">
        <f>(W769-CF769*(CK769+CL769)/1000)</f>
        <v>0</v>
      </c>
      <c r="AB769">
        <f>(-I769*44100)</f>
        <v>0</v>
      </c>
      <c r="AC769">
        <f>2*29.3*Q769*0.92*(CM769-V769)</f>
        <v>0</v>
      </c>
      <c r="AD769">
        <f>2*0.95*5.67E-8*(((CM769+$B$7)+273)^4-(V769+273)^4)</f>
        <v>0</v>
      </c>
      <c r="AE769">
        <f>T769+AD769+AB769+AC769</f>
        <v>0</v>
      </c>
      <c r="AF769">
        <v>0</v>
      </c>
      <c r="AG769">
        <v>0</v>
      </c>
      <c r="AH769">
        <f>IF(AF769*$H$13&gt;=AJ769,1.0,(AJ769/(AJ769-AF769*$H$13)))</f>
        <v>0</v>
      </c>
      <c r="AI769">
        <f>(AH769-1)*100</f>
        <v>0</v>
      </c>
      <c r="AJ769">
        <f>MAX(0,($B$13+$C$13*CR769)/(1+$D$13*CR769)*CK769/(CM769+273)*$E$13)</f>
        <v>0</v>
      </c>
      <c r="AK769" t="s">
        <v>303</v>
      </c>
      <c r="AL769" t="s">
        <v>303</v>
      </c>
      <c r="AM769">
        <v>0</v>
      </c>
      <c r="AN769">
        <v>0</v>
      </c>
      <c r="AO769">
        <f>1-AM769/AN769</f>
        <v>0</v>
      </c>
      <c r="AP769">
        <v>0</v>
      </c>
      <c r="AQ769" t="s">
        <v>303</v>
      </c>
      <c r="AR769" t="s">
        <v>303</v>
      </c>
      <c r="AS769">
        <v>0</v>
      </c>
      <c r="AT769">
        <v>0</v>
      </c>
      <c r="AU769">
        <f>1-AS769/AT769</f>
        <v>0</v>
      </c>
      <c r="AV769">
        <v>0.5</v>
      </c>
      <c r="AW769">
        <f>BV769</f>
        <v>0</v>
      </c>
      <c r="AX769">
        <f>K769</f>
        <v>0</v>
      </c>
      <c r="AY769">
        <f>AU769*AV769*AW769</f>
        <v>0</v>
      </c>
      <c r="AZ769">
        <f>(AX769-AP769)/AW769</f>
        <v>0</v>
      </c>
      <c r="BA769">
        <f>(AN769-AT769)/AT769</f>
        <v>0</v>
      </c>
      <c r="BB769">
        <f>AM769/(AO769+AM769/AT769)</f>
        <v>0</v>
      </c>
      <c r="BC769" t="s">
        <v>303</v>
      </c>
      <c r="BD769">
        <v>0</v>
      </c>
      <c r="BE769">
        <f>IF(BD769&lt;&gt;0, BD769, BB769)</f>
        <v>0</v>
      </c>
      <c r="BF769">
        <f>1-BE769/AT769</f>
        <v>0</v>
      </c>
      <c r="BG769">
        <f>(AT769-AS769)/(AT769-BE769)</f>
        <v>0</v>
      </c>
      <c r="BH769">
        <f>(AN769-AT769)/(AN769-BE769)</f>
        <v>0</v>
      </c>
      <c r="BI769">
        <f>(AT769-AS769)/(AT769-AM769)</f>
        <v>0</v>
      </c>
      <c r="BJ769">
        <f>(AN769-AT769)/(AN769-AM769)</f>
        <v>0</v>
      </c>
      <c r="BK769">
        <f>(BG769*BE769/AS769)</f>
        <v>0</v>
      </c>
      <c r="BL769">
        <f>(1-BK769)</f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f>$B$11*CS769+$C$11*CT769+$F$11*CU769*(1-CX769)</f>
        <v>0</v>
      </c>
      <c r="BV769">
        <f>BU769*BW769</f>
        <v>0</v>
      </c>
      <c r="BW769">
        <f>($B$11*$D$9+$C$11*$D$9+$F$11*((DH769+CZ769)/MAX(DH769+CZ769+DI769, 0.1)*$I$9+DI769/MAX(DH769+CZ769+DI769, 0.1)*$J$9))/($B$11+$C$11+$F$11)</f>
        <v>0</v>
      </c>
      <c r="BX769">
        <f>($B$11*$K$9+$C$11*$K$9+$F$11*((DH769+CZ769)/MAX(DH769+CZ769+DI769, 0.1)*$P$9+DI769/MAX(DH769+CZ769+DI769, 0.1)*$Q$9))/($B$11+$C$11+$F$11)</f>
        <v>0</v>
      </c>
      <c r="BY769">
        <v>6</v>
      </c>
      <c r="BZ769">
        <v>0.5</v>
      </c>
      <c r="CA769" t="s">
        <v>304</v>
      </c>
      <c r="CB769">
        <v>2</v>
      </c>
      <c r="CC769">
        <v>1625678719.5</v>
      </c>
      <c r="CD769">
        <v>404.973666666667</v>
      </c>
      <c r="CE769">
        <v>419.978666666667</v>
      </c>
      <c r="CF769">
        <v>19.7792666666667</v>
      </c>
      <c r="CG769">
        <v>15.5406333333333</v>
      </c>
      <c r="CH769">
        <v>419.315</v>
      </c>
      <c r="CI769">
        <v>21.4405666666667</v>
      </c>
      <c r="CJ769">
        <v>500.118333333333</v>
      </c>
      <c r="CK769">
        <v>100.417</v>
      </c>
      <c r="CL769">
        <v>0.100522333333333</v>
      </c>
      <c r="CM769">
        <v>36.0252666666667</v>
      </c>
      <c r="CN769">
        <v>35.0829333333333</v>
      </c>
      <c r="CO769">
        <v>999.9</v>
      </c>
      <c r="CP769">
        <v>0</v>
      </c>
      <c r="CQ769">
        <v>0</v>
      </c>
      <c r="CR769">
        <v>9982.91666666667</v>
      </c>
      <c r="CS769">
        <v>0</v>
      </c>
      <c r="CT769">
        <v>4.70307666666667</v>
      </c>
      <c r="CU769">
        <v>1046.06666666667</v>
      </c>
      <c r="CV769">
        <v>0.962002333333333</v>
      </c>
      <c r="CW769">
        <v>0.0379974</v>
      </c>
      <c r="CX769">
        <v>0</v>
      </c>
      <c r="CY769">
        <v>1080.45666666667</v>
      </c>
      <c r="CZ769">
        <v>4.99912</v>
      </c>
      <c r="DA769">
        <v>11336.6</v>
      </c>
      <c r="DB769">
        <v>6713.22666666667</v>
      </c>
      <c r="DC769">
        <v>39.7916666666667</v>
      </c>
      <c r="DD769">
        <v>42.062</v>
      </c>
      <c r="DE769">
        <v>41.2913333333333</v>
      </c>
      <c r="DF769">
        <v>41.958</v>
      </c>
      <c r="DG769">
        <v>42.4373333333333</v>
      </c>
      <c r="DH769">
        <v>1001.50666666667</v>
      </c>
      <c r="DI769">
        <v>39.56</v>
      </c>
      <c r="DJ769">
        <v>0</v>
      </c>
      <c r="DK769">
        <v>1625678721.2</v>
      </c>
      <c r="DL769">
        <v>0</v>
      </c>
      <c r="DM769">
        <v>1081.75653846154</v>
      </c>
      <c r="DN769">
        <v>-11.1347008570377</v>
      </c>
      <c r="DO769">
        <v>-93.0051281470599</v>
      </c>
      <c r="DP769">
        <v>11346.5615384615</v>
      </c>
      <c r="DQ769">
        <v>15</v>
      </c>
      <c r="DR769">
        <v>1625677134.6</v>
      </c>
      <c r="DS769" t="s">
        <v>305</v>
      </c>
      <c r="DT769">
        <v>1625677128.6</v>
      </c>
      <c r="DU769">
        <v>1625677134.6</v>
      </c>
      <c r="DV769">
        <v>2</v>
      </c>
      <c r="DW769">
        <v>0.041</v>
      </c>
      <c r="DX769">
        <v>0.026</v>
      </c>
      <c r="DY769">
        <v>-14.347</v>
      </c>
      <c r="DZ769">
        <v>-1.389</v>
      </c>
      <c r="EA769">
        <v>420</v>
      </c>
      <c r="EB769">
        <v>5</v>
      </c>
      <c r="EC769">
        <v>0.14</v>
      </c>
      <c r="ED769">
        <v>0.08</v>
      </c>
      <c r="EE769">
        <v>-15.1054951219512</v>
      </c>
      <c r="EF769">
        <v>0.424475958188156</v>
      </c>
      <c r="EG769">
        <v>0.0614067881812853</v>
      </c>
      <c r="EH769">
        <v>1</v>
      </c>
      <c r="EI769">
        <v>1082.23771428571</v>
      </c>
      <c r="EJ769">
        <v>-10.8967789393871</v>
      </c>
      <c r="EK769">
        <v>1.11382503297496</v>
      </c>
      <c r="EL769">
        <v>0</v>
      </c>
      <c r="EM769">
        <v>4.24169756097561</v>
      </c>
      <c r="EN769">
        <v>-0.0186041811846669</v>
      </c>
      <c r="EO769">
        <v>0.0046807508155745</v>
      </c>
      <c r="EP769">
        <v>1</v>
      </c>
      <c r="EQ769">
        <v>2</v>
      </c>
      <c r="ER769">
        <v>3</v>
      </c>
      <c r="ES769" t="s">
        <v>349</v>
      </c>
      <c r="ET769">
        <v>100</v>
      </c>
      <c r="EU769">
        <v>100</v>
      </c>
      <c r="EV769">
        <v>-14.341</v>
      </c>
      <c r="EW769">
        <v>-1.6615</v>
      </c>
      <c r="EX769">
        <v>-14.3476998515065</v>
      </c>
      <c r="EY769">
        <v>0.000485247639819423</v>
      </c>
      <c r="EZ769">
        <v>-1.36446825205216e-06</v>
      </c>
      <c r="FA769">
        <v>5.78542989185787e-10</v>
      </c>
      <c r="FB769">
        <v>-1.1099058739466</v>
      </c>
      <c r="FC769">
        <v>-0.0508365997127688</v>
      </c>
      <c r="FD769">
        <v>0.00161886503163497</v>
      </c>
      <c r="FE769">
        <v>-2.08621555845513e-05</v>
      </c>
      <c r="FF769">
        <v>0</v>
      </c>
      <c r="FG769">
        <v>2096</v>
      </c>
      <c r="FH769">
        <v>2</v>
      </c>
      <c r="FI769">
        <v>28</v>
      </c>
      <c r="FJ769">
        <v>26.5</v>
      </c>
      <c r="FK769">
        <v>26.4</v>
      </c>
      <c r="FL769">
        <v>18</v>
      </c>
      <c r="FM769">
        <v>494.808</v>
      </c>
      <c r="FN769">
        <v>515.311</v>
      </c>
      <c r="FO769">
        <v>42.4365</v>
      </c>
      <c r="FP769">
        <v>27.193</v>
      </c>
      <c r="FQ769">
        <v>30.0008</v>
      </c>
      <c r="FR769">
        <v>27.0104</v>
      </c>
      <c r="FS769">
        <v>26.9668</v>
      </c>
      <c r="FT769">
        <v>21.6358</v>
      </c>
      <c r="FU769">
        <v>0</v>
      </c>
      <c r="FV769">
        <v>9.94007</v>
      </c>
      <c r="FW769">
        <v>42.49</v>
      </c>
      <c r="FX769">
        <v>420</v>
      </c>
      <c r="FY769">
        <v>19.6135</v>
      </c>
      <c r="FZ769">
        <v>101.622</v>
      </c>
      <c r="GA769">
        <v>96.1273</v>
      </c>
    </row>
    <row r="770" spans="1:183">
      <c r="A770">
        <v>754</v>
      </c>
      <c r="B770">
        <v>1625678722.5</v>
      </c>
      <c r="C770">
        <v>1506.40000009537</v>
      </c>
      <c r="D770" t="s">
        <v>1814</v>
      </c>
      <c r="E770" t="s">
        <v>1815</v>
      </c>
      <c r="F770">
        <v>1</v>
      </c>
      <c r="G770" t="s">
        <v>302</v>
      </c>
      <c r="H770">
        <v>1625678721.5</v>
      </c>
      <c r="I770">
        <f>(J770)/1000</f>
        <v>0</v>
      </c>
      <c r="J770">
        <f>1000*CJ770*AH770*(CF770-CG770)/(100*BY770*(1000-AH770*CF770))</f>
        <v>0</v>
      </c>
      <c r="K770">
        <f>CJ770*AH770*(CE770-CD770*(1000-AH770*CG770)/(1000-AH770*CF770))/(100*BY770)</f>
        <v>0</v>
      </c>
      <c r="L770">
        <f>CD770 - IF(AH770&gt;1, K770*BY770*100.0/(AJ770*CR770), 0)</f>
        <v>0</v>
      </c>
      <c r="M770">
        <f>((S770-I770/2)*L770-K770)/(S770+I770/2)</f>
        <v>0</v>
      </c>
      <c r="N770">
        <f>M770*(CK770+CL770)/1000.0</f>
        <v>0</v>
      </c>
      <c r="O770">
        <f>(CD770 - IF(AH770&gt;1, K770*BY770*100.0/(AJ770*CR770), 0))*(CK770+CL770)/1000.0</f>
        <v>0</v>
      </c>
      <c r="P770">
        <f>2.0/((1/R770-1/Q770)+SIGN(R770)*SQRT((1/R770-1/Q770)*(1/R770-1/Q770) + 4*BZ770/((BZ770+1)*(BZ770+1))*(2*1/R770*1/Q770-1/Q770*1/Q770)))</f>
        <v>0</v>
      </c>
      <c r="Q770">
        <f>IF(LEFT(CA770,1)&lt;&gt;"0",IF(LEFT(CA770,1)="1",3.0,CB770),$D$5+$E$5*(CR770*CK770/($K$5*1000))+$F$5*(CR770*CK770/($K$5*1000))*MAX(MIN(BY770,$J$5),$I$5)*MAX(MIN(BY770,$J$5),$I$5)+$G$5*MAX(MIN(BY770,$J$5),$I$5)*(CR770*CK770/($K$5*1000))+$H$5*(CR770*CK770/($K$5*1000))*(CR770*CK770/($K$5*1000)))</f>
        <v>0</v>
      </c>
      <c r="R770">
        <f>I770*(1000-(1000*0.61365*exp(17.502*V770/(240.97+V770))/(CK770+CL770)+CF770)/2)/(1000*0.61365*exp(17.502*V770/(240.97+V770))/(CK770+CL770)-CF770)</f>
        <v>0</v>
      </c>
      <c r="S770">
        <f>1/((BZ770+1)/(P770/1.6)+1/(Q770/1.37)) + BZ770/((BZ770+1)/(P770/1.6) + BZ770/(Q770/1.37))</f>
        <v>0</v>
      </c>
      <c r="T770">
        <f>(BU770*BX770)</f>
        <v>0</v>
      </c>
      <c r="U770">
        <f>(CM770+(T770+2*0.95*5.67E-8*(((CM770+$B$7)+273)^4-(CM770+273)^4)-44100*I770)/(1.84*29.3*Q770+8*0.95*5.67E-8*(CM770+273)^3))</f>
        <v>0</v>
      </c>
      <c r="V770">
        <f>($C$7*CN770+$D$7*CO770+$E$7*U770)</f>
        <v>0</v>
      </c>
      <c r="W770">
        <f>0.61365*exp(17.502*V770/(240.97+V770))</f>
        <v>0</v>
      </c>
      <c r="X770">
        <f>(Y770/Z770*100)</f>
        <v>0</v>
      </c>
      <c r="Y770">
        <f>CF770*(CK770+CL770)/1000</f>
        <v>0</v>
      </c>
      <c r="Z770">
        <f>0.61365*exp(17.502*CM770/(240.97+CM770))</f>
        <v>0</v>
      </c>
      <c r="AA770">
        <f>(W770-CF770*(CK770+CL770)/1000)</f>
        <v>0</v>
      </c>
      <c r="AB770">
        <f>(-I770*44100)</f>
        <v>0</v>
      </c>
      <c r="AC770">
        <f>2*29.3*Q770*0.92*(CM770-V770)</f>
        <v>0</v>
      </c>
      <c r="AD770">
        <f>2*0.95*5.67E-8*(((CM770+$B$7)+273)^4-(V770+273)^4)</f>
        <v>0</v>
      </c>
      <c r="AE770">
        <f>T770+AD770+AB770+AC770</f>
        <v>0</v>
      </c>
      <c r="AF770">
        <v>0</v>
      </c>
      <c r="AG770">
        <v>0</v>
      </c>
      <c r="AH770">
        <f>IF(AF770*$H$13&gt;=AJ770,1.0,(AJ770/(AJ770-AF770*$H$13)))</f>
        <v>0</v>
      </c>
      <c r="AI770">
        <f>(AH770-1)*100</f>
        <v>0</v>
      </c>
      <c r="AJ770">
        <f>MAX(0,($B$13+$C$13*CR770)/(1+$D$13*CR770)*CK770/(CM770+273)*$E$13)</f>
        <v>0</v>
      </c>
      <c r="AK770" t="s">
        <v>303</v>
      </c>
      <c r="AL770" t="s">
        <v>303</v>
      </c>
      <c r="AM770">
        <v>0</v>
      </c>
      <c r="AN770">
        <v>0</v>
      </c>
      <c r="AO770">
        <f>1-AM770/AN770</f>
        <v>0</v>
      </c>
      <c r="AP770">
        <v>0</v>
      </c>
      <c r="AQ770" t="s">
        <v>303</v>
      </c>
      <c r="AR770" t="s">
        <v>303</v>
      </c>
      <c r="AS770">
        <v>0</v>
      </c>
      <c r="AT770">
        <v>0</v>
      </c>
      <c r="AU770">
        <f>1-AS770/AT770</f>
        <v>0</v>
      </c>
      <c r="AV770">
        <v>0.5</v>
      </c>
      <c r="AW770">
        <f>BV770</f>
        <v>0</v>
      </c>
      <c r="AX770">
        <f>K770</f>
        <v>0</v>
      </c>
      <c r="AY770">
        <f>AU770*AV770*AW770</f>
        <v>0</v>
      </c>
      <c r="AZ770">
        <f>(AX770-AP770)/AW770</f>
        <v>0</v>
      </c>
      <c r="BA770">
        <f>(AN770-AT770)/AT770</f>
        <v>0</v>
      </c>
      <c r="BB770">
        <f>AM770/(AO770+AM770/AT770)</f>
        <v>0</v>
      </c>
      <c r="BC770" t="s">
        <v>303</v>
      </c>
      <c r="BD770">
        <v>0</v>
      </c>
      <c r="BE770">
        <f>IF(BD770&lt;&gt;0, BD770, BB770)</f>
        <v>0</v>
      </c>
      <c r="BF770">
        <f>1-BE770/AT770</f>
        <v>0</v>
      </c>
      <c r="BG770">
        <f>(AT770-AS770)/(AT770-BE770)</f>
        <v>0</v>
      </c>
      <c r="BH770">
        <f>(AN770-AT770)/(AN770-BE770)</f>
        <v>0</v>
      </c>
      <c r="BI770">
        <f>(AT770-AS770)/(AT770-AM770)</f>
        <v>0</v>
      </c>
      <c r="BJ770">
        <f>(AN770-AT770)/(AN770-AM770)</f>
        <v>0</v>
      </c>
      <c r="BK770">
        <f>(BG770*BE770/AS770)</f>
        <v>0</v>
      </c>
      <c r="BL770">
        <f>(1-BK770)</f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f>$B$11*CS770+$C$11*CT770+$F$11*CU770*(1-CX770)</f>
        <v>0</v>
      </c>
      <c r="BV770">
        <f>BU770*BW770</f>
        <v>0</v>
      </c>
      <c r="BW770">
        <f>($B$11*$D$9+$C$11*$D$9+$F$11*((DH770+CZ770)/MAX(DH770+CZ770+DI770, 0.1)*$I$9+DI770/MAX(DH770+CZ770+DI770, 0.1)*$J$9))/($B$11+$C$11+$F$11)</f>
        <v>0</v>
      </c>
      <c r="BX770">
        <f>($B$11*$K$9+$C$11*$K$9+$F$11*((DH770+CZ770)/MAX(DH770+CZ770+DI770, 0.1)*$P$9+DI770/MAX(DH770+CZ770+DI770, 0.1)*$Q$9))/($B$11+$C$11+$F$11)</f>
        <v>0</v>
      </c>
      <c r="BY770">
        <v>6</v>
      </c>
      <c r="BZ770">
        <v>0.5</v>
      </c>
      <c r="CA770" t="s">
        <v>304</v>
      </c>
      <c r="CB770">
        <v>2</v>
      </c>
      <c r="CC770">
        <v>1625678721.5</v>
      </c>
      <c r="CD770">
        <v>404.931333333333</v>
      </c>
      <c r="CE770">
        <v>420.083333333333</v>
      </c>
      <c r="CF770">
        <v>19.8165666666667</v>
      </c>
      <c r="CG770">
        <v>15.5800333333333</v>
      </c>
      <c r="CH770">
        <v>419.273</v>
      </c>
      <c r="CI770">
        <v>21.4782666666667</v>
      </c>
      <c r="CJ770">
        <v>500.042333333333</v>
      </c>
      <c r="CK770">
        <v>100.420333333333</v>
      </c>
      <c r="CL770">
        <v>0.100098333333333</v>
      </c>
      <c r="CM770">
        <v>36.0548666666667</v>
      </c>
      <c r="CN770">
        <v>35.1071</v>
      </c>
      <c r="CO770">
        <v>999.9</v>
      </c>
      <c r="CP770">
        <v>0</v>
      </c>
      <c r="CQ770">
        <v>0</v>
      </c>
      <c r="CR770">
        <v>10006.2333333333</v>
      </c>
      <c r="CS770">
        <v>0</v>
      </c>
      <c r="CT770">
        <v>4.70491666666667</v>
      </c>
      <c r="CU770">
        <v>1045.86</v>
      </c>
      <c r="CV770">
        <v>0.961995</v>
      </c>
      <c r="CW770">
        <v>0.0380048</v>
      </c>
      <c r="CX770">
        <v>0</v>
      </c>
      <c r="CY770">
        <v>1080.04333333333</v>
      </c>
      <c r="CZ770">
        <v>4.99912</v>
      </c>
      <c r="DA770">
        <v>11331.3333333333</v>
      </c>
      <c r="DB770">
        <v>6711.89666666667</v>
      </c>
      <c r="DC770">
        <v>39.8746666666667</v>
      </c>
      <c r="DD770">
        <v>42.104</v>
      </c>
      <c r="DE770">
        <v>41.312</v>
      </c>
      <c r="DF770">
        <v>42.0413333333333</v>
      </c>
      <c r="DG770">
        <v>42.6246666666667</v>
      </c>
      <c r="DH770">
        <v>1001.3</v>
      </c>
      <c r="DI770">
        <v>39.56</v>
      </c>
      <c r="DJ770">
        <v>0</v>
      </c>
      <c r="DK770">
        <v>1625678723.6</v>
      </c>
      <c r="DL770">
        <v>0</v>
      </c>
      <c r="DM770">
        <v>1081.30384615385</v>
      </c>
      <c r="DN770">
        <v>-11.5302564063604</v>
      </c>
      <c r="DO770">
        <v>-94.9196580422716</v>
      </c>
      <c r="DP770">
        <v>11342.7230769231</v>
      </c>
      <c r="DQ770">
        <v>15</v>
      </c>
      <c r="DR770">
        <v>1625677134.6</v>
      </c>
      <c r="DS770" t="s">
        <v>305</v>
      </c>
      <c r="DT770">
        <v>1625677128.6</v>
      </c>
      <c r="DU770">
        <v>1625677134.6</v>
      </c>
      <c r="DV770">
        <v>2</v>
      </c>
      <c r="DW770">
        <v>0.041</v>
      </c>
      <c r="DX770">
        <v>0.026</v>
      </c>
      <c r="DY770">
        <v>-14.347</v>
      </c>
      <c r="DZ770">
        <v>-1.389</v>
      </c>
      <c r="EA770">
        <v>420</v>
      </c>
      <c r="EB770">
        <v>5</v>
      </c>
      <c r="EC770">
        <v>0.14</v>
      </c>
      <c r="ED770">
        <v>0.08</v>
      </c>
      <c r="EE770">
        <v>-15.097812195122</v>
      </c>
      <c r="EF770">
        <v>0.193557491289176</v>
      </c>
      <c r="EG770">
        <v>0.0543253935822316</v>
      </c>
      <c r="EH770">
        <v>1</v>
      </c>
      <c r="EI770">
        <v>1081.79484848485</v>
      </c>
      <c r="EJ770">
        <v>-11.1137449780949</v>
      </c>
      <c r="EK770">
        <v>1.07275380895102</v>
      </c>
      <c r="EL770">
        <v>0</v>
      </c>
      <c r="EM770">
        <v>4.24105195121951</v>
      </c>
      <c r="EN770">
        <v>-0.0227245296167274</v>
      </c>
      <c r="EO770">
        <v>0.00482841751559838</v>
      </c>
      <c r="EP770">
        <v>1</v>
      </c>
      <c r="EQ770">
        <v>2</v>
      </c>
      <c r="ER770">
        <v>3</v>
      </c>
      <c r="ES770" t="s">
        <v>349</v>
      </c>
      <c r="ET770">
        <v>100</v>
      </c>
      <c r="EU770">
        <v>100</v>
      </c>
      <c r="EV770">
        <v>-14.341</v>
      </c>
      <c r="EW770">
        <v>-1.6619</v>
      </c>
      <c r="EX770">
        <v>-14.3476998515065</v>
      </c>
      <c r="EY770">
        <v>0.000485247639819423</v>
      </c>
      <c r="EZ770">
        <v>-1.36446825205216e-06</v>
      </c>
      <c r="FA770">
        <v>5.78542989185787e-10</v>
      </c>
      <c r="FB770">
        <v>-1.1099058739466</v>
      </c>
      <c r="FC770">
        <v>-0.0508365997127688</v>
      </c>
      <c r="FD770">
        <v>0.00161886503163497</v>
      </c>
      <c r="FE770">
        <v>-2.08621555845513e-05</v>
      </c>
      <c r="FF770">
        <v>0</v>
      </c>
      <c r="FG770">
        <v>2096</v>
      </c>
      <c r="FH770">
        <v>2</v>
      </c>
      <c r="FI770">
        <v>28</v>
      </c>
      <c r="FJ770">
        <v>26.6</v>
      </c>
      <c r="FK770">
        <v>26.5</v>
      </c>
      <c r="FL770">
        <v>18</v>
      </c>
      <c r="FM770">
        <v>494.783</v>
      </c>
      <c r="FN770">
        <v>515.368</v>
      </c>
      <c r="FO770">
        <v>42.4788</v>
      </c>
      <c r="FP770">
        <v>27.1965</v>
      </c>
      <c r="FQ770">
        <v>30.0005</v>
      </c>
      <c r="FR770">
        <v>27.0127</v>
      </c>
      <c r="FS770">
        <v>26.9691</v>
      </c>
      <c r="FT770">
        <v>21.6316</v>
      </c>
      <c r="FU770">
        <v>0</v>
      </c>
      <c r="FV770">
        <v>10.369</v>
      </c>
      <c r="FW770">
        <v>42.56</v>
      </c>
      <c r="FX770">
        <v>420</v>
      </c>
      <c r="FY770">
        <v>19.697</v>
      </c>
      <c r="FZ770">
        <v>101.622</v>
      </c>
      <c r="GA770">
        <v>96.1268</v>
      </c>
    </row>
    <row r="771" spans="1:183">
      <c r="A771">
        <v>755</v>
      </c>
      <c r="B771">
        <v>1625678724.5</v>
      </c>
      <c r="C771">
        <v>1508.40000009537</v>
      </c>
      <c r="D771" t="s">
        <v>1816</v>
      </c>
      <c r="E771" t="s">
        <v>1817</v>
      </c>
      <c r="F771">
        <v>1</v>
      </c>
      <c r="G771" t="s">
        <v>302</v>
      </c>
      <c r="H771">
        <v>1625678723.5</v>
      </c>
      <c r="I771">
        <f>(J771)/1000</f>
        <v>0</v>
      </c>
      <c r="J771">
        <f>1000*CJ771*AH771*(CF771-CG771)/(100*BY771*(1000-AH771*CF771))</f>
        <v>0</v>
      </c>
      <c r="K771">
        <f>CJ771*AH771*(CE771-CD771*(1000-AH771*CG771)/(1000-AH771*CF771))/(100*BY771)</f>
        <v>0</v>
      </c>
      <c r="L771">
        <f>CD771 - IF(AH771&gt;1, K771*BY771*100.0/(AJ771*CR771), 0)</f>
        <v>0</v>
      </c>
      <c r="M771">
        <f>((S771-I771/2)*L771-K771)/(S771+I771/2)</f>
        <v>0</v>
      </c>
      <c r="N771">
        <f>M771*(CK771+CL771)/1000.0</f>
        <v>0</v>
      </c>
      <c r="O771">
        <f>(CD771 - IF(AH771&gt;1, K771*BY771*100.0/(AJ771*CR771), 0))*(CK771+CL771)/1000.0</f>
        <v>0</v>
      </c>
      <c r="P771">
        <f>2.0/((1/R771-1/Q771)+SIGN(R771)*SQRT((1/R771-1/Q771)*(1/R771-1/Q771) + 4*BZ771/((BZ771+1)*(BZ771+1))*(2*1/R771*1/Q771-1/Q771*1/Q771)))</f>
        <v>0</v>
      </c>
      <c r="Q771">
        <f>IF(LEFT(CA771,1)&lt;&gt;"0",IF(LEFT(CA771,1)="1",3.0,CB771),$D$5+$E$5*(CR771*CK771/($K$5*1000))+$F$5*(CR771*CK771/($K$5*1000))*MAX(MIN(BY771,$J$5),$I$5)*MAX(MIN(BY771,$J$5),$I$5)+$G$5*MAX(MIN(BY771,$J$5),$I$5)*(CR771*CK771/($K$5*1000))+$H$5*(CR771*CK771/($K$5*1000))*(CR771*CK771/($K$5*1000)))</f>
        <v>0</v>
      </c>
      <c r="R771">
        <f>I771*(1000-(1000*0.61365*exp(17.502*V771/(240.97+V771))/(CK771+CL771)+CF771)/2)/(1000*0.61365*exp(17.502*V771/(240.97+V771))/(CK771+CL771)-CF771)</f>
        <v>0</v>
      </c>
      <c r="S771">
        <f>1/((BZ771+1)/(P771/1.6)+1/(Q771/1.37)) + BZ771/((BZ771+1)/(P771/1.6) + BZ771/(Q771/1.37))</f>
        <v>0</v>
      </c>
      <c r="T771">
        <f>(BU771*BX771)</f>
        <v>0</v>
      </c>
      <c r="U771">
        <f>(CM771+(T771+2*0.95*5.67E-8*(((CM771+$B$7)+273)^4-(CM771+273)^4)-44100*I771)/(1.84*29.3*Q771+8*0.95*5.67E-8*(CM771+273)^3))</f>
        <v>0</v>
      </c>
      <c r="V771">
        <f>($C$7*CN771+$D$7*CO771+$E$7*U771)</f>
        <v>0</v>
      </c>
      <c r="W771">
        <f>0.61365*exp(17.502*V771/(240.97+V771))</f>
        <v>0</v>
      </c>
      <c r="X771">
        <f>(Y771/Z771*100)</f>
        <v>0</v>
      </c>
      <c r="Y771">
        <f>CF771*(CK771+CL771)/1000</f>
        <v>0</v>
      </c>
      <c r="Z771">
        <f>0.61365*exp(17.502*CM771/(240.97+CM771))</f>
        <v>0</v>
      </c>
      <c r="AA771">
        <f>(W771-CF771*(CK771+CL771)/1000)</f>
        <v>0</v>
      </c>
      <c r="AB771">
        <f>(-I771*44100)</f>
        <v>0</v>
      </c>
      <c r="AC771">
        <f>2*29.3*Q771*0.92*(CM771-V771)</f>
        <v>0</v>
      </c>
      <c r="AD771">
        <f>2*0.95*5.67E-8*(((CM771+$B$7)+273)^4-(V771+273)^4)</f>
        <v>0</v>
      </c>
      <c r="AE771">
        <f>T771+AD771+AB771+AC771</f>
        <v>0</v>
      </c>
      <c r="AF771">
        <v>0</v>
      </c>
      <c r="AG771">
        <v>0</v>
      </c>
      <c r="AH771">
        <f>IF(AF771*$H$13&gt;=AJ771,1.0,(AJ771/(AJ771-AF771*$H$13)))</f>
        <v>0</v>
      </c>
      <c r="AI771">
        <f>(AH771-1)*100</f>
        <v>0</v>
      </c>
      <c r="AJ771">
        <f>MAX(0,($B$13+$C$13*CR771)/(1+$D$13*CR771)*CK771/(CM771+273)*$E$13)</f>
        <v>0</v>
      </c>
      <c r="AK771" t="s">
        <v>303</v>
      </c>
      <c r="AL771" t="s">
        <v>303</v>
      </c>
      <c r="AM771">
        <v>0</v>
      </c>
      <c r="AN771">
        <v>0</v>
      </c>
      <c r="AO771">
        <f>1-AM771/AN771</f>
        <v>0</v>
      </c>
      <c r="AP771">
        <v>0</v>
      </c>
      <c r="AQ771" t="s">
        <v>303</v>
      </c>
      <c r="AR771" t="s">
        <v>303</v>
      </c>
      <c r="AS771">
        <v>0</v>
      </c>
      <c r="AT771">
        <v>0</v>
      </c>
      <c r="AU771">
        <f>1-AS771/AT771</f>
        <v>0</v>
      </c>
      <c r="AV771">
        <v>0.5</v>
      </c>
      <c r="AW771">
        <f>BV771</f>
        <v>0</v>
      </c>
      <c r="AX771">
        <f>K771</f>
        <v>0</v>
      </c>
      <c r="AY771">
        <f>AU771*AV771*AW771</f>
        <v>0</v>
      </c>
      <c r="AZ771">
        <f>(AX771-AP771)/AW771</f>
        <v>0</v>
      </c>
      <c r="BA771">
        <f>(AN771-AT771)/AT771</f>
        <v>0</v>
      </c>
      <c r="BB771">
        <f>AM771/(AO771+AM771/AT771)</f>
        <v>0</v>
      </c>
      <c r="BC771" t="s">
        <v>303</v>
      </c>
      <c r="BD771">
        <v>0</v>
      </c>
      <c r="BE771">
        <f>IF(BD771&lt;&gt;0, BD771, BB771)</f>
        <v>0</v>
      </c>
      <c r="BF771">
        <f>1-BE771/AT771</f>
        <v>0</v>
      </c>
      <c r="BG771">
        <f>(AT771-AS771)/(AT771-BE771)</f>
        <v>0</v>
      </c>
      <c r="BH771">
        <f>(AN771-AT771)/(AN771-BE771)</f>
        <v>0</v>
      </c>
      <c r="BI771">
        <f>(AT771-AS771)/(AT771-AM771)</f>
        <v>0</v>
      </c>
      <c r="BJ771">
        <f>(AN771-AT771)/(AN771-AM771)</f>
        <v>0</v>
      </c>
      <c r="BK771">
        <f>(BG771*BE771/AS771)</f>
        <v>0</v>
      </c>
      <c r="BL771">
        <f>(1-BK771)</f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f>$B$11*CS771+$C$11*CT771+$F$11*CU771*(1-CX771)</f>
        <v>0</v>
      </c>
      <c r="BV771">
        <f>BU771*BW771</f>
        <v>0</v>
      </c>
      <c r="BW771">
        <f>($B$11*$D$9+$C$11*$D$9+$F$11*((DH771+CZ771)/MAX(DH771+CZ771+DI771, 0.1)*$I$9+DI771/MAX(DH771+CZ771+DI771, 0.1)*$J$9))/($B$11+$C$11+$F$11)</f>
        <v>0</v>
      </c>
      <c r="BX771">
        <f>($B$11*$K$9+$C$11*$K$9+$F$11*((DH771+CZ771)/MAX(DH771+CZ771+DI771, 0.1)*$P$9+DI771/MAX(DH771+CZ771+DI771, 0.1)*$Q$9))/($B$11+$C$11+$F$11)</f>
        <v>0</v>
      </c>
      <c r="BY771">
        <v>6</v>
      </c>
      <c r="BZ771">
        <v>0.5</v>
      </c>
      <c r="CA771" t="s">
        <v>304</v>
      </c>
      <c r="CB771">
        <v>2</v>
      </c>
      <c r="CC771">
        <v>1625678723.5</v>
      </c>
      <c r="CD771">
        <v>404.932666666667</v>
      </c>
      <c r="CE771">
        <v>420.151</v>
      </c>
      <c r="CF771">
        <v>19.8556333333333</v>
      </c>
      <c r="CG771">
        <v>15.6193</v>
      </c>
      <c r="CH771">
        <v>419.274666666667</v>
      </c>
      <c r="CI771">
        <v>21.5177333333333</v>
      </c>
      <c r="CJ771">
        <v>499.911</v>
      </c>
      <c r="CK771">
        <v>100.423333333333</v>
      </c>
      <c r="CL771">
        <v>0.0996585</v>
      </c>
      <c r="CM771">
        <v>36.0870666666667</v>
      </c>
      <c r="CN771">
        <v>35.1398</v>
      </c>
      <c r="CO771">
        <v>999.9</v>
      </c>
      <c r="CP771">
        <v>0</v>
      </c>
      <c r="CQ771">
        <v>0</v>
      </c>
      <c r="CR771">
        <v>10021.6666666667</v>
      </c>
      <c r="CS771">
        <v>0</v>
      </c>
      <c r="CT771">
        <v>4.72467333333333</v>
      </c>
      <c r="CU771">
        <v>1045.85</v>
      </c>
      <c r="CV771">
        <v>0.961995</v>
      </c>
      <c r="CW771">
        <v>0.0380048</v>
      </c>
      <c r="CX771">
        <v>0</v>
      </c>
      <c r="CY771">
        <v>1079.64666666667</v>
      </c>
      <c r="CZ771">
        <v>4.99912</v>
      </c>
      <c r="DA771">
        <v>11327.4</v>
      </c>
      <c r="DB771">
        <v>6711.84</v>
      </c>
      <c r="DC771">
        <v>39.833</v>
      </c>
      <c r="DD771">
        <v>42.062</v>
      </c>
      <c r="DE771">
        <v>41.104</v>
      </c>
      <c r="DF771">
        <v>41.9786666666667</v>
      </c>
      <c r="DG771">
        <v>42.5623333333333</v>
      </c>
      <c r="DH771">
        <v>1001.29</v>
      </c>
      <c r="DI771">
        <v>39.56</v>
      </c>
      <c r="DJ771">
        <v>0</v>
      </c>
      <c r="DK771">
        <v>1625678725.4</v>
      </c>
      <c r="DL771">
        <v>0</v>
      </c>
      <c r="DM771">
        <v>1080.9264</v>
      </c>
      <c r="DN771">
        <v>-11.5084615134921</v>
      </c>
      <c r="DO771">
        <v>-91.4615381972194</v>
      </c>
      <c r="DP771">
        <v>11339.12</v>
      </c>
      <c r="DQ771">
        <v>15</v>
      </c>
      <c r="DR771">
        <v>1625677134.6</v>
      </c>
      <c r="DS771" t="s">
        <v>305</v>
      </c>
      <c r="DT771">
        <v>1625677128.6</v>
      </c>
      <c r="DU771">
        <v>1625677134.6</v>
      </c>
      <c r="DV771">
        <v>2</v>
      </c>
      <c r="DW771">
        <v>0.041</v>
      </c>
      <c r="DX771">
        <v>0.026</v>
      </c>
      <c r="DY771">
        <v>-14.347</v>
      </c>
      <c r="DZ771">
        <v>-1.389</v>
      </c>
      <c r="EA771">
        <v>420</v>
      </c>
      <c r="EB771">
        <v>5</v>
      </c>
      <c r="EC771">
        <v>0.14</v>
      </c>
      <c r="ED771">
        <v>0.08</v>
      </c>
      <c r="EE771">
        <v>-15.1032634146341</v>
      </c>
      <c r="EF771">
        <v>-0.113496167247409</v>
      </c>
      <c r="EG771">
        <v>0.0614726778733906</v>
      </c>
      <c r="EH771">
        <v>1</v>
      </c>
      <c r="EI771">
        <v>1081.52323529412</v>
      </c>
      <c r="EJ771">
        <v>-11.2746272565709</v>
      </c>
      <c r="EK771">
        <v>1.11881166103682</v>
      </c>
      <c r="EL771">
        <v>0</v>
      </c>
      <c r="EM771">
        <v>4.24085609756098</v>
      </c>
      <c r="EN771">
        <v>-0.0349996515679341</v>
      </c>
      <c r="EO771">
        <v>0.00496840106686377</v>
      </c>
      <c r="EP771">
        <v>1</v>
      </c>
      <c r="EQ771">
        <v>2</v>
      </c>
      <c r="ER771">
        <v>3</v>
      </c>
      <c r="ES771" t="s">
        <v>349</v>
      </c>
      <c r="ET771">
        <v>100</v>
      </c>
      <c r="EU771">
        <v>100</v>
      </c>
      <c r="EV771">
        <v>-14.342</v>
      </c>
      <c r="EW771">
        <v>-1.6623</v>
      </c>
      <c r="EX771">
        <v>-14.3476998515065</v>
      </c>
      <c r="EY771">
        <v>0.000485247639819423</v>
      </c>
      <c r="EZ771">
        <v>-1.36446825205216e-06</v>
      </c>
      <c r="FA771">
        <v>5.78542989185787e-10</v>
      </c>
      <c r="FB771">
        <v>-1.1099058739466</v>
      </c>
      <c r="FC771">
        <v>-0.0508365997127688</v>
      </c>
      <c r="FD771">
        <v>0.00161886503163497</v>
      </c>
      <c r="FE771">
        <v>-2.08621555845513e-05</v>
      </c>
      <c r="FF771">
        <v>0</v>
      </c>
      <c r="FG771">
        <v>2096</v>
      </c>
      <c r="FH771">
        <v>2</v>
      </c>
      <c r="FI771">
        <v>28</v>
      </c>
      <c r="FJ771">
        <v>26.6</v>
      </c>
      <c r="FK771">
        <v>26.5</v>
      </c>
      <c r="FL771">
        <v>18</v>
      </c>
      <c r="FM771">
        <v>494.802</v>
      </c>
      <c r="FN771">
        <v>515.335</v>
      </c>
      <c r="FO771">
        <v>42.521</v>
      </c>
      <c r="FP771">
        <v>27.1999</v>
      </c>
      <c r="FQ771">
        <v>30.0006</v>
      </c>
      <c r="FR771">
        <v>27.0149</v>
      </c>
      <c r="FS771">
        <v>26.9714</v>
      </c>
      <c r="FT771">
        <v>21.6313</v>
      </c>
      <c r="FU771">
        <v>0</v>
      </c>
      <c r="FV771">
        <v>10.819</v>
      </c>
      <c r="FW771">
        <v>42.56</v>
      </c>
      <c r="FX771">
        <v>420</v>
      </c>
      <c r="FY771">
        <v>19.8951</v>
      </c>
      <c r="FZ771">
        <v>101.622</v>
      </c>
      <c r="GA771">
        <v>96.1268</v>
      </c>
    </row>
    <row r="772" spans="1:183">
      <c r="A772">
        <v>756</v>
      </c>
      <c r="B772">
        <v>1625678726.5</v>
      </c>
      <c r="C772">
        <v>1510.40000009537</v>
      </c>
      <c r="D772" t="s">
        <v>1818</v>
      </c>
      <c r="E772" t="s">
        <v>1819</v>
      </c>
      <c r="F772">
        <v>1</v>
      </c>
      <c r="G772" t="s">
        <v>302</v>
      </c>
      <c r="H772">
        <v>1625678725.5</v>
      </c>
      <c r="I772">
        <f>(J772)/1000</f>
        <v>0</v>
      </c>
      <c r="J772">
        <f>1000*CJ772*AH772*(CF772-CG772)/(100*BY772*(1000-AH772*CF772))</f>
        <v>0</v>
      </c>
      <c r="K772">
        <f>CJ772*AH772*(CE772-CD772*(1000-AH772*CG772)/(1000-AH772*CF772))/(100*BY772)</f>
        <v>0</v>
      </c>
      <c r="L772">
        <f>CD772 - IF(AH772&gt;1, K772*BY772*100.0/(AJ772*CR772), 0)</f>
        <v>0</v>
      </c>
      <c r="M772">
        <f>((S772-I772/2)*L772-K772)/(S772+I772/2)</f>
        <v>0</v>
      </c>
      <c r="N772">
        <f>M772*(CK772+CL772)/1000.0</f>
        <v>0</v>
      </c>
      <c r="O772">
        <f>(CD772 - IF(AH772&gt;1, K772*BY772*100.0/(AJ772*CR772), 0))*(CK772+CL772)/1000.0</f>
        <v>0</v>
      </c>
      <c r="P772">
        <f>2.0/((1/R772-1/Q772)+SIGN(R772)*SQRT((1/R772-1/Q772)*(1/R772-1/Q772) + 4*BZ772/((BZ772+1)*(BZ772+1))*(2*1/R772*1/Q772-1/Q772*1/Q772)))</f>
        <v>0</v>
      </c>
      <c r="Q772">
        <f>IF(LEFT(CA772,1)&lt;&gt;"0",IF(LEFT(CA772,1)="1",3.0,CB772),$D$5+$E$5*(CR772*CK772/($K$5*1000))+$F$5*(CR772*CK772/($K$5*1000))*MAX(MIN(BY772,$J$5),$I$5)*MAX(MIN(BY772,$J$5),$I$5)+$G$5*MAX(MIN(BY772,$J$5),$I$5)*(CR772*CK772/($K$5*1000))+$H$5*(CR772*CK772/($K$5*1000))*(CR772*CK772/($K$5*1000)))</f>
        <v>0</v>
      </c>
      <c r="R772">
        <f>I772*(1000-(1000*0.61365*exp(17.502*V772/(240.97+V772))/(CK772+CL772)+CF772)/2)/(1000*0.61365*exp(17.502*V772/(240.97+V772))/(CK772+CL772)-CF772)</f>
        <v>0</v>
      </c>
      <c r="S772">
        <f>1/((BZ772+1)/(P772/1.6)+1/(Q772/1.37)) + BZ772/((BZ772+1)/(P772/1.6) + BZ772/(Q772/1.37))</f>
        <v>0</v>
      </c>
      <c r="T772">
        <f>(BU772*BX772)</f>
        <v>0</v>
      </c>
      <c r="U772">
        <f>(CM772+(T772+2*0.95*5.67E-8*(((CM772+$B$7)+273)^4-(CM772+273)^4)-44100*I772)/(1.84*29.3*Q772+8*0.95*5.67E-8*(CM772+273)^3))</f>
        <v>0</v>
      </c>
      <c r="V772">
        <f>($C$7*CN772+$D$7*CO772+$E$7*U772)</f>
        <v>0</v>
      </c>
      <c r="W772">
        <f>0.61365*exp(17.502*V772/(240.97+V772))</f>
        <v>0</v>
      </c>
      <c r="X772">
        <f>(Y772/Z772*100)</f>
        <v>0</v>
      </c>
      <c r="Y772">
        <f>CF772*(CK772+CL772)/1000</f>
        <v>0</v>
      </c>
      <c r="Z772">
        <f>0.61365*exp(17.502*CM772/(240.97+CM772))</f>
        <v>0</v>
      </c>
      <c r="AA772">
        <f>(W772-CF772*(CK772+CL772)/1000)</f>
        <v>0</v>
      </c>
      <c r="AB772">
        <f>(-I772*44100)</f>
        <v>0</v>
      </c>
      <c r="AC772">
        <f>2*29.3*Q772*0.92*(CM772-V772)</f>
        <v>0</v>
      </c>
      <c r="AD772">
        <f>2*0.95*5.67E-8*(((CM772+$B$7)+273)^4-(V772+273)^4)</f>
        <v>0</v>
      </c>
      <c r="AE772">
        <f>T772+AD772+AB772+AC772</f>
        <v>0</v>
      </c>
      <c r="AF772">
        <v>0</v>
      </c>
      <c r="AG772">
        <v>0</v>
      </c>
      <c r="AH772">
        <f>IF(AF772*$H$13&gt;=AJ772,1.0,(AJ772/(AJ772-AF772*$H$13)))</f>
        <v>0</v>
      </c>
      <c r="AI772">
        <f>(AH772-1)*100</f>
        <v>0</v>
      </c>
      <c r="AJ772">
        <f>MAX(0,($B$13+$C$13*CR772)/(1+$D$13*CR772)*CK772/(CM772+273)*$E$13)</f>
        <v>0</v>
      </c>
      <c r="AK772" t="s">
        <v>303</v>
      </c>
      <c r="AL772" t="s">
        <v>303</v>
      </c>
      <c r="AM772">
        <v>0</v>
      </c>
      <c r="AN772">
        <v>0</v>
      </c>
      <c r="AO772">
        <f>1-AM772/AN772</f>
        <v>0</v>
      </c>
      <c r="AP772">
        <v>0</v>
      </c>
      <c r="AQ772" t="s">
        <v>303</v>
      </c>
      <c r="AR772" t="s">
        <v>303</v>
      </c>
      <c r="AS772">
        <v>0</v>
      </c>
      <c r="AT772">
        <v>0</v>
      </c>
      <c r="AU772">
        <f>1-AS772/AT772</f>
        <v>0</v>
      </c>
      <c r="AV772">
        <v>0.5</v>
      </c>
      <c r="AW772">
        <f>BV772</f>
        <v>0</v>
      </c>
      <c r="AX772">
        <f>K772</f>
        <v>0</v>
      </c>
      <c r="AY772">
        <f>AU772*AV772*AW772</f>
        <v>0</v>
      </c>
      <c r="AZ772">
        <f>(AX772-AP772)/AW772</f>
        <v>0</v>
      </c>
      <c r="BA772">
        <f>(AN772-AT772)/AT772</f>
        <v>0</v>
      </c>
      <c r="BB772">
        <f>AM772/(AO772+AM772/AT772)</f>
        <v>0</v>
      </c>
      <c r="BC772" t="s">
        <v>303</v>
      </c>
      <c r="BD772">
        <v>0</v>
      </c>
      <c r="BE772">
        <f>IF(BD772&lt;&gt;0, BD772, BB772)</f>
        <v>0</v>
      </c>
      <c r="BF772">
        <f>1-BE772/AT772</f>
        <v>0</v>
      </c>
      <c r="BG772">
        <f>(AT772-AS772)/(AT772-BE772)</f>
        <v>0</v>
      </c>
      <c r="BH772">
        <f>(AN772-AT772)/(AN772-BE772)</f>
        <v>0</v>
      </c>
      <c r="BI772">
        <f>(AT772-AS772)/(AT772-AM772)</f>
        <v>0</v>
      </c>
      <c r="BJ772">
        <f>(AN772-AT772)/(AN772-AM772)</f>
        <v>0</v>
      </c>
      <c r="BK772">
        <f>(BG772*BE772/AS772)</f>
        <v>0</v>
      </c>
      <c r="BL772">
        <f>(1-BK772)</f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f>$B$11*CS772+$C$11*CT772+$F$11*CU772*(1-CX772)</f>
        <v>0</v>
      </c>
      <c r="BV772">
        <f>BU772*BW772</f>
        <v>0</v>
      </c>
      <c r="BW772">
        <f>($B$11*$D$9+$C$11*$D$9+$F$11*((DH772+CZ772)/MAX(DH772+CZ772+DI772, 0.1)*$I$9+DI772/MAX(DH772+CZ772+DI772, 0.1)*$J$9))/($B$11+$C$11+$F$11)</f>
        <v>0</v>
      </c>
      <c r="BX772">
        <f>($B$11*$K$9+$C$11*$K$9+$F$11*((DH772+CZ772)/MAX(DH772+CZ772+DI772, 0.1)*$P$9+DI772/MAX(DH772+CZ772+DI772, 0.1)*$Q$9))/($B$11+$C$11+$F$11)</f>
        <v>0</v>
      </c>
      <c r="BY772">
        <v>6</v>
      </c>
      <c r="BZ772">
        <v>0.5</v>
      </c>
      <c r="CA772" t="s">
        <v>304</v>
      </c>
      <c r="CB772">
        <v>2</v>
      </c>
      <c r="CC772">
        <v>1625678725.5</v>
      </c>
      <c r="CD772">
        <v>404.979333333333</v>
      </c>
      <c r="CE772">
        <v>420.115333333333</v>
      </c>
      <c r="CF772">
        <v>19.8968666666667</v>
      </c>
      <c r="CG772">
        <v>15.6580666666667</v>
      </c>
      <c r="CH772">
        <v>419.321333333333</v>
      </c>
      <c r="CI772">
        <v>21.5593666666667</v>
      </c>
      <c r="CJ772">
        <v>500.020666666667</v>
      </c>
      <c r="CK772">
        <v>100.425</v>
      </c>
      <c r="CL772">
        <v>0.0999655333333333</v>
      </c>
      <c r="CM772">
        <v>36.1187666666667</v>
      </c>
      <c r="CN772">
        <v>35.1697333333333</v>
      </c>
      <c r="CO772">
        <v>999.9</v>
      </c>
      <c r="CP772">
        <v>0</v>
      </c>
      <c r="CQ772">
        <v>0</v>
      </c>
      <c r="CR772">
        <v>9997.51666666667</v>
      </c>
      <c r="CS772">
        <v>0</v>
      </c>
      <c r="CT772">
        <v>4.73846</v>
      </c>
      <c r="CU772">
        <v>1046.04666666667</v>
      </c>
      <c r="CV772">
        <v>0.961998666666667</v>
      </c>
      <c r="CW772">
        <v>0.0380011</v>
      </c>
      <c r="CX772">
        <v>0</v>
      </c>
      <c r="CY772">
        <v>1079.33666666667</v>
      </c>
      <c r="CZ772">
        <v>4.99912</v>
      </c>
      <c r="DA772">
        <v>11326.0666666667</v>
      </c>
      <c r="DB772">
        <v>6713.11</v>
      </c>
      <c r="DC772">
        <v>39.7496666666667</v>
      </c>
      <c r="DD772">
        <v>42.083</v>
      </c>
      <c r="DE772">
        <v>41.2703333333333</v>
      </c>
      <c r="DF772">
        <v>41.8953333333333</v>
      </c>
      <c r="DG772">
        <v>42.562</v>
      </c>
      <c r="DH772">
        <v>1001.48333333333</v>
      </c>
      <c r="DI772">
        <v>39.5633333333333</v>
      </c>
      <c r="DJ772">
        <v>0</v>
      </c>
      <c r="DK772">
        <v>1625678727.2</v>
      </c>
      <c r="DL772">
        <v>0</v>
      </c>
      <c r="DM772">
        <v>1080.63192307692</v>
      </c>
      <c r="DN772">
        <v>-11.2263247857196</v>
      </c>
      <c r="DO772">
        <v>-94.59829058344</v>
      </c>
      <c r="DP772">
        <v>11336.9153846154</v>
      </c>
      <c r="DQ772">
        <v>15</v>
      </c>
      <c r="DR772">
        <v>1625677134.6</v>
      </c>
      <c r="DS772" t="s">
        <v>305</v>
      </c>
      <c r="DT772">
        <v>1625677128.6</v>
      </c>
      <c r="DU772">
        <v>1625677134.6</v>
      </c>
      <c r="DV772">
        <v>2</v>
      </c>
      <c r="DW772">
        <v>0.041</v>
      </c>
      <c r="DX772">
        <v>0.026</v>
      </c>
      <c r="DY772">
        <v>-14.347</v>
      </c>
      <c r="DZ772">
        <v>-1.389</v>
      </c>
      <c r="EA772">
        <v>420</v>
      </c>
      <c r="EB772">
        <v>5</v>
      </c>
      <c r="EC772">
        <v>0.14</v>
      </c>
      <c r="ED772">
        <v>0.08</v>
      </c>
      <c r="EE772">
        <v>-15.1090975609756</v>
      </c>
      <c r="EF772">
        <v>-0.152945644599287</v>
      </c>
      <c r="EG772">
        <v>0.0627056829719444</v>
      </c>
      <c r="EH772">
        <v>1</v>
      </c>
      <c r="EI772">
        <v>1081.08647058824</v>
      </c>
      <c r="EJ772">
        <v>-11.3184287289292</v>
      </c>
      <c r="EK772">
        <v>1.11782846824951</v>
      </c>
      <c r="EL772">
        <v>0</v>
      </c>
      <c r="EM772">
        <v>4.24053292682927</v>
      </c>
      <c r="EN772">
        <v>-0.0372045993031318</v>
      </c>
      <c r="EO772">
        <v>0.00498815535771435</v>
      </c>
      <c r="EP772">
        <v>1</v>
      </c>
      <c r="EQ772">
        <v>2</v>
      </c>
      <c r="ER772">
        <v>3</v>
      </c>
      <c r="ES772" t="s">
        <v>349</v>
      </c>
      <c r="ET772">
        <v>100</v>
      </c>
      <c r="EU772">
        <v>100</v>
      </c>
      <c r="EV772">
        <v>-14.342</v>
      </c>
      <c r="EW772">
        <v>-1.6627</v>
      </c>
      <c r="EX772">
        <v>-14.3476998515065</v>
      </c>
      <c r="EY772">
        <v>0.000485247639819423</v>
      </c>
      <c r="EZ772">
        <v>-1.36446825205216e-06</v>
      </c>
      <c r="FA772">
        <v>5.78542989185787e-10</v>
      </c>
      <c r="FB772">
        <v>-1.1099058739466</v>
      </c>
      <c r="FC772">
        <v>-0.0508365997127688</v>
      </c>
      <c r="FD772">
        <v>0.00161886503163497</v>
      </c>
      <c r="FE772">
        <v>-2.08621555845513e-05</v>
      </c>
      <c r="FF772">
        <v>0</v>
      </c>
      <c r="FG772">
        <v>2096</v>
      </c>
      <c r="FH772">
        <v>2</v>
      </c>
      <c r="FI772">
        <v>28</v>
      </c>
      <c r="FJ772">
        <v>26.6</v>
      </c>
      <c r="FK772">
        <v>26.5</v>
      </c>
      <c r="FL772">
        <v>18</v>
      </c>
      <c r="FM772">
        <v>494.821</v>
      </c>
      <c r="FN772">
        <v>515.573</v>
      </c>
      <c r="FO772">
        <v>42.5679</v>
      </c>
      <c r="FP772">
        <v>27.2034</v>
      </c>
      <c r="FQ772">
        <v>30.0008</v>
      </c>
      <c r="FR772">
        <v>27.0172</v>
      </c>
      <c r="FS772">
        <v>26.9736</v>
      </c>
      <c r="FT772">
        <v>21.6294</v>
      </c>
      <c r="FU772">
        <v>0</v>
      </c>
      <c r="FV772">
        <v>11.2807</v>
      </c>
      <c r="FW772">
        <v>42.63</v>
      </c>
      <c r="FX772">
        <v>420</v>
      </c>
      <c r="FY772">
        <v>19.9904</v>
      </c>
      <c r="FZ772">
        <v>101.622</v>
      </c>
      <c r="GA772">
        <v>96.1258</v>
      </c>
    </row>
    <row r="773" spans="1:183">
      <c r="A773">
        <v>757</v>
      </c>
      <c r="B773">
        <v>1625678728.5</v>
      </c>
      <c r="C773">
        <v>1512.40000009537</v>
      </c>
      <c r="D773" t="s">
        <v>1820</v>
      </c>
      <c r="E773" t="s">
        <v>1821</v>
      </c>
      <c r="F773">
        <v>1</v>
      </c>
      <c r="G773" t="s">
        <v>302</v>
      </c>
      <c r="H773">
        <v>1625678727.5</v>
      </c>
      <c r="I773">
        <f>(J773)/1000</f>
        <v>0</v>
      </c>
      <c r="J773">
        <f>1000*CJ773*AH773*(CF773-CG773)/(100*BY773*(1000-AH773*CF773))</f>
        <v>0</v>
      </c>
      <c r="K773">
        <f>CJ773*AH773*(CE773-CD773*(1000-AH773*CG773)/(1000-AH773*CF773))/(100*BY773)</f>
        <v>0</v>
      </c>
      <c r="L773">
        <f>CD773 - IF(AH773&gt;1, K773*BY773*100.0/(AJ773*CR773), 0)</f>
        <v>0</v>
      </c>
      <c r="M773">
        <f>((S773-I773/2)*L773-K773)/(S773+I773/2)</f>
        <v>0</v>
      </c>
      <c r="N773">
        <f>M773*(CK773+CL773)/1000.0</f>
        <v>0</v>
      </c>
      <c r="O773">
        <f>(CD773 - IF(AH773&gt;1, K773*BY773*100.0/(AJ773*CR773), 0))*(CK773+CL773)/1000.0</f>
        <v>0</v>
      </c>
      <c r="P773">
        <f>2.0/((1/R773-1/Q773)+SIGN(R773)*SQRT((1/R773-1/Q773)*(1/R773-1/Q773) + 4*BZ773/((BZ773+1)*(BZ773+1))*(2*1/R773*1/Q773-1/Q773*1/Q773)))</f>
        <v>0</v>
      </c>
      <c r="Q773">
        <f>IF(LEFT(CA773,1)&lt;&gt;"0",IF(LEFT(CA773,1)="1",3.0,CB773),$D$5+$E$5*(CR773*CK773/($K$5*1000))+$F$5*(CR773*CK773/($K$5*1000))*MAX(MIN(BY773,$J$5),$I$5)*MAX(MIN(BY773,$J$5),$I$5)+$G$5*MAX(MIN(BY773,$J$5),$I$5)*(CR773*CK773/($K$5*1000))+$H$5*(CR773*CK773/($K$5*1000))*(CR773*CK773/($K$5*1000)))</f>
        <v>0</v>
      </c>
      <c r="R773">
        <f>I773*(1000-(1000*0.61365*exp(17.502*V773/(240.97+V773))/(CK773+CL773)+CF773)/2)/(1000*0.61365*exp(17.502*V773/(240.97+V773))/(CK773+CL773)-CF773)</f>
        <v>0</v>
      </c>
      <c r="S773">
        <f>1/((BZ773+1)/(P773/1.6)+1/(Q773/1.37)) + BZ773/((BZ773+1)/(P773/1.6) + BZ773/(Q773/1.37))</f>
        <v>0</v>
      </c>
      <c r="T773">
        <f>(BU773*BX773)</f>
        <v>0</v>
      </c>
      <c r="U773">
        <f>(CM773+(T773+2*0.95*5.67E-8*(((CM773+$B$7)+273)^4-(CM773+273)^4)-44100*I773)/(1.84*29.3*Q773+8*0.95*5.67E-8*(CM773+273)^3))</f>
        <v>0</v>
      </c>
      <c r="V773">
        <f>($C$7*CN773+$D$7*CO773+$E$7*U773)</f>
        <v>0</v>
      </c>
      <c r="W773">
        <f>0.61365*exp(17.502*V773/(240.97+V773))</f>
        <v>0</v>
      </c>
      <c r="X773">
        <f>(Y773/Z773*100)</f>
        <v>0</v>
      </c>
      <c r="Y773">
        <f>CF773*(CK773+CL773)/1000</f>
        <v>0</v>
      </c>
      <c r="Z773">
        <f>0.61365*exp(17.502*CM773/(240.97+CM773))</f>
        <v>0</v>
      </c>
      <c r="AA773">
        <f>(W773-CF773*(CK773+CL773)/1000)</f>
        <v>0</v>
      </c>
      <c r="AB773">
        <f>(-I773*44100)</f>
        <v>0</v>
      </c>
      <c r="AC773">
        <f>2*29.3*Q773*0.92*(CM773-V773)</f>
        <v>0</v>
      </c>
      <c r="AD773">
        <f>2*0.95*5.67E-8*(((CM773+$B$7)+273)^4-(V773+273)^4)</f>
        <v>0</v>
      </c>
      <c r="AE773">
        <f>T773+AD773+AB773+AC773</f>
        <v>0</v>
      </c>
      <c r="AF773">
        <v>0</v>
      </c>
      <c r="AG773">
        <v>0</v>
      </c>
      <c r="AH773">
        <f>IF(AF773*$H$13&gt;=AJ773,1.0,(AJ773/(AJ773-AF773*$H$13)))</f>
        <v>0</v>
      </c>
      <c r="AI773">
        <f>(AH773-1)*100</f>
        <v>0</v>
      </c>
      <c r="AJ773">
        <f>MAX(0,($B$13+$C$13*CR773)/(1+$D$13*CR773)*CK773/(CM773+273)*$E$13)</f>
        <v>0</v>
      </c>
      <c r="AK773" t="s">
        <v>303</v>
      </c>
      <c r="AL773" t="s">
        <v>303</v>
      </c>
      <c r="AM773">
        <v>0</v>
      </c>
      <c r="AN773">
        <v>0</v>
      </c>
      <c r="AO773">
        <f>1-AM773/AN773</f>
        <v>0</v>
      </c>
      <c r="AP773">
        <v>0</v>
      </c>
      <c r="AQ773" t="s">
        <v>303</v>
      </c>
      <c r="AR773" t="s">
        <v>303</v>
      </c>
      <c r="AS773">
        <v>0</v>
      </c>
      <c r="AT773">
        <v>0</v>
      </c>
      <c r="AU773">
        <f>1-AS773/AT773</f>
        <v>0</v>
      </c>
      <c r="AV773">
        <v>0.5</v>
      </c>
      <c r="AW773">
        <f>BV773</f>
        <v>0</v>
      </c>
      <c r="AX773">
        <f>K773</f>
        <v>0</v>
      </c>
      <c r="AY773">
        <f>AU773*AV773*AW773</f>
        <v>0</v>
      </c>
      <c r="AZ773">
        <f>(AX773-AP773)/AW773</f>
        <v>0</v>
      </c>
      <c r="BA773">
        <f>(AN773-AT773)/AT773</f>
        <v>0</v>
      </c>
      <c r="BB773">
        <f>AM773/(AO773+AM773/AT773)</f>
        <v>0</v>
      </c>
      <c r="BC773" t="s">
        <v>303</v>
      </c>
      <c r="BD773">
        <v>0</v>
      </c>
      <c r="BE773">
        <f>IF(BD773&lt;&gt;0, BD773, BB773)</f>
        <v>0</v>
      </c>
      <c r="BF773">
        <f>1-BE773/AT773</f>
        <v>0</v>
      </c>
      <c r="BG773">
        <f>(AT773-AS773)/(AT773-BE773)</f>
        <v>0</v>
      </c>
      <c r="BH773">
        <f>(AN773-AT773)/(AN773-BE773)</f>
        <v>0</v>
      </c>
      <c r="BI773">
        <f>(AT773-AS773)/(AT773-AM773)</f>
        <v>0</v>
      </c>
      <c r="BJ773">
        <f>(AN773-AT773)/(AN773-AM773)</f>
        <v>0</v>
      </c>
      <c r="BK773">
        <f>(BG773*BE773/AS773)</f>
        <v>0</v>
      </c>
      <c r="BL773">
        <f>(1-BK773)</f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f>$B$11*CS773+$C$11*CT773+$F$11*CU773*(1-CX773)</f>
        <v>0</v>
      </c>
      <c r="BV773">
        <f>BU773*BW773</f>
        <v>0</v>
      </c>
      <c r="BW773">
        <f>($B$11*$D$9+$C$11*$D$9+$F$11*((DH773+CZ773)/MAX(DH773+CZ773+DI773, 0.1)*$I$9+DI773/MAX(DH773+CZ773+DI773, 0.1)*$J$9))/($B$11+$C$11+$F$11)</f>
        <v>0</v>
      </c>
      <c r="BX773">
        <f>($B$11*$K$9+$C$11*$K$9+$F$11*((DH773+CZ773)/MAX(DH773+CZ773+DI773, 0.1)*$P$9+DI773/MAX(DH773+CZ773+DI773, 0.1)*$Q$9))/($B$11+$C$11+$F$11)</f>
        <v>0</v>
      </c>
      <c r="BY773">
        <v>6</v>
      </c>
      <c r="BZ773">
        <v>0.5</v>
      </c>
      <c r="CA773" t="s">
        <v>304</v>
      </c>
      <c r="CB773">
        <v>2</v>
      </c>
      <c r="CC773">
        <v>1625678727.5</v>
      </c>
      <c r="CD773">
        <v>404.998</v>
      </c>
      <c r="CE773">
        <v>420.092666666667</v>
      </c>
      <c r="CF773">
        <v>19.9377333333333</v>
      </c>
      <c r="CG773">
        <v>15.6994666666667</v>
      </c>
      <c r="CH773">
        <v>419.339666666667</v>
      </c>
      <c r="CI773">
        <v>21.6006333333333</v>
      </c>
      <c r="CJ773">
        <v>500.088333333333</v>
      </c>
      <c r="CK773">
        <v>100.423</v>
      </c>
      <c r="CL773">
        <v>0.100242333333333</v>
      </c>
      <c r="CM773">
        <v>36.1491666666667</v>
      </c>
      <c r="CN773">
        <v>35.1961666666667</v>
      </c>
      <c r="CO773">
        <v>999.9</v>
      </c>
      <c r="CP773">
        <v>0</v>
      </c>
      <c r="CQ773">
        <v>0</v>
      </c>
      <c r="CR773">
        <v>9988.75</v>
      </c>
      <c r="CS773">
        <v>0</v>
      </c>
      <c r="CT773">
        <v>4.72881</v>
      </c>
      <c r="CU773">
        <v>1045.95333333333</v>
      </c>
      <c r="CV773">
        <v>0.961998666666667</v>
      </c>
      <c r="CW773">
        <v>0.0380011</v>
      </c>
      <c r="CX773">
        <v>0</v>
      </c>
      <c r="CY773">
        <v>1079.11666666667</v>
      </c>
      <c r="CZ773">
        <v>4.99912</v>
      </c>
      <c r="DA773">
        <v>11316.6666666667</v>
      </c>
      <c r="DB773">
        <v>6712.49666666667</v>
      </c>
      <c r="DC773">
        <v>39.75</v>
      </c>
      <c r="DD773">
        <v>42.104</v>
      </c>
      <c r="DE773">
        <v>41.3123333333333</v>
      </c>
      <c r="DF773">
        <v>42.0623333333333</v>
      </c>
      <c r="DG773">
        <v>42.6246666666667</v>
      </c>
      <c r="DH773">
        <v>1001.39333333333</v>
      </c>
      <c r="DI773">
        <v>39.56</v>
      </c>
      <c r="DJ773">
        <v>0</v>
      </c>
      <c r="DK773">
        <v>1625678729.6</v>
      </c>
      <c r="DL773">
        <v>0</v>
      </c>
      <c r="DM773">
        <v>1080.17538461538</v>
      </c>
      <c r="DN773">
        <v>-10.5347008467109</v>
      </c>
      <c r="DO773">
        <v>-112.639316065645</v>
      </c>
      <c r="DP773">
        <v>11331.9346153846</v>
      </c>
      <c r="DQ773">
        <v>15</v>
      </c>
      <c r="DR773">
        <v>1625677134.6</v>
      </c>
      <c r="DS773" t="s">
        <v>305</v>
      </c>
      <c r="DT773">
        <v>1625677128.6</v>
      </c>
      <c r="DU773">
        <v>1625677134.6</v>
      </c>
      <c r="DV773">
        <v>2</v>
      </c>
      <c r="DW773">
        <v>0.041</v>
      </c>
      <c r="DX773">
        <v>0.026</v>
      </c>
      <c r="DY773">
        <v>-14.347</v>
      </c>
      <c r="DZ773">
        <v>-1.389</v>
      </c>
      <c r="EA773">
        <v>420</v>
      </c>
      <c r="EB773">
        <v>5</v>
      </c>
      <c r="EC773">
        <v>0.14</v>
      </c>
      <c r="ED773">
        <v>0.08</v>
      </c>
      <c r="EE773">
        <v>-15.1102682926829</v>
      </c>
      <c r="EF773">
        <v>-0.0864940766550241</v>
      </c>
      <c r="EG773">
        <v>0.0623615987178492</v>
      </c>
      <c r="EH773">
        <v>1</v>
      </c>
      <c r="EI773">
        <v>1080.70393939394</v>
      </c>
      <c r="EJ773">
        <v>-11.151353952861</v>
      </c>
      <c r="EK773">
        <v>1.07296795793311</v>
      </c>
      <c r="EL773">
        <v>0</v>
      </c>
      <c r="EM773">
        <v>4.23964341463415</v>
      </c>
      <c r="EN773">
        <v>-0.028453170731707</v>
      </c>
      <c r="EO773">
        <v>0.00445290401804619</v>
      </c>
      <c r="EP773">
        <v>1</v>
      </c>
      <c r="EQ773">
        <v>2</v>
      </c>
      <c r="ER773">
        <v>3</v>
      </c>
      <c r="ES773" t="s">
        <v>349</v>
      </c>
      <c r="ET773">
        <v>100</v>
      </c>
      <c r="EU773">
        <v>100</v>
      </c>
      <c r="EV773">
        <v>-14.342</v>
      </c>
      <c r="EW773">
        <v>-1.6632</v>
      </c>
      <c r="EX773">
        <v>-14.3476998515065</v>
      </c>
      <c r="EY773">
        <v>0.000485247639819423</v>
      </c>
      <c r="EZ773">
        <v>-1.36446825205216e-06</v>
      </c>
      <c r="FA773">
        <v>5.78542989185787e-10</v>
      </c>
      <c r="FB773">
        <v>-1.1099058739466</v>
      </c>
      <c r="FC773">
        <v>-0.0508365997127688</v>
      </c>
      <c r="FD773">
        <v>0.00161886503163497</v>
      </c>
      <c r="FE773">
        <v>-2.08621555845513e-05</v>
      </c>
      <c r="FF773">
        <v>0</v>
      </c>
      <c r="FG773">
        <v>2096</v>
      </c>
      <c r="FH773">
        <v>2</v>
      </c>
      <c r="FI773">
        <v>28</v>
      </c>
      <c r="FJ773">
        <v>26.7</v>
      </c>
      <c r="FK773">
        <v>26.6</v>
      </c>
      <c r="FL773">
        <v>18</v>
      </c>
      <c r="FM773">
        <v>494.962</v>
      </c>
      <c r="FN773">
        <v>515.83</v>
      </c>
      <c r="FO773">
        <v>42.6116</v>
      </c>
      <c r="FP773">
        <v>27.2068</v>
      </c>
      <c r="FQ773">
        <v>30.0005</v>
      </c>
      <c r="FR773">
        <v>27.0201</v>
      </c>
      <c r="FS773">
        <v>26.9759</v>
      </c>
      <c r="FT773">
        <v>21.6292</v>
      </c>
      <c r="FU773">
        <v>0</v>
      </c>
      <c r="FV773">
        <v>11.7339</v>
      </c>
      <c r="FW773">
        <v>42.69</v>
      </c>
      <c r="FX773">
        <v>420</v>
      </c>
      <c r="FY773">
        <v>20.0756</v>
      </c>
      <c r="FZ773">
        <v>101.622</v>
      </c>
      <c r="GA773">
        <v>96.1244</v>
      </c>
    </row>
    <row r="774" spans="1:183">
      <c r="A774">
        <v>758</v>
      </c>
      <c r="B774">
        <v>1625678730.5</v>
      </c>
      <c r="C774">
        <v>1514.40000009537</v>
      </c>
      <c r="D774" t="s">
        <v>1822</v>
      </c>
      <c r="E774" t="s">
        <v>1823</v>
      </c>
      <c r="F774">
        <v>1</v>
      </c>
      <c r="G774" t="s">
        <v>302</v>
      </c>
      <c r="H774">
        <v>1625678729.5</v>
      </c>
      <c r="I774">
        <f>(J774)/1000</f>
        <v>0</v>
      </c>
      <c r="J774">
        <f>1000*CJ774*AH774*(CF774-CG774)/(100*BY774*(1000-AH774*CF774))</f>
        <v>0</v>
      </c>
      <c r="K774">
        <f>CJ774*AH774*(CE774-CD774*(1000-AH774*CG774)/(1000-AH774*CF774))/(100*BY774)</f>
        <v>0</v>
      </c>
      <c r="L774">
        <f>CD774 - IF(AH774&gt;1, K774*BY774*100.0/(AJ774*CR774), 0)</f>
        <v>0</v>
      </c>
      <c r="M774">
        <f>((S774-I774/2)*L774-K774)/(S774+I774/2)</f>
        <v>0</v>
      </c>
      <c r="N774">
        <f>M774*(CK774+CL774)/1000.0</f>
        <v>0</v>
      </c>
      <c r="O774">
        <f>(CD774 - IF(AH774&gt;1, K774*BY774*100.0/(AJ774*CR774), 0))*(CK774+CL774)/1000.0</f>
        <v>0</v>
      </c>
      <c r="P774">
        <f>2.0/((1/R774-1/Q774)+SIGN(R774)*SQRT((1/R774-1/Q774)*(1/R774-1/Q774) + 4*BZ774/((BZ774+1)*(BZ774+1))*(2*1/R774*1/Q774-1/Q774*1/Q774)))</f>
        <v>0</v>
      </c>
      <c r="Q774">
        <f>IF(LEFT(CA774,1)&lt;&gt;"0",IF(LEFT(CA774,1)="1",3.0,CB774),$D$5+$E$5*(CR774*CK774/($K$5*1000))+$F$5*(CR774*CK774/($K$5*1000))*MAX(MIN(BY774,$J$5),$I$5)*MAX(MIN(BY774,$J$5),$I$5)+$G$5*MAX(MIN(BY774,$J$5),$I$5)*(CR774*CK774/($K$5*1000))+$H$5*(CR774*CK774/($K$5*1000))*(CR774*CK774/($K$5*1000)))</f>
        <v>0</v>
      </c>
      <c r="R774">
        <f>I774*(1000-(1000*0.61365*exp(17.502*V774/(240.97+V774))/(CK774+CL774)+CF774)/2)/(1000*0.61365*exp(17.502*V774/(240.97+V774))/(CK774+CL774)-CF774)</f>
        <v>0</v>
      </c>
      <c r="S774">
        <f>1/((BZ774+1)/(P774/1.6)+1/(Q774/1.37)) + BZ774/((BZ774+1)/(P774/1.6) + BZ774/(Q774/1.37))</f>
        <v>0</v>
      </c>
      <c r="T774">
        <f>(BU774*BX774)</f>
        <v>0</v>
      </c>
      <c r="U774">
        <f>(CM774+(T774+2*0.95*5.67E-8*(((CM774+$B$7)+273)^4-(CM774+273)^4)-44100*I774)/(1.84*29.3*Q774+8*0.95*5.67E-8*(CM774+273)^3))</f>
        <v>0</v>
      </c>
      <c r="V774">
        <f>($C$7*CN774+$D$7*CO774+$E$7*U774)</f>
        <v>0</v>
      </c>
      <c r="W774">
        <f>0.61365*exp(17.502*V774/(240.97+V774))</f>
        <v>0</v>
      </c>
      <c r="X774">
        <f>(Y774/Z774*100)</f>
        <v>0</v>
      </c>
      <c r="Y774">
        <f>CF774*(CK774+CL774)/1000</f>
        <v>0</v>
      </c>
      <c r="Z774">
        <f>0.61365*exp(17.502*CM774/(240.97+CM774))</f>
        <v>0</v>
      </c>
      <c r="AA774">
        <f>(W774-CF774*(CK774+CL774)/1000)</f>
        <v>0</v>
      </c>
      <c r="AB774">
        <f>(-I774*44100)</f>
        <v>0</v>
      </c>
      <c r="AC774">
        <f>2*29.3*Q774*0.92*(CM774-V774)</f>
        <v>0</v>
      </c>
      <c r="AD774">
        <f>2*0.95*5.67E-8*(((CM774+$B$7)+273)^4-(V774+273)^4)</f>
        <v>0</v>
      </c>
      <c r="AE774">
        <f>T774+AD774+AB774+AC774</f>
        <v>0</v>
      </c>
      <c r="AF774">
        <v>0</v>
      </c>
      <c r="AG774">
        <v>0</v>
      </c>
      <c r="AH774">
        <f>IF(AF774*$H$13&gt;=AJ774,1.0,(AJ774/(AJ774-AF774*$H$13)))</f>
        <v>0</v>
      </c>
      <c r="AI774">
        <f>(AH774-1)*100</f>
        <v>0</v>
      </c>
      <c r="AJ774">
        <f>MAX(0,($B$13+$C$13*CR774)/(1+$D$13*CR774)*CK774/(CM774+273)*$E$13)</f>
        <v>0</v>
      </c>
      <c r="AK774" t="s">
        <v>303</v>
      </c>
      <c r="AL774" t="s">
        <v>303</v>
      </c>
      <c r="AM774">
        <v>0</v>
      </c>
      <c r="AN774">
        <v>0</v>
      </c>
      <c r="AO774">
        <f>1-AM774/AN774</f>
        <v>0</v>
      </c>
      <c r="AP774">
        <v>0</v>
      </c>
      <c r="AQ774" t="s">
        <v>303</v>
      </c>
      <c r="AR774" t="s">
        <v>303</v>
      </c>
      <c r="AS774">
        <v>0</v>
      </c>
      <c r="AT774">
        <v>0</v>
      </c>
      <c r="AU774">
        <f>1-AS774/AT774</f>
        <v>0</v>
      </c>
      <c r="AV774">
        <v>0.5</v>
      </c>
      <c r="AW774">
        <f>BV774</f>
        <v>0</v>
      </c>
      <c r="AX774">
        <f>K774</f>
        <v>0</v>
      </c>
      <c r="AY774">
        <f>AU774*AV774*AW774</f>
        <v>0</v>
      </c>
      <c r="AZ774">
        <f>(AX774-AP774)/AW774</f>
        <v>0</v>
      </c>
      <c r="BA774">
        <f>(AN774-AT774)/AT774</f>
        <v>0</v>
      </c>
      <c r="BB774">
        <f>AM774/(AO774+AM774/AT774)</f>
        <v>0</v>
      </c>
      <c r="BC774" t="s">
        <v>303</v>
      </c>
      <c r="BD774">
        <v>0</v>
      </c>
      <c r="BE774">
        <f>IF(BD774&lt;&gt;0, BD774, BB774)</f>
        <v>0</v>
      </c>
      <c r="BF774">
        <f>1-BE774/AT774</f>
        <v>0</v>
      </c>
      <c r="BG774">
        <f>(AT774-AS774)/(AT774-BE774)</f>
        <v>0</v>
      </c>
      <c r="BH774">
        <f>(AN774-AT774)/(AN774-BE774)</f>
        <v>0</v>
      </c>
      <c r="BI774">
        <f>(AT774-AS774)/(AT774-AM774)</f>
        <v>0</v>
      </c>
      <c r="BJ774">
        <f>(AN774-AT774)/(AN774-AM774)</f>
        <v>0</v>
      </c>
      <c r="BK774">
        <f>(BG774*BE774/AS774)</f>
        <v>0</v>
      </c>
      <c r="BL774">
        <f>(1-BK774)</f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f>$B$11*CS774+$C$11*CT774+$F$11*CU774*(1-CX774)</f>
        <v>0</v>
      </c>
      <c r="BV774">
        <f>BU774*BW774</f>
        <v>0</v>
      </c>
      <c r="BW774">
        <f>($B$11*$D$9+$C$11*$D$9+$F$11*((DH774+CZ774)/MAX(DH774+CZ774+DI774, 0.1)*$I$9+DI774/MAX(DH774+CZ774+DI774, 0.1)*$J$9))/($B$11+$C$11+$F$11)</f>
        <v>0</v>
      </c>
      <c r="BX774">
        <f>($B$11*$K$9+$C$11*$K$9+$F$11*((DH774+CZ774)/MAX(DH774+CZ774+DI774, 0.1)*$P$9+DI774/MAX(DH774+CZ774+DI774, 0.1)*$Q$9))/($B$11+$C$11+$F$11)</f>
        <v>0</v>
      </c>
      <c r="BY774">
        <v>6</v>
      </c>
      <c r="BZ774">
        <v>0.5</v>
      </c>
      <c r="CA774" t="s">
        <v>304</v>
      </c>
      <c r="CB774">
        <v>2</v>
      </c>
      <c r="CC774">
        <v>1625678729.5</v>
      </c>
      <c r="CD774">
        <v>404.987</v>
      </c>
      <c r="CE774">
        <v>420.074666666667</v>
      </c>
      <c r="CF774">
        <v>19.9797666666667</v>
      </c>
      <c r="CG774">
        <v>15.7472666666667</v>
      </c>
      <c r="CH774">
        <v>419.328666666667</v>
      </c>
      <c r="CI774">
        <v>21.6431333333333</v>
      </c>
      <c r="CJ774">
        <v>500.027</v>
      </c>
      <c r="CK774">
        <v>100.417666666667</v>
      </c>
      <c r="CL774">
        <v>0.0999011</v>
      </c>
      <c r="CM774">
        <v>36.1782333333333</v>
      </c>
      <c r="CN774">
        <v>35.2282666666667</v>
      </c>
      <c r="CO774">
        <v>999.9</v>
      </c>
      <c r="CP774">
        <v>0</v>
      </c>
      <c r="CQ774">
        <v>0</v>
      </c>
      <c r="CR774">
        <v>10005.4</v>
      </c>
      <c r="CS774">
        <v>0</v>
      </c>
      <c r="CT774">
        <v>4.67596666666667</v>
      </c>
      <c r="CU774">
        <v>1046.04333333333</v>
      </c>
      <c r="CV774">
        <v>0.962002333333333</v>
      </c>
      <c r="CW774">
        <v>0.0379974</v>
      </c>
      <c r="CX774">
        <v>0</v>
      </c>
      <c r="CY774">
        <v>1078.90333333333</v>
      </c>
      <c r="CZ774">
        <v>4.99912</v>
      </c>
      <c r="DA774">
        <v>11314.6</v>
      </c>
      <c r="DB774">
        <v>6713.10333333333</v>
      </c>
      <c r="DC774">
        <v>39.8123333333333</v>
      </c>
      <c r="DD774">
        <v>42.104</v>
      </c>
      <c r="DE774">
        <v>41.25</v>
      </c>
      <c r="DF774">
        <v>41.9786666666667</v>
      </c>
      <c r="DG774">
        <v>42.708</v>
      </c>
      <c r="DH774">
        <v>1001.48333333333</v>
      </c>
      <c r="DI774">
        <v>39.56</v>
      </c>
      <c r="DJ774">
        <v>0</v>
      </c>
      <c r="DK774">
        <v>1625678731.4</v>
      </c>
      <c r="DL774">
        <v>0</v>
      </c>
      <c r="DM774">
        <v>1079.838</v>
      </c>
      <c r="DN774">
        <v>-10.8538461322831</v>
      </c>
      <c r="DO774">
        <v>-125.307691923999</v>
      </c>
      <c r="DP774">
        <v>11328.144</v>
      </c>
      <c r="DQ774">
        <v>15</v>
      </c>
      <c r="DR774">
        <v>1625677134.6</v>
      </c>
      <c r="DS774" t="s">
        <v>305</v>
      </c>
      <c r="DT774">
        <v>1625677128.6</v>
      </c>
      <c r="DU774">
        <v>1625677134.6</v>
      </c>
      <c r="DV774">
        <v>2</v>
      </c>
      <c r="DW774">
        <v>0.041</v>
      </c>
      <c r="DX774">
        <v>0.026</v>
      </c>
      <c r="DY774">
        <v>-14.347</v>
      </c>
      <c r="DZ774">
        <v>-1.389</v>
      </c>
      <c r="EA774">
        <v>420</v>
      </c>
      <c r="EB774">
        <v>5</v>
      </c>
      <c r="EC774">
        <v>0.14</v>
      </c>
      <c r="ED774">
        <v>0.08</v>
      </c>
      <c r="EE774">
        <v>-15.1098902439024</v>
      </c>
      <c r="EF774">
        <v>-0.0266404181184625</v>
      </c>
      <c r="EG774">
        <v>0.0625464814665298</v>
      </c>
      <c r="EH774">
        <v>1</v>
      </c>
      <c r="EI774">
        <v>1080.38454545455</v>
      </c>
      <c r="EJ774">
        <v>-10.97690131329</v>
      </c>
      <c r="EK774">
        <v>1.06016033924288</v>
      </c>
      <c r="EL774">
        <v>0</v>
      </c>
      <c r="EM774">
        <v>4.23798951219512</v>
      </c>
      <c r="EN774">
        <v>-0.017664041811851</v>
      </c>
      <c r="EO774">
        <v>0.0031036752024086</v>
      </c>
      <c r="EP774">
        <v>1</v>
      </c>
      <c r="EQ774">
        <v>2</v>
      </c>
      <c r="ER774">
        <v>3</v>
      </c>
      <c r="ES774" t="s">
        <v>349</v>
      </c>
      <c r="ET774">
        <v>100</v>
      </c>
      <c r="EU774">
        <v>100</v>
      </c>
      <c r="EV774">
        <v>-14.342</v>
      </c>
      <c r="EW774">
        <v>-1.6636</v>
      </c>
      <c r="EX774">
        <v>-14.3476998515065</v>
      </c>
      <c r="EY774">
        <v>0.000485247639819423</v>
      </c>
      <c r="EZ774">
        <v>-1.36446825205216e-06</v>
      </c>
      <c r="FA774">
        <v>5.78542989185787e-10</v>
      </c>
      <c r="FB774">
        <v>-1.1099058739466</v>
      </c>
      <c r="FC774">
        <v>-0.0508365997127688</v>
      </c>
      <c r="FD774">
        <v>0.00161886503163497</v>
      </c>
      <c r="FE774">
        <v>-2.08621555845513e-05</v>
      </c>
      <c r="FF774">
        <v>0</v>
      </c>
      <c r="FG774">
        <v>2096</v>
      </c>
      <c r="FH774">
        <v>2</v>
      </c>
      <c r="FI774">
        <v>28</v>
      </c>
      <c r="FJ774">
        <v>26.7</v>
      </c>
      <c r="FK774">
        <v>26.6</v>
      </c>
      <c r="FL774">
        <v>18</v>
      </c>
      <c r="FM774">
        <v>494.985</v>
      </c>
      <c r="FN774">
        <v>516.05</v>
      </c>
      <c r="FO774">
        <v>42.6561</v>
      </c>
      <c r="FP774">
        <v>27.2103</v>
      </c>
      <c r="FQ774">
        <v>30.0006</v>
      </c>
      <c r="FR774">
        <v>27.0229</v>
      </c>
      <c r="FS774">
        <v>26.9782</v>
      </c>
      <c r="FT774">
        <v>21.6266</v>
      </c>
      <c r="FU774">
        <v>0</v>
      </c>
      <c r="FV774">
        <v>12.1753</v>
      </c>
      <c r="FW774">
        <v>42.69</v>
      </c>
      <c r="FX774">
        <v>420</v>
      </c>
      <c r="FY774">
        <v>20.1488</v>
      </c>
      <c r="FZ774">
        <v>101.622</v>
      </c>
      <c r="GA774">
        <v>96.1247</v>
      </c>
    </row>
    <row r="775" spans="1:183">
      <c r="A775">
        <v>759</v>
      </c>
      <c r="B775">
        <v>1625678732.5</v>
      </c>
      <c r="C775">
        <v>1516.40000009537</v>
      </c>
      <c r="D775" t="s">
        <v>1824</v>
      </c>
      <c r="E775" t="s">
        <v>1825</v>
      </c>
      <c r="F775">
        <v>1</v>
      </c>
      <c r="G775" t="s">
        <v>302</v>
      </c>
      <c r="H775">
        <v>1625678731.5</v>
      </c>
      <c r="I775">
        <f>(J775)/1000</f>
        <v>0</v>
      </c>
      <c r="J775">
        <f>1000*CJ775*AH775*(CF775-CG775)/(100*BY775*(1000-AH775*CF775))</f>
        <v>0</v>
      </c>
      <c r="K775">
        <f>CJ775*AH775*(CE775-CD775*(1000-AH775*CG775)/(1000-AH775*CF775))/(100*BY775)</f>
        <v>0</v>
      </c>
      <c r="L775">
        <f>CD775 - IF(AH775&gt;1, K775*BY775*100.0/(AJ775*CR775), 0)</f>
        <v>0</v>
      </c>
      <c r="M775">
        <f>((S775-I775/2)*L775-K775)/(S775+I775/2)</f>
        <v>0</v>
      </c>
      <c r="N775">
        <f>M775*(CK775+CL775)/1000.0</f>
        <v>0</v>
      </c>
      <c r="O775">
        <f>(CD775 - IF(AH775&gt;1, K775*BY775*100.0/(AJ775*CR775), 0))*(CK775+CL775)/1000.0</f>
        <v>0</v>
      </c>
      <c r="P775">
        <f>2.0/((1/R775-1/Q775)+SIGN(R775)*SQRT((1/R775-1/Q775)*(1/R775-1/Q775) + 4*BZ775/((BZ775+1)*(BZ775+1))*(2*1/R775*1/Q775-1/Q775*1/Q775)))</f>
        <v>0</v>
      </c>
      <c r="Q775">
        <f>IF(LEFT(CA775,1)&lt;&gt;"0",IF(LEFT(CA775,1)="1",3.0,CB775),$D$5+$E$5*(CR775*CK775/($K$5*1000))+$F$5*(CR775*CK775/($K$5*1000))*MAX(MIN(BY775,$J$5),$I$5)*MAX(MIN(BY775,$J$5),$I$5)+$G$5*MAX(MIN(BY775,$J$5),$I$5)*(CR775*CK775/($K$5*1000))+$H$5*(CR775*CK775/($K$5*1000))*(CR775*CK775/($K$5*1000)))</f>
        <v>0</v>
      </c>
      <c r="R775">
        <f>I775*(1000-(1000*0.61365*exp(17.502*V775/(240.97+V775))/(CK775+CL775)+CF775)/2)/(1000*0.61365*exp(17.502*V775/(240.97+V775))/(CK775+CL775)-CF775)</f>
        <v>0</v>
      </c>
      <c r="S775">
        <f>1/((BZ775+1)/(P775/1.6)+1/(Q775/1.37)) + BZ775/((BZ775+1)/(P775/1.6) + BZ775/(Q775/1.37))</f>
        <v>0</v>
      </c>
      <c r="T775">
        <f>(BU775*BX775)</f>
        <v>0</v>
      </c>
      <c r="U775">
        <f>(CM775+(T775+2*0.95*5.67E-8*(((CM775+$B$7)+273)^4-(CM775+273)^4)-44100*I775)/(1.84*29.3*Q775+8*0.95*5.67E-8*(CM775+273)^3))</f>
        <v>0</v>
      </c>
      <c r="V775">
        <f>($C$7*CN775+$D$7*CO775+$E$7*U775)</f>
        <v>0</v>
      </c>
      <c r="W775">
        <f>0.61365*exp(17.502*V775/(240.97+V775))</f>
        <v>0</v>
      </c>
      <c r="X775">
        <f>(Y775/Z775*100)</f>
        <v>0</v>
      </c>
      <c r="Y775">
        <f>CF775*(CK775+CL775)/1000</f>
        <v>0</v>
      </c>
      <c r="Z775">
        <f>0.61365*exp(17.502*CM775/(240.97+CM775))</f>
        <v>0</v>
      </c>
      <c r="AA775">
        <f>(W775-CF775*(CK775+CL775)/1000)</f>
        <v>0</v>
      </c>
      <c r="AB775">
        <f>(-I775*44100)</f>
        <v>0</v>
      </c>
      <c r="AC775">
        <f>2*29.3*Q775*0.92*(CM775-V775)</f>
        <v>0</v>
      </c>
      <c r="AD775">
        <f>2*0.95*5.67E-8*(((CM775+$B$7)+273)^4-(V775+273)^4)</f>
        <v>0</v>
      </c>
      <c r="AE775">
        <f>T775+AD775+AB775+AC775</f>
        <v>0</v>
      </c>
      <c r="AF775">
        <v>0</v>
      </c>
      <c r="AG775">
        <v>0</v>
      </c>
      <c r="AH775">
        <f>IF(AF775*$H$13&gt;=AJ775,1.0,(AJ775/(AJ775-AF775*$H$13)))</f>
        <v>0</v>
      </c>
      <c r="AI775">
        <f>(AH775-1)*100</f>
        <v>0</v>
      </c>
      <c r="AJ775">
        <f>MAX(0,($B$13+$C$13*CR775)/(1+$D$13*CR775)*CK775/(CM775+273)*$E$13)</f>
        <v>0</v>
      </c>
      <c r="AK775" t="s">
        <v>303</v>
      </c>
      <c r="AL775" t="s">
        <v>303</v>
      </c>
      <c r="AM775">
        <v>0</v>
      </c>
      <c r="AN775">
        <v>0</v>
      </c>
      <c r="AO775">
        <f>1-AM775/AN775</f>
        <v>0</v>
      </c>
      <c r="AP775">
        <v>0</v>
      </c>
      <c r="AQ775" t="s">
        <v>303</v>
      </c>
      <c r="AR775" t="s">
        <v>303</v>
      </c>
      <c r="AS775">
        <v>0</v>
      </c>
      <c r="AT775">
        <v>0</v>
      </c>
      <c r="AU775">
        <f>1-AS775/AT775</f>
        <v>0</v>
      </c>
      <c r="AV775">
        <v>0.5</v>
      </c>
      <c r="AW775">
        <f>BV775</f>
        <v>0</v>
      </c>
      <c r="AX775">
        <f>K775</f>
        <v>0</v>
      </c>
      <c r="AY775">
        <f>AU775*AV775*AW775</f>
        <v>0</v>
      </c>
      <c r="AZ775">
        <f>(AX775-AP775)/AW775</f>
        <v>0</v>
      </c>
      <c r="BA775">
        <f>(AN775-AT775)/AT775</f>
        <v>0</v>
      </c>
      <c r="BB775">
        <f>AM775/(AO775+AM775/AT775)</f>
        <v>0</v>
      </c>
      <c r="BC775" t="s">
        <v>303</v>
      </c>
      <c r="BD775">
        <v>0</v>
      </c>
      <c r="BE775">
        <f>IF(BD775&lt;&gt;0, BD775, BB775)</f>
        <v>0</v>
      </c>
      <c r="BF775">
        <f>1-BE775/AT775</f>
        <v>0</v>
      </c>
      <c r="BG775">
        <f>(AT775-AS775)/(AT775-BE775)</f>
        <v>0</v>
      </c>
      <c r="BH775">
        <f>(AN775-AT775)/(AN775-BE775)</f>
        <v>0</v>
      </c>
      <c r="BI775">
        <f>(AT775-AS775)/(AT775-AM775)</f>
        <v>0</v>
      </c>
      <c r="BJ775">
        <f>(AN775-AT775)/(AN775-AM775)</f>
        <v>0</v>
      </c>
      <c r="BK775">
        <f>(BG775*BE775/AS775)</f>
        <v>0</v>
      </c>
      <c r="BL775">
        <f>(1-BK775)</f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f>$B$11*CS775+$C$11*CT775+$F$11*CU775*(1-CX775)</f>
        <v>0</v>
      </c>
      <c r="BV775">
        <f>BU775*BW775</f>
        <v>0</v>
      </c>
      <c r="BW775">
        <f>($B$11*$D$9+$C$11*$D$9+$F$11*((DH775+CZ775)/MAX(DH775+CZ775+DI775, 0.1)*$I$9+DI775/MAX(DH775+CZ775+DI775, 0.1)*$J$9))/($B$11+$C$11+$F$11)</f>
        <v>0</v>
      </c>
      <c r="BX775">
        <f>($B$11*$K$9+$C$11*$K$9+$F$11*((DH775+CZ775)/MAX(DH775+CZ775+DI775, 0.1)*$P$9+DI775/MAX(DH775+CZ775+DI775, 0.1)*$Q$9))/($B$11+$C$11+$F$11)</f>
        <v>0</v>
      </c>
      <c r="BY775">
        <v>6</v>
      </c>
      <c r="BZ775">
        <v>0.5</v>
      </c>
      <c r="CA775" t="s">
        <v>304</v>
      </c>
      <c r="CB775">
        <v>2</v>
      </c>
      <c r="CC775">
        <v>1625678731.5</v>
      </c>
      <c r="CD775">
        <v>404.975333333333</v>
      </c>
      <c r="CE775">
        <v>420.072666666667</v>
      </c>
      <c r="CF775">
        <v>20.0276333333333</v>
      </c>
      <c r="CG775">
        <v>15.7954666666667</v>
      </c>
      <c r="CH775">
        <v>419.316666666667</v>
      </c>
      <c r="CI775">
        <v>21.6914666666667</v>
      </c>
      <c r="CJ775">
        <v>500.039</v>
      </c>
      <c r="CK775">
        <v>100.412</v>
      </c>
      <c r="CL775">
        <v>0.1000035</v>
      </c>
      <c r="CM775">
        <v>36.2086666666667</v>
      </c>
      <c r="CN775">
        <v>35.2589333333333</v>
      </c>
      <c r="CO775">
        <v>999.9</v>
      </c>
      <c r="CP775">
        <v>0</v>
      </c>
      <c r="CQ775">
        <v>0</v>
      </c>
      <c r="CR775">
        <v>9998.13333333333</v>
      </c>
      <c r="CS775">
        <v>0</v>
      </c>
      <c r="CT775">
        <v>4.64793666666667</v>
      </c>
      <c r="CU775">
        <v>1046.03666666667</v>
      </c>
      <c r="CV775">
        <v>0.962002333333333</v>
      </c>
      <c r="CW775">
        <v>0.0379974</v>
      </c>
      <c r="CX775">
        <v>0</v>
      </c>
      <c r="CY775">
        <v>1078.19</v>
      </c>
      <c r="CZ775">
        <v>4.99912</v>
      </c>
      <c r="DA775">
        <v>11311.3</v>
      </c>
      <c r="DB775">
        <v>6713.04333333333</v>
      </c>
      <c r="DC775">
        <v>39.8953333333333</v>
      </c>
      <c r="DD775">
        <v>42.125</v>
      </c>
      <c r="DE775">
        <v>41.1873333333333</v>
      </c>
      <c r="DF775">
        <v>41.979</v>
      </c>
      <c r="DG775">
        <v>42.5833333333333</v>
      </c>
      <c r="DH775">
        <v>1001.47666666667</v>
      </c>
      <c r="DI775">
        <v>39.56</v>
      </c>
      <c r="DJ775">
        <v>0</v>
      </c>
      <c r="DK775">
        <v>1625678733.2</v>
      </c>
      <c r="DL775">
        <v>0</v>
      </c>
      <c r="DM775">
        <v>1079.53730769231</v>
      </c>
      <c r="DN775">
        <v>-10.7948717990324</v>
      </c>
      <c r="DO775">
        <v>-130.512820428568</v>
      </c>
      <c r="DP775">
        <v>11325.3653846154</v>
      </c>
      <c r="DQ775">
        <v>15</v>
      </c>
      <c r="DR775">
        <v>1625677134.6</v>
      </c>
      <c r="DS775" t="s">
        <v>305</v>
      </c>
      <c r="DT775">
        <v>1625677128.6</v>
      </c>
      <c r="DU775">
        <v>1625677134.6</v>
      </c>
      <c r="DV775">
        <v>2</v>
      </c>
      <c r="DW775">
        <v>0.041</v>
      </c>
      <c r="DX775">
        <v>0.026</v>
      </c>
      <c r="DY775">
        <v>-14.347</v>
      </c>
      <c r="DZ775">
        <v>-1.389</v>
      </c>
      <c r="EA775">
        <v>420</v>
      </c>
      <c r="EB775">
        <v>5</v>
      </c>
      <c r="EC775">
        <v>0.14</v>
      </c>
      <c r="ED775">
        <v>0.08</v>
      </c>
      <c r="EE775">
        <v>-15.1072780487805</v>
      </c>
      <c r="EF775">
        <v>-0.0293623693379886</v>
      </c>
      <c r="EG775">
        <v>0.0623289953752299</v>
      </c>
      <c r="EH775">
        <v>1</v>
      </c>
      <c r="EI775">
        <v>1080.03485714286</v>
      </c>
      <c r="EJ775">
        <v>-10.9814875366736</v>
      </c>
      <c r="EK775">
        <v>1.11947020997451</v>
      </c>
      <c r="EL775">
        <v>0</v>
      </c>
      <c r="EM775">
        <v>4.23669853658537</v>
      </c>
      <c r="EN775">
        <v>-0.0122328919860608</v>
      </c>
      <c r="EO775">
        <v>0.00223449624483319</v>
      </c>
      <c r="EP775">
        <v>1</v>
      </c>
      <c r="EQ775">
        <v>2</v>
      </c>
      <c r="ER775">
        <v>3</v>
      </c>
      <c r="ES775" t="s">
        <v>349</v>
      </c>
      <c r="ET775">
        <v>100</v>
      </c>
      <c r="EU775">
        <v>100</v>
      </c>
      <c r="EV775">
        <v>-14.342</v>
      </c>
      <c r="EW775">
        <v>-1.6641</v>
      </c>
      <c r="EX775">
        <v>-14.3476998515065</v>
      </c>
      <c r="EY775">
        <v>0.000485247639819423</v>
      </c>
      <c r="EZ775">
        <v>-1.36446825205216e-06</v>
      </c>
      <c r="FA775">
        <v>5.78542989185787e-10</v>
      </c>
      <c r="FB775">
        <v>-1.1099058739466</v>
      </c>
      <c r="FC775">
        <v>-0.0508365997127688</v>
      </c>
      <c r="FD775">
        <v>0.00161886503163497</v>
      </c>
      <c r="FE775">
        <v>-2.08621555845513e-05</v>
      </c>
      <c r="FF775">
        <v>0</v>
      </c>
      <c r="FG775">
        <v>2096</v>
      </c>
      <c r="FH775">
        <v>2</v>
      </c>
      <c r="FI775">
        <v>28</v>
      </c>
      <c r="FJ775">
        <v>26.7</v>
      </c>
      <c r="FK775">
        <v>26.6</v>
      </c>
      <c r="FL775">
        <v>18</v>
      </c>
      <c r="FM775">
        <v>494.741</v>
      </c>
      <c r="FN775">
        <v>516.057</v>
      </c>
      <c r="FO775">
        <v>42.7011</v>
      </c>
      <c r="FP775">
        <v>27.2137</v>
      </c>
      <c r="FQ775">
        <v>30.0007</v>
      </c>
      <c r="FR775">
        <v>27.0252</v>
      </c>
      <c r="FS775">
        <v>26.981</v>
      </c>
      <c r="FT775">
        <v>21.6275</v>
      </c>
      <c r="FU775">
        <v>0</v>
      </c>
      <c r="FV775">
        <v>12.616</v>
      </c>
      <c r="FW775">
        <v>42.76</v>
      </c>
      <c r="FX775">
        <v>420</v>
      </c>
      <c r="FY775">
        <v>20.3343</v>
      </c>
      <c r="FZ775">
        <v>101.622</v>
      </c>
      <c r="GA775">
        <v>96.1235</v>
      </c>
    </row>
    <row r="776" spans="1:183">
      <c r="A776">
        <v>760</v>
      </c>
      <c r="B776">
        <v>1625678734.5</v>
      </c>
      <c r="C776">
        <v>1518.40000009537</v>
      </c>
      <c r="D776" t="s">
        <v>1826</v>
      </c>
      <c r="E776" t="s">
        <v>1827</v>
      </c>
      <c r="F776">
        <v>1</v>
      </c>
      <c r="G776" t="s">
        <v>302</v>
      </c>
      <c r="H776">
        <v>1625678733.5</v>
      </c>
      <c r="I776">
        <f>(J776)/1000</f>
        <v>0</v>
      </c>
      <c r="J776">
        <f>1000*CJ776*AH776*(CF776-CG776)/(100*BY776*(1000-AH776*CF776))</f>
        <v>0</v>
      </c>
      <c r="K776">
        <f>CJ776*AH776*(CE776-CD776*(1000-AH776*CG776)/(1000-AH776*CF776))/(100*BY776)</f>
        <v>0</v>
      </c>
      <c r="L776">
        <f>CD776 - IF(AH776&gt;1, K776*BY776*100.0/(AJ776*CR776), 0)</f>
        <v>0</v>
      </c>
      <c r="M776">
        <f>((S776-I776/2)*L776-K776)/(S776+I776/2)</f>
        <v>0</v>
      </c>
      <c r="N776">
        <f>M776*(CK776+CL776)/1000.0</f>
        <v>0</v>
      </c>
      <c r="O776">
        <f>(CD776 - IF(AH776&gt;1, K776*BY776*100.0/(AJ776*CR776), 0))*(CK776+CL776)/1000.0</f>
        <v>0</v>
      </c>
      <c r="P776">
        <f>2.0/((1/R776-1/Q776)+SIGN(R776)*SQRT((1/R776-1/Q776)*(1/R776-1/Q776) + 4*BZ776/((BZ776+1)*(BZ776+1))*(2*1/R776*1/Q776-1/Q776*1/Q776)))</f>
        <v>0</v>
      </c>
      <c r="Q776">
        <f>IF(LEFT(CA776,1)&lt;&gt;"0",IF(LEFT(CA776,1)="1",3.0,CB776),$D$5+$E$5*(CR776*CK776/($K$5*1000))+$F$5*(CR776*CK776/($K$5*1000))*MAX(MIN(BY776,$J$5),$I$5)*MAX(MIN(BY776,$J$5),$I$5)+$G$5*MAX(MIN(BY776,$J$5),$I$5)*(CR776*CK776/($K$5*1000))+$H$5*(CR776*CK776/($K$5*1000))*(CR776*CK776/($K$5*1000)))</f>
        <v>0</v>
      </c>
      <c r="R776">
        <f>I776*(1000-(1000*0.61365*exp(17.502*V776/(240.97+V776))/(CK776+CL776)+CF776)/2)/(1000*0.61365*exp(17.502*V776/(240.97+V776))/(CK776+CL776)-CF776)</f>
        <v>0</v>
      </c>
      <c r="S776">
        <f>1/((BZ776+1)/(P776/1.6)+1/(Q776/1.37)) + BZ776/((BZ776+1)/(P776/1.6) + BZ776/(Q776/1.37))</f>
        <v>0</v>
      </c>
      <c r="T776">
        <f>(BU776*BX776)</f>
        <v>0</v>
      </c>
      <c r="U776">
        <f>(CM776+(T776+2*0.95*5.67E-8*(((CM776+$B$7)+273)^4-(CM776+273)^4)-44100*I776)/(1.84*29.3*Q776+8*0.95*5.67E-8*(CM776+273)^3))</f>
        <v>0</v>
      </c>
      <c r="V776">
        <f>($C$7*CN776+$D$7*CO776+$E$7*U776)</f>
        <v>0</v>
      </c>
      <c r="W776">
        <f>0.61365*exp(17.502*V776/(240.97+V776))</f>
        <v>0</v>
      </c>
      <c r="X776">
        <f>(Y776/Z776*100)</f>
        <v>0</v>
      </c>
      <c r="Y776">
        <f>CF776*(CK776+CL776)/1000</f>
        <v>0</v>
      </c>
      <c r="Z776">
        <f>0.61365*exp(17.502*CM776/(240.97+CM776))</f>
        <v>0</v>
      </c>
      <c r="AA776">
        <f>(W776-CF776*(CK776+CL776)/1000)</f>
        <v>0</v>
      </c>
      <c r="AB776">
        <f>(-I776*44100)</f>
        <v>0</v>
      </c>
      <c r="AC776">
        <f>2*29.3*Q776*0.92*(CM776-V776)</f>
        <v>0</v>
      </c>
      <c r="AD776">
        <f>2*0.95*5.67E-8*(((CM776+$B$7)+273)^4-(V776+273)^4)</f>
        <v>0</v>
      </c>
      <c r="AE776">
        <f>T776+AD776+AB776+AC776</f>
        <v>0</v>
      </c>
      <c r="AF776">
        <v>0</v>
      </c>
      <c r="AG776">
        <v>0</v>
      </c>
      <c r="AH776">
        <f>IF(AF776*$H$13&gt;=AJ776,1.0,(AJ776/(AJ776-AF776*$H$13)))</f>
        <v>0</v>
      </c>
      <c r="AI776">
        <f>(AH776-1)*100</f>
        <v>0</v>
      </c>
      <c r="AJ776">
        <f>MAX(0,($B$13+$C$13*CR776)/(1+$D$13*CR776)*CK776/(CM776+273)*$E$13)</f>
        <v>0</v>
      </c>
      <c r="AK776" t="s">
        <v>303</v>
      </c>
      <c r="AL776" t="s">
        <v>303</v>
      </c>
      <c r="AM776">
        <v>0</v>
      </c>
      <c r="AN776">
        <v>0</v>
      </c>
      <c r="AO776">
        <f>1-AM776/AN776</f>
        <v>0</v>
      </c>
      <c r="AP776">
        <v>0</v>
      </c>
      <c r="AQ776" t="s">
        <v>303</v>
      </c>
      <c r="AR776" t="s">
        <v>303</v>
      </c>
      <c r="AS776">
        <v>0</v>
      </c>
      <c r="AT776">
        <v>0</v>
      </c>
      <c r="AU776">
        <f>1-AS776/AT776</f>
        <v>0</v>
      </c>
      <c r="AV776">
        <v>0.5</v>
      </c>
      <c r="AW776">
        <f>BV776</f>
        <v>0</v>
      </c>
      <c r="AX776">
        <f>K776</f>
        <v>0</v>
      </c>
      <c r="AY776">
        <f>AU776*AV776*AW776</f>
        <v>0</v>
      </c>
      <c r="AZ776">
        <f>(AX776-AP776)/AW776</f>
        <v>0</v>
      </c>
      <c r="BA776">
        <f>(AN776-AT776)/AT776</f>
        <v>0</v>
      </c>
      <c r="BB776">
        <f>AM776/(AO776+AM776/AT776)</f>
        <v>0</v>
      </c>
      <c r="BC776" t="s">
        <v>303</v>
      </c>
      <c r="BD776">
        <v>0</v>
      </c>
      <c r="BE776">
        <f>IF(BD776&lt;&gt;0, BD776, BB776)</f>
        <v>0</v>
      </c>
      <c r="BF776">
        <f>1-BE776/AT776</f>
        <v>0</v>
      </c>
      <c r="BG776">
        <f>(AT776-AS776)/(AT776-BE776)</f>
        <v>0</v>
      </c>
      <c r="BH776">
        <f>(AN776-AT776)/(AN776-BE776)</f>
        <v>0</v>
      </c>
      <c r="BI776">
        <f>(AT776-AS776)/(AT776-AM776)</f>
        <v>0</v>
      </c>
      <c r="BJ776">
        <f>(AN776-AT776)/(AN776-AM776)</f>
        <v>0</v>
      </c>
      <c r="BK776">
        <f>(BG776*BE776/AS776)</f>
        <v>0</v>
      </c>
      <c r="BL776">
        <f>(1-BK776)</f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f>$B$11*CS776+$C$11*CT776+$F$11*CU776*(1-CX776)</f>
        <v>0</v>
      </c>
      <c r="BV776">
        <f>BU776*BW776</f>
        <v>0</v>
      </c>
      <c r="BW776">
        <f>($B$11*$D$9+$C$11*$D$9+$F$11*((DH776+CZ776)/MAX(DH776+CZ776+DI776, 0.1)*$I$9+DI776/MAX(DH776+CZ776+DI776, 0.1)*$J$9))/($B$11+$C$11+$F$11)</f>
        <v>0</v>
      </c>
      <c r="BX776">
        <f>($B$11*$K$9+$C$11*$K$9+$F$11*((DH776+CZ776)/MAX(DH776+CZ776+DI776, 0.1)*$P$9+DI776/MAX(DH776+CZ776+DI776, 0.1)*$Q$9))/($B$11+$C$11+$F$11)</f>
        <v>0</v>
      </c>
      <c r="BY776">
        <v>6</v>
      </c>
      <c r="BZ776">
        <v>0.5</v>
      </c>
      <c r="CA776" t="s">
        <v>304</v>
      </c>
      <c r="CB776">
        <v>2</v>
      </c>
      <c r="CC776">
        <v>1625678733.5</v>
      </c>
      <c r="CD776">
        <v>404.964</v>
      </c>
      <c r="CE776">
        <v>420.027333333333</v>
      </c>
      <c r="CF776">
        <v>20.0761333333333</v>
      </c>
      <c r="CG776">
        <v>15.8417666666667</v>
      </c>
      <c r="CH776">
        <v>419.306</v>
      </c>
      <c r="CI776">
        <v>21.7404333333333</v>
      </c>
      <c r="CJ776">
        <v>499.993333333333</v>
      </c>
      <c r="CK776">
        <v>100.410666666667</v>
      </c>
      <c r="CL776">
        <v>0.100014366666667</v>
      </c>
      <c r="CM776">
        <v>36.2389</v>
      </c>
      <c r="CN776">
        <v>35.2834333333333</v>
      </c>
      <c r="CO776">
        <v>999.9</v>
      </c>
      <c r="CP776">
        <v>0</v>
      </c>
      <c r="CQ776">
        <v>0</v>
      </c>
      <c r="CR776">
        <v>9989.37666666667</v>
      </c>
      <c r="CS776">
        <v>0</v>
      </c>
      <c r="CT776">
        <v>4.67183</v>
      </c>
      <c r="CU776">
        <v>1045.92666666667</v>
      </c>
      <c r="CV776">
        <v>0.961998666666667</v>
      </c>
      <c r="CW776">
        <v>0.0380011</v>
      </c>
      <c r="CX776">
        <v>0</v>
      </c>
      <c r="CY776">
        <v>1077.94666666667</v>
      </c>
      <c r="CZ776">
        <v>4.99912</v>
      </c>
      <c r="DA776">
        <v>11306.6333333333</v>
      </c>
      <c r="DB776">
        <v>6712.34333333333</v>
      </c>
      <c r="DC776">
        <v>39.9166666666667</v>
      </c>
      <c r="DD776">
        <v>42.125</v>
      </c>
      <c r="DE776">
        <v>41.3123333333333</v>
      </c>
      <c r="DF776">
        <v>42.0623333333333</v>
      </c>
      <c r="DG776">
        <v>42.6873333333333</v>
      </c>
      <c r="DH776">
        <v>1001.36666666667</v>
      </c>
      <c r="DI776">
        <v>39.56</v>
      </c>
      <c r="DJ776">
        <v>0</v>
      </c>
      <c r="DK776">
        <v>1625678735.6</v>
      </c>
      <c r="DL776">
        <v>0</v>
      </c>
      <c r="DM776">
        <v>1079.09653846154</v>
      </c>
      <c r="DN776">
        <v>-10.4365811930874</v>
      </c>
      <c r="DO776">
        <v>-127.863247749995</v>
      </c>
      <c r="DP776">
        <v>11320.2230769231</v>
      </c>
      <c r="DQ776">
        <v>15</v>
      </c>
      <c r="DR776">
        <v>1625677134.6</v>
      </c>
      <c r="DS776" t="s">
        <v>305</v>
      </c>
      <c r="DT776">
        <v>1625677128.6</v>
      </c>
      <c r="DU776">
        <v>1625677134.6</v>
      </c>
      <c r="DV776">
        <v>2</v>
      </c>
      <c r="DW776">
        <v>0.041</v>
      </c>
      <c r="DX776">
        <v>0.026</v>
      </c>
      <c r="DY776">
        <v>-14.347</v>
      </c>
      <c r="DZ776">
        <v>-1.389</v>
      </c>
      <c r="EA776">
        <v>420</v>
      </c>
      <c r="EB776">
        <v>5</v>
      </c>
      <c r="EC776">
        <v>0.14</v>
      </c>
      <c r="ED776">
        <v>0.08</v>
      </c>
      <c r="EE776">
        <v>-15.1004024390244</v>
      </c>
      <c r="EF776">
        <v>-0.0361233449477235</v>
      </c>
      <c r="EG776">
        <v>0.0622366901739421</v>
      </c>
      <c r="EH776">
        <v>1</v>
      </c>
      <c r="EI776">
        <v>1079.59575757576</v>
      </c>
      <c r="EJ776">
        <v>-10.9087906983307</v>
      </c>
      <c r="EK776">
        <v>1.05168560316148</v>
      </c>
      <c r="EL776">
        <v>0</v>
      </c>
      <c r="EM776">
        <v>4.23638390243902</v>
      </c>
      <c r="EN776">
        <v>-0.0155418815331038</v>
      </c>
      <c r="EO776">
        <v>0.00235401149887237</v>
      </c>
      <c r="EP776">
        <v>1</v>
      </c>
      <c r="EQ776">
        <v>2</v>
      </c>
      <c r="ER776">
        <v>3</v>
      </c>
      <c r="ES776" t="s">
        <v>349</v>
      </c>
      <c r="ET776">
        <v>100</v>
      </c>
      <c r="EU776">
        <v>100</v>
      </c>
      <c r="EV776">
        <v>-14.341</v>
      </c>
      <c r="EW776">
        <v>-1.6646</v>
      </c>
      <c r="EX776">
        <v>-14.3476998515065</v>
      </c>
      <c r="EY776">
        <v>0.000485247639819423</v>
      </c>
      <c r="EZ776">
        <v>-1.36446825205216e-06</v>
      </c>
      <c r="FA776">
        <v>5.78542989185787e-10</v>
      </c>
      <c r="FB776">
        <v>-1.1099058739466</v>
      </c>
      <c r="FC776">
        <v>-0.0508365997127688</v>
      </c>
      <c r="FD776">
        <v>0.00161886503163497</v>
      </c>
      <c r="FE776">
        <v>-2.08621555845513e-05</v>
      </c>
      <c r="FF776">
        <v>0</v>
      </c>
      <c r="FG776">
        <v>2096</v>
      </c>
      <c r="FH776">
        <v>2</v>
      </c>
      <c r="FI776">
        <v>28</v>
      </c>
      <c r="FJ776">
        <v>26.8</v>
      </c>
      <c r="FK776">
        <v>26.7</v>
      </c>
      <c r="FL776">
        <v>18</v>
      </c>
      <c r="FM776">
        <v>494.746</v>
      </c>
      <c r="FN776">
        <v>515.776</v>
      </c>
      <c r="FO776">
        <v>42.7415</v>
      </c>
      <c r="FP776">
        <v>27.2172</v>
      </c>
      <c r="FQ776">
        <v>30.0004</v>
      </c>
      <c r="FR776">
        <v>27.0275</v>
      </c>
      <c r="FS776">
        <v>26.9838</v>
      </c>
      <c r="FT776">
        <v>21.6277</v>
      </c>
      <c r="FU776">
        <v>0</v>
      </c>
      <c r="FV776">
        <v>12.9928</v>
      </c>
      <c r="FW776">
        <v>42.83</v>
      </c>
      <c r="FX776">
        <v>420</v>
      </c>
      <c r="FY776">
        <v>20.4207</v>
      </c>
      <c r="FZ776">
        <v>101.621</v>
      </c>
      <c r="GA776">
        <v>96.1219</v>
      </c>
    </row>
    <row r="777" spans="1:183">
      <c r="A777">
        <v>761</v>
      </c>
      <c r="B777">
        <v>1625678736.5</v>
      </c>
      <c r="C777">
        <v>1520.40000009537</v>
      </c>
      <c r="D777" t="s">
        <v>1828</v>
      </c>
      <c r="E777" t="s">
        <v>1829</v>
      </c>
      <c r="F777">
        <v>1</v>
      </c>
      <c r="G777" t="s">
        <v>302</v>
      </c>
      <c r="H777">
        <v>1625678735.5</v>
      </c>
      <c r="I777">
        <f>(J777)/1000</f>
        <v>0</v>
      </c>
      <c r="J777">
        <f>1000*CJ777*AH777*(CF777-CG777)/(100*BY777*(1000-AH777*CF777))</f>
        <v>0</v>
      </c>
      <c r="K777">
        <f>CJ777*AH777*(CE777-CD777*(1000-AH777*CG777)/(1000-AH777*CF777))/(100*BY777)</f>
        <v>0</v>
      </c>
      <c r="L777">
        <f>CD777 - IF(AH777&gt;1, K777*BY777*100.0/(AJ777*CR777), 0)</f>
        <v>0</v>
      </c>
      <c r="M777">
        <f>((S777-I777/2)*L777-K777)/(S777+I777/2)</f>
        <v>0</v>
      </c>
      <c r="N777">
        <f>M777*(CK777+CL777)/1000.0</f>
        <v>0</v>
      </c>
      <c r="O777">
        <f>(CD777 - IF(AH777&gt;1, K777*BY777*100.0/(AJ777*CR777), 0))*(CK777+CL777)/1000.0</f>
        <v>0</v>
      </c>
      <c r="P777">
        <f>2.0/((1/R777-1/Q777)+SIGN(R777)*SQRT((1/R777-1/Q777)*(1/R777-1/Q777) + 4*BZ777/((BZ777+1)*(BZ777+1))*(2*1/R777*1/Q777-1/Q777*1/Q777)))</f>
        <v>0</v>
      </c>
      <c r="Q777">
        <f>IF(LEFT(CA777,1)&lt;&gt;"0",IF(LEFT(CA777,1)="1",3.0,CB777),$D$5+$E$5*(CR777*CK777/($K$5*1000))+$F$5*(CR777*CK777/($K$5*1000))*MAX(MIN(BY777,$J$5),$I$5)*MAX(MIN(BY777,$J$5),$I$5)+$G$5*MAX(MIN(BY777,$J$5),$I$5)*(CR777*CK777/($K$5*1000))+$H$5*(CR777*CK777/($K$5*1000))*(CR777*CK777/($K$5*1000)))</f>
        <v>0</v>
      </c>
      <c r="R777">
        <f>I777*(1000-(1000*0.61365*exp(17.502*V777/(240.97+V777))/(CK777+CL777)+CF777)/2)/(1000*0.61365*exp(17.502*V777/(240.97+V777))/(CK777+CL777)-CF777)</f>
        <v>0</v>
      </c>
      <c r="S777">
        <f>1/((BZ777+1)/(P777/1.6)+1/(Q777/1.37)) + BZ777/((BZ777+1)/(P777/1.6) + BZ777/(Q777/1.37))</f>
        <v>0</v>
      </c>
      <c r="T777">
        <f>(BU777*BX777)</f>
        <v>0</v>
      </c>
      <c r="U777">
        <f>(CM777+(T777+2*0.95*5.67E-8*(((CM777+$B$7)+273)^4-(CM777+273)^4)-44100*I777)/(1.84*29.3*Q777+8*0.95*5.67E-8*(CM777+273)^3))</f>
        <v>0</v>
      </c>
      <c r="V777">
        <f>($C$7*CN777+$D$7*CO777+$E$7*U777)</f>
        <v>0</v>
      </c>
      <c r="W777">
        <f>0.61365*exp(17.502*V777/(240.97+V777))</f>
        <v>0</v>
      </c>
      <c r="X777">
        <f>(Y777/Z777*100)</f>
        <v>0</v>
      </c>
      <c r="Y777">
        <f>CF777*(CK777+CL777)/1000</f>
        <v>0</v>
      </c>
      <c r="Z777">
        <f>0.61365*exp(17.502*CM777/(240.97+CM777))</f>
        <v>0</v>
      </c>
      <c r="AA777">
        <f>(W777-CF777*(CK777+CL777)/1000)</f>
        <v>0</v>
      </c>
      <c r="AB777">
        <f>(-I777*44100)</f>
        <v>0</v>
      </c>
      <c r="AC777">
        <f>2*29.3*Q777*0.92*(CM777-V777)</f>
        <v>0</v>
      </c>
      <c r="AD777">
        <f>2*0.95*5.67E-8*(((CM777+$B$7)+273)^4-(V777+273)^4)</f>
        <v>0</v>
      </c>
      <c r="AE777">
        <f>T777+AD777+AB777+AC777</f>
        <v>0</v>
      </c>
      <c r="AF777">
        <v>0</v>
      </c>
      <c r="AG777">
        <v>0</v>
      </c>
      <c r="AH777">
        <f>IF(AF777*$H$13&gt;=AJ777,1.0,(AJ777/(AJ777-AF777*$H$13)))</f>
        <v>0</v>
      </c>
      <c r="AI777">
        <f>(AH777-1)*100</f>
        <v>0</v>
      </c>
      <c r="AJ777">
        <f>MAX(0,($B$13+$C$13*CR777)/(1+$D$13*CR777)*CK777/(CM777+273)*$E$13)</f>
        <v>0</v>
      </c>
      <c r="AK777" t="s">
        <v>303</v>
      </c>
      <c r="AL777" t="s">
        <v>303</v>
      </c>
      <c r="AM777">
        <v>0</v>
      </c>
      <c r="AN777">
        <v>0</v>
      </c>
      <c r="AO777">
        <f>1-AM777/AN777</f>
        <v>0</v>
      </c>
      <c r="AP777">
        <v>0</v>
      </c>
      <c r="AQ777" t="s">
        <v>303</v>
      </c>
      <c r="AR777" t="s">
        <v>303</v>
      </c>
      <c r="AS777">
        <v>0</v>
      </c>
      <c r="AT777">
        <v>0</v>
      </c>
      <c r="AU777">
        <f>1-AS777/AT777</f>
        <v>0</v>
      </c>
      <c r="AV777">
        <v>0.5</v>
      </c>
      <c r="AW777">
        <f>BV777</f>
        <v>0</v>
      </c>
      <c r="AX777">
        <f>K777</f>
        <v>0</v>
      </c>
      <c r="AY777">
        <f>AU777*AV777*AW777</f>
        <v>0</v>
      </c>
      <c r="AZ777">
        <f>(AX777-AP777)/AW777</f>
        <v>0</v>
      </c>
      <c r="BA777">
        <f>(AN777-AT777)/AT777</f>
        <v>0</v>
      </c>
      <c r="BB777">
        <f>AM777/(AO777+AM777/AT777)</f>
        <v>0</v>
      </c>
      <c r="BC777" t="s">
        <v>303</v>
      </c>
      <c r="BD777">
        <v>0</v>
      </c>
      <c r="BE777">
        <f>IF(BD777&lt;&gt;0, BD777, BB777)</f>
        <v>0</v>
      </c>
      <c r="BF777">
        <f>1-BE777/AT777</f>
        <v>0</v>
      </c>
      <c r="BG777">
        <f>(AT777-AS777)/(AT777-BE777)</f>
        <v>0</v>
      </c>
      <c r="BH777">
        <f>(AN777-AT777)/(AN777-BE777)</f>
        <v>0</v>
      </c>
      <c r="BI777">
        <f>(AT777-AS777)/(AT777-AM777)</f>
        <v>0</v>
      </c>
      <c r="BJ777">
        <f>(AN777-AT777)/(AN777-AM777)</f>
        <v>0</v>
      </c>
      <c r="BK777">
        <f>(BG777*BE777/AS777)</f>
        <v>0</v>
      </c>
      <c r="BL777">
        <f>(1-BK777)</f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f>$B$11*CS777+$C$11*CT777+$F$11*CU777*(1-CX777)</f>
        <v>0</v>
      </c>
      <c r="BV777">
        <f>BU777*BW777</f>
        <v>0</v>
      </c>
      <c r="BW777">
        <f>($B$11*$D$9+$C$11*$D$9+$F$11*((DH777+CZ777)/MAX(DH777+CZ777+DI777, 0.1)*$I$9+DI777/MAX(DH777+CZ777+DI777, 0.1)*$J$9))/($B$11+$C$11+$F$11)</f>
        <v>0</v>
      </c>
      <c r="BX777">
        <f>($B$11*$K$9+$C$11*$K$9+$F$11*((DH777+CZ777)/MAX(DH777+CZ777+DI777, 0.1)*$P$9+DI777/MAX(DH777+CZ777+DI777, 0.1)*$Q$9))/($B$11+$C$11+$F$11)</f>
        <v>0</v>
      </c>
      <c r="BY777">
        <v>6</v>
      </c>
      <c r="BZ777">
        <v>0.5</v>
      </c>
      <c r="CA777" t="s">
        <v>304</v>
      </c>
      <c r="CB777">
        <v>2</v>
      </c>
      <c r="CC777">
        <v>1625678735.5</v>
      </c>
      <c r="CD777">
        <v>404.949333333333</v>
      </c>
      <c r="CE777">
        <v>419.979333333333</v>
      </c>
      <c r="CF777">
        <v>20.1216</v>
      </c>
      <c r="CG777">
        <v>15.8949666666667</v>
      </c>
      <c r="CH777">
        <v>419.291</v>
      </c>
      <c r="CI777">
        <v>21.7864</v>
      </c>
      <c r="CJ777">
        <v>499.978333333333</v>
      </c>
      <c r="CK777">
        <v>100.411</v>
      </c>
      <c r="CL777">
        <v>0.100014666666667</v>
      </c>
      <c r="CM777">
        <v>36.2698</v>
      </c>
      <c r="CN777">
        <v>35.3097333333333</v>
      </c>
      <c r="CO777">
        <v>999.9</v>
      </c>
      <c r="CP777">
        <v>0</v>
      </c>
      <c r="CQ777">
        <v>0</v>
      </c>
      <c r="CR777">
        <v>9967.5</v>
      </c>
      <c r="CS777">
        <v>0</v>
      </c>
      <c r="CT777">
        <v>4.67642666666667</v>
      </c>
      <c r="CU777">
        <v>1045.82666666667</v>
      </c>
      <c r="CV777">
        <v>0.961995</v>
      </c>
      <c r="CW777">
        <v>0.0380048</v>
      </c>
      <c r="CX777">
        <v>0</v>
      </c>
      <c r="CY777">
        <v>1077.76</v>
      </c>
      <c r="CZ777">
        <v>4.99912</v>
      </c>
      <c r="DA777">
        <v>11300.3333333333</v>
      </c>
      <c r="DB777">
        <v>6711.71</v>
      </c>
      <c r="DC777">
        <v>39.708</v>
      </c>
      <c r="DD777">
        <v>42.104</v>
      </c>
      <c r="DE777">
        <v>41.2286666666667</v>
      </c>
      <c r="DF777">
        <v>41.9996666666667</v>
      </c>
      <c r="DG777">
        <v>42.6456666666667</v>
      </c>
      <c r="DH777">
        <v>1001.26666666667</v>
      </c>
      <c r="DI777">
        <v>39.56</v>
      </c>
      <c r="DJ777">
        <v>0</v>
      </c>
      <c r="DK777">
        <v>1625678737.4</v>
      </c>
      <c r="DL777">
        <v>0</v>
      </c>
      <c r="DM777">
        <v>1078.754</v>
      </c>
      <c r="DN777">
        <v>-10.6299999807699</v>
      </c>
      <c r="DO777">
        <v>-131.976922741338</v>
      </c>
      <c r="DP777">
        <v>11315.8</v>
      </c>
      <c r="DQ777">
        <v>15</v>
      </c>
      <c r="DR777">
        <v>1625677134.6</v>
      </c>
      <c r="DS777" t="s">
        <v>305</v>
      </c>
      <c r="DT777">
        <v>1625677128.6</v>
      </c>
      <c r="DU777">
        <v>1625677134.6</v>
      </c>
      <c r="DV777">
        <v>2</v>
      </c>
      <c r="DW777">
        <v>0.041</v>
      </c>
      <c r="DX777">
        <v>0.026</v>
      </c>
      <c r="DY777">
        <v>-14.347</v>
      </c>
      <c r="DZ777">
        <v>-1.389</v>
      </c>
      <c r="EA777">
        <v>420</v>
      </c>
      <c r="EB777">
        <v>5</v>
      </c>
      <c r="EC777">
        <v>0.14</v>
      </c>
      <c r="ED777">
        <v>0.08</v>
      </c>
      <c r="EE777">
        <v>-15.0902341463415</v>
      </c>
      <c r="EF777">
        <v>0.00406411149824492</v>
      </c>
      <c r="EG777">
        <v>0.0639225812604825</v>
      </c>
      <c r="EH777">
        <v>1</v>
      </c>
      <c r="EI777">
        <v>1079.28181818182</v>
      </c>
      <c r="EJ777">
        <v>-10.6939738798079</v>
      </c>
      <c r="EK777">
        <v>1.03336008140978</v>
      </c>
      <c r="EL777">
        <v>0</v>
      </c>
      <c r="EM777">
        <v>4.23556926829268</v>
      </c>
      <c r="EN777">
        <v>-0.0279984668989564</v>
      </c>
      <c r="EO777">
        <v>0.00362122293737424</v>
      </c>
      <c r="EP777">
        <v>1</v>
      </c>
      <c r="EQ777">
        <v>2</v>
      </c>
      <c r="ER777">
        <v>3</v>
      </c>
      <c r="ES777" t="s">
        <v>349</v>
      </c>
      <c r="ET777">
        <v>100</v>
      </c>
      <c r="EU777">
        <v>100</v>
      </c>
      <c r="EV777">
        <v>-14.342</v>
      </c>
      <c r="EW777">
        <v>-1.6651</v>
      </c>
      <c r="EX777">
        <v>-14.3476998515065</v>
      </c>
      <c r="EY777">
        <v>0.000485247639819423</v>
      </c>
      <c r="EZ777">
        <v>-1.36446825205216e-06</v>
      </c>
      <c r="FA777">
        <v>5.78542989185787e-10</v>
      </c>
      <c r="FB777">
        <v>-1.1099058739466</v>
      </c>
      <c r="FC777">
        <v>-0.0508365997127688</v>
      </c>
      <c r="FD777">
        <v>0.00161886503163497</v>
      </c>
      <c r="FE777">
        <v>-2.08621555845513e-05</v>
      </c>
      <c r="FF777">
        <v>0</v>
      </c>
      <c r="FG777">
        <v>2096</v>
      </c>
      <c r="FH777">
        <v>2</v>
      </c>
      <c r="FI777">
        <v>28</v>
      </c>
      <c r="FJ777">
        <v>26.8</v>
      </c>
      <c r="FK777">
        <v>26.7</v>
      </c>
      <c r="FL777">
        <v>18</v>
      </c>
      <c r="FM777">
        <v>494.896</v>
      </c>
      <c r="FN777">
        <v>515.672</v>
      </c>
      <c r="FO777">
        <v>42.7852</v>
      </c>
      <c r="FP777">
        <v>27.2212</v>
      </c>
      <c r="FQ777">
        <v>30.0004</v>
      </c>
      <c r="FR777">
        <v>27.0299</v>
      </c>
      <c r="FS777">
        <v>26.9861</v>
      </c>
      <c r="FT777">
        <v>21.6268</v>
      </c>
      <c r="FU777">
        <v>0</v>
      </c>
      <c r="FV777">
        <v>13.4588</v>
      </c>
      <c r="FW777">
        <v>42.83</v>
      </c>
      <c r="FX777">
        <v>420</v>
      </c>
      <c r="FY777">
        <v>20.4988</v>
      </c>
      <c r="FZ777">
        <v>101.621</v>
      </c>
      <c r="GA777">
        <v>96.1217</v>
      </c>
    </row>
    <row r="778" spans="1:183">
      <c r="A778">
        <v>762</v>
      </c>
      <c r="B778">
        <v>1625678738.5</v>
      </c>
      <c r="C778">
        <v>1522.40000009537</v>
      </c>
      <c r="D778" t="s">
        <v>1830</v>
      </c>
      <c r="E778" t="s">
        <v>1831</v>
      </c>
      <c r="F778">
        <v>1</v>
      </c>
      <c r="G778" t="s">
        <v>302</v>
      </c>
      <c r="H778">
        <v>1625678737.5</v>
      </c>
      <c r="I778">
        <f>(J778)/1000</f>
        <v>0</v>
      </c>
      <c r="J778">
        <f>1000*CJ778*AH778*(CF778-CG778)/(100*BY778*(1000-AH778*CF778))</f>
        <v>0</v>
      </c>
      <c r="K778">
        <f>CJ778*AH778*(CE778-CD778*(1000-AH778*CG778)/(1000-AH778*CF778))/(100*BY778)</f>
        <v>0</v>
      </c>
      <c r="L778">
        <f>CD778 - IF(AH778&gt;1, K778*BY778*100.0/(AJ778*CR778), 0)</f>
        <v>0</v>
      </c>
      <c r="M778">
        <f>((S778-I778/2)*L778-K778)/(S778+I778/2)</f>
        <v>0</v>
      </c>
      <c r="N778">
        <f>M778*(CK778+CL778)/1000.0</f>
        <v>0</v>
      </c>
      <c r="O778">
        <f>(CD778 - IF(AH778&gt;1, K778*BY778*100.0/(AJ778*CR778), 0))*(CK778+CL778)/1000.0</f>
        <v>0</v>
      </c>
      <c r="P778">
        <f>2.0/((1/R778-1/Q778)+SIGN(R778)*SQRT((1/R778-1/Q778)*(1/R778-1/Q778) + 4*BZ778/((BZ778+1)*(BZ778+1))*(2*1/R778*1/Q778-1/Q778*1/Q778)))</f>
        <v>0</v>
      </c>
      <c r="Q778">
        <f>IF(LEFT(CA778,1)&lt;&gt;"0",IF(LEFT(CA778,1)="1",3.0,CB778),$D$5+$E$5*(CR778*CK778/($K$5*1000))+$F$5*(CR778*CK778/($K$5*1000))*MAX(MIN(BY778,$J$5),$I$5)*MAX(MIN(BY778,$J$5),$I$5)+$G$5*MAX(MIN(BY778,$J$5),$I$5)*(CR778*CK778/($K$5*1000))+$H$5*(CR778*CK778/($K$5*1000))*(CR778*CK778/($K$5*1000)))</f>
        <v>0</v>
      </c>
      <c r="R778">
        <f>I778*(1000-(1000*0.61365*exp(17.502*V778/(240.97+V778))/(CK778+CL778)+CF778)/2)/(1000*0.61365*exp(17.502*V778/(240.97+V778))/(CK778+CL778)-CF778)</f>
        <v>0</v>
      </c>
      <c r="S778">
        <f>1/((BZ778+1)/(P778/1.6)+1/(Q778/1.37)) + BZ778/((BZ778+1)/(P778/1.6) + BZ778/(Q778/1.37))</f>
        <v>0</v>
      </c>
      <c r="T778">
        <f>(BU778*BX778)</f>
        <v>0</v>
      </c>
      <c r="U778">
        <f>(CM778+(T778+2*0.95*5.67E-8*(((CM778+$B$7)+273)^4-(CM778+273)^4)-44100*I778)/(1.84*29.3*Q778+8*0.95*5.67E-8*(CM778+273)^3))</f>
        <v>0</v>
      </c>
      <c r="V778">
        <f>($C$7*CN778+$D$7*CO778+$E$7*U778)</f>
        <v>0</v>
      </c>
      <c r="W778">
        <f>0.61365*exp(17.502*V778/(240.97+V778))</f>
        <v>0</v>
      </c>
      <c r="X778">
        <f>(Y778/Z778*100)</f>
        <v>0</v>
      </c>
      <c r="Y778">
        <f>CF778*(CK778+CL778)/1000</f>
        <v>0</v>
      </c>
      <c r="Z778">
        <f>0.61365*exp(17.502*CM778/(240.97+CM778))</f>
        <v>0</v>
      </c>
      <c r="AA778">
        <f>(W778-CF778*(CK778+CL778)/1000)</f>
        <v>0</v>
      </c>
      <c r="AB778">
        <f>(-I778*44100)</f>
        <v>0</v>
      </c>
      <c r="AC778">
        <f>2*29.3*Q778*0.92*(CM778-V778)</f>
        <v>0</v>
      </c>
      <c r="AD778">
        <f>2*0.95*5.67E-8*(((CM778+$B$7)+273)^4-(V778+273)^4)</f>
        <v>0</v>
      </c>
      <c r="AE778">
        <f>T778+AD778+AB778+AC778</f>
        <v>0</v>
      </c>
      <c r="AF778">
        <v>0</v>
      </c>
      <c r="AG778">
        <v>0</v>
      </c>
      <c r="AH778">
        <f>IF(AF778*$H$13&gt;=AJ778,1.0,(AJ778/(AJ778-AF778*$H$13)))</f>
        <v>0</v>
      </c>
      <c r="AI778">
        <f>(AH778-1)*100</f>
        <v>0</v>
      </c>
      <c r="AJ778">
        <f>MAX(0,($B$13+$C$13*CR778)/(1+$D$13*CR778)*CK778/(CM778+273)*$E$13)</f>
        <v>0</v>
      </c>
      <c r="AK778" t="s">
        <v>303</v>
      </c>
      <c r="AL778" t="s">
        <v>303</v>
      </c>
      <c r="AM778">
        <v>0</v>
      </c>
      <c r="AN778">
        <v>0</v>
      </c>
      <c r="AO778">
        <f>1-AM778/AN778</f>
        <v>0</v>
      </c>
      <c r="AP778">
        <v>0</v>
      </c>
      <c r="AQ778" t="s">
        <v>303</v>
      </c>
      <c r="AR778" t="s">
        <v>303</v>
      </c>
      <c r="AS778">
        <v>0</v>
      </c>
      <c r="AT778">
        <v>0</v>
      </c>
      <c r="AU778">
        <f>1-AS778/AT778</f>
        <v>0</v>
      </c>
      <c r="AV778">
        <v>0.5</v>
      </c>
      <c r="AW778">
        <f>BV778</f>
        <v>0</v>
      </c>
      <c r="AX778">
        <f>K778</f>
        <v>0</v>
      </c>
      <c r="AY778">
        <f>AU778*AV778*AW778</f>
        <v>0</v>
      </c>
      <c r="AZ778">
        <f>(AX778-AP778)/AW778</f>
        <v>0</v>
      </c>
      <c r="BA778">
        <f>(AN778-AT778)/AT778</f>
        <v>0</v>
      </c>
      <c r="BB778">
        <f>AM778/(AO778+AM778/AT778)</f>
        <v>0</v>
      </c>
      <c r="BC778" t="s">
        <v>303</v>
      </c>
      <c r="BD778">
        <v>0</v>
      </c>
      <c r="BE778">
        <f>IF(BD778&lt;&gt;0, BD778, BB778)</f>
        <v>0</v>
      </c>
      <c r="BF778">
        <f>1-BE778/AT778</f>
        <v>0</v>
      </c>
      <c r="BG778">
        <f>(AT778-AS778)/(AT778-BE778)</f>
        <v>0</v>
      </c>
      <c r="BH778">
        <f>(AN778-AT778)/(AN778-BE778)</f>
        <v>0</v>
      </c>
      <c r="BI778">
        <f>(AT778-AS778)/(AT778-AM778)</f>
        <v>0</v>
      </c>
      <c r="BJ778">
        <f>(AN778-AT778)/(AN778-AM778)</f>
        <v>0</v>
      </c>
      <c r="BK778">
        <f>(BG778*BE778/AS778)</f>
        <v>0</v>
      </c>
      <c r="BL778">
        <f>(1-BK778)</f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f>$B$11*CS778+$C$11*CT778+$F$11*CU778*(1-CX778)</f>
        <v>0</v>
      </c>
      <c r="BV778">
        <f>BU778*BW778</f>
        <v>0</v>
      </c>
      <c r="BW778">
        <f>($B$11*$D$9+$C$11*$D$9+$F$11*((DH778+CZ778)/MAX(DH778+CZ778+DI778, 0.1)*$I$9+DI778/MAX(DH778+CZ778+DI778, 0.1)*$J$9))/($B$11+$C$11+$F$11)</f>
        <v>0</v>
      </c>
      <c r="BX778">
        <f>($B$11*$K$9+$C$11*$K$9+$F$11*((DH778+CZ778)/MAX(DH778+CZ778+DI778, 0.1)*$P$9+DI778/MAX(DH778+CZ778+DI778, 0.1)*$Q$9))/($B$11+$C$11+$F$11)</f>
        <v>0</v>
      </c>
      <c r="BY778">
        <v>6</v>
      </c>
      <c r="BZ778">
        <v>0.5</v>
      </c>
      <c r="CA778" t="s">
        <v>304</v>
      </c>
      <c r="CB778">
        <v>2</v>
      </c>
      <c r="CC778">
        <v>1625678737.5</v>
      </c>
      <c r="CD778">
        <v>404.958666666667</v>
      </c>
      <c r="CE778">
        <v>420.025333333333</v>
      </c>
      <c r="CF778">
        <v>20.1689333333333</v>
      </c>
      <c r="CG778">
        <v>15.9595666666667</v>
      </c>
      <c r="CH778">
        <v>419.300333333333</v>
      </c>
      <c r="CI778">
        <v>21.8342</v>
      </c>
      <c r="CJ778">
        <v>500.048</v>
      </c>
      <c r="CK778">
        <v>100.411333333333</v>
      </c>
      <c r="CL778">
        <v>0.10045</v>
      </c>
      <c r="CM778">
        <v>36.2993</v>
      </c>
      <c r="CN778">
        <v>35.3398333333333</v>
      </c>
      <c r="CO778">
        <v>999.9</v>
      </c>
      <c r="CP778">
        <v>0</v>
      </c>
      <c r="CQ778">
        <v>0</v>
      </c>
      <c r="CR778">
        <v>9970</v>
      </c>
      <c r="CS778">
        <v>0</v>
      </c>
      <c r="CT778">
        <v>4.67504666666667</v>
      </c>
      <c r="CU778">
        <v>1046.02666666667</v>
      </c>
      <c r="CV778">
        <v>0.961998666666667</v>
      </c>
      <c r="CW778">
        <v>0.0380011</v>
      </c>
      <c r="CX778">
        <v>0</v>
      </c>
      <c r="CY778">
        <v>1077.08333333333</v>
      </c>
      <c r="CZ778">
        <v>4.99912</v>
      </c>
      <c r="DA778">
        <v>11300.4666666667</v>
      </c>
      <c r="DB778">
        <v>6712.98333333333</v>
      </c>
      <c r="DC778">
        <v>39.8746666666667</v>
      </c>
      <c r="DD778">
        <v>42.083</v>
      </c>
      <c r="DE778">
        <v>41.3333333333333</v>
      </c>
      <c r="DF778">
        <v>42.0416666666667</v>
      </c>
      <c r="DG778">
        <v>42.5203333333333</v>
      </c>
      <c r="DH778">
        <v>1001.46333333333</v>
      </c>
      <c r="DI778">
        <v>39.5633333333333</v>
      </c>
      <c r="DJ778">
        <v>0</v>
      </c>
      <c r="DK778">
        <v>1625678739.2</v>
      </c>
      <c r="DL778">
        <v>0</v>
      </c>
      <c r="DM778">
        <v>1078.46692307692</v>
      </c>
      <c r="DN778">
        <v>-11.0488888938285</v>
      </c>
      <c r="DO778">
        <v>-122.847863195221</v>
      </c>
      <c r="DP778">
        <v>11312.8038461538</v>
      </c>
      <c r="DQ778">
        <v>15</v>
      </c>
      <c r="DR778">
        <v>1625677134.6</v>
      </c>
      <c r="DS778" t="s">
        <v>305</v>
      </c>
      <c r="DT778">
        <v>1625677128.6</v>
      </c>
      <c r="DU778">
        <v>1625677134.6</v>
      </c>
      <c r="DV778">
        <v>2</v>
      </c>
      <c r="DW778">
        <v>0.041</v>
      </c>
      <c r="DX778">
        <v>0.026</v>
      </c>
      <c r="DY778">
        <v>-14.347</v>
      </c>
      <c r="DZ778">
        <v>-1.389</v>
      </c>
      <c r="EA778">
        <v>420</v>
      </c>
      <c r="EB778">
        <v>5</v>
      </c>
      <c r="EC778">
        <v>0.14</v>
      </c>
      <c r="ED778">
        <v>0.08</v>
      </c>
      <c r="EE778">
        <v>-15.0911902439024</v>
      </c>
      <c r="EF778">
        <v>0.129263414634145</v>
      </c>
      <c r="EG778">
        <v>0.0630682820243385</v>
      </c>
      <c r="EH778">
        <v>1</v>
      </c>
      <c r="EI778">
        <v>1078.94085714286</v>
      </c>
      <c r="EJ778">
        <v>-10.773357704904</v>
      </c>
      <c r="EK778">
        <v>1.0985766672734</v>
      </c>
      <c r="EL778">
        <v>0</v>
      </c>
      <c r="EM778">
        <v>4.23293414634146</v>
      </c>
      <c r="EN778">
        <v>-0.0607417421602803</v>
      </c>
      <c r="EO778">
        <v>0.00804930840101683</v>
      </c>
      <c r="EP778">
        <v>1</v>
      </c>
      <c r="EQ778">
        <v>2</v>
      </c>
      <c r="ER778">
        <v>3</v>
      </c>
      <c r="ES778" t="s">
        <v>349</v>
      </c>
      <c r="ET778">
        <v>100</v>
      </c>
      <c r="EU778">
        <v>100</v>
      </c>
      <c r="EV778">
        <v>-14.341</v>
      </c>
      <c r="EW778">
        <v>-1.6655</v>
      </c>
      <c r="EX778">
        <v>-14.3476998515065</v>
      </c>
      <c r="EY778">
        <v>0.000485247639819423</v>
      </c>
      <c r="EZ778">
        <v>-1.36446825205216e-06</v>
      </c>
      <c r="FA778">
        <v>5.78542989185787e-10</v>
      </c>
      <c r="FB778">
        <v>-1.1099058739466</v>
      </c>
      <c r="FC778">
        <v>-0.0508365997127688</v>
      </c>
      <c r="FD778">
        <v>0.00161886503163497</v>
      </c>
      <c r="FE778">
        <v>-2.08621555845513e-05</v>
      </c>
      <c r="FF778">
        <v>0</v>
      </c>
      <c r="FG778">
        <v>2096</v>
      </c>
      <c r="FH778">
        <v>2</v>
      </c>
      <c r="FI778">
        <v>28</v>
      </c>
      <c r="FJ778">
        <v>26.8</v>
      </c>
      <c r="FK778">
        <v>26.7</v>
      </c>
      <c r="FL778">
        <v>18</v>
      </c>
      <c r="FM778">
        <v>494.949</v>
      </c>
      <c r="FN778">
        <v>515.802</v>
      </c>
      <c r="FO778">
        <v>42.8337</v>
      </c>
      <c r="FP778">
        <v>27.2247</v>
      </c>
      <c r="FQ778">
        <v>30.0008</v>
      </c>
      <c r="FR778">
        <v>27.0327</v>
      </c>
      <c r="FS778">
        <v>26.9884</v>
      </c>
      <c r="FT778">
        <v>21.6269</v>
      </c>
      <c r="FU778">
        <v>0</v>
      </c>
      <c r="FV778">
        <v>13.9352</v>
      </c>
      <c r="FW778">
        <v>42.9</v>
      </c>
      <c r="FX778">
        <v>420</v>
      </c>
      <c r="FY778">
        <v>20.5639</v>
      </c>
      <c r="FZ778">
        <v>101.621</v>
      </c>
      <c r="GA778">
        <v>96.1217</v>
      </c>
    </row>
    <row r="779" spans="1:183">
      <c r="A779">
        <v>763</v>
      </c>
      <c r="B779">
        <v>1625678740.5</v>
      </c>
      <c r="C779">
        <v>1524.40000009537</v>
      </c>
      <c r="D779" t="s">
        <v>1832</v>
      </c>
      <c r="E779" t="s">
        <v>1833</v>
      </c>
      <c r="F779">
        <v>1</v>
      </c>
      <c r="G779" t="s">
        <v>302</v>
      </c>
      <c r="H779">
        <v>1625678739.5</v>
      </c>
      <c r="I779">
        <f>(J779)/1000</f>
        <v>0</v>
      </c>
      <c r="J779">
        <f>1000*CJ779*AH779*(CF779-CG779)/(100*BY779*(1000-AH779*CF779))</f>
        <v>0</v>
      </c>
      <c r="K779">
        <f>CJ779*AH779*(CE779-CD779*(1000-AH779*CG779)/(1000-AH779*CF779))/(100*BY779)</f>
        <v>0</v>
      </c>
      <c r="L779">
        <f>CD779 - IF(AH779&gt;1, K779*BY779*100.0/(AJ779*CR779), 0)</f>
        <v>0</v>
      </c>
      <c r="M779">
        <f>((S779-I779/2)*L779-K779)/(S779+I779/2)</f>
        <v>0</v>
      </c>
      <c r="N779">
        <f>M779*(CK779+CL779)/1000.0</f>
        <v>0</v>
      </c>
      <c r="O779">
        <f>(CD779 - IF(AH779&gt;1, K779*BY779*100.0/(AJ779*CR779), 0))*(CK779+CL779)/1000.0</f>
        <v>0</v>
      </c>
      <c r="P779">
        <f>2.0/((1/R779-1/Q779)+SIGN(R779)*SQRT((1/R779-1/Q779)*(1/R779-1/Q779) + 4*BZ779/((BZ779+1)*(BZ779+1))*(2*1/R779*1/Q779-1/Q779*1/Q779)))</f>
        <v>0</v>
      </c>
      <c r="Q779">
        <f>IF(LEFT(CA779,1)&lt;&gt;"0",IF(LEFT(CA779,1)="1",3.0,CB779),$D$5+$E$5*(CR779*CK779/($K$5*1000))+$F$5*(CR779*CK779/($K$5*1000))*MAX(MIN(BY779,$J$5),$I$5)*MAX(MIN(BY779,$J$5),$I$5)+$G$5*MAX(MIN(BY779,$J$5),$I$5)*(CR779*CK779/($K$5*1000))+$H$5*(CR779*CK779/($K$5*1000))*(CR779*CK779/($K$5*1000)))</f>
        <v>0</v>
      </c>
      <c r="R779">
        <f>I779*(1000-(1000*0.61365*exp(17.502*V779/(240.97+V779))/(CK779+CL779)+CF779)/2)/(1000*0.61365*exp(17.502*V779/(240.97+V779))/(CK779+CL779)-CF779)</f>
        <v>0</v>
      </c>
      <c r="S779">
        <f>1/((BZ779+1)/(P779/1.6)+1/(Q779/1.37)) + BZ779/((BZ779+1)/(P779/1.6) + BZ779/(Q779/1.37))</f>
        <v>0</v>
      </c>
      <c r="T779">
        <f>(BU779*BX779)</f>
        <v>0</v>
      </c>
      <c r="U779">
        <f>(CM779+(T779+2*0.95*5.67E-8*(((CM779+$B$7)+273)^4-(CM779+273)^4)-44100*I779)/(1.84*29.3*Q779+8*0.95*5.67E-8*(CM779+273)^3))</f>
        <v>0</v>
      </c>
      <c r="V779">
        <f>($C$7*CN779+$D$7*CO779+$E$7*U779)</f>
        <v>0</v>
      </c>
      <c r="W779">
        <f>0.61365*exp(17.502*V779/(240.97+V779))</f>
        <v>0</v>
      </c>
      <c r="X779">
        <f>(Y779/Z779*100)</f>
        <v>0</v>
      </c>
      <c r="Y779">
        <f>CF779*(CK779+CL779)/1000</f>
        <v>0</v>
      </c>
      <c r="Z779">
        <f>0.61365*exp(17.502*CM779/(240.97+CM779))</f>
        <v>0</v>
      </c>
      <c r="AA779">
        <f>(W779-CF779*(CK779+CL779)/1000)</f>
        <v>0</v>
      </c>
      <c r="AB779">
        <f>(-I779*44100)</f>
        <v>0</v>
      </c>
      <c r="AC779">
        <f>2*29.3*Q779*0.92*(CM779-V779)</f>
        <v>0</v>
      </c>
      <c r="AD779">
        <f>2*0.95*5.67E-8*(((CM779+$B$7)+273)^4-(V779+273)^4)</f>
        <v>0</v>
      </c>
      <c r="AE779">
        <f>T779+AD779+AB779+AC779</f>
        <v>0</v>
      </c>
      <c r="AF779">
        <v>0</v>
      </c>
      <c r="AG779">
        <v>0</v>
      </c>
      <c r="AH779">
        <f>IF(AF779*$H$13&gt;=AJ779,1.0,(AJ779/(AJ779-AF779*$H$13)))</f>
        <v>0</v>
      </c>
      <c r="AI779">
        <f>(AH779-1)*100</f>
        <v>0</v>
      </c>
      <c r="AJ779">
        <f>MAX(0,($B$13+$C$13*CR779)/(1+$D$13*CR779)*CK779/(CM779+273)*$E$13)</f>
        <v>0</v>
      </c>
      <c r="AK779" t="s">
        <v>303</v>
      </c>
      <c r="AL779" t="s">
        <v>303</v>
      </c>
      <c r="AM779">
        <v>0</v>
      </c>
      <c r="AN779">
        <v>0</v>
      </c>
      <c r="AO779">
        <f>1-AM779/AN779</f>
        <v>0</v>
      </c>
      <c r="AP779">
        <v>0</v>
      </c>
      <c r="AQ779" t="s">
        <v>303</v>
      </c>
      <c r="AR779" t="s">
        <v>303</v>
      </c>
      <c r="AS779">
        <v>0</v>
      </c>
      <c r="AT779">
        <v>0</v>
      </c>
      <c r="AU779">
        <f>1-AS779/AT779</f>
        <v>0</v>
      </c>
      <c r="AV779">
        <v>0.5</v>
      </c>
      <c r="AW779">
        <f>BV779</f>
        <v>0</v>
      </c>
      <c r="AX779">
        <f>K779</f>
        <v>0</v>
      </c>
      <c r="AY779">
        <f>AU779*AV779*AW779</f>
        <v>0</v>
      </c>
      <c r="AZ779">
        <f>(AX779-AP779)/AW779</f>
        <v>0</v>
      </c>
      <c r="BA779">
        <f>(AN779-AT779)/AT779</f>
        <v>0</v>
      </c>
      <c r="BB779">
        <f>AM779/(AO779+AM779/AT779)</f>
        <v>0</v>
      </c>
      <c r="BC779" t="s">
        <v>303</v>
      </c>
      <c r="BD779">
        <v>0</v>
      </c>
      <c r="BE779">
        <f>IF(BD779&lt;&gt;0, BD779, BB779)</f>
        <v>0</v>
      </c>
      <c r="BF779">
        <f>1-BE779/AT779</f>
        <v>0</v>
      </c>
      <c r="BG779">
        <f>(AT779-AS779)/(AT779-BE779)</f>
        <v>0</v>
      </c>
      <c r="BH779">
        <f>(AN779-AT779)/(AN779-BE779)</f>
        <v>0</v>
      </c>
      <c r="BI779">
        <f>(AT779-AS779)/(AT779-AM779)</f>
        <v>0</v>
      </c>
      <c r="BJ779">
        <f>(AN779-AT779)/(AN779-AM779)</f>
        <v>0</v>
      </c>
      <c r="BK779">
        <f>(BG779*BE779/AS779)</f>
        <v>0</v>
      </c>
      <c r="BL779">
        <f>(1-BK779)</f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f>$B$11*CS779+$C$11*CT779+$F$11*CU779*(1-CX779)</f>
        <v>0</v>
      </c>
      <c r="BV779">
        <f>BU779*BW779</f>
        <v>0</v>
      </c>
      <c r="BW779">
        <f>($B$11*$D$9+$C$11*$D$9+$F$11*((DH779+CZ779)/MAX(DH779+CZ779+DI779, 0.1)*$I$9+DI779/MAX(DH779+CZ779+DI779, 0.1)*$J$9))/($B$11+$C$11+$F$11)</f>
        <v>0</v>
      </c>
      <c r="BX779">
        <f>($B$11*$K$9+$C$11*$K$9+$F$11*((DH779+CZ779)/MAX(DH779+CZ779+DI779, 0.1)*$P$9+DI779/MAX(DH779+CZ779+DI779, 0.1)*$Q$9))/($B$11+$C$11+$F$11)</f>
        <v>0</v>
      </c>
      <c r="BY779">
        <v>6</v>
      </c>
      <c r="BZ779">
        <v>0.5</v>
      </c>
      <c r="CA779" t="s">
        <v>304</v>
      </c>
      <c r="CB779">
        <v>2</v>
      </c>
      <c r="CC779">
        <v>1625678739.5</v>
      </c>
      <c r="CD779">
        <v>404.97</v>
      </c>
      <c r="CE779">
        <v>420.022333333333</v>
      </c>
      <c r="CF779">
        <v>20.2214333333333</v>
      </c>
      <c r="CG779">
        <v>16.0194333333333</v>
      </c>
      <c r="CH779">
        <v>419.311333333333</v>
      </c>
      <c r="CI779">
        <v>21.8872</v>
      </c>
      <c r="CJ779">
        <v>500.057333333333</v>
      </c>
      <c r="CK779">
        <v>100.410333333333</v>
      </c>
      <c r="CL779">
        <v>0.1000519</v>
      </c>
      <c r="CM779">
        <v>36.3286</v>
      </c>
      <c r="CN779">
        <v>35.37</v>
      </c>
      <c r="CO779">
        <v>999.9</v>
      </c>
      <c r="CP779">
        <v>0</v>
      </c>
      <c r="CQ779">
        <v>0</v>
      </c>
      <c r="CR779">
        <v>9999.58333333333</v>
      </c>
      <c r="CS779">
        <v>0</v>
      </c>
      <c r="CT779">
        <v>4.70813</v>
      </c>
      <c r="CU779">
        <v>1046.02333333333</v>
      </c>
      <c r="CV779">
        <v>0.962002333333333</v>
      </c>
      <c r="CW779">
        <v>0.0379974</v>
      </c>
      <c r="CX779">
        <v>0</v>
      </c>
      <c r="CY779">
        <v>1076.67333333333</v>
      </c>
      <c r="CZ779">
        <v>4.99912</v>
      </c>
      <c r="DA779">
        <v>11297.2666666667</v>
      </c>
      <c r="DB779">
        <v>6712.97333333333</v>
      </c>
      <c r="DC779">
        <v>39.9583333333333</v>
      </c>
      <c r="DD779">
        <v>42.125</v>
      </c>
      <c r="DE779">
        <v>41.437</v>
      </c>
      <c r="DF779">
        <v>42.1456666666667</v>
      </c>
      <c r="DG779">
        <v>42.604</v>
      </c>
      <c r="DH779">
        <v>1001.46333333333</v>
      </c>
      <c r="DI779">
        <v>39.56</v>
      </c>
      <c r="DJ779">
        <v>0</v>
      </c>
      <c r="DK779">
        <v>1625678741.6</v>
      </c>
      <c r="DL779">
        <v>0</v>
      </c>
      <c r="DM779">
        <v>1078.00384615385</v>
      </c>
      <c r="DN779">
        <v>-11.6451282093268</v>
      </c>
      <c r="DO779">
        <v>-110.615384510699</v>
      </c>
      <c r="DP779">
        <v>11308.1346153846</v>
      </c>
      <c r="DQ779">
        <v>15</v>
      </c>
      <c r="DR779">
        <v>1625677134.6</v>
      </c>
      <c r="DS779" t="s">
        <v>305</v>
      </c>
      <c r="DT779">
        <v>1625677128.6</v>
      </c>
      <c r="DU779">
        <v>1625677134.6</v>
      </c>
      <c r="DV779">
        <v>2</v>
      </c>
      <c r="DW779">
        <v>0.041</v>
      </c>
      <c r="DX779">
        <v>0.026</v>
      </c>
      <c r="DY779">
        <v>-14.347</v>
      </c>
      <c r="DZ779">
        <v>-1.389</v>
      </c>
      <c r="EA779">
        <v>420</v>
      </c>
      <c r="EB779">
        <v>5</v>
      </c>
      <c r="EC779">
        <v>0.14</v>
      </c>
      <c r="ED779">
        <v>0.08</v>
      </c>
      <c r="EE779">
        <v>-15.0977024390244</v>
      </c>
      <c r="EF779">
        <v>0.37223205574912</v>
      </c>
      <c r="EG779">
        <v>0.0555274684291363</v>
      </c>
      <c r="EH779">
        <v>1</v>
      </c>
      <c r="EI779">
        <v>1078.49</v>
      </c>
      <c r="EJ779">
        <v>-11.0720019037782</v>
      </c>
      <c r="EK779">
        <v>1.06924215586499</v>
      </c>
      <c r="EL779">
        <v>0</v>
      </c>
      <c r="EM779">
        <v>4.22935146341463</v>
      </c>
      <c r="EN779">
        <v>-0.0972712891986024</v>
      </c>
      <c r="EO779">
        <v>0.0118845923128975</v>
      </c>
      <c r="EP779">
        <v>1</v>
      </c>
      <c r="EQ779">
        <v>2</v>
      </c>
      <c r="ER779">
        <v>3</v>
      </c>
      <c r="ES779" t="s">
        <v>349</v>
      </c>
      <c r="ET779">
        <v>100</v>
      </c>
      <c r="EU779">
        <v>100</v>
      </c>
      <c r="EV779">
        <v>-14.341</v>
      </c>
      <c r="EW779">
        <v>-1.6661</v>
      </c>
      <c r="EX779">
        <v>-14.3476998515065</v>
      </c>
      <c r="EY779">
        <v>0.000485247639819423</v>
      </c>
      <c r="EZ779">
        <v>-1.36446825205216e-06</v>
      </c>
      <c r="FA779">
        <v>5.78542989185787e-10</v>
      </c>
      <c r="FB779">
        <v>-1.1099058739466</v>
      </c>
      <c r="FC779">
        <v>-0.0508365997127688</v>
      </c>
      <c r="FD779">
        <v>0.00161886503163497</v>
      </c>
      <c r="FE779">
        <v>-2.08621555845513e-05</v>
      </c>
      <c r="FF779">
        <v>0</v>
      </c>
      <c r="FG779">
        <v>2096</v>
      </c>
      <c r="FH779">
        <v>2</v>
      </c>
      <c r="FI779">
        <v>28</v>
      </c>
      <c r="FJ779">
        <v>26.9</v>
      </c>
      <c r="FK779">
        <v>26.8</v>
      </c>
      <c r="FL779">
        <v>18</v>
      </c>
      <c r="FM779">
        <v>494.915</v>
      </c>
      <c r="FN779">
        <v>515.787</v>
      </c>
      <c r="FO779">
        <v>42.8781</v>
      </c>
      <c r="FP779">
        <v>27.2282</v>
      </c>
      <c r="FQ779">
        <v>30.0007</v>
      </c>
      <c r="FR779">
        <v>27.0355</v>
      </c>
      <c r="FS779">
        <v>26.9907</v>
      </c>
      <c r="FT779">
        <v>21.6275</v>
      </c>
      <c r="FU779">
        <v>0</v>
      </c>
      <c r="FV779">
        <v>14.391</v>
      </c>
      <c r="FW779">
        <v>42.96</v>
      </c>
      <c r="FX779">
        <v>420</v>
      </c>
      <c r="FY779">
        <v>20.6211</v>
      </c>
      <c r="FZ779">
        <v>101.621</v>
      </c>
      <c r="GA779">
        <v>96.1209</v>
      </c>
    </row>
    <row r="780" spans="1:183">
      <c r="A780">
        <v>764</v>
      </c>
      <c r="B780">
        <v>1625678742.5</v>
      </c>
      <c r="C780">
        <v>1526.40000009537</v>
      </c>
      <c r="D780" t="s">
        <v>1834</v>
      </c>
      <c r="E780" t="s">
        <v>1835</v>
      </c>
      <c r="F780">
        <v>1</v>
      </c>
      <c r="G780" t="s">
        <v>302</v>
      </c>
      <c r="H780">
        <v>1625678741.5</v>
      </c>
      <c r="I780">
        <f>(J780)/1000</f>
        <v>0</v>
      </c>
      <c r="J780">
        <f>1000*CJ780*AH780*(CF780-CG780)/(100*BY780*(1000-AH780*CF780))</f>
        <v>0</v>
      </c>
      <c r="K780">
        <f>CJ780*AH780*(CE780-CD780*(1000-AH780*CG780)/(1000-AH780*CF780))/(100*BY780)</f>
        <v>0</v>
      </c>
      <c r="L780">
        <f>CD780 - IF(AH780&gt;1, K780*BY780*100.0/(AJ780*CR780), 0)</f>
        <v>0</v>
      </c>
      <c r="M780">
        <f>((S780-I780/2)*L780-K780)/(S780+I780/2)</f>
        <v>0</v>
      </c>
      <c r="N780">
        <f>M780*(CK780+CL780)/1000.0</f>
        <v>0</v>
      </c>
      <c r="O780">
        <f>(CD780 - IF(AH780&gt;1, K780*BY780*100.0/(AJ780*CR780), 0))*(CK780+CL780)/1000.0</f>
        <v>0</v>
      </c>
      <c r="P780">
        <f>2.0/((1/R780-1/Q780)+SIGN(R780)*SQRT((1/R780-1/Q780)*(1/R780-1/Q780) + 4*BZ780/((BZ780+1)*(BZ780+1))*(2*1/R780*1/Q780-1/Q780*1/Q780)))</f>
        <v>0</v>
      </c>
      <c r="Q780">
        <f>IF(LEFT(CA780,1)&lt;&gt;"0",IF(LEFT(CA780,1)="1",3.0,CB780),$D$5+$E$5*(CR780*CK780/($K$5*1000))+$F$5*(CR780*CK780/($K$5*1000))*MAX(MIN(BY780,$J$5),$I$5)*MAX(MIN(BY780,$J$5),$I$5)+$G$5*MAX(MIN(BY780,$J$5),$I$5)*(CR780*CK780/($K$5*1000))+$H$5*(CR780*CK780/($K$5*1000))*(CR780*CK780/($K$5*1000)))</f>
        <v>0</v>
      </c>
      <c r="R780">
        <f>I780*(1000-(1000*0.61365*exp(17.502*V780/(240.97+V780))/(CK780+CL780)+CF780)/2)/(1000*0.61365*exp(17.502*V780/(240.97+V780))/(CK780+CL780)-CF780)</f>
        <v>0</v>
      </c>
      <c r="S780">
        <f>1/((BZ780+1)/(P780/1.6)+1/(Q780/1.37)) + BZ780/((BZ780+1)/(P780/1.6) + BZ780/(Q780/1.37))</f>
        <v>0</v>
      </c>
      <c r="T780">
        <f>(BU780*BX780)</f>
        <v>0</v>
      </c>
      <c r="U780">
        <f>(CM780+(T780+2*0.95*5.67E-8*(((CM780+$B$7)+273)^4-(CM780+273)^4)-44100*I780)/(1.84*29.3*Q780+8*0.95*5.67E-8*(CM780+273)^3))</f>
        <v>0</v>
      </c>
      <c r="V780">
        <f>($C$7*CN780+$D$7*CO780+$E$7*U780)</f>
        <v>0</v>
      </c>
      <c r="W780">
        <f>0.61365*exp(17.502*V780/(240.97+V780))</f>
        <v>0</v>
      </c>
      <c r="X780">
        <f>(Y780/Z780*100)</f>
        <v>0</v>
      </c>
      <c r="Y780">
        <f>CF780*(CK780+CL780)/1000</f>
        <v>0</v>
      </c>
      <c r="Z780">
        <f>0.61365*exp(17.502*CM780/(240.97+CM780))</f>
        <v>0</v>
      </c>
      <c r="AA780">
        <f>(W780-CF780*(CK780+CL780)/1000)</f>
        <v>0</v>
      </c>
      <c r="AB780">
        <f>(-I780*44100)</f>
        <v>0</v>
      </c>
      <c r="AC780">
        <f>2*29.3*Q780*0.92*(CM780-V780)</f>
        <v>0</v>
      </c>
      <c r="AD780">
        <f>2*0.95*5.67E-8*(((CM780+$B$7)+273)^4-(V780+273)^4)</f>
        <v>0</v>
      </c>
      <c r="AE780">
        <f>T780+AD780+AB780+AC780</f>
        <v>0</v>
      </c>
      <c r="AF780">
        <v>0</v>
      </c>
      <c r="AG780">
        <v>0</v>
      </c>
      <c r="AH780">
        <f>IF(AF780*$H$13&gt;=AJ780,1.0,(AJ780/(AJ780-AF780*$H$13)))</f>
        <v>0</v>
      </c>
      <c r="AI780">
        <f>(AH780-1)*100</f>
        <v>0</v>
      </c>
      <c r="AJ780">
        <f>MAX(0,($B$13+$C$13*CR780)/(1+$D$13*CR780)*CK780/(CM780+273)*$E$13)</f>
        <v>0</v>
      </c>
      <c r="AK780" t="s">
        <v>303</v>
      </c>
      <c r="AL780" t="s">
        <v>303</v>
      </c>
      <c r="AM780">
        <v>0</v>
      </c>
      <c r="AN780">
        <v>0</v>
      </c>
      <c r="AO780">
        <f>1-AM780/AN780</f>
        <v>0</v>
      </c>
      <c r="AP780">
        <v>0</v>
      </c>
      <c r="AQ780" t="s">
        <v>303</v>
      </c>
      <c r="AR780" t="s">
        <v>303</v>
      </c>
      <c r="AS780">
        <v>0</v>
      </c>
      <c r="AT780">
        <v>0</v>
      </c>
      <c r="AU780">
        <f>1-AS780/AT780</f>
        <v>0</v>
      </c>
      <c r="AV780">
        <v>0.5</v>
      </c>
      <c r="AW780">
        <f>BV780</f>
        <v>0</v>
      </c>
      <c r="AX780">
        <f>K780</f>
        <v>0</v>
      </c>
      <c r="AY780">
        <f>AU780*AV780*AW780</f>
        <v>0</v>
      </c>
      <c r="AZ780">
        <f>(AX780-AP780)/AW780</f>
        <v>0</v>
      </c>
      <c r="BA780">
        <f>(AN780-AT780)/AT780</f>
        <v>0</v>
      </c>
      <c r="BB780">
        <f>AM780/(AO780+AM780/AT780)</f>
        <v>0</v>
      </c>
      <c r="BC780" t="s">
        <v>303</v>
      </c>
      <c r="BD780">
        <v>0</v>
      </c>
      <c r="BE780">
        <f>IF(BD780&lt;&gt;0, BD780, BB780)</f>
        <v>0</v>
      </c>
      <c r="BF780">
        <f>1-BE780/AT780</f>
        <v>0</v>
      </c>
      <c r="BG780">
        <f>(AT780-AS780)/(AT780-BE780)</f>
        <v>0</v>
      </c>
      <c r="BH780">
        <f>(AN780-AT780)/(AN780-BE780)</f>
        <v>0</v>
      </c>
      <c r="BI780">
        <f>(AT780-AS780)/(AT780-AM780)</f>
        <v>0</v>
      </c>
      <c r="BJ780">
        <f>(AN780-AT780)/(AN780-AM780)</f>
        <v>0</v>
      </c>
      <c r="BK780">
        <f>(BG780*BE780/AS780)</f>
        <v>0</v>
      </c>
      <c r="BL780">
        <f>(1-BK780)</f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f>$B$11*CS780+$C$11*CT780+$F$11*CU780*(1-CX780)</f>
        <v>0</v>
      </c>
      <c r="BV780">
        <f>BU780*BW780</f>
        <v>0</v>
      </c>
      <c r="BW780">
        <f>($B$11*$D$9+$C$11*$D$9+$F$11*((DH780+CZ780)/MAX(DH780+CZ780+DI780, 0.1)*$I$9+DI780/MAX(DH780+CZ780+DI780, 0.1)*$J$9))/($B$11+$C$11+$F$11)</f>
        <v>0</v>
      </c>
      <c r="BX780">
        <f>($B$11*$K$9+$C$11*$K$9+$F$11*((DH780+CZ780)/MAX(DH780+CZ780+DI780, 0.1)*$P$9+DI780/MAX(DH780+CZ780+DI780, 0.1)*$Q$9))/($B$11+$C$11+$F$11)</f>
        <v>0</v>
      </c>
      <c r="BY780">
        <v>6</v>
      </c>
      <c r="BZ780">
        <v>0.5</v>
      </c>
      <c r="CA780" t="s">
        <v>304</v>
      </c>
      <c r="CB780">
        <v>2</v>
      </c>
      <c r="CC780">
        <v>1625678741.5</v>
      </c>
      <c r="CD780">
        <v>404.969333333333</v>
      </c>
      <c r="CE780">
        <v>420.018</v>
      </c>
      <c r="CF780">
        <v>20.2773</v>
      </c>
      <c r="CG780">
        <v>16.0684666666667</v>
      </c>
      <c r="CH780">
        <v>419.310666666667</v>
      </c>
      <c r="CI780">
        <v>21.9436666666667</v>
      </c>
      <c r="CJ780">
        <v>499.986666666667</v>
      </c>
      <c r="CK780">
        <v>100.41</v>
      </c>
      <c r="CL780">
        <v>0.0993351</v>
      </c>
      <c r="CM780">
        <v>36.3583666666667</v>
      </c>
      <c r="CN780">
        <v>35.4007666666667</v>
      </c>
      <c r="CO780">
        <v>999.9</v>
      </c>
      <c r="CP780">
        <v>0</v>
      </c>
      <c r="CQ780">
        <v>0</v>
      </c>
      <c r="CR780">
        <v>10030.6333333333</v>
      </c>
      <c r="CS780">
        <v>0</v>
      </c>
      <c r="CT780">
        <v>4.71088666666667</v>
      </c>
      <c r="CU780">
        <v>1046.01333333333</v>
      </c>
      <c r="CV780">
        <v>0.962002333333333</v>
      </c>
      <c r="CW780">
        <v>0.0379974</v>
      </c>
      <c r="CX780">
        <v>0</v>
      </c>
      <c r="CY780">
        <v>1076.11666666667</v>
      </c>
      <c r="CZ780">
        <v>4.99912</v>
      </c>
      <c r="DA780">
        <v>11293.2333333333</v>
      </c>
      <c r="DB780">
        <v>6712.92</v>
      </c>
      <c r="DC780">
        <v>39.7916666666667</v>
      </c>
      <c r="DD780">
        <v>42.125</v>
      </c>
      <c r="DE780">
        <v>41.1873333333333</v>
      </c>
      <c r="DF780">
        <v>41.8956666666667</v>
      </c>
      <c r="DG780">
        <v>42.5</v>
      </c>
      <c r="DH780">
        <v>1001.45333333333</v>
      </c>
      <c r="DI780">
        <v>39.56</v>
      </c>
      <c r="DJ780">
        <v>0</v>
      </c>
      <c r="DK780">
        <v>1625678743.4</v>
      </c>
      <c r="DL780">
        <v>0</v>
      </c>
      <c r="DM780">
        <v>1077.594</v>
      </c>
      <c r="DN780">
        <v>-12.1115384437726</v>
      </c>
      <c r="DO780">
        <v>-102.023076694928</v>
      </c>
      <c r="DP780">
        <v>11303.848</v>
      </c>
      <c r="DQ780">
        <v>15</v>
      </c>
      <c r="DR780">
        <v>1625677134.6</v>
      </c>
      <c r="DS780" t="s">
        <v>305</v>
      </c>
      <c r="DT780">
        <v>1625677128.6</v>
      </c>
      <c r="DU780">
        <v>1625677134.6</v>
      </c>
      <c r="DV780">
        <v>2</v>
      </c>
      <c r="DW780">
        <v>0.041</v>
      </c>
      <c r="DX780">
        <v>0.026</v>
      </c>
      <c r="DY780">
        <v>-14.347</v>
      </c>
      <c r="DZ780">
        <v>-1.389</v>
      </c>
      <c r="EA780">
        <v>420</v>
      </c>
      <c r="EB780">
        <v>5</v>
      </c>
      <c r="EC780">
        <v>0.14</v>
      </c>
      <c r="ED780">
        <v>0.08</v>
      </c>
      <c r="EE780">
        <v>-15.0935073170732</v>
      </c>
      <c r="EF780">
        <v>0.477974216027854</v>
      </c>
      <c r="EG780">
        <v>0.0556003526495393</v>
      </c>
      <c r="EH780">
        <v>1</v>
      </c>
      <c r="EI780">
        <v>1078.20264705882</v>
      </c>
      <c r="EJ780">
        <v>-11.6261154241881</v>
      </c>
      <c r="EK780">
        <v>1.15414931449029</v>
      </c>
      <c r="EL780">
        <v>0</v>
      </c>
      <c r="EM780">
        <v>4.22647414634146</v>
      </c>
      <c r="EN780">
        <v>-0.114632613240423</v>
      </c>
      <c r="EO780">
        <v>0.0130713217977203</v>
      </c>
      <c r="EP780">
        <v>0</v>
      </c>
      <c r="EQ780">
        <v>1</v>
      </c>
      <c r="ER780">
        <v>3</v>
      </c>
      <c r="ES780" t="s">
        <v>427</v>
      </c>
      <c r="ET780">
        <v>100</v>
      </c>
      <c r="EU780">
        <v>100</v>
      </c>
      <c r="EV780">
        <v>-14.341</v>
      </c>
      <c r="EW780">
        <v>-1.6667</v>
      </c>
      <c r="EX780">
        <v>-14.3476998515065</v>
      </c>
      <c r="EY780">
        <v>0.000485247639819423</v>
      </c>
      <c r="EZ780">
        <v>-1.36446825205216e-06</v>
      </c>
      <c r="FA780">
        <v>5.78542989185787e-10</v>
      </c>
      <c r="FB780">
        <v>-1.1099058739466</v>
      </c>
      <c r="FC780">
        <v>-0.0508365997127688</v>
      </c>
      <c r="FD780">
        <v>0.00161886503163497</v>
      </c>
      <c r="FE780">
        <v>-2.08621555845513e-05</v>
      </c>
      <c r="FF780">
        <v>0</v>
      </c>
      <c r="FG780">
        <v>2096</v>
      </c>
      <c r="FH780">
        <v>2</v>
      </c>
      <c r="FI780">
        <v>28</v>
      </c>
      <c r="FJ780">
        <v>26.9</v>
      </c>
      <c r="FK780">
        <v>26.8</v>
      </c>
      <c r="FL780">
        <v>18</v>
      </c>
      <c r="FM780">
        <v>494.671</v>
      </c>
      <c r="FN780">
        <v>515.772</v>
      </c>
      <c r="FO780">
        <v>42.9208</v>
      </c>
      <c r="FP780">
        <v>27.2316</v>
      </c>
      <c r="FQ780">
        <v>30.0005</v>
      </c>
      <c r="FR780">
        <v>27.0378</v>
      </c>
      <c r="FS780">
        <v>26.9929</v>
      </c>
      <c r="FT780">
        <v>21.6247</v>
      </c>
      <c r="FU780">
        <v>0</v>
      </c>
      <c r="FV780">
        <v>15.2268</v>
      </c>
      <c r="FW780">
        <v>42.96</v>
      </c>
      <c r="FX780">
        <v>420</v>
      </c>
      <c r="FY780">
        <v>20.8003</v>
      </c>
      <c r="FZ780">
        <v>101.62</v>
      </c>
      <c r="GA780">
        <v>96.1205</v>
      </c>
    </row>
    <row r="781" spans="1:183">
      <c r="A781">
        <v>765</v>
      </c>
      <c r="B781">
        <v>1625678744.5</v>
      </c>
      <c r="C781">
        <v>1528.40000009537</v>
      </c>
      <c r="D781" t="s">
        <v>1836</v>
      </c>
      <c r="E781" t="s">
        <v>1837</v>
      </c>
      <c r="F781">
        <v>1</v>
      </c>
      <c r="G781" t="s">
        <v>302</v>
      </c>
      <c r="H781">
        <v>1625678743.5</v>
      </c>
      <c r="I781">
        <f>(J781)/1000</f>
        <v>0</v>
      </c>
      <c r="J781">
        <f>1000*CJ781*AH781*(CF781-CG781)/(100*BY781*(1000-AH781*CF781))</f>
        <v>0</v>
      </c>
      <c r="K781">
        <f>CJ781*AH781*(CE781-CD781*(1000-AH781*CG781)/(1000-AH781*CF781))/(100*BY781)</f>
        <v>0</v>
      </c>
      <c r="L781">
        <f>CD781 - IF(AH781&gt;1, K781*BY781*100.0/(AJ781*CR781), 0)</f>
        <v>0</v>
      </c>
      <c r="M781">
        <f>((S781-I781/2)*L781-K781)/(S781+I781/2)</f>
        <v>0</v>
      </c>
      <c r="N781">
        <f>M781*(CK781+CL781)/1000.0</f>
        <v>0</v>
      </c>
      <c r="O781">
        <f>(CD781 - IF(AH781&gt;1, K781*BY781*100.0/(AJ781*CR781), 0))*(CK781+CL781)/1000.0</f>
        <v>0</v>
      </c>
      <c r="P781">
        <f>2.0/((1/R781-1/Q781)+SIGN(R781)*SQRT((1/R781-1/Q781)*(1/R781-1/Q781) + 4*BZ781/((BZ781+1)*(BZ781+1))*(2*1/R781*1/Q781-1/Q781*1/Q781)))</f>
        <v>0</v>
      </c>
      <c r="Q781">
        <f>IF(LEFT(CA781,1)&lt;&gt;"0",IF(LEFT(CA781,1)="1",3.0,CB781),$D$5+$E$5*(CR781*CK781/($K$5*1000))+$F$5*(CR781*CK781/($K$5*1000))*MAX(MIN(BY781,$J$5),$I$5)*MAX(MIN(BY781,$J$5),$I$5)+$G$5*MAX(MIN(BY781,$J$5),$I$5)*(CR781*CK781/($K$5*1000))+$H$5*(CR781*CK781/($K$5*1000))*(CR781*CK781/($K$5*1000)))</f>
        <v>0</v>
      </c>
      <c r="R781">
        <f>I781*(1000-(1000*0.61365*exp(17.502*V781/(240.97+V781))/(CK781+CL781)+CF781)/2)/(1000*0.61365*exp(17.502*V781/(240.97+V781))/(CK781+CL781)-CF781)</f>
        <v>0</v>
      </c>
      <c r="S781">
        <f>1/((BZ781+1)/(P781/1.6)+1/(Q781/1.37)) + BZ781/((BZ781+1)/(P781/1.6) + BZ781/(Q781/1.37))</f>
        <v>0</v>
      </c>
      <c r="T781">
        <f>(BU781*BX781)</f>
        <v>0</v>
      </c>
      <c r="U781">
        <f>(CM781+(T781+2*0.95*5.67E-8*(((CM781+$B$7)+273)^4-(CM781+273)^4)-44100*I781)/(1.84*29.3*Q781+8*0.95*5.67E-8*(CM781+273)^3))</f>
        <v>0</v>
      </c>
      <c r="V781">
        <f>($C$7*CN781+$D$7*CO781+$E$7*U781)</f>
        <v>0</v>
      </c>
      <c r="W781">
        <f>0.61365*exp(17.502*V781/(240.97+V781))</f>
        <v>0</v>
      </c>
      <c r="X781">
        <f>(Y781/Z781*100)</f>
        <v>0</v>
      </c>
      <c r="Y781">
        <f>CF781*(CK781+CL781)/1000</f>
        <v>0</v>
      </c>
      <c r="Z781">
        <f>0.61365*exp(17.502*CM781/(240.97+CM781))</f>
        <v>0</v>
      </c>
      <c r="AA781">
        <f>(W781-CF781*(CK781+CL781)/1000)</f>
        <v>0</v>
      </c>
      <c r="AB781">
        <f>(-I781*44100)</f>
        <v>0</v>
      </c>
      <c r="AC781">
        <f>2*29.3*Q781*0.92*(CM781-V781)</f>
        <v>0</v>
      </c>
      <c r="AD781">
        <f>2*0.95*5.67E-8*(((CM781+$B$7)+273)^4-(V781+273)^4)</f>
        <v>0</v>
      </c>
      <c r="AE781">
        <f>T781+AD781+AB781+AC781</f>
        <v>0</v>
      </c>
      <c r="AF781">
        <v>0</v>
      </c>
      <c r="AG781">
        <v>0</v>
      </c>
      <c r="AH781">
        <f>IF(AF781*$H$13&gt;=AJ781,1.0,(AJ781/(AJ781-AF781*$H$13)))</f>
        <v>0</v>
      </c>
      <c r="AI781">
        <f>(AH781-1)*100</f>
        <v>0</v>
      </c>
      <c r="AJ781">
        <f>MAX(0,($B$13+$C$13*CR781)/(1+$D$13*CR781)*CK781/(CM781+273)*$E$13)</f>
        <v>0</v>
      </c>
      <c r="AK781" t="s">
        <v>303</v>
      </c>
      <c r="AL781" t="s">
        <v>303</v>
      </c>
      <c r="AM781">
        <v>0</v>
      </c>
      <c r="AN781">
        <v>0</v>
      </c>
      <c r="AO781">
        <f>1-AM781/AN781</f>
        <v>0</v>
      </c>
      <c r="AP781">
        <v>0</v>
      </c>
      <c r="AQ781" t="s">
        <v>303</v>
      </c>
      <c r="AR781" t="s">
        <v>303</v>
      </c>
      <c r="AS781">
        <v>0</v>
      </c>
      <c r="AT781">
        <v>0</v>
      </c>
      <c r="AU781">
        <f>1-AS781/AT781</f>
        <v>0</v>
      </c>
      <c r="AV781">
        <v>0.5</v>
      </c>
      <c r="AW781">
        <f>BV781</f>
        <v>0</v>
      </c>
      <c r="AX781">
        <f>K781</f>
        <v>0</v>
      </c>
      <c r="AY781">
        <f>AU781*AV781*AW781</f>
        <v>0</v>
      </c>
      <c r="AZ781">
        <f>(AX781-AP781)/AW781</f>
        <v>0</v>
      </c>
      <c r="BA781">
        <f>(AN781-AT781)/AT781</f>
        <v>0</v>
      </c>
      <c r="BB781">
        <f>AM781/(AO781+AM781/AT781)</f>
        <v>0</v>
      </c>
      <c r="BC781" t="s">
        <v>303</v>
      </c>
      <c r="BD781">
        <v>0</v>
      </c>
      <c r="BE781">
        <f>IF(BD781&lt;&gt;0, BD781, BB781)</f>
        <v>0</v>
      </c>
      <c r="BF781">
        <f>1-BE781/AT781</f>
        <v>0</v>
      </c>
      <c r="BG781">
        <f>(AT781-AS781)/(AT781-BE781)</f>
        <v>0</v>
      </c>
      <c r="BH781">
        <f>(AN781-AT781)/(AN781-BE781)</f>
        <v>0</v>
      </c>
      <c r="BI781">
        <f>(AT781-AS781)/(AT781-AM781)</f>
        <v>0</v>
      </c>
      <c r="BJ781">
        <f>(AN781-AT781)/(AN781-AM781)</f>
        <v>0</v>
      </c>
      <c r="BK781">
        <f>(BG781*BE781/AS781)</f>
        <v>0</v>
      </c>
      <c r="BL781">
        <f>(1-BK781)</f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f>$B$11*CS781+$C$11*CT781+$F$11*CU781*(1-CX781)</f>
        <v>0</v>
      </c>
      <c r="BV781">
        <f>BU781*BW781</f>
        <v>0</v>
      </c>
      <c r="BW781">
        <f>($B$11*$D$9+$C$11*$D$9+$F$11*((DH781+CZ781)/MAX(DH781+CZ781+DI781, 0.1)*$I$9+DI781/MAX(DH781+CZ781+DI781, 0.1)*$J$9))/($B$11+$C$11+$F$11)</f>
        <v>0</v>
      </c>
      <c r="BX781">
        <f>($B$11*$K$9+$C$11*$K$9+$F$11*((DH781+CZ781)/MAX(DH781+CZ781+DI781, 0.1)*$P$9+DI781/MAX(DH781+CZ781+DI781, 0.1)*$Q$9))/($B$11+$C$11+$F$11)</f>
        <v>0</v>
      </c>
      <c r="BY781">
        <v>6</v>
      </c>
      <c r="BZ781">
        <v>0.5</v>
      </c>
      <c r="CA781" t="s">
        <v>304</v>
      </c>
      <c r="CB781">
        <v>2</v>
      </c>
      <c r="CC781">
        <v>1625678743.5</v>
      </c>
      <c r="CD781">
        <v>404.987</v>
      </c>
      <c r="CE781">
        <v>420.070666666667</v>
      </c>
      <c r="CF781">
        <v>20.3324</v>
      </c>
      <c r="CG781">
        <v>16.125</v>
      </c>
      <c r="CH781">
        <v>419.328666666667</v>
      </c>
      <c r="CI781">
        <v>21.9992666666667</v>
      </c>
      <c r="CJ781">
        <v>499.997333333333</v>
      </c>
      <c r="CK781">
        <v>100.410666666667</v>
      </c>
      <c r="CL781">
        <v>0.0995578333333333</v>
      </c>
      <c r="CM781">
        <v>36.3884</v>
      </c>
      <c r="CN781">
        <v>35.4326666666667</v>
      </c>
      <c r="CO781">
        <v>999.9</v>
      </c>
      <c r="CP781">
        <v>0</v>
      </c>
      <c r="CQ781">
        <v>0</v>
      </c>
      <c r="CR781">
        <v>10025.4</v>
      </c>
      <c r="CS781">
        <v>0</v>
      </c>
      <c r="CT781">
        <v>4.66494</v>
      </c>
      <c r="CU781">
        <v>1046.01333333333</v>
      </c>
      <c r="CV781">
        <v>0.962002333333333</v>
      </c>
      <c r="CW781">
        <v>0.0379974</v>
      </c>
      <c r="CX781">
        <v>0</v>
      </c>
      <c r="CY781">
        <v>1076.21666666667</v>
      </c>
      <c r="CZ781">
        <v>4.99912</v>
      </c>
      <c r="DA781">
        <v>11288.7</v>
      </c>
      <c r="DB781">
        <v>6712.90333333333</v>
      </c>
      <c r="DC781">
        <v>39.8123333333333</v>
      </c>
      <c r="DD781">
        <v>42.125</v>
      </c>
      <c r="DE781">
        <v>41.354</v>
      </c>
      <c r="DF781">
        <v>42.1036666666667</v>
      </c>
      <c r="DG781">
        <v>42.5623333333333</v>
      </c>
      <c r="DH781">
        <v>1001.45333333333</v>
      </c>
      <c r="DI781">
        <v>39.56</v>
      </c>
      <c r="DJ781">
        <v>0</v>
      </c>
      <c r="DK781">
        <v>1625678745.2</v>
      </c>
      <c r="DL781">
        <v>0</v>
      </c>
      <c r="DM781">
        <v>1077.33269230769</v>
      </c>
      <c r="DN781">
        <v>-11.4711111237206</v>
      </c>
      <c r="DO781">
        <v>-107.969230805937</v>
      </c>
      <c r="DP781">
        <v>11301.3653846154</v>
      </c>
      <c r="DQ781">
        <v>15</v>
      </c>
      <c r="DR781">
        <v>1625677134.6</v>
      </c>
      <c r="DS781" t="s">
        <v>305</v>
      </c>
      <c r="DT781">
        <v>1625677128.6</v>
      </c>
      <c r="DU781">
        <v>1625677134.6</v>
      </c>
      <c r="DV781">
        <v>2</v>
      </c>
      <c r="DW781">
        <v>0.041</v>
      </c>
      <c r="DX781">
        <v>0.026</v>
      </c>
      <c r="DY781">
        <v>-14.347</v>
      </c>
      <c r="DZ781">
        <v>-1.389</v>
      </c>
      <c r="EA781">
        <v>420</v>
      </c>
      <c r="EB781">
        <v>5</v>
      </c>
      <c r="EC781">
        <v>0.14</v>
      </c>
      <c r="ED781">
        <v>0.08</v>
      </c>
      <c r="EE781">
        <v>-15.0804341463415</v>
      </c>
      <c r="EF781">
        <v>0.278621602787453</v>
      </c>
      <c r="EG781">
        <v>0.039546672702419</v>
      </c>
      <c r="EH781">
        <v>1</v>
      </c>
      <c r="EI781">
        <v>1077.78058823529</v>
      </c>
      <c r="EJ781">
        <v>-11.3705641833352</v>
      </c>
      <c r="EK781">
        <v>1.12441603451975</v>
      </c>
      <c r="EL781">
        <v>0</v>
      </c>
      <c r="EM781">
        <v>4.22369390243902</v>
      </c>
      <c r="EN781">
        <v>-0.12544745644598</v>
      </c>
      <c r="EO781">
        <v>0.0137228996576842</v>
      </c>
      <c r="EP781">
        <v>0</v>
      </c>
      <c r="EQ781">
        <v>1</v>
      </c>
      <c r="ER781">
        <v>3</v>
      </c>
      <c r="ES781" t="s">
        <v>427</v>
      </c>
      <c r="ET781">
        <v>100</v>
      </c>
      <c r="EU781">
        <v>100</v>
      </c>
      <c r="EV781">
        <v>-14.342</v>
      </c>
      <c r="EW781">
        <v>-1.6671</v>
      </c>
      <c r="EX781">
        <v>-14.3476998515065</v>
      </c>
      <c r="EY781">
        <v>0.000485247639819423</v>
      </c>
      <c r="EZ781">
        <v>-1.36446825205216e-06</v>
      </c>
      <c r="FA781">
        <v>5.78542989185787e-10</v>
      </c>
      <c r="FB781">
        <v>-1.1099058739466</v>
      </c>
      <c r="FC781">
        <v>-0.0508365997127688</v>
      </c>
      <c r="FD781">
        <v>0.00161886503163497</v>
      </c>
      <c r="FE781">
        <v>-2.08621555845513e-05</v>
      </c>
      <c r="FF781">
        <v>0</v>
      </c>
      <c r="FG781">
        <v>2096</v>
      </c>
      <c r="FH781">
        <v>2</v>
      </c>
      <c r="FI781">
        <v>28</v>
      </c>
      <c r="FJ781">
        <v>26.9</v>
      </c>
      <c r="FK781">
        <v>26.8</v>
      </c>
      <c r="FL781">
        <v>18</v>
      </c>
      <c r="FM781">
        <v>494.65</v>
      </c>
      <c r="FN781">
        <v>515.943</v>
      </c>
      <c r="FO781">
        <v>42.9656</v>
      </c>
      <c r="FP781">
        <v>27.2351</v>
      </c>
      <c r="FQ781">
        <v>30.0006</v>
      </c>
      <c r="FR781">
        <v>27.0406</v>
      </c>
      <c r="FS781">
        <v>26.9958</v>
      </c>
      <c r="FT781">
        <v>21.6243</v>
      </c>
      <c r="FU781">
        <v>0</v>
      </c>
      <c r="FV781">
        <v>15.6919</v>
      </c>
      <c r="FW781">
        <v>43.03</v>
      </c>
      <c r="FX781">
        <v>420</v>
      </c>
      <c r="FY781">
        <v>20.8676</v>
      </c>
      <c r="FZ781">
        <v>101.619</v>
      </c>
      <c r="GA781">
        <v>96.1203</v>
      </c>
    </row>
    <row r="782" spans="1:183">
      <c r="A782">
        <v>766</v>
      </c>
      <c r="B782">
        <v>1625678746.5</v>
      </c>
      <c r="C782">
        <v>1530.40000009537</v>
      </c>
      <c r="D782" t="s">
        <v>1838</v>
      </c>
      <c r="E782" t="s">
        <v>1839</v>
      </c>
      <c r="F782">
        <v>1</v>
      </c>
      <c r="G782" t="s">
        <v>302</v>
      </c>
      <c r="H782">
        <v>1625678745.5</v>
      </c>
      <c r="I782">
        <f>(J782)/1000</f>
        <v>0</v>
      </c>
      <c r="J782">
        <f>1000*CJ782*AH782*(CF782-CG782)/(100*BY782*(1000-AH782*CF782))</f>
        <v>0</v>
      </c>
      <c r="K782">
        <f>CJ782*AH782*(CE782-CD782*(1000-AH782*CG782)/(1000-AH782*CF782))/(100*BY782)</f>
        <v>0</v>
      </c>
      <c r="L782">
        <f>CD782 - IF(AH782&gt;1, K782*BY782*100.0/(AJ782*CR782), 0)</f>
        <v>0</v>
      </c>
      <c r="M782">
        <f>((S782-I782/2)*L782-K782)/(S782+I782/2)</f>
        <v>0</v>
      </c>
      <c r="N782">
        <f>M782*(CK782+CL782)/1000.0</f>
        <v>0</v>
      </c>
      <c r="O782">
        <f>(CD782 - IF(AH782&gt;1, K782*BY782*100.0/(AJ782*CR782), 0))*(CK782+CL782)/1000.0</f>
        <v>0</v>
      </c>
      <c r="P782">
        <f>2.0/((1/R782-1/Q782)+SIGN(R782)*SQRT((1/R782-1/Q782)*(1/R782-1/Q782) + 4*BZ782/((BZ782+1)*(BZ782+1))*(2*1/R782*1/Q782-1/Q782*1/Q782)))</f>
        <v>0</v>
      </c>
      <c r="Q782">
        <f>IF(LEFT(CA782,1)&lt;&gt;"0",IF(LEFT(CA782,1)="1",3.0,CB782),$D$5+$E$5*(CR782*CK782/($K$5*1000))+$F$5*(CR782*CK782/($K$5*1000))*MAX(MIN(BY782,$J$5),$I$5)*MAX(MIN(BY782,$J$5),$I$5)+$G$5*MAX(MIN(BY782,$J$5),$I$5)*(CR782*CK782/($K$5*1000))+$H$5*(CR782*CK782/($K$5*1000))*(CR782*CK782/($K$5*1000)))</f>
        <v>0</v>
      </c>
      <c r="R782">
        <f>I782*(1000-(1000*0.61365*exp(17.502*V782/(240.97+V782))/(CK782+CL782)+CF782)/2)/(1000*0.61365*exp(17.502*V782/(240.97+V782))/(CK782+CL782)-CF782)</f>
        <v>0</v>
      </c>
      <c r="S782">
        <f>1/((BZ782+1)/(P782/1.6)+1/(Q782/1.37)) + BZ782/((BZ782+1)/(P782/1.6) + BZ782/(Q782/1.37))</f>
        <v>0</v>
      </c>
      <c r="T782">
        <f>(BU782*BX782)</f>
        <v>0</v>
      </c>
      <c r="U782">
        <f>(CM782+(T782+2*0.95*5.67E-8*(((CM782+$B$7)+273)^4-(CM782+273)^4)-44100*I782)/(1.84*29.3*Q782+8*0.95*5.67E-8*(CM782+273)^3))</f>
        <v>0</v>
      </c>
      <c r="V782">
        <f>($C$7*CN782+$D$7*CO782+$E$7*U782)</f>
        <v>0</v>
      </c>
      <c r="W782">
        <f>0.61365*exp(17.502*V782/(240.97+V782))</f>
        <v>0</v>
      </c>
      <c r="X782">
        <f>(Y782/Z782*100)</f>
        <v>0</v>
      </c>
      <c r="Y782">
        <f>CF782*(CK782+CL782)/1000</f>
        <v>0</v>
      </c>
      <c r="Z782">
        <f>0.61365*exp(17.502*CM782/(240.97+CM782))</f>
        <v>0</v>
      </c>
      <c r="AA782">
        <f>(W782-CF782*(CK782+CL782)/1000)</f>
        <v>0</v>
      </c>
      <c r="AB782">
        <f>(-I782*44100)</f>
        <v>0</v>
      </c>
      <c r="AC782">
        <f>2*29.3*Q782*0.92*(CM782-V782)</f>
        <v>0</v>
      </c>
      <c r="AD782">
        <f>2*0.95*5.67E-8*(((CM782+$B$7)+273)^4-(V782+273)^4)</f>
        <v>0</v>
      </c>
      <c r="AE782">
        <f>T782+AD782+AB782+AC782</f>
        <v>0</v>
      </c>
      <c r="AF782">
        <v>0</v>
      </c>
      <c r="AG782">
        <v>0</v>
      </c>
      <c r="AH782">
        <f>IF(AF782*$H$13&gt;=AJ782,1.0,(AJ782/(AJ782-AF782*$H$13)))</f>
        <v>0</v>
      </c>
      <c r="AI782">
        <f>(AH782-1)*100</f>
        <v>0</v>
      </c>
      <c r="AJ782">
        <f>MAX(0,($B$13+$C$13*CR782)/(1+$D$13*CR782)*CK782/(CM782+273)*$E$13)</f>
        <v>0</v>
      </c>
      <c r="AK782" t="s">
        <v>303</v>
      </c>
      <c r="AL782" t="s">
        <v>303</v>
      </c>
      <c r="AM782">
        <v>0</v>
      </c>
      <c r="AN782">
        <v>0</v>
      </c>
      <c r="AO782">
        <f>1-AM782/AN782</f>
        <v>0</v>
      </c>
      <c r="AP782">
        <v>0</v>
      </c>
      <c r="AQ782" t="s">
        <v>303</v>
      </c>
      <c r="AR782" t="s">
        <v>303</v>
      </c>
      <c r="AS782">
        <v>0</v>
      </c>
      <c r="AT782">
        <v>0</v>
      </c>
      <c r="AU782">
        <f>1-AS782/AT782</f>
        <v>0</v>
      </c>
      <c r="AV782">
        <v>0.5</v>
      </c>
      <c r="AW782">
        <f>BV782</f>
        <v>0</v>
      </c>
      <c r="AX782">
        <f>K782</f>
        <v>0</v>
      </c>
      <c r="AY782">
        <f>AU782*AV782*AW782</f>
        <v>0</v>
      </c>
      <c r="AZ782">
        <f>(AX782-AP782)/AW782</f>
        <v>0</v>
      </c>
      <c r="BA782">
        <f>(AN782-AT782)/AT782</f>
        <v>0</v>
      </c>
      <c r="BB782">
        <f>AM782/(AO782+AM782/AT782)</f>
        <v>0</v>
      </c>
      <c r="BC782" t="s">
        <v>303</v>
      </c>
      <c r="BD782">
        <v>0</v>
      </c>
      <c r="BE782">
        <f>IF(BD782&lt;&gt;0, BD782, BB782)</f>
        <v>0</v>
      </c>
      <c r="BF782">
        <f>1-BE782/AT782</f>
        <v>0</v>
      </c>
      <c r="BG782">
        <f>(AT782-AS782)/(AT782-BE782)</f>
        <v>0</v>
      </c>
      <c r="BH782">
        <f>(AN782-AT782)/(AN782-BE782)</f>
        <v>0</v>
      </c>
      <c r="BI782">
        <f>(AT782-AS782)/(AT782-AM782)</f>
        <v>0</v>
      </c>
      <c r="BJ782">
        <f>(AN782-AT782)/(AN782-AM782)</f>
        <v>0</v>
      </c>
      <c r="BK782">
        <f>(BG782*BE782/AS782)</f>
        <v>0</v>
      </c>
      <c r="BL782">
        <f>(1-BK782)</f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f>$B$11*CS782+$C$11*CT782+$F$11*CU782*(1-CX782)</f>
        <v>0</v>
      </c>
      <c r="BV782">
        <f>BU782*BW782</f>
        <v>0</v>
      </c>
      <c r="BW782">
        <f>($B$11*$D$9+$C$11*$D$9+$F$11*((DH782+CZ782)/MAX(DH782+CZ782+DI782, 0.1)*$I$9+DI782/MAX(DH782+CZ782+DI782, 0.1)*$J$9))/($B$11+$C$11+$F$11)</f>
        <v>0</v>
      </c>
      <c r="BX782">
        <f>($B$11*$K$9+$C$11*$K$9+$F$11*((DH782+CZ782)/MAX(DH782+CZ782+DI782, 0.1)*$P$9+DI782/MAX(DH782+CZ782+DI782, 0.1)*$Q$9))/($B$11+$C$11+$F$11)</f>
        <v>0</v>
      </c>
      <c r="BY782">
        <v>6</v>
      </c>
      <c r="BZ782">
        <v>0.5</v>
      </c>
      <c r="CA782" t="s">
        <v>304</v>
      </c>
      <c r="CB782">
        <v>2</v>
      </c>
      <c r="CC782">
        <v>1625678745.5</v>
      </c>
      <c r="CD782">
        <v>404.989333333333</v>
      </c>
      <c r="CE782">
        <v>420.048</v>
      </c>
      <c r="CF782">
        <v>20.3862666666667</v>
      </c>
      <c r="CG782">
        <v>16.1905333333333</v>
      </c>
      <c r="CH782">
        <v>419.330666666667</v>
      </c>
      <c r="CI782">
        <v>22.0537333333333</v>
      </c>
      <c r="CJ782">
        <v>500.037</v>
      </c>
      <c r="CK782">
        <v>100.411</v>
      </c>
      <c r="CL782">
        <v>0.100109733333333</v>
      </c>
      <c r="CM782">
        <v>36.4178666666667</v>
      </c>
      <c r="CN782">
        <v>35.4633666666667</v>
      </c>
      <c r="CO782">
        <v>999.9</v>
      </c>
      <c r="CP782">
        <v>0</v>
      </c>
      <c r="CQ782">
        <v>0</v>
      </c>
      <c r="CR782">
        <v>10004.36</v>
      </c>
      <c r="CS782">
        <v>0</v>
      </c>
      <c r="CT782">
        <v>4.6245</v>
      </c>
      <c r="CU782">
        <v>1045.90666666667</v>
      </c>
      <c r="CV782">
        <v>0.961998666666667</v>
      </c>
      <c r="CW782">
        <v>0.0380011</v>
      </c>
      <c r="CX782">
        <v>0</v>
      </c>
      <c r="CY782">
        <v>1075.69333333333</v>
      </c>
      <c r="CZ782">
        <v>4.99912</v>
      </c>
      <c r="DA782">
        <v>11285.2666666667</v>
      </c>
      <c r="DB782">
        <v>6712.21333333333</v>
      </c>
      <c r="DC782">
        <v>39.854</v>
      </c>
      <c r="DD782">
        <v>42.125</v>
      </c>
      <c r="DE782">
        <v>41.437</v>
      </c>
      <c r="DF782">
        <v>42.0623333333333</v>
      </c>
      <c r="DG782">
        <v>42.708</v>
      </c>
      <c r="DH782">
        <v>1001.35</v>
      </c>
      <c r="DI782">
        <v>39.56</v>
      </c>
      <c r="DJ782">
        <v>0</v>
      </c>
      <c r="DK782">
        <v>1625678747.6</v>
      </c>
      <c r="DL782">
        <v>0</v>
      </c>
      <c r="DM782">
        <v>1076.875</v>
      </c>
      <c r="DN782">
        <v>-11.2666666740047</v>
      </c>
      <c r="DO782">
        <v>-101.965812021855</v>
      </c>
      <c r="DP782">
        <v>11296.9961538462</v>
      </c>
      <c r="DQ782">
        <v>15</v>
      </c>
      <c r="DR782">
        <v>1625677134.6</v>
      </c>
      <c r="DS782" t="s">
        <v>305</v>
      </c>
      <c r="DT782">
        <v>1625677128.6</v>
      </c>
      <c r="DU782">
        <v>1625677134.6</v>
      </c>
      <c r="DV782">
        <v>2</v>
      </c>
      <c r="DW782">
        <v>0.041</v>
      </c>
      <c r="DX782">
        <v>0.026</v>
      </c>
      <c r="DY782">
        <v>-14.347</v>
      </c>
      <c r="DZ782">
        <v>-1.389</v>
      </c>
      <c r="EA782">
        <v>420</v>
      </c>
      <c r="EB782">
        <v>5</v>
      </c>
      <c r="EC782">
        <v>0.14</v>
      </c>
      <c r="ED782">
        <v>0.08</v>
      </c>
      <c r="EE782">
        <v>-15.070587804878</v>
      </c>
      <c r="EF782">
        <v>0.130986062717744</v>
      </c>
      <c r="EG782">
        <v>0.0259957425700211</v>
      </c>
      <c r="EH782">
        <v>1</v>
      </c>
      <c r="EI782">
        <v>1077.38818181818</v>
      </c>
      <c r="EJ782">
        <v>-11.3915577889433</v>
      </c>
      <c r="EK782">
        <v>1.09726783157754</v>
      </c>
      <c r="EL782">
        <v>0</v>
      </c>
      <c r="EM782">
        <v>4.21973902439024</v>
      </c>
      <c r="EN782">
        <v>-0.140157073170737</v>
      </c>
      <c r="EO782">
        <v>0.0149050758754547</v>
      </c>
      <c r="EP782">
        <v>0</v>
      </c>
      <c r="EQ782">
        <v>1</v>
      </c>
      <c r="ER782">
        <v>3</v>
      </c>
      <c r="ES782" t="s">
        <v>427</v>
      </c>
      <c r="ET782">
        <v>100</v>
      </c>
      <c r="EU782">
        <v>100</v>
      </c>
      <c r="EV782">
        <v>-14.342</v>
      </c>
      <c r="EW782">
        <v>-1.6677</v>
      </c>
      <c r="EX782">
        <v>-14.3476998515065</v>
      </c>
      <c r="EY782">
        <v>0.000485247639819423</v>
      </c>
      <c r="EZ782">
        <v>-1.36446825205216e-06</v>
      </c>
      <c r="FA782">
        <v>5.78542989185787e-10</v>
      </c>
      <c r="FB782">
        <v>-1.1099058739466</v>
      </c>
      <c r="FC782">
        <v>-0.0508365997127688</v>
      </c>
      <c r="FD782">
        <v>0.00161886503163497</v>
      </c>
      <c r="FE782">
        <v>-2.08621555845513e-05</v>
      </c>
      <c r="FF782">
        <v>0</v>
      </c>
      <c r="FG782">
        <v>2096</v>
      </c>
      <c r="FH782">
        <v>2</v>
      </c>
      <c r="FI782">
        <v>28</v>
      </c>
      <c r="FJ782">
        <v>27</v>
      </c>
      <c r="FK782">
        <v>26.9</v>
      </c>
      <c r="FL782">
        <v>18</v>
      </c>
      <c r="FM782">
        <v>494.923</v>
      </c>
      <c r="FN782">
        <v>515.861</v>
      </c>
      <c r="FO782">
        <v>43.0095</v>
      </c>
      <c r="FP782">
        <v>27.2385</v>
      </c>
      <c r="FQ782">
        <v>30.0007</v>
      </c>
      <c r="FR782">
        <v>27.0435</v>
      </c>
      <c r="FS782">
        <v>26.9986</v>
      </c>
      <c r="FT782">
        <v>21.6259</v>
      </c>
      <c r="FU782">
        <v>0</v>
      </c>
      <c r="FV782">
        <v>16.1685</v>
      </c>
      <c r="FW782">
        <v>43.1</v>
      </c>
      <c r="FX782">
        <v>420</v>
      </c>
      <c r="FY782">
        <v>20.9235</v>
      </c>
      <c r="FZ782">
        <v>101.618</v>
      </c>
      <c r="GA782">
        <v>96.1196</v>
      </c>
    </row>
    <row r="783" spans="1:183">
      <c r="A783">
        <v>767</v>
      </c>
      <c r="B783">
        <v>1625678748.5</v>
      </c>
      <c r="C783">
        <v>1532.40000009537</v>
      </c>
      <c r="D783" t="s">
        <v>1840</v>
      </c>
      <c r="E783" t="s">
        <v>1841</v>
      </c>
      <c r="F783">
        <v>1</v>
      </c>
      <c r="G783" t="s">
        <v>302</v>
      </c>
      <c r="H783">
        <v>1625678747.5</v>
      </c>
      <c r="I783">
        <f>(J783)/1000</f>
        <v>0</v>
      </c>
      <c r="J783">
        <f>1000*CJ783*AH783*(CF783-CG783)/(100*BY783*(1000-AH783*CF783))</f>
        <v>0</v>
      </c>
      <c r="K783">
        <f>CJ783*AH783*(CE783-CD783*(1000-AH783*CG783)/(1000-AH783*CF783))/(100*BY783)</f>
        <v>0</v>
      </c>
      <c r="L783">
        <f>CD783 - IF(AH783&gt;1, K783*BY783*100.0/(AJ783*CR783), 0)</f>
        <v>0</v>
      </c>
      <c r="M783">
        <f>((S783-I783/2)*L783-K783)/(S783+I783/2)</f>
        <v>0</v>
      </c>
      <c r="N783">
        <f>M783*(CK783+CL783)/1000.0</f>
        <v>0</v>
      </c>
      <c r="O783">
        <f>(CD783 - IF(AH783&gt;1, K783*BY783*100.0/(AJ783*CR783), 0))*(CK783+CL783)/1000.0</f>
        <v>0</v>
      </c>
      <c r="P783">
        <f>2.0/((1/R783-1/Q783)+SIGN(R783)*SQRT((1/R783-1/Q783)*(1/R783-1/Q783) + 4*BZ783/((BZ783+1)*(BZ783+1))*(2*1/R783*1/Q783-1/Q783*1/Q783)))</f>
        <v>0</v>
      </c>
      <c r="Q783">
        <f>IF(LEFT(CA783,1)&lt;&gt;"0",IF(LEFT(CA783,1)="1",3.0,CB783),$D$5+$E$5*(CR783*CK783/($K$5*1000))+$F$5*(CR783*CK783/($K$5*1000))*MAX(MIN(BY783,$J$5),$I$5)*MAX(MIN(BY783,$J$5),$I$5)+$G$5*MAX(MIN(BY783,$J$5),$I$5)*(CR783*CK783/($K$5*1000))+$H$5*(CR783*CK783/($K$5*1000))*(CR783*CK783/($K$5*1000)))</f>
        <v>0</v>
      </c>
      <c r="R783">
        <f>I783*(1000-(1000*0.61365*exp(17.502*V783/(240.97+V783))/(CK783+CL783)+CF783)/2)/(1000*0.61365*exp(17.502*V783/(240.97+V783))/(CK783+CL783)-CF783)</f>
        <v>0</v>
      </c>
      <c r="S783">
        <f>1/((BZ783+1)/(P783/1.6)+1/(Q783/1.37)) + BZ783/((BZ783+1)/(P783/1.6) + BZ783/(Q783/1.37))</f>
        <v>0</v>
      </c>
      <c r="T783">
        <f>(BU783*BX783)</f>
        <v>0</v>
      </c>
      <c r="U783">
        <f>(CM783+(T783+2*0.95*5.67E-8*(((CM783+$B$7)+273)^4-(CM783+273)^4)-44100*I783)/(1.84*29.3*Q783+8*0.95*5.67E-8*(CM783+273)^3))</f>
        <v>0</v>
      </c>
      <c r="V783">
        <f>($C$7*CN783+$D$7*CO783+$E$7*U783)</f>
        <v>0</v>
      </c>
      <c r="W783">
        <f>0.61365*exp(17.502*V783/(240.97+V783))</f>
        <v>0</v>
      </c>
      <c r="X783">
        <f>(Y783/Z783*100)</f>
        <v>0</v>
      </c>
      <c r="Y783">
        <f>CF783*(CK783+CL783)/1000</f>
        <v>0</v>
      </c>
      <c r="Z783">
        <f>0.61365*exp(17.502*CM783/(240.97+CM783))</f>
        <v>0</v>
      </c>
      <c r="AA783">
        <f>(W783-CF783*(CK783+CL783)/1000)</f>
        <v>0</v>
      </c>
      <c r="AB783">
        <f>(-I783*44100)</f>
        <v>0</v>
      </c>
      <c r="AC783">
        <f>2*29.3*Q783*0.92*(CM783-V783)</f>
        <v>0</v>
      </c>
      <c r="AD783">
        <f>2*0.95*5.67E-8*(((CM783+$B$7)+273)^4-(V783+273)^4)</f>
        <v>0</v>
      </c>
      <c r="AE783">
        <f>T783+AD783+AB783+AC783</f>
        <v>0</v>
      </c>
      <c r="AF783">
        <v>0</v>
      </c>
      <c r="AG783">
        <v>0</v>
      </c>
      <c r="AH783">
        <f>IF(AF783*$H$13&gt;=AJ783,1.0,(AJ783/(AJ783-AF783*$H$13)))</f>
        <v>0</v>
      </c>
      <c r="AI783">
        <f>(AH783-1)*100</f>
        <v>0</v>
      </c>
      <c r="AJ783">
        <f>MAX(0,($B$13+$C$13*CR783)/(1+$D$13*CR783)*CK783/(CM783+273)*$E$13)</f>
        <v>0</v>
      </c>
      <c r="AK783" t="s">
        <v>303</v>
      </c>
      <c r="AL783" t="s">
        <v>303</v>
      </c>
      <c r="AM783">
        <v>0</v>
      </c>
      <c r="AN783">
        <v>0</v>
      </c>
      <c r="AO783">
        <f>1-AM783/AN783</f>
        <v>0</v>
      </c>
      <c r="AP783">
        <v>0</v>
      </c>
      <c r="AQ783" t="s">
        <v>303</v>
      </c>
      <c r="AR783" t="s">
        <v>303</v>
      </c>
      <c r="AS783">
        <v>0</v>
      </c>
      <c r="AT783">
        <v>0</v>
      </c>
      <c r="AU783">
        <f>1-AS783/AT783</f>
        <v>0</v>
      </c>
      <c r="AV783">
        <v>0.5</v>
      </c>
      <c r="AW783">
        <f>BV783</f>
        <v>0</v>
      </c>
      <c r="AX783">
        <f>K783</f>
        <v>0</v>
      </c>
      <c r="AY783">
        <f>AU783*AV783*AW783</f>
        <v>0</v>
      </c>
      <c r="AZ783">
        <f>(AX783-AP783)/AW783</f>
        <v>0</v>
      </c>
      <c r="BA783">
        <f>(AN783-AT783)/AT783</f>
        <v>0</v>
      </c>
      <c r="BB783">
        <f>AM783/(AO783+AM783/AT783)</f>
        <v>0</v>
      </c>
      <c r="BC783" t="s">
        <v>303</v>
      </c>
      <c r="BD783">
        <v>0</v>
      </c>
      <c r="BE783">
        <f>IF(BD783&lt;&gt;0, BD783, BB783)</f>
        <v>0</v>
      </c>
      <c r="BF783">
        <f>1-BE783/AT783</f>
        <v>0</v>
      </c>
      <c r="BG783">
        <f>(AT783-AS783)/(AT783-BE783)</f>
        <v>0</v>
      </c>
      <c r="BH783">
        <f>(AN783-AT783)/(AN783-BE783)</f>
        <v>0</v>
      </c>
      <c r="BI783">
        <f>(AT783-AS783)/(AT783-AM783)</f>
        <v>0</v>
      </c>
      <c r="BJ783">
        <f>(AN783-AT783)/(AN783-AM783)</f>
        <v>0</v>
      </c>
      <c r="BK783">
        <f>(BG783*BE783/AS783)</f>
        <v>0</v>
      </c>
      <c r="BL783">
        <f>(1-BK783)</f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f>$B$11*CS783+$C$11*CT783+$F$11*CU783*(1-CX783)</f>
        <v>0</v>
      </c>
      <c r="BV783">
        <f>BU783*BW783</f>
        <v>0</v>
      </c>
      <c r="BW783">
        <f>($B$11*$D$9+$C$11*$D$9+$F$11*((DH783+CZ783)/MAX(DH783+CZ783+DI783, 0.1)*$I$9+DI783/MAX(DH783+CZ783+DI783, 0.1)*$J$9))/($B$11+$C$11+$F$11)</f>
        <v>0</v>
      </c>
      <c r="BX783">
        <f>($B$11*$K$9+$C$11*$K$9+$F$11*((DH783+CZ783)/MAX(DH783+CZ783+DI783, 0.1)*$P$9+DI783/MAX(DH783+CZ783+DI783, 0.1)*$Q$9))/($B$11+$C$11+$F$11)</f>
        <v>0</v>
      </c>
      <c r="BY783">
        <v>6</v>
      </c>
      <c r="BZ783">
        <v>0.5</v>
      </c>
      <c r="CA783" t="s">
        <v>304</v>
      </c>
      <c r="CB783">
        <v>2</v>
      </c>
      <c r="CC783">
        <v>1625678747.5</v>
      </c>
      <c r="CD783">
        <v>404.988</v>
      </c>
      <c r="CE783">
        <v>419.966666666667</v>
      </c>
      <c r="CF783">
        <v>20.4419</v>
      </c>
      <c r="CG783">
        <v>16.2523333333333</v>
      </c>
      <c r="CH783">
        <v>419.329333333333</v>
      </c>
      <c r="CI783">
        <v>22.1099333333333</v>
      </c>
      <c r="CJ783">
        <v>500.041666666667</v>
      </c>
      <c r="CK783">
        <v>100.411</v>
      </c>
      <c r="CL783">
        <v>0.100197666666667</v>
      </c>
      <c r="CM783">
        <v>36.4472333333333</v>
      </c>
      <c r="CN783">
        <v>35.4877666666667</v>
      </c>
      <c r="CO783">
        <v>999.9</v>
      </c>
      <c r="CP783">
        <v>0</v>
      </c>
      <c r="CQ783">
        <v>0</v>
      </c>
      <c r="CR783">
        <v>9982.91666666667</v>
      </c>
      <c r="CS783">
        <v>0</v>
      </c>
      <c r="CT783">
        <v>4.61807</v>
      </c>
      <c r="CU783">
        <v>1045.80333333333</v>
      </c>
      <c r="CV783">
        <v>0.961995</v>
      </c>
      <c r="CW783">
        <v>0.0380048</v>
      </c>
      <c r="CX783">
        <v>0</v>
      </c>
      <c r="CY783">
        <v>1075.31666666667</v>
      </c>
      <c r="CZ783">
        <v>4.99912</v>
      </c>
      <c r="DA783">
        <v>11281.8666666667</v>
      </c>
      <c r="DB783">
        <v>6711.52333333333</v>
      </c>
      <c r="DC783">
        <v>39.958</v>
      </c>
      <c r="DD783">
        <v>42.125</v>
      </c>
      <c r="DE783">
        <v>41.375</v>
      </c>
      <c r="DF783">
        <v>42.083</v>
      </c>
      <c r="DG783">
        <v>42.604</v>
      </c>
      <c r="DH783">
        <v>1001.24666666667</v>
      </c>
      <c r="DI783">
        <v>39.56</v>
      </c>
      <c r="DJ783">
        <v>0</v>
      </c>
      <c r="DK783">
        <v>1625678749.4</v>
      </c>
      <c r="DL783">
        <v>0</v>
      </c>
      <c r="DM783">
        <v>1076.5032</v>
      </c>
      <c r="DN783">
        <v>-11.2538461406568</v>
      </c>
      <c r="DO783">
        <v>-102.199999904029</v>
      </c>
      <c r="DP783">
        <v>11293.416</v>
      </c>
      <c r="DQ783">
        <v>15</v>
      </c>
      <c r="DR783">
        <v>1625677134.6</v>
      </c>
      <c r="DS783" t="s">
        <v>305</v>
      </c>
      <c r="DT783">
        <v>1625677128.6</v>
      </c>
      <c r="DU783">
        <v>1625677134.6</v>
      </c>
      <c r="DV783">
        <v>2</v>
      </c>
      <c r="DW783">
        <v>0.041</v>
      </c>
      <c r="DX783">
        <v>0.026</v>
      </c>
      <c r="DY783">
        <v>-14.347</v>
      </c>
      <c r="DZ783">
        <v>-1.389</v>
      </c>
      <c r="EA783">
        <v>420</v>
      </c>
      <c r="EB783">
        <v>5</v>
      </c>
      <c r="EC783">
        <v>0.14</v>
      </c>
      <c r="ED783">
        <v>0.08</v>
      </c>
      <c r="EE783">
        <v>-15.0592780487805</v>
      </c>
      <c r="EF783">
        <v>0.196018118466872</v>
      </c>
      <c r="EG783">
        <v>0.0333833426565471</v>
      </c>
      <c r="EH783">
        <v>1</v>
      </c>
      <c r="EI783">
        <v>1077.04787878788</v>
      </c>
      <c r="EJ783">
        <v>-11.2673113466497</v>
      </c>
      <c r="EK783">
        <v>1.08876565521434</v>
      </c>
      <c r="EL783">
        <v>0</v>
      </c>
      <c r="EM783">
        <v>4.21503121951219</v>
      </c>
      <c r="EN783">
        <v>-0.151052822299656</v>
      </c>
      <c r="EO783">
        <v>0.0158723433644387</v>
      </c>
      <c r="EP783">
        <v>0</v>
      </c>
      <c r="EQ783">
        <v>1</v>
      </c>
      <c r="ER783">
        <v>3</v>
      </c>
      <c r="ES783" t="s">
        <v>427</v>
      </c>
      <c r="ET783">
        <v>100</v>
      </c>
      <c r="EU783">
        <v>100</v>
      </c>
      <c r="EV783">
        <v>-14.342</v>
      </c>
      <c r="EW783">
        <v>-1.6683</v>
      </c>
      <c r="EX783">
        <v>-14.3476998515065</v>
      </c>
      <c r="EY783">
        <v>0.000485247639819423</v>
      </c>
      <c r="EZ783">
        <v>-1.36446825205216e-06</v>
      </c>
      <c r="FA783">
        <v>5.78542989185787e-10</v>
      </c>
      <c r="FB783">
        <v>-1.1099058739466</v>
      </c>
      <c r="FC783">
        <v>-0.0508365997127688</v>
      </c>
      <c r="FD783">
        <v>0.00161886503163497</v>
      </c>
      <c r="FE783">
        <v>-2.08621555845513e-05</v>
      </c>
      <c r="FF783">
        <v>0</v>
      </c>
      <c r="FG783">
        <v>2096</v>
      </c>
      <c r="FH783">
        <v>2</v>
      </c>
      <c r="FI783">
        <v>28</v>
      </c>
      <c r="FJ783">
        <v>27</v>
      </c>
      <c r="FK783">
        <v>26.9</v>
      </c>
      <c r="FL783">
        <v>18</v>
      </c>
      <c r="FM783">
        <v>494.971</v>
      </c>
      <c r="FN783">
        <v>515.737</v>
      </c>
      <c r="FO783">
        <v>43.0546</v>
      </c>
      <c r="FP783">
        <v>27.2426</v>
      </c>
      <c r="FQ783">
        <v>30.0007</v>
      </c>
      <c r="FR783">
        <v>27.0459</v>
      </c>
      <c r="FS783">
        <v>27.0009</v>
      </c>
      <c r="FT783">
        <v>21.6271</v>
      </c>
      <c r="FU783">
        <v>0</v>
      </c>
      <c r="FV783">
        <v>16.6338</v>
      </c>
      <c r="FW783">
        <v>43.1</v>
      </c>
      <c r="FX783">
        <v>420</v>
      </c>
      <c r="FY783">
        <v>20.9679</v>
      </c>
      <c r="FZ783">
        <v>101.619</v>
      </c>
      <c r="GA783">
        <v>96.1189</v>
      </c>
    </row>
    <row r="784" spans="1:183">
      <c r="A784">
        <v>768</v>
      </c>
      <c r="B784">
        <v>1625678750.5</v>
      </c>
      <c r="C784">
        <v>1534.40000009537</v>
      </c>
      <c r="D784" t="s">
        <v>1842</v>
      </c>
      <c r="E784" t="s">
        <v>1843</v>
      </c>
      <c r="F784">
        <v>1</v>
      </c>
      <c r="G784" t="s">
        <v>302</v>
      </c>
      <c r="H784">
        <v>1625678749.5</v>
      </c>
      <c r="I784">
        <f>(J784)/1000</f>
        <v>0</v>
      </c>
      <c r="J784">
        <f>1000*CJ784*AH784*(CF784-CG784)/(100*BY784*(1000-AH784*CF784))</f>
        <v>0</v>
      </c>
      <c r="K784">
        <f>CJ784*AH784*(CE784-CD784*(1000-AH784*CG784)/(1000-AH784*CF784))/(100*BY784)</f>
        <v>0</v>
      </c>
      <c r="L784">
        <f>CD784 - IF(AH784&gt;1, K784*BY784*100.0/(AJ784*CR784), 0)</f>
        <v>0</v>
      </c>
      <c r="M784">
        <f>((S784-I784/2)*L784-K784)/(S784+I784/2)</f>
        <v>0</v>
      </c>
      <c r="N784">
        <f>M784*(CK784+CL784)/1000.0</f>
        <v>0</v>
      </c>
      <c r="O784">
        <f>(CD784 - IF(AH784&gt;1, K784*BY784*100.0/(AJ784*CR784), 0))*(CK784+CL784)/1000.0</f>
        <v>0</v>
      </c>
      <c r="P784">
        <f>2.0/((1/R784-1/Q784)+SIGN(R784)*SQRT((1/R784-1/Q784)*(1/R784-1/Q784) + 4*BZ784/((BZ784+1)*(BZ784+1))*(2*1/R784*1/Q784-1/Q784*1/Q784)))</f>
        <v>0</v>
      </c>
      <c r="Q784">
        <f>IF(LEFT(CA784,1)&lt;&gt;"0",IF(LEFT(CA784,1)="1",3.0,CB784),$D$5+$E$5*(CR784*CK784/($K$5*1000))+$F$5*(CR784*CK784/($K$5*1000))*MAX(MIN(BY784,$J$5),$I$5)*MAX(MIN(BY784,$J$5),$I$5)+$G$5*MAX(MIN(BY784,$J$5),$I$5)*(CR784*CK784/($K$5*1000))+$H$5*(CR784*CK784/($K$5*1000))*(CR784*CK784/($K$5*1000)))</f>
        <v>0</v>
      </c>
      <c r="R784">
        <f>I784*(1000-(1000*0.61365*exp(17.502*V784/(240.97+V784))/(CK784+CL784)+CF784)/2)/(1000*0.61365*exp(17.502*V784/(240.97+V784))/(CK784+CL784)-CF784)</f>
        <v>0</v>
      </c>
      <c r="S784">
        <f>1/((BZ784+1)/(P784/1.6)+1/(Q784/1.37)) + BZ784/((BZ784+1)/(P784/1.6) + BZ784/(Q784/1.37))</f>
        <v>0</v>
      </c>
      <c r="T784">
        <f>(BU784*BX784)</f>
        <v>0</v>
      </c>
      <c r="U784">
        <f>(CM784+(T784+2*0.95*5.67E-8*(((CM784+$B$7)+273)^4-(CM784+273)^4)-44100*I784)/(1.84*29.3*Q784+8*0.95*5.67E-8*(CM784+273)^3))</f>
        <v>0</v>
      </c>
      <c r="V784">
        <f>($C$7*CN784+$D$7*CO784+$E$7*U784)</f>
        <v>0</v>
      </c>
      <c r="W784">
        <f>0.61365*exp(17.502*V784/(240.97+V784))</f>
        <v>0</v>
      </c>
      <c r="X784">
        <f>(Y784/Z784*100)</f>
        <v>0</v>
      </c>
      <c r="Y784">
        <f>CF784*(CK784+CL784)/1000</f>
        <v>0</v>
      </c>
      <c r="Z784">
        <f>0.61365*exp(17.502*CM784/(240.97+CM784))</f>
        <v>0</v>
      </c>
      <c r="AA784">
        <f>(W784-CF784*(CK784+CL784)/1000)</f>
        <v>0</v>
      </c>
      <c r="AB784">
        <f>(-I784*44100)</f>
        <v>0</v>
      </c>
      <c r="AC784">
        <f>2*29.3*Q784*0.92*(CM784-V784)</f>
        <v>0</v>
      </c>
      <c r="AD784">
        <f>2*0.95*5.67E-8*(((CM784+$B$7)+273)^4-(V784+273)^4)</f>
        <v>0</v>
      </c>
      <c r="AE784">
        <f>T784+AD784+AB784+AC784</f>
        <v>0</v>
      </c>
      <c r="AF784">
        <v>0</v>
      </c>
      <c r="AG784">
        <v>0</v>
      </c>
      <c r="AH784">
        <f>IF(AF784*$H$13&gt;=AJ784,1.0,(AJ784/(AJ784-AF784*$H$13)))</f>
        <v>0</v>
      </c>
      <c r="AI784">
        <f>(AH784-1)*100</f>
        <v>0</v>
      </c>
      <c r="AJ784">
        <f>MAX(0,($B$13+$C$13*CR784)/(1+$D$13*CR784)*CK784/(CM784+273)*$E$13)</f>
        <v>0</v>
      </c>
      <c r="AK784" t="s">
        <v>303</v>
      </c>
      <c r="AL784" t="s">
        <v>303</v>
      </c>
      <c r="AM784">
        <v>0</v>
      </c>
      <c r="AN784">
        <v>0</v>
      </c>
      <c r="AO784">
        <f>1-AM784/AN784</f>
        <v>0</v>
      </c>
      <c r="AP784">
        <v>0</v>
      </c>
      <c r="AQ784" t="s">
        <v>303</v>
      </c>
      <c r="AR784" t="s">
        <v>303</v>
      </c>
      <c r="AS784">
        <v>0</v>
      </c>
      <c r="AT784">
        <v>0</v>
      </c>
      <c r="AU784">
        <f>1-AS784/AT784</f>
        <v>0</v>
      </c>
      <c r="AV784">
        <v>0.5</v>
      </c>
      <c r="AW784">
        <f>BV784</f>
        <v>0</v>
      </c>
      <c r="AX784">
        <f>K784</f>
        <v>0</v>
      </c>
      <c r="AY784">
        <f>AU784*AV784*AW784</f>
        <v>0</v>
      </c>
      <c r="AZ784">
        <f>(AX784-AP784)/AW784</f>
        <v>0</v>
      </c>
      <c r="BA784">
        <f>(AN784-AT784)/AT784</f>
        <v>0</v>
      </c>
      <c r="BB784">
        <f>AM784/(AO784+AM784/AT784)</f>
        <v>0</v>
      </c>
      <c r="BC784" t="s">
        <v>303</v>
      </c>
      <c r="BD784">
        <v>0</v>
      </c>
      <c r="BE784">
        <f>IF(BD784&lt;&gt;0, BD784, BB784)</f>
        <v>0</v>
      </c>
      <c r="BF784">
        <f>1-BE784/AT784</f>
        <v>0</v>
      </c>
      <c r="BG784">
        <f>(AT784-AS784)/(AT784-BE784)</f>
        <v>0</v>
      </c>
      <c r="BH784">
        <f>(AN784-AT784)/(AN784-BE784)</f>
        <v>0</v>
      </c>
      <c r="BI784">
        <f>(AT784-AS784)/(AT784-AM784)</f>
        <v>0</v>
      </c>
      <c r="BJ784">
        <f>(AN784-AT784)/(AN784-AM784)</f>
        <v>0</v>
      </c>
      <c r="BK784">
        <f>(BG784*BE784/AS784)</f>
        <v>0</v>
      </c>
      <c r="BL784">
        <f>(1-BK784)</f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f>$B$11*CS784+$C$11*CT784+$F$11*CU784*(1-CX784)</f>
        <v>0</v>
      </c>
      <c r="BV784">
        <f>BU784*BW784</f>
        <v>0</v>
      </c>
      <c r="BW784">
        <f>($B$11*$D$9+$C$11*$D$9+$F$11*((DH784+CZ784)/MAX(DH784+CZ784+DI784, 0.1)*$I$9+DI784/MAX(DH784+CZ784+DI784, 0.1)*$J$9))/($B$11+$C$11+$F$11)</f>
        <v>0</v>
      </c>
      <c r="BX784">
        <f>($B$11*$K$9+$C$11*$K$9+$F$11*((DH784+CZ784)/MAX(DH784+CZ784+DI784, 0.1)*$P$9+DI784/MAX(DH784+CZ784+DI784, 0.1)*$Q$9))/($B$11+$C$11+$F$11)</f>
        <v>0</v>
      </c>
      <c r="BY784">
        <v>6</v>
      </c>
      <c r="BZ784">
        <v>0.5</v>
      </c>
      <c r="CA784" t="s">
        <v>304</v>
      </c>
      <c r="CB784">
        <v>2</v>
      </c>
      <c r="CC784">
        <v>1625678749.5</v>
      </c>
      <c r="CD784">
        <v>404.988</v>
      </c>
      <c r="CE784">
        <v>419.945</v>
      </c>
      <c r="CF784">
        <v>20.5005666666667</v>
      </c>
      <c r="CG784">
        <v>16.3115</v>
      </c>
      <c r="CH784">
        <v>419.329333333333</v>
      </c>
      <c r="CI784">
        <v>22.1691666666667</v>
      </c>
      <c r="CJ784">
        <v>500.044666666667</v>
      </c>
      <c r="CK784">
        <v>100.411</v>
      </c>
      <c r="CL784">
        <v>0.1001624</v>
      </c>
      <c r="CM784">
        <v>36.4779333333333</v>
      </c>
      <c r="CN784">
        <v>35.5111333333333</v>
      </c>
      <c r="CO784">
        <v>999.9</v>
      </c>
      <c r="CP784">
        <v>0</v>
      </c>
      <c r="CQ784">
        <v>0</v>
      </c>
      <c r="CR784">
        <v>9972.5</v>
      </c>
      <c r="CS784">
        <v>0</v>
      </c>
      <c r="CT784">
        <v>4.62817666666667</v>
      </c>
      <c r="CU784">
        <v>1045.89666666667</v>
      </c>
      <c r="CV784">
        <v>0.961998666666667</v>
      </c>
      <c r="CW784">
        <v>0.0380011</v>
      </c>
      <c r="CX784">
        <v>0</v>
      </c>
      <c r="CY784">
        <v>1074.92333333333</v>
      </c>
      <c r="CZ784">
        <v>4.99912</v>
      </c>
      <c r="DA784">
        <v>11278.9333333333</v>
      </c>
      <c r="DB784">
        <v>6712.13333333333</v>
      </c>
      <c r="DC784">
        <v>39.833</v>
      </c>
      <c r="DD784">
        <v>42.1456666666667</v>
      </c>
      <c r="DE784">
        <v>41.2286666666667</v>
      </c>
      <c r="DF784">
        <v>41.9583333333333</v>
      </c>
      <c r="DG784">
        <v>42.6036666666667</v>
      </c>
      <c r="DH784">
        <v>1001.34333333333</v>
      </c>
      <c r="DI784">
        <v>39.5566666666667</v>
      </c>
      <c r="DJ784">
        <v>0</v>
      </c>
      <c r="DK784">
        <v>1625678751.2</v>
      </c>
      <c r="DL784">
        <v>0</v>
      </c>
      <c r="DM784">
        <v>1076.20961538462</v>
      </c>
      <c r="DN784">
        <v>-10.9835897535656</v>
      </c>
      <c r="DO784">
        <v>-100.328205228825</v>
      </c>
      <c r="DP784">
        <v>11290.7384615385</v>
      </c>
      <c r="DQ784">
        <v>15</v>
      </c>
      <c r="DR784">
        <v>1625677134.6</v>
      </c>
      <c r="DS784" t="s">
        <v>305</v>
      </c>
      <c r="DT784">
        <v>1625677128.6</v>
      </c>
      <c r="DU784">
        <v>1625677134.6</v>
      </c>
      <c r="DV784">
        <v>2</v>
      </c>
      <c r="DW784">
        <v>0.041</v>
      </c>
      <c r="DX784">
        <v>0.026</v>
      </c>
      <c r="DY784">
        <v>-14.347</v>
      </c>
      <c r="DZ784">
        <v>-1.389</v>
      </c>
      <c r="EA784">
        <v>420</v>
      </c>
      <c r="EB784">
        <v>5</v>
      </c>
      <c r="EC784">
        <v>0.14</v>
      </c>
      <c r="ED784">
        <v>0.08</v>
      </c>
      <c r="EE784">
        <v>-15.0454414634146</v>
      </c>
      <c r="EF784">
        <v>0.280983972125433</v>
      </c>
      <c r="EG784">
        <v>0.042517095417449</v>
      </c>
      <c r="EH784">
        <v>1</v>
      </c>
      <c r="EI784">
        <v>1076.71542857143</v>
      </c>
      <c r="EJ784">
        <v>-11.1489059595561</v>
      </c>
      <c r="EK784">
        <v>1.13695669689407</v>
      </c>
      <c r="EL784">
        <v>0</v>
      </c>
      <c r="EM784">
        <v>4.21056317073171</v>
      </c>
      <c r="EN784">
        <v>-0.152996864111503</v>
      </c>
      <c r="EO784">
        <v>0.0160283259079005</v>
      </c>
      <c r="EP784">
        <v>0</v>
      </c>
      <c r="EQ784">
        <v>1</v>
      </c>
      <c r="ER784">
        <v>3</v>
      </c>
      <c r="ES784" t="s">
        <v>427</v>
      </c>
      <c r="ET784">
        <v>100</v>
      </c>
      <c r="EU784">
        <v>100</v>
      </c>
      <c r="EV784">
        <v>-14.341</v>
      </c>
      <c r="EW784">
        <v>-1.6689</v>
      </c>
      <c r="EX784">
        <v>-14.3476998515065</v>
      </c>
      <c r="EY784">
        <v>0.000485247639819423</v>
      </c>
      <c r="EZ784">
        <v>-1.36446825205216e-06</v>
      </c>
      <c r="FA784">
        <v>5.78542989185787e-10</v>
      </c>
      <c r="FB784">
        <v>-1.1099058739466</v>
      </c>
      <c r="FC784">
        <v>-0.0508365997127688</v>
      </c>
      <c r="FD784">
        <v>0.00161886503163497</v>
      </c>
      <c r="FE784">
        <v>-2.08621555845513e-05</v>
      </c>
      <c r="FF784">
        <v>0</v>
      </c>
      <c r="FG784">
        <v>2096</v>
      </c>
      <c r="FH784">
        <v>2</v>
      </c>
      <c r="FI784">
        <v>28</v>
      </c>
      <c r="FJ784">
        <v>27</v>
      </c>
      <c r="FK784">
        <v>26.9</v>
      </c>
      <c r="FL784">
        <v>18</v>
      </c>
      <c r="FM784">
        <v>494.761</v>
      </c>
      <c r="FN784">
        <v>515.976</v>
      </c>
      <c r="FO784">
        <v>43.1017</v>
      </c>
      <c r="FP784">
        <v>27.246</v>
      </c>
      <c r="FQ784">
        <v>30.0007</v>
      </c>
      <c r="FR784">
        <v>27.0487</v>
      </c>
      <c r="FS784">
        <v>27.0032</v>
      </c>
      <c r="FT784">
        <v>21.6255</v>
      </c>
      <c r="FU784">
        <v>0</v>
      </c>
      <c r="FV784">
        <v>17.0863</v>
      </c>
      <c r="FW784">
        <v>43.17</v>
      </c>
      <c r="FX784">
        <v>420</v>
      </c>
      <c r="FY784">
        <v>21.1225</v>
      </c>
      <c r="FZ784">
        <v>101.621</v>
      </c>
      <c r="GA784">
        <v>96.119</v>
      </c>
    </row>
    <row r="785" spans="1:183">
      <c r="A785">
        <v>769</v>
      </c>
      <c r="B785">
        <v>1625678752.5</v>
      </c>
      <c r="C785">
        <v>1536.40000009537</v>
      </c>
      <c r="D785" t="s">
        <v>1844</v>
      </c>
      <c r="E785" t="s">
        <v>1845</v>
      </c>
      <c r="F785">
        <v>1</v>
      </c>
      <c r="G785" t="s">
        <v>302</v>
      </c>
      <c r="H785">
        <v>1625678751.5</v>
      </c>
      <c r="I785">
        <f>(J785)/1000</f>
        <v>0</v>
      </c>
      <c r="J785">
        <f>1000*CJ785*AH785*(CF785-CG785)/(100*BY785*(1000-AH785*CF785))</f>
        <v>0</v>
      </c>
      <c r="K785">
        <f>CJ785*AH785*(CE785-CD785*(1000-AH785*CG785)/(1000-AH785*CF785))/(100*BY785)</f>
        <v>0</v>
      </c>
      <c r="L785">
        <f>CD785 - IF(AH785&gt;1, K785*BY785*100.0/(AJ785*CR785), 0)</f>
        <v>0</v>
      </c>
      <c r="M785">
        <f>((S785-I785/2)*L785-K785)/(S785+I785/2)</f>
        <v>0</v>
      </c>
      <c r="N785">
        <f>M785*(CK785+CL785)/1000.0</f>
        <v>0</v>
      </c>
      <c r="O785">
        <f>(CD785 - IF(AH785&gt;1, K785*BY785*100.0/(AJ785*CR785), 0))*(CK785+CL785)/1000.0</f>
        <v>0</v>
      </c>
      <c r="P785">
        <f>2.0/((1/R785-1/Q785)+SIGN(R785)*SQRT((1/R785-1/Q785)*(1/R785-1/Q785) + 4*BZ785/((BZ785+1)*(BZ785+1))*(2*1/R785*1/Q785-1/Q785*1/Q785)))</f>
        <v>0</v>
      </c>
      <c r="Q785">
        <f>IF(LEFT(CA785,1)&lt;&gt;"0",IF(LEFT(CA785,1)="1",3.0,CB785),$D$5+$E$5*(CR785*CK785/($K$5*1000))+$F$5*(CR785*CK785/($K$5*1000))*MAX(MIN(BY785,$J$5),$I$5)*MAX(MIN(BY785,$J$5),$I$5)+$G$5*MAX(MIN(BY785,$J$5),$I$5)*(CR785*CK785/($K$5*1000))+$H$5*(CR785*CK785/($K$5*1000))*(CR785*CK785/($K$5*1000)))</f>
        <v>0</v>
      </c>
      <c r="R785">
        <f>I785*(1000-(1000*0.61365*exp(17.502*V785/(240.97+V785))/(CK785+CL785)+CF785)/2)/(1000*0.61365*exp(17.502*V785/(240.97+V785))/(CK785+CL785)-CF785)</f>
        <v>0</v>
      </c>
      <c r="S785">
        <f>1/((BZ785+1)/(P785/1.6)+1/(Q785/1.37)) + BZ785/((BZ785+1)/(P785/1.6) + BZ785/(Q785/1.37))</f>
        <v>0</v>
      </c>
      <c r="T785">
        <f>(BU785*BX785)</f>
        <v>0</v>
      </c>
      <c r="U785">
        <f>(CM785+(T785+2*0.95*5.67E-8*(((CM785+$B$7)+273)^4-(CM785+273)^4)-44100*I785)/(1.84*29.3*Q785+8*0.95*5.67E-8*(CM785+273)^3))</f>
        <v>0</v>
      </c>
      <c r="V785">
        <f>($C$7*CN785+$D$7*CO785+$E$7*U785)</f>
        <v>0</v>
      </c>
      <c r="W785">
        <f>0.61365*exp(17.502*V785/(240.97+V785))</f>
        <v>0</v>
      </c>
      <c r="X785">
        <f>(Y785/Z785*100)</f>
        <v>0</v>
      </c>
      <c r="Y785">
        <f>CF785*(CK785+CL785)/1000</f>
        <v>0</v>
      </c>
      <c r="Z785">
        <f>0.61365*exp(17.502*CM785/(240.97+CM785))</f>
        <v>0</v>
      </c>
      <c r="AA785">
        <f>(W785-CF785*(CK785+CL785)/1000)</f>
        <v>0</v>
      </c>
      <c r="AB785">
        <f>(-I785*44100)</f>
        <v>0</v>
      </c>
      <c r="AC785">
        <f>2*29.3*Q785*0.92*(CM785-V785)</f>
        <v>0</v>
      </c>
      <c r="AD785">
        <f>2*0.95*5.67E-8*(((CM785+$B$7)+273)^4-(V785+273)^4)</f>
        <v>0</v>
      </c>
      <c r="AE785">
        <f>T785+AD785+AB785+AC785</f>
        <v>0</v>
      </c>
      <c r="AF785">
        <v>0</v>
      </c>
      <c r="AG785">
        <v>0</v>
      </c>
      <c r="AH785">
        <f>IF(AF785*$H$13&gt;=AJ785,1.0,(AJ785/(AJ785-AF785*$H$13)))</f>
        <v>0</v>
      </c>
      <c r="AI785">
        <f>(AH785-1)*100</f>
        <v>0</v>
      </c>
      <c r="AJ785">
        <f>MAX(0,($B$13+$C$13*CR785)/(1+$D$13*CR785)*CK785/(CM785+273)*$E$13)</f>
        <v>0</v>
      </c>
      <c r="AK785" t="s">
        <v>303</v>
      </c>
      <c r="AL785" t="s">
        <v>303</v>
      </c>
      <c r="AM785">
        <v>0</v>
      </c>
      <c r="AN785">
        <v>0</v>
      </c>
      <c r="AO785">
        <f>1-AM785/AN785</f>
        <v>0</v>
      </c>
      <c r="AP785">
        <v>0</v>
      </c>
      <c r="AQ785" t="s">
        <v>303</v>
      </c>
      <c r="AR785" t="s">
        <v>303</v>
      </c>
      <c r="AS785">
        <v>0</v>
      </c>
      <c r="AT785">
        <v>0</v>
      </c>
      <c r="AU785">
        <f>1-AS785/AT785</f>
        <v>0</v>
      </c>
      <c r="AV785">
        <v>0.5</v>
      </c>
      <c r="AW785">
        <f>BV785</f>
        <v>0</v>
      </c>
      <c r="AX785">
        <f>K785</f>
        <v>0</v>
      </c>
      <c r="AY785">
        <f>AU785*AV785*AW785</f>
        <v>0</v>
      </c>
      <c r="AZ785">
        <f>(AX785-AP785)/AW785</f>
        <v>0</v>
      </c>
      <c r="BA785">
        <f>(AN785-AT785)/AT785</f>
        <v>0</v>
      </c>
      <c r="BB785">
        <f>AM785/(AO785+AM785/AT785)</f>
        <v>0</v>
      </c>
      <c r="BC785" t="s">
        <v>303</v>
      </c>
      <c r="BD785">
        <v>0</v>
      </c>
      <c r="BE785">
        <f>IF(BD785&lt;&gt;0, BD785, BB785)</f>
        <v>0</v>
      </c>
      <c r="BF785">
        <f>1-BE785/AT785</f>
        <v>0</v>
      </c>
      <c r="BG785">
        <f>(AT785-AS785)/(AT785-BE785)</f>
        <v>0</v>
      </c>
      <c r="BH785">
        <f>(AN785-AT785)/(AN785-BE785)</f>
        <v>0</v>
      </c>
      <c r="BI785">
        <f>(AT785-AS785)/(AT785-AM785)</f>
        <v>0</v>
      </c>
      <c r="BJ785">
        <f>(AN785-AT785)/(AN785-AM785)</f>
        <v>0</v>
      </c>
      <c r="BK785">
        <f>(BG785*BE785/AS785)</f>
        <v>0</v>
      </c>
      <c r="BL785">
        <f>(1-BK785)</f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f>$B$11*CS785+$C$11*CT785+$F$11*CU785*(1-CX785)</f>
        <v>0</v>
      </c>
      <c r="BV785">
        <f>BU785*BW785</f>
        <v>0</v>
      </c>
      <c r="BW785">
        <f>($B$11*$D$9+$C$11*$D$9+$F$11*((DH785+CZ785)/MAX(DH785+CZ785+DI785, 0.1)*$I$9+DI785/MAX(DH785+CZ785+DI785, 0.1)*$J$9))/($B$11+$C$11+$F$11)</f>
        <v>0</v>
      </c>
      <c r="BX785">
        <f>($B$11*$K$9+$C$11*$K$9+$F$11*((DH785+CZ785)/MAX(DH785+CZ785+DI785, 0.1)*$P$9+DI785/MAX(DH785+CZ785+DI785, 0.1)*$Q$9))/($B$11+$C$11+$F$11)</f>
        <v>0</v>
      </c>
      <c r="BY785">
        <v>6</v>
      </c>
      <c r="BZ785">
        <v>0.5</v>
      </c>
      <c r="CA785" t="s">
        <v>304</v>
      </c>
      <c r="CB785">
        <v>2</v>
      </c>
      <c r="CC785">
        <v>1625678751.5</v>
      </c>
      <c r="CD785">
        <v>404.978666666667</v>
      </c>
      <c r="CE785">
        <v>419.986</v>
      </c>
      <c r="CF785">
        <v>20.5615</v>
      </c>
      <c r="CG785">
        <v>16.3747666666667</v>
      </c>
      <c r="CH785">
        <v>419.320333333333</v>
      </c>
      <c r="CI785">
        <v>22.2307</v>
      </c>
      <c r="CJ785">
        <v>499.991</v>
      </c>
      <c r="CK785">
        <v>100.41</v>
      </c>
      <c r="CL785">
        <v>0.0998542333333333</v>
      </c>
      <c r="CM785">
        <v>36.5088666666667</v>
      </c>
      <c r="CN785">
        <v>35.5343</v>
      </c>
      <c r="CO785">
        <v>999.9</v>
      </c>
      <c r="CP785">
        <v>0</v>
      </c>
      <c r="CQ785">
        <v>0</v>
      </c>
      <c r="CR785">
        <v>9986.87666666667</v>
      </c>
      <c r="CS785">
        <v>0</v>
      </c>
      <c r="CT785">
        <v>4.63185</v>
      </c>
      <c r="CU785">
        <v>1045.99666666667</v>
      </c>
      <c r="CV785">
        <v>0.962002333333333</v>
      </c>
      <c r="CW785">
        <v>0.0379974</v>
      </c>
      <c r="CX785">
        <v>0</v>
      </c>
      <c r="CY785">
        <v>1074.55333333333</v>
      </c>
      <c r="CZ785">
        <v>4.99912</v>
      </c>
      <c r="DA785">
        <v>11276.5</v>
      </c>
      <c r="DB785">
        <v>6712.81</v>
      </c>
      <c r="DC785">
        <v>39.875</v>
      </c>
      <c r="DD785">
        <v>42.125</v>
      </c>
      <c r="DE785">
        <v>41.3123333333333</v>
      </c>
      <c r="DF785">
        <v>42.0833333333333</v>
      </c>
      <c r="DG785">
        <v>42.7913333333333</v>
      </c>
      <c r="DH785">
        <v>1001.44666666667</v>
      </c>
      <c r="DI785">
        <v>39.5566666666667</v>
      </c>
      <c r="DJ785">
        <v>0</v>
      </c>
      <c r="DK785">
        <v>1625678753.6</v>
      </c>
      <c r="DL785">
        <v>0</v>
      </c>
      <c r="DM785">
        <v>1075.74769230769</v>
      </c>
      <c r="DN785">
        <v>-10.525811967197</v>
      </c>
      <c r="DO785">
        <v>-107.589743611931</v>
      </c>
      <c r="DP785">
        <v>11286.8615384615</v>
      </c>
      <c r="DQ785">
        <v>15</v>
      </c>
      <c r="DR785">
        <v>1625677134.6</v>
      </c>
      <c r="DS785" t="s">
        <v>305</v>
      </c>
      <c r="DT785">
        <v>1625677128.6</v>
      </c>
      <c r="DU785">
        <v>1625677134.6</v>
      </c>
      <c r="DV785">
        <v>2</v>
      </c>
      <c r="DW785">
        <v>0.041</v>
      </c>
      <c r="DX785">
        <v>0.026</v>
      </c>
      <c r="DY785">
        <v>-14.347</v>
      </c>
      <c r="DZ785">
        <v>-1.389</v>
      </c>
      <c r="EA785">
        <v>420</v>
      </c>
      <c r="EB785">
        <v>5</v>
      </c>
      <c r="EC785">
        <v>0.14</v>
      </c>
      <c r="ED785">
        <v>0.08</v>
      </c>
      <c r="EE785">
        <v>-15.0368097560976</v>
      </c>
      <c r="EF785">
        <v>0.260749128919861</v>
      </c>
      <c r="EG785">
        <v>0.0412035210718816</v>
      </c>
      <c r="EH785">
        <v>1</v>
      </c>
      <c r="EI785">
        <v>1076.26757575758</v>
      </c>
      <c r="EJ785">
        <v>-11.1879844033707</v>
      </c>
      <c r="EK785">
        <v>1.08173270182619</v>
      </c>
      <c r="EL785">
        <v>0</v>
      </c>
      <c r="EM785">
        <v>4.20616780487805</v>
      </c>
      <c r="EN785">
        <v>-0.148898675958195</v>
      </c>
      <c r="EO785">
        <v>0.0156932959917245</v>
      </c>
      <c r="EP785">
        <v>0</v>
      </c>
      <c r="EQ785">
        <v>1</v>
      </c>
      <c r="ER785">
        <v>3</v>
      </c>
      <c r="ES785" t="s">
        <v>427</v>
      </c>
      <c r="ET785">
        <v>100</v>
      </c>
      <c r="EU785">
        <v>100</v>
      </c>
      <c r="EV785">
        <v>-14.341</v>
      </c>
      <c r="EW785">
        <v>-1.6695</v>
      </c>
      <c r="EX785">
        <v>-14.3476998515065</v>
      </c>
      <c r="EY785">
        <v>0.000485247639819423</v>
      </c>
      <c r="EZ785">
        <v>-1.36446825205216e-06</v>
      </c>
      <c r="FA785">
        <v>5.78542989185787e-10</v>
      </c>
      <c r="FB785">
        <v>-1.1099058739466</v>
      </c>
      <c r="FC785">
        <v>-0.0508365997127688</v>
      </c>
      <c r="FD785">
        <v>0.00161886503163497</v>
      </c>
      <c r="FE785">
        <v>-2.08621555845513e-05</v>
      </c>
      <c r="FF785">
        <v>0</v>
      </c>
      <c r="FG785">
        <v>2096</v>
      </c>
      <c r="FH785">
        <v>2</v>
      </c>
      <c r="FI785">
        <v>28</v>
      </c>
      <c r="FJ785">
        <v>27.1</v>
      </c>
      <c r="FK785">
        <v>27</v>
      </c>
      <c r="FL785">
        <v>18</v>
      </c>
      <c r="FM785">
        <v>494.887</v>
      </c>
      <c r="FN785">
        <v>516.092</v>
      </c>
      <c r="FO785">
        <v>43.1479</v>
      </c>
      <c r="FP785">
        <v>27.2495</v>
      </c>
      <c r="FQ785">
        <v>30.0007</v>
      </c>
      <c r="FR785">
        <v>27.0515</v>
      </c>
      <c r="FS785">
        <v>27.006</v>
      </c>
      <c r="FT785">
        <v>21.6271</v>
      </c>
      <c r="FU785">
        <v>0</v>
      </c>
      <c r="FV785">
        <v>17.5723</v>
      </c>
      <c r="FW785">
        <v>43.24</v>
      </c>
      <c r="FX785">
        <v>420</v>
      </c>
      <c r="FY785">
        <v>21.1749</v>
      </c>
      <c r="FZ785">
        <v>101.621</v>
      </c>
      <c r="GA785">
        <v>96.1196</v>
      </c>
    </row>
    <row r="786" spans="1:183">
      <c r="A786">
        <v>770</v>
      </c>
      <c r="B786">
        <v>1625678754.5</v>
      </c>
      <c r="C786">
        <v>1538.40000009537</v>
      </c>
      <c r="D786" t="s">
        <v>1846</v>
      </c>
      <c r="E786" t="s">
        <v>1847</v>
      </c>
      <c r="F786">
        <v>1</v>
      </c>
      <c r="G786" t="s">
        <v>302</v>
      </c>
      <c r="H786">
        <v>1625678753.5</v>
      </c>
      <c r="I786">
        <f>(J786)/1000</f>
        <v>0</v>
      </c>
      <c r="J786">
        <f>1000*CJ786*AH786*(CF786-CG786)/(100*BY786*(1000-AH786*CF786))</f>
        <v>0</v>
      </c>
      <c r="K786">
        <f>CJ786*AH786*(CE786-CD786*(1000-AH786*CG786)/(1000-AH786*CF786))/(100*BY786)</f>
        <v>0</v>
      </c>
      <c r="L786">
        <f>CD786 - IF(AH786&gt;1, K786*BY786*100.0/(AJ786*CR786), 0)</f>
        <v>0</v>
      </c>
      <c r="M786">
        <f>((S786-I786/2)*L786-K786)/(S786+I786/2)</f>
        <v>0</v>
      </c>
      <c r="N786">
        <f>M786*(CK786+CL786)/1000.0</f>
        <v>0</v>
      </c>
      <c r="O786">
        <f>(CD786 - IF(AH786&gt;1, K786*BY786*100.0/(AJ786*CR786), 0))*(CK786+CL786)/1000.0</f>
        <v>0</v>
      </c>
      <c r="P786">
        <f>2.0/((1/R786-1/Q786)+SIGN(R786)*SQRT((1/R786-1/Q786)*(1/R786-1/Q786) + 4*BZ786/((BZ786+1)*(BZ786+1))*(2*1/R786*1/Q786-1/Q786*1/Q786)))</f>
        <v>0</v>
      </c>
      <c r="Q786">
        <f>IF(LEFT(CA786,1)&lt;&gt;"0",IF(LEFT(CA786,1)="1",3.0,CB786),$D$5+$E$5*(CR786*CK786/($K$5*1000))+$F$5*(CR786*CK786/($K$5*1000))*MAX(MIN(BY786,$J$5),$I$5)*MAX(MIN(BY786,$J$5),$I$5)+$G$5*MAX(MIN(BY786,$J$5),$I$5)*(CR786*CK786/($K$5*1000))+$H$5*(CR786*CK786/($K$5*1000))*(CR786*CK786/($K$5*1000)))</f>
        <v>0</v>
      </c>
      <c r="R786">
        <f>I786*(1000-(1000*0.61365*exp(17.502*V786/(240.97+V786))/(CK786+CL786)+CF786)/2)/(1000*0.61365*exp(17.502*V786/(240.97+V786))/(CK786+CL786)-CF786)</f>
        <v>0</v>
      </c>
      <c r="S786">
        <f>1/((BZ786+1)/(P786/1.6)+1/(Q786/1.37)) + BZ786/((BZ786+1)/(P786/1.6) + BZ786/(Q786/1.37))</f>
        <v>0</v>
      </c>
      <c r="T786">
        <f>(BU786*BX786)</f>
        <v>0</v>
      </c>
      <c r="U786">
        <f>(CM786+(T786+2*0.95*5.67E-8*(((CM786+$B$7)+273)^4-(CM786+273)^4)-44100*I786)/(1.84*29.3*Q786+8*0.95*5.67E-8*(CM786+273)^3))</f>
        <v>0</v>
      </c>
      <c r="V786">
        <f>($C$7*CN786+$D$7*CO786+$E$7*U786)</f>
        <v>0</v>
      </c>
      <c r="W786">
        <f>0.61365*exp(17.502*V786/(240.97+V786))</f>
        <v>0</v>
      </c>
      <c r="X786">
        <f>(Y786/Z786*100)</f>
        <v>0</v>
      </c>
      <c r="Y786">
        <f>CF786*(CK786+CL786)/1000</f>
        <v>0</v>
      </c>
      <c r="Z786">
        <f>0.61365*exp(17.502*CM786/(240.97+CM786))</f>
        <v>0</v>
      </c>
      <c r="AA786">
        <f>(W786-CF786*(CK786+CL786)/1000)</f>
        <v>0</v>
      </c>
      <c r="AB786">
        <f>(-I786*44100)</f>
        <v>0</v>
      </c>
      <c r="AC786">
        <f>2*29.3*Q786*0.92*(CM786-V786)</f>
        <v>0</v>
      </c>
      <c r="AD786">
        <f>2*0.95*5.67E-8*(((CM786+$B$7)+273)^4-(V786+273)^4)</f>
        <v>0</v>
      </c>
      <c r="AE786">
        <f>T786+AD786+AB786+AC786</f>
        <v>0</v>
      </c>
      <c r="AF786">
        <v>0</v>
      </c>
      <c r="AG786">
        <v>0</v>
      </c>
      <c r="AH786">
        <f>IF(AF786*$H$13&gt;=AJ786,1.0,(AJ786/(AJ786-AF786*$H$13)))</f>
        <v>0</v>
      </c>
      <c r="AI786">
        <f>(AH786-1)*100</f>
        <v>0</v>
      </c>
      <c r="AJ786">
        <f>MAX(0,($B$13+$C$13*CR786)/(1+$D$13*CR786)*CK786/(CM786+273)*$E$13)</f>
        <v>0</v>
      </c>
      <c r="AK786" t="s">
        <v>303</v>
      </c>
      <c r="AL786" t="s">
        <v>303</v>
      </c>
      <c r="AM786">
        <v>0</v>
      </c>
      <c r="AN786">
        <v>0</v>
      </c>
      <c r="AO786">
        <f>1-AM786/AN786</f>
        <v>0</v>
      </c>
      <c r="AP786">
        <v>0</v>
      </c>
      <c r="AQ786" t="s">
        <v>303</v>
      </c>
      <c r="AR786" t="s">
        <v>303</v>
      </c>
      <c r="AS786">
        <v>0</v>
      </c>
      <c r="AT786">
        <v>0</v>
      </c>
      <c r="AU786">
        <f>1-AS786/AT786</f>
        <v>0</v>
      </c>
      <c r="AV786">
        <v>0.5</v>
      </c>
      <c r="AW786">
        <f>BV786</f>
        <v>0</v>
      </c>
      <c r="AX786">
        <f>K786</f>
        <v>0</v>
      </c>
      <c r="AY786">
        <f>AU786*AV786*AW786</f>
        <v>0</v>
      </c>
      <c r="AZ786">
        <f>(AX786-AP786)/AW786</f>
        <v>0</v>
      </c>
      <c r="BA786">
        <f>(AN786-AT786)/AT786</f>
        <v>0</v>
      </c>
      <c r="BB786">
        <f>AM786/(AO786+AM786/AT786)</f>
        <v>0</v>
      </c>
      <c r="BC786" t="s">
        <v>303</v>
      </c>
      <c r="BD786">
        <v>0</v>
      </c>
      <c r="BE786">
        <f>IF(BD786&lt;&gt;0, BD786, BB786)</f>
        <v>0</v>
      </c>
      <c r="BF786">
        <f>1-BE786/AT786</f>
        <v>0</v>
      </c>
      <c r="BG786">
        <f>(AT786-AS786)/(AT786-BE786)</f>
        <v>0</v>
      </c>
      <c r="BH786">
        <f>(AN786-AT786)/(AN786-BE786)</f>
        <v>0</v>
      </c>
      <c r="BI786">
        <f>(AT786-AS786)/(AT786-AM786)</f>
        <v>0</v>
      </c>
      <c r="BJ786">
        <f>(AN786-AT786)/(AN786-AM786)</f>
        <v>0</v>
      </c>
      <c r="BK786">
        <f>(BG786*BE786/AS786)</f>
        <v>0</v>
      </c>
      <c r="BL786">
        <f>(1-BK786)</f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f>$B$11*CS786+$C$11*CT786+$F$11*CU786*(1-CX786)</f>
        <v>0</v>
      </c>
      <c r="BV786">
        <f>BU786*BW786</f>
        <v>0</v>
      </c>
      <c r="BW786">
        <f>($B$11*$D$9+$C$11*$D$9+$F$11*((DH786+CZ786)/MAX(DH786+CZ786+DI786, 0.1)*$I$9+DI786/MAX(DH786+CZ786+DI786, 0.1)*$J$9))/($B$11+$C$11+$F$11)</f>
        <v>0</v>
      </c>
      <c r="BX786">
        <f>($B$11*$K$9+$C$11*$K$9+$F$11*((DH786+CZ786)/MAX(DH786+CZ786+DI786, 0.1)*$P$9+DI786/MAX(DH786+CZ786+DI786, 0.1)*$Q$9))/($B$11+$C$11+$F$11)</f>
        <v>0</v>
      </c>
      <c r="BY786">
        <v>6</v>
      </c>
      <c r="BZ786">
        <v>0.5</v>
      </c>
      <c r="CA786" t="s">
        <v>304</v>
      </c>
      <c r="CB786">
        <v>2</v>
      </c>
      <c r="CC786">
        <v>1625678753.5</v>
      </c>
      <c r="CD786">
        <v>404.968</v>
      </c>
      <c r="CE786">
        <v>419.966333333333</v>
      </c>
      <c r="CF786">
        <v>20.6219333333333</v>
      </c>
      <c r="CG786">
        <v>16.4374666666667</v>
      </c>
      <c r="CH786">
        <v>419.309</v>
      </c>
      <c r="CI786">
        <v>22.2917</v>
      </c>
      <c r="CJ786">
        <v>499.944666666667</v>
      </c>
      <c r="CK786">
        <v>100.409333333333</v>
      </c>
      <c r="CL786">
        <v>0.1000524</v>
      </c>
      <c r="CM786">
        <v>36.5381333333333</v>
      </c>
      <c r="CN786">
        <v>35.5628333333333</v>
      </c>
      <c r="CO786">
        <v>999.9</v>
      </c>
      <c r="CP786">
        <v>0</v>
      </c>
      <c r="CQ786">
        <v>0</v>
      </c>
      <c r="CR786">
        <v>9978.12666666667</v>
      </c>
      <c r="CS786">
        <v>0</v>
      </c>
      <c r="CT786">
        <v>4.64426</v>
      </c>
      <c r="CU786">
        <v>1046.10333333333</v>
      </c>
      <c r="CV786">
        <v>0.962006</v>
      </c>
      <c r="CW786">
        <v>0.0379937</v>
      </c>
      <c r="CX786">
        <v>0</v>
      </c>
      <c r="CY786">
        <v>1074.40666666667</v>
      </c>
      <c r="CZ786">
        <v>4.99912</v>
      </c>
      <c r="DA786">
        <v>11274.8333333333</v>
      </c>
      <c r="DB786">
        <v>6713.46666666667</v>
      </c>
      <c r="DC786">
        <v>39.9583333333333</v>
      </c>
      <c r="DD786">
        <v>42.125</v>
      </c>
      <c r="DE786">
        <v>41.354</v>
      </c>
      <c r="DF786">
        <v>42.1453333333333</v>
      </c>
      <c r="DG786">
        <v>42.604</v>
      </c>
      <c r="DH786">
        <v>1001.55</v>
      </c>
      <c r="DI786">
        <v>39.56</v>
      </c>
      <c r="DJ786">
        <v>0</v>
      </c>
      <c r="DK786">
        <v>1625678755.4</v>
      </c>
      <c r="DL786">
        <v>0</v>
      </c>
      <c r="DM786">
        <v>1075.3912</v>
      </c>
      <c r="DN786">
        <v>-10.1992307480767</v>
      </c>
      <c r="DO786">
        <v>-99.9461537710953</v>
      </c>
      <c r="DP786">
        <v>11283.228</v>
      </c>
      <c r="DQ786">
        <v>15</v>
      </c>
      <c r="DR786">
        <v>1625677134.6</v>
      </c>
      <c r="DS786" t="s">
        <v>305</v>
      </c>
      <c r="DT786">
        <v>1625677128.6</v>
      </c>
      <c r="DU786">
        <v>1625677134.6</v>
      </c>
      <c r="DV786">
        <v>2</v>
      </c>
      <c r="DW786">
        <v>0.041</v>
      </c>
      <c r="DX786">
        <v>0.026</v>
      </c>
      <c r="DY786">
        <v>-14.347</v>
      </c>
      <c r="DZ786">
        <v>-1.389</v>
      </c>
      <c r="EA786">
        <v>420</v>
      </c>
      <c r="EB786">
        <v>5</v>
      </c>
      <c r="EC786">
        <v>0.14</v>
      </c>
      <c r="ED786">
        <v>0.08</v>
      </c>
      <c r="EE786">
        <v>-15.0293853658537</v>
      </c>
      <c r="EF786">
        <v>0.234022996515654</v>
      </c>
      <c r="EG786">
        <v>0.0397101115155003</v>
      </c>
      <c r="EH786">
        <v>1</v>
      </c>
      <c r="EI786">
        <v>1075.94363636364</v>
      </c>
      <c r="EJ786">
        <v>-10.9781127955306</v>
      </c>
      <c r="EK786">
        <v>1.06495644577839</v>
      </c>
      <c r="EL786">
        <v>0</v>
      </c>
      <c r="EM786">
        <v>4.20142365853659</v>
      </c>
      <c r="EN786">
        <v>-0.131226898954696</v>
      </c>
      <c r="EO786">
        <v>0.0140355687114607</v>
      </c>
      <c r="EP786">
        <v>0</v>
      </c>
      <c r="EQ786">
        <v>1</v>
      </c>
      <c r="ER786">
        <v>3</v>
      </c>
      <c r="ES786" t="s">
        <v>427</v>
      </c>
      <c r="ET786">
        <v>100</v>
      </c>
      <c r="EU786">
        <v>100</v>
      </c>
      <c r="EV786">
        <v>-14.341</v>
      </c>
      <c r="EW786">
        <v>-1.6701</v>
      </c>
      <c r="EX786">
        <v>-14.3476998515065</v>
      </c>
      <c r="EY786">
        <v>0.000485247639819423</v>
      </c>
      <c r="EZ786">
        <v>-1.36446825205216e-06</v>
      </c>
      <c r="FA786">
        <v>5.78542989185787e-10</v>
      </c>
      <c r="FB786">
        <v>-1.1099058739466</v>
      </c>
      <c r="FC786">
        <v>-0.0508365997127688</v>
      </c>
      <c r="FD786">
        <v>0.00161886503163497</v>
      </c>
      <c r="FE786">
        <v>-2.08621555845513e-05</v>
      </c>
      <c r="FF786">
        <v>0</v>
      </c>
      <c r="FG786">
        <v>2096</v>
      </c>
      <c r="FH786">
        <v>2</v>
      </c>
      <c r="FI786">
        <v>28</v>
      </c>
      <c r="FJ786">
        <v>27.1</v>
      </c>
      <c r="FK786">
        <v>27</v>
      </c>
      <c r="FL786">
        <v>18</v>
      </c>
      <c r="FM786">
        <v>494.935</v>
      </c>
      <c r="FN786">
        <v>516.209</v>
      </c>
      <c r="FO786">
        <v>43.1935</v>
      </c>
      <c r="FP786">
        <v>27.253</v>
      </c>
      <c r="FQ786">
        <v>30.0006</v>
      </c>
      <c r="FR786">
        <v>27.0538</v>
      </c>
      <c r="FS786">
        <v>27.0088</v>
      </c>
      <c r="FT786">
        <v>21.6286</v>
      </c>
      <c r="FU786">
        <v>0</v>
      </c>
      <c r="FV786">
        <v>18.0253</v>
      </c>
      <c r="FW786">
        <v>43.24</v>
      </c>
      <c r="FX786">
        <v>420</v>
      </c>
      <c r="FY786">
        <v>21.2119</v>
      </c>
      <c r="FZ786">
        <v>101.619</v>
      </c>
      <c r="GA786">
        <v>96.1191</v>
      </c>
    </row>
    <row r="787" spans="1:183">
      <c r="A787">
        <v>771</v>
      </c>
      <c r="B787">
        <v>1625678756.5</v>
      </c>
      <c r="C787">
        <v>1540.40000009537</v>
      </c>
      <c r="D787" t="s">
        <v>1848</v>
      </c>
      <c r="E787" t="s">
        <v>1849</v>
      </c>
      <c r="F787">
        <v>1</v>
      </c>
      <c r="G787" t="s">
        <v>302</v>
      </c>
      <c r="H787">
        <v>1625678755.5</v>
      </c>
      <c r="I787">
        <f>(J787)/1000</f>
        <v>0</v>
      </c>
      <c r="J787">
        <f>1000*CJ787*AH787*(CF787-CG787)/(100*BY787*(1000-AH787*CF787))</f>
        <v>0</v>
      </c>
      <c r="K787">
        <f>CJ787*AH787*(CE787-CD787*(1000-AH787*CG787)/(1000-AH787*CF787))/(100*BY787)</f>
        <v>0</v>
      </c>
      <c r="L787">
        <f>CD787 - IF(AH787&gt;1, K787*BY787*100.0/(AJ787*CR787), 0)</f>
        <v>0</v>
      </c>
      <c r="M787">
        <f>((S787-I787/2)*L787-K787)/(S787+I787/2)</f>
        <v>0</v>
      </c>
      <c r="N787">
        <f>M787*(CK787+CL787)/1000.0</f>
        <v>0</v>
      </c>
      <c r="O787">
        <f>(CD787 - IF(AH787&gt;1, K787*BY787*100.0/(AJ787*CR787), 0))*(CK787+CL787)/1000.0</f>
        <v>0</v>
      </c>
      <c r="P787">
        <f>2.0/((1/R787-1/Q787)+SIGN(R787)*SQRT((1/R787-1/Q787)*(1/R787-1/Q787) + 4*BZ787/((BZ787+1)*(BZ787+1))*(2*1/R787*1/Q787-1/Q787*1/Q787)))</f>
        <v>0</v>
      </c>
      <c r="Q787">
        <f>IF(LEFT(CA787,1)&lt;&gt;"0",IF(LEFT(CA787,1)="1",3.0,CB787),$D$5+$E$5*(CR787*CK787/($K$5*1000))+$F$5*(CR787*CK787/($K$5*1000))*MAX(MIN(BY787,$J$5),$I$5)*MAX(MIN(BY787,$J$5),$I$5)+$G$5*MAX(MIN(BY787,$J$5),$I$5)*(CR787*CK787/($K$5*1000))+$H$5*(CR787*CK787/($K$5*1000))*(CR787*CK787/($K$5*1000)))</f>
        <v>0</v>
      </c>
      <c r="R787">
        <f>I787*(1000-(1000*0.61365*exp(17.502*V787/(240.97+V787))/(CK787+CL787)+CF787)/2)/(1000*0.61365*exp(17.502*V787/(240.97+V787))/(CK787+CL787)-CF787)</f>
        <v>0</v>
      </c>
      <c r="S787">
        <f>1/((BZ787+1)/(P787/1.6)+1/(Q787/1.37)) + BZ787/((BZ787+1)/(P787/1.6) + BZ787/(Q787/1.37))</f>
        <v>0</v>
      </c>
      <c r="T787">
        <f>(BU787*BX787)</f>
        <v>0</v>
      </c>
      <c r="U787">
        <f>(CM787+(T787+2*0.95*5.67E-8*(((CM787+$B$7)+273)^4-(CM787+273)^4)-44100*I787)/(1.84*29.3*Q787+8*0.95*5.67E-8*(CM787+273)^3))</f>
        <v>0</v>
      </c>
      <c r="V787">
        <f>($C$7*CN787+$D$7*CO787+$E$7*U787)</f>
        <v>0</v>
      </c>
      <c r="W787">
        <f>0.61365*exp(17.502*V787/(240.97+V787))</f>
        <v>0</v>
      </c>
      <c r="X787">
        <f>(Y787/Z787*100)</f>
        <v>0</v>
      </c>
      <c r="Y787">
        <f>CF787*(CK787+CL787)/1000</f>
        <v>0</v>
      </c>
      <c r="Z787">
        <f>0.61365*exp(17.502*CM787/(240.97+CM787))</f>
        <v>0</v>
      </c>
      <c r="AA787">
        <f>(W787-CF787*(CK787+CL787)/1000)</f>
        <v>0</v>
      </c>
      <c r="AB787">
        <f>(-I787*44100)</f>
        <v>0</v>
      </c>
      <c r="AC787">
        <f>2*29.3*Q787*0.92*(CM787-V787)</f>
        <v>0</v>
      </c>
      <c r="AD787">
        <f>2*0.95*5.67E-8*(((CM787+$B$7)+273)^4-(V787+273)^4)</f>
        <v>0</v>
      </c>
      <c r="AE787">
        <f>T787+AD787+AB787+AC787</f>
        <v>0</v>
      </c>
      <c r="AF787">
        <v>0</v>
      </c>
      <c r="AG787">
        <v>0</v>
      </c>
      <c r="AH787">
        <f>IF(AF787*$H$13&gt;=AJ787,1.0,(AJ787/(AJ787-AF787*$H$13)))</f>
        <v>0</v>
      </c>
      <c r="AI787">
        <f>(AH787-1)*100</f>
        <v>0</v>
      </c>
      <c r="AJ787">
        <f>MAX(0,($B$13+$C$13*CR787)/(1+$D$13*CR787)*CK787/(CM787+273)*$E$13)</f>
        <v>0</v>
      </c>
      <c r="AK787" t="s">
        <v>303</v>
      </c>
      <c r="AL787" t="s">
        <v>303</v>
      </c>
      <c r="AM787">
        <v>0</v>
      </c>
      <c r="AN787">
        <v>0</v>
      </c>
      <c r="AO787">
        <f>1-AM787/AN787</f>
        <v>0</v>
      </c>
      <c r="AP787">
        <v>0</v>
      </c>
      <c r="AQ787" t="s">
        <v>303</v>
      </c>
      <c r="AR787" t="s">
        <v>303</v>
      </c>
      <c r="AS787">
        <v>0</v>
      </c>
      <c r="AT787">
        <v>0</v>
      </c>
      <c r="AU787">
        <f>1-AS787/AT787</f>
        <v>0</v>
      </c>
      <c r="AV787">
        <v>0.5</v>
      </c>
      <c r="AW787">
        <f>BV787</f>
        <v>0</v>
      </c>
      <c r="AX787">
        <f>K787</f>
        <v>0</v>
      </c>
      <c r="AY787">
        <f>AU787*AV787*AW787</f>
        <v>0</v>
      </c>
      <c r="AZ787">
        <f>(AX787-AP787)/AW787</f>
        <v>0</v>
      </c>
      <c r="BA787">
        <f>(AN787-AT787)/AT787</f>
        <v>0</v>
      </c>
      <c r="BB787">
        <f>AM787/(AO787+AM787/AT787)</f>
        <v>0</v>
      </c>
      <c r="BC787" t="s">
        <v>303</v>
      </c>
      <c r="BD787">
        <v>0</v>
      </c>
      <c r="BE787">
        <f>IF(BD787&lt;&gt;0, BD787, BB787)</f>
        <v>0</v>
      </c>
      <c r="BF787">
        <f>1-BE787/AT787</f>
        <v>0</v>
      </c>
      <c r="BG787">
        <f>(AT787-AS787)/(AT787-BE787)</f>
        <v>0</v>
      </c>
      <c r="BH787">
        <f>(AN787-AT787)/(AN787-BE787)</f>
        <v>0</v>
      </c>
      <c r="BI787">
        <f>(AT787-AS787)/(AT787-AM787)</f>
        <v>0</v>
      </c>
      <c r="BJ787">
        <f>(AN787-AT787)/(AN787-AM787)</f>
        <v>0</v>
      </c>
      <c r="BK787">
        <f>(BG787*BE787/AS787)</f>
        <v>0</v>
      </c>
      <c r="BL787">
        <f>(1-BK787)</f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f>$B$11*CS787+$C$11*CT787+$F$11*CU787*(1-CX787)</f>
        <v>0</v>
      </c>
      <c r="BV787">
        <f>BU787*BW787</f>
        <v>0</v>
      </c>
      <c r="BW787">
        <f>($B$11*$D$9+$C$11*$D$9+$F$11*((DH787+CZ787)/MAX(DH787+CZ787+DI787, 0.1)*$I$9+DI787/MAX(DH787+CZ787+DI787, 0.1)*$J$9))/($B$11+$C$11+$F$11)</f>
        <v>0</v>
      </c>
      <c r="BX787">
        <f>($B$11*$K$9+$C$11*$K$9+$F$11*((DH787+CZ787)/MAX(DH787+CZ787+DI787, 0.1)*$P$9+DI787/MAX(DH787+CZ787+DI787, 0.1)*$Q$9))/($B$11+$C$11+$F$11)</f>
        <v>0</v>
      </c>
      <c r="BY787">
        <v>6</v>
      </c>
      <c r="BZ787">
        <v>0.5</v>
      </c>
      <c r="CA787" t="s">
        <v>304</v>
      </c>
      <c r="CB787">
        <v>2</v>
      </c>
      <c r="CC787">
        <v>1625678755.5</v>
      </c>
      <c r="CD787">
        <v>404.967333333333</v>
      </c>
      <c r="CE787">
        <v>419.906666666667</v>
      </c>
      <c r="CF787">
        <v>20.6830666666667</v>
      </c>
      <c r="CG787">
        <v>16.4955333333333</v>
      </c>
      <c r="CH787">
        <v>419.308666666667</v>
      </c>
      <c r="CI787">
        <v>22.3534</v>
      </c>
      <c r="CJ787">
        <v>500.103333333333</v>
      </c>
      <c r="CK787">
        <v>100.410666666667</v>
      </c>
      <c r="CL787">
        <v>0.100438333333333</v>
      </c>
      <c r="CM787">
        <v>36.5687666666667</v>
      </c>
      <c r="CN787">
        <v>35.5972333333333</v>
      </c>
      <c r="CO787">
        <v>999.9</v>
      </c>
      <c r="CP787">
        <v>0</v>
      </c>
      <c r="CQ787">
        <v>0</v>
      </c>
      <c r="CR787">
        <v>9997.07666666667</v>
      </c>
      <c r="CS787">
        <v>0</v>
      </c>
      <c r="CT787">
        <v>4.67367</v>
      </c>
      <c r="CU787">
        <v>1045.99</v>
      </c>
      <c r="CV787">
        <v>0.962002333333333</v>
      </c>
      <c r="CW787">
        <v>0.0379974</v>
      </c>
      <c r="CX787">
        <v>0</v>
      </c>
      <c r="CY787">
        <v>1073.74333333333</v>
      </c>
      <c r="CZ787">
        <v>4.99912</v>
      </c>
      <c r="DA787">
        <v>11270.8333333333</v>
      </c>
      <c r="DB787">
        <v>6712.75333333333</v>
      </c>
      <c r="DC787">
        <v>39.9163333333333</v>
      </c>
      <c r="DD787">
        <v>42.125</v>
      </c>
      <c r="DE787">
        <v>41.2916666666667</v>
      </c>
      <c r="DF787">
        <v>42.062</v>
      </c>
      <c r="DG787">
        <v>42.6456666666667</v>
      </c>
      <c r="DH787">
        <v>1001.44</v>
      </c>
      <c r="DI787">
        <v>39.5566666666667</v>
      </c>
      <c r="DJ787">
        <v>0</v>
      </c>
      <c r="DK787">
        <v>1625678757.2</v>
      </c>
      <c r="DL787">
        <v>0</v>
      </c>
      <c r="DM787">
        <v>1075.115</v>
      </c>
      <c r="DN787">
        <v>-10.8358974371687</v>
      </c>
      <c r="DO787">
        <v>-91.9555556742651</v>
      </c>
      <c r="DP787">
        <v>11280.7576923077</v>
      </c>
      <c r="DQ787">
        <v>15</v>
      </c>
      <c r="DR787">
        <v>1625677134.6</v>
      </c>
      <c r="DS787" t="s">
        <v>305</v>
      </c>
      <c r="DT787">
        <v>1625677128.6</v>
      </c>
      <c r="DU787">
        <v>1625677134.6</v>
      </c>
      <c r="DV787">
        <v>2</v>
      </c>
      <c r="DW787">
        <v>0.041</v>
      </c>
      <c r="DX787">
        <v>0.026</v>
      </c>
      <c r="DY787">
        <v>-14.347</v>
      </c>
      <c r="DZ787">
        <v>-1.389</v>
      </c>
      <c r="EA787">
        <v>420</v>
      </c>
      <c r="EB787">
        <v>5</v>
      </c>
      <c r="EC787">
        <v>0.14</v>
      </c>
      <c r="ED787">
        <v>0.08</v>
      </c>
      <c r="EE787">
        <v>-15.0208707317073</v>
      </c>
      <c r="EF787">
        <v>0.3525616724739</v>
      </c>
      <c r="EG787">
        <v>0.0465578017035233</v>
      </c>
      <c r="EH787">
        <v>1</v>
      </c>
      <c r="EI787">
        <v>1075.59885714286</v>
      </c>
      <c r="EJ787">
        <v>-10.8527496043304</v>
      </c>
      <c r="EK787">
        <v>1.11048193251802</v>
      </c>
      <c r="EL787">
        <v>0</v>
      </c>
      <c r="EM787">
        <v>4.19705</v>
      </c>
      <c r="EN787">
        <v>-0.0967624390243983</v>
      </c>
      <c r="EO787">
        <v>0.0104667077312643</v>
      </c>
      <c r="EP787">
        <v>1</v>
      </c>
      <c r="EQ787">
        <v>2</v>
      </c>
      <c r="ER787">
        <v>3</v>
      </c>
      <c r="ES787" t="s">
        <v>349</v>
      </c>
      <c r="ET787">
        <v>100</v>
      </c>
      <c r="EU787">
        <v>100</v>
      </c>
      <c r="EV787">
        <v>-14.341</v>
      </c>
      <c r="EW787">
        <v>-1.6707</v>
      </c>
      <c r="EX787">
        <v>-14.3476998515065</v>
      </c>
      <c r="EY787">
        <v>0.000485247639819423</v>
      </c>
      <c r="EZ787">
        <v>-1.36446825205216e-06</v>
      </c>
      <c r="FA787">
        <v>5.78542989185787e-10</v>
      </c>
      <c r="FB787">
        <v>-1.1099058739466</v>
      </c>
      <c r="FC787">
        <v>-0.0508365997127688</v>
      </c>
      <c r="FD787">
        <v>0.00161886503163497</v>
      </c>
      <c r="FE787">
        <v>-2.08621555845513e-05</v>
      </c>
      <c r="FF787">
        <v>0</v>
      </c>
      <c r="FG787">
        <v>2096</v>
      </c>
      <c r="FH787">
        <v>2</v>
      </c>
      <c r="FI787">
        <v>28</v>
      </c>
      <c r="FJ787">
        <v>27.1</v>
      </c>
      <c r="FK787">
        <v>27</v>
      </c>
      <c r="FL787">
        <v>18</v>
      </c>
      <c r="FM787">
        <v>494.784</v>
      </c>
      <c r="FN787">
        <v>516.358</v>
      </c>
      <c r="FO787">
        <v>43.2409</v>
      </c>
      <c r="FP787">
        <v>27.2565</v>
      </c>
      <c r="FQ787">
        <v>30.0008</v>
      </c>
      <c r="FR787">
        <v>27.0566</v>
      </c>
      <c r="FS787">
        <v>27.0111</v>
      </c>
      <c r="FT787">
        <v>21.6299</v>
      </c>
      <c r="FU787">
        <v>0</v>
      </c>
      <c r="FV787">
        <v>18.5149</v>
      </c>
      <c r="FW787">
        <v>43.3</v>
      </c>
      <c r="FX787">
        <v>420</v>
      </c>
      <c r="FY787">
        <v>21.2498</v>
      </c>
      <c r="FZ787">
        <v>101.618</v>
      </c>
      <c r="GA787">
        <v>96.1173</v>
      </c>
    </row>
    <row r="788" spans="1:183">
      <c r="A788">
        <v>772</v>
      </c>
      <c r="B788">
        <v>1625678758.5</v>
      </c>
      <c r="C788">
        <v>1542.40000009537</v>
      </c>
      <c r="D788" t="s">
        <v>1850</v>
      </c>
      <c r="E788" t="s">
        <v>1851</v>
      </c>
      <c r="F788">
        <v>1</v>
      </c>
      <c r="G788" t="s">
        <v>302</v>
      </c>
      <c r="H788">
        <v>1625678757.5</v>
      </c>
      <c r="I788">
        <f>(J788)/1000</f>
        <v>0</v>
      </c>
      <c r="J788">
        <f>1000*CJ788*AH788*(CF788-CG788)/(100*BY788*(1000-AH788*CF788))</f>
        <v>0</v>
      </c>
      <c r="K788">
        <f>CJ788*AH788*(CE788-CD788*(1000-AH788*CG788)/(1000-AH788*CF788))/(100*BY788)</f>
        <v>0</v>
      </c>
      <c r="L788">
        <f>CD788 - IF(AH788&gt;1, K788*BY788*100.0/(AJ788*CR788), 0)</f>
        <v>0</v>
      </c>
      <c r="M788">
        <f>((S788-I788/2)*L788-K788)/(S788+I788/2)</f>
        <v>0</v>
      </c>
      <c r="N788">
        <f>M788*(CK788+CL788)/1000.0</f>
        <v>0</v>
      </c>
      <c r="O788">
        <f>(CD788 - IF(AH788&gt;1, K788*BY788*100.0/(AJ788*CR788), 0))*(CK788+CL788)/1000.0</f>
        <v>0</v>
      </c>
      <c r="P788">
        <f>2.0/((1/R788-1/Q788)+SIGN(R788)*SQRT((1/R788-1/Q788)*(1/R788-1/Q788) + 4*BZ788/((BZ788+1)*(BZ788+1))*(2*1/R788*1/Q788-1/Q788*1/Q788)))</f>
        <v>0</v>
      </c>
      <c r="Q788">
        <f>IF(LEFT(CA788,1)&lt;&gt;"0",IF(LEFT(CA788,1)="1",3.0,CB788),$D$5+$E$5*(CR788*CK788/($K$5*1000))+$F$5*(CR788*CK788/($K$5*1000))*MAX(MIN(BY788,$J$5),$I$5)*MAX(MIN(BY788,$J$5),$I$5)+$G$5*MAX(MIN(BY788,$J$5),$I$5)*(CR788*CK788/($K$5*1000))+$H$5*(CR788*CK788/($K$5*1000))*(CR788*CK788/($K$5*1000)))</f>
        <v>0</v>
      </c>
      <c r="R788">
        <f>I788*(1000-(1000*0.61365*exp(17.502*V788/(240.97+V788))/(CK788+CL788)+CF788)/2)/(1000*0.61365*exp(17.502*V788/(240.97+V788))/(CK788+CL788)-CF788)</f>
        <v>0</v>
      </c>
      <c r="S788">
        <f>1/((BZ788+1)/(P788/1.6)+1/(Q788/1.37)) + BZ788/((BZ788+1)/(P788/1.6) + BZ788/(Q788/1.37))</f>
        <v>0</v>
      </c>
      <c r="T788">
        <f>(BU788*BX788)</f>
        <v>0</v>
      </c>
      <c r="U788">
        <f>(CM788+(T788+2*0.95*5.67E-8*(((CM788+$B$7)+273)^4-(CM788+273)^4)-44100*I788)/(1.84*29.3*Q788+8*0.95*5.67E-8*(CM788+273)^3))</f>
        <v>0</v>
      </c>
      <c r="V788">
        <f>($C$7*CN788+$D$7*CO788+$E$7*U788)</f>
        <v>0</v>
      </c>
      <c r="W788">
        <f>0.61365*exp(17.502*V788/(240.97+V788))</f>
        <v>0</v>
      </c>
      <c r="X788">
        <f>(Y788/Z788*100)</f>
        <v>0</v>
      </c>
      <c r="Y788">
        <f>CF788*(CK788+CL788)/1000</f>
        <v>0</v>
      </c>
      <c r="Z788">
        <f>0.61365*exp(17.502*CM788/(240.97+CM788))</f>
        <v>0</v>
      </c>
      <c r="AA788">
        <f>(W788-CF788*(CK788+CL788)/1000)</f>
        <v>0</v>
      </c>
      <c r="AB788">
        <f>(-I788*44100)</f>
        <v>0</v>
      </c>
      <c r="AC788">
        <f>2*29.3*Q788*0.92*(CM788-V788)</f>
        <v>0</v>
      </c>
      <c r="AD788">
        <f>2*0.95*5.67E-8*(((CM788+$B$7)+273)^4-(V788+273)^4)</f>
        <v>0</v>
      </c>
      <c r="AE788">
        <f>T788+AD788+AB788+AC788</f>
        <v>0</v>
      </c>
      <c r="AF788">
        <v>0</v>
      </c>
      <c r="AG788">
        <v>0</v>
      </c>
      <c r="AH788">
        <f>IF(AF788*$H$13&gt;=AJ788,1.0,(AJ788/(AJ788-AF788*$H$13)))</f>
        <v>0</v>
      </c>
      <c r="AI788">
        <f>(AH788-1)*100</f>
        <v>0</v>
      </c>
      <c r="AJ788">
        <f>MAX(0,($B$13+$C$13*CR788)/(1+$D$13*CR788)*CK788/(CM788+273)*$E$13)</f>
        <v>0</v>
      </c>
      <c r="AK788" t="s">
        <v>303</v>
      </c>
      <c r="AL788" t="s">
        <v>303</v>
      </c>
      <c r="AM788">
        <v>0</v>
      </c>
      <c r="AN788">
        <v>0</v>
      </c>
      <c r="AO788">
        <f>1-AM788/AN788</f>
        <v>0</v>
      </c>
      <c r="AP788">
        <v>0</v>
      </c>
      <c r="AQ788" t="s">
        <v>303</v>
      </c>
      <c r="AR788" t="s">
        <v>303</v>
      </c>
      <c r="AS788">
        <v>0</v>
      </c>
      <c r="AT788">
        <v>0</v>
      </c>
      <c r="AU788">
        <f>1-AS788/AT788</f>
        <v>0</v>
      </c>
      <c r="AV788">
        <v>0.5</v>
      </c>
      <c r="AW788">
        <f>BV788</f>
        <v>0</v>
      </c>
      <c r="AX788">
        <f>K788</f>
        <v>0</v>
      </c>
      <c r="AY788">
        <f>AU788*AV788*AW788</f>
        <v>0</v>
      </c>
      <c r="AZ788">
        <f>(AX788-AP788)/AW788</f>
        <v>0</v>
      </c>
      <c r="BA788">
        <f>(AN788-AT788)/AT788</f>
        <v>0</v>
      </c>
      <c r="BB788">
        <f>AM788/(AO788+AM788/AT788)</f>
        <v>0</v>
      </c>
      <c r="BC788" t="s">
        <v>303</v>
      </c>
      <c r="BD788">
        <v>0</v>
      </c>
      <c r="BE788">
        <f>IF(BD788&lt;&gt;0, BD788, BB788)</f>
        <v>0</v>
      </c>
      <c r="BF788">
        <f>1-BE788/AT788</f>
        <v>0</v>
      </c>
      <c r="BG788">
        <f>(AT788-AS788)/(AT788-BE788)</f>
        <v>0</v>
      </c>
      <c r="BH788">
        <f>(AN788-AT788)/(AN788-BE788)</f>
        <v>0</v>
      </c>
      <c r="BI788">
        <f>(AT788-AS788)/(AT788-AM788)</f>
        <v>0</v>
      </c>
      <c r="BJ788">
        <f>(AN788-AT788)/(AN788-AM788)</f>
        <v>0</v>
      </c>
      <c r="BK788">
        <f>(BG788*BE788/AS788)</f>
        <v>0</v>
      </c>
      <c r="BL788">
        <f>(1-BK788)</f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f>$B$11*CS788+$C$11*CT788+$F$11*CU788*(1-CX788)</f>
        <v>0</v>
      </c>
      <c r="BV788">
        <f>BU788*BW788</f>
        <v>0</v>
      </c>
      <c r="BW788">
        <f>($B$11*$D$9+$C$11*$D$9+$F$11*((DH788+CZ788)/MAX(DH788+CZ788+DI788, 0.1)*$I$9+DI788/MAX(DH788+CZ788+DI788, 0.1)*$J$9))/($B$11+$C$11+$F$11)</f>
        <v>0</v>
      </c>
      <c r="BX788">
        <f>($B$11*$K$9+$C$11*$K$9+$F$11*((DH788+CZ788)/MAX(DH788+CZ788+DI788, 0.1)*$P$9+DI788/MAX(DH788+CZ788+DI788, 0.1)*$Q$9))/($B$11+$C$11+$F$11)</f>
        <v>0</v>
      </c>
      <c r="BY788">
        <v>6</v>
      </c>
      <c r="BZ788">
        <v>0.5</v>
      </c>
      <c r="CA788" t="s">
        <v>304</v>
      </c>
      <c r="CB788">
        <v>2</v>
      </c>
      <c r="CC788">
        <v>1625678757.5</v>
      </c>
      <c r="CD788">
        <v>404.952</v>
      </c>
      <c r="CE788">
        <v>419.873</v>
      </c>
      <c r="CF788">
        <v>20.7437666666667</v>
      </c>
      <c r="CG788">
        <v>16.5423333333333</v>
      </c>
      <c r="CH788">
        <v>419.293666666667</v>
      </c>
      <c r="CI788">
        <v>22.4147666666667</v>
      </c>
      <c r="CJ788">
        <v>500.096666666667</v>
      </c>
      <c r="CK788">
        <v>100.410333333333</v>
      </c>
      <c r="CL788">
        <v>0.0999467333333333</v>
      </c>
      <c r="CM788">
        <v>36.5993</v>
      </c>
      <c r="CN788">
        <v>35.6261</v>
      </c>
      <c r="CO788">
        <v>999.9</v>
      </c>
      <c r="CP788">
        <v>0</v>
      </c>
      <c r="CQ788">
        <v>0</v>
      </c>
      <c r="CR788">
        <v>10032.5333333333</v>
      </c>
      <c r="CS788">
        <v>0</v>
      </c>
      <c r="CT788">
        <v>4.71318666666667</v>
      </c>
      <c r="CU788">
        <v>1045.89333333333</v>
      </c>
      <c r="CV788">
        <v>0.961998666666667</v>
      </c>
      <c r="CW788">
        <v>0.0380011</v>
      </c>
      <c r="CX788">
        <v>0</v>
      </c>
      <c r="CY788">
        <v>1073.40666666667</v>
      </c>
      <c r="CZ788">
        <v>4.99912</v>
      </c>
      <c r="DA788">
        <v>11266.9666666667</v>
      </c>
      <c r="DB788">
        <v>6712.11333333333</v>
      </c>
      <c r="DC788">
        <v>39.9373333333333</v>
      </c>
      <c r="DD788">
        <v>42.1663333333333</v>
      </c>
      <c r="DE788">
        <v>41.3123333333333</v>
      </c>
      <c r="DF788">
        <v>42.0833333333333</v>
      </c>
      <c r="DG788">
        <v>42.7286666666667</v>
      </c>
      <c r="DH788">
        <v>1001.34333333333</v>
      </c>
      <c r="DI788">
        <v>39.5566666666667</v>
      </c>
      <c r="DJ788">
        <v>0</v>
      </c>
      <c r="DK788">
        <v>1625678759.6</v>
      </c>
      <c r="DL788">
        <v>0</v>
      </c>
      <c r="DM788">
        <v>1074.68115384615</v>
      </c>
      <c r="DN788">
        <v>-11.2994871751273</v>
      </c>
      <c r="DO788">
        <v>-92.9982906459014</v>
      </c>
      <c r="DP788">
        <v>11277.1692307692</v>
      </c>
      <c r="DQ788">
        <v>15</v>
      </c>
      <c r="DR788">
        <v>1625677134.6</v>
      </c>
      <c r="DS788" t="s">
        <v>305</v>
      </c>
      <c r="DT788">
        <v>1625677128.6</v>
      </c>
      <c r="DU788">
        <v>1625677134.6</v>
      </c>
      <c r="DV788">
        <v>2</v>
      </c>
      <c r="DW788">
        <v>0.041</v>
      </c>
      <c r="DX788">
        <v>0.026</v>
      </c>
      <c r="DY788">
        <v>-14.347</v>
      </c>
      <c r="DZ788">
        <v>-1.389</v>
      </c>
      <c r="EA788">
        <v>420</v>
      </c>
      <c r="EB788">
        <v>5</v>
      </c>
      <c r="EC788">
        <v>0.14</v>
      </c>
      <c r="ED788">
        <v>0.08</v>
      </c>
      <c r="EE788">
        <v>-15.0089414634146</v>
      </c>
      <c r="EF788">
        <v>0.446287108013922</v>
      </c>
      <c r="EG788">
        <v>0.0530506245824696</v>
      </c>
      <c r="EH788">
        <v>1</v>
      </c>
      <c r="EI788">
        <v>1075.14515151515</v>
      </c>
      <c r="EJ788">
        <v>-10.816285678291</v>
      </c>
      <c r="EK788">
        <v>1.05034228537039</v>
      </c>
      <c r="EL788">
        <v>0</v>
      </c>
      <c r="EM788">
        <v>4.19545512195122</v>
      </c>
      <c r="EN788">
        <v>-0.0578650871080129</v>
      </c>
      <c r="EO788">
        <v>0.00865560698635288</v>
      </c>
      <c r="EP788">
        <v>1</v>
      </c>
      <c r="EQ788">
        <v>2</v>
      </c>
      <c r="ER788">
        <v>3</v>
      </c>
      <c r="ES788" t="s">
        <v>349</v>
      </c>
      <c r="ET788">
        <v>100</v>
      </c>
      <c r="EU788">
        <v>100</v>
      </c>
      <c r="EV788">
        <v>-14.341</v>
      </c>
      <c r="EW788">
        <v>-1.6712</v>
      </c>
      <c r="EX788">
        <v>-14.3476998515065</v>
      </c>
      <c r="EY788">
        <v>0.000485247639819423</v>
      </c>
      <c r="EZ788">
        <v>-1.36446825205216e-06</v>
      </c>
      <c r="FA788">
        <v>5.78542989185787e-10</v>
      </c>
      <c r="FB788">
        <v>-1.1099058739466</v>
      </c>
      <c r="FC788">
        <v>-0.0508365997127688</v>
      </c>
      <c r="FD788">
        <v>0.00161886503163497</v>
      </c>
      <c r="FE788">
        <v>-2.08621555845513e-05</v>
      </c>
      <c r="FF788">
        <v>0</v>
      </c>
      <c r="FG788">
        <v>2096</v>
      </c>
      <c r="FH788">
        <v>2</v>
      </c>
      <c r="FI788">
        <v>28</v>
      </c>
      <c r="FJ788">
        <v>27.2</v>
      </c>
      <c r="FK788">
        <v>27.1</v>
      </c>
      <c r="FL788">
        <v>18</v>
      </c>
      <c r="FM788">
        <v>494.924</v>
      </c>
      <c r="FN788">
        <v>516.361</v>
      </c>
      <c r="FO788">
        <v>43.2855</v>
      </c>
      <c r="FP788">
        <v>27.2605</v>
      </c>
      <c r="FQ788">
        <v>30.0007</v>
      </c>
      <c r="FR788">
        <v>27.0595</v>
      </c>
      <c r="FS788">
        <v>27.0134</v>
      </c>
      <c r="FT788">
        <v>21.6348</v>
      </c>
      <c r="FU788">
        <v>0</v>
      </c>
      <c r="FV788">
        <v>18.9748</v>
      </c>
      <c r="FW788">
        <v>43.3</v>
      </c>
      <c r="FX788">
        <v>420</v>
      </c>
      <c r="FY788">
        <v>21.2807</v>
      </c>
      <c r="FZ788">
        <v>101.616</v>
      </c>
      <c r="GA788">
        <v>96.1158</v>
      </c>
    </row>
    <row r="789" spans="1:183">
      <c r="A789">
        <v>773</v>
      </c>
      <c r="B789">
        <v>1625678760.5</v>
      </c>
      <c r="C789">
        <v>1544.40000009537</v>
      </c>
      <c r="D789" t="s">
        <v>1852</v>
      </c>
      <c r="E789" t="s">
        <v>1853</v>
      </c>
      <c r="F789">
        <v>1</v>
      </c>
      <c r="G789" t="s">
        <v>302</v>
      </c>
      <c r="H789">
        <v>1625678759.5</v>
      </c>
      <c r="I789">
        <f>(J789)/1000</f>
        <v>0</v>
      </c>
      <c r="J789">
        <f>1000*CJ789*AH789*(CF789-CG789)/(100*BY789*(1000-AH789*CF789))</f>
        <v>0</v>
      </c>
      <c r="K789">
        <f>CJ789*AH789*(CE789-CD789*(1000-AH789*CG789)/(1000-AH789*CF789))/(100*BY789)</f>
        <v>0</v>
      </c>
      <c r="L789">
        <f>CD789 - IF(AH789&gt;1, K789*BY789*100.0/(AJ789*CR789), 0)</f>
        <v>0</v>
      </c>
      <c r="M789">
        <f>((S789-I789/2)*L789-K789)/(S789+I789/2)</f>
        <v>0</v>
      </c>
      <c r="N789">
        <f>M789*(CK789+CL789)/1000.0</f>
        <v>0</v>
      </c>
      <c r="O789">
        <f>(CD789 - IF(AH789&gt;1, K789*BY789*100.0/(AJ789*CR789), 0))*(CK789+CL789)/1000.0</f>
        <v>0</v>
      </c>
      <c r="P789">
        <f>2.0/((1/R789-1/Q789)+SIGN(R789)*SQRT((1/R789-1/Q789)*(1/R789-1/Q789) + 4*BZ789/((BZ789+1)*(BZ789+1))*(2*1/R789*1/Q789-1/Q789*1/Q789)))</f>
        <v>0</v>
      </c>
      <c r="Q789">
        <f>IF(LEFT(CA789,1)&lt;&gt;"0",IF(LEFT(CA789,1)="1",3.0,CB789),$D$5+$E$5*(CR789*CK789/($K$5*1000))+$F$5*(CR789*CK789/($K$5*1000))*MAX(MIN(BY789,$J$5),$I$5)*MAX(MIN(BY789,$J$5),$I$5)+$G$5*MAX(MIN(BY789,$J$5),$I$5)*(CR789*CK789/($K$5*1000))+$H$5*(CR789*CK789/($K$5*1000))*(CR789*CK789/($K$5*1000)))</f>
        <v>0</v>
      </c>
      <c r="R789">
        <f>I789*(1000-(1000*0.61365*exp(17.502*V789/(240.97+V789))/(CK789+CL789)+CF789)/2)/(1000*0.61365*exp(17.502*V789/(240.97+V789))/(CK789+CL789)-CF789)</f>
        <v>0</v>
      </c>
      <c r="S789">
        <f>1/((BZ789+1)/(P789/1.6)+1/(Q789/1.37)) + BZ789/((BZ789+1)/(P789/1.6) + BZ789/(Q789/1.37))</f>
        <v>0</v>
      </c>
      <c r="T789">
        <f>(BU789*BX789)</f>
        <v>0</v>
      </c>
      <c r="U789">
        <f>(CM789+(T789+2*0.95*5.67E-8*(((CM789+$B$7)+273)^4-(CM789+273)^4)-44100*I789)/(1.84*29.3*Q789+8*0.95*5.67E-8*(CM789+273)^3))</f>
        <v>0</v>
      </c>
      <c r="V789">
        <f>($C$7*CN789+$D$7*CO789+$E$7*U789)</f>
        <v>0</v>
      </c>
      <c r="W789">
        <f>0.61365*exp(17.502*V789/(240.97+V789))</f>
        <v>0</v>
      </c>
      <c r="X789">
        <f>(Y789/Z789*100)</f>
        <v>0</v>
      </c>
      <c r="Y789">
        <f>CF789*(CK789+CL789)/1000</f>
        <v>0</v>
      </c>
      <c r="Z789">
        <f>0.61365*exp(17.502*CM789/(240.97+CM789))</f>
        <v>0</v>
      </c>
      <c r="AA789">
        <f>(W789-CF789*(CK789+CL789)/1000)</f>
        <v>0</v>
      </c>
      <c r="AB789">
        <f>(-I789*44100)</f>
        <v>0</v>
      </c>
      <c r="AC789">
        <f>2*29.3*Q789*0.92*(CM789-V789)</f>
        <v>0</v>
      </c>
      <c r="AD789">
        <f>2*0.95*5.67E-8*(((CM789+$B$7)+273)^4-(V789+273)^4)</f>
        <v>0</v>
      </c>
      <c r="AE789">
        <f>T789+AD789+AB789+AC789</f>
        <v>0</v>
      </c>
      <c r="AF789">
        <v>0</v>
      </c>
      <c r="AG789">
        <v>0</v>
      </c>
      <c r="AH789">
        <f>IF(AF789*$H$13&gt;=AJ789,1.0,(AJ789/(AJ789-AF789*$H$13)))</f>
        <v>0</v>
      </c>
      <c r="AI789">
        <f>(AH789-1)*100</f>
        <v>0</v>
      </c>
      <c r="AJ789">
        <f>MAX(0,($B$13+$C$13*CR789)/(1+$D$13*CR789)*CK789/(CM789+273)*$E$13)</f>
        <v>0</v>
      </c>
      <c r="AK789" t="s">
        <v>303</v>
      </c>
      <c r="AL789" t="s">
        <v>303</v>
      </c>
      <c r="AM789">
        <v>0</v>
      </c>
      <c r="AN789">
        <v>0</v>
      </c>
      <c r="AO789">
        <f>1-AM789/AN789</f>
        <v>0</v>
      </c>
      <c r="AP789">
        <v>0</v>
      </c>
      <c r="AQ789" t="s">
        <v>303</v>
      </c>
      <c r="AR789" t="s">
        <v>303</v>
      </c>
      <c r="AS789">
        <v>0</v>
      </c>
      <c r="AT789">
        <v>0</v>
      </c>
      <c r="AU789">
        <f>1-AS789/AT789</f>
        <v>0</v>
      </c>
      <c r="AV789">
        <v>0.5</v>
      </c>
      <c r="AW789">
        <f>BV789</f>
        <v>0</v>
      </c>
      <c r="AX789">
        <f>K789</f>
        <v>0</v>
      </c>
      <c r="AY789">
        <f>AU789*AV789*AW789</f>
        <v>0</v>
      </c>
      <c r="AZ789">
        <f>(AX789-AP789)/AW789</f>
        <v>0</v>
      </c>
      <c r="BA789">
        <f>(AN789-AT789)/AT789</f>
        <v>0</v>
      </c>
      <c r="BB789">
        <f>AM789/(AO789+AM789/AT789)</f>
        <v>0</v>
      </c>
      <c r="BC789" t="s">
        <v>303</v>
      </c>
      <c r="BD789">
        <v>0</v>
      </c>
      <c r="BE789">
        <f>IF(BD789&lt;&gt;0, BD789, BB789)</f>
        <v>0</v>
      </c>
      <c r="BF789">
        <f>1-BE789/AT789</f>
        <v>0</v>
      </c>
      <c r="BG789">
        <f>(AT789-AS789)/(AT789-BE789)</f>
        <v>0</v>
      </c>
      <c r="BH789">
        <f>(AN789-AT789)/(AN789-BE789)</f>
        <v>0</v>
      </c>
      <c r="BI789">
        <f>(AT789-AS789)/(AT789-AM789)</f>
        <v>0</v>
      </c>
      <c r="BJ789">
        <f>(AN789-AT789)/(AN789-AM789)</f>
        <v>0</v>
      </c>
      <c r="BK789">
        <f>(BG789*BE789/AS789)</f>
        <v>0</v>
      </c>
      <c r="BL789">
        <f>(1-BK789)</f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f>$B$11*CS789+$C$11*CT789+$F$11*CU789*(1-CX789)</f>
        <v>0</v>
      </c>
      <c r="BV789">
        <f>BU789*BW789</f>
        <v>0</v>
      </c>
      <c r="BW789">
        <f>($B$11*$D$9+$C$11*$D$9+$F$11*((DH789+CZ789)/MAX(DH789+CZ789+DI789, 0.1)*$I$9+DI789/MAX(DH789+CZ789+DI789, 0.1)*$J$9))/($B$11+$C$11+$F$11)</f>
        <v>0</v>
      </c>
      <c r="BX789">
        <f>($B$11*$K$9+$C$11*$K$9+$F$11*((DH789+CZ789)/MAX(DH789+CZ789+DI789, 0.1)*$P$9+DI789/MAX(DH789+CZ789+DI789, 0.1)*$Q$9))/($B$11+$C$11+$F$11)</f>
        <v>0</v>
      </c>
      <c r="BY789">
        <v>6</v>
      </c>
      <c r="BZ789">
        <v>0.5</v>
      </c>
      <c r="CA789" t="s">
        <v>304</v>
      </c>
      <c r="CB789">
        <v>2</v>
      </c>
      <c r="CC789">
        <v>1625678759.5</v>
      </c>
      <c r="CD789">
        <v>404.941</v>
      </c>
      <c r="CE789">
        <v>419.864</v>
      </c>
      <c r="CF789">
        <v>20.8015666666667</v>
      </c>
      <c r="CG789">
        <v>16.583</v>
      </c>
      <c r="CH789">
        <v>419.282333333333</v>
      </c>
      <c r="CI789">
        <v>22.4731666666667</v>
      </c>
      <c r="CJ789">
        <v>500.008</v>
      </c>
      <c r="CK789">
        <v>100.411</v>
      </c>
      <c r="CL789">
        <v>0.100021466666667</v>
      </c>
      <c r="CM789">
        <v>36.6297</v>
      </c>
      <c r="CN789">
        <v>35.6599333333333</v>
      </c>
      <c r="CO789">
        <v>999.9</v>
      </c>
      <c r="CP789">
        <v>0</v>
      </c>
      <c r="CQ789">
        <v>0</v>
      </c>
      <c r="CR789">
        <v>9998.75</v>
      </c>
      <c r="CS789">
        <v>0</v>
      </c>
      <c r="CT789">
        <v>4.73892</v>
      </c>
      <c r="CU789">
        <v>1045.99333333333</v>
      </c>
      <c r="CV789">
        <v>0.962002333333333</v>
      </c>
      <c r="CW789">
        <v>0.0379974</v>
      </c>
      <c r="CX789">
        <v>0</v>
      </c>
      <c r="CY789">
        <v>1073.31666666667</v>
      </c>
      <c r="CZ789">
        <v>4.99912</v>
      </c>
      <c r="DA789">
        <v>11265.6333333333</v>
      </c>
      <c r="DB789">
        <v>6712.77</v>
      </c>
      <c r="DC789">
        <v>39.8953333333333</v>
      </c>
      <c r="DD789">
        <v>42.1663333333333</v>
      </c>
      <c r="DE789">
        <v>41.3536666666667</v>
      </c>
      <c r="DF789">
        <v>42.1246666666667</v>
      </c>
      <c r="DG789">
        <v>42.7703333333333</v>
      </c>
      <c r="DH789">
        <v>1001.44333333333</v>
      </c>
      <c r="DI789">
        <v>39.5533333333333</v>
      </c>
      <c r="DJ789">
        <v>0</v>
      </c>
      <c r="DK789">
        <v>1625678761.4</v>
      </c>
      <c r="DL789">
        <v>0</v>
      </c>
      <c r="DM789">
        <v>1074.3216</v>
      </c>
      <c r="DN789">
        <v>-10.8238461255901</v>
      </c>
      <c r="DO789">
        <v>-89.569230674543</v>
      </c>
      <c r="DP789">
        <v>11274.296</v>
      </c>
      <c r="DQ789">
        <v>15</v>
      </c>
      <c r="DR789">
        <v>1625677134.6</v>
      </c>
      <c r="DS789" t="s">
        <v>305</v>
      </c>
      <c r="DT789">
        <v>1625677128.6</v>
      </c>
      <c r="DU789">
        <v>1625677134.6</v>
      </c>
      <c r="DV789">
        <v>2</v>
      </c>
      <c r="DW789">
        <v>0.041</v>
      </c>
      <c r="DX789">
        <v>0.026</v>
      </c>
      <c r="DY789">
        <v>-14.347</v>
      </c>
      <c r="DZ789">
        <v>-1.389</v>
      </c>
      <c r="EA789">
        <v>420</v>
      </c>
      <c r="EB789">
        <v>5</v>
      </c>
      <c r="EC789">
        <v>0.14</v>
      </c>
      <c r="ED789">
        <v>0.08</v>
      </c>
      <c r="EE789">
        <v>-14.9940951219512</v>
      </c>
      <c r="EF789">
        <v>0.475699651567954</v>
      </c>
      <c r="EG789">
        <v>0.0556411540587102</v>
      </c>
      <c r="EH789">
        <v>1</v>
      </c>
      <c r="EI789">
        <v>1074.79705882353</v>
      </c>
      <c r="EJ789">
        <v>-10.6306168661516</v>
      </c>
      <c r="EK789">
        <v>1.06184780512353</v>
      </c>
      <c r="EL789">
        <v>0</v>
      </c>
      <c r="EM789">
        <v>4.19682463414634</v>
      </c>
      <c r="EN789">
        <v>-0.010901184668985</v>
      </c>
      <c r="EO789">
        <v>0.0106610009820523</v>
      </c>
      <c r="EP789">
        <v>1</v>
      </c>
      <c r="EQ789">
        <v>2</v>
      </c>
      <c r="ER789">
        <v>3</v>
      </c>
      <c r="ES789" t="s">
        <v>349</v>
      </c>
      <c r="ET789">
        <v>100</v>
      </c>
      <c r="EU789">
        <v>100</v>
      </c>
      <c r="EV789">
        <v>-14.341</v>
      </c>
      <c r="EW789">
        <v>-1.6718</v>
      </c>
      <c r="EX789">
        <v>-14.3476998515065</v>
      </c>
      <c r="EY789">
        <v>0.000485247639819423</v>
      </c>
      <c r="EZ789">
        <v>-1.36446825205216e-06</v>
      </c>
      <c r="FA789">
        <v>5.78542989185787e-10</v>
      </c>
      <c r="FB789">
        <v>-1.1099058739466</v>
      </c>
      <c r="FC789">
        <v>-0.0508365997127688</v>
      </c>
      <c r="FD789">
        <v>0.00161886503163497</v>
      </c>
      <c r="FE789">
        <v>-2.08621555845513e-05</v>
      </c>
      <c r="FF789">
        <v>0</v>
      </c>
      <c r="FG789">
        <v>2096</v>
      </c>
      <c r="FH789">
        <v>2</v>
      </c>
      <c r="FI789">
        <v>28</v>
      </c>
      <c r="FJ789">
        <v>27.2</v>
      </c>
      <c r="FK789">
        <v>27.1</v>
      </c>
      <c r="FL789">
        <v>18</v>
      </c>
      <c r="FM789">
        <v>494.871</v>
      </c>
      <c r="FN789">
        <v>516.491</v>
      </c>
      <c r="FO789">
        <v>43.3222</v>
      </c>
      <c r="FP789">
        <v>27.2639</v>
      </c>
      <c r="FQ789">
        <v>30.0005</v>
      </c>
      <c r="FR789">
        <v>27.0618</v>
      </c>
      <c r="FS789">
        <v>27.0156</v>
      </c>
      <c r="FT789">
        <v>21.6355</v>
      </c>
      <c r="FU789">
        <v>0</v>
      </c>
      <c r="FV789">
        <v>19.4087</v>
      </c>
      <c r="FW789">
        <v>43.38</v>
      </c>
      <c r="FX789">
        <v>420</v>
      </c>
      <c r="FY789">
        <v>21.423</v>
      </c>
      <c r="FZ789">
        <v>101.614</v>
      </c>
      <c r="GA789">
        <v>96.1153</v>
      </c>
    </row>
    <row r="790" spans="1:183">
      <c r="A790">
        <v>774</v>
      </c>
      <c r="B790">
        <v>1625678762.5</v>
      </c>
      <c r="C790">
        <v>1546.40000009537</v>
      </c>
      <c r="D790" t="s">
        <v>1854</v>
      </c>
      <c r="E790" t="s">
        <v>1855</v>
      </c>
      <c r="F790">
        <v>1</v>
      </c>
      <c r="G790" t="s">
        <v>302</v>
      </c>
      <c r="H790">
        <v>1625678761.5</v>
      </c>
      <c r="I790">
        <f>(J790)/1000</f>
        <v>0</v>
      </c>
      <c r="J790">
        <f>1000*CJ790*AH790*(CF790-CG790)/(100*BY790*(1000-AH790*CF790))</f>
        <v>0</v>
      </c>
      <c r="K790">
        <f>CJ790*AH790*(CE790-CD790*(1000-AH790*CG790)/(1000-AH790*CF790))/(100*BY790)</f>
        <v>0</v>
      </c>
      <c r="L790">
        <f>CD790 - IF(AH790&gt;1, K790*BY790*100.0/(AJ790*CR790), 0)</f>
        <v>0</v>
      </c>
      <c r="M790">
        <f>((S790-I790/2)*L790-K790)/(S790+I790/2)</f>
        <v>0</v>
      </c>
      <c r="N790">
        <f>M790*(CK790+CL790)/1000.0</f>
        <v>0</v>
      </c>
      <c r="O790">
        <f>(CD790 - IF(AH790&gt;1, K790*BY790*100.0/(AJ790*CR790), 0))*(CK790+CL790)/1000.0</f>
        <v>0</v>
      </c>
      <c r="P790">
        <f>2.0/((1/R790-1/Q790)+SIGN(R790)*SQRT((1/R790-1/Q790)*(1/R790-1/Q790) + 4*BZ790/((BZ790+1)*(BZ790+1))*(2*1/R790*1/Q790-1/Q790*1/Q790)))</f>
        <v>0</v>
      </c>
      <c r="Q790">
        <f>IF(LEFT(CA790,1)&lt;&gt;"0",IF(LEFT(CA790,1)="1",3.0,CB790),$D$5+$E$5*(CR790*CK790/($K$5*1000))+$F$5*(CR790*CK790/($K$5*1000))*MAX(MIN(BY790,$J$5),$I$5)*MAX(MIN(BY790,$J$5),$I$5)+$G$5*MAX(MIN(BY790,$J$5),$I$5)*(CR790*CK790/($K$5*1000))+$H$5*(CR790*CK790/($K$5*1000))*(CR790*CK790/($K$5*1000)))</f>
        <v>0</v>
      </c>
      <c r="R790">
        <f>I790*(1000-(1000*0.61365*exp(17.502*V790/(240.97+V790))/(CK790+CL790)+CF790)/2)/(1000*0.61365*exp(17.502*V790/(240.97+V790))/(CK790+CL790)-CF790)</f>
        <v>0</v>
      </c>
      <c r="S790">
        <f>1/((BZ790+1)/(P790/1.6)+1/(Q790/1.37)) + BZ790/((BZ790+1)/(P790/1.6) + BZ790/(Q790/1.37))</f>
        <v>0</v>
      </c>
      <c r="T790">
        <f>(BU790*BX790)</f>
        <v>0</v>
      </c>
      <c r="U790">
        <f>(CM790+(T790+2*0.95*5.67E-8*(((CM790+$B$7)+273)^4-(CM790+273)^4)-44100*I790)/(1.84*29.3*Q790+8*0.95*5.67E-8*(CM790+273)^3))</f>
        <v>0</v>
      </c>
      <c r="V790">
        <f>($C$7*CN790+$D$7*CO790+$E$7*U790)</f>
        <v>0</v>
      </c>
      <c r="W790">
        <f>0.61365*exp(17.502*V790/(240.97+V790))</f>
        <v>0</v>
      </c>
      <c r="X790">
        <f>(Y790/Z790*100)</f>
        <v>0</v>
      </c>
      <c r="Y790">
        <f>CF790*(CK790+CL790)/1000</f>
        <v>0</v>
      </c>
      <c r="Z790">
        <f>0.61365*exp(17.502*CM790/(240.97+CM790))</f>
        <v>0</v>
      </c>
      <c r="AA790">
        <f>(W790-CF790*(CK790+CL790)/1000)</f>
        <v>0</v>
      </c>
      <c r="AB790">
        <f>(-I790*44100)</f>
        <v>0</v>
      </c>
      <c r="AC790">
        <f>2*29.3*Q790*0.92*(CM790-V790)</f>
        <v>0</v>
      </c>
      <c r="AD790">
        <f>2*0.95*5.67E-8*(((CM790+$B$7)+273)^4-(V790+273)^4)</f>
        <v>0</v>
      </c>
      <c r="AE790">
        <f>T790+AD790+AB790+AC790</f>
        <v>0</v>
      </c>
      <c r="AF790">
        <v>0</v>
      </c>
      <c r="AG790">
        <v>0</v>
      </c>
      <c r="AH790">
        <f>IF(AF790*$H$13&gt;=AJ790,1.0,(AJ790/(AJ790-AF790*$H$13)))</f>
        <v>0</v>
      </c>
      <c r="AI790">
        <f>(AH790-1)*100</f>
        <v>0</v>
      </c>
      <c r="AJ790">
        <f>MAX(0,($B$13+$C$13*CR790)/(1+$D$13*CR790)*CK790/(CM790+273)*$E$13)</f>
        <v>0</v>
      </c>
      <c r="AK790" t="s">
        <v>303</v>
      </c>
      <c r="AL790" t="s">
        <v>303</v>
      </c>
      <c r="AM790">
        <v>0</v>
      </c>
      <c r="AN790">
        <v>0</v>
      </c>
      <c r="AO790">
        <f>1-AM790/AN790</f>
        <v>0</v>
      </c>
      <c r="AP790">
        <v>0</v>
      </c>
      <c r="AQ790" t="s">
        <v>303</v>
      </c>
      <c r="AR790" t="s">
        <v>303</v>
      </c>
      <c r="AS790">
        <v>0</v>
      </c>
      <c r="AT790">
        <v>0</v>
      </c>
      <c r="AU790">
        <f>1-AS790/AT790</f>
        <v>0</v>
      </c>
      <c r="AV790">
        <v>0.5</v>
      </c>
      <c r="AW790">
        <f>BV790</f>
        <v>0</v>
      </c>
      <c r="AX790">
        <f>K790</f>
        <v>0</v>
      </c>
      <c r="AY790">
        <f>AU790*AV790*AW790</f>
        <v>0</v>
      </c>
      <c r="AZ790">
        <f>(AX790-AP790)/AW790</f>
        <v>0</v>
      </c>
      <c r="BA790">
        <f>(AN790-AT790)/AT790</f>
        <v>0</v>
      </c>
      <c r="BB790">
        <f>AM790/(AO790+AM790/AT790)</f>
        <v>0</v>
      </c>
      <c r="BC790" t="s">
        <v>303</v>
      </c>
      <c r="BD790">
        <v>0</v>
      </c>
      <c r="BE790">
        <f>IF(BD790&lt;&gt;0, BD790, BB790)</f>
        <v>0</v>
      </c>
      <c r="BF790">
        <f>1-BE790/AT790</f>
        <v>0</v>
      </c>
      <c r="BG790">
        <f>(AT790-AS790)/(AT790-BE790)</f>
        <v>0</v>
      </c>
      <c r="BH790">
        <f>(AN790-AT790)/(AN790-BE790)</f>
        <v>0</v>
      </c>
      <c r="BI790">
        <f>(AT790-AS790)/(AT790-AM790)</f>
        <v>0</v>
      </c>
      <c r="BJ790">
        <f>(AN790-AT790)/(AN790-AM790)</f>
        <v>0</v>
      </c>
      <c r="BK790">
        <f>(BG790*BE790/AS790)</f>
        <v>0</v>
      </c>
      <c r="BL790">
        <f>(1-BK790)</f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f>$B$11*CS790+$C$11*CT790+$F$11*CU790*(1-CX790)</f>
        <v>0</v>
      </c>
      <c r="BV790">
        <f>BU790*BW790</f>
        <v>0</v>
      </c>
      <c r="BW790">
        <f>($B$11*$D$9+$C$11*$D$9+$F$11*((DH790+CZ790)/MAX(DH790+CZ790+DI790, 0.1)*$I$9+DI790/MAX(DH790+CZ790+DI790, 0.1)*$J$9))/($B$11+$C$11+$F$11)</f>
        <v>0</v>
      </c>
      <c r="BX790">
        <f>($B$11*$K$9+$C$11*$K$9+$F$11*((DH790+CZ790)/MAX(DH790+CZ790+DI790, 0.1)*$P$9+DI790/MAX(DH790+CZ790+DI790, 0.1)*$Q$9))/($B$11+$C$11+$F$11)</f>
        <v>0</v>
      </c>
      <c r="BY790">
        <v>6</v>
      </c>
      <c r="BZ790">
        <v>0.5</v>
      </c>
      <c r="CA790" t="s">
        <v>304</v>
      </c>
      <c r="CB790">
        <v>2</v>
      </c>
      <c r="CC790">
        <v>1625678761.5</v>
      </c>
      <c r="CD790">
        <v>404.939</v>
      </c>
      <c r="CE790">
        <v>419.899</v>
      </c>
      <c r="CF790">
        <v>20.8581</v>
      </c>
      <c r="CG790">
        <v>16.6293</v>
      </c>
      <c r="CH790">
        <v>419.280333333333</v>
      </c>
      <c r="CI790">
        <v>22.5302</v>
      </c>
      <c r="CJ790">
        <v>499.974</v>
      </c>
      <c r="CK790">
        <v>100.412</v>
      </c>
      <c r="CL790">
        <v>0.0999965</v>
      </c>
      <c r="CM790">
        <v>36.6619666666667</v>
      </c>
      <c r="CN790">
        <v>35.6982</v>
      </c>
      <c r="CO790">
        <v>999.9</v>
      </c>
      <c r="CP790">
        <v>0</v>
      </c>
      <c r="CQ790">
        <v>0</v>
      </c>
      <c r="CR790">
        <v>9977.5</v>
      </c>
      <c r="CS790">
        <v>0</v>
      </c>
      <c r="CT790">
        <v>4.755</v>
      </c>
      <c r="CU790">
        <v>1046.08666666667</v>
      </c>
      <c r="CV790">
        <v>0.962006</v>
      </c>
      <c r="CW790">
        <v>0.0379937</v>
      </c>
      <c r="CX790">
        <v>0</v>
      </c>
      <c r="CY790">
        <v>1072.71666666667</v>
      </c>
      <c r="CZ790">
        <v>4.99912</v>
      </c>
      <c r="DA790">
        <v>11267.5333333333</v>
      </c>
      <c r="DB790">
        <v>6713.38333333333</v>
      </c>
      <c r="DC790">
        <v>39.875</v>
      </c>
      <c r="DD790">
        <v>42.1663333333333</v>
      </c>
      <c r="DE790">
        <v>41.458</v>
      </c>
      <c r="DF790">
        <v>42.1873333333333</v>
      </c>
      <c r="DG790">
        <v>42.7083333333333</v>
      </c>
      <c r="DH790">
        <v>1001.53666666667</v>
      </c>
      <c r="DI790">
        <v>39.55</v>
      </c>
      <c r="DJ790">
        <v>0</v>
      </c>
      <c r="DK790">
        <v>1625678763.2</v>
      </c>
      <c r="DL790">
        <v>0</v>
      </c>
      <c r="DM790">
        <v>1074.03269230769</v>
      </c>
      <c r="DN790">
        <v>-10.8502564084936</v>
      </c>
      <c r="DO790">
        <v>-70.4444445179106</v>
      </c>
      <c r="DP790">
        <v>11272.5038461538</v>
      </c>
      <c r="DQ790">
        <v>15</v>
      </c>
      <c r="DR790">
        <v>1625677134.6</v>
      </c>
      <c r="DS790" t="s">
        <v>305</v>
      </c>
      <c r="DT790">
        <v>1625677128.6</v>
      </c>
      <c r="DU790">
        <v>1625677134.6</v>
      </c>
      <c r="DV790">
        <v>2</v>
      </c>
      <c r="DW790">
        <v>0.041</v>
      </c>
      <c r="DX790">
        <v>0.026</v>
      </c>
      <c r="DY790">
        <v>-14.347</v>
      </c>
      <c r="DZ790">
        <v>-1.389</v>
      </c>
      <c r="EA790">
        <v>420</v>
      </c>
      <c r="EB790">
        <v>5</v>
      </c>
      <c r="EC790">
        <v>0.14</v>
      </c>
      <c r="ED790">
        <v>0.08</v>
      </c>
      <c r="EE790">
        <v>-14.984912195122</v>
      </c>
      <c r="EF790">
        <v>0.460779094076633</v>
      </c>
      <c r="EG790">
        <v>0.056128455437644</v>
      </c>
      <c r="EH790">
        <v>1</v>
      </c>
      <c r="EI790">
        <v>1074.48470588235</v>
      </c>
      <c r="EJ790">
        <v>-11.1940954385895</v>
      </c>
      <c r="EK790">
        <v>1.10658519592832</v>
      </c>
      <c r="EL790">
        <v>0</v>
      </c>
      <c r="EM790">
        <v>4.19891268292683</v>
      </c>
      <c r="EN790">
        <v>0.0553204181184571</v>
      </c>
      <c r="EO790">
        <v>0.0139314252635928</v>
      </c>
      <c r="EP790">
        <v>1</v>
      </c>
      <c r="EQ790">
        <v>2</v>
      </c>
      <c r="ER790">
        <v>3</v>
      </c>
      <c r="ES790" t="s">
        <v>349</v>
      </c>
      <c r="ET790">
        <v>100</v>
      </c>
      <c r="EU790">
        <v>100</v>
      </c>
      <c r="EV790">
        <v>-14.341</v>
      </c>
      <c r="EW790">
        <v>-1.6724</v>
      </c>
      <c r="EX790">
        <v>-14.3476998515065</v>
      </c>
      <c r="EY790">
        <v>0.000485247639819423</v>
      </c>
      <c r="EZ790">
        <v>-1.36446825205216e-06</v>
      </c>
      <c r="FA790">
        <v>5.78542989185787e-10</v>
      </c>
      <c r="FB790">
        <v>-1.1099058739466</v>
      </c>
      <c r="FC790">
        <v>-0.0508365997127688</v>
      </c>
      <c r="FD790">
        <v>0.00161886503163497</v>
      </c>
      <c r="FE790">
        <v>-2.08621555845513e-05</v>
      </c>
      <c r="FF790">
        <v>0</v>
      </c>
      <c r="FG790">
        <v>2096</v>
      </c>
      <c r="FH790">
        <v>2</v>
      </c>
      <c r="FI790">
        <v>28</v>
      </c>
      <c r="FJ790">
        <v>27.2</v>
      </c>
      <c r="FK790">
        <v>27.1</v>
      </c>
      <c r="FL790">
        <v>18</v>
      </c>
      <c r="FM790">
        <v>494.773</v>
      </c>
      <c r="FN790">
        <v>516.463</v>
      </c>
      <c r="FO790">
        <v>43.352</v>
      </c>
      <c r="FP790">
        <v>27.2674</v>
      </c>
      <c r="FQ790">
        <v>30.0004</v>
      </c>
      <c r="FR790">
        <v>27.0641</v>
      </c>
      <c r="FS790">
        <v>27.0185</v>
      </c>
      <c r="FT790">
        <v>21.6355</v>
      </c>
      <c r="FU790">
        <v>0</v>
      </c>
      <c r="FV790">
        <v>20.2777</v>
      </c>
      <c r="FW790">
        <v>43.45</v>
      </c>
      <c r="FX790">
        <v>420</v>
      </c>
      <c r="FY790">
        <v>21.4654</v>
      </c>
      <c r="FZ790">
        <v>101.613</v>
      </c>
      <c r="GA790">
        <v>96.1149</v>
      </c>
    </row>
    <row r="791" spans="1:183">
      <c r="A791">
        <v>775</v>
      </c>
      <c r="B791">
        <v>1625678764.5</v>
      </c>
      <c r="C791">
        <v>1548.40000009537</v>
      </c>
      <c r="D791" t="s">
        <v>1856</v>
      </c>
      <c r="E791" t="s">
        <v>1857</v>
      </c>
      <c r="F791">
        <v>1</v>
      </c>
      <c r="G791" t="s">
        <v>302</v>
      </c>
      <c r="H791">
        <v>1625678763.5</v>
      </c>
      <c r="I791">
        <f>(J791)/1000</f>
        <v>0</v>
      </c>
      <c r="J791">
        <f>1000*CJ791*AH791*(CF791-CG791)/(100*BY791*(1000-AH791*CF791))</f>
        <v>0</v>
      </c>
      <c r="K791">
        <f>CJ791*AH791*(CE791-CD791*(1000-AH791*CG791)/(1000-AH791*CF791))/(100*BY791)</f>
        <v>0</v>
      </c>
      <c r="L791">
        <f>CD791 - IF(AH791&gt;1, K791*BY791*100.0/(AJ791*CR791), 0)</f>
        <v>0</v>
      </c>
      <c r="M791">
        <f>((S791-I791/2)*L791-K791)/(S791+I791/2)</f>
        <v>0</v>
      </c>
      <c r="N791">
        <f>M791*(CK791+CL791)/1000.0</f>
        <v>0</v>
      </c>
      <c r="O791">
        <f>(CD791 - IF(AH791&gt;1, K791*BY791*100.0/(AJ791*CR791), 0))*(CK791+CL791)/1000.0</f>
        <v>0</v>
      </c>
      <c r="P791">
        <f>2.0/((1/R791-1/Q791)+SIGN(R791)*SQRT((1/R791-1/Q791)*(1/R791-1/Q791) + 4*BZ791/((BZ791+1)*(BZ791+1))*(2*1/R791*1/Q791-1/Q791*1/Q791)))</f>
        <v>0</v>
      </c>
      <c r="Q791">
        <f>IF(LEFT(CA791,1)&lt;&gt;"0",IF(LEFT(CA791,1)="1",3.0,CB791),$D$5+$E$5*(CR791*CK791/($K$5*1000))+$F$5*(CR791*CK791/($K$5*1000))*MAX(MIN(BY791,$J$5),$I$5)*MAX(MIN(BY791,$J$5),$I$5)+$G$5*MAX(MIN(BY791,$J$5),$I$5)*(CR791*CK791/($K$5*1000))+$H$5*(CR791*CK791/($K$5*1000))*(CR791*CK791/($K$5*1000)))</f>
        <v>0</v>
      </c>
      <c r="R791">
        <f>I791*(1000-(1000*0.61365*exp(17.502*V791/(240.97+V791))/(CK791+CL791)+CF791)/2)/(1000*0.61365*exp(17.502*V791/(240.97+V791))/(CK791+CL791)-CF791)</f>
        <v>0</v>
      </c>
      <c r="S791">
        <f>1/((BZ791+1)/(P791/1.6)+1/(Q791/1.37)) + BZ791/((BZ791+1)/(P791/1.6) + BZ791/(Q791/1.37))</f>
        <v>0</v>
      </c>
      <c r="T791">
        <f>(BU791*BX791)</f>
        <v>0</v>
      </c>
      <c r="U791">
        <f>(CM791+(T791+2*0.95*5.67E-8*(((CM791+$B$7)+273)^4-(CM791+273)^4)-44100*I791)/(1.84*29.3*Q791+8*0.95*5.67E-8*(CM791+273)^3))</f>
        <v>0</v>
      </c>
      <c r="V791">
        <f>($C$7*CN791+$D$7*CO791+$E$7*U791)</f>
        <v>0</v>
      </c>
      <c r="W791">
        <f>0.61365*exp(17.502*V791/(240.97+V791))</f>
        <v>0</v>
      </c>
      <c r="X791">
        <f>(Y791/Z791*100)</f>
        <v>0</v>
      </c>
      <c r="Y791">
        <f>CF791*(CK791+CL791)/1000</f>
        <v>0</v>
      </c>
      <c r="Z791">
        <f>0.61365*exp(17.502*CM791/(240.97+CM791))</f>
        <v>0</v>
      </c>
      <c r="AA791">
        <f>(W791-CF791*(CK791+CL791)/1000)</f>
        <v>0</v>
      </c>
      <c r="AB791">
        <f>(-I791*44100)</f>
        <v>0</v>
      </c>
      <c r="AC791">
        <f>2*29.3*Q791*0.92*(CM791-V791)</f>
        <v>0</v>
      </c>
      <c r="AD791">
        <f>2*0.95*5.67E-8*(((CM791+$B$7)+273)^4-(V791+273)^4)</f>
        <v>0</v>
      </c>
      <c r="AE791">
        <f>T791+AD791+AB791+AC791</f>
        <v>0</v>
      </c>
      <c r="AF791">
        <v>0</v>
      </c>
      <c r="AG791">
        <v>0</v>
      </c>
      <c r="AH791">
        <f>IF(AF791*$H$13&gt;=AJ791,1.0,(AJ791/(AJ791-AF791*$H$13)))</f>
        <v>0</v>
      </c>
      <c r="AI791">
        <f>(AH791-1)*100</f>
        <v>0</v>
      </c>
      <c r="AJ791">
        <f>MAX(0,($B$13+$C$13*CR791)/(1+$D$13*CR791)*CK791/(CM791+273)*$E$13)</f>
        <v>0</v>
      </c>
      <c r="AK791" t="s">
        <v>303</v>
      </c>
      <c r="AL791" t="s">
        <v>303</v>
      </c>
      <c r="AM791">
        <v>0</v>
      </c>
      <c r="AN791">
        <v>0</v>
      </c>
      <c r="AO791">
        <f>1-AM791/AN791</f>
        <v>0</v>
      </c>
      <c r="AP791">
        <v>0</v>
      </c>
      <c r="AQ791" t="s">
        <v>303</v>
      </c>
      <c r="AR791" t="s">
        <v>303</v>
      </c>
      <c r="AS791">
        <v>0</v>
      </c>
      <c r="AT791">
        <v>0</v>
      </c>
      <c r="AU791">
        <f>1-AS791/AT791</f>
        <v>0</v>
      </c>
      <c r="AV791">
        <v>0.5</v>
      </c>
      <c r="AW791">
        <f>BV791</f>
        <v>0</v>
      </c>
      <c r="AX791">
        <f>K791</f>
        <v>0</v>
      </c>
      <c r="AY791">
        <f>AU791*AV791*AW791</f>
        <v>0</v>
      </c>
      <c r="AZ791">
        <f>(AX791-AP791)/AW791</f>
        <v>0</v>
      </c>
      <c r="BA791">
        <f>(AN791-AT791)/AT791</f>
        <v>0</v>
      </c>
      <c r="BB791">
        <f>AM791/(AO791+AM791/AT791)</f>
        <v>0</v>
      </c>
      <c r="BC791" t="s">
        <v>303</v>
      </c>
      <c r="BD791">
        <v>0</v>
      </c>
      <c r="BE791">
        <f>IF(BD791&lt;&gt;0, BD791, BB791)</f>
        <v>0</v>
      </c>
      <c r="BF791">
        <f>1-BE791/AT791</f>
        <v>0</v>
      </c>
      <c r="BG791">
        <f>(AT791-AS791)/(AT791-BE791)</f>
        <v>0</v>
      </c>
      <c r="BH791">
        <f>(AN791-AT791)/(AN791-BE791)</f>
        <v>0</v>
      </c>
      <c r="BI791">
        <f>(AT791-AS791)/(AT791-AM791)</f>
        <v>0</v>
      </c>
      <c r="BJ791">
        <f>(AN791-AT791)/(AN791-AM791)</f>
        <v>0</v>
      </c>
      <c r="BK791">
        <f>(BG791*BE791/AS791)</f>
        <v>0</v>
      </c>
      <c r="BL791">
        <f>(1-BK791)</f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f>$B$11*CS791+$C$11*CT791+$F$11*CU791*(1-CX791)</f>
        <v>0</v>
      </c>
      <c r="BV791">
        <f>BU791*BW791</f>
        <v>0</v>
      </c>
      <c r="BW791">
        <f>($B$11*$D$9+$C$11*$D$9+$F$11*((DH791+CZ791)/MAX(DH791+CZ791+DI791, 0.1)*$I$9+DI791/MAX(DH791+CZ791+DI791, 0.1)*$J$9))/($B$11+$C$11+$F$11)</f>
        <v>0</v>
      </c>
      <c r="BX791">
        <f>($B$11*$K$9+$C$11*$K$9+$F$11*((DH791+CZ791)/MAX(DH791+CZ791+DI791, 0.1)*$P$9+DI791/MAX(DH791+CZ791+DI791, 0.1)*$Q$9))/($B$11+$C$11+$F$11)</f>
        <v>0</v>
      </c>
      <c r="BY791">
        <v>6</v>
      </c>
      <c r="BZ791">
        <v>0.5</v>
      </c>
      <c r="CA791" t="s">
        <v>304</v>
      </c>
      <c r="CB791">
        <v>2</v>
      </c>
      <c r="CC791">
        <v>1625678763.5</v>
      </c>
      <c r="CD791">
        <v>404.915</v>
      </c>
      <c r="CE791">
        <v>419.967666666667</v>
      </c>
      <c r="CF791">
        <v>20.9115</v>
      </c>
      <c r="CG791">
        <v>16.6895666666667</v>
      </c>
      <c r="CH791">
        <v>419.256</v>
      </c>
      <c r="CI791">
        <v>22.5841333333333</v>
      </c>
      <c r="CJ791">
        <v>500.004</v>
      </c>
      <c r="CK791">
        <v>100.412333333333</v>
      </c>
      <c r="CL791">
        <v>0.099612</v>
      </c>
      <c r="CM791">
        <v>36.6927666666667</v>
      </c>
      <c r="CN791">
        <v>35.7266666666667</v>
      </c>
      <c r="CO791">
        <v>999.9</v>
      </c>
      <c r="CP791">
        <v>0</v>
      </c>
      <c r="CQ791">
        <v>0</v>
      </c>
      <c r="CR791">
        <v>10007.5</v>
      </c>
      <c r="CS791">
        <v>0</v>
      </c>
      <c r="CT791">
        <v>4.78211</v>
      </c>
      <c r="CU791">
        <v>1045.98666666667</v>
      </c>
      <c r="CV791">
        <v>0.962002333333333</v>
      </c>
      <c r="CW791">
        <v>0.0379974</v>
      </c>
      <c r="CX791">
        <v>0</v>
      </c>
      <c r="CY791">
        <v>1072.44</v>
      </c>
      <c r="CZ791">
        <v>4.99912</v>
      </c>
      <c r="DA791">
        <v>11262.8333333333</v>
      </c>
      <c r="DB791">
        <v>6712.73</v>
      </c>
      <c r="DC791">
        <v>39.9583333333333</v>
      </c>
      <c r="DD791">
        <v>42.187</v>
      </c>
      <c r="DE791">
        <v>41.3536666666667</v>
      </c>
      <c r="DF791">
        <v>42.104</v>
      </c>
      <c r="DG791">
        <v>42.75</v>
      </c>
      <c r="DH791">
        <v>1001.43666666667</v>
      </c>
      <c r="DI791">
        <v>39.5533333333333</v>
      </c>
      <c r="DJ791">
        <v>0</v>
      </c>
      <c r="DK791">
        <v>1625678765.6</v>
      </c>
      <c r="DL791">
        <v>0</v>
      </c>
      <c r="DM791">
        <v>1073.58384615385</v>
      </c>
      <c r="DN791">
        <v>-10.7343589597539</v>
      </c>
      <c r="DO791">
        <v>-61.7299145751704</v>
      </c>
      <c r="DP791">
        <v>11269.4384615385</v>
      </c>
      <c r="DQ791">
        <v>15</v>
      </c>
      <c r="DR791">
        <v>1625677134.6</v>
      </c>
      <c r="DS791" t="s">
        <v>305</v>
      </c>
      <c r="DT791">
        <v>1625677128.6</v>
      </c>
      <c r="DU791">
        <v>1625677134.6</v>
      </c>
      <c r="DV791">
        <v>2</v>
      </c>
      <c r="DW791">
        <v>0.041</v>
      </c>
      <c r="DX791">
        <v>0.026</v>
      </c>
      <c r="DY791">
        <v>-14.347</v>
      </c>
      <c r="DZ791">
        <v>-1.389</v>
      </c>
      <c r="EA791">
        <v>420</v>
      </c>
      <c r="EB791">
        <v>5</v>
      </c>
      <c r="EC791">
        <v>0.14</v>
      </c>
      <c r="ED791">
        <v>0.08</v>
      </c>
      <c r="EE791">
        <v>-14.9823317073171</v>
      </c>
      <c r="EF791">
        <v>0.213470383275251</v>
      </c>
      <c r="EG791">
        <v>0.0532949612729484</v>
      </c>
      <c r="EH791">
        <v>1</v>
      </c>
      <c r="EI791">
        <v>1074.08212121212</v>
      </c>
      <c r="EJ791">
        <v>-10.8602532147493</v>
      </c>
      <c r="EK791">
        <v>1.04896126853348</v>
      </c>
      <c r="EL791">
        <v>0</v>
      </c>
      <c r="EM791">
        <v>4.20039097560976</v>
      </c>
      <c r="EN791">
        <v>0.11093602787457</v>
      </c>
      <c r="EO791">
        <v>0.0156158966542583</v>
      </c>
      <c r="EP791">
        <v>0</v>
      </c>
      <c r="EQ791">
        <v>1</v>
      </c>
      <c r="ER791">
        <v>3</v>
      </c>
      <c r="ES791" t="s">
        <v>427</v>
      </c>
      <c r="ET791">
        <v>100</v>
      </c>
      <c r="EU791">
        <v>100</v>
      </c>
      <c r="EV791">
        <v>-14.342</v>
      </c>
      <c r="EW791">
        <v>-1.6729</v>
      </c>
      <c r="EX791">
        <v>-14.3476998515065</v>
      </c>
      <c r="EY791">
        <v>0.000485247639819423</v>
      </c>
      <c r="EZ791">
        <v>-1.36446825205216e-06</v>
      </c>
      <c r="FA791">
        <v>5.78542989185787e-10</v>
      </c>
      <c r="FB791">
        <v>-1.1099058739466</v>
      </c>
      <c r="FC791">
        <v>-0.0508365997127688</v>
      </c>
      <c r="FD791">
        <v>0.00161886503163497</v>
      </c>
      <c r="FE791">
        <v>-2.08621555845513e-05</v>
      </c>
      <c r="FF791">
        <v>0</v>
      </c>
      <c r="FG791">
        <v>2096</v>
      </c>
      <c r="FH791">
        <v>2</v>
      </c>
      <c r="FI791">
        <v>28</v>
      </c>
      <c r="FJ791">
        <v>27.3</v>
      </c>
      <c r="FK791">
        <v>27.2</v>
      </c>
      <c r="FL791">
        <v>18</v>
      </c>
      <c r="FM791">
        <v>494.943</v>
      </c>
      <c r="FN791">
        <v>516.345</v>
      </c>
      <c r="FO791">
        <v>43.3938</v>
      </c>
      <c r="FP791">
        <v>27.2709</v>
      </c>
      <c r="FQ791">
        <v>30.0007</v>
      </c>
      <c r="FR791">
        <v>27.067</v>
      </c>
      <c r="FS791">
        <v>27.0213</v>
      </c>
      <c r="FT791">
        <v>21.6343</v>
      </c>
      <c r="FU791">
        <v>0</v>
      </c>
      <c r="FV791">
        <v>20.7257</v>
      </c>
      <c r="FW791">
        <v>43.45</v>
      </c>
      <c r="FX791">
        <v>420</v>
      </c>
      <c r="FY791">
        <v>21.4932</v>
      </c>
      <c r="FZ791">
        <v>101.613</v>
      </c>
      <c r="GA791">
        <v>96.1141</v>
      </c>
    </row>
    <row r="792" spans="1:183">
      <c r="A792">
        <v>776</v>
      </c>
      <c r="B792">
        <v>1625678766.5</v>
      </c>
      <c r="C792">
        <v>1550.40000009537</v>
      </c>
      <c r="D792" t="s">
        <v>1858</v>
      </c>
      <c r="E792" t="s">
        <v>1859</v>
      </c>
      <c r="F792">
        <v>1</v>
      </c>
      <c r="G792" t="s">
        <v>302</v>
      </c>
      <c r="H792">
        <v>1625678765.5</v>
      </c>
      <c r="I792">
        <f>(J792)/1000</f>
        <v>0</v>
      </c>
      <c r="J792">
        <f>1000*CJ792*AH792*(CF792-CG792)/(100*BY792*(1000-AH792*CF792))</f>
        <v>0</v>
      </c>
      <c r="K792">
        <f>CJ792*AH792*(CE792-CD792*(1000-AH792*CG792)/(1000-AH792*CF792))/(100*BY792)</f>
        <v>0</v>
      </c>
      <c r="L792">
        <f>CD792 - IF(AH792&gt;1, K792*BY792*100.0/(AJ792*CR792), 0)</f>
        <v>0</v>
      </c>
      <c r="M792">
        <f>((S792-I792/2)*L792-K792)/(S792+I792/2)</f>
        <v>0</v>
      </c>
      <c r="N792">
        <f>M792*(CK792+CL792)/1000.0</f>
        <v>0</v>
      </c>
      <c r="O792">
        <f>(CD792 - IF(AH792&gt;1, K792*BY792*100.0/(AJ792*CR792), 0))*(CK792+CL792)/1000.0</f>
        <v>0</v>
      </c>
      <c r="P792">
        <f>2.0/((1/R792-1/Q792)+SIGN(R792)*SQRT((1/R792-1/Q792)*(1/R792-1/Q792) + 4*BZ792/((BZ792+1)*(BZ792+1))*(2*1/R792*1/Q792-1/Q792*1/Q792)))</f>
        <v>0</v>
      </c>
      <c r="Q792">
        <f>IF(LEFT(CA792,1)&lt;&gt;"0",IF(LEFT(CA792,1)="1",3.0,CB792),$D$5+$E$5*(CR792*CK792/($K$5*1000))+$F$5*(CR792*CK792/($K$5*1000))*MAX(MIN(BY792,$J$5),$I$5)*MAX(MIN(BY792,$J$5),$I$5)+$G$5*MAX(MIN(BY792,$J$5),$I$5)*(CR792*CK792/($K$5*1000))+$H$5*(CR792*CK792/($K$5*1000))*(CR792*CK792/($K$5*1000)))</f>
        <v>0</v>
      </c>
      <c r="R792">
        <f>I792*(1000-(1000*0.61365*exp(17.502*V792/(240.97+V792))/(CK792+CL792)+CF792)/2)/(1000*0.61365*exp(17.502*V792/(240.97+V792))/(CK792+CL792)-CF792)</f>
        <v>0</v>
      </c>
      <c r="S792">
        <f>1/((BZ792+1)/(P792/1.6)+1/(Q792/1.37)) + BZ792/((BZ792+1)/(P792/1.6) + BZ792/(Q792/1.37))</f>
        <v>0</v>
      </c>
      <c r="T792">
        <f>(BU792*BX792)</f>
        <v>0</v>
      </c>
      <c r="U792">
        <f>(CM792+(T792+2*0.95*5.67E-8*(((CM792+$B$7)+273)^4-(CM792+273)^4)-44100*I792)/(1.84*29.3*Q792+8*0.95*5.67E-8*(CM792+273)^3))</f>
        <v>0</v>
      </c>
      <c r="V792">
        <f>($C$7*CN792+$D$7*CO792+$E$7*U792)</f>
        <v>0</v>
      </c>
      <c r="W792">
        <f>0.61365*exp(17.502*V792/(240.97+V792))</f>
        <v>0</v>
      </c>
      <c r="X792">
        <f>(Y792/Z792*100)</f>
        <v>0</v>
      </c>
      <c r="Y792">
        <f>CF792*(CK792+CL792)/1000</f>
        <v>0</v>
      </c>
      <c r="Z792">
        <f>0.61365*exp(17.502*CM792/(240.97+CM792))</f>
        <v>0</v>
      </c>
      <c r="AA792">
        <f>(W792-CF792*(CK792+CL792)/1000)</f>
        <v>0</v>
      </c>
      <c r="AB792">
        <f>(-I792*44100)</f>
        <v>0</v>
      </c>
      <c r="AC792">
        <f>2*29.3*Q792*0.92*(CM792-V792)</f>
        <v>0</v>
      </c>
      <c r="AD792">
        <f>2*0.95*5.67E-8*(((CM792+$B$7)+273)^4-(V792+273)^4)</f>
        <v>0</v>
      </c>
      <c r="AE792">
        <f>T792+AD792+AB792+AC792</f>
        <v>0</v>
      </c>
      <c r="AF792">
        <v>0</v>
      </c>
      <c r="AG792">
        <v>0</v>
      </c>
      <c r="AH792">
        <f>IF(AF792*$H$13&gt;=AJ792,1.0,(AJ792/(AJ792-AF792*$H$13)))</f>
        <v>0</v>
      </c>
      <c r="AI792">
        <f>(AH792-1)*100</f>
        <v>0</v>
      </c>
      <c r="AJ792">
        <f>MAX(0,($B$13+$C$13*CR792)/(1+$D$13*CR792)*CK792/(CM792+273)*$E$13)</f>
        <v>0</v>
      </c>
      <c r="AK792" t="s">
        <v>303</v>
      </c>
      <c r="AL792" t="s">
        <v>303</v>
      </c>
      <c r="AM792">
        <v>0</v>
      </c>
      <c r="AN792">
        <v>0</v>
      </c>
      <c r="AO792">
        <f>1-AM792/AN792</f>
        <v>0</v>
      </c>
      <c r="AP792">
        <v>0</v>
      </c>
      <c r="AQ792" t="s">
        <v>303</v>
      </c>
      <c r="AR792" t="s">
        <v>303</v>
      </c>
      <c r="AS792">
        <v>0</v>
      </c>
      <c r="AT792">
        <v>0</v>
      </c>
      <c r="AU792">
        <f>1-AS792/AT792</f>
        <v>0</v>
      </c>
      <c r="AV792">
        <v>0.5</v>
      </c>
      <c r="AW792">
        <f>BV792</f>
        <v>0</v>
      </c>
      <c r="AX792">
        <f>K792</f>
        <v>0</v>
      </c>
      <c r="AY792">
        <f>AU792*AV792*AW792</f>
        <v>0</v>
      </c>
      <c r="AZ792">
        <f>(AX792-AP792)/AW792</f>
        <v>0</v>
      </c>
      <c r="BA792">
        <f>(AN792-AT792)/AT792</f>
        <v>0</v>
      </c>
      <c r="BB792">
        <f>AM792/(AO792+AM792/AT792)</f>
        <v>0</v>
      </c>
      <c r="BC792" t="s">
        <v>303</v>
      </c>
      <c r="BD792">
        <v>0</v>
      </c>
      <c r="BE792">
        <f>IF(BD792&lt;&gt;0, BD792, BB792)</f>
        <v>0</v>
      </c>
      <c r="BF792">
        <f>1-BE792/AT792</f>
        <v>0</v>
      </c>
      <c r="BG792">
        <f>(AT792-AS792)/(AT792-BE792)</f>
        <v>0</v>
      </c>
      <c r="BH792">
        <f>(AN792-AT792)/(AN792-BE792)</f>
        <v>0</v>
      </c>
      <c r="BI792">
        <f>(AT792-AS792)/(AT792-AM792)</f>
        <v>0</v>
      </c>
      <c r="BJ792">
        <f>(AN792-AT792)/(AN792-AM792)</f>
        <v>0</v>
      </c>
      <c r="BK792">
        <f>(BG792*BE792/AS792)</f>
        <v>0</v>
      </c>
      <c r="BL792">
        <f>(1-BK792)</f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f>$B$11*CS792+$C$11*CT792+$F$11*CU792*(1-CX792)</f>
        <v>0</v>
      </c>
      <c r="BV792">
        <f>BU792*BW792</f>
        <v>0</v>
      </c>
      <c r="BW792">
        <f>($B$11*$D$9+$C$11*$D$9+$F$11*((DH792+CZ792)/MAX(DH792+CZ792+DI792, 0.1)*$I$9+DI792/MAX(DH792+CZ792+DI792, 0.1)*$J$9))/($B$11+$C$11+$F$11)</f>
        <v>0</v>
      </c>
      <c r="BX792">
        <f>($B$11*$K$9+$C$11*$K$9+$F$11*((DH792+CZ792)/MAX(DH792+CZ792+DI792, 0.1)*$P$9+DI792/MAX(DH792+CZ792+DI792, 0.1)*$Q$9))/($B$11+$C$11+$F$11)</f>
        <v>0</v>
      </c>
      <c r="BY792">
        <v>6</v>
      </c>
      <c r="BZ792">
        <v>0.5</v>
      </c>
      <c r="CA792" t="s">
        <v>304</v>
      </c>
      <c r="CB792">
        <v>2</v>
      </c>
      <c r="CC792">
        <v>1625678765.5</v>
      </c>
      <c r="CD792">
        <v>404.928666666667</v>
      </c>
      <c r="CE792">
        <v>420.002333333333</v>
      </c>
      <c r="CF792">
        <v>20.9659</v>
      </c>
      <c r="CG792">
        <v>16.7645666666667</v>
      </c>
      <c r="CH792">
        <v>419.27</v>
      </c>
      <c r="CI792">
        <v>22.6390333333333</v>
      </c>
      <c r="CJ792">
        <v>500.093666666667</v>
      </c>
      <c r="CK792">
        <v>100.411333333333</v>
      </c>
      <c r="CL792">
        <v>0.100099833333333</v>
      </c>
      <c r="CM792">
        <v>36.7221</v>
      </c>
      <c r="CN792">
        <v>35.7502333333333</v>
      </c>
      <c r="CO792">
        <v>999.9</v>
      </c>
      <c r="CP792">
        <v>0</v>
      </c>
      <c r="CQ792">
        <v>0</v>
      </c>
      <c r="CR792">
        <v>10003.7666666667</v>
      </c>
      <c r="CS792">
        <v>0</v>
      </c>
      <c r="CT792">
        <v>4.79728</v>
      </c>
      <c r="CU792">
        <v>1045.88</v>
      </c>
      <c r="CV792">
        <v>0.961998666666667</v>
      </c>
      <c r="CW792">
        <v>0.0380011</v>
      </c>
      <c r="CX792">
        <v>0</v>
      </c>
      <c r="CY792">
        <v>1071.89333333333</v>
      </c>
      <c r="CZ792">
        <v>4.99912</v>
      </c>
      <c r="DA792">
        <v>11255.5333333333</v>
      </c>
      <c r="DB792">
        <v>6712.05333333333</v>
      </c>
      <c r="DC792">
        <v>40.312</v>
      </c>
      <c r="DD792">
        <v>42.187</v>
      </c>
      <c r="DE792">
        <v>41.4163333333333</v>
      </c>
      <c r="DF792">
        <v>42.0623333333333</v>
      </c>
      <c r="DG792">
        <v>42.7083333333333</v>
      </c>
      <c r="DH792">
        <v>1001.33</v>
      </c>
      <c r="DI792">
        <v>39.55</v>
      </c>
      <c r="DJ792">
        <v>0</v>
      </c>
      <c r="DK792">
        <v>1625678767.4</v>
      </c>
      <c r="DL792">
        <v>0</v>
      </c>
      <c r="DM792">
        <v>1073.2176</v>
      </c>
      <c r="DN792">
        <v>-10.8130768947285</v>
      </c>
      <c r="DO792">
        <v>-66.2461538539123</v>
      </c>
      <c r="DP792">
        <v>11266.488</v>
      </c>
      <c r="DQ792">
        <v>15</v>
      </c>
      <c r="DR792">
        <v>1625677134.6</v>
      </c>
      <c r="DS792" t="s">
        <v>305</v>
      </c>
      <c r="DT792">
        <v>1625677128.6</v>
      </c>
      <c r="DU792">
        <v>1625677134.6</v>
      </c>
      <c r="DV792">
        <v>2</v>
      </c>
      <c r="DW792">
        <v>0.041</v>
      </c>
      <c r="DX792">
        <v>0.026</v>
      </c>
      <c r="DY792">
        <v>-14.347</v>
      </c>
      <c r="DZ792">
        <v>-1.389</v>
      </c>
      <c r="EA792">
        <v>420</v>
      </c>
      <c r="EB792">
        <v>5</v>
      </c>
      <c r="EC792">
        <v>0.14</v>
      </c>
      <c r="ED792">
        <v>0.08</v>
      </c>
      <c r="EE792">
        <v>-14.9825219512195</v>
      </c>
      <c r="EF792">
        <v>-0.121344250871036</v>
      </c>
      <c r="EG792">
        <v>0.0537703042180806</v>
      </c>
      <c r="EH792">
        <v>1</v>
      </c>
      <c r="EI792">
        <v>1073.7496969697</v>
      </c>
      <c r="EJ792">
        <v>-10.9906970849138</v>
      </c>
      <c r="EK792">
        <v>1.06533956700251</v>
      </c>
      <c r="EL792">
        <v>0</v>
      </c>
      <c r="EM792">
        <v>4.20076317073171</v>
      </c>
      <c r="EN792">
        <v>0.116412961672475</v>
      </c>
      <c r="EO792">
        <v>0.0157232706892036</v>
      </c>
      <c r="EP792">
        <v>0</v>
      </c>
      <c r="EQ792">
        <v>1</v>
      </c>
      <c r="ER792">
        <v>3</v>
      </c>
      <c r="ES792" t="s">
        <v>427</v>
      </c>
      <c r="ET792">
        <v>100</v>
      </c>
      <c r="EU792">
        <v>100</v>
      </c>
      <c r="EV792">
        <v>-14.341</v>
      </c>
      <c r="EW792">
        <v>-1.6734</v>
      </c>
      <c r="EX792">
        <v>-14.3476998515065</v>
      </c>
      <c r="EY792">
        <v>0.000485247639819423</v>
      </c>
      <c r="EZ792">
        <v>-1.36446825205216e-06</v>
      </c>
      <c r="FA792">
        <v>5.78542989185787e-10</v>
      </c>
      <c r="FB792">
        <v>-1.1099058739466</v>
      </c>
      <c r="FC792">
        <v>-0.0508365997127688</v>
      </c>
      <c r="FD792">
        <v>0.00161886503163497</v>
      </c>
      <c r="FE792">
        <v>-2.08621555845513e-05</v>
      </c>
      <c r="FF792">
        <v>0</v>
      </c>
      <c r="FG792">
        <v>2096</v>
      </c>
      <c r="FH792">
        <v>2</v>
      </c>
      <c r="FI792">
        <v>28</v>
      </c>
      <c r="FJ792">
        <v>27.3</v>
      </c>
      <c r="FK792">
        <v>27.2</v>
      </c>
      <c r="FL792">
        <v>18</v>
      </c>
      <c r="FM792">
        <v>494.937</v>
      </c>
      <c r="FN792">
        <v>516.475</v>
      </c>
      <c r="FO792">
        <v>43.4485</v>
      </c>
      <c r="FP792">
        <v>27.2749</v>
      </c>
      <c r="FQ792">
        <v>30.001</v>
      </c>
      <c r="FR792">
        <v>27.0698</v>
      </c>
      <c r="FS792">
        <v>27.0236</v>
      </c>
      <c r="FT792">
        <v>21.6343</v>
      </c>
      <c r="FU792">
        <v>0</v>
      </c>
      <c r="FV792">
        <v>21.1902</v>
      </c>
      <c r="FW792">
        <v>43.52</v>
      </c>
      <c r="FX792">
        <v>420</v>
      </c>
      <c r="FY792">
        <v>21.5139</v>
      </c>
      <c r="FZ792">
        <v>101.614</v>
      </c>
      <c r="GA792">
        <v>96.1135</v>
      </c>
    </row>
    <row r="793" spans="1:183">
      <c r="A793">
        <v>777</v>
      </c>
      <c r="B793">
        <v>1625678768.5</v>
      </c>
      <c r="C793">
        <v>1552.40000009537</v>
      </c>
      <c r="D793" t="s">
        <v>1860</v>
      </c>
      <c r="E793" t="s">
        <v>1861</v>
      </c>
      <c r="F793">
        <v>1</v>
      </c>
      <c r="G793" t="s">
        <v>302</v>
      </c>
      <c r="H793">
        <v>1625678767.5</v>
      </c>
      <c r="I793">
        <f>(J793)/1000</f>
        <v>0</v>
      </c>
      <c r="J793">
        <f>1000*CJ793*AH793*(CF793-CG793)/(100*BY793*(1000-AH793*CF793))</f>
        <v>0</v>
      </c>
      <c r="K793">
        <f>CJ793*AH793*(CE793-CD793*(1000-AH793*CG793)/(1000-AH793*CF793))/(100*BY793)</f>
        <v>0</v>
      </c>
      <c r="L793">
        <f>CD793 - IF(AH793&gt;1, K793*BY793*100.0/(AJ793*CR793), 0)</f>
        <v>0</v>
      </c>
      <c r="M793">
        <f>((S793-I793/2)*L793-K793)/(S793+I793/2)</f>
        <v>0</v>
      </c>
      <c r="N793">
        <f>M793*(CK793+CL793)/1000.0</f>
        <v>0</v>
      </c>
      <c r="O793">
        <f>(CD793 - IF(AH793&gt;1, K793*BY793*100.0/(AJ793*CR793), 0))*(CK793+CL793)/1000.0</f>
        <v>0</v>
      </c>
      <c r="P793">
        <f>2.0/((1/R793-1/Q793)+SIGN(R793)*SQRT((1/R793-1/Q793)*(1/R793-1/Q793) + 4*BZ793/((BZ793+1)*(BZ793+1))*(2*1/R793*1/Q793-1/Q793*1/Q793)))</f>
        <v>0</v>
      </c>
      <c r="Q793">
        <f>IF(LEFT(CA793,1)&lt;&gt;"0",IF(LEFT(CA793,1)="1",3.0,CB793),$D$5+$E$5*(CR793*CK793/($K$5*1000))+$F$5*(CR793*CK793/($K$5*1000))*MAX(MIN(BY793,$J$5),$I$5)*MAX(MIN(BY793,$J$5),$I$5)+$G$5*MAX(MIN(BY793,$J$5),$I$5)*(CR793*CK793/($K$5*1000))+$H$5*(CR793*CK793/($K$5*1000))*(CR793*CK793/($K$5*1000)))</f>
        <v>0</v>
      </c>
      <c r="R793">
        <f>I793*(1000-(1000*0.61365*exp(17.502*V793/(240.97+V793))/(CK793+CL793)+CF793)/2)/(1000*0.61365*exp(17.502*V793/(240.97+V793))/(CK793+CL793)-CF793)</f>
        <v>0</v>
      </c>
      <c r="S793">
        <f>1/((BZ793+1)/(P793/1.6)+1/(Q793/1.37)) + BZ793/((BZ793+1)/(P793/1.6) + BZ793/(Q793/1.37))</f>
        <v>0</v>
      </c>
      <c r="T793">
        <f>(BU793*BX793)</f>
        <v>0</v>
      </c>
      <c r="U793">
        <f>(CM793+(T793+2*0.95*5.67E-8*(((CM793+$B$7)+273)^4-(CM793+273)^4)-44100*I793)/(1.84*29.3*Q793+8*0.95*5.67E-8*(CM793+273)^3))</f>
        <v>0</v>
      </c>
      <c r="V793">
        <f>($C$7*CN793+$D$7*CO793+$E$7*U793)</f>
        <v>0</v>
      </c>
      <c r="W793">
        <f>0.61365*exp(17.502*V793/(240.97+V793))</f>
        <v>0</v>
      </c>
      <c r="X793">
        <f>(Y793/Z793*100)</f>
        <v>0</v>
      </c>
      <c r="Y793">
        <f>CF793*(CK793+CL793)/1000</f>
        <v>0</v>
      </c>
      <c r="Z793">
        <f>0.61365*exp(17.502*CM793/(240.97+CM793))</f>
        <v>0</v>
      </c>
      <c r="AA793">
        <f>(W793-CF793*(CK793+CL793)/1000)</f>
        <v>0</v>
      </c>
      <c r="AB793">
        <f>(-I793*44100)</f>
        <v>0</v>
      </c>
      <c r="AC793">
        <f>2*29.3*Q793*0.92*(CM793-V793)</f>
        <v>0</v>
      </c>
      <c r="AD793">
        <f>2*0.95*5.67E-8*(((CM793+$B$7)+273)^4-(V793+273)^4)</f>
        <v>0</v>
      </c>
      <c r="AE793">
        <f>T793+AD793+AB793+AC793</f>
        <v>0</v>
      </c>
      <c r="AF793">
        <v>0</v>
      </c>
      <c r="AG793">
        <v>0</v>
      </c>
      <c r="AH793">
        <f>IF(AF793*$H$13&gt;=AJ793,1.0,(AJ793/(AJ793-AF793*$H$13)))</f>
        <v>0</v>
      </c>
      <c r="AI793">
        <f>(AH793-1)*100</f>
        <v>0</v>
      </c>
      <c r="AJ793">
        <f>MAX(0,($B$13+$C$13*CR793)/(1+$D$13*CR793)*CK793/(CM793+273)*$E$13)</f>
        <v>0</v>
      </c>
      <c r="AK793" t="s">
        <v>303</v>
      </c>
      <c r="AL793" t="s">
        <v>303</v>
      </c>
      <c r="AM793">
        <v>0</v>
      </c>
      <c r="AN793">
        <v>0</v>
      </c>
      <c r="AO793">
        <f>1-AM793/AN793</f>
        <v>0</v>
      </c>
      <c r="AP793">
        <v>0</v>
      </c>
      <c r="AQ793" t="s">
        <v>303</v>
      </c>
      <c r="AR793" t="s">
        <v>303</v>
      </c>
      <c r="AS793">
        <v>0</v>
      </c>
      <c r="AT793">
        <v>0</v>
      </c>
      <c r="AU793">
        <f>1-AS793/AT793</f>
        <v>0</v>
      </c>
      <c r="AV793">
        <v>0.5</v>
      </c>
      <c r="AW793">
        <f>BV793</f>
        <v>0</v>
      </c>
      <c r="AX793">
        <f>K793</f>
        <v>0</v>
      </c>
      <c r="AY793">
        <f>AU793*AV793*AW793</f>
        <v>0</v>
      </c>
      <c r="AZ793">
        <f>(AX793-AP793)/AW793</f>
        <v>0</v>
      </c>
      <c r="BA793">
        <f>(AN793-AT793)/AT793</f>
        <v>0</v>
      </c>
      <c r="BB793">
        <f>AM793/(AO793+AM793/AT793)</f>
        <v>0</v>
      </c>
      <c r="BC793" t="s">
        <v>303</v>
      </c>
      <c r="BD793">
        <v>0</v>
      </c>
      <c r="BE793">
        <f>IF(BD793&lt;&gt;0, BD793, BB793)</f>
        <v>0</v>
      </c>
      <c r="BF793">
        <f>1-BE793/AT793</f>
        <v>0</v>
      </c>
      <c r="BG793">
        <f>(AT793-AS793)/(AT793-BE793)</f>
        <v>0</v>
      </c>
      <c r="BH793">
        <f>(AN793-AT793)/(AN793-BE793)</f>
        <v>0</v>
      </c>
      <c r="BI793">
        <f>(AT793-AS793)/(AT793-AM793)</f>
        <v>0</v>
      </c>
      <c r="BJ793">
        <f>(AN793-AT793)/(AN793-AM793)</f>
        <v>0</v>
      </c>
      <c r="BK793">
        <f>(BG793*BE793/AS793)</f>
        <v>0</v>
      </c>
      <c r="BL793">
        <f>(1-BK793)</f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f>$B$11*CS793+$C$11*CT793+$F$11*CU793*(1-CX793)</f>
        <v>0</v>
      </c>
      <c r="BV793">
        <f>BU793*BW793</f>
        <v>0</v>
      </c>
      <c r="BW793">
        <f>($B$11*$D$9+$C$11*$D$9+$F$11*((DH793+CZ793)/MAX(DH793+CZ793+DI793, 0.1)*$I$9+DI793/MAX(DH793+CZ793+DI793, 0.1)*$J$9))/($B$11+$C$11+$F$11)</f>
        <v>0</v>
      </c>
      <c r="BX793">
        <f>($B$11*$K$9+$C$11*$K$9+$F$11*((DH793+CZ793)/MAX(DH793+CZ793+DI793, 0.1)*$P$9+DI793/MAX(DH793+CZ793+DI793, 0.1)*$Q$9))/($B$11+$C$11+$F$11)</f>
        <v>0</v>
      </c>
      <c r="BY793">
        <v>6</v>
      </c>
      <c r="BZ793">
        <v>0.5</v>
      </c>
      <c r="CA793" t="s">
        <v>304</v>
      </c>
      <c r="CB793">
        <v>2</v>
      </c>
      <c r="CC793">
        <v>1625678767.5</v>
      </c>
      <c r="CD793">
        <v>404.970666666667</v>
      </c>
      <c r="CE793">
        <v>419.967</v>
      </c>
      <c r="CF793">
        <v>21.0254333333333</v>
      </c>
      <c r="CG793">
        <v>16.8321666666667</v>
      </c>
      <c r="CH793">
        <v>419.312</v>
      </c>
      <c r="CI793">
        <v>22.6991666666667</v>
      </c>
      <c r="CJ793">
        <v>500.035666666667</v>
      </c>
      <c r="CK793">
        <v>100.410666666667</v>
      </c>
      <c r="CL793">
        <v>0.100103333333333</v>
      </c>
      <c r="CM793">
        <v>36.751</v>
      </c>
      <c r="CN793">
        <v>35.7736333333333</v>
      </c>
      <c r="CO793">
        <v>999.9</v>
      </c>
      <c r="CP793">
        <v>0</v>
      </c>
      <c r="CQ793">
        <v>0</v>
      </c>
      <c r="CR793">
        <v>9997.71</v>
      </c>
      <c r="CS793">
        <v>0</v>
      </c>
      <c r="CT793">
        <v>4.79728</v>
      </c>
      <c r="CU793">
        <v>1045.98666666667</v>
      </c>
      <c r="CV793">
        <v>0.962002333333333</v>
      </c>
      <c r="CW793">
        <v>0.0379974</v>
      </c>
      <c r="CX793">
        <v>0</v>
      </c>
      <c r="CY793">
        <v>1071.81333333333</v>
      </c>
      <c r="CZ793">
        <v>4.99912</v>
      </c>
      <c r="DA793">
        <v>11253.6666666667</v>
      </c>
      <c r="DB793">
        <v>6712.73666666667</v>
      </c>
      <c r="DC793">
        <v>39.9373333333333</v>
      </c>
      <c r="DD793">
        <v>42.187</v>
      </c>
      <c r="DE793">
        <v>41.3333333333333</v>
      </c>
      <c r="DF793">
        <v>42.062</v>
      </c>
      <c r="DG793">
        <v>42.6663333333333</v>
      </c>
      <c r="DH793">
        <v>1001.43666666667</v>
      </c>
      <c r="DI793">
        <v>39.5533333333333</v>
      </c>
      <c r="DJ793">
        <v>0</v>
      </c>
      <c r="DK793">
        <v>1625678769.8</v>
      </c>
      <c r="DL793">
        <v>0</v>
      </c>
      <c r="DM793">
        <v>1072.7964</v>
      </c>
      <c r="DN793">
        <v>-10.2938461582901</v>
      </c>
      <c r="DO793">
        <v>-77.953846413517</v>
      </c>
      <c r="DP793">
        <v>11263.296</v>
      </c>
      <c r="DQ793">
        <v>15</v>
      </c>
      <c r="DR793">
        <v>1625677134.6</v>
      </c>
      <c r="DS793" t="s">
        <v>305</v>
      </c>
      <c r="DT793">
        <v>1625677128.6</v>
      </c>
      <c r="DU793">
        <v>1625677134.6</v>
      </c>
      <c r="DV793">
        <v>2</v>
      </c>
      <c r="DW793">
        <v>0.041</v>
      </c>
      <c r="DX793">
        <v>0.026</v>
      </c>
      <c r="DY793">
        <v>-14.347</v>
      </c>
      <c r="DZ793">
        <v>-1.389</v>
      </c>
      <c r="EA793">
        <v>420</v>
      </c>
      <c r="EB793">
        <v>5</v>
      </c>
      <c r="EC793">
        <v>0.14</v>
      </c>
      <c r="ED793">
        <v>0.08</v>
      </c>
      <c r="EE793">
        <v>-14.9829341463415</v>
      </c>
      <c r="EF793">
        <v>-0.212778397212548</v>
      </c>
      <c r="EG793">
        <v>0.0545062476157488</v>
      </c>
      <c r="EH793">
        <v>1</v>
      </c>
      <c r="EI793">
        <v>1073.44685714286</v>
      </c>
      <c r="EJ793">
        <v>-10.7686110208682</v>
      </c>
      <c r="EK793">
        <v>1.10280103484217</v>
      </c>
      <c r="EL793">
        <v>0</v>
      </c>
      <c r="EM793">
        <v>4.20096951219512</v>
      </c>
      <c r="EN793">
        <v>0.0877716376306693</v>
      </c>
      <c r="EO793">
        <v>0.0156041221807039</v>
      </c>
      <c r="EP793">
        <v>1</v>
      </c>
      <c r="EQ793">
        <v>2</v>
      </c>
      <c r="ER793">
        <v>3</v>
      </c>
      <c r="ES793" t="s">
        <v>349</v>
      </c>
      <c r="ET793">
        <v>100</v>
      </c>
      <c r="EU793">
        <v>100</v>
      </c>
      <c r="EV793">
        <v>-14.341</v>
      </c>
      <c r="EW793">
        <v>-1.674</v>
      </c>
      <c r="EX793">
        <v>-14.3476998515065</v>
      </c>
      <c r="EY793">
        <v>0.000485247639819423</v>
      </c>
      <c r="EZ793">
        <v>-1.36446825205216e-06</v>
      </c>
      <c r="FA793">
        <v>5.78542989185787e-10</v>
      </c>
      <c r="FB793">
        <v>-1.1099058739466</v>
      </c>
      <c r="FC793">
        <v>-0.0508365997127688</v>
      </c>
      <c r="FD793">
        <v>0.00161886503163497</v>
      </c>
      <c r="FE793">
        <v>-2.08621555845513e-05</v>
      </c>
      <c r="FF793">
        <v>0</v>
      </c>
      <c r="FG793">
        <v>2096</v>
      </c>
      <c r="FH793">
        <v>2</v>
      </c>
      <c r="FI793">
        <v>28</v>
      </c>
      <c r="FJ793">
        <v>27.3</v>
      </c>
      <c r="FK793">
        <v>27.2</v>
      </c>
      <c r="FL793">
        <v>18</v>
      </c>
      <c r="FM793">
        <v>494.897</v>
      </c>
      <c r="FN793">
        <v>516.567</v>
      </c>
      <c r="FO793">
        <v>43.4968</v>
      </c>
      <c r="FP793">
        <v>27.2782</v>
      </c>
      <c r="FQ793">
        <v>30.0006</v>
      </c>
      <c r="FR793">
        <v>27.072</v>
      </c>
      <c r="FS793">
        <v>27.0258</v>
      </c>
      <c r="FT793">
        <v>21.637</v>
      </c>
      <c r="FU793">
        <v>0</v>
      </c>
      <c r="FV793">
        <v>21.764</v>
      </c>
      <c r="FW793">
        <v>43.58</v>
      </c>
      <c r="FX793">
        <v>420</v>
      </c>
      <c r="FY793">
        <v>21.6368</v>
      </c>
      <c r="FZ793">
        <v>101.615</v>
      </c>
      <c r="GA793">
        <v>96.1121</v>
      </c>
    </row>
    <row r="794" spans="1:183">
      <c r="A794">
        <v>778</v>
      </c>
      <c r="B794">
        <v>1625678770.5</v>
      </c>
      <c r="C794">
        <v>1554.40000009537</v>
      </c>
      <c r="D794" t="s">
        <v>1862</v>
      </c>
      <c r="E794" t="s">
        <v>1863</v>
      </c>
      <c r="F794">
        <v>1</v>
      </c>
      <c r="G794" t="s">
        <v>302</v>
      </c>
      <c r="H794">
        <v>1625678769.5</v>
      </c>
      <c r="I794">
        <f>(J794)/1000</f>
        <v>0</v>
      </c>
      <c r="J794">
        <f>1000*CJ794*AH794*(CF794-CG794)/(100*BY794*(1000-AH794*CF794))</f>
        <v>0</v>
      </c>
      <c r="K794">
        <f>CJ794*AH794*(CE794-CD794*(1000-AH794*CG794)/(1000-AH794*CF794))/(100*BY794)</f>
        <v>0</v>
      </c>
      <c r="L794">
        <f>CD794 - IF(AH794&gt;1, K794*BY794*100.0/(AJ794*CR794), 0)</f>
        <v>0</v>
      </c>
      <c r="M794">
        <f>((S794-I794/2)*L794-K794)/(S794+I794/2)</f>
        <v>0</v>
      </c>
      <c r="N794">
        <f>M794*(CK794+CL794)/1000.0</f>
        <v>0</v>
      </c>
      <c r="O794">
        <f>(CD794 - IF(AH794&gt;1, K794*BY794*100.0/(AJ794*CR794), 0))*(CK794+CL794)/1000.0</f>
        <v>0</v>
      </c>
      <c r="P794">
        <f>2.0/((1/R794-1/Q794)+SIGN(R794)*SQRT((1/R794-1/Q794)*(1/R794-1/Q794) + 4*BZ794/((BZ794+1)*(BZ794+1))*(2*1/R794*1/Q794-1/Q794*1/Q794)))</f>
        <v>0</v>
      </c>
      <c r="Q794">
        <f>IF(LEFT(CA794,1)&lt;&gt;"0",IF(LEFT(CA794,1)="1",3.0,CB794),$D$5+$E$5*(CR794*CK794/($K$5*1000))+$F$5*(CR794*CK794/($K$5*1000))*MAX(MIN(BY794,$J$5),$I$5)*MAX(MIN(BY794,$J$5),$I$5)+$G$5*MAX(MIN(BY794,$J$5),$I$5)*(CR794*CK794/($K$5*1000))+$H$5*(CR794*CK794/($K$5*1000))*(CR794*CK794/($K$5*1000)))</f>
        <v>0</v>
      </c>
      <c r="R794">
        <f>I794*(1000-(1000*0.61365*exp(17.502*V794/(240.97+V794))/(CK794+CL794)+CF794)/2)/(1000*0.61365*exp(17.502*V794/(240.97+V794))/(CK794+CL794)-CF794)</f>
        <v>0</v>
      </c>
      <c r="S794">
        <f>1/((BZ794+1)/(P794/1.6)+1/(Q794/1.37)) + BZ794/((BZ794+1)/(P794/1.6) + BZ794/(Q794/1.37))</f>
        <v>0</v>
      </c>
      <c r="T794">
        <f>(BU794*BX794)</f>
        <v>0</v>
      </c>
      <c r="U794">
        <f>(CM794+(T794+2*0.95*5.67E-8*(((CM794+$B$7)+273)^4-(CM794+273)^4)-44100*I794)/(1.84*29.3*Q794+8*0.95*5.67E-8*(CM794+273)^3))</f>
        <v>0</v>
      </c>
      <c r="V794">
        <f>($C$7*CN794+$D$7*CO794+$E$7*U794)</f>
        <v>0</v>
      </c>
      <c r="W794">
        <f>0.61365*exp(17.502*V794/(240.97+V794))</f>
        <v>0</v>
      </c>
      <c r="X794">
        <f>(Y794/Z794*100)</f>
        <v>0</v>
      </c>
      <c r="Y794">
        <f>CF794*(CK794+CL794)/1000</f>
        <v>0</v>
      </c>
      <c r="Z794">
        <f>0.61365*exp(17.502*CM794/(240.97+CM794))</f>
        <v>0</v>
      </c>
      <c r="AA794">
        <f>(W794-CF794*(CK794+CL794)/1000)</f>
        <v>0</v>
      </c>
      <c r="AB794">
        <f>(-I794*44100)</f>
        <v>0</v>
      </c>
      <c r="AC794">
        <f>2*29.3*Q794*0.92*(CM794-V794)</f>
        <v>0</v>
      </c>
      <c r="AD794">
        <f>2*0.95*5.67E-8*(((CM794+$B$7)+273)^4-(V794+273)^4)</f>
        <v>0</v>
      </c>
      <c r="AE794">
        <f>T794+AD794+AB794+AC794</f>
        <v>0</v>
      </c>
      <c r="AF794">
        <v>0</v>
      </c>
      <c r="AG794">
        <v>0</v>
      </c>
      <c r="AH794">
        <f>IF(AF794*$H$13&gt;=AJ794,1.0,(AJ794/(AJ794-AF794*$H$13)))</f>
        <v>0</v>
      </c>
      <c r="AI794">
        <f>(AH794-1)*100</f>
        <v>0</v>
      </c>
      <c r="AJ794">
        <f>MAX(0,($B$13+$C$13*CR794)/(1+$D$13*CR794)*CK794/(CM794+273)*$E$13)</f>
        <v>0</v>
      </c>
      <c r="AK794" t="s">
        <v>303</v>
      </c>
      <c r="AL794" t="s">
        <v>303</v>
      </c>
      <c r="AM794">
        <v>0</v>
      </c>
      <c r="AN794">
        <v>0</v>
      </c>
      <c r="AO794">
        <f>1-AM794/AN794</f>
        <v>0</v>
      </c>
      <c r="AP794">
        <v>0</v>
      </c>
      <c r="AQ794" t="s">
        <v>303</v>
      </c>
      <c r="AR794" t="s">
        <v>303</v>
      </c>
      <c r="AS794">
        <v>0</v>
      </c>
      <c r="AT794">
        <v>0</v>
      </c>
      <c r="AU794">
        <f>1-AS794/AT794</f>
        <v>0</v>
      </c>
      <c r="AV794">
        <v>0.5</v>
      </c>
      <c r="AW794">
        <f>BV794</f>
        <v>0</v>
      </c>
      <c r="AX794">
        <f>K794</f>
        <v>0</v>
      </c>
      <c r="AY794">
        <f>AU794*AV794*AW794</f>
        <v>0</v>
      </c>
      <c r="AZ794">
        <f>(AX794-AP794)/AW794</f>
        <v>0</v>
      </c>
      <c r="BA794">
        <f>(AN794-AT794)/AT794</f>
        <v>0</v>
      </c>
      <c r="BB794">
        <f>AM794/(AO794+AM794/AT794)</f>
        <v>0</v>
      </c>
      <c r="BC794" t="s">
        <v>303</v>
      </c>
      <c r="BD794">
        <v>0</v>
      </c>
      <c r="BE794">
        <f>IF(BD794&lt;&gt;0, BD794, BB794)</f>
        <v>0</v>
      </c>
      <c r="BF794">
        <f>1-BE794/AT794</f>
        <v>0</v>
      </c>
      <c r="BG794">
        <f>(AT794-AS794)/(AT794-BE794)</f>
        <v>0</v>
      </c>
      <c r="BH794">
        <f>(AN794-AT794)/(AN794-BE794)</f>
        <v>0</v>
      </c>
      <c r="BI794">
        <f>(AT794-AS794)/(AT794-AM794)</f>
        <v>0</v>
      </c>
      <c r="BJ794">
        <f>(AN794-AT794)/(AN794-AM794)</f>
        <v>0</v>
      </c>
      <c r="BK794">
        <f>(BG794*BE794/AS794)</f>
        <v>0</v>
      </c>
      <c r="BL794">
        <f>(1-BK794)</f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f>$B$11*CS794+$C$11*CT794+$F$11*CU794*(1-CX794)</f>
        <v>0</v>
      </c>
      <c r="BV794">
        <f>BU794*BW794</f>
        <v>0</v>
      </c>
      <c r="BW794">
        <f>($B$11*$D$9+$C$11*$D$9+$F$11*((DH794+CZ794)/MAX(DH794+CZ794+DI794, 0.1)*$I$9+DI794/MAX(DH794+CZ794+DI794, 0.1)*$J$9))/($B$11+$C$11+$F$11)</f>
        <v>0</v>
      </c>
      <c r="BX794">
        <f>($B$11*$K$9+$C$11*$K$9+$F$11*((DH794+CZ794)/MAX(DH794+CZ794+DI794, 0.1)*$P$9+DI794/MAX(DH794+CZ794+DI794, 0.1)*$Q$9))/($B$11+$C$11+$F$11)</f>
        <v>0</v>
      </c>
      <c r="BY794">
        <v>6</v>
      </c>
      <c r="BZ794">
        <v>0.5</v>
      </c>
      <c r="CA794" t="s">
        <v>304</v>
      </c>
      <c r="CB794">
        <v>2</v>
      </c>
      <c r="CC794">
        <v>1625678769.5</v>
      </c>
      <c r="CD794">
        <v>404.979</v>
      </c>
      <c r="CE794">
        <v>419.915333333333</v>
      </c>
      <c r="CF794">
        <v>21.0862</v>
      </c>
      <c r="CG794">
        <v>16.8901333333333</v>
      </c>
      <c r="CH794">
        <v>419.320666666667</v>
      </c>
      <c r="CI794">
        <v>22.7605</v>
      </c>
      <c r="CJ794">
        <v>499.939</v>
      </c>
      <c r="CK794">
        <v>100.411</v>
      </c>
      <c r="CL794">
        <v>0.0998472333333333</v>
      </c>
      <c r="CM794">
        <v>36.7827666666667</v>
      </c>
      <c r="CN794">
        <v>35.7960666666667</v>
      </c>
      <c r="CO794">
        <v>999.9</v>
      </c>
      <c r="CP794">
        <v>0</v>
      </c>
      <c r="CQ794">
        <v>0</v>
      </c>
      <c r="CR794">
        <v>9982.5</v>
      </c>
      <c r="CS794">
        <v>0</v>
      </c>
      <c r="CT794">
        <v>4.79544</v>
      </c>
      <c r="CU794">
        <v>1046.08333333333</v>
      </c>
      <c r="CV794">
        <v>0.962002333333333</v>
      </c>
      <c r="CW794">
        <v>0.0379974</v>
      </c>
      <c r="CX794">
        <v>0</v>
      </c>
      <c r="CY794">
        <v>1071.3</v>
      </c>
      <c r="CZ794">
        <v>4.99912</v>
      </c>
      <c r="DA794">
        <v>11251.7</v>
      </c>
      <c r="DB794">
        <v>6713.35333333333</v>
      </c>
      <c r="DC794">
        <v>39.9583333333333</v>
      </c>
      <c r="DD794">
        <v>42.187</v>
      </c>
      <c r="DE794">
        <v>41.3536666666667</v>
      </c>
      <c r="DF794">
        <v>42.104</v>
      </c>
      <c r="DG794">
        <v>42.7706666666667</v>
      </c>
      <c r="DH794">
        <v>1001.52666666667</v>
      </c>
      <c r="DI794">
        <v>39.5566666666667</v>
      </c>
      <c r="DJ794">
        <v>0</v>
      </c>
      <c r="DK794">
        <v>1625678771.6</v>
      </c>
      <c r="DL794">
        <v>0</v>
      </c>
      <c r="DM794">
        <v>1072.49730769231</v>
      </c>
      <c r="DN794">
        <v>-10.7025640958569</v>
      </c>
      <c r="DO794">
        <v>-91.1282051808876</v>
      </c>
      <c r="DP794">
        <v>11261.2038461538</v>
      </c>
      <c r="DQ794">
        <v>15</v>
      </c>
      <c r="DR794">
        <v>1625677134.6</v>
      </c>
      <c r="DS794" t="s">
        <v>305</v>
      </c>
      <c r="DT794">
        <v>1625677128.6</v>
      </c>
      <c r="DU794">
        <v>1625677134.6</v>
      </c>
      <c r="DV794">
        <v>2</v>
      </c>
      <c r="DW794">
        <v>0.041</v>
      </c>
      <c r="DX794">
        <v>0.026</v>
      </c>
      <c r="DY794">
        <v>-14.347</v>
      </c>
      <c r="DZ794">
        <v>-1.389</v>
      </c>
      <c r="EA794">
        <v>420</v>
      </c>
      <c r="EB794">
        <v>5</v>
      </c>
      <c r="EC794">
        <v>0.14</v>
      </c>
      <c r="ED794">
        <v>0.08</v>
      </c>
      <c r="EE794">
        <v>-14.9812341463415</v>
      </c>
      <c r="EF794">
        <v>-0.095642508710775</v>
      </c>
      <c r="EG794">
        <v>0.0555529350270976</v>
      </c>
      <c r="EH794">
        <v>1</v>
      </c>
      <c r="EI794">
        <v>1073.05117647059</v>
      </c>
      <c r="EJ794">
        <v>-10.7030445229313</v>
      </c>
      <c r="EK794">
        <v>1.06785316435494</v>
      </c>
      <c r="EL794">
        <v>0</v>
      </c>
      <c r="EM794">
        <v>4.20159463414634</v>
      </c>
      <c r="EN794">
        <v>0.0579834146341552</v>
      </c>
      <c r="EO794">
        <v>0.0152515691471899</v>
      </c>
      <c r="EP794">
        <v>1</v>
      </c>
      <c r="EQ794">
        <v>2</v>
      </c>
      <c r="ER794">
        <v>3</v>
      </c>
      <c r="ES794" t="s">
        <v>349</v>
      </c>
      <c r="ET794">
        <v>100</v>
      </c>
      <c r="EU794">
        <v>100</v>
      </c>
      <c r="EV794">
        <v>-14.342</v>
      </c>
      <c r="EW794">
        <v>-1.6746</v>
      </c>
      <c r="EX794">
        <v>-14.3476998515065</v>
      </c>
      <c r="EY794">
        <v>0.000485247639819423</v>
      </c>
      <c r="EZ794">
        <v>-1.36446825205216e-06</v>
      </c>
      <c r="FA794">
        <v>5.78542989185787e-10</v>
      </c>
      <c r="FB794">
        <v>-1.1099058739466</v>
      </c>
      <c r="FC794">
        <v>-0.0508365997127688</v>
      </c>
      <c r="FD794">
        <v>0.00161886503163497</v>
      </c>
      <c r="FE794">
        <v>-2.08621555845513e-05</v>
      </c>
      <c r="FF794">
        <v>0</v>
      </c>
      <c r="FG794">
        <v>2096</v>
      </c>
      <c r="FH794">
        <v>2</v>
      </c>
      <c r="FI794">
        <v>28</v>
      </c>
      <c r="FJ794">
        <v>27.4</v>
      </c>
      <c r="FK794">
        <v>27.3</v>
      </c>
      <c r="FL794">
        <v>18</v>
      </c>
      <c r="FM794">
        <v>494.995</v>
      </c>
      <c r="FN794">
        <v>516.63</v>
      </c>
      <c r="FO794">
        <v>43.5395</v>
      </c>
      <c r="FP794">
        <v>27.2819</v>
      </c>
      <c r="FQ794">
        <v>30.0006</v>
      </c>
      <c r="FR794">
        <v>27.075</v>
      </c>
      <c r="FS794">
        <v>27.0287</v>
      </c>
      <c r="FT794">
        <v>21.6387</v>
      </c>
      <c r="FU794">
        <v>0</v>
      </c>
      <c r="FV794">
        <v>22.2288</v>
      </c>
      <c r="FW794">
        <v>43.58</v>
      </c>
      <c r="FX794">
        <v>420</v>
      </c>
      <c r="FY794">
        <v>21.6606</v>
      </c>
      <c r="FZ794">
        <v>101.615</v>
      </c>
      <c r="GA794">
        <v>96.1101</v>
      </c>
    </row>
    <row r="795" spans="1:183">
      <c r="A795">
        <v>779</v>
      </c>
      <c r="B795">
        <v>1625678772.5</v>
      </c>
      <c r="C795">
        <v>1556.40000009537</v>
      </c>
      <c r="D795" t="s">
        <v>1864</v>
      </c>
      <c r="E795" t="s">
        <v>1865</v>
      </c>
      <c r="F795">
        <v>1</v>
      </c>
      <c r="G795" t="s">
        <v>302</v>
      </c>
      <c r="H795">
        <v>1625678771.5</v>
      </c>
      <c r="I795">
        <f>(J795)/1000</f>
        <v>0</v>
      </c>
      <c r="J795">
        <f>1000*CJ795*AH795*(CF795-CG795)/(100*BY795*(1000-AH795*CF795))</f>
        <v>0</v>
      </c>
      <c r="K795">
        <f>CJ795*AH795*(CE795-CD795*(1000-AH795*CG795)/(1000-AH795*CF795))/(100*BY795)</f>
        <v>0</v>
      </c>
      <c r="L795">
        <f>CD795 - IF(AH795&gt;1, K795*BY795*100.0/(AJ795*CR795), 0)</f>
        <v>0</v>
      </c>
      <c r="M795">
        <f>((S795-I795/2)*L795-K795)/(S795+I795/2)</f>
        <v>0</v>
      </c>
      <c r="N795">
        <f>M795*(CK795+CL795)/1000.0</f>
        <v>0</v>
      </c>
      <c r="O795">
        <f>(CD795 - IF(AH795&gt;1, K795*BY795*100.0/(AJ795*CR795), 0))*(CK795+CL795)/1000.0</f>
        <v>0</v>
      </c>
      <c r="P795">
        <f>2.0/((1/R795-1/Q795)+SIGN(R795)*SQRT((1/R795-1/Q795)*(1/R795-1/Q795) + 4*BZ795/((BZ795+1)*(BZ795+1))*(2*1/R795*1/Q795-1/Q795*1/Q795)))</f>
        <v>0</v>
      </c>
      <c r="Q795">
        <f>IF(LEFT(CA795,1)&lt;&gt;"0",IF(LEFT(CA795,1)="1",3.0,CB795),$D$5+$E$5*(CR795*CK795/($K$5*1000))+$F$5*(CR795*CK795/($K$5*1000))*MAX(MIN(BY795,$J$5),$I$5)*MAX(MIN(BY795,$J$5),$I$5)+$G$5*MAX(MIN(BY795,$J$5),$I$5)*(CR795*CK795/($K$5*1000))+$H$5*(CR795*CK795/($K$5*1000))*(CR795*CK795/($K$5*1000)))</f>
        <v>0</v>
      </c>
      <c r="R795">
        <f>I795*(1000-(1000*0.61365*exp(17.502*V795/(240.97+V795))/(CK795+CL795)+CF795)/2)/(1000*0.61365*exp(17.502*V795/(240.97+V795))/(CK795+CL795)-CF795)</f>
        <v>0</v>
      </c>
      <c r="S795">
        <f>1/((BZ795+1)/(P795/1.6)+1/(Q795/1.37)) + BZ795/((BZ795+1)/(P795/1.6) + BZ795/(Q795/1.37))</f>
        <v>0</v>
      </c>
      <c r="T795">
        <f>(BU795*BX795)</f>
        <v>0</v>
      </c>
      <c r="U795">
        <f>(CM795+(T795+2*0.95*5.67E-8*(((CM795+$B$7)+273)^4-(CM795+273)^4)-44100*I795)/(1.84*29.3*Q795+8*0.95*5.67E-8*(CM795+273)^3))</f>
        <v>0</v>
      </c>
      <c r="V795">
        <f>($C$7*CN795+$D$7*CO795+$E$7*U795)</f>
        <v>0</v>
      </c>
      <c r="W795">
        <f>0.61365*exp(17.502*V795/(240.97+V795))</f>
        <v>0</v>
      </c>
      <c r="X795">
        <f>(Y795/Z795*100)</f>
        <v>0</v>
      </c>
      <c r="Y795">
        <f>CF795*(CK795+CL795)/1000</f>
        <v>0</v>
      </c>
      <c r="Z795">
        <f>0.61365*exp(17.502*CM795/(240.97+CM795))</f>
        <v>0</v>
      </c>
      <c r="AA795">
        <f>(W795-CF795*(CK795+CL795)/1000)</f>
        <v>0</v>
      </c>
      <c r="AB795">
        <f>(-I795*44100)</f>
        <v>0</v>
      </c>
      <c r="AC795">
        <f>2*29.3*Q795*0.92*(CM795-V795)</f>
        <v>0</v>
      </c>
      <c r="AD795">
        <f>2*0.95*5.67E-8*(((CM795+$B$7)+273)^4-(V795+273)^4)</f>
        <v>0</v>
      </c>
      <c r="AE795">
        <f>T795+AD795+AB795+AC795</f>
        <v>0</v>
      </c>
      <c r="AF795">
        <v>0</v>
      </c>
      <c r="AG795">
        <v>0</v>
      </c>
      <c r="AH795">
        <f>IF(AF795*$H$13&gt;=AJ795,1.0,(AJ795/(AJ795-AF795*$H$13)))</f>
        <v>0</v>
      </c>
      <c r="AI795">
        <f>(AH795-1)*100</f>
        <v>0</v>
      </c>
      <c r="AJ795">
        <f>MAX(0,($B$13+$C$13*CR795)/(1+$D$13*CR795)*CK795/(CM795+273)*$E$13)</f>
        <v>0</v>
      </c>
      <c r="AK795" t="s">
        <v>303</v>
      </c>
      <c r="AL795" t="s">
        <v>303</v>
      </c>
      <c r="AM795">
        <v>0</v>
      </c>
      <c r="AN795">
        <v>0</v>
      </c>
      <c r="AO795">
        <f>1-AM795/AN795</f>
        <v>0</v>
      </c>
      <c r="AP795">
        <v>0</v>
      </c>
      <c r="AQ795" t="s">
        <v>303</v>
      </c>
      <c r="AR795" t="s">
        <v>303</v>
      </c>
      <c r="AS795">
        <v>0</v>
      </c>
      <c r="AT795">
        <v>0</v>
      </c>
      <c r="AU795">
        <f>1-AS795/AT795</f>
        <v>0</v>
      </c>
      <c r="AV795">
        <v>0.5</v>
      </c>
      <c r="AW795">
        <f>BV795</f>
        <v>0</v>
      </c>
      <c r="AX795">
        <f>K795</f>
        <v>0</v>
      </c>
      <c r="AY795">
        <f>AU795*AV795*AW795</f>
        <v>0</v>
      </c>
      <c r="AZ795">
        <f>(AX795-AP795)/AW795</f>
        <v>0</v>
      </c>
      <c r="BA795">
        <f>(AN795-AT795)/AT795</f>
        <v>0</v>
      </c>
      <c r="BB795">
        <f>AM795/(AO795+AM795/AT795)</f>
        <v>0</v>
      </c>
      <c r="BC795" t="s">
        <v>303</v>
      </c>
      <c r="BD795">
        <v>0</v>
      </c>
      <c r="BE795">
        <f>IF(BD795&lt;&gt;0, BD795, BB795)</f>
        <v>0</v>
      </c>
      <c r="BF795">
        <f>1-BE795/AT795</f>
        <v>0</v>
      </c>
      <c r="BG795">
        <f>(AT795-AS795)/(AT795-BE795)</f>
        <v>0</v>
      </c>
      <c r="BH795">
        <f>(AN795-AT795)/(AN795-BE795)</f>
        <v>0</v>
      </c>
      <c r="BI795">
        <f>(AT795-AS795)/(AT795-AM795)</f>
        <v>0</v>
      </c>
      <c r="BJ795">
        <f>(AN795-AT795)/(AN795-AM795)</f>
        <v>0</v>
      </c>
      <c r="BK795">
        <f>(BG795*BE795/AS795)</f>
        <v>0</v>
      </c>
      <c r="BL795">
        <f>(1-BK795)</f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f>$B$11*CS795+$C$11*CT795+$F$11*CU795*(1-CX795)</f>
        <v>0</v>
      </c>
      <c r="BV795">
        <f>BU795*BW795</f>
        <v>0</v>
      </c>
      <c r="BW795">
        <f>($B$11*$D$9+$C$11*$D$9+$F$11*((DH795+CZ795)/MAX(DH795+CZ795+DI795, 0.1)*$I$9+DI795/MAX(DH795+CZ795+DI795, 0.1)*$J$9))/($B$11+$C$11+$F$11)</f>
        <v>0</v>
      </c>
      <c r="BX795">
        <f>($B$11*$K$9+$C$11*$K$9+$F$11*((DH795+CZ795)/MAX(DH795+CZ795+DI795, 0.1)*$P$9+DI795/MAX(DH795+CZ795+DI795, 0.1)*$Q$9))/($B$11+$C$11+$F$11)</f>
        <v>0</v>
      </c>
      <c r="BY795">
        <v>6</v>
      </c>
      <c r="BZ795">
        <v>0.5</v>
      </c>
      <c r="CA795" t="s">
        <v>304</v>
      </c>
      <c r="CB795">
        <v>2</v>
      </c>
      <c r="CC795">
        <v>1625678771.5</v>
      </c>
      <c r="CD795">
        <v>404.979666666667</v>
      </c>
      <c r="CE795">
        <v>419.909333333333</v>
      </c>
      <c r="CF795">
        <v>21.1470333333333</v>
      </c>
      <c r="CG795">
        <v>16.9527</v>
      </c>
      <c r="CH795">
        <v>419.321333333333</v>
      </c>
      <c r="CI795">
        <v>22.8219666666667</v>
      </c>
      <c r="CJ795">
        <v>500.067</v>
      </c>
      <c r="CK795">
        <v>100.411333333333</v>
      </c>
      <c r="CL795">
        <v>0.100254333333333</v>
      </c>
      <c r="CM795">
        <v>36.8116666666667</v>
      </c>
      <c r="CN795">
        <v>35.8196</v>
      </c>
      <c r="CO795">
        <v>999.9</v>
      </c>
      <c r="CP795">
        <v>0</v>
      </c>
      <c r="CQ795">
        <v>0</v>
      </c>
      <c r="CR795">
        <v>9977.5</v>
      </c>
      <c r="CS795">
        <v>0</v>
      </c>
      <c r="CT795">
        <v>4.78349</v>
      </c>
      <c r="CU795">
        <v>1046.09</v>
      </c>
      <c r="CV795">
        <v>0.961998666666667</v>
      </c>
      <c r="CW795">
        <v>0.0380011</v>
      </c>
      <c r="CX795">
        <v>0</v>
      </c>
      <c r="CY795">
        <v>1071.1</v>
      </c>
      <c r="CZ795">
        <v>4.99912</v>
      </c>
      <c r="DA795">
        <v>11248.6666666667</v>
      </c>
      <c r="DB795">
        <v>6713.37</v>
      </c>
      <c r="DC795">
        <v>39.937</v>
      </c>
      <c r="DD795">
        <v>42.187</v>
      </c>
      <c r="DE795">
        <v>41.2703333333333</v>
      </c>
      <c r="DF795">
        <v>42.1663333333333</v>
      </c>
      <c r="DG795">
        <v>42.75</v>
      </c>
      <c r="DH795">
        <v>1001.52666666667</v>
      </c>
      <c r="DI795">
        <v>39.5633333333333</v>
      </c>
      <c r="DJ795">
        <v>0</v>
      </c>
      <c r="DK795">
        <v>1625678773.4</v>
      </c>
      <c r="DL795">
        <v>0</v>
      </c>
      <c r="DM795">
        <v>1072.1396</v>
      </c>
      <c r="DN795">
        <v>-11.6292307434616</v>
      </c>
      <c r="DO795">
        <v>-100.092307559908</v>
      </c>
      <c r="DP795">
        <v>11258.388</v>
      </c>
      <c r="DQ795">
        <v>15</v>
      </c>
      <c r="DR795">
        <v>1625677134.6</v>
      </c>
      <c r="DS795" t="s">
        <v>305</v>
      </c>
      <c r="DT795">
        <v>1625677128.6</v>
      </c>
      <c r="DU795">
        <v>1625677134.6</v>
      </c>
      <c r="DV795">
        <v>2</v>
      </c>
      <c r="DW795">
        <v>0.041</v>
      </c>
      <c r="DX795">
        <v>0.026</v>
      </c>
      <c r="DY795">
        <v>-14.347</v>
      </c>
      <c r="DZ795">
        <v>-1.389</v>
      </c>
      <c r="EA795">
        <v>420</v>
      </c>
      <c r="EB795">
        <v>5</v>
      </c>
      <c r="EC795">
        <v>0.14</v>
      </c>
      <c r="ED795">
        <v>0.08</v>
      </c>
      <c r="EE795">
        <v>-14.9752609756098</v>
      </c>
      <c r="EF795">
        <v>-0.0250369337979079</v>
      </c>
      <c r="EG795">
        <v>0.0575693807422677</v>
      </c>
      <c r="EH795">
        <v>1</v>
      </c>
      <c r="EI795">
        <v>1072.67515151515</v>
      </c>
      <c r="EJ795">
        <v>-11.0088654680742</v>
      </c>
      <c r="EK795">
        <v>1.06768830206971</v>
      </c>
      <c r="EL795">
        <v>0</v>
      </c>
      <c r="EM795">
        <v>4.20231902439024</v>
      </c>
      <c r="EN795">
        <v>0.0213620905923298</v>
      </c>
      <c r="EO795">
        <v>0.0147477872345812</v>
      </c>
      <c r="EP795">
        <v>1</v>
      </c>
      <c r="EQ795">
        <v>2</v>
      </c>
      <c r="ER795">
        <v>3</v>
      </c>
      <c r="ES795" t="s">
        <v>349</v>
      </c>
      <c r="ET795">
        <v>100</v>
      </c>
      <c r="EU795">
        <v>100</v>
      </c>
      <c r="EV795">
        <v>-14.341</v>
      </c>
      <c r="EW795">
        <v>-1.6752</v>
      </c>
      <c r="EX795">
        <v>-14.3476998515065</v>
      </c>
      <c r="EY795">
        <v>0.000485247639819423</v>
      </c>
      <c r="EZ795">
        <v>-1.36446825205216e-06</v>
      </c>
      <c r="FA795">
        <v>5.78542989185787e-10</v>
      </c>
      <c r="FB795">
        <v>-1.1099058739466</v>
      </c>
      <c r="FC795">
        <v>-0.0508365997127688</v>
      </c>
      <c r="FD795">
        <v>0.00161886503163497</v>
      </c>
      <c r="FE795">
        <v>-2.08621555845513e-05</v>
      </c>
      <c r="FF795">
        <v>0</v>
      </c>
      <c r="FG795">
        <v>2096</v>
      </c>
      <c r="FH795">
        <v>2</v>
      </c>
      <c r="FI795">
        <v>28</v>
      </c>
      <c r="FJ795">
        <v>27.4</v>
      </c>
      <c r="FK795">
        <v>27.3</v>
      </c>
      <c r="FL795">
        <v>18</v>
      </c>
      <c r="FM795">
        <v>495.019</v>
      </c>
      <c r="FN795">
        <v>516.675</v>
      </c>
      <c r="FO795">
        <v>43.5884</v>
      </c>
      <c r="FP795">
        <v>27.2859</v>
      </c>
      <c r="FQ795">
        <v>30.0007</v>
      </c>
      <c r="FR795">
        <v>27.0778</v>
      </c>
      <c r="FS795">
        <v>27.0315</v>
      </c>
      <c r="FT795">
        <v>21.6393</v>
      </c>
      <c r="FU795">
        <v>0</v>
      </c>
      <c r="FV795">
        <v>22.6588</v>
      </c>
      <c r="FW795">
        <v>43.65</v>
      </c>
      <c r="FX795">
        <v>420</v>
      </c>
      <c r="FY795">
        <v>21.6758</v>
      </c>
      <c r="FZ795">
        <v>101.613</v>
      </c>
      <c r="GA795">
        <v>96.1096</v>
      </c>
    </row>
    <row r="796" spans="1:183">
      <c r="A796">
        <v>780</v>
      </c>
      <c r="B796">
        <v>1625678774.5</v>
      </c>
      <c r="C796">
        <v>1558.40000009537</v>
      </c>
      <c r="D796" t="s">
        <v>1866</v>
      </c>
      <c r="E796" t="s">
        <v>1867</v>
      </c>
      <c r="F796">
        <v>1</v>
      </c>
      <c r="G796" t="s">
        <v>302</v>
      </c>
      <c r="H796">
        <v>1625678773.5</v>
      </c>
      <c r="I796">
        <f>(J796)/1000</f>
        <v>0</v>
      </c>
      <c r="J796">
        <f>1000*CJ796*AH796*(CF796-CG796)/(100*BY796*(1000-AH796*CF796))</f>
        <v>0</v>
      </c>
      <c r="K796">
        <f>CJ796*AH796*(CE796-CD796*(1000-AH796*CG796)/(1000-AH796*CF796))/(100*BY796)</f>
        <v>0</v>
      </c>
      <c r="L796">
        <f>CD796 - IF(AH796&gt;1, K796*BY796*100.0/(AJ796*CR796), 0)</f>
        <v>0</v>
      </c>
      <c r="M796">
        <f>((S796-I796/2)*L796-K796)/(S796+I796/2)</f>
        <v>0</v>
      </c>
      <c r="N796">
        <f>M796*(CK796+CL796)/1000.0</f>
        <v>0</v>
      </c>
      <c r="O796">
        <f>(CD796 - IF(AH796&gt;1, K796*BY796*100.0/(AJ796*CR796), 0))*(CK796+CL796)/1000.0</f>
        <v>0</v>
      </c>
      <c r="P796">
        <f>2.0/((1/R796-1/Q796)+SIGN(R796)*SQRT((1/R796-1/Q796)*(1/R796-1/Q796) + 4*BZ796/((BZ796+1)*(BZ796+1))*(2*1/R796*1/Q796-1/Q796*1/Q796)))</f>
        <v>0</v>
      </c>
      <c r="Q796">
        <f>IF(LEFT(CA796,1)&lt;&gt;"0",IF(LEFT(CA796,1)="1",3.0,CB796),$D$5+$E$5*(CR796*CK796/($K$5*1000))+$F$5*(CR796*CK796/($K$5*1000))*MAX(MIN(BY796,$J$5),$I$5)*MAX(MIN(BY796,$J$5),$I$5)+$G$5*MAX(MIN(BY796,$J$5),$I$5)*(CR796*CK796/($K$5*1000))+$H$5*(CR796*CK796/($K$5*1000))*(CR796*CK796/($K$5*1000)))</f>
        <v>0</v>
      </c>
      <c r="R796">
        <f>I796*(1000-(1000*0.61365*exp(17.502*V796/(240.97+V796))/(CK796+CL796)+CF796)/2)/(1000*0.61365*exp(17.502*V796/(240.97+V796))/(CK796+CL796)-CF796)</f>
        <v>0</v>
      </c>
      <c r="S796">
        <f>1/((BZ796+1)/(P796/1.6)+1/(Q796/1.37)) + BZ796/((BZ796+1)/(P796/1.6) + BZ796/(Q796/1.37))</f>
        <v>0</v>
      </c>
      <c r="T796">
        <f>(BU796*BX796)</f>
        <v>0</v>
      </c>
      <c r="U796">
        <f>(CM796+(T796+2*0.95*5.67E-8*(((CM796+$B$7)+273)^4-(CM796+273)^4)-44100*I796)/(1.84*29.3*Q796+8*0.95*5.67E-8*(CM796+273)^3))</f>
        <v>0</v>
      </c>
      <c r="V796">
        <f>($C$7*CN796+$D$7*CO796+$E$7*U796)</f>
        <v>0</v>
      </c>
      <c r="W796">
        <f>0.61365*exp(17.502*V796/(240.97+V796))</f>
        <v>0</v>
      </c>
      <c r="X796">
        <f>(Y796/Z796*100)</f>
        <v>0</v>
      </c>
      <c r="Y796">
        <f>CF796*(CK796+CL796)/1000</f>
        <v>0</v>
      </c>
      <c r="Z796">
        <f>0.61365*exp(17.502*CM796/(240.97+CM796))</f>
        <v>0</v>
      </c>
      <c r="AA796">
        <f>(W796-CF796*(CK796+CL796)/1000)</f>
        <v>0</v>
      </c>
      <c r="AB796">
        <f>(-I796*44100)</f>
        <v>0</v>
      </c>
      <c r="AC796">
        <f>2*29.3*Q796*0.92*(CM796-V796)</f>
        <v>0</v>
      </c>
      <c r="AD796">
        <f>2*0.95*5.67E-8*(((CM796+$B$7)+273)^4-(V796+273)^4)</f>
        <v>0</v>
      </c>
      <c r="AE796">
        <f>T796+AD796+AB796+AC796</f>
        <v>0</v>
      </c>
      <c r="AF796">
        <v>0</v>
      </c>
      <c r="AG796">
        <v>0</v>
      </c>
      <c r="AH796">
        <f>IF(AF796*$H$13&gt;=AJ796,1.0,(AJ796/(AJ796-AF796*$H$13)))</f>
        <v>0</v>
      </c>
      <c r="AI796">
        <f>(AH796-1)*100</f>
        <v>0</v>
      </c>
      <c r="AJ796">
        <f>MAX(0,($B$13+$C$13*CR796)/(1+$D$13*CR796)*CK796/(CM796+273)*$E$13)</f>
        <v>0</v>
      </c>
      <c r="AK796" t="s">
        <v>303</v>
      </c>
      <c r="AL796" t="s">
        <v>303</v>
      </c>
      <c r="AM796">
        <v>0</v>
      </c>
      <c r="AN796">
        <v>0</v>
      </c>
      <c r="AO796">
        <f>1-AM796/AN796</f>
        <v>0</v>
      </c>
      <c r="AP796">
        <v>0</v>
      </c>
      <c r="AQ796" t="s">
        <v>303</v>
      </c>
      <c r="AR796" t="s">
        <v>303</v>
      </c>
      <c r="AS796">
        <v>0</v>
      </c>
      <c r="AT796">
        <v>0</v>
      </c>
      <c r="AU796">
        <f>1-AS796/AT796</f>
        <v>0</v>
      </c>
      <c r="AV796">
        <v>0.5</v>
      </c>
      <c r="AW796">
        <f>BV796</f>
        <v>0</v>
      </c>
      <c r="AX796">
        <f>K796</f>
        <v>0</v>
      </c>
      <c r="AY796">
        <f>AU796*AV796*AW796</f>
        <v>0</v>
      </c>
      <c r="AZ796">
        <f>(AX796-AP796)/AW796</f>
        <v>0</v>
      </c>
      <c r="BA796">
        <f>(AN796-AT796)/AT796</f>
        <v>0</v>
      </c>
      <c r="BB796">
        <f>AM796/(AO796+AM796/AT796)</f>
        <v>0</v>
      </c>
      <c r="BC796" t="s">
        <v>303</v>
      </c>
      <c r="BD796">
        <v>0</v>
      </c>
      <c r="BE796">
        <f>IF(BD796&lt;&gt;0, BD796, BB796)</f>
        <v>0</v>
      </c>
      <c r="BF796">
        <f>1-BE796/AT796</f>
        <v>0</v>
      </c>
      <c r="BG796">
        <f>(AT796-AS796)/(AT796-BE796)</f>
        <v>0</v>
      </c>
      <c r="BH796">
        <f>(AN796-AT796)/(AN796-BE796)</f>
        <v>0</v>
      </c>
      <c r="BI796">
        <f>(AT796-AS796)/(AT796-AM796)</f>
        <v>0</v>
      </c>
      <c r="BJ796">
        <f>(AN796-AT796)/(AN796-AM796)</f>
        <v>0</v>
      </c>
      <c r="BK796">
        <f>(BG796*BE796/AS796)</f>
        <v>0</v>
      </c>
      <c r="BL796">
        <f>(1-BK796)</f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f>$B$11*CS796+$C$11*CT796+$F$11*CU796*(1-CX796)</f>
        <v>0</v>
      </c>
      <c r="BV796">
        <f>BU796*BW796</f>
        <v>0</v>
      </c>
      <c r="BW796">
        <f>($B$11*$D$9+$C$11*$D$9+$F$11*((DH796+CZ796)/MAX(DH796+CZ796+DI796, 0.1)*$I$9+DI796/MAX(DH796+CZ796+DI796, 0.1)*$J$9))/($B$11+$C$11+$F$11)</f>
        <v>0</v>
      </c>
      <c r="BX796">
        <f>($B$11*$K$9+$C$11*$K$9+$F$11*((DH796+CZ796)/MAX(DH796+CZ796+DI796, 0.1)*$P$9+DI796/MAX(DH796+CZ796+DI796, 0.1)*$Q$9))/($B$11+$C$11+$F$11)</f>
        <v>0</v>
      </c>
      <c r="BY796">
        <v>6</v>
      </c>
      <c r="BZ796">
        <v>0.5</v>
      </c>
      <c r="CA796" t="s">
        <v>304</v>
      </c>
      <c r="CB796">
        <v>2</v>
      </c>
      <c r="CC796">
        <v>1625678773.5</v>
      </c>
      <c r="CD796">
        <v>404.971</v>
      </c>
      <c r="CE796">
        <v>419.927</v>
      </c>
      <c r="CF796">
        <v>21.2089666666667</v>
      </c>
      <c r="CG796">
        <v>17.0223</v>
      </c>
      <c r="CH796">
        <v>419.312666666667</v>
      </c>
      <c r="CI796">
        <v>22.8844666666667</v>
      </c>
      <c r="CJ796">
        <v>500.108666666667</v>
      </c>
      <c r="CK796">
        <v>100.410666666667</v>
      </c>
      <c r="CL796">
        <v>0.100217666666667</v>
      </c>
      <c r="CM796">
        <v>36.8414333333333</v>
      </c>
      <c r="CN796">
        <v>35.8470333333333</v>
      </c>
      <c r="CO796">
        <v>999.9</v>
      </c>
      <c r="CP796">
        <v>0</v>
      </c>
      <c r="CQ796">
        <v>0</v>
      </c>
      <c r="CR796">
        <v>9997.51666666667</v>
      </c>
      <c r="CS796">
        <v>0</v>
      </c>
      <c r="CT796">
        <v>4.78532666666667</v>
      </c>
      <c r="CU796">
        <v>1045.88666666667</v>
      </c>
      <c r="CV796">
        <v>0.961998666666667</v>
      </c>
      <c r="CW796">
        <v>0.0380011</v>
      </c>
      <c r="CX796">
        <v>0</v>
      </c>
      <c r="CY796">
        <v>1070.55333333333</v>
      </c>
      <c r="CZ796">
        <v>4.99912</v>
      </c>
      <c r="DA796">
        <v>11241.5</v>
      </c>
      <c r="DB796">
        <v>6712.07</v>
      </c>
      <c r="DC796">
        <v>39.9166666666667</v>
      </c>
      <c r="DD796">
        <v>42.187</v>
      </c>
      <c r="DE796">
        <v>41.312</v>
      </c>
      <c r="DF796">
        <v>42.1246666666667</v>
      </c>
      <c r="DG796">
        <v>42.6246666666667</v>
      </c>
      <c r="DH796">
        <v>1001.33666666667</v>
      </c>
      <c r="DI796">
        <v>39.5533333333333</v>
      </c>
      <c r="DJ796">
        <v>0</v>
      </c>
      <c r="DK796">
        <v>1625678775.2</v>
      </c>
      <c r="DL796">
        <v>0</v>
      </c>
      <c r="DM796">
        <v>1071.85307692308</v>
      </c>
      <c r="DN796">
        <v>-11.5446153883074</v>
      </c>
      <c r="DO796">
        <v>-110.793162487714</v>
      </c>
      <c r="DP796">
        <v>11255.7038461538</v>
      </c>
      <c r="DQ796">
        <v>15</v>
      </c>
      <c r="DR796">
        <v>1625677134.6</v>
      </c>
      <c r="DS796" t="s">
        <v>305</v>
      </c>
      <c r="DT796">
        <v>1625677128.6</v>
      </c>
      <c r="DU796">
        <v>1625677134.6</v>
      </c>
      <c r="DV796">
        <v>2</v>
      </c>
      <c r="DW796">
        <v>0.041</v>
      </c>
      <c r="DX796">
        <v>0.026</v>
      </c>
      <c r="DY796">
        <v>-14.347</v>
      </c>
      <c r="DZ796">
        <v>-1.389</v>
      </c>
      <c r="EA796">
        <v>420</v>
      </c>
      <c r="EB796">
        <v>5</v>
      </c>
      <c r="EC796">
        <v>0.14</v>
      </c>
      <c r="ED796">
        <v>0.08</v>
      </c>
      <c r="EE796">
        <v>-14.9699268292683</v>
      </c>
      <c r="EF796">
        <v>-0.0597721254355533</v>
      </c>
      <c r="EG796">
        <v>0.0565547523369848</v>
      </c>
      <c r="EH796">
        <v>1</v>
      </c>
      <c r="EI796">
        <v>1072.33028571429</v>
      </c>
      <c r="EJ796">
        <v>-11.0298456683074</v>
      </c>
      <c r="EK796">
        <v>1.12983813180545</v>
      </c>
      <c r="EL796">
        <v>0</v>
      </c>
      <c r="EM796">
        <v>4.20252853658537</v>
      </c>
      <c r="EN796">
        <v>-0.03405365853658</v>
      </c>
      <c r="EO796">
        <v>0.014523258816082</v>
      </c>
      <c r="EP796">
        <v>1</v>
      </c>
      <c r="EQ796">
        <v>2</v>
      </c>
      <c r="ER796">
        <v>3</v>
      </c>
      <c r="ES796" t="s">
        <v>349</v>
      </c>
      <c r="ET796">
        <v>100</v>
      </c>
      <c r="EU796">
        <v>100</v>
      </c>
      <c r="EV796">
        <v>-14.341</v>
      </c>
      <c r="EW796">
        <v>-1.6758</v>
      </c>
      <c r="EX796">
        <v>-14.3476998515065</v>
      </c>
      <c r="EY796">
        <v>0.000485247639819423</v>
      </c>
      <c r="EZ796">
        <v>-1.36446825205216e-06</v>
      </c>
      <c r="FA796">
        <v>5.78542989185787e-10</v>
      </c>
      <c r="FB796">
        <v>-1.1099058739466</v>
      </c>
      <c r="FC796">
        <v>-0.0508365997127688</v>
      </c>
      <c r="FD796">
        <v>0.00161886503163497</v>
      </c>
      <c r="FE796">
        <v>-2.08621555845513e-05</v>
      </c>
      <c r="FF796">
        <v>0</v>
      </c>
      <c r="FG796">
        <v>2096</v>
      </c>
      <c r="FH796">
        <v>2</v>
      </c>
      <c r="FI796">
        <v>28</v>
      </c>
      <c r="FJ796">
        <v>27.4</v>
      </c>
      <c r="FK796">
        <v>27.3</v>
      </c>
      <c r="FL796">
        <v>18</v>
      </c>
      <c r="FM796">
        <v>494.994</v>
      </c>
      <c r="FN796">
        <v>516.734</v>
      </c>
      <c r="FO796">
        <v>43.6279</v>
      </c>
      <c r="FP796">
        <v>27.2894</v>
      </c>
      <c r="FQ796">
        <v>30.0006</v>
      </c>
      <c r="FR796">
        <v>27.0802</v>
      </c>
      <c r="FS796">
        <v>27.0339</v>
      </c>
      <c r="FT796">
        <v>21.6414</v>
      </c>
      <c r="FU796">
        <v>0</v>
      </c>
      <c r="FV796">
        <v>23.1107</v>
      </c>
      <c r="FW796">
        <v>43.72</v>
      </c>
      <c r="FX796">
        <v>420</v>
      </c>
      <c r="FY796">
        <v>21.6768</v>
      </c>
      <c r="FZ796">
        <v>101.612</v>
      </c>
      <c r="GA796">
        <v>96.1105</v>
      </c>
    </row>
    <row r="797" spans="1:183">
      <c r="A797">
        <v>781</v>
      </c>
      <c r="B797">
        <v>1625678776.5</v>
      </c>
      <c r="C797">
        <v>1560.40000009537</v>
      </c>
      <c r="D797" t="s">
        <v>1868</v>
      </c>
      <c r="E797" t="s">
        <v>1869</v>
      </c>
      <c r="F797">
        <v>1</v>
      </c>
      <c r="G797" t="s">
        <v>302</v>
      </c>
      <c r="H797">
        <v>1625678775.5</v>
      </c>
      <c r="I797">
        <f>(J797)/1000</f>
        <v>0</v>
      </c>
      <c r="J797">
        <f>1000*CJ797*AH797*(CF797-CG797)/(100*BY797*(1000-AH797*CF797))</f>
        <v>0</v>
      </c>
      <c r="K797">
        <f>CJ797*AH797*(CE797-CD797*(1000-AH797*CG797)/(1000-AH797*CF797))/(100*BY797)</f>
        <v>0</v>
      </c>
      <c r="L797">
        <f>CD797 - IF(AH797&gt;1, K797*BY797*100.0/(AJ797*CR797), 0)</f>
        <v>0</v>
      </c>
      <c r="M797">
        <f>((S797-I797/2)*L797-K797)/(S797+I797/2)</f>
        <v>0</v>
      </c>
      <c r="N797">
        <f>M797*(CK797+CL797)/1000.0</f>
        <v>0</v>
      </c>
      <c r="O797">
        <f>(CD797 - IF(AH797&gt;1, K797*BY797*100.0/(AJ797*CR797), 0))*(CK797+CL797)/1000.0</f>
        <v>0</v>
      </c>
      <c r="P797">
        <f>2.0/((1/R797-1/Q797)+SIGN(R797)*SQRT((1/R797-1/Q797)*(1/R797-1/Q797) + 4*BZ797/((BZ797+1)*(BZ797+1))*(2*1/R797*1/Q797-1/Q797*1/Q797)))</f>
        <v>0</v>
      </c>
      <c r="Q797">
        <f>IF(LEFT(CA797,1)&lt;&gt;"0",IF(LEFT(CA797,1)="1",3.0,CB797),$D$5+$E$5*(CR797*CK797/($K$5*1000))+$F$5*(CR797*CK797/($K$5*1000))*MAX(MIN(BY797,$J$5),$I$5)*MAX(MIN(BY797,$J$5),$I$5)+$G$5*MAX(MIN(BY797,$J$5),$I$5)*(CR797*CK797/($K$5*1000))+$H$5*(CR797*CK797/($K$5*1000))*(CR797*CK797/($K$5*1000)))</f>
        <v>0</v>
      </c>
      <c r="R797">
        <f>I797*(1000-(1000*0.61365*exp(17.502*V797/(240.97+V797))/(CK797+CL797)+CF797)/2)/(1000*0.61365*exp(17.502*V797/(240.97+V797))/(CK797+CL797)-CF797)</f>
        <v>0</v>
      </c>
      <c r="S797">
        <f>1/((BZ797+1)/(P797/1.6)+1/(Q797/1.37)) + BZ797/((BZ797+1)/(P797/1.6) + BZ797/(Q797/1.37))</f>
        <v>0</v>
      </c>
      <c r="T797">
        <f>(BU797*BX797)</f>
        <v>0</v>
      </c>
      <c r="U797">
        <f>(CM797+(T797+2*0.95*5.67E-8*(((CM797+$B$7)+273)^4-(CM797+273)^4)-44100*I797)/(1.84*29.3*Q797+8*0.95*5.67E-8*(CM797+273)^3))</f>
        <v>0</v>
      </c>
      <c r="V797">
        <f>($C$7*CN797+$D$7*CO797+$E$7*U797)</f>
        <v>0</v>
      </c>
      <c r="W797">
        <f>0.61365*exp(17.502*V797/(240.97+V797))</f>
        <v>0</v>
      </c>
      <c r="X797">
        <f>(Y797/Z797*100)</f>
        <v>0</v>
      </c>
      <c r="Y797">
        <f>CF797*(CK797+CL797)/1000</f>
        <v>0</v>
      </c>
      <c r="Z797">
        <f>0.61365*exp(17.502*CM797/(240.97+CM797))</f>
        <v>0</v>
      </c>
      <c r="AA797">
        <f>(W797-CF797*(CK797+CL797)/1000)</f>
        <v>0</v>
      </c>
      <c r="AB797">
        <f>(-I797*44100)</f>
        <v>0</v>
      </c>
      <c r="AC797">
        <f>2*29.3*Q797*0.92*(CM797-V797)</f>
        <v>0</v>
      </c>
      <c r="AD797">
        <f>2*0.95*5.67E-8*(((CM797+$B$7)+273)^4-(V797+273)^4)</f>
        <v>0</v>
      </c>
      <c r="AE797">
        <f>T797+AD797+AB797+AC797</f>
        <v>0</v>
      </c>
      <c r="AF797">
        <v>0</v>
      </c>
      <c r="AG797">
        <v>0</v>
      </c>
      <c r="AH797">
        <f>IF(AF797*$H$13&gt;=AJ797,1.0,(AJ797/(AJ797-AF797*$H$13)))</f>
        <v>0</v>
      </c>
      <c r="AI797">
        <f>(AH797-1)*100</f>
        <v>0</v>
      </c>
      <c r="AJ797">
        <f>MAX(0,($B$13+$C$13*CR797)/(1+$D$13*CR797)*CK797/(CM797+273)*$E$13)</f>
        <v>0</v>
      </c>
      <c r="AK797" t="s">
        <v>303</v>
      </c>
      <c r="AL797" t="s">
        <v>303</v>
      </c>
      <c r="AM797">
        <v>0</v>
      </c>
      <c r="AN797">
        <v>0</v>
      </c>
      <c r="AO797">
        <f>1-AM797/AN797</f>
        <v>0</v>
      </c>
      <c r="AP797">
        <v>0</v>
      </c>
      <c r="AQ797" t="s">
        <v>303</v>
      </c>
      <c r="AR797" t="s">
        <v>303</v>
      </c>
      <c r="AS797">
        <v>0</v>
      </c>
      <c r="AT797">
        <v>0</v>
      </c>
      <c r="AU797">
        <f>1-AS797/AT797</f>
        <v>0</v>
      </c>
      <c r="AV797">
        <v>0.5</v>
      </c>
      <c r="AW797">
        <f>BV797</f>
        <v>0</v>
      </c>
      <c r="AX797">
        <f>K797</f>
        <v>0</v>
      </c>
      <c r="AY797">
        <f>AU797*AV797*AW797</f>
        <v>0</v>
      </c>
      <c r="AZ797">
        <f>(AX797-AP797)/AW797</f>
        <v>0</v>
      </c>
      <c r="BA797">
        <f>(AN797-AT797)/AT797</f>
        <v>0</v>
      </c>
      <c r="BB797">
        <f>AM797/(AO797+AM797/AT797)</f>
        <v>0</v>
      </c>
      <c r="BC797" t="s">
        <v>303</v>
      </c>
      <c r="BD797">
        <v>0</v>
      </c>
      <c r="BE797">
        <f>IF(BD797&lt;&gt;0, BD797, BB797)</f>
        <v>0</v>
      </c>
      <c r="BF797">
        <f>1-BE797/AT797</f>
        <v>0</v>
      </c>
      <c r="BG797">
        <f>(AT797-AS797)/(AT797-BE797)</f>
        <v>0</v>
      </c>
      <c r="BH797">
        <f>(AN797-AT797)/(AN797-BE797)</f>
        <v>0</v>
      </c>
      <c r="BI797">
        <f>(AT797-AS797)/(AT797-AM797)</f>
        <v>0</v>
      </c>
      <c r="BJ797">
        <f>(AN797-AT797)/(AN797-AM797)</f>
        <v>0</v>
      </c>
      <c r="BK797">
        <f>(BG797*BE797/AS797)</f>
        <v>0</v>
      </c>
      <c r="BL797">
        <f>(1-BK797)</f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f>$B$11*CS797+$C$11*CT797+$F$11*CU797*(1-CX797)</f>
        <v>0</v>
      </c>
      <c r="BV797">
        <f>BU797*BW797</f>
        <v>0</v>
      </c>
      <c r="BW797">
        <f>($B$11*$D$9+$C$11*$D$9+$F$11*((DH797+CZ797)/MAX(DH797+CZ797+DI797, 0.1)*$I$9+DI797/MAX(DH797+CZ797+DI797, 0.1)*$J$9))/($B$11+$C$11+$F$11)</f>
        <v>0</v>
      </c>
      <c r="BX797">
        <f>($B$11*$K$9+$C$11*$K$9+$F$11*((DH797+CZ797)/MAX(DH797+CZ797+DI797, 0.1)*$P$9+DI797/MAX(DH797+CZ797+DI797, 0.1)*$Q$9))/($B$11+$C$11+$F$11)</f>
        <v>0</v>
      </c>
      <c r="BY797">
        <v>6</v>
      </c>
      <c r="BZ797">
        <v>0.5</v>
      </c>
      <c r="CA797" t="s">
        <v>304</v>
      </c>
      <c r="CB797">
        <v>2</v>
      </c>
      <c r="CC797">
        <v>1625678775.5</v>
      </c>
      <c r="CD797">
        <v>404.965333333333</v>
      </c>
      <c r="CE797">
        <v>419.906</v>
      </c>
      <c r="CF797">
        <v>21.2743666666667</v>
      </c>
      <c r="CG797">
        <v>17.0910333333333</v>
      </c>
      <c r="CH797">
        <v>419.306666666667</v>
      </c>
      <c r="CI797">
        <v>22.9504666666667</v>
      </c>
      <c r="CJ797">
        <v>499.974666666667</v>
      </c>
      <c r="CK797">
        <v>100.409333333333</v>
      </c>
      <c r="CL797">
        <v>0.0998013333333333</v>
      </c>
      <c r="CM797">
        <v>36.8728666666667</v>
      </c>
      <c r="CN797">
        <v>35.8835666666667</v>
      </c>
      <c r="CO797">
        <v>999.9</v>
      </c>
      <c r="CP797">
        <v>0</v>
      </c>
      <c r="CQ797">
        <v>0</v>
      </c>
      <c r="CR797">
        <v>9991.23333333333</v>
      </c>
      <c r="CS797">
        <v>0</v>
      </c>
      <c r="CT797">
        <v>4.79728</v>
      </c>
      <c r="CU797">
        <v>1045.97333333333</v>
      </c>
      <c r="CV797">
        <v>0.962002333333333</v>
      </c>
      <c r="CW797">
        <v>0.0379974</v>
      </c>
      <c r="CX797">
        <v>0</v>
      </c>
      <c r="CY797">
        <v>1070.28</v>
      </c>
      <c r="CZ797">
        <v>4.99912</v>
      </c>
      <c r="DA797">
        <v>11240.5</v>
      </c>
      <c r="DB797">
        <v>6712.65333333333</v>
      </c>
      <c r="DC797">
        <v>40.0416666666667</v>
      </c>
      <c r="DD797">
        <v>42.187</v>
      </c>
      <c r="DE797">
        <v>41.458</v>
      </c>
      <c r="DF797">
        <v>42.0833333333333</v>
      </c>
      <c r="DG797">
        <v>42.7496666666667</v>
      </c>
      <c r="DH797">
        <v>1001.42333333333</v>
      </c>
      <c r="DI797">
        <v>39.55</v>
      </c>
      <c r="DJ797">
        <v>0</v>
      </c>
      <c r="DK797">
        <v>1625678777.6</v>
      </c>
      <c r="DL797">
        <v>0</v>
      </c>
      <c r="DM797">
        <v>1071.39076923077</v>
      </c>
      <c r="DN797">
        <v>-10.8964102499923</v>
      </c>
      <c r="DO797">
        <v>-117.210256340197</v>
      </c>
      <c r="DP797">
        <v>11251.5</v>
      </c>
      <c r="DQ797">
        <v>15</v>
      </c>
      <c r="DR797">
        <v>1625677134.6</v>
      </c>
      <c r="DS797" t="s">
        <v>305</v>
      </c>
      <c r="DT797">
        <v>1625677128.6</v>
      </c>
      <c r="DU797">
        <v>1625677134.6</v>
      </c>
      <c r="DV797">
        <v>2</v>
      </c>
      <c r="DW797">
        <v>0.041</v>
      </c>
      <c r="DX797">
        <v>0.026</v>
      </c>
      <c r="DY797">
        <v>-14.347</v>
      </c>
      <c r="DZ797">
        <v>-1.389</v>
      </c>
      <c r="EA797">
        <v>420</v>
      </c>
      <c r="EB797">
        <v>5</v>
      </c>
      <c r="EC797">
        <v>0.14</v>
      </c>
      <c r="ED797">
        <v>0.08</v>
      </c>
      <c r="EE797">
        <v>-14.9681292682927</v>
      </c>
      <c r="EF797">
        <v>-0.00444041811843018</v>
      </c>
      <c r="EG797">
        <v>0.0567946117501903</v>
      </c>
      <c r="EH797">
        <v>1</v>
      </c>
      <c r="EI797">
        <v>1071.90060606061</v>
      </c>
      <c r="EJ797">
        <v>-11.0270379519413</v>
      </c>
      <c r="EK797">
        <v>1.0736145106783</v>
      </c>
      <c r="EL797">
        <v>0</v>
      </c>
      <c r="EM797">
        <v>4.2023212195122</v>
      </c>
      <c r="EN797">
        <v>-0.0956496167247326</v>
      </c>
      <c r="EO797">
        <v>0.0147724676662977</v>
      </c>
      <c r="EP797">
        <v>1</v>
      </c>
      <c r="EQ797">
        <v>2</v>
      </c>
      <c r="ER797">
        <v>3</v>
      </c>
      <c r="ES797" t="s">
        <v>349</v>
      </c>
      <c r="ET797">
        <v>100</v>
      </c>
      <c r="EU797">
        <v>100</v>
      </c>
      <c r="EV797">
        <v>-14.342</v>
      </c>
      <c r="EW797">
        <v>-1.6764</v>
      </c>
      <c r="EX797">
        <v>-14.3476998515065</v>
      </c>
      <c r="EY797">
        <v>0.000485247639819423</v>
      </c>
      <c r="EZ797">
        <v>-1.36446825205216e-06</v>
      </c>
      <c r="FA797">
        <v>5.78542989185787e-10</v>
      </c>
      <c r="FB797">
        <v>-1.1099058739466</v>
      </c>
      <c r="FC797">
        <v>-0.0508365997127688</v>
      </c>
      <c r="FD797">
        <v>0.00161886503163497</v>
      </c>
      <c r="FE797">
        <v>-2.08621555845513e-05</v>
      </c>
      <c r="FF797">
        <v>0</v>
      </c>
      <c r="FG797">
        <v>2096</v>
      </c>
      <c r="FH797">
        <v>2</v>
      </c>
      <c r="FI797">
        <v>28</v>
      </c>
      <c r="FJ797">
        <v>27.5</v>
      </c>
      <c r="FK797">
        <v>27.4</v>
      </c>
      <c r="FL797">
        <v>18</v>
      </c>
      <c r="FM797">
        <v>495.032</v>
      </c>
      <c r="FN797">
        <v>516.664</v>
      </c>
      <c r="FO797">
        <v>43.6708</v>
      </c>
      <c r="FP797">
        <v>27.2934</v>
      </c>
      <c r="FQ797">
        <v>30.0006</v>
      </c>
      <c r="FR797">
        <v>27.083</v>
      </c>
      <c r="FS797">
        <v>27.0361</v>
      </c>
      <c r="FT797">
        <v>21.6407</v>
      </c>
      <c r="FU797">
        <v>0</v>
      </c>
      <c r="FV797">
        <v>23.5248</v>
      </c>
      <c r="FW797">
        <v>43.72</v>
      </c>
      <c r="FX797">
        <v>420</v>
      </c>
      <c r="FY797">
        <v>21.6718</v>
      </c>
      <c r="FZ797">
        <v>101.61</v>
      </c>
      <c r="GA797">
        <v>96.1103</v>
      </c>
    </row>
    <row r="798" spans="1:183">
      <c r="A798">
        <v>782</v>
      </c>
      <c r="B798">
        <v>1625678778.5</v>
      </c>
      <c r="C798">
        <v>1562.40000009537</v>
      </c>
      <c r="D798" t="s">
        <v>1870</v>
      </c>
      <c r="E798" t="s">
        <v>1871</v>
      </c>
      <c r="F798">
        <v>1</v>
      </c>
      <c r="G798" t="s">
        <v>302</v>
      </c>
      <c r="H798">
        <v>1625678777.5</v>
      </c>
      <c r="I798">
        <f>(J798)/1000</f>
        <v>0</v>
      </c>
      <c r="J798">
        <f>1000*CJ798*AH798*(CF798-CG798)/(100*BY798*(1000-AH798*CF798))</f>
        <v>0</v>
      </c>
      <c r="K798">
        <f>CJ798*AH798*(CE798-CD798*(1000-AH798*CG798)/(1000-AH798*CF798))/(100*BY798)</f>
        <v>0</v>
      </c>
      <c r="L798">
        <f>CD798 - IF(AH798&gt;1, K798*BY798*100.0/(AJ798*CR798), 0)</f>
        <v>0</v>
      </c>
      <c r="M798">
        <f>((S798-I798/2)*L798-K798)/(S798+I798/2)</f>
        <v>0</v>
      </c>
      <c r="N798">
        <f>M798*(CK798+CL798)/1000.0</f>
        <v>0</v>
      </c>
      <c r="O798">
        <f>(CD798 - IF(AH798&gt;1, K798*BY798*100.0/(AJ798*CR798), 0))*(CK798+CL798)/1000.0</f>
        <v>0</v>
      </c>
      <c r="P798">
        <f>2.0/((1/R798-1/Q798)+SIGN(R798)*SQRT((1/R798-1/Q798)*(1/R798-1/Q798) + 4*BZ798/((BZ798+1)*(BZ798+1))*(2*1/R798*1/Q798-1/Q798*1/Q798)))</f>
        <v>0</v>
      </c>
      <c r="Q798">
        <f>IF(LEFT(CA798,1)&lt;&gt;"0",IF(LEFT(CA798,1)="1",3.0,CB798),$D$5+$E$5*(CR798*CK798/($K$5*1000))+$F$5*(CR798*CK798/($K$5*1000))*MAX(MIN(BY798,$J$5),$I$5)*MAX(MIN(BY798,$J$5),$I$5)+$G$5*MAX(MIN(BY798,$J$5),$I$5)*(CR798*CK798/($K$5*1000))+$H$5*(CR798*CK798/($K$5*1000))*(CR798*CK798/($K$5*1000)))</f>
        <v>0</v>
      </c>
      <c r="R798">
        <f>I798*(1000-(1000*0.61365*exp(17.502*V798/(240.97+V798))/(CK798+CL798)+CF798)/2)/(1000*0.61365*exp(17.502*V798/(240.97+V798))/(CK798+CL798)-CF798)</f>
        <v>0</v>
      </c>
      <c r="S798">
        <f>1/((BZ798+1)/(P798/1.6)+1/(Q798/1.37)) + BZ798/((BZ798+1)/(P798/1.6) + BZ798/(Q798/1.37))</f>
        <v>0</v>
      </c>
      <c r="T798">
        <f>(BU798*BX798)</f>
        <v>0</v>
      </c>
      <c r="U798">
        <f>(CM798+(T798+2*0.95*5.67E-8*(((CM798+$B$7)+273)^4-(CM798+273)^4)-44100*I798)/(1.84*29.3*Q798+8*0.95*5.67E-8*(CM798+273)^3))</f>
        <v>0</v>
      </c>
      <c r="V798">
        <f>($C$7*CN798+$D$7*CO798+$E$7*U798)</f>
        <v>0</v>
      </c>
      <c r="W798">
        <f>0.61365*exp(17.502*V798/(240.97+V798))</f>
        <v>0</v>
      </c>
      <c r="X798">
        <f>(Y798/Z798*100)</f>
        <v>0</v>
      </c>
      <c r="Y798">
        <f>CF798*(CK798+CL798)/1000</f>
        <v>0</v>
      </c>
      <c r="Z798">
        <f>0.61365*exp(17.502*CM798/(240.97+CM798))</f>
        <v>0</v>
      </c>
      <c r="AA798">
        <f>(W798-CF798*(CK798+CL798)/1000)</f>
        <v>0</v>
      </c>
      <c r="AB798">
        <f>(-I798*44100)</f>
        <v>0</v>
      </c>
      <c r="AC798">
        <f>2*29.3*Q798*0.92*(CM798-V798)</f>
        <v>0</v>
      </c>
      <c r="AD798">
        <f>2*0.95*5.67E-8*(((CM798+$B$7)+273)^4-(V798+273)^4)</f>
        <v>0</v>
      </c>
      <c r="AE798">
        <f>T798+AD798+AB798+AC798</f>
        <v>0</v>
      </c>
      <c r="AF798">
        <v>0</v>
      </c>
      <c r="AG798">
        <v>0</v>
      </c>
      <c r="AH798">
        <f>IF(AF798*$H$13&gt;=AJ798,1.0,(AJ798/(AJ798-AF798*$H$13)))</f>
        <v>0</v>
      </c>
      <c r="AI798">
        <f>(AH798-1)*100</f>
        <v>0</v>
      </c>
      <c r="AJ798">
        <f>MAX(0,($B$13+$C$13*CR798)/(1+$D$13*CR798)*CK798/(CM798+273)*$E$13)</f>
        <v>0</v>
      </c>
      <c r="AK798" t="s">
        <v>303</v>
      </c>
      <c r="AL798" t="s">
        <v>303</v>
      </c>
      <c r="AM798">
        <v>0</v>
      </c>
      <c r="AN798">
        <v>0</v>
      </c>
      <c r="AO798">
        <f>1-AM798/AN798</f>
        <v>0</v>
      </c>
      <c r="AP798">
        <v>0</v>
      </c>
      <c r="AQ798" t="s">
        <v>303</v>
      </c>
      <c r="AR798" t="s">
        <v>303</v>
      </c>
      <c r="AS798">
        <v>0</v>
      </c>
      <c r="AT798">
        <v>0</v>
      </c>
      <c r="AU798">
        <f>1-AS798/AT798</f>
        <v>0</v>
      </c>
      <c r="AV798">
        <v>0.5</v>
      </c>
      <c r="AW798">
        <f>BV798</f>
        <v>0</v>
      </c>
      <c r="AX798">
        <f>K798</f>
        <v>0</v>
      </c>
      <c r="AY798">
        <f>AU798*AV798*AW798</f>
        <v>0</v>
      </c>
      <c r="AZ798">
        <f>(AX798-AP798)/AW798</f>
        <v>0</v>
      </c>
      <c r="BA798">
        <f>(AN798-AT798)/AT798</f>
        <v>0</v>
      </c>
      <c r="BB798">
        <f>AM798/(AO798+AM798/AT798)</f>
        <v>0</v>
      </c>
      <c r="BC798" t="s">
        <v>303</v>
      </c>
      <c r="BD798">
        <v>0</v>
      </c>
      <c r="BE798">
        <f>IF(BD798&lt;&gt;0, BD798, BB798)</f>
        <v>0</v>
      </c>
      <c r="BF798">
        <f>1-BE798/AT798</f>
        <v>0</v>
      </c>
      <c r="BG798">
        <f>(AT798-AS798)/(AT798-BE798)</f>
        <v>0</v>
      </c>
      <c r="BH798">
        <f>(AN798-AT798)/(AN798-BE798)</f>
        <v>0</v>
      </c>
      <c r="BI798">
        <f>(AT798-AS798)/(AT798-AM798)</f>
        <v>0</v>
      </c>
      <c r="BJ798">
        <f>(AN798-AT798)/(AN798-AM798)</f>
        <v>0</v>
      </c>
      <c r="BK798">
        <f>(BG798*BE798/AS798)</f>
        <v>0</v>
      </c>
      <c r="BL798">
        <f>(1-BK798)</f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f>$B$11*CS798+$C$11*CT798+$F$11*CU798*(1-CX798)</f>
        <v>0</v>
      </c>
      <c r="BV798">
        <f>BU798*BW798</f>
        <v>0</v>
      </c>
      <c r="BW798">
        <f>($B$11*$D$9+$C$11*$D$9+$F$11*((DH798+CZ798)/MAX(DH798+CZ798+DI798, 0.1)*$I$9+DI798/MAX(DH798+CZ798+DI798, 0.1)*$J$9))/($B$11+$C$11+$F$11)</f>
        <v>0</v>
      </c>
      <c r="BX798">
        <f>($B$11*$K$9+$C$11*$K$9+$F$11*((DH798+CZ798)/MAX(DH798+CZ798+DI798, 0.1)*$P$9+DI798/MAX(DH798+CZ798+DI798, 0.1)*$Q$9))/($B$11+$C$11+$F$11)</f>
        <v>0</v>
      </c>
      <c r="BY798">
        <v>6</v>
      </c>
      <c r="BZ798">
        <v>0.5</v>
      </c>
      <c r="CA798" t="s">
        <v>304</v>
      </c>
      <c r="CB798">
        <v>2</v>
      </c>
      <c r="CC798">
        <v>1625678777.5</v>
      </c>
      <c r="CD798">
        <v>404.970666666667</v>
      </c>
      <c r="CE798">
        <v>419.933333333333</v>
      </c>
      <c r="CF798">
        <v>21.3412</v>
      </c>
      <c r="CG798">
        <v>17.1520666666667</v>
      </c>
      <c r="CH798">
        <v>419.312666666667</v>
      </c>
      <c r="CI798">
        <v>23.018</v>
      </c>
      <c r="CJ798">
        <v>500.031</v>
      </c>
      <c r="CK798">
        <v>100.409</v>
      </c>
      <c r="CL798">
        <v>0.1000126</v>
      </c>
      <c r="CM798">
        <v>36.9019333333333</v>
      </c>
      <c r="CN798">
        <v>35.9207666666667</v>
      </c>
      <c r="CO798">
        <v>999.9</v>
      </c>
      <c r="CP798">
        <v>0</v>
      </c>
      <c r="CQ798">
        <v>0</v>
      </c>
      <c r="CR798">
        <v>9993.71666666667</v>
      </c>
      <c r="CS798">
        <v>0</v>
      </c>
      <c r="CT798">
        <v>4.78670666666667</v>
      </c>
      <c r="CU798">
        <v>1046.07</v>
      </c>
      <c r="CV798">
        <v>0.962006</v>
      </c>
      <c r="CW798">
        <v>0.0379937</v>
      </c>
      <c r="CX798">
        <v>0</v>
      </c>
      <c r="CY798">
        <v>1069.55333333333</v>
      </c>
      <c r="CZ798">
        <v>4.99912</v>
      </c>
      <c r="DA798">
        <v>11238.0333333333</v>
      </c>
      <c r="DB798">
        <v>6713.25666666667</v>
      </c>
      <c r="DC798">
        <v>39.9373333333333</v>
      </c>
      <c r="DD798">
        <v>42.187</v>
      </c>
      <c r="DE798">
        <v>41.3536666666667</v>
      </c>
      <c r="DF798">
        <v>42.104</v>
      </c>
      <c r="DG798">
        <v>42.7286666666667</v>
      </c>
      <c r="DH798">
        <v>1001.52</v>
      </c>
      <c r="DI798">
        <v>39.55</v>
      </c>
      <c r="DJ798">
        <v>0</v>
      </c>
      <c r="DK798">
        <v>1625678779.4</v>
      </c>
      <c r="DL798">
        <v>0</v>
      </c>
      <c r="DM798">
        <v>1070.98</v>
      </c>
      <c r="DN798">
        <v>-11.4684615200316</v>
      </c>
      <c r="DO798">
        <v>-106.746153607267</v>
      </c>
      <c r="DP798">
        <v>11247.612</v>
      </c>
      <c r="DQ798">
        <v>15</v>
      </c>
      <c r="DR798">
        <v>1625677134.6</v>
      </c>
      <c r="DS798" t="s">
        <v>305</v>
      </c>
      <c r="DT798">
        <v>1625677128.6</v>
      </c>
      <c r="DU798">
        <v>1625677134.6</v>
      </c>
      <c r="DV798">
        <v>2</v>
      </c>
      <c r="DW798">
        <v>0.041</v>
      </c>
      <c r="DX798">
        <v>0.026</v>
      </c>
      <c r="DY798">
        <v>-14.347</v>
      </c>
      <c r="DZ798">
        <v>-1.389</v>
      </c>
      <c r="EA798">
        <v>420</v>
      </c>
      <c r="EB798">
        <v>5</v>
      </c>
      <c r="EC798">
        <v>0.14</v>
      </c>
      <c r="ED798">
        <v>0.08</v>
      </c>
      <c r="EE798">
        <v>-14.9703</v>
      </c>
      <c r="EF798">
        <v>0.0719184668989403</v>
      </c>
      <c r="EG798">
        <v>0.0559465206311502</v>
      </c>
      <c r="EH798">
        <v>1</v>
      </c>
      <c r="EI798">
        <v>1071.56333333333</v>
      </c>
      <c r="EJ798">
        <v>-11.5931330472126</v>
      </c>
      <c r="EK798">
        <v>1.13011843484109</v>
      </c>
      <c r="EL798">
        <v>0</v>
      </c>
      <c r="EM798">
        <v>4.20168414634146</v>
      </c>
      <c r="EN798">
        <v>-0.131925365853653</v>
      </c>
      <c r="EO798">
        <v>0.0151598738613082</v>
      </c>
      <c r="EP798">
        <v>0</v>
      </c>
      <c r="EQ798">
        <v>1</v>
      </c>
      <c r="ER798">
        <v>3</v>
      </c>
      <c r="ES798" t="s">
        <v>427</v>
      </c>
      <c r="ET798">
        <v>100</v>
      </c>
      <c r="EU798">
        <v>100</v>
      </c>
      <c r="EV798">
        <v>-14.341</v>
      </c>
      <c r="EW798">
        <v>-1.6771</v>
      </c>
      <c r="EX798">
        <v>-14.3476998515065</v>
      </c>
      <c r="EY798">
        <v>0.000485247639819423</v>
      </c>
      <c r="EZ798">
        <v>-1.36446825205216e-06</v>
      </c>
      <c r="FA798">
        <v>5.78542989185787e-10</v>
      </c>
      <c r="FB798">
        <v>-1.1099058739466</v>
      </c>
      <c r="FC798">
        <v>-0.0508365997127688</v>
      </c>
      <c r="FD798">
        <v>0.00161886503163497</v>
      </c>
      <c r="FE798">
        <v>-2.08621555845513e-05</v>
      </c>
      <c r="FF798">
        <v>0</v>
      </c>
      <c r="FG798">
        <v>2096</v>
      </c>
      <c r="FH798">
        <v>2</v>
      </c>
      <c r="FI798">
        <v>28</v>
      </c>
      <c r="FJ798">
        <v>27.5</v>
      </c>
      <c r="FK798">
        <v>27.4</v>
      </c>
      <c r="FL798">
        <v>18</v>
      </c>
      <c r="FM798">
        <v>494.925</v>
      </c>
      <c r="FN798">
        <v>516.655</v>
      </c>
      <c r="FO798">
        <v>43.722</v>
      </c>
      <c r="FP798">
        <v>27.2969</v>
      </c>
      <c r="FQ798">
        <v>30.0005</v>
      </c>
      <c r="FR798">
        <v>27.0858</v>
      </c>
      <c r="FS798">
        <v>27.039</v>
      </c>
      <c r="FT798">
        <v>21.642</v>
      </c>
      <c r="FU798">
        <v>0</v>
      </c>
      <c r="FV798">
        <v>23.9636</v>
      </c>
      <c r="FW798">
        <v>43.79</v>
      </c>
      <c r="FX798">
        <v>420</v>
      </c>
      <c r="FY798">
        <v>21.782</v>
      </c>
      <c r="FZ798">
        <v>101.61</v>
      </c>
      <c r="GA798">
        <v>96.1087</v>
      </c>
    </row>
    <row r="799" spans="1:183">
      <c r="A799">
        <v>783</v>
      </c>
      <c r="B799">
        <v>1625678780.5</v>
      </c>
      <c r="C799">
        <v>1564.40000009537</v>
      </c>
      <c r="D799" t="s">
        <v>1872</v>
      </c>
      <c r="E799" t="s">
        <v>1873</v>
      </c>
      <c r="F799">
        <v>1</v>
      </c>
      <c r="G799" t="s">
        <v>302</v>
      </c>
      <c r="H799">
        <v>1625678779.5</v>
      </c>
      <c r="I799">
        <f>(J799)/1000</f>
        <v>0</v>
      </c>
      <c r="J799">
        <f>1000*CJ799*AH799*(CF799-CG799)/(100*BY799*(1000-AH799*CF799))</f>
        <v>0</v>
      </c>
      <c r="K799">
        <f>CJ799*AH799*(CE799-CD799*(1000-AH799*CG799)/(1000-AH799*CF799))/(100*BY799)</f>
        <v>0</v>
      </c>
      <c r="L799">
        <f>CD799 - IF(AH799&gt;1, K799*BY799*100.0/(AJ799*CR799), 0)</f>
        <v>0</v>
      </c>
      <c r="M799">
        <f>((S799-I799/2)*L799-K799)/(S799+I799/2)</f>
        <v>0</v>
      </c>
      <c r="N799">
        <f>M799*(CK799+CL799)/1000.0</f>
        <v>0</v>
      </c>
      <c r="O799">
        <f>(CD799 - IF(AH799&gt;1, K799*BY799*100.0/(AJ799*CR799), 0))*(CK799+CL799)/1000.0</f>
        <v>0</v>
      </c>
      <c r="P799">
        <f>2.0/((1/R799-1/Q799)+SIGN(R799)*SQRT((1/R799-1/Q799)*(1/R799-1/Q799) + 4*BZ799/((BZ799+1)*(BZ799+1))*(2*1/R799*1/Q799-1/Q799*1/Q799)))</f>
        <v>0</v>
      </c>
      <c r="Q799">
        <f>IF(LEFT(CA799,1)&lt;&gt;"0",IF(LEFT(CA799,1)="1",3.0,CB799),$D$5+$E$5*(CR799*CK799/($K$5*1000))+$F$5*(CR799*CK799/($K$5*1000))*MAX(MIN(BY799,$J$5),$I$5)*MAX(MIN(BY799,$J$5),$I$5)+$G$5*MAX(MIN(BY799,$J$5),$I$5)*(CR799*CK799/($K$5*1000))+$H$5*(CR799*CK799/($K$5*1000))*(CR799*CK799/($K$5*1000)))</f>
        <v>0</v>
      </c>
      <c r="R799">
        <f>I799*(1000-(1000*0.61365*exp(17.502*V799/(240.97+V799))/(CK799+CL799)+CF799)/2)/(1000*0.61365*exp(17.502*V799/(240.97+V799))/(CK799+CL799)-CF799)</f>
        <v>0</v>
      </c>
      <c r="S799">
        <f>1/((BZ799+1)/(P799/1.6)+1/(Q799/1.37)) + BZ799/((BZ799+1)/(P799/1.6) + BZ799/(Q799/1.37))</f>
        <v>0</v>
      </c>
      <c r="T799">
        <f>(BU799*BX799)</f>
        <v>0</v>
      </c>
      <c r="U799">
        <f>(CM799+(T799+2*0.95*5.67E-8*(((CM799+$B$7)+273)^4-(CM799+273)^4)-44100*I799)/(1.84*29.3*Q799+8*0.95*5.67E-8*(CM799+273)^3))</f>
        <v>0</v>
      </c>
      <c r="V799">
        <f>($C$7*CN799+$D$7*CO799+$E$7*U799)</f>
        <v>0</v>
      </c>
      <c r="W799">
        <f>0.61365*exp(17.502*V799/(240.97+V799))</f>
        <v>0</v>
      </c>
      <c r="X799">
        <f>(Y799/Z799*100)</f>
        <v>0</v>
      </c>
      <c r="Y799">
        <f>CF799*(CK799+CL799)/1000</f>
        <v>0</v>
      </c>
      <c r="Z799">
        <f>0.61365*exp(17.502*CM799/(240.97+CM799))</f>
        <v>0</v>
      </c>
      <c r="AA799">
        <f>(W799-CF799*(CK799+CL799)/1000)</f>
        <v>0</v>
      </c>
      <c r="AB799">
        <f>(-I799*44100)</f>
        <v>0</v>
      </c>
      <c r="AC799">
        <f>2*29.3*Q799*0.92*(CM799-V799)</f>
        <v>0</v>
      </c>
      <c r="AD799">
        <f>2*0.95*5.67E-8*(((CM799+$B$7)+273)^4-(V799+273)^4)</f>
        <v>0</v>
      </c>
      <c r="AE799">
        <f>T799+AD799+AB799+AC799</f>
        <v>0</v>
      </c>
      <c r="AF799">
        <v>0</v>
      </c>
      <c r="AG799">
        <v>0</v>
      </c>
      <c r="AH799">
        <f>IF(AF799*$H$13&gt;=AJ799,1.0,(AJ799/(AJ799-AF799*$H$13)))</f>
        <v>0</v>
      </c>
      <c r="AI799">
        <f>(AH799-1)*100</f>
        <v>0</v>
      </c>
      <c r="AJ799">
        <f>MAX(0,($B$13+$C$13*CR799)/(1+$D$13*CR799)*CK799/(CM799+273)*$E$13)</f>
        <v>0</v>
      </c>
      <c r="AK799" t="s">
        <v>303</v>
      </c>
      <c r="AL799" t="s">
        <v>303</v>
      </c>
      <c r="AM799">
        <v>0</v>
      </c>
      <c r="AN799">
        <v>0</v>
      </c>
      <c r="AO799">
        <f>1-AM799/AN799</f>
        <v>0</v>
      </c>
      <c r="AP799">
        <v>0</v>
      </c>
      <c r="AQ799" t="s">
        <v>303</v>
      </c>
      <c r="AR799" t="s">
        <v>303</v>
      </c>
      <c r="AS799">
        <v>0</v>
      </c>
      <c r="AT799">
        <v>0</v>
      </c>
      <c r="AU799">
        <f>1-AS799/AT799</f>
        <v>0</v>
      </c>
      <c r="AV799">
        <v>0.5</v>
      </c>
      <c r="AW799">
        <f>BV799</f>
        <v>0</v>
      </c>
      <c r="AX799">
        <f>K799</f>
        <v>0</v>
      </c>
      <c r="AY799">
        <f>AU799*AV799*AW799</f>
        <v>0</v>
      </c>
      <c r="AZ799">
        <f>(AX799-AP799)/AW799</f>
        <v>0</v>
      </c>
      <c r="BA799">
        <f>(AN799-AT799)/AT799</f>
        <v>0</v>
      </c>
      <c r="BB799">
        <f>AM799/(AO799+AM799/AT799)</f>
        <v>0</v>
      </c>
      <c r="BC799" t="s">
        <v>303</v>
      </c>
      <c r="BD799">
        <v>0</v>
      </c>
      <c r="BE799">
        <f>IF(BD799&lt;&gt;0, BD799, BB799)</f>
        <v>0</v>
      </c>
      <c r="BF799">
        <f>1-BE799/AT799</f>
        <v>0</v>
      </c>
      <c r="BG799">
        <f>(AT799-AS799)/(AT799-BE799)</f>
        <v>0</v>
      </c>
      <c r="BH799">
        <f>(AN799-AT799)/(AN799-BE799)</f>
        <v>0</v>
      </c>
      <c r="BI799">
        <f>(AT799-AS799)/(AT799-AM799)</f>
        <v>0</v>
      </c>
      <c r="BJ799">
        <f>(AN799-AT799)/(AN799-AM799)</f>
        <v>0</v>
      </c>
      <c r="BK799">
        <f>(BG799*BE799/AS799)</f>
        <v>0</v>
      </c>
      <c r="BL799">
        <f>(1-BK799)</f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f>$B$11*CS799+$C$11*CT799+$F$11*CU799*(1-CX799)</f>
        <v>0</v>
      </c>
      <c r="BV799">
        <f>BU799*BW799</f>
        <v>0</v>
      </c>
      <c r="BW799">
        <f>($B$11*$D$9+$C$11*$D$9+$F$11*((DH799+CZ799)/MAX(DH799+CZ799+DI799, 0.1)*$I$9+DI799/MAX(DH799+CZ799+DI799, 0.1)*$J$9))/($B$11+$C$11+$F$11)</f>
        <v>0</v>
      </c>
      <c r="BX799">
        <f>($B$11*$K$9+$C$11*$K$9+$F$11*((DH799+CZ799)/MAX(DH799+CZ799+DI799, 0.1)*$P$9+DI799/MAX(DH799+CZ799+DI799, 0.1)*$Q$9))/($B$11+$C$11+$F$11)</f>
        <v>0</v>
      </c>
      <c r="BY799">
        <v>6</v>
      </c>
      <c r="BZ799">
        <v>0.5</v>
      </c>
      <c r="CA799" t="s">
        <v>304</v>
      </c>
      <c r="CB799">
        <v>2</v>
      </c>
      <c r="CC799">
        <v>1625678779.5</v>
      </c>
      <c r="CD799">
        <v>404.984666666667</v>
      </c>
      <c r="CE799">
        <v>419.961333333333</v>
      </c>
      <c r="CF799">
        <v>21.4051</v>
      </c>
      <c r="CG799">
        <v>17.2116666666667</v>
      </c>
      <c r="CH799">
        <v>419.326</v>
      </c>
      <c r="CI799">
        <v>23.0825333333333</v>
      </c>
      <c r="CJ799">
        <v>500.034</v>
      </c>
      <c r="CK799">
        <v>100.410333333333</v>
      </c>
      <c r="CL799">
        <v>0.0999643666666667</v>
      </c>
      <c r="CM799">
        <v>36.9330333333333</v>
      </c>
      <c r="CN799">
        <v>35.9467666666667</v>
      </c>
      <c r="CO799">
        <v>999.9</v>
      </c>
      <c r="CP799">
        <v>0</v>
      </c>
      <c r="CQ799">
        <v>0</v>
      </c>
      <c r="CR799">
        <v>9992.51666666667</v>
      </c>
      <c r="CS799">
        <v>0</v>
      </c>
      <c r="CT799">
        <v>4.77108333333333</v>
      </c>
      <c r="CU799">
        <v>1045.96333333333</v>
      </c>
      <c r="CV799">
        <v>0.962002333333333</v>
      </c>
      <c r="CW799">
        <v>0.0379974</v>
      </c>
      <c r="CX799">
        <v>0</v>
      </c>
      <c r="CY799">
        <v>1069.64333333333</v>
      </c>
      <c r="CZ799">
        <v>4.99912</v>
      </c>
      <c r="DA799">
        <v>11231.7333333333</v>
      </c>
      <c r="DB799">
        <v>6712.57333333333</v>
      </c>
      <c r="DC799">
        <v>39.979</v>
      </c>
      <c r="DD799">
        <v>42.187</v>
      </c>
      <c r="DE799">
        <v>41.3123333333333</v>
      </c>
      <c r="DF799">
        <v>42.0623333333333</v>
      </c>
      <c r="DG799">
        <v>42.708</v>
      </c>
      <c r="DH799">
        <v>1001.41333333333</v>
      </c>
      <c r="DI799">
        <v>39.55</v>
      </c>
      <c r="DJ799">
        <v>0</v>
      </c>
      <c r="DK799">
        <v>1625678781.2</v>
      </c>
      <c r="DL799">
        <v>0</v>
      </c>
      <c r="DM799">
        <v>1070.73807692308</v>
      </c>
      <c r="DN799">
        <v>-11.2181196712848</v>
      </c>
      <c r="DO799">
        <v>-105.945299158851</v>
      </c>
      <c r="DP799">
        <v>11244.7038461538</v>
      </c>
      <c r="DQ799">
        <v>15</v>
      </c>
      <c r="DR799">
        <v>1625677134.6</v>
      </c>
      <c r="DS799" t="s">
        <v>305</v>
      </c>
      <c r="DT799">
        <v>1625677128.6</v>
      </c>
      <c r="DU799">
        <v>1625677134.6</v>
      </c>
      <c r="DV799">
        <v>2</v>
      </c>
      <c r="DW799">
        <v>0.041</v>
      </c>
      <c r="DX799">
        <v>0.026</v>
      </c>
      <c r="DY799">
        <v>-14.347</v>
      </c>
      <c r="DZ799">
        <v>-1.389</v>
      </c>
      <c r="EA799">
        <v>420</v>
      </c>
      <c r="EB799">
        <v>5</v>
      </c>
      <c r="EC799">
        <v>0.14</v>
      </c>
      <c r="ED799">
        <v>0.08</v>
      </c>
      <c r="EE799">
        <v>-14.9765195121951</v>
      </c>
      <c r="EF799">
        <v>0.171094076655081</v>
      </c>
      <c r="EG799">
        <v>0.0524449547412412</v>
      </c>
      <c r="EH799">
        <v>1</v>
      </c>
      <c r="EI799">
        <v>1071.23628571429</v>
      </c>
      <c r="EJ799">
        <v>-11.1620037031704</v>
      </c>
      <c r="EK799">
        <v>1.15237663911038</v>
      </c>
      <c r="EL799">
        <v>0</v>
      </c>
      <c r="EM799">
        <v>4.19975975609756</v>
      </c>
      <c r="EN799">
        <v>-0.125114006968635</v>
      </c>
      <c r="EO799">
        <v>0.0148322643515469</v>
      </c>
      <c r="EP799">
        <v>0</v>
      </c>
      <c r="EQ799">
        <v>1</v>
      </c>
      <c r="ER799">
        <v>3</v>
      </c>
      <c r="ES799" t="s">
        <v>427</v>
      </c>
      <c r="ET799">
        <v>100</v>
      </c>
      <c r="EU799">
        <v>100</v>
      </c>
      <c r="EV799">
        <v>-14.341</v>
      </c>
      <c r="EW799">
        <v>-1.6777</v>
      </c>
      <c r="EX799">
        <v>-14.3476998515065</v>
      </c>
      <c r="EY799">
        <v>0.000485247639819423</v>
      </c>
      <c r="EZ799">
        <v>-1.36446825205216e-06</v>
      </c>
      <c r="FA799">
        <v>5.78542989185787e-10</v>
      </c>
      <c r="FB799">
        <v>-1.1099058739466</v>
      </c>
      <c r="FC799">
        <v>-0.0508365997127688</v>
      </c>
      <c r="FD799">
        <v>0.00161886503163497</v>
      </c>
      <c r="FE799">
        <v>-2.08621555845513e-05</v>
      </c>
      <c r="FF799">
        <v>0</v>
      </c>
      <c r="FG799">
        <v>2096</v>
      </c>
      <c r="FH799">
        <v>2</v>
      </c>
      <c r="FI799">
        <v>28</v>
      </c>
      <c r="FJ799">
        <v>27.5</v>
      </c>
      <c r="FK799">
        <v>27.4</v>
      </c>
      <c r="FL799">
        <v>18</v>
      </c>
      <c r="FM799">
        <v>495.002</v>
      </c>
      <c r="FN799">
        <v>516.79</v>
      </c>
      <c r="FO799">
        <v>43.7645</v>
      </c>
      <c r="FP799">
        <v>27.3004</v>
      </c>
      <c r="FQ799">
        <v>30.0001</v>
      </c>
      <c r="FR799">
        <v>27.0881</v>
      </c>
      <c r="FS799">
        <v>27.0418</v>
      </c>
      <c r="FT799">
        <v>21.6445</v>
      </c>
      <c r="FU799">
        <v>0</v>
      </c>
      <c r="FV799">
        <v>24.3979</v>
      </c>
      <c r="FW799">
        <v>43.85</v>
      </c>
      <c r="FX799">
        <v>420</v>
      </c>
      <c r="FY799">
        <v>21.7862</v>
      </c>
      <c r="FZ799">
        <v>101.609</v>
      </c>
      <c r="GA799">
        <v>96.1077</v>
      </c>
    </row>
    <row r="800" spans="1:183">
      <c r="A800">
        <v>784</v>
      </c>
      <c r="B800">
        <v>1625678782.5</v>
      </c>
      <c r="C800">
        <v>1566.40000009537</v>
      </c>
      <c r="D800" t="s">
        <v>1874</v>
      </c>
      <c r="E800" t="s">
        <v>1875</v>
      </c>
      <c r="F800">
        <v>1</v>
      </c>
      <c r="G800" t="s">
        <v>302</v>
      </c>
      <c r="H800">
        <v>1625678781.5</v>
      </c>
      <c r="I800">
        <f>(J800)/1000</f>
        <v>0</v>
      </c>
      <c r="J800">
        <f>1000*CJ800*AH800*(CF800-CG800)/(100*BY800*(1000-AH800*CF800))</f>
        <v>0</v>
      </c>
      <c r="K800">
        <f>CJ800*AH800*(CE800-CD800*(1000-AH800*CG800)/(1000-AH800*CF800))/(100*BY800)</f>
        <v>0</v>
      </c>
      <c r="L800">
        <f>CD800 - IF(AH800&gt;1, K800*BY800*100.0/(AJ800*CR800), 0)</f>
        <v>0</v>
      </c>
      <c r="M800">
        <f>((S800-I800/2)*L800-K800)/(S800+I800/2)</f>
        <v>0</v>
      </c>
      <c r="N800">
        <f>M800*(CK800+CL800)/1000.0</f>
        <v>0</v>
      </c>
      <c r="O800">
        <f>(CD800 - IF(AH800&gt;1, K800*BY800*100.0/(AJ800*CR800), 0))*(CK800+CL800)/1000.0</f>
        <v>0</v>
      </c>
      <c r="P800">
        <f>2.0/((1/R800-1/Q800)+SIGN(R800)*SQRT((1/R800-1/Q800)*(1/R800-1/Q800) + 4*BZ800/((BZ800+1)*(BZ800+1))*(2*1/R800*1/Q800-1/Q800*1/Q800)))</f>
        <v>0</v>
      </c>
      <c r="Q800">
        <f>IF(LEFT(CA800,1)&lt;&gt;"0",IF(LEFT(CA800,1)="1",3.0,CB800),$D$5+$E$5*(CR800*CK800/($K$5*1000))+$F$5*(CR800*CK800/($K$5*1000))*MAX(MIN(BY800,$J$5),$I$5)*MAX(MIN(BY800,$J$5),$I$5)+$G$5*MAX(MIN(BY800,$J$5),$I$5)*(CR800*CK800/($K$5*1000))+$H$5*(CR800*CK800/($K$5*1000))*(CR800*CK800/($K$5*1000)))</f>
        <v>0</v>
      </c>
      <c r="R800">
        <f>I800*(1000-(1000*0.61365*exp(17.502*V800/(240.97+V800))/(CK800+CL800)+CF800)/2)/(1000*0.61365*exp(17.502*V800/(240.97+V800))/(CK800+CL800)-CF800)</f>
        <v>0</v>
      </c>
      <c r="S800">
        <f>1/((BZ800+1)/(P800/1.6)+1/(Q800/1.37)) + BZ800/((BZ800+1)/(P800/1.6) + BZ800/(Q800/1.37))</f>
        <v>0</v>
      </c>
      <c r="T800">
        <f>(BU800*BX800)</f>
        <v>0</v>
      </c>
      <c r="U800">
        <f>(CM800+(T800+2*0.95*5.67E-8*(((CM800+$B$7)+273)^4-(CM800+273)^4)-44100*I800)/(1.84*29.3*Q800+8*0.95*5.67E-8*(CM800+273)^3))</f>
        <v>0</v>
      </c>
      <c r="V800">
        <f>($C$7*CN800+$D$7*CO800+$E$7*U800)</f>
        <v>0</v>
      </c>
      <c r="W800">
        <f>0.61365*exp(17.502*V800/(240.97+V800))</f>
        <v>0</v>
      </c>
      <c r="X800">
        <f>(Y800/Z800*100)</f>
        <v>0</v>
      </c>
      <c r="Y800">
        <f>CF800*(CK800+CL800)/1000</f>
        <v>0</v>
      </c>
      <c r="Z800">
        <f>0.61365*exp(17.502*CM800/(240.97+CM800))</f>
        <v>0</v>
      </c>
      <c r="AA800">
        <f>(W800-CF800*(CK800+CL800)/1000)</f>
        <v>0</v>
      </c>
      <c r="AB800">
        <f>(-I800*44100)</f>
        <v>0</v>
      </c>
      <c r="AC800">
        <f>2*29.3*Q800*0.92*(CM800-V800)</f>
        <v>0</v>
      </c>
      <c r="AD800">
        <f>2*0.95*5.67E-8*(((CM800+$B$7)+273)^4-(V800+273)^4)</f>
        <v>0</v>
      </c>
      <c r="AE800">
        <f>T800+AD800+AB800+AC800</f>
        <v>0</v>
      </c>
      <c r="AF800">
        <v>0</v>
      </c>
      <c r="AG800">
        <v>0</v>
      </c>
      <c r="AH800">
        <f>IF(AF800*$H$13&gt;=AJ800,1.0,(AJ800/(AJ800-AF800*$H$13)))</f>
        <v>0</v>
      </c>
      <c r="AI800">
        <f>(AH800-1)*100</f>
        <v>0</v>
      </c>
      <c r="AJ800">
        <f>MAX(0,($B$13+$C$13*CR800)/(1+$D$13*CR800)*CK800/(CM800+273)*$E$13)</f>
        <v>0</v>
      </c>
      <c r="AK800" t="s">
        <v>303</v>
      </c>
      <c r="AL800" t="s">
        <v>303</v>
      </c>
      <c r="AM800">
        <v>0</v>
      </c>
      <c r="AN800">
        <v>0</v>
      </c>
      <c r="AO800">
        <f>1-AM800/AN800</f>
        <v>0</v>
      </c>
      <c r="AP800">
        <v>0</v>
      </c>
      <c r="AQ800" t="s">
        <v>303</v>
      </c>
      <c r="AR800" t="s">
        <v>303</v>
      </c>
      <c r="AS800">
        <v>0</v>
      </c>
      <c r="AT800">
        <v>0</v>
      </c>
      <c r="AU800">
        <f>1-AS800/AT800</f>
        <v>0</v>
      </c>
      <c r="AV800">
        <v>0.5</v>
      </c>
      <c r="AW800">
        <f>BV800</f>
        <v>0</v>
      </c>
      <c r="AX800">
        <f>K800</f>
        <v>0</v>
      </c>
      <c r="AY800">
        <f>AU800*AV800*AW800</f>
        <v>0</v>
      </c>
      <c r="AZ800">
        <f>(AX800-AP800)/AW800</f>
        <v>0</v>
      </c>
      <c r="BA800">
        <f>(AN800-AT800)/AT800</f>
        <v>0</v>
      </c>
      <c r="BB800">
        <f>AM800/(AO800+AM800/AT800)</f>
        <v>0</v>
      </c>
      <c r="BC800" t="s">
        <v>303</v>
      </c>
      <c r="BD800">
        <v>0</v>
      </c>
      <c r="BE800">
        <f>IF(BD800&lt;&gt;0, BD800, BB800)</f>
        <v>0</v>
      </c>
      <c r="BF800">
        <f>1-BE800/AT800</f>
        <v>0</v>
      </c>
      <c r="BG800">
        <f>(AT800-AS800)/(AT800-BE800)</f>
        <v>0</v>
      </c>
      <c r="BH800">
        <f>(AN800-AT800)/(AN800-BE800)</f>
        <v>0</v>
      </c>
      <c r="BI800">
        <f>(AT800-AS800)/(AT800-AM800)</f>
        <v>0</v>
      </c>
      <c r="BJ800">
        <f>(AN800-AT800)/(AN800-AM800)</f>
        <v>0</v>
      </c>
      <c r="BK800">
        <f>(BG800*BE800/AS800)</f>
        <v>0</v>
      </c>
      <c r="BL800">
        <f>(1-BK800)</f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f>$B$11*CS800+$C$11*CT800+$F$11*CU800*(1-CX800)</f>
        <v>0</v>
      </c>
      <c r="BV800">
        <f>BU800*BW800</f>
        <v>0</v>
      </c>
      <c r="BW800">
        <f>($B$11*$D$9+$C$11*$D$9+$F$11*((DH800+CZ800)/MAX(DH800+CZ800+DI800, 0.1)*$I$9+DI800/MAX(DH800+CZ800+DI800, 0.1)*$J$9))/($B$11+$C$11+$F$11)</f>
        <v>0</v>
      </c>
      <c r="BX800">
        <f>($B$11*$K$9+$C$11*$K$9+$F$11*((DH800+CZ800)/MAX(DH800+CZ800+DI800, 0.1)*$P$9+DI800/MAX(DH800+CZ800+DI800, 0.1)*$Q$9))/($B$11+$C$11+$F$11)</f>
        <v>0</v>
      </c>
      <c r="BY800">
        <v>6</v>
      </c>
      <c r="BZ800">
        <v>0.5</v>
      </c>
      <c r="CA800" t="s">
        <v>304</v>
      </c>
      <c r="CB800">
        <v>2</v>
      </c>
      <c r="CC800">
        <v>1625678781.5</v>
      </c>
      <c r="CD800">
        <v>405.003333333333</v>
      </c>
      <c r="CE800">
        <v>419.920666666667</v>
      </c>
      <c r="CF800">
        <v>21.4664666666667</v>
      </c>
      <c r="CG800">
        <v>17.2706666666667</v>
      </c>
      <c r="CH800">
        <v>419.344333333333</v>
      </c>
      <c r="CI800">
        <v>23.1444333333333</v>
      </c>
      <c r="CJ800">
        <v>499.987</v>
      </c>
      <c r="CK800">
        <v>100.410666666667</v>
      </c>
      <c r="CL800">
        <v>0.0995688666666667</v>
      </c>
      <c r="CM800">
        <v>36.964</v>
      </c>
      <c r="CN800">
        <v>35.9744333333333</v>
      </c>
      <c r="CO800">
        <v>999.9</v>
      </c>
      <c r="CP800">
        <v>0</v>
      </c>
      <c r="CQ800">
        <v>0</v>
      </c>
      <c r="CR800">
        <v>10011.2333333333</v>
      </c>
      <c r="CS800">
        <v>0</v>
      </c>
      <c r="CT800">
        <v>4.75408333333333</v>
      </c>
      <c r="CU800">
        <v>1046.06</v>
      </c>
      <c r="CV800">
        <v>0.962002333333333</v>
      </c>
      <c r="CW800">
        <v>0.0379974</v>
      </c>
      <c r="CX800">
        <v>0</v>
      </c>
      <c r="CY800">
        <v>1069.25333333333</v>
      </c>
      <c r="CZ800">
        <v>4.99912</v>
      </c>
      <c r="DA800">
        <v>11229.5</v>
      </c>
      <c r="DB800">
        <v>6713.20666666667</v>
      </c>
      <c r="DC800">
        <v>39.979</v>
      </c>
      <c r="DD800">
        <v>42.208</v>
      </c>
      <c r="DE800">
        <v>41.4373333333333</v>
      </c>
      <c r="DF800">
        <v>42.1873333333333</v>
      </c>
      <c r="DG800">
        <v>42.7703333333333</v>
      </c>
      <c r="DH800">
        <v>1001.50666666667</v>
      </c>
      <c r="DI800">
        <v>39.5533333333333</v>
      </c>
      <c r="DJ800">
        <v>0</v>
      </c>
      <c r="DK800">
        <v>1625678783.6</v>
      </c>
      <c r="DL800">
        <v>0</v>
      </c>
      <c r="DM800">
        <v>1070.30576923077</v>
      </c>
      <c r="DN800">
        <v>-10.8550427444386</v>
      </c>
      <c r="DO800">
        <v>-108.242734962158</v>
      </c>
      <c r="DP800">
        <v>11240.5653846154</v>
      </c>
      <c r="DQ800">
        <v>15</v>
      </c>
      <c r="DR800">
        <v>1625677134.6</v>
      </c>
      <c r="DS800" t="s">
        <v>305</v>
      </c>
      <c r="DT800">
        <v>1625677128.6</v>
      </c>
      <c r="DU800">
        <v>1625677134.6</v>
      </c>
      <c r="DV800">
        <v>2</v>
      </c>
      <c r="DW800">
        <v>0.041</v>
      </c>
      <c r="DX800">
        <v>0.026</v>
      </c>
      <c r="DY800">
        <v>-14.347</v>
      </c>
      <c r="DZ800">
        <v>-1.389</v>
      </c>
      <c r="EA800">
        <v>420</v>
      </c>
      <c r="EB800">
        <v>5</v>
      </c>
      <c r="EC800">
        <v>0.14</v>
      </c>
      <c r="ED800">
        <v>0.08</v>
      </c>
      <c r="EE800">
        <v>-14.9762951219512</v>
      </c>
      <c r="EF800">
        <v>0.34943832752613</v>
      </c>
      <c r="EG800">
        <v>0.0522975023944017</v>
      </c>
      <c r="EH800">
        <v>1</v>
      </c>
      <c r="EI800">
        <v>1070.80090909091</v>
      </c>
      <c r="EJ800">
        <v>-10.9097095691962</v>
      </c>
      <c r="EK800">
        <v>1.06848905961802</v>
      </c>
      <c r="EL800">
        <v>0</v>
      </c>
      <c r="EM800">
        <v>4.19679804878049</v>
      </c>
      <c r="EN800">
        <v>-0.0820722648083612</v>
      </c>
      <c r="EO800">
        <v>0.0120341741474957</v>
      </c>
      <c r="EP800">
        <v>1</v>
      </c>
      <c r="EQ800">
        <v>2</v>
      </c>
      <c r="ER800">
        <v>3</v>
      </c>
      <c r="ES800" t="s">
        <v>349</v>
      </c>
      <c r="ET800">
        <v>100</v>
      </c>
      <c r="EU800">
        <v>100</v>
      </c>
      <c r="EV800">
        <v>-14.342</v>
      </c>
      <c r="EW800">
        <v>-1.6782</v>
      </c>
      <c r="EX800">
        <v>-14.3476998515065</v>
      </c>
      <c r="EY800">
        <v>0.000485247639819423</v>
      </c>
      <c r="EZ800">
        <v>-1.36446825205216e-06</v>
      </c>
      <c r="FA800">
        <v>5.78542989185787e-10</v>
      </c>
      <c r="FB800">
        <v>-1.1099058739466</v>
      </c>
      <c r="FC800">
        <v>-0.0508365997127688</v>
      </c>
      <c r="FD800">
        <v>0.00161886503163497</v>
      </c>
      <c r="FE800">
        <v>-2.08621555845513e-05</v>
      </c>
      <c r="FF800">
        <v>0</v>
      </c>
      <c r="FG800">
        <v>2096</v>
      </c>
      <c r="FH800">
        <v>2</v>
      </c>
      <c r="FI800">
        <v>28</v>
      </c>
      <c r="FJ800">
        <v>27.6</v>
      </c>
      <c r="FK800">
        <v>27.5</v>
      </c>
      <c r="FL800">
        <v>18</v>
      </c>
      <c r="FM800">
        <v>495.172</v>
      </c>
      <c r="FN800">
        <v>516.956</v>
      </c>
      <c r="FO800">
        <v>43.806</v>
      </c>
      <c r="FP800">
        <v>27.3044</v>
      </c>
      <c r="FQ800">
        <v>30.0003</v>
      </c>
      <c r="FR800">
        <v>27.091</v>
      </c>
      <c r="FS800">
        <v>27.0441</v>
      </c>
      <c r="FT800">
        <v>21.6457</v>
      </c>
      <c r="FU800">
        <v>0</v>
      </c>
      <c r="FV800">
        <v>24.8305</v>
      </c>
      <c r="FW800">
        <v>43.85</v>
      </c>
      <c r="FX800">
        <v>420</v>
      </c>
      <c r="FY800">
        <v>21.7778</v>
      </c>
      <c r="FZ800">
        <v>101.608</v>
      </c>
      <c r="GA800">
        <v>96.1083</v>
      </c>
    </row>
    <row r="801" spans="1:183">
      <c r="A801">
        <v>785</v>
      </c>
      <c r="B801">
        <v>1625678784.5</v>
      </c>
      <c r="C801">
        <v>1568.40000009537</v>
      </c>
      <c r="D801" t="s">
        <v>1876</v>
      </c>
      <c r="E801" t="s">
        <v>1877</v>
      </c>
      <c r="F801">
        <v>1</v>
      </c>
      <c r="G801" t="s">
        <v>302</v>
      </c>
      <c r="H801">
        <v>1625678783.5</v>
      </c>
      <c r="I801">
        <f>(J801)/1000</f>
        <v>0</v>
      </c>
      <c r="J801">
        <f>1000*CJ801*AH801*(CF801-CG801)/(100*BY801*(1000-AH801*CF801))</f>
        <v>0</v>
      </c>
      <c r="K801">
        <f>CJ801*AH801*(CE801-CD801*(1000-AH801*CG801)/(1000-AH801*CF801))/(100*BY801)</f>
        <v>0</v>
      </c>
      <c r="L801">
        <f>CD801 - IF(AH801&gt;1, K801*BY801*100.0/(AJ801*CR801), 0)</f>
        <v>0</v>
      </c>
      <c r="M801">
        <f>((S801-I801/2)*L801-K801)/(S801+I801/2)</f>
        <v>0</v>
      </c>
      <c r="N801">
        <f>M801*(CK801+CL801)/1000.0</f>
        <v>0</v>
      </c>
      <c r="O801">
        <f>(CD801 - IF(AH801&gt;1, K801*BY801*100.0/(AJ801*CR801), 0))*(CK801+CL801)/1000.0</f>
        <v>0</v>
      </c>
      <c r="P801">
        <f>2.0/((1/R801-1/Q801)+SIGN(R801)*SQRT((1/R801-1/Q801)*(1/R801-1/Q801) + 4*BZ801/((BZ801+1)*(BZ801+1))*(2*1/R801*1/Q801-1/Q801*1/Q801)))</f>
        <v>0</v>
      </c>
      <c r="Q801">
        <f>IF(LEFT(CA801,1)&lt;&gt;"0",IF(LEFT(CA801,1)="1",3.0,CB801),$D$5+$E$5*(CR801*CK801/($K$5*1000))+$F$5*(CR801*CK801/($K$5*1000))*MAX(MIN(BY801,$J$5),$I$5)*MAX(MIN(BY801,$J$5),$I$5)+$G$5*MAX(MIN(BY801,$J$5),$I$5)*(CR801*CK801/($K$5*1000))+$H$5*(CR801*CK801/($K$5*1000))*(CR801*CK801/($K$5*1000)))</f>
        <v>0</v>
      </c>
      <c r="R801">
        <f>I801*(1000-(1000*0.61365*exp(17.502*V801/(240.97+V801))/(CK801+CL801)+CF801)/2)/(1000*0.61365*exp(17.502*V801/(240.97+V801))/(CK801+CL801)-CF801)</f>
        <v>0</v>
      </c>
      <c r="S801">
        <f>1/((BZ801+1)/(P801/1.6)+1/(Q801/1.37)) + BZ801/((BZ801+1)/(P801/1.6) + BZ801/(Q801/1.37))</f>
        <v>0</v>
      </c>
      <c r="T801">
        <f>(BU801*BX801)</f>
        <v>0</v>
      </c>
      <c r="U801">
        <f>(CM801+(T801+2*0.95*5.67E-8*(((CM801+$B$7)+273)^4-(CM801+273)^4)-44100*I801)/(1.84*29.3*Q801+8*0.95*5.67E-8*(CM801+273)^3))</f>
        <v>0</v>
      </c>
      <c r="V801">
        <f>($C$7*CN801+$D$7*CO801+$E$7*U801)</f>
        <v>0</v>
      </c>
      <c r="W801">
        <f>0.61365*exp(17.502*V801/(240.97+V801))</f>
        <v>0</v>
      </c>
      <c r="X801">
        <f>(Y801/Z801*100)</f>
        <v>0</v>
      </c>
      <c r="Y801">
        <f>CF801*(CK801+CL801)/1000</f>
        <v>0</v>
      </c>
      <c r="Z801">
        <f>0.61365*exp(17.502*CM801/(240.97+CM801))</f>
        <v>0</v>
      </c>
      <c r="AA801">
        <f>(W801-CF801*(CK801+CL801)/1000)</f>
        <v>0</v>
      </c>
      <c r="AB801">
        <f>(-I801*44100)</f>
        <v>0</v>
      </c>
      <c r="AC801">
        <f>2*29.3*Q801*0.92*(CM801-V801)</f>
        <v>0</v>
      </c>
      <c r="AD801">
        <f>2*0.95*5.67E-8*(((CM801+$B$7)+273)^4-(V801+273)^4)</f>
        <v>0</v>
      </c>
      <c r="AE801">
        <f>T801+AD801+AB801+AC801</f>
        <v>0</v>
      </c>
      <c r="AF801">
        <v>0</v>
      </c>
      <c r="AG801">
        <v>0</v>
      </c>
      <c r="AH801">
        <f>IF(AF801*$H$13&gt;=AJ801,1.0,(AJ801/(AJ801-AF801*$H$13)))</f>
        <v>0</v>
      </c>
      <c r="AI801">
        <f>(AH801-1)*100</f>
        <v>0</v>
      </c>
      <c r="AJ801">
        <f>MAX(0,($B$13+$C$13*CR801)/(1+$D$13*CR801)*CK801/(CM801+273)*$E$13)</f>
        <v>0</v>
      </c>
      <c r="AK801" t="s">
        <v>303</v>
      </c>
      <c r="AL801" t="s">
        <v>303</v>
      </c>
      <c r="AM801">
        <v>0</v>
      </c>
      <c r="AN801">
        <v>0</v>
      </c>
      <c r="AO801">
        <f>1-AM801/AN801</f>
        <v>0</v>
      </c>
      <c r="AP801">
        <v>0</v>
      </c>
      <c r="AQ801" t="s">
        <v>303</v>
      </c>
      <c r="AR801" t="s">
        <v>303</v>
      </c>
      <c r="AS801">
        <v>0</v>
      </c>
      <c r="AT801">
        <v>0</v>
      </c>
      <c r="AU801">
        <f>1-AS801/AT801</f>
        <v>0</v>
      </c>
      <c r="AV801">
        <v>0.5</v>
      </c>
      <c r="AW801">
        <f>BV801</f>
        <v>0</v>
      </c>
      <c r="AX801">
        <f>K801</f>
        <v>0</v>
      </c>
      <c r="AY801">
        <f>AU801*AV801*AW801</f>
        <v>0</v>
      </c>
      <c r="AZ801">
        <f>(AX801-AP801)/AW801</f>
        <v>0</v>
      </c>
      <c r="BA801">
        <f>(AN801-AT801)/AT801</f>
        <v>0</v>
      </c>
      <c r="BB801">
        <f>AM801/(AO801+AM801/AT801)</f>
        <v>0</v>
      </c>
      <c r="BC801" t="s">
        <v>303</v>
      </c>
      <c r="BD801">
        <v>0</v>
      </c>
      <c r="BE801">
        <f>IF(BD801&lt;&gt;0, BD801, BB801)</f>
        <v>0</v>
      </c>
      <c r="BF801">
        <f>1-BE801/AT801</f>
        <v>0</v>
      </c>
      <c r="BG801">
        <f>(AT801-AS801)/(AT801-BE801)</f>
        <v>0</v>
      </c>
      <c r="BH801">
        <f>(AN801-AT801)/(AN801-BE801)</f>
        <v>0</v>
      </c>
      <c r="BI801">
        <f>(AT801-AS801)/(AT801-AM801)</f>
        <v>0</v>
      </c>
      <c r="BJ801">
        <f>(AN801-AT801)/(AN801-AM801)</f>
        <v>0</v>
      </c>
      <c r="BK801">
        <f>(BG801*BE801/AS801)</f>
        <v>0</v>
      </c>
      <c r="BL801">
        <f>(1-BK801)</f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f>$B$11*CS801+$C$11*CT801+$F$11*CU801*(1-CX801)</f>
        <v>0</v>
      </c>
      <c r="BV801">
        <f>BU801*BW801</f>
        <v>0</v>
      </c>
      <c r="BW801">
        <f>($B$11*$D$9+$C$11*$D$9+$F$11*((DH801+CZ801)/MAX(DH801+CZ801+DI801, 0.1)*$I$9+DI801/MAX(DH801+CZ801+DI801, 0.1)*$J$9))/($B$11+$C$11+$F$11)</f>
        <v>0</v>
      </c>
      <c r="BX801">
        <f>($B$11*$K$9+$C$11*$K$9+$F$11*((DH801+CZ801)/MAX(DH801+CZ801+DI801, 0.1)*$P$9+DI801/MAX(DH801+CZ801+DI801, 0.1)*$Q$9))/($B$11+$C$11+$F$11)</f>
        <v>0</v>
      </c>
      <c r="BY801">
        <v>6</v>
      </c>
      <c r="BZ801">
        <v>0.5</v>
      </c>
      <c r="CA801" t="s">
        <v>304</v>
      </c>
      <c r="CB801">
        <v>2</v>
      </c>
      <c r="CC801">
        <v>1625678783.5</v>
      </c>
      <c r="CD801">
        <v>404.989666666667</v>
      </c>
      <c r="CE801">
        <v>419.884</v>
      </c>
      <c r="CF801">
        <v>21.5286333333333</v>
      </c>
      <c r="CG801">
        <v>17.3297666666667</v>
      </c>
      <c r="CH801">
        <v>419.330666666667</v>
      </c>
      <c r="CI801">
        <v>23.2071666666667</v>
      </c>
      <c r="CJ801">
        <v>500.022666666667</v>
      </c>
      <c r="CK801">
        <v>100.411666666667</v>
      </c>
      <c r="CL801">
        <v>0.1000322</v>
      </c>
      <c r="CM801">
        <v>36.9942666666667</v>
      </c>
      <c r="CN801">
        <v>36.0051666666667</v>
      </c>
      <c r="CO801">
        <v>999.9</v>
      </c>
      <c r="CP801">
        <v>0</v>
      </c>
      <c r="CQ801">
        <v>0</v>
      </c>
      <c r="CR801">
        <v>10002.1</v>
      </c>
      <c r="CS801">
        <v>0</v>
      </c>
      <c r="CT801">
        <v>4.74214</v>
      </c>
      <c r="CU801">
        <v>1045.75666666667</v>
      </c>
      <c r="CV801">
        <v>0.961995</v>
      </c>
      <c r="CW801">
        <v>0.0380048</v>
      </c>
      <c r="CX801">
        <v>0</v>
      </c>
      <c r="CY801">
        <v>1068.87666666667</v>
      </c>
      <c r="CZ801">
        <v>4.99912</v>
      </c>
      <c r="DA801">
        <v>11221.2</v>
      </c>
      <c r="DB801">
        <v>6711.23666666667</v>
      </c>
      <c r="DC801">
        <v>39.9583333333333</v>
      </c>
      <c r="DD801">
        <v>42.187</v>
      </c>
      <c r="DE801">
        <v>41.3123333333333</v>
      </c>
      <c r="DF801">
        <v>42.083</v>
      </c>
      <c r="DG801">
        <v>42.7083333333333</v>
      </c>
      <c r="DH801">
        <v>1001.20666666667</v>
      </c>
      <c r="DI801">
        <v>39.55</v>
      </c>
      <c r="DJ801">
        <v>0</v>
      </c>
      <c r="DK801">
        <v>1625678785.4</v>
      </c>
      <c r="DL801">
        <v>0</v>
      </c>
      <c r="DM801">
        <v>1069.9256</v>
      </c>
      <c r="DN801">
        <v>-10.072307684016</v>
      </c>
      <c r="DO801">
        <v>-114.576922773131</v>
      </c>
      <c r="DP801">
        <v>11236.456</v>
      </c>
      <c r="DQ801">
        <v>15</v>
      </c>
      <c r="DR801">
        <v>1625677134.6</v>
      </c>
      <c r="DS801" t="s">
        <v>305</v>
      </c>
      <c r="DT801">
        <v>1625677128.6</v>
      </c>
      <c r="DU801">
        <v>1625677134.6</v>
      </c>
      <c r="DV801">
        <v>2</v>
      </c>
      <c r="DW801">
        <v>0.041</v>
      </c>
      <c r="DX801">
        <v>0.026</v>
      </c>
      <c r="DY801">
        <v>-14.347</v>
      </c>
      <c r="DZ801">
        <v>-1.389</v>
      </c>
      <c r="EA801">
        <v>420</v>
      </c>
      <c r="EB801">
        <v>5</v>
      </c>
      <c r="EC801">
        <v>0.14</v>
      </c>
      <c r="ED801">
        <v>0.08</v>
      </c>
      <c r="EE801">
        <v>-14.9646463414634</v>
      </c>
      <c r="EF801">
        <v>0.390286411149784</v>
      </c>
      <c r="EG801">
        <v>0.0545140576972134</v>
      </c>
      <c r="EH801">
        <v>1</v>
      </c>
      <c r="EI801">
        <v>1070.52588235294</v>
      </c>
      <c r="EJ801">
        <v>-10.7112736547922</v>
      </c>
      <c r="EK801">
        <v>1.07411007664363</v>
      </c>
      <c r="EL801">
        <v>0</v>
      </c>
      <c r="EM801">
        <v>4.19405829268293</v>
      </c>
      <c r="EN801">
        <v>-0.0229141463414489</v>
      </c>
      <c r="EO801">
        <v>0.00707691468616877</v>
      </c>
      <c r="EP801">
        <v>1</v>
      </c>
      <c r="EQ801">
        <v>2</v>
      </c>
      <c r="ER801">
        <v>3</v>
      </c>
      <c r="ES801" t="s">
        <v>349</v>
      </c>
      <c r="ET801">
        <v>100</v>
      </c>
      <c r="EU801">
        <v>100</v>
      </c>
      <c r="EV801">
        <v>-14.342</v>
      </c>
      <c r="EW801">
        <v>-1.6788</v>
      </c>
      <c r="EX801">
        <v>-14.3476998515065</v>
      </c>
      <c r="EY801">
        <v>0.000485247639819423</v>
      </c>
      <c r="EZ801">
        <v>-1.36446825205216e-06</v>
      </c>
      <c r="FA801">
        <v>5.78542989185787e-10</v>
      </c>
      <c r="FB801">
        <v>-1.1099058739466</v>
      </c>
      <c r="FC801">
        <v>-0.0508365997127688</v>
      </c>
      <c r="FD801">
        <v>0.00161886503163497</v>
      </c>
      <c r="FE801">
        <v>-2.08621555845513e-05</v>
      </c>
      <c r="FF801">
        <v>0</v>
      </c>
      <c r="FG801">
        <v>2096</v>
      </c>
      <c r="FH801">
        <v>2</v>
      </c>
      <c r="FI801">
        <v>28</v>
      </c>
      <c r="FJ801">
        <v>27.6</v>
      </c>
      <c r="FK801">
        <v>27.5</v>
      </c>
      <c r="FL801">
        <v>18</v>
      </c>
      <c r="FM801">
        <v>495.006</v>
      </c>
      <c r="FN801">
        <v>517.159</v>
      </c>
      <c r="FO801">
        <v>43.8533</v>
      </c>
      <c r="FP801">
        <v>27.3079</v>
      </c>
      <c r="FQ801">
        <v>30.0011</v>
      </c>
      <c r="FR801">
        <v>27.0939</v>
      </c>
      <c r="FS801">
        <v>27.0464</v>
      </c>
      <c r="FT801">
        <v>21.6485</v>
      </c>
      <c r="FU801">
        <v>0</v>
      </c>
      <c r="FV801">
        <v>25.227</v>
      </c>
      <c r="FW801">
        <v>43.92</v>
      </c>
      <c r="FX801">
        <v>420</v>
      </c>
      <c r="FY801">
        <v>21.7643</v>
      </c>
      <c r="FZ801">
        <v>101.609</v>
      </c>
      <c r="GA801">
        <v>96.108</v>
      </c>
    </row>
    <row r="802" spans="1:183">
      <c r="A802">
        <v>786</v>
      </c>
      <c r="B802">
        <v>1625678786.5</v>
      </c>
      <c r="C802">
        <v>1570.40000009537</v>
      </c>
      <c r="D802" t="s">
        <v>1878</v>
      </c>
      <c r="E802" t="s">
        <v>1879</v>
      </c>
      <c r="F802">
        <v>1</v>
      </c>
      <c r="G802" t="s">
        <v>302</v>
      </c>
      <c r="H802">
        <v>1625678785.5</v>
      </c>
      <c r="I802">
        <f>(J802)/1000</f>
        <v>0</v>
      </c>
      <c r="J802">
        <f>1000*CJ802*AH802*(CF802-CG802)/(100*BY802*(1000-AH802*CF802))</f>
        <v>0</v>
      </c>
      <c r="K802">
        <f>CJ802*AH802*(CE802-CD802*(1000-AH802*CG802)/(1000-AH802*CF802))/(100*BY802)</f>
        <v>0</v>
      </c>
      <c r="L802">
        <f>CD802 - IF(AH802&gt;1, K802*BY802*100.0/(AJ802*CR802), 0)</f>
        <v>0</v>
      </c>
      <c r="M802">
        <f>((S802-I802/2)*L802-K802)/(S802+I802/2)</f>
        <v>0</v>
      </c>
      <c r="N802">
        <f>M802*(CK802+CL802)/1000.0</f>
        <v>0</v>
      </c>
      <c r="O802">
        <f>(CD802 - IF(AH802&gt;1, K802*BY802*100.0/(AJ802*CR802), 0))*(CK802+CL802)/1000.0</f>
        <v>0</v>
      </c>
      <c r="P802">
        <f>2.0/((1/R802-1/Q802)+SIGN(R802)*SQRT((1/R802-1/Q802)*(1/R802-1/Q802) + 4*BZ802/((BZ802+1)*(BZ802+1))*(2*1/R802*1/Q802-1/Q802*1/Q802)))</f>
        <v>0</v>
      </c>
      <c r="Q802">
        <f>IF(LEFT(CA802,1)&lt;&gt;"0",IF(LEFT(CA802,1)="1",3.0,CB802),$D$5+$E$5*(CR802*CK802/($K$5*1000))+$F$5*(CR802*CK802/($K$5*1000))*MAX(MIN(BY802,$J$5),$I$5)*MAX(MIN(BY802,$J$5),$I$5)+$G$5*MAX(MIN(BY802,$J$5),$I$5)*(CR802*CK802/($K$5*1000))+$H$5*(CR802*CK802/($K$5*1000))*(CR802*CK802/($K$5*1000)))</f>
        <v>0</v>
      </c>
      <c r="R802">
        <f>I802*(1000-(1000*0.61365*exp(17.502*V802/(240.97+V802))/(CK802+CL802)+CF802)/2)/(1000*0.61365*exp(17.502*V802/(240.97+V802))/(CK802+CL802)-CF802)</f>
        <v>0</v>
      </c>
      <c r="S802">
        <f>1/((BZ802+1)/(P802/1.6)+1/(Q802/1.37)) + BZ802/((BZ802+1)/(P802/1.6) + BZ802/(Q802/1.37))</f>
        <v>0</v>
      </c>
      <c r="T802">
        <f>(BU802*BX802)</f>
        <v>0</v>
      </c>
      <c r="U802">
        <f>(CM802+(T802+2*0.95*5.67E-8*(((CM802+$B$7)+273)^4-(CM802+273)^4)-44100*I802)/(1.84*29.3*Q802+8*0.95*5.67E-8*(CM802+273)^3))</f>
        <v>0</v>
      </c>
      <c r="V802">
        <f>($C$7*CN802+$D$7*CO802+$E$7*U802)</f>
        <v>0</v>
      </c>
      <c r="W802">
        <f>0.61365*exp(17.502*V802/(240.97+V802))</f>
        <v>0</v>
      </c>
      <c r="X802">
        <f>(Y802/Z802*100)</f>
        <v>0</v>
      </c>
      <c r="Y802">
        <f>CF802*(CK802+CL802)/1000</f>
        <v>0</v>
      </c>
      <c r="Z802">
        <f>0.61365*exp(17.502*CM802/(240.97+CM802))</f>
        <v>0</v>
      </c>
      <c r="AA802">
        <f>(W802-CF802*(CK802+CL802)/1000)</f>
        <v>0</v>
      </c>
      <c r="AB802">
        <f>(-I802*44100)</f>
        <v>0</v>
      </c>
      <c r="AC802">
        <f>2*29.3*Q802*0.92*(CM802-V802)</f>
        <v>0</v>
      </c>
      <c r="AD802">
        <f>2*0.95*5.67E-8*(((CM802+$B$7)+273)^4-(V802+273)^4)</f>
        <v>0</v>
      </c>
      <c r="AE802">
        <f>T802+AD802+AB802+AC802</f>
        <v>0</v>
      </c>
      <c r="AF802">
        <v>0</v>
      </c>
      <c r="AG802">
        <v>0</v>
      </c>
      <c r="AH802">
        <f>IF(AF802*$H$13&gt;=AJ802,1.0,(AJ802/(AJ802-AF802*$H$13)))</f>
        <v>0</v>
      </c>
      <c r="AI802">
        <f>(AH802-1)*100</f>
        <v>0</v>
      </c>
      <c r="AJ802">
        <f>MAX(0,($B$13+$C$13*CR802)/(1+$D$13*CR802)*CK802/(CM802+273)*$E$13)</f>
        <v>0</v>
      </c>
      <c r="AK802" t="s">
        <v>303</v>
      </c>
      <c r="AL802" t="s">
        <v>303</v>
      </c>
      <c r="AM802">
        <v>0</v>
      </c>
      <c r="AN802">
        <v>0</v>
      </c>
      <c r="AO802">
        <f>1-AM802/AN802</f>
        <v>0</v>
      </c>
      <c r="AP802">
        <v>0</v>
      </c>
      <c r="AQ802" t="s">
        <v>303</v>
      </c>
      <c r="AR802" t="s">
        <v>303</v>
      </c>
      <c r="AS802">
        <v>0</v>
      </c>
      <c r="AT802">
        <v>0</v>
      </c>
      <c r="AU802">
        <f>1-AS802/AT802</f>
        <v>0</v>
      </c>
      <c r="AV802">
        <v>0.5</v>
      </c>
      <c r="AW802">
        <f>BV802</f>
        <v>0</v>
      </c>
      <c r="AX802">
        <f>K802</f>
        <v>0</v>
      </c>
      <c r="AY802">
        <f>AU802*AV802*AW802</f>
        <v>0</v>
      </c>
      <c r="AZ802">
        <f>(AX802-AP802)/AW802</f>
        <v>0</v>
      </c>
      <c r="BA802">
        <f>(AN802-AT802)/AT802</f>
        <v>0</v>
      </c>
      <c r="BB802">
        <f>AM802/(AO802+AM802/AT802)</f>
        <v>0</v>
      </c>
      <c r="BC802" t="s">
        <v>303</v>
      </c>
      <c r="BD802">
        <v>0</v>
      </c>
      <c r="BE802">
        <f>IF(BD802&lt;&gt;0, BD802, BB802)</f>
        <v>0</v>
      </c>
      <c r="BF802">
        <f>1-BE802/AT802</f>
        <v>0</v>
      </c>
      <c r="BG802">
        <f>(AT802-AS802)/(AT802-BE802)</f>
        <v>0</v>
      </c>
      <c r="BH802">
        <f>(AN802-AT802)/(AN802-BE802)</f>
        <v>0</v>
      </c>
      <c r="BI802">
        <f>(AT802-AS802)/(AT802-AM802)</f>
        <v>0</v>
      </c>
      <c r="BJ802">
        <f>(AN802-AT802)/(AN802-AM802)</f>
        <v>0</v>
      </c>
      <c r="BK802">
        <f>(BG802*BE802/AS802)</f>
        <v>0</v>
      </c>
      <c r="BL802">
        <f>(1-BK802)</f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f>$B$11*CS802+$C$11*CT802+$F$11*CU802*(1-CX802)</f>
        <v>0</v>
      </c>
      <c r="BV802">
        <f>BU802*BW802</f>
        <v>0</v>
      </c>
      <c r="BW802">
        <f>($B$11*$D$9+$C$11*$D$9+$F$11*((DH802+CZ802)/MAX(DH802+CZ802+DI802, 0.1)*$I$9+DI802/MAX(DH802+CZ802+DI802, 0.1)*$J$9))/($B$11+$C$11+$F$11)</f>
        <v>0</v>
      </c>
      <c r="BX802">
        <f>($B$11*$K$9+$C$11*$K$9+$F$11*((DH802+CZ802)/MAX(DH802+CZ802+DI802, 0.1)*$P$9+DI802/MAX(DH802+CZ802+DI802, 0.1)*$Q$9))/($B$11+$C$11+$F$11)</f>
        <v>0</v>
      </c>
      <c r="BY802">
        <v>6</v>
      </c>
      <c r="BZ802">
        <v>0.5</v>
      </c>
      <c r="CA802" t="s">
        <v>304</v>
      </c>
      <c r="CB802">
        <v>2</v>
      </c>
      <c r="CC802">
        <v>1625678785.5</v>
      </c>
      <c r="CD802">
        <v>404.982333333333</v>
      </c>
      <c r="CE802">
        <v>419.842333333333</v>
      </c>
      <c r="CF802">
        <v>21.5907666666667</v>
      </c>
      <c r="CG802">
        <v>17.3899333333333</v>
      </c>
      <c r="CH802">
        <v>419.324</v>
      </c>
      <c r="CI802">
        <v>23.2699</v>
      </c>
      <c r="CJ802">
        <v>500.015333333333</v>
      </c>
      <c r="CK802">
        <v>100.413</v>
      </c>
      <c r="CL802">
        <v>0.100553666666667</v>
      </c>
      <c r="CM802">
        <v>37.0223</v>
      </c>
      <c r="CN802">
        <v>36.0297666666667</v>
      </c>
      <c r="CO802">
        <v>999.9</v>
      </c>
      <c r="CP802">
        <v>0</v>
      </c>
      <c r="CQ802">
        <v>0</v>
      </c>
      <c r="CR802">
        <v>9961.25</v>
      </c>
      <c r="CS802">
        <v>0</v>
      </c>
      <c r="CT802">
        <v>4.72973</v>
      </c>
      <c r="CU802">
        <v>1046.06</v>
      </c>
      <c r="CV802">
        <v>0.962006</v>
      </c>
      <c r="CW802">
        <v>0.0379937</v>
      </c>
      <c r="CX802">
        <v>0</v>
      </c>
      <c r="CY802">
        <v>1068.6</v>
      </c>
      <c r="CZ802">
        <v>4.99912</v>
      </c>
      <c r="DA802">
        <v>11219.8333333333</v>
      </c>
      <c r="DB802">
        <v>6713.20333333333</v>
      </c>
      <c r="DC802">
        <v>39.937</v>
      </c>
      <c r="DD802">
        <v>42.187</v>
      </c>
      <c r="DE802">
        <v>41.3123333333333</v>
      </c>
      <c r="DF802">
        <v>42.0833333333333</v>
      </c>
      <c r="DG802">
        <v>42.812</v>
      </c>
      <c r="DH802">
        <v>1001.51</v>
      </c>
      <c r="DI802">
        <v>39.55</v>
      </c>
      <c r="DJ802">
        <v>0</v>
      </c>
      <c r="DK802">
        <v>1625678787.2</v>
      </c>
      <c r="DL802">
        <v>0</v>
      </c>
      <c r="DM802">
        <v>1069.68653846154</v>
      </c>
      <c r="DN802">
        <v>-9.94017095197511</v>
      </c>
      <c r="DO802">
        <v>-118.588034188487</v>
      </c>
      <c r="DP802">
        <v>11233.6346153846</v>
      </c>
      <c r="DQ802">
        <v>15</v>
      </c>
      <c r="DR802">
        <v>1625677134.6</v>
      </c>
      <c r="DS802" t="s">
        <v>305</v>
      </c>
      <c r="DT802">
        <v>1625677128.6</v>
      </c>
      <c r="DU802">
        <v>1625677134.6</v>
      </c>
      <c r="DV802">
        <v>2</v>
      </c>
      <c r="DW802">
        <v>0.041</v>
      </c>
      <c r="DX802">
        <v>0.026</v>
      </c>
      <c r="DY802">
        <v>-14.347</v>
      </c>
      <c r="DZ802">
        <v>-1.389</v>
      </c>
      <c r="EA802">
        <v>420</v>
      </c>
      <c r="EB802">
        <v>5</v>
      </c>
      <c r="EC802">
        <v>0.14</v>
      </c>
      <c r="ED802">
        <v>0.08</v>
      </c>
      <c r="EE802">
        <v>-14.9428097560976</v>
      </c>
      <c r="EF802">
        <v>0.31006411149828</v>
      </c>
      <c r="EG802">
        <v>0.0441950488611897</v>
      </c>
      <c r="EH802">
        <v>1</v>
      </c>
      <c r="EI802">
        <v>1070.18685714286</v>
      </c>
      <c r="EJ802">
        <v>-10.7602161363922</v>
      </c>
      <c r="EK802">
        <v>1.1052026871085</v>
      </c>
      <c r="EL802">
        <v>0</v>
      </c>
      <c r="EM802">
        <v>4.1931756097561</v>
      </c>
      <c r="EN802">
        <v>0.0168901045296264</v>
      </c>
      <c r="EO802">
        <v>0.00511617857045495</v>
      </c>
      <c r="EP802">
        <v>1</v>
      </c>
      <c r="EQ802">
        <v>2</v>
      </c>
      <c r="ER802">
        <v>3</v>
      </c>
      <c r="ES802" t="s">
        <v>349</v>
      </c>
      <c r="ET802">
        <v>100</v>
      </c>
      <c r="EU802">
        <v>100</v>
      </c>
      <c r="EV802">
        <v>-14.342</v>
      </c>
      <c r="EW802">
        <v>-1.6795</v>
      </c>
      <c r="EX802">
        <v>-14.3476998515065</v>
      </c>
      <c r="EY802">
        <v>0.000485247639819423</v>
      </c>
      <c r="EZ802">
        <v>-1.36446825205216e-06</v>
      </c>
      <c r="FA802">
        <v>5.78542989185787e-10</v>
      </c>
      <c r="FB802">
        <v>-1.1099058739466</v>
      </c>
      <c r="FC802">
        <v>-0.0508365997127688</v>
      </c>
      <c r="FD802">
        <v>0.00161886503163497</v>
      </c>
      <c r="FE802">
        <v>-2.08621555845513e-05</v>
      </c>
      <c r="FF802">
        <v>0</v>
      </c>
      <c r="FG802">
        <v>2096</v>
      </c>
      <c r="FH802">
        <v>2</v>
      </c>
      <c r="FI802">
        <v>28</v>
      </c>
      <c r="FJ802">
        <v>27.6</v>
      </c>
      <c r="FK802">
        <v>27.5</v>
      </c>
      <c r="FL802">
        <v>18</v>
      </c>
      <c r="FM802">
        <v>495.04</v>
      </c>
      <c r="FN802">
        <v>517.021</v>
      </c>
      <c r="FO802">
        <v>43.8984</v>
      </c>
      <c r="FP802">
        <v>27.312</v>
      </c>
      <c r="FQ802">
        <v>30.0013</v>
      </c>
      <c r="FR802">
        <v>27.0962</v>
      </c>
      <c r="FS802">
        <v>27.0492</v>
      </c>
      <c r="FT802">
        <v>21.6521</v>
      </c>
      <c r="FU802">
        <v>0</v>
      </c>
      <c r="FV802">
        <v>25.6224</v>
      </c>
      <c r="FW802">
        <v>43.92</v>
      </c>
      <c r="FX802">
        <v>420</v>
      </c>
      <c r="FY802">
        <v>21.8584</v>
      </c>
      <c r="FZ802">
        <v>101.608</v>
      </c>
      <c r="GA802">
        <v>96.1059</v>
      </c>
    </row>
    <row r="803" spans="1:183">
      <c r="A803">
        <v>787</v>
      </c>
      <c r="B803">
        <v>1625678788.5</v>
      </c>
      <c r="C803">
        <v>1572.40000009537</v>
      </c>
      <c r="D803" t="s">
        <v>1880</v>
      </c>
      <c r="E803" t="s">
        <v>1881</v>
      </c>
      <c r="F803">
        <v>1</v>
      </c>
      <c r="G803" t="s">
        <v>302</v>
      </c>
      <c r="H803">
        <v>1625678787.5</v>
      </c>
      <c r="I803">
        <f>(J803)/1000</f>
        <v>0</v>
      </c>
      <c r="J803">
        <f>1000*CJ803*AH803*(CF803-CG803)/(100*BY803*(1000-AH803*CF803))</f>
        <v>0</v>
      </c>
      <c r="K803">
        <f>CJ803*AH803*(CE803-CD803*(1000-AH803*CG803)/(1000-AH803*CF803))/(100*BY803)</f>
        <v>0</v>
      </c>
      <c r="L803">
        <f>CD803 - IF(AH803&gt;1, K803*BY803*100.0/(AJ803*CR803), 0)</f>
        <v>0</v>
      </c>
      <c r="M803">
        <f>((S803-I803/2)*L803-K803)/(S803+I803/2)</f>
        <v>0</v>
      </c>
      <c r="N803">
        <f>M803*(CK803+CL803)/1000.0</f>
        <v>0</v>
      </c>
      <c r="O803">
        <f>(CD803 - IF(AH803&gt;1, K803*BY803*100.0/(AJ803*CR803), 0))*(CK803+CL803)/1000.0</f>
        <v>0</v>
      </c>
      <c r="P803">
        <f>2.0/((1/R803-1/Q803)+SIGN(R803)*SQRT((1/R803-1/Q803)*(1/R803-1/Q803) + 4*BZ803/((BZ803+1)*(BZ803+1))*(2*1/R803*1/Q803-1/Q803*1/Q803)))</f>
        <v>0</v>
      </c>
      <c r="Q803">
        <f>IF(LEFT(CA803,1)&lt;&gt;"0",IF(LEFT(CA803,1)="1",3.0,CB803),$D$5+$E$5*(CR803*CK803/($K$5*1000))+$F$5*(CR803*CK803/($K$5*1000))*MAX(MIN(BY803,$J$5),$I$5)*MAX(MIN(BY803,$J$5),$I$5)+$G$5*MAX(MIN(BY803,$J$5),$I$5)*(CR803*CK803/($K$5*1000))+$H$5*(CR803*CK803/($K$5*1000))*(CR803*CK803/($K$5*1000)))</f>
        <v>0</v>
      </c>
      <c r="R803">
        <f>I803*(1000-(1000*0.61365*exp(17.502*V803/(240.97+V803))/(CK803+CL803)+CF803)/2)/(1000*0.61365*exp(17.502*V803/(240.97+V803))/(CK803+CL803)-CF803)</f>
        <v>0</v>
      </c>
      <c r="S803">
        <f>1/((BZ803+1)/(P803/1.6)+1/(Q803/1.37)) + BZ803/((BZ803+1)/(P803/1.6) + BZ803/(Q803/1.37))</f>
        <v>0</v>
      </c>
      <c r="T803">
        <f>(BU803*BX803)</f>
        <v>0</v>
      </c>
      <c r="U803">
        <f>(CM803+(T803+2*0.95*5.67E-8*(((CM803+$B$7)+273)^4-(CM803+273)^4)-44100*I803)/(1.84*29.3*Q803+8*0.95*5.67E-8*(CM803+273)^3))</f>
        <v>0</v>
      </c>
      <c r="V803">
        <f>($C$7*CN803+$D$7*CO803+$E$7*U803)</f>
        <v>0</v>
      </c>
      <c r="W803">
        <f>0.61365*exp(17.502*V803/(240.97+V803))</f>
        <v>0</v>
      </c>
      <c r="X803">
        <f>(Y803/Z803*100)</f>
        <v>0</v>
      </c>
      <c r="Y803">
        <f>CF803*(CK803+CL803)/1000</f>
        <v>0</v>
      </c>
      <c r="Z803">
        <f>0.61365*exp(17.502*CM803/(240.97+CM803))</f>
        <v>0</v>
      </c>
      <c r="AA803">
        <f>(W803-CF803*(CK803+CL803)/1000)</f>
        <v>0</v>
      </c>
      <c r="AB803">
        <f>(-I803*44100)</f>
        <v>0</v>
      </c>
      <c r="AC803">
        <f>2*29.3*Q803*0.92*(CM803-V803)</f>
        <v>0</v>
      </c>
      <c r="AD803">
        <f>2*0.95*5.67E-8*(((CM803+$B$7)+273)^4-(V803+273)^4)</f>
        <v>0</v>
      </c>
      <c r="AE803">
        <f>T803+AD803+AB803+AC803</f>
        <v>0</v>
      </c>
      <c r="AF803">
        <v>0</v>
      </c>
      <c r="AG803">
        <v>0</v>
      </c>
      <c r="AH803">
        <f>IF(AF803*$H$13&gt;=AJ803,1.0,(AJ803/(AJ803-AF803*$H$13)))</f>
        <v>0</v>
      </c>
      <c r="AI803">
        <f>(AH803-1)*100</f>
        <v>0</v>
      </c>
      <c r="AJ803">
        <f>MAX(0,($B$13+$C$13*CR803)/(1+$D$13*CR803)*CK803/(CM803+273)*$E$13)</f>
        <v>0</v>
      </c>
      <c r="AK803" t="s">
        <v>303</v>
      </c>
      <c r="AL803" t="s">
        <v>303</v>
      </c>
      <c r="AM803">
        <v>0</v>
      </c>
      <c r="AN803">
        <v>0</v>
      </c>
      <c r="AO803">
        <f>1-AM803/AN803</f>
        <v>0</v>
      </c>
      <c r="AP803">
        <v>0</v>
      </c>
      <c r="AQ803" t="s">
        <v>303</v>
      </c>
      <c r="AR803" t="s">
        <v>303</v>
      </c>
      <c r="AS803">
        <v>0</v>
      </c>
      <c r="AT803">
        <v>0</v>
      </c>
      <c r="AU803">
        <f>1-AS803/AT803</f>
        <v>0</v>
      </c>
      <c r="AV803">
        <v>0.5</v>
      </c>
      <c r="AW803">
        <f>BV803</f>
        <v>0</v>
      </c>
      <c r="AX803">
        <f>K803</f>
        <v>0</v>
      </c>
      <c r="AY803">
        <f>AU803*AV803*AW803</f>
        <v>0</v>
      </c>
      <c r="AZ803">
        <f>(AX803-AP803)/AW803</f>
        <v>0</v>
      </c>
      <c r="BA803">
        <f>(AN803-AT803)/AT803</f>
        <v>0</v>
      </c>
      <c r="BB803">
        <f>AM803/(AO803+AM803/AT803)</f>
        <v>0</v>
      </c>
      <c r="BC803" t="s">
        <v>303</v>
      </c>
      <c r="BD803">
        <v>0</v>
      </c>
      <c r="BE803">
        <f>IF(BD803&lt;&gt;0, BD803, BB803)</f>
        <v>0</v>
      </c>
      <c r="BF803">
        <f>1-BE803/AT803</f>
        <v>0</v>
      </c>
      <c r="BG803">
        <f>(AT803-AS803)/(AT803-BE803)</f>
        <v>0</v>
      </c>
      <c r="BH803">
        <f>(AN803-AT803)/(AN803-BE803)</f>
        <v>0</v>
      </c>
      <c r="BI803">
        <f>(AT803-AS803)/(AT803-AM803)</f>
        <v>0</v>
      </c>
      <c r="BJ803">
        <f>(AN803-AT803)/(AN803-AM803)</f>
        <v>0</v>
      </c>
      <c r="BK803">
        <f>(BG803*BE803/AS803)</f>
        <v>0</v>
      </c>
      <c r="BL803">
        <f>(1-BK803)</f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f>$B$11*CS803+$C$11*CT803+$F$11*CU803*(1-CX803)</f>
        <v>0</v>
      </c>
      <c r="BV803">
        <f>BU803*BW803</f>
        <v>0</v>
      </c>
      <c r="BW803">
        <f>($B$11*$D$9+$C$11*$D$9+$F$11*((DH803+CZ803)/MAX(DH803+CZ803+DI803, 0.1)*$I$9+DI803/MAX(DH803+CZ803+DI803, 0.1)*$J$9))/($B$11+$C$11+$F$11)</f>
        <v>0</v>
      </c>
      <c r="BX803">
        <f>($B$11*$K$9+$C$11*$K$9+$F$11*((DH803+CZ803)/MAX(DH803+CZ803+DI803, 0.1)*$P$9+DI803/MAX(DH803+CZ803+DI803, 0.1)*$Q$9))/($B$11+$C$11+$F$11)</f>
        <v>0</v>
      </c>
      <c r="BY803">
        <v>6</v>
      </c>
      <c r="BZ803">
        <v>0.5</v>
      </c>
      <c r="CA803" t="s">
        <v>304</v>
      </c>
      <c r="CB803">
        <v>2</v>
      </c>
      <c r="CC803">
        <v>1625678787.5</v>
      </c>
      <c r="CD803">
        <v>404.988666666667</v>
      </c>
      <c r="CE803">
        <v>419.847</v>
      </c>
      <c r="CF803">
        <v>21.6524333333333</v>
      </c>
      <c r="CG803">
        <v>17.4474</v>
      </c>
      <c r="CH803">
        <v>419.329666666667</v>
      </c>
      <c r="CI803">
        <v>23.3321333333333</v>
      </c>
      <c r="CJ803">
        <v>499.989666666667</v>
      </c>
      <c r="CK803">
        <v>100.412</v>
      </c>
      <c r="CL803">
        <v>0.0997697666666667</v>
      </c>
      <c r="CM803">
        <v>37.0513</v>
      </c>
      <c r="CN803">
        <v>36.0603333333333</v>
      </c>
      <c r="CO803">
        <v>999.9</v>
      </c>
      <c r="CP803">
        <v>0</v>
      </c>
      <c r="CQ803">
        <v>0</v>
      </c>
      <c r="CR803">
        <v>9992.48333333333</v>
      </c>
      <c r="CS803">
        <v>0</v>
      </c>
      <c r="CT803">
        <v>4.71456</v>
      </c>
      <c r="CU803">
        <v>1045.95</v>
      </c>
      <c r="CV803">
        <v>0.962002333333333</v>
      </c>
      <c r="CW803">
        <v>0.0379974</v>
      </c>
      <c r="CX803">
        <v>0</v>
      </c>
      <c r="CY803">
        <v>1068.03</v>
      </c>
      <c r="CZ803">
        <v>4.99912</v>
      </c>
      <c r="DA803">
        <v>11215.6333333333</v>
      </c>
      <c r="DB803">
        <v>6712.49</v>
      </c>
      <c r="DC803">
        <v>39.9996666666667</v>
      </c>
      <c r="DD803">
        <v>42.187</v>
      </c>
      <c r="DE803">
        <v>41.4996666666667</v>
      </c>
      <c r="DF803">
        <v>42.104</v>
      </c>
      <c r="DG803">
        <v>42.7496666666667</v>
      </c>
      <c r="DH803">
        <v>1001.4</v>
      </c>
      <c r="DI803">
        <v>39.55</v>
      </c>
      <c r="DJ803">
        <v>0</v>
      </c>
      <c r="DK803">
        <v>1625678789.6</v>
      </c>
      <c r="DL803">
        <v>0</v>
      </c>
      <c r="DM803">
        <v>1069.25076923077</v>
      </c>
      <c r="DN803">
        <v>-10.1955555608221</v>
      </c>
      <c r="DO803">
        <v>-120.410256312477</v>
      </c>
      <c r="DP803">
        <v>11228.6</v>
      </c>
      <c r="DQ803">
        <v>15</v>
      </c>
      <c r="DR803">
        <v>1625677134.6</v>
      </c>
      <c r="DS803" t="s">
        <v>305</v>
      </c>
      <c r="DT803">
        <v>1625677128.6</v>
      </c>
      <c r="DU803">
        <v>1625677134.6</v>
      </c>
      <c r="DV803">
        <v>2</v>
      </c>
      <c r="DW803">
        <v>0.041</v>
      </c>
      <c r="DX803">
        <v>0.026</v>
      </c>
      <c r="DY803">
        <v>-14.347</v>
      </c>
      <c r="DZ803">
        <v>-1.389</v>
      </c>
      <c r="EA803">
        <v>420</v>
      </c>
      <c r="EB803">
        <v>5</v>
      </c>
      <c r="EC803">
        <v>0.14</v>
      </c>
      <c r="ED803">
        <v>0.08</v>
      </c>
      <c r="EE803">
        <v>-14.9248243902439</v>
      </c>
      <c r="EF803">
        <v>0.280177003484289</v>
      </c>
      <c r="EG803">
        <v>0.0406148223603144</v>
      </c>
      <c r="EH803">
        <v>1</v>
      </c>
      <c r="EI803">
        <v>1069.72</v>
      </c>
      <c r="EJ803">
        <v>-10.3365216537373</v>
      </c>
      <c r="EK803">
        <v>1.00933221248088</v>
      </c>
      <c r="EL803">
        <v>0</v>
      </c>
      <c r="EM803">
        <v>4.19417463414634</v>
      </c>
      <c r="EN803">
        <v>0.036162439024395</v>
      </c>
      <c r="EO803">
        <v>0.00611191722647025</v>
      </c>
      <c r="EP803">
        <v>1</v>
      </c>
      <c r="EQ803">
        <v>2</v>
      </c>
      <c r="ER803">
        <v>3</v>
      </c>
      <c r="ES803" t="s">
        <v>349</v>
      </c>
      <c r="ET803">
        <v>100</v>
      </c>
      <c r="EU803">
        <v>100</v>
      </c>
      <c r="EV803">
        <v>-14.341</v>
      </c>
      <c r="EW803">
        <v>-1.6801</v>
      </c>
      <c r="EX803">
        <v>-14.3476998515065</v>
      </c>
      <c r="EY803">
        <v>0.000485247639819423</v>
      </c>
      <c r="EZ803">
        <v>-1.36446825205216e-06</v>
      </c>
      <c r="FA803">
        <v>5.78542989185787e-10</v>
      </c>
      <c r="FB803">
        <v>-1.1099058739466</v>
      </c>
      <c r="FC803">
        <v>-0.0508365997127688</v>
      </c>
      <c r="FD803">
        <v>0.00161886503163497</v>
      </c>
      <c r="FE803">
        <v>-2.08621555845513e-05</v>
      </c>
      <c r="FF803">
        <v>0</v>
      </c>
      <c r="FG803">
        <v>2096</v>
      </c>
      <c r="FH803">
        <v>2</v>
      </c>
      <c r="FI803">
        <v>28</v>
      </c>
      <c r="FJ803">
        <v>27.7</v>
      </c>
      <c r="FK803">
        <v>27.6</v>
      </c>
      <c r="FL803">
        <v>18</v>
      </c>
      <c r="FM803">
        <v>495.078</v>
      </c>
      <c r="FN803">
        <v>516.957</v>
      </c>
      <c r="FO803">
        <v>43.9402</v>
      </c>
      <c r="FP803">
        <v>27.316</v>
      </c>
      <c r="FQ803">
        <v>30.0009</v>
      </c>
      <c r="FR803">
        <v>27.0991</v>
      </c>
      <c r="FS803">
        <v>27.052</v>
      </c>
      <c r="FT803">
        <v>21.651</v>
      </c>
      <c r="FU803">
        <v>0</v>
      </c>
      <c r="FV803">
        <v>26.0714</v>
      </c>
      <c r="FW803">
        <v>43.99</v>
      </c>
      <c r="FX803">
        <v>420</v>
      </c>
      <c r="FY803">
        <v>21.8477</v>
      </c>
      <c r="FZ803">
        <v>101.607</v>
      </c>
      <c r="GA803">
        <v>96.1052</v>
      </c>
    </row>
    <row r="804" spans="1:183">
      <c r="A804">
        <v>788</v>
      </c>
      <c r="B804">
        <v>1625678790.5</v>
      </c>
      <c r="C804">
        <v>1574.40000009537</v>
      </c>
      <c r="D804" t="s">
        <v>1882</v>
      </c>
      <c r="E804" t="s">
        <v>1883</v>
      </c>
      <c r="F804">
        <v>1</v>
      </c>
      <c r="G804" t="s">
        <v>302</v>
      </c>
      <c r="H804">
        <v>1625678789.5</v>
      </c>
      <c r="I804">
        <f>(J804)/1000</f>
        <v>0</v>
      </c>
      <c r="J804">
        <f>1000*CJ804*AH804*(CF804-CG804)/(100*BY804*(1000-AH804*CF804))</f>
        <v>0</v>
      </c>
      <c r="K804">
        <f>CJ804*AH804*(CE804-CD804*(1000-AH804*CG804)/(1000-AH804*CF804))/(100*BY804)</f>
        <v>0</v>
      </c>
      <c r="L804">
        <f>CD804 - IF(AH804&gt;1, K804*BY804*100.0/(AJ804*CR804), 0)</f>
        <v>0</v>
      </c>
      <c r="M804">
        <f>((S804-I804/2)*L804-K804)/(S804+I804/2)</f>
        <v>0</v>
      </c>
      <c r="N804">
        <f>M804*(CK804+CL804)/1000.0</f>
        <v>0</v>
      </c>
      <c r="O804">
        <f>(CD804 - IF(AH804&gt;1, K804*BY804*100.0/(AJ804*CR804), 0))*(CK804+CL804)/1000.0</f>
        <v>0</v>
      </c>
      <c r="P804">
        <f>2.0/((1/R804-1/Q804)+SIGN(R804)*SQRT((1/R804-1/Q804)*(1/R804-1/Q804) + 4*BZ804/((BZ804+1)*(BZ804+1))*(2*1/R804*1/Q804-1/Q804*1/Q804)))</f>
        <v>0</v>
      </c>
      <c r="Q804">
        <f>IF(LEFT(CA804,1)&lt;&gt;"0",IF(LEFT(CA804,1)="1",3.0,CB804),$D$5+$E$5*(CR804*CK804/($K$5*1000))+$F$5*(CR804*CK804/($K$5*1000))*MAX(MIN(BY804,$J$5),$I$5)*MAX(MIN(BY804,$J$5),$I$5)+$G$5*MAX(MIN(BY804,$J$5),$I$5)*(CR804*CK804/($K$5*1000))+$H$5*(CR804*CK804/($K$5*1000))*(CR804*CK804/($K$5*1000)))</f>
        <v>0</v>
      </c>
      <c r="R804">
        <f>I804*(1000-(1000*0.61365*exp(17.502*V804/(240.97+V804))/(CK804+CL804)+CF804)/2)/(1000*0.61365*exp(17.502*V804/(240.97+V804))/(CK804+CL804)-CF804)</f>
        <v>0</v>
      </c>
      <c r="S804">
        <f>1/((BZ804+1)/(P804/1.6)+1/(Q804/1.37)) + BZ804/((BZ804+1)/(P804/1.6) + BZ804/(Q804/1.37))</f>
        <v>0</v>
      </c>
      <c r="T804">
        <f>(BU804*BX804)</f>
        <v>0</v>
      </c>
      <c r="U804">
        <f>(CM804+(T804+2*0.95*5.67E-8*(((CM804+$B$7)+273)^4-(CM804+273)^4)-44100*I804)/(1.84*29.3*Q804+8*0.95*5.67E-8*(CM804+273)^3))</f>
        <v>0</v>
      </c>
      <c r="V804">
        <f>($C$7*CN804+$D$7*CO804+$E$7*U804)</f>
        <v>0</v>
      </c>
      <c r="W804">
        <f>0.61365*exp(17.502*V804/(240.97+V804))</f>
        <v>0</v>
      </c>
      <c r="X804">
        <f>(Y804/Z804*100)</f>
        <v>0</v>
      </c>
      <c r="Y804">
        <f>CF804*(CK804+CL804)/1000</f>
        <v>0</v>
      </c>
      <c r="Z804">
        <f>0.61365*exp(17.502*CM804/(240.97+CM804))</f>
        <v>0</v>
      </c>
      <c r="AA804">
        <f>(W804-CF804*(CK804+CL804)/1000)</f>
        <v>0</v>
      </c>
      <c r="AB804">
        <f>(-I804*44100)</f>
        <v>0</v>
      </c>
      <c r="AC804">
        <f>2*29.3*Q804*0.92*(CM804-V804)</f>
        <v>0</v>
      </c>
      <c r="AD804">
        <f>2*0.95*5.67E-8*(((CM804+$B$7)+273)^4-(V804+273)^4)</f>
        <v>0</v>
      </c>
      <c r="AE804">
        <f>T804+AD804+AB804+AC804</f>
        <v>0</v>
      </c>
      <c r="AF804">
        <v>0</v>
      </c>
      <c r="AG804">
        <v>0</v>
      </c>
      <c r="AH804">
        <f>IF(AF804*$H$13&gt;=AJ804,1.0,(AJ804/(AJ804-AF804*$H$13)))</f>
        <v>0</v>
      </c>
      <c r="AI804">
        <f>(AH804-1)*100</f>
        <v>0</v>
      </c>
      <c r="AJ804">
        <f>MAX(0,($B$13+$C$13*CR804)/(1+$D$13*CR804)*CK804/(CM804+273)*$E$13)</f>
        <v>0</v>
      </c>
      <c r="AK804" t="s">
        <v>303</v>
      </c>
      <c r="AL804" t="s">
        <v>303</v>
      </c>
      <c r="AM804">
        <v>0</v>
      </c>
      <c r="AN804">
        <v>0</v>
      </c>
      <c r="AO804">
        <f>1-AM804/AN804</f>
        <v>0</v>
      </c>
      <c r="AP804">
        <v>0</v>
      </c>
      <c r="AQ804" t="s">
        <v>303</v>
      </c>
      <c r="AR804" t="s">
        <v>303</v>
      </c>
      <c r="AS804">
        <v>0</v>
      </c>
      <c r="AT804">
        <v>0</v>
      </c>
      <c r="AU804">
        <f>1-AS804/AT804</f>
        <v>0</v>
      </c>
      <c r="AV804">
        <v>0.5</v>
      </c>
      <c r="AW804">
        <f>BV804</f>
        <v>0</v>
      </c>
      <c r="AX804">
        <f>K804</f>
        <v>0</v>
      </c>
      <c r="AY804">
        <f>AU804*AV804*AW804</f>
        <v>0</v>
      </c>
      <c r="AZ804">
        <f>(AX804-AP804)/AW804</f>
        <v>0</v>
      </c>
      <c r="BA804">
        <f>(AN804-AT804)/AT804</f>
        <v>0</v>
      </c>
      <c r="BB804">
        <f>AM804/(AO804+AM804/AT804)</f>
        <v>0</v>
      </c>
      <c r="BC804" t="s">
        <v>303</v>
      </c>
      <c r="BD804">
        <v>0</v>
      </c>
      <c r="BE804">
        <f>IF(BD804&lt;&gt;0, BD804, BB804)</f>
        <v>0</v>
      </c>
      <c r="BF804">
        <f>1-BE804/AT804</f>
        <v>0</v>
      </c>
      <c r="BG804">
        <f>(AT804-AS804)/(AT804-BE804)</f>
        <v>0</v>
      </c>
      <c r="BH804">
        <f>(AN804-AT804)/(AN804-BE804)</f>
        <v>0</v>
      </c>
      <c r="BI804">
        <f>(AT804-AS804)/(AT804-AM804)</f>
        <v>0</v>
      </c>
      <c r="BJ804">
        <f>(AN804-AT804)/(AN804-AM804)</f>
        <v>0</v>
      </c>
      <c r="BK804">
        <f>(BG804*BE804/AS804)</f>
        <v>0</v>
      </c>
      <c r="BL804">
        <f>(1-BK804)</f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f>$B$11*CS804+$C$11*CT804+$F$11*CU804*(1-CX804)</f>
        <v>0</v>
      </c>
      <c r="BV804">
        <f>BU804*BW804</f>
        <v>0</v>
      </c>
      <c r="BW804">
        <f>($B$11*$D$9+$C$11*$D$9+$F$11*((DH804+CZ804)/MAX(DH804+CZ804+DI804, 0.1)*$I$9+DI804/MAX(DH804+CZ804+DI804, 0.1)*$J$9))/($B$11+$C$11+$F$11)</f>
        <v>0</v>
      </c>
      <c r="BX804">
        <f>($B$11*$K$9+$C$11*$K$9+$F$11*((DH804+CZ804)/MAX(DH804+CZ804+DI804, 0.1)*$P$9+DI804/MAX(DH804+CZ804+DI804, 0.1)*$Q$9))/($B$11+$C$11+$F$11)</f>
        <v>0</v>
      </c>
      <c r="BY804">
        <v>6</v>
      </c>
      <c r="BZ804">
        <v>0.5</v>
      </c>
      <c r="CA804" t="s">
        <v>304</v>
      </c>
      <c r="CB804">
        <v>2</v>
      </c>
      <c r="CC804">
        <v>1625678789.5</v>
      </c>
      <c r="CD804">
        <v>404.986333333333</v>
      </c>
      <c r="CE804">
        <v>419.949</v>
      </c>
      <c r="CF804">
        <v>21.7142333333333</v>
      </c>
      <c r="CG804">
        <v>17.5042</v>
      </c>
      <c r="CH804">
        <v>419.328333333333</v>
      </c>
      <c r="CI804">
        <v>23.3945666666667</v>
      </c>
      <c r="CJ804">
        <v>500.057</v>
      </c>
      <c r="CK804">
        <v>100.412666666667</v>
      </c>
      <c r="CL804">
        <v>0.0997351</v>
      </c>
      <c r="CM804">
        <v>37.0824666666667</v>
      </c>
      <c r="CN804">
        <v>36.0863333333333</v>
      </c>
      <c r="CO804">
        <v>999.9</v>
      </c>
      <c r="CP804">
        <v>0</v>
      </c>
      <c r="CQ804">
        <v>0</v>
      </c>
      <c r="CR804">
        <v>10021.2666666667</v>
      </c>
      <c r="CS804">
        <v>0</v>
      </c>
      <c r="CT804">
        <v>4.72881</v>
      </c>
      <c r="CU804">
        <v>1046.05333333333</v>
      </c>
      <c r="CV804">
        <v>0.962006</v>
      </c>
      <c r="CW804">
        <v>0.0379937</v>
      </c>
      <c r="CX804">
        <v>0</v>
      </c>
      <c r="CY804">
        <v>1067.75666666667</v>
      </c>
      <c r="CZ804">
        <v>4.99912</v>
      </c>
      <c r="DA804">
        <v>11213.6666666667</v>
      </c>
      <c r="DB804">
        <v>6713.15333333333</v>
      </c>
      <c r="DC804">
        <v>39.979</v>
      </c>
      <c r="DD804">
        <v>42.229</v>
      </c>
      <c r="DE804">
        <v>41.4166666666667</v>
      </c>
      <c r="DF804">
        <v>42.104</v>
      </c>
      <c r="DG804">
        <v>42.7703333333333</v>
      </c>
      <c r="DH804">
        <v>1001.50333333333</v>
      </c>
      <c r="DI804">
        <v>39.55</v>
      </c>
      <c r="DJ804">
        <v>0</v>
      </c>
      <c r="DK804">
        <v>1625678791.4</v>
      </c>
      <c r="DL804">
        <v>0</v>
      </c>
      <c r="DM804">
        <v>1068.8896</v>
      </c>
      <c r="DN804">
        <v>-10.5953846033512</v>
      </c>
      <c r="DO804">
        <v>-120.476922810129</v>
      </c>
      <c r="DP804">
        <v>11224.68</v>
      </c>
      <c r="DQ804">
        <v>15</v>
      </c>
      <c r="DR804">
        <v>1625677134.6</v>
      </c>
      <c r="DS804" t="s">
        <v>305</v>
      </c>
      <c r="DT804">
        <v>1625677128.6</v>
      </c>
      <c r="DU804">
        <v>1625677134.6</v>
      </c>
      <c r="DV804">
        <v>2</v>
      </c>
      <c r="DW804">
        <v>0.041</v>
      </c>
      <c r="DX804">
        <v>0.026</v>
      </c>
      <c r="DY804">
        <v>-14.347</v>
      </c>
      <c r="DZ804">
        <v>-1.389</v>
      </c>
      <c r="EA804">
        <v>420</v>
      </c>
      <c r="EB804">
        <v>5</v>
      </c>
      <c r="EC804">
        <v>0.14</v>
      </c>
      <c r="ED804">
        <v>0.08</v>
      </c>
      <c r="EE804">
        <v>-14.9247341463415</v>
      </c>
      <c r="EF804">
        <v>0.197878745644579</v>
      </c>
      <c r="EG804">
        <v>0.0415739048651274</v>
      </c>
      <c r="EH804">
        <v>1</v>
      </c>
      <c r="EI804">
        <v>1069.40151515152</v>
      </c>
      <c r="EJ804">
        <v>-10.3922807313885</v>
      </c>
      <c r="EK804">
        <v>1.01261174830277</v>
      </c>
      <c r="EL804">
        <v>0</v>
      </c>
      <c r="EM804">
        <v>4.19558731707317</v>
      </c>
      <c r="EN804">
        <v>0.0619049477351904</v>
      </c>
      <c r="EO804">
        <v>0.00765418171197629</v>
      </c>
      <c r="EP804">
        <v>1</v>
      </c>
      <c r="EQ804">
        <v>2</v>
      </c>
      <c r="ER804">
        <v>3</v>
      </c>
      <c r="ES804" t="s">
        <v>349</v>
      </c>
      <c r="ET804">
        <v>100</v>
      </c>
      <c r="EU804">
        <v>100</v>
      </c>
      <c r="EV804">
        <v>-14.341</v>
      </c>
      <c r="EW804">
        <v>-1.6805</v>
      </c>
      <c r="EX804">
        <v>-14.3476998515065</v>
      </c>
      <c r="EY804">
        <v>0.000485247639819423</v>
      </c>
      <c r="EZ804">
        <v>-1.36446825205216e-06</v>
      </c>
      <c r="FA804">
        <v>5.78542989185787e-10</v>
      </c>
      <c r="FB804">
        <v>-1.1099058739466</v>
      </c>
      <c r="FC804">
        <v>-0.0508365997127688</v>
      </c>
      <c r="FD804">
        <v>0.00161886503163497</v>
      </c>
      <c r="FE804">
        <v>-2.08621555845513e-05</v>
      </c>
      <c r="FF804">
        <v>0</v>
      </c>
      <c r="FG804">
        <v>2096</v>
      </c>
      <c r="FH804">
        <v>2</v>
      </c>
      <c r="FI804">
        <v>28</v>
      </c>
      <c r="FJ804">
        <v>27.7</v>
      </c>
      <c r="FK804">
        <v>27.6</v>
      </c>
      <c r="FL804">
        <v>18</v>
      </c>
      <c r="FM804">
        <v>494.941</v>
      </c>
      <c r="FN804">
        <v>517.252</v>
      </c>
      <c r="FO804">
        <v>43.9844</v>
      </c>
      <c r="FP804">
        <v>27.3195</v>
      </c>
      <c r="FQ804">
        <v>30.0006</v>
      </c>
      <c r="FR804">
        <v>27.1019</v>
      </c>
      <c r="FS804">
        <v>27.0543</v>
      </c>
      <c r="FT804">
        <v>21.652</v>
      </c>
      <c r="FU804">
        <v>0</v>
      </c>
      <c r="FV804">
        <v>26.4818</v>
      </c>
      <c r="FW804">
        <v>44.06</v>
      </c>
      <c r="FX804">
        <v>420</v>
      </c>
      <c r="FY804">
        <v>21.8312</v>
      </c>
      <c r="FZ804">
        <v>101.605</v>
      </c>
      <c r="GA804">
        <v>96.1045</v>
      </c>
    </row>
    <row r="805" spans="1:183">
      <c r="A805">
        <v>789</v>
      </c>
      <c r="B805">
        <v>1625678792.5</v>
      </c>
      <c r="C805">
        <v>1576.40000009537</v>
      </c>
      <c r="D805" t="s">
        <v>1884</v>
      </c>
      <c r="E805" t="s">
        <v>1885</v>
      </c>
      <c r="F805">
        <v>1</v>
      </c>
      <c r="G805" t="s">
        <v>302</v>
      </c>
      <c r="H805">
        <v>1625678791.5</v>
      </c>
      <c r="I805">
        <f>(J805)/1000</f>
        <v>0</v>
      </c>
      <c r="J805">
        <f>1000*CJ805*AH805*(CF805-CG805)/(100*BY805*(1000-AH805*CF805))</f>
        <v>0</v>
      </c>
      <c r="K805">
        <f>CJ805*AH805*(CE805-CD805*(1000-AH805*CG805)/(1000-AH805*CF805))/(100*BY805)</f>
        <v>0</v>
      </c>
      <c r="L805">
        <f>CD805 - IF(AH805&gt;1, K805*BY805*100.0/(AJ805*CR805), 0)</f>
        <v>0</v>
      </c>
      <c r="M805">
        <f>((S805-I805/2)*L805-K805)/(S805+I805/2)</f>
        <v>0</v>
      </c>
      <c r="N805">
        <f>M805*(CK805+CL805)/1000.0</f>
        <v>0</v>
      </c>
      <c r="O805">
        <f>(CD805 - IF(AH805&gt;1, K805*BY805*100.0/(AJ805*CR805), 0))*(CK805+CL805)/1000.0</f>
        <v>0</v>
      </c>
      <c r="P805">
        <f>2.0/((1/R805-1/Q805)+SIGN(R805)*SQRT((1/R805-1/Q805)*(1/R805-1/Q805) + 4*BZ805/((BZ805+1)*(BZ805+1))*(2*1/R805*1/Q805-1/Q805*1/Q805)))</f>
        <v>0</v>
      </c>
      <c r="Q805">
        <f>IF(LEFT(CA805,1)&lt;&gt;"0",IF(LEFT(CA805,1)="1",3.0,CB805),$D$5+$E$5*(CR805*CK805/($K$5*1000))+$F$5*(CR805*CK805/($K$5*1000))*MAX(MIN(BY805,$J$5),$I$5)*MAX(MIN(BY805,$J$5),$I$5)+$G$5*MAX(MIN(BY805,$J$5),$I$5)*(CR805*CK805/($K$5*1000))+$H$5*(CR805*CK805/($K$5*1000))*(CR805*CK805/($K$5*1000)))</f>
        <v>0</v>
      </c>
      <c r="R805">
        <f>I805*(1000-(1000*0.61365*exp(17.502*V805/(240.97+V805))/(CK805+CL805)+CF805)/2)/(1000*0.61365*exp(17.502*V805/(240.97+V805))/(CK805+CL805)-CF805)</f>
        <v>0</v>
      </c>
      <c r="S805">
        <f>1/((BZ805+1)/(P805/1.6)+1/(Q805/1.37)) + BZ805/((BZ805+1)/(P805/1.6) + BZ805/(Q805/1.37))</f>
        <v>0</v>
      </c>
      <c r="T805">
        <f>(BU805*BX805)</f>
        <v>0</v>
      </c>
      <c r="U805">
        <f>(CM805+(T805+2*0.95*5.67E-8*(((CM805+$B$7)+273)^4-(CM805+273)^4)-44100*I805)/(1.84*29.3*Q805+8*0.95*5.67E-8*(CM805+273)^3))</f>
        <v>0</v>
      </c>
      <c r="V805">
        <f>($C$7*CN805+$D$7*CO805+$E$7*U805)</f>
        <v>0</v>
      </c>
      <c r="W805">
        <f>0.61365*exp(17.502*V805/(240.97+V805))</f>
        <v>0</v>
      </c>
      <c r="X805">
        <f>(Y805/Z805*100)</f>
        <v>0</v>
      </c>
      <c r="Y805">
        <f>CF805*(CK805+CL805)/1000</f>
        <v>0</v>
      </c>
      <c r="Z805">
        <f>0.61365*exp(17.502*CM805/(240.97+CM805))</f>
        <v>0</v>
      </c>
      <c r="AA805">
        <f>(W805-CF805*(CK805+CL805)/1000)</f>
        <v>0</v>
      </c>
      <c r="AB805">
        <f>(-I805*44100)</f>
        <v>0</v>
      </c>
      <c r="AC805">
        <f>2*29.3*Q805*0.92*(CM805-V805)</f>
        <v>0</v>
      </c>
      <c r="AD805">
        <f>2*0.95*5.67E-8*(((CM805+$B$7)+273)^4-(V805+273)^4)</f>
        <v>0</v>
      </c>
      <c r="AE805">
        <f>T805+AD805+AB805+AC805</f>
        <v>0</v>
      </c>
      <c r="AF805">
        <v>0</v>
      </c>
      <c r="AG805">
        <v>0</v>
      </c>
      <c r="AH805">
        <f>IF(AF805*$H$13&gt;=AJ805,1.0,(AJ805/(AJ805-AF805*$H$13)))</f>
        <v>0</v>
      </c>
      <c r="AI805">
        <f>(AH805-1)*100</f>
        <v>0</v>
      </c>
      <c r="AJ805">
        <f>MAX(0,($B$13+$C$13*CR805)/(1+$D$13*CR805)*CK805/(CM805+273)*$E$13)</f>
        <v>0</v>
      </c>
      <c r="AK805" t="s">
        <v>303</v>
      </c>
      <c r="AL805" t="s">
        <v>303</v>
      </c>
      <c r="AM805">
        <v>0</v>
      </c>
      <c r="AN805">
        <v>0</v>
      </c>
      <c r="AO805">
        <f>1-AM805/AN805</f>
        <v>0</v>
      </c>
      <c r="AP805">
        <v>0</v>
      </c>
      <c r="AQ805" t="s">
        <v>303</v>
      </c>
      <c r="AR805" t="s">
        <v>303</v>
      </c>
      <c r="AS805">
        <v>0</v>
      </c>
      <c r="AT805">
        <v>0</v>
      </c>
      <c r="AU805">
        <f>1-AS805/AT805</f>
        <v>0</v>
      </c>
      <c r="AV805">
        <v>0.5</v>
      </c>
      <c r="AW805">
        <f>BV805</f>
        <v>0</v>
      </c>
      <c r="AX805">
        <f>K805</f>
        <v>0</v>
      </c>
      <c r="AY805">
        <f>AU805*AV805*AW805</f>
        <v>0</v>
      </c>
      <c r="AZ805">
        <f>(AX805-AP805)/AW805</f>
        <v>0</v>
      </c>
      <c r="BA805">
        <f>(AN805-AT805)/AT805</f>
        <v>0</v>
      </c>
      <c r="BB805">
        <f>AM805/(AO805+AM805/AT805)</f>
        <v>0</v>
      </c>
      <c r="BC805" t="s">
        <v>303</v>
      </c>
      <c r="BD805">
        <v>0</v>
      </c>
      <c r="BE805">
        <f>IF(BD805&lt;&gt;0, BD805, BB805)</f>
        <v>0</v>
      </c>
      <c r="BF805">
        <f>1-BE805/AT805</f>
        <v>0</v>
      </c>
      <c r="BG805">
        <f>(AT805-AS805)/(AT805-BE805)</f>
        <v>0</v>
      </c>
      <c r="BH805">
        <f>(AN805-AT805)/(AN805-BE805)</f>
        <v>0</v>
      </c>
      <c r="BI805">
        <f>(AT805-AS805)/(AT805-AM805)</f>
        <v>0</v>
      </c>
      <c r="BJ805">
        <f>(AN805-AT805)/(AN805-AM805)</f>
        <v>0</v>
      </c>
      <c r="BK805">
        <f>(BG805*BE805/AS805)</f>
        <v>0</v>
      </c>
      <c r="BL805">
        <f>(1-BK805)</f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f>$B$11*CS805+$C$11*CT805+$F$11*CU805*(1-CX805)</f>
        <v>0</v>
      </c>
      <c r="BV805">
        <f>BU805*BW805</f>
        <v>0</v>
      </c>
      <c r="BW805">
        <f>($B$11*$D$9+$C$11*$D$9+$F$11*((DH805+CZ805)/MAX(DH805+CZ805+DI805, 0.1)*$I$9+DI805/MAX(DH805+CZ805+DI805, 0.1)*$J$9))/($B$11+$C$11+$F$11)</f>
        <v>0</v>
      </c>
      <c r="BX805">
        <f>($B$11*$K$9+$C$11*$K$9+$F$11*((DH805+CZ805)/MAX(DH805+CZ805+DI805, 0.1)*$P$9+DI805/MAX(DH805+CZ805+DI805, 0.1)*$Q$9))/($B$11+$C$11+$F$11)</f>
        <v>0</v>
      </c>
      <c r="BY805">
        <v>6</v>
      </c>
      <c r="BZ805">
        <v>0.5</v>
      </c>
      <c r="CA805" t="s">
        <v>304</v>
      </c>
      <c r="CB805">
        <v>2</v>
      </c>
      <c r="CC805">
        <v>1625678791.5</v>
      </c>
      <c r="CD805">
        <v>405.031</v>
      </c>
      <c r="CE805">
        <v>419.976666666667</v>
      </c>
      <c r="CF805">
        <v>21.7745666666667</v>
      </c>
      <c r="CG805">
        <v>17.5751666666667</v>
      </c>
      <c r="CH805">
        <v>419.372666666667</v>
      </c>
      <c r="CI805">
        <v>23.4554333333333</v>
      </c>
      <c r="CJ805">
        <v>500.049333333333</v>
      </c>
      <c r="CK805">
        <v>100.413333333333</v>
      </c>
      <c r="CL805">
        <v>0.100192466666667</v>
      </c>
      <c r="CM805">
        <v>37.1145</v>
      </c>
      <c r="CN805">
        <v>36.1101666666667</v>
      </c>
      <c r="CO805">
        <v>999.9</v>
      </c>
      <c r="CP805">
        <v>0</v>
      </c>
      <c r="CQ805">
        <v>0</v>
      </c>
      <c r="CR805">
        <v>10015</v>
      </c>
      <c r="CS805">
        <v>0</v>
      </c>
      <c r="CT805">
        <v>4.76832666666667</v>
      </c>
      <c r="CU805">
        <v>1046.05333333333</v>
      </c>
      <c r="CV805">
        <v>0.962006</v>
      </c>
      <c r="CW805">
        <v>0.0379937</v>
      </c>
      <c r="CX805">
        <v>0</v>
      </c>
      <c r="CY805">
        <v>1067.32</v>
      </c>
      <c r="CZ805">
        <v>4.99912</v>
      </c>
      <c r="DA805">
        <v>11209.6</v>
      </c>
      <c r="DB805">
        <v>6713.16333333333</v>
      </c>
      <c r="DC805">
        <v>40.0416666666667</v>
      </c>
      <c r="DD805">
        <v>42.229</v>
      </c>
      <c r="DE805">
        <v>41.333</v>
      </c>
      <c r="DF805">
        <v>42.0623333333333</v>
      </c>
      <c r="DG805">
        <v>42.75</v>
      </c>
      <c r="DH805">
        <v>1001.50333333333</v>
      </c>
      <c r="DI805">
        <v>39.55</v>
      </c>
      <c r="DJ805">
        <v>0</v>
      </c>
      <c r="DK805">
        <v>1625678793.2</v>
      </c>
      <c r="DL805">
        <v>0</v>
      </c>
      <c r="DM805">
        <v>1068.60846153846</v>
      </c>
      <c r="DN805">
        <v>-10.5900854778341</v>
      </c>
      <c r="DO805">
        <v>-121.083760725839</v>
      </c>
      <c r="DP805">
        <v>11222.0730769231</v>
      </c>
      <c r="DQ805">
        <v>15</v>
      </c>
      <c r="DR805">
        <v>1625677134.6</v>
      </c>
      <c r="DS805" t="s">
        <v>305</v>
      </c>
      <c r="DT805">
        <v>1625677128.6</v>
      </c>
      <c r="DU805">
        <v>1625677134.6</v>
      </c>
      <c r="DV805">
        <v>2</v>
      </c>
      <c r="DW805">
        <v>0.041</v>
      </c>
      <c r="DX805">
        <v>0.026</v>
      </c>
      <c r="DY805">
        <v>-14.347</v>
      </c>
      <c r="DZ805">
        <v>-1.389</v>
      </c>
      <c r="EA805">
        <v>420</v>
      </c>
      <c r="EB805">
        <v>5</v>
      </c>
      <c r="EC805">
        <v>0.14</v>
      </c>
      <c r="ED805">
        <v>0.08</v>
      </c>
      <c r="EE805">
        <v>-14.9278414634146</v>
      </c>
      <c r="EF805">
        <v>0.146862020905895</v>
      </c>
      <c r="EG805">
        <v>0.0432660401701466</v>
      </c>
      <c r="EH805">
        <v>1</v>
      </c>
      <c r="EI805">
        <v>1069.07457142857</v>
      </c>
      <c r="EJ805">
        <v>-10.4566235918579</v>
      </c>
      <c r="EK805">
        <v>1.07419163721816</v>
      </c>
      <c r="EL805">
        <v>0</v>
      </c>
      <c r="EM805">
        <v>4.19608731707317</v>
      </c>
      <c r="EN805">
        <v>0.0711671080139417</v>
      </c>
      <c r="EO805">
        <v>0.00795500180876869</v>
      </c>
      <c r="EP805">
        <v>1</v>
      </c>
      <c r="EQ805">
        <v>2</v>
      </c>
      <c r="ER805">
        <v>3</v>
      </c>
      <c r="ES805" t="s">
        <v>349</v>
      </c>
      <c r="ET805">
        <v>100</v>
      </c>
      <c r="EU805">
        <v>100</v>
      </c>
      <c r="EV805">
        <v>-14.341</v>
      </c>
      <c r="EW805">
        <v>-1.6812</v>
      </c>
      <c r="EX805">
        <v>-14.3476998515065</v>
      </c>
      <c r="EY805">
        <v>0.000485247639819423</v>
      </c>
      <c r="EZ805">
        <v>-1.36446825205216e-06</v>
      </c>
      <c r="FA805">
        <v>5.78542989185787e-10</v>
      </c>
      <c r="FB805">
        <v>-1.1099058739466</v>
      </c>
      <c r="FC805">
        <v>-0.0508365997127688</v>
      </c>
      <c r="FD805">
        <v>0.00161886503163497</v>
      </c>
      <c r="FE805">
        <v>-2.08621555845513e-05</v>
      </c>
      <c r="FF805">
        <v>0</v>
      </c>
      <c r="FG805">
        <v>2096</v>
      </c>
      <c r="FH805">
        <v>2</v>
      </c>
      <c r="FI805">
        <v>28</v>
      </c>
      <c r="FJ805">
        <v>27.7</v>
      </c>
      <c r="FK805">
        <v>27.6</v>
      </c>
      <c r="FL805">
        <v>18</v>
      </c>
      <c r="FM805">
        <v>495.126</v>
      </c>
      <c r="FN805">
        <v>517.309</v>
      </c>
      <c r="FO805">
        <v>44.029</v>
      </c>
      <c r="FP805">
        <v>27.3235</v>
      </c>
      <c r="FQ805">
        <v>30.0006</v>
      </c>
      <c r="FR805">
        <v>27.1047</v>
      </c>
      <c r="FS805">
        <v>27.0566</v>
      </c>
      <c r="FT805">
        <v>21.6533</v>
      </c>
      <c r="FU805">
        <v>0</v>
      </c>
      <c r="FV805">
        <v>26.8709</v>
      </c>
      <c r="FW805">
        <v>44.12</v>
      </c>
      <c r="FX805">
        <v>420</v>
      </c>
      <c r="FY805">
        <v>21.8045</v>
      </c>
      <c r="FZ805">
        <v>101.604</v>
      </c>
      <c r="GA805">
        <v>96.1032</v>
      </c>
    </row>
    <row r="806" spans="1:183">
      <c r="A806">
        <v>790</v>
      </c>
      <c r="B806">
        <v>1625678794.5</v>
      </c>
      <c r="C806">
        <v>1578.40000009537</v>
      </c>
      <c r="D806" t="s">
        <v>1886</v>
      </c>
      <c r="E806" t="s">
        <v>1887</v>
      </c>
      <c r="F806">
        <v>1</v>
      </c>
      <c r="G806" t="s">
        <v>302</v>
      </c>
      <c r="H806">
        <v>1625678793.5</v>
      </c>
      <c r="I806">
        <f>(J806)/1000</f>
        <v>0</v>
      </c>
      <c r="J806">
        <f>1000*CJ806*AH806*(CF806-CG806)/(100*BY806*(1000-AH806*CF806))</f>
        <v>0</v>
      </c>
      <c r="K806">
        <f>CJ806*AH806*(CE806-CD806*(1000-AH806*CG806)/(1000-AH806*CF806))/(100*BY806)</f>
        <v>0</v>
      </c>
      <c r="L806">
        <f>CD806 - IF(AH806&gt;1, K806*BY806*100.0/(AJ806*CR806), 0)</f>
        <v>0</v>
      </c>
      <c r="M806">
        <f>((S806-I806/2)*L806-K806)/(S806+I806/2)</f>
        <v>0</v>
      </c>
      <c r="N806">
        <f>M806*(CK806+CL806)/1000.0</f>
        <v>0</v>
      </c>
      <c r="O806">
        <f>(CD806 - IF(AH806&gt;1, K806*BY806*100.0/(AJ806*CR806), 0))*(CK806+CL806)/1000.0</f>
        <v>0</v>
      </c>
      <c r="P806">
        <f>2.0/((1/R806-1/Q806)+SIGN(R806)*SQRT((1/R806-1/Q806)*(1/R806-1/Q806) + 4*BZ806/((BZ806+1)*(BZ806+1))*(2*1/R806*1/Q806-1/Q806*1/Q806)))</f>
        <v>0</v>
      </c>
      <c r="Q806">
        <f>IF(LEFT(CA806,1)&lt;&gt;"0",IF(LEFT(CA806,1)="1",3.0,CB806),$D$5+$E$5*(CR806*CK806/($K$5*1000))+$F$5*(CR806*CK806/($K$5*1000))*MAX(MIN(BY806,$J$5),$I$5)*MAX(MIN(BY806,$J$5),$I$5)+$G$5*MAX(MIN(BY806,$J$5),$I$5)*(CR806*CK806/($K$5*1000))+$H$5*(CR806*CK806/($K$5*1000))*(CR806*CK806/($K$5*1000)))</f>
        <v>0</v>
      </c>
      <c r="R806">
        <f>I806*(1000-(1000*0.61365*exp(17.502*V806/(240.97+V806))/(CK806+CL806)+CF806)/2)/(1000*0.61365*exp(17.502*V806/(240.97+V806))/(CK806+CL806)-CF806)</f>
        <v>0</v>
      </c>
      <c r="S806">
        <f>1/((BZ806+1)/(P806/1.6)+1/(Q806/1.37)) + BZ806/((BZ806+1)/(P806/1.6) + BZ806/(Q806/1.37))</f>
        <v>0</v>
      </c>
      <c r="T806">
        <f>(BU806*BX806)</f>
        <v>0</v>
      </c>
      <c r="U806">
        <f>(CM806+(T806+2*0.95*5.67E-8*(((CM806+$B$7)+273)^4-(CM806+273)^4)-44100*I806)/(1.84*29.3*Q806+8*0.95*5.67E-8*(CM806+273)^3))</f>
        <v>0</v>
      </c>
      <c r="V806">
        <f>($C$7*CN806+$D$7*CO806+$E$7*U806)</f>
        <v>0</v>
      </c>
      <c r="W806">
        <f>0.61365*exp(17.502*V806/(240.97+V806))</f>
        <v>0</v>
      </c>
      <c r="X806">
        <f>(Y806/Z806*100)</f>
        <v>0</v>
      </c>
      <c r="Y806">
        <f>CF806*(CK806+CL806)/1000</f>
        <v>0</v>
      </c>
      <c r="Z806">
        <f>0.61365*exp(17.502*CM806/(240.97+CM806))</f>
        <v>0</v>
      </c>
      <c r="AA806">
        <f>(W806-CF806*(CK806+CL806)/1000)</f>
        <v>0</v>
      </c>
      <c r="AB806">
        <f>(-I806*44100)</f>
        <v>0</v>
      </c>
      <c r="AC806">
        <f>2*29.3*Q806*0.92*(CM806-V806)</f>
        <v>0</v>
      </c>
      <c r="AD806">
        <f>2*0.95*5.67E-8*(((CM806+$B$7)+273)^4-(V806+273)^4)</f>
        <v>0</v>
      </c>
      <c r="AE806">
        <f>T806+AD806+AB806+AC806</f>
        <v>0</v>
      </c>
      <c r="AF806">
        <v>0</v>
      </c>
      <c r="AG806">
        <v>0</v>
      </c>
      <c r="AH806">
        <f>IF(AF806*$H$13&gt;=AJ806,1.0,(AJ806/(AJ806-AF806*$H$13)))</f>
        <v>0</v>
      </c>
      <c r="AI806">
        <f>(AH806-1)*100</f>
        <v>0</v>
      </c>
      <c r="AJ806">
        <f>MAX(0,($B$13+$C$13*CR806)/(1+$D$13*CR806)*CK806/(CM806+273)*$E$13)</f>
        <v>0</v>
      </c>
      <c r="AK806" t="s">
        <v>303</v>
      </c>
      <c r="AL806" t="s">
        <v>303</v>
      </c>
      <c r="AM806">
        <v>0</v>
      </c>
      <c r="AN806">
        <v>0</v>
      </c>
      <c r="AO806">
        <f>1-AM806/AN806</f>
        <v>0</v>
      </c>
      <c r="AP806">
        <v>0</v>
      </c>
      <c r="AQ806" t="s">
        <v>303</v>
      </c>
      <c r="AR806" t="s">
        <v>303</v>
      </c>
      <c r="AS806">
        <v>0</v>
      </c>
      <c r="AT806">
        <v>0</v>
      </c>
      <c r="AU806">
        <f>1-AS806/AT806</f>
        <v>0</v>
      </c>
      <c r="AV806">
        <v>0.5</v>
      </c>
      <c r="AW806">
        <f>BV806</f>
        <v>0</v>
      </c>
      <c r="AX806">
        <f>K806</f>
        <v>0</v>
      </c>
      <c r="AY806">
        <f>AU806*AV806*AW806</f>
        <v>0</v>
      </c>
      <c r="AZ806">
        <f>(AX806-AP806)/AW806</f>
        <v>0</v>
      </c>
      <c r="BA806">
        <f>(AN806-AT806)/AT806</f>
        <v>0</v>
      </c>
      <c r="BB806">
        <f>AM806/(AO806+AM806/AT806)</f>
        <v>0</v>
      </c>
      <c r="BC806" t="s">
        <v>303</v>
      </c>
      <c r="BD806">
        <v>0</v>
      </c>
      <c r="BE806">
        <f>IF(BD806&lt;&gt;0, BD806, BB806)</f>
        <v>0</v>
      </c>
      <c r="BF806">
        <f>1-BE806/AT806</f>
        <v>0</v>
      </c>
      <c r="BG806">
        <f>(AT806-AS806)/(AT806-BE806)</f>
        <v>0</v>
      </c>
      <c r="BH806">
        <f>(AN806-AT806)/(AN806-BE806)</f>
        <v>0</v>
      </c>
      <c r="BI806">
        <f>(AT806-AS806)/(AT806-AM806)</f>
        <v>0</v>
      </c>
      <c r="BJ806">
        <f>(AN806-AT806)/(AN806-AM806)</f>
        <v>0</v>
      </c>
      <c r="BK806">
        <f>(BG806*BE806/AS806)</f>
        <v>0</v>
      </c>
      <c r="BL806">
        <f>(1-BK806)</f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f>$B$11*CS806+$C$11*CT806+$F$11*CU806*(1-CX806)</f>
        <v>0</v>
      </c>
      <c r="BV806">
        <f>BU806*BW806</f>
        <v>0</v>
      </c>
      <c r="BW806">
        <f>($B$11*$D$9+$C$11*$D$9+$F$11*((DH806+CZ806)/MAX(DH806+CZ806+DI806, 0.1)*$I$9+DI806/MAX(DH806+CZ806+DI806, 0.1)*$J$9))/($B$11+$C$11+$F$11)</f>
        <v>0</v>
      </c>
      <c r="BX806">
        <f>($B$11*$K$9+$C$11*$K$9+$F$11*((DH806+CZ806)/MAX(DH806+CZ806+DI806, 0.1)*$P$9+DI806/MAX(DH806+CZ806+DI806, 0.1)*$Q$9))/($B$11+$C$11+$F$11)</f>
        <v>0</v>
      </c>
      <c r="BY806">
        <v>6</v>
      </c>
      <c r="BZ806">
        <v>0.5</v>
      </c>
      <c r="CA806" t="s">
        <v>304</v>
      </c>
      <c r="CB806">
        <v>2</v>
      </c>
      <c r="CC806">
        <v>1625678793.5</v>
      </c>
      <c r="CD806">
        <v>405.072666666667</v>
      </c>
      <c r="CE806">
        <v>419.924333333333</v>
      </c>
      <c r="CF806">
        <v>21.8372</v>
      </c>
      <c r="CG806">
        <v>17.6539333333333</v>
      </c>
      <c r="CH806">
        <v>419.414</v>
      </c>
      <c r="CI806">
        <v>23.5186666666667</v>
      </c>
      <c r="CJ806">
        <v>499.975333333333</v>
      </c>
      <c r="CK806">
        <v>100.412666666667</v>
      </c>
      <c r="CL806">
        <v>0.0998301333333333</v>
      </c>
      <c r="CM806">
        <v>37.1454333333333</v>
      </c>
      <c r="CN806">
        <v>36.1387666666667</v>
      </c>
      <c r="CO806">
        <v>999.9</v>
      </c>
      <c r="CP806">
        <v>0</v>
      </c>
      <c r="CQ806">
        <v>0</v>
      </c>
      <c r="CR806">
        <v>10018.7333333333</v>
      </c>
      <c r="CS806">
        <v>0</v>
      </c>
      <c r="CT806">
        <v>4.79406</v>
      </c>
      <c r="CU806">
        <v>1045.84</v>
      </c>
      <c r="CV806">
        <v>0.961998666666667</v>
      </c>
      <c r="CW806">
        <v>0.0380011</v>
      </c>
      <c r="CX806">
        <v>0</v>
      </c>
      <c r="CY806">
        <v>1066.93666666667</v>
      </c>
      <c r="CZ806">
        <v>4.99912</v>
      </c>
      <c r="DA806">
        <v>11206.8666666667</v>
      </c>
      <c r="DB806">
        <v>6711.79666666667</v>
      </c>
      <c r="DC806">
        <v>40.1246666666667</v>
      </c>
      <c r="DD806">
        <v>42.208</v>
      </c>
      <c r="DE806">
        <v>41.479</v>
      </c>
      <c r="DF806">
        <v>42.2083333333333</v>
      </c>
      <c r="DG806">
        <v>42.7703333333333</v>
      </c>
      <c r="DH806">
        <v>1001.29</v>
      </c>
      <c r="DI806">
        <v>39.55</v>
      </c>
      <c r="DJ806">
        <v>0</v>
      </c>
      <c r="DK806">
        <v>1625678795.6</v>
      </c>
      <c r="DL806">
        <v>0</v>
      </c>
      <c r="DM806">
        <v>1068.17538461538</v>
      </c>
      <c r="DN806">
        <v>-11.6492307655882</v>
      </c>
      <c r="DO806">
        <v>-107.476923078816</v>
      </c>
      <c r="DP806">
        <v>11217.4807692308</v>
      </c>
      <c r="DQ806">
        <v>15</v>
      </c>
      <c r="DR806">
        <v>1625677134.6</v>
      </c>
      <c r="DS806" t="s">
        <v>305</v>
      </c>
      <c r="DT806">
        <v>1625677128.6</v>
      </c>
      <c r="DU806">
        <v>1625677134.6</v>
      </c>
      <c r="DV806">
        <v>2</v>
      </c>
      <c r="DW806">
        <v>0.041</v>
      </c>
      <c r="DX806">
        <v>0.026</v>
      </c>
      <c r="DY806">
        <v>-14.347</v>
      </c>
      <c r="DZ806">
        <v>-1.389</v>
      </c>
      <c r="EA806">
        <v>420</v>
      </c>
      <c r="EB806">
        <v>5</v>
      </c>
      <c r="EC806">
        <v>0.14</v>
      </c>
      <c r="ED806">
        <v>0.08</v>
      </c>
      <c r="EE806">
        <v>-14.9196341463415</v>
      </c>
      <c r="EF806">
        <v>0.198921951219539</v>
      </c>
      <c r="EG806">
        <v>0.0470181159157962</v>
      </c>
      <c r="EH806">
        <v>1</v>
      </c>
      <c r="EI806">
        <v>1068.65</v>
      </c>
      <c r="EJ806">
        <v>-10.8087414310041</v>
      </c>
      <c r="EK806">
        <v>1.05093897409543</v>
      </c>
      <c r="EL806">
        <v>0</v>
      </c>
      <c r="EM806">
        <v>4.19568926829268</v>
      </c>
      <c r="EN806">
        <v>0.0405449477351912</v>
      </c>
      <c r="EO806">
        <v>0.00843189310984333</v>
      </c>
      <c r="EP806">
        <v>1</v>
      </c>
      <c r="EQ806">
        <v>2</v>
      </c>
      <c r="ER806">
        <v>3</v>
      </c>
      <c r="ES806" t="s">
        <v>349</v>
      </c>
      <c r="ET806">
        <v>100</v>
      </c>
      <c r="EU806">
        <v>100</v>
      </c>
      <c r="EV806">
        <v>-14.342</v>
      </c>
      <c r="EW806">
        <v>-1.6818</v>
      </c>
      <c r="EX806">
        <v>-14.3476998515065</v>
      </c>
      <c r="EY806">
        <v>0.000485247639819423</v>
      </c>
      <c r="EZ806">
        <v>-1.36446825205216e-06</v>
      </c>
      <c r="FA806">
        <v>5.78542989185787e-10</v>
      </c>
      <c r="FB806">
        <v>-1.1099058739466</v>
      </c>
      <c r="FC806">
        <v>-0.0508365997127688</v>
      </c>
      <c r="FD806">
        <v>0.00161886503163497</v>
      </c>
      <c r="FE806">
        <v>-2.08621555845513e-05</v>
      </c>
      <c r="FF806">
        <v>0</v>
      </c>
      <c r="FG806">
        <v>2096</v>
      </c>
      <c r="FH806">
        <v>2</v>
      </c>
      <c r="FI806">
        <v>28</v>
      </c>
      <c r="FJ806">
        <v>27.8</v>
      </c>
      <c r="FK806">
        <v>27.7</v>
      </c>
      <c r="FL806">
        <v>18</v>
      </c>
      <c r="FM806">
        <v>495.194</v>
      </c>
      <c r="FN806">
        <v>517.245</v>
      </c>
      <c r="FO806">
        <v>44.0751</v>
      </c>
      <c r="FP806">
        <v>27.327</v>
      </c>
      <c r="FQ806">
        <v>30.0009</v>
      </c>
      <c r="FR806">
        <v>27.1076</v>
      </c>
      <c r="FS806">
        <v>27.0595</v>
      </c>
      <c r="FT806">
        <v>21.6544</v>
      </c>
      <c r="FU806">
        <v>0</v>
      </c>
      <c r="FV806">
        <v>27.3061</v>
      </c>
      <c r="FW806">
        <v>44.12</v>
      </c>
      <c r="FX806">
        <v>420</v>
      </c>
      <c r="FY806">
        <v>21.7647</v>
      </c>
      <c r="FZ806">
        <v>101.604</v>
      </c>
      <c r="GA806">
        <v>96.1026</v>
      </c>
    </row>
    <row r="807" spans="1:183">
      <c r="A807">
        <v>791</v>
      </c>
      <c r="B807">
        <v>1625678796.5</v>
      </c>
      <c r="C807">
        <v>1580.40000009537</v>
      </c>
      <c r="D807" t="s">
        <v>1888</v>
      </c>
      <c r="E807" t="s">
        <v>1889</v>
      </c>
      <c r="F807">
        <v>1</v>
      </c>
      <c r="G807" t="s">
        <v>302</v>
      </c>
      <c r="H807">
        <v>1625678795.5</v>
      </c>
      <c r="I807">
        <f>(J807)/1000</f>
        <v>0</v>
      </c>
      <c r="J807">
        <f>1000*CJ807*AH807*(CF807-CG807)/(100*BY807*(1000-AH807*CF807))</f>
        <v>0</v>
      </c>
      <c r="K807">
        <f>CJ807*AH807*(CE807-CD807*(1000-AH807*CG807)/(1000-AH807*CF807))/(100*BY807)</f>
        <v>0</v>
      </c>
      <c r="L807">
        <f>CD807 - IF(AH807&gt;1, K807*BY807*100.0/(AJ807*CR807), 0)</f>
        <v>0</v>
      </c>
      <c r="M807">
        <f>((S807-I807/2)*L807-K807)/(S807+I807/2)</f>
        <v>0</v>
      </c>
      <c r="N807">
        <f>M807*(CK807+CL807)/1000.0</f>
        <v>0</v>
      </c>
      <c r="O807">
        <f>(CD807 - IF(AH807&gt;1, K807*BY807*100.0/(AJ807*CR807), 0))*(CK807+CL807)/1000.0</f>
        <v>0</v>
      </c>
      <c r="P807">
        <f>2.0/((1/R807-1/Q807)+SIGN(R807)*SQRT((1/R807-1/Q807)*(1/R807-1/Q807) + 4*BZ807/((BZ807+1)*(BZ807+1))*(2*1/R807*1/Q807-1/Q807*1/Q807)))</f>
        <v>0</v>
      </c>
      <c r="Q807">
        <f>IF(LEFT(CA807,1)&lt;&gt;"0",IF(LEFT(CA807,1)="1",3.0,CB807),$D$5+$E$5*(CR807*CK807/($K$5*1000))+$F$5*(CR807*CK807/($K$5*1000))*MAX(MIN(BY807,$J$5),$I$5)*MAX(MIN(BY807,$J$5),$I$5)+$G$5*MAX(MIN(BY807,$J$5),$I$5)*(CR807*CK807/($K$5*1000))+$H$5*(CR807*CK807/($K$5*1000))*(CR807*CK807/($K$5*1000)))</f>
        <v>0</v>
      </c>
      <c r="R807">
        <f>I807*(1000-(1000*0.61365*exp(17.502*V807/(240.97+V807))/(CK807+CL807)+CF807)/2)/(1000*0.61365*exp(17.502*V807/(240.97+V807))/(CK807+CL807)-CF807)</f>
        <v>0</v>
      </c>
      <c r="S807">
        <f>1/((BZ807+1)/(P807/1.6)+1/(Q807/1.37)) + BZ807/((BZ807+1)/(P807/1.6) + BZ807/(Q807/1.37))</f>
        <v>0</v>
      </c>
      <c r="T807">
        <f>(BU807*BX807)</f>
        <v>0</v>
      </c>
      <c r="U807">
        <f>(CM807+(T807+2*0.95*5.67E-8*(((CM807+$B$7)+273)^4-(CM807+273)^4)-44100*I807)/(1.84*29.3*Q807+8*0.95*5.67E-8*(CM807+273)^3))</f>
        <v>0</v>
      </c>
      <c r="V807">
        <f>($C$7*CN807+$D$7*CO807+$E$7*U807)</f>
        <v>0</v>
      </c>
      <c r="W807">
        <f>0.61365*exp(17.502*V807/(240.97+V807))</f>
        <v>0</v>
      </c>
      <c r="X807">
        <f>(Y807/Z807*100)</f>
        <v>0</v>
      </c>
      <c r="Y807">
        <f>CF807*(CK807+CL807)/1000</f>
        <v>0</v>
      </c>
      <c r="Z807">
        <f>0.61365*exp(17.502*CM807/(240.97+CM807))</f>
        <v>0</v>
      </c>
      <c r="AA807">
        <f>(W807-CF807*(CK807+CL807)/1000)</f>
        <v>0</v>
      </c>
      <c r="AB807">
        <f>(-I807*44100)</f>
        <v>0</v>
      </c>
      <c r="AC807">
        <f>2*29.3*Q807*0.92*(CM807-V807)</f>
        <v>0</v>
      </c>
      <c r="AD807">
        <f>2*0.95*5.67E-8*(((CM807+$B$7)+273)^4-(V807+273)^4)</f>
        <v>0</v>
      </c>
      <c r="AE807">
        <f>T807+AD807+AB807+AC807</f>
        <v>0</v>
      </c>
      <c r="AF807">
        <v>0</v>
      </c>
      <c r="AG807">
        <v>0</v>
      </c>
      <c r="AH807">
        <f>IF(AF807*$H$13&gt;=AJ807,1.0,(AJ807/(AJ807-AF807*$H$13)))</f>
        <v>0</v>
      </c>
      <c r="AI807">
        <f>(AH807-1)*100</f>
        <v>0</v>
      </c>
      <c r="AJ807">
        <f>MAX(0,($B$13+$C$13*CR807)/(1+$D$13*CR807)*CK807/(CM807+273)*$E$13)</f>
        <v>0</v>
      </c>
      <c r="AK807" t="s">
        <v>303</v>
      </c>
      <c r="AL807" t="s">
        <v>303</v>
      </c>
      <c r="AM807">
        <v>0</v>
      </c>
      <c r="AN807">
        <v>0</v>
      </c>
      <c r="AO807">
        <f>1-AM807/AN807</f>
        <v>0</v>
      </c>
      <c r="AP807">
        <v>0</v>
      </c>
      <c r="AQ807" t="s">
        <v>303</v>
      </c>
      <c r="AR807" t="s">
        <v>303</v>
      </c>
      <c r="AS807">
        <v>0</v>
      </c>
      <c r="AT807">
        <v>0</v>
      </c>
      <c r="AU807">
        <f>1-AS807/AT807</f>
        <v>0</v>
      </c>
      <c r="AV807">
        <v>0.5</v>
      </c>
      <c r="AW807">
        <f>BV807</f>
        <v>0</v>
      </c>
      <c r="AX807">
        <f>K807</f>
        <v>0</v>
      </c>
      <c r="AY807">
        <f>AU807*AV807*AW807</f>
        <v>0</v>
      </c>
      <c r="AZ807">
        <f>(AX807-AP807)/AW807</f>
        <v>0</v>
      </c>
      <c r="BA807">
        <f>(AN807-AT807)/AT807</f>
        <v>0</v>
      </c>
      <c r="BB807">
        <f>AM807/(AO807+AM807/AT807)</f>
        <v>0</v>
      </c>
      <c r="BC807" t="s">
        <v>303</v>
      </c>
      <c r="BD807">
        <v>0</v>
      </c>
      <c r="BE807">
        <f>IF(BD807&lt;&gt;0, BD807, BB807)</f>
        <v>0</v>
      </c>
      <c r="BF807">
        <f>1-BE807/AT807</f>
        <v>0</v>
      </c>
      <c r="BG807">
        <f>(AT807-AS807)/(AT807-BE807)</f>
        <v>0</v>
      </c>
      <c r="BH807">
        <f>(AN807-AT807)/(AN807-BE807)</f>
        <v>0</v>
      </c>
      <c r="BI807">
        <f>(AT807-AS807)/(AT807-AM807)</f>
        <v>0</v>
      </c>
      <c r="BJ807">
        <f>(AN807-AT807)/(AN807-AM807)</f>
        <v>0</v>
      </c>
      <c r="BK807">
        <f>(BG807*BE807/AS807)</f>
        <v>0</v>
      </c>
      <c r="BL807">
        <f>(1-BK807)</f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f>$B$11*CS807+$C$11*CT807+$F$11*CU807*(1-CX807)</f>
        <v>0</v>
      </c>
      <c r="BV807">
        <f>BU807*BW807</f>
        <v>0</v>
      </c>
      <c r="BW807">
        <f>($B$11*$D$9+$C$11*$D$9+$F$11*((DH807+CZ807)/MAX(DH807+CZ807+DI807, 0.1)*$I$9+DI807/MAX(DH807+CZ807+DI807, 0.1)*$J$9))/($B$11+$C$11+$F$11)</f>
        <v>0</v>
      </c>
      <c r="BX807">
        <f>($B$11*$K$9+$C$11*$K$9+$F$11*((DH807+CZ807)/MAX(DH807+CZ807+DI807, 0.1)*$P$9+DI807/MAX(DH807+CZ807+DI807, 0.1)*$Q$9))/($B$11+$C$11+$F$11)</f>
        <v>0</v>
      </c>
      <c r="BY807">
        <v>6</v>
      </c>
      <c r="BZ807">
        <v>0.5</v>
      </c>
      <c r="CA807" t="s">
        <v>304</v>
      </c>
      <c r="CB807">
        <v>2</v>
      </c>
      <c r="CC807">
        <v>1625678795.5</v>
      </c>
      <c r="CD807">
        <v>405.075</v>
      </c>
      <c r="CE807">
        <v>419.930333333333</v>
      </c>
      <c r="CF807">
        <v>21.9035666666667</v>
      </c>
      <c r="CG807">
        <v>17.7221666666667</v>
      </c>
      <c r="CH807">
        <v>419.417</v>
      </c>
      <c r="CI807">
        <v>23.5856666666667</v>
      </c>
      <c r="CJ807">
        <v>500.054</v>
      </c>
      <c r="CK807">
        <v>100.413666666667</v>
      </c>
      <c r="CL807">
        <v>0.100106633333333</v>
      </c>
      <c r="CM807">
        <v>37.1769333333333</v>
      </c>
      <c r="CN807">
        <v>36.1723333333333</v>
      </c>
      <c r="CO807">
        <v>999.9</v>
      </c>
      <c r="CP807">
        <v>0</v>
      </c>
      <c r="CQ807">
        <v>0</v>
      </c>
      <c r="CR807">
        <v>10000.8</v>
      </c>
      <c r="CS807">
        <v>0</v>
      </c>
      <c r="CT807">
        <v>4.79728</v>
      </c>
      <c r="CU807">
        <v>1046.04333333333</v>
      </c>
      <c r="CV807">
        <v>0.962006</v>
      </c>
      <c r="CW807">
        <v>0.0379937</v>
      </c>
      <c r="CX807">
        <v>0</v>
      </c>
      <c r="CY807">
        <v>1066.90333333333</v>
      </c>
      <c r="CZ807">
        <v>4.99912</v>
      </c>
      <c r="DA807">
        <v>11204.4333333333</v>
      </c>
      <c r="DB807">
        <v>6713.08333333333</v>
      </c>
      <c r="DC807">
        <v>40.104</v>
      </c>
      <c r="DD807">
        <v>42.229</v>
      </c>
      <c r="DE807">
        <v>41.375</v>
      </c>
      <c r="DF807">
        <v>42.0833333333333</v>
      </c>
      <c r="DG807">
        <v>42.7703333333333</v>
      </c>
      <c r="DH807">
        <v>1001.49333333333</v>
      </c>
      <c r="DI807">
        <v>39.55</v>
      </c>
      <c r="DJ807">
        <v>0</v>
      </c>
      <c r="DK807">
        <v>1625678797.4</v>
      </c>
      <c r="DL807">
        <v>0</v>
      </c>
      <c r="DM807">
        <v>1067.8</v>
      </c>
      <c r="DN807">
        <v>-11.0730768880049</v>
      </c>
      <c r="DO807">
        <v>-98.7692305938571</v>
      </c>
      <c r="DP807">
        <v>11213.752</v>
      </c>
      <c r="DQ807">
        <v>15</v>
      </c>
      <c r="DR807">
        <v>1625677134.6</v>
      </c>
      <c r="DS807" t="s">
        <v>305</v>
      </c>
      <c r="DT807">
        <v>1625677128.6</v>
      </c>
      <c r="DU807">
        <v>1625677134.6</v>
      </c>
      <c r="DV807">
        <v>2</v>
      </c>
      <c r="DW807">
        <v>0.041</v>
      </c>
      <c r="DX807">
        <v>0.026</v>
      </c>
      <c r="DY807">
        <v>-14.347</v>
      </c>
      <c r="DZ807">
        <v>-1.389</v>
      </c>
      <c r="EA807">
        <v>420</v>
      </c>
      <c r="EB807">
        <v>5</v>
      </c>
      <c r="EC807">
        <v>0.14</v>
      </c>
      <c r="ED807">
        <v>0.08</v>
      </c>
      <c r="EE807">
        <v>-14.9098463414634</v>
      </c>
      <c r="EF807">
        <v>0.251412543554017</v>
      </c>
      <c r="EG807">
        <v>0.0501984845634682</v>
      </c>
      <c r="EH807">
        <v>1</v>
      </c>
      <c r="EI807">
        <v>1068.32757575758</v>
      </c>
      <c r="EJ807">
        <v>-10.7346911350912</v>
      </c>
      <c r="EK807">
        <v>1.04735172611698</v>
      </c>
      <c r="EL807">
        <v>0</v>
      </c>
      <c r="EM807">
        <v>4.19542512195122</v>
      </c>
      <c r="EN807">
        <v>-0.00444815331010098</v>
      </c>
      <c r="EO807">
        <v>0.00883794842156256</v>
      </c>
      <c r="EP807">
        <v>1</v>
      </c>
      <c r="EQ807">
        <v>2</v>
      </c>
      <c r="ER807">
        <v>3</v>
      </c>
      <c r="ES807" t="s">
        <v>349</v>
      </c>
      <c r="ET807">
        <v>100</v>
      </c>
      <c r="EU807">
        <v>100</v>
      </c>
      <c r="EV807">
        <v>-14.342</v>
      </c>
      <c r="EW807">
        <v>-1.6824</v>
      </c>
      <c r="EX807">
        <v>-14.3476998515065</v>
      </c>
      <c r="EY807">
        <v>0.000485247639819423</v>
      </c>
      <c r="EZ807">
        <v>-1.36446825205216e-06</v>
      </c>
      <c r="FA807">
        <v>5.78542989185787e-10</v>
      </c>
      <c r="FB807">
        <v>-1.1099058739466</v>
      </c>
      <c r="FC807">
        <v>-0.0508365997127688</v>
      </c>
      <c r="FD807">
        <v>0.00161886503163497</v>
      </c>
      <c r="FE807">
        <v>-2.08621555845513e-05</v>
      </c>
      <c r="FF807">
        <v>0</v>
      </c>
      <c r="FG807">
        <v>2096</v>
      </c>
      <c r="FH807">
        <v>2</v>
      </c>
      <c r="FI807">
        <v>28</v>
      </c>
      <c r="FJ807">
        <v>27.8</v>
      </c>
      <c r="FK807">
        <v>27.7</v>
      </c>
      <c r="FL807">
        <v>18</v>
      </c>
      <c r="FM807">
        <v>495.052</v>
      </c>
      <c r="FN807">
        <v>517.489</v>
      </c>
      <c r="FO807">
        <v>44.1229</v>
      </c>
      <c r="FP807">
        <v>27.3305</v>
      </c>
      <c r="FQ807">
        <v>30.0008</v>
      </c>
      <c r="FR807">
        <v>27.11</v>
      </c>
      <c r="FS807">
        <v>27.0623</v>
      </c>
      <c r="FT807">
        <v>21.6554</v>
      </c>
      <c r="FU807">
        <v>0</v>
      </c>
      <c r="FV807">
        <v>27.717</v>
      </c>
      <c r="FW807">
        <v>44.19</v>
      </c>
      <c r="FX807">
        <v>420</v>
      </c>
      <c r="FY807">
        <v>21.8511</v>
      </c>
      <c r="FZ807">
        <v>101.604</v>
      </c>
      <c r="GA807">
        <v>96.1017</v>
      </c>
    </row>
    <row r="808" spans="1:183">
      <c r="A808">
        <v>792</v>
      </c>
      <c r="B808">
        <v>1625678798.5</v>
      </c>
      <c r="C808">
        <v>1582.40000009537</v>
      </c>
      <c r="D808" t="s">
        <v>1890</v>
      </c>
      <c r="E808" t="s">
        <v>1891</v>
      </c>
      <c r="F808">
        <v>1</v>
      </c>
      <c r="G808" t="s">
        <v>302</v>
      </c>
      <c r="H808">
        <v>1625678797.5</v>
      </c>
      <c r="I808">
        <f>(J808)/1000</f>
        <v>0</v>
      </c>
      <c r="J808">
        <f>1000*CJ808*AH808*(CF808-CG808)/(100*BY808*(1000-AH808*CF808))</f>
        <v>0</v>
      </c>
      <c r="K808">
        <f>CJ808*AH808*(CE808-CD808*(1000-AH808*CG808)/(1000-AH808*CF808))/(100*BY808)</f>
        <v>0</v>
      </c>
      <c r="L808">
        <f>CD808 - IF(AH808&gt;1, K808*BY808*100.0/(AJ808*CR808), 0)</f>
        <v>0</v>
      </c>
      <c r="M808">
        <f>((S808-I808/2)*L808-K808)/(S808+I808/2)</f>
        <v>0</v>
      </c>
      <c r="N808">
        <f>M808*(CK808+CL808)/1000.0</f>
        <v>0</v>
      </c>
      <c r="O808">
        <f>(CD808 - IF(AH808&gt;1, K808*BY808*100.0/(AJ808*CR808), 0))*(CK808+CL808)/1000.0</f>
        <v>0</v>
      </c>
      <c r="P808">
        <f>2.0/((1/R808-1/Q808)+SIGN(R808)*SQRT((1/R808-1/Q808)*(1/R808-1/Q808) + 4*BZ808/((BZ808+1)*(BZ808+1))*(2*1/R808*1/Q808-1/Q808*1/Q808)))</f>
        <v>0</v>
      </c>
      <c r="Q808">
        <f>IF(LEFT(CA808,1)&lt;&gt;"0",IF(LEFT(CA808,1)="1",3.0,CB808),$D$5+$E$5*(CR808*CK808/($K$5*1000))+$F$5*(CR808*CK808/($K$5*1000))*MAX(MIN(BY808,$J$5),$I$5)*MAX(MIN(BY808,$J$5),$I$5)+$G$5*MAX(MIN(BY808,$J$5),$I$5)*(CR808*CK808/($K$5*1000))+$H$5*(CR808*CK808/($K$5*1000))*(CR808*CK808/($K$5*1000)))</f>
        <v>0</v>
      </c>
      <c r="R808">
        <f>I808*(1000-(1000*0.61365*exp(17.502*V808/(240.97+V808))/(CK808+CL808)+CF808)/2)/(1000*0.61365*exp(17.502*V808/(240.97+V808))/(CK808+CL808)-CF808)</f>
        <v>0</v>
      </c>
      <c r="S808">
        <f>1/((BZ808+1)/(P808/1.6)+1/(Q808/1.37)) + BZ808/((BZ808+1)/(P808/1.6) + BZ808/(Q808/1.37))</f>
        <v>0</v>
      </c>
      <c r="T808">
        <f>(BU808*BX808)</f>
        <v>0</v>
      </c>
      <c r="U808">
        <f>(CM808+(T808+2*0.95*5.67E-8*(((CM808+$B$7)+273)^4-(CM808+273)^4)-44100*I808)/(1.84*29.3*Q808+8*0.95*5.67E-8*(CM808+273)^3))</f>
        <v>0</v>
      </c>
      <c r="V808">
        <f>($C$7*CN808+$D$7*CO808+$E$7*U808)</f>
        <v>0</v>
      </c>
      <c r="W808">
        <f>0.61365*exp(17.502*V808/(240.97+V808))</f>
        <v>0</v>
      </c>
      <c r="X808">
        <f>(Y808/Z808*100)</f>
        <v>0</v>
      </c>
      <c r="Y808">
        <f>CF808*(CK808+CL808)/1000</f>
        <v>0</v>
      </c>
      <c r="Z808">
        <f>0.61365*exp(17.502*CM808/(240.97+CM808))</f>
        <v>0</v>
      </c>
      <c r="AA808">
        <f>(W808-CF808*(CK808+CL808)/1000)</f>
        <v>0</v>
      </c>
      <c r="AB808">
        <f>(-I808*44100)</f>
        <v>0</v>
      </c>
      <c r="AC808">
        <f>2*29.3*Q808*0.92*(CM808-V808)</f>
        <v>0</v>
      </c>
      <c r="AD808">
        <f>2*0.95*5.67E-8*(((CM808+$B$7)+273)^4-(V808+273)^4)</f>
        <v>0</v>
      </c>
      <c r="AE808">
        <f>T808+AD808+AB808+AC808</f>
        <v>0</v>
      </c>
      <c r="AF808">
        <v>0</v>
      </c>
      <c r="AG808">
        <v>0</v>
      </c>
      <c r="AH808">
        <f>IF(AF808*$H$13&gt;=AJ808,1.0,(AJ808/(AJ808-AF808*$H$13)))</f>
        <v>0</v>
      </c>
      <c r="AI808">
        <f>(AH808-1)*100</f>
        <v>0</v>
      </c>
      <c r="AJ808">
        <f>MAX(0,($B$13+$C$13*CR808)/(1+$D$13*CR808)*CK808/(CM808+273)*$E$13)</f>
        <v>0</v>
      </c>
      <c r="AK808" t="s">
        <v>303</v>
      </c>
      <c r="AL808" t="s">
        <v>303</v>
      </c>
      <c r="AM808">
        <v>0</v>
      </c>
      <c r="AN808">
        <v>0</v>
      </c>
      <c r="AO808">
        <f>1-AM808/AN808</f>
        <v>0</v>
      </c>
      <c r="AP808">
        <v>0</v>
      </c>
      <c r="AQ808" t="s">
        <v>303</v>
      </c>
      <c r="AR808" t="s">
        <v>303</v>
      </c>
      <c r="AS808">
        <v>0</v>
      </c>
      <c r="AT808">
        <v>0</v>
      </c>
      <c r="AU808">
        <f>1-AS808/AT808</f>
        <v>0</v>
      </c>
      <c r="AV808">
        <v>0.5</v>
      </c>
      <c r="AW808">
        <f>BV808</f>
        <v>0</v>
      </c>
      <c r="AX808">
        <f>K808</f>
        <v>0</v>
      </c>
      <c r="AY808">
        <f>AU808*AV808*AW808</f>
        <v>0</v>
      </c>
      <c r="AZ808">
        <f>(AX808-AP808)/AW808</f>
        <v>0</v>
      </c>
      <c r="BA808">
        <f>(AN808-AT808)/AT808</f>
        <v>0</v>
      </c>
      <c r="BB808">
        <f>AM808/(AO808+AM808/AT808)</f>
        <v>0</v>
      </c>
      <c r="BC808" t="s">
        <v>303</v>
      </c>
      <c r="BD808">
        <v>0</v>
      </c>
      <c r="BE808">
        <f>IF(BD808&lt;&gt;0, BD808, BB808)</f>
        <v>0</v>
      </c>
      <c r="BF808">
        <f>1-BE808/AT808</f>
        <v>0</v>
      </c>
      <c r="BG808">
        <f>(AT808-AS808)/(AT808-BE808)</f>
        <v>0</v>
      </c>
      <c r="BH808">
        <f>(AN808-AT808)/(AN808-BE808)</f>
        <v>0</v>
      </c>
      <c r="BI808">
        <f>(AT808-AS808)/(AT808-AM808)</f>
        <v>0</v>
      </c>
      <c r="BJ808">
        <f>(AN808-AT808)/(AN808-AM808)</f>
        <v>0</v>
      </c>
      <c r="BK808">
        <f>(BG808*BE808/AS808)</f>
        <v>0</v>
      </c>
      <c r="BL808">
        <f>(1-BK808)</f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f>$B$11*CS808+$C$11*CT808+$F$11*CU808*(1-CX808)</f>
        <v>0</v>
      </c>
      <c r="BV808">
        <f>BU808*BW808</f>
        <v>0</v>
      </c>
      <c r="BW808">
        <f>($B$11*$D$9+$C$11*$D$9+$F$11*((DH808+CZ808)/MAX(DH808+CZ808+DI808, 0.1)*$I$9+DI808/MAX(DH808+CZ808+DI808, 0.1)*$J$9))/($B$11+$C$11+$F$11)</f>
        <v>0</v>
      </c>
      <c r="BX808">
        <f>($B$11*$K$9+$C$11*$K$9+$F$11*((DH808+CZ808)/MAX(DH808+CZ808+DI808, 0.1)*$P$9+DI808/MAX(DH808+CZ808+DI808, 0.1)*$Q$9))/($B$11+$C$11+$F$11)</f>
        <v>0</v>
      </c>
      <c r="BY808">
        <v>6</v>
      </c>
      <c r="BZ808">
        <v>0.5</v>
      </c>
      <c r="CA808" t="s">
        <v>304</v>
      </c>
      <c r="CB808">
        <v>2</v>
      </c>
      <c r="CC808">
        <v>1625678797.5</v>
      </c>
      <c r="CD808">
        <v>405.084</v>
      </c>
      <c r="CE808">
        <v>419.958</v>
      </c>
      <c r="CF808">
        <v>21.9706</v>
      </c>
      <c r="CG808">
        <v>17.7826666666667</v>
      </c>
      <c r="CH808">
        <v>419.425666666667</v>
      </c>
      <c r="CI808">
        <v>23.6533333333333</v>
      </c>
      <c r="CJ808">
        <v>500.041333333333</v>
      </c>
      <c r="CK808">
        <v>100.413666666667</v>
      </c>
      <c r="CL808">
        <v>0.1001574</v>
      </c>
      <c r="CM808">
        <v>37.2077333333333</v>
      </c>
      <c r="CN808">
        <v>36.2072666666667</v>
      </c>
      <c r="CO808">
        <v>999.9</v>
      </c>
      <c r="CP808">
        <v>0</v>
      </c>
      <c r="CQ808">
        <v>0</v>
      </c>
      <c r="CR808">
        <v>9986.26666666667</v>
      </c>
      <c r="CS808">
        <v>0</v>
      </c>
      <c r="CT808">
        <v>4.80784333333333</v>
      </c>
      <c r="CU808">
        <v>1046.04</v>
      </c>
      <c r="CV808">
        <v>0.962006</v>
      </c>
      <c r="CW808">
        <v>0.0379937</v>
      </c>
      <c r="CX808">
        <v>0</v>
      </c>
      <c r="CY808">
        <v>1066.42333333333</v>
      </c>
      <c r="CZ808">
        <v>4.99912</v>
      </c>
      <c r="DA808">
        <v>11200.4</v>
      </c>
      <c r="DB808">
        <v>6713.06</v>
      </c>
      <c r="DC808">
        <v>39.9786666666667</v>
      </c>
      <c r="DD808">
        <v>42.187</v>
      </c>
      <c r="DE808">
        <v>41.4786666666667</v>
      </c>
      <c r="DF808">
        <v>42.1666666666667</v>
      </c>
      <c r="DG808">
        <v>42.8956666666667</v>
      </c>
      <c r="DH808">
        <v>1001.49</v>
      </c>
      <c r="DI808">
        <v>39.55</v>
      </c>
      <c r="DJ808">
        <v>0</v>
      </c>
      <c r="DK808">
        <v>1625678799.8</v>
      </c>
      <c r="DL808">
        <v>0</v>
      </c>
      <c r="DM808">
        <v>1067.3908</v>
      </c>
      <c r="DN808">
        <v>-10.7407692323002</v>
      </c>
      <c r="DO808">
        <v>-99.2769231517547</v>
      </c>
      <c r="DP808">
        <v>11209.636</v>
      </c>
      <c r="DQ808">
        <v>15</v>
      </c>
      <c r="DR808">
        <v>1625677134.6</v>
      </c>
      <c r="DS808" t="s">
        <v>305</v>
      </c>
      <c r="DT808">
        <v>1625677128.6</v>
      </c>
      <c r="DU808">
        <v>1625677134.6</v>
      </c>
      <c r="DV808">
        <v>2</v>
      </c>
      <c r="DW808">
        <v>0.041</v>
      </c>
      <c r="DX808">
        <v>0.026</v>
      </c>
      <c r="DY808">
        <v>-14.347</v>
      </c>
      <c r="DZ808">
        <v>-1.389</v>
      </c>
      <c r="EA808">
        <v>420</v>
      </c>
      <c r="EB808">
        <v>5</v>
      </c>
      <c r="EC808">
        <v>0.14</v>
      </c>
      <c r="ED808">
        <v>0.08</v>
      </c>
      <c r="EE808">
        <v>-14.9021292682927</v>
      </c>
      <c r="EF808">
        <v>0.24506968641116</v>
      </c>
      <c r="EG808">
        <v>0.0499627189983541</v>
      </c>
      <c r="EH808">
        <v>1</v>
      </c>
      <c r="EI808">
        <v>1068.03285714286</v>
      </c>
      <c r="EJ808">
        <v>-10.7899288914621</v>
      </c>
      <c r="EK808">
        <v>1.10694578891284</v>
      </c>
      <c r="EL808">
        <v>0</v>
      </c>
      <c r="EM808">
        <v>4.19549829268293</v>
      </c>
      <c r="EN808">
        <v>-0.0337103832752495</v>
      </c>
      <c r="EO808">
        <v>0.0087579686091147</v>
      </c>
      <c r="EP808">
        <v>1</v>
      </c>
      <c r="EQ808">
        <v>2</v>
      </c>
      <c r="ER808">
        <v>3</v>
      </c>
      <c r="ES808" t="s">
        <v>349</v>
      </c>
      <c r="ET808">
        <v>100</v>
      </c>
      <c r="EU808">
        <v>100</v>
      </c>
      <c r="EV808">
        <v>-14.341</v>
      </c>
      <c r="EW808">
        <v>-1.683</v>
      </c>
      <c r="EX808">
        <v>-14.3476998515065</v>
      </c>
      <c r="EY808">
        <v>0.000485247639819423</v>
      </c>
      <c r="EZ808">
        <v>-1.36446825205216e-06</v>
      </c>
      <c r="FA808">
        <v>5.78542989185787e-10</v>
      </c>
      <c r="FB808">
        <v>-1.1099058739466</v>
      </c>
      <c r="FC808">
        <v>-0.0508365997127688</v>
      </c>
      <c r="FD808">
        <v>0.00161886503163497</v>
      </c>
      <c r="FE808">
        <v>-2.08621555845513e-05</v>
      </c>
      <c r="FF808">
        <v>0</v>
      </c>
      <c r="FG808">
        <v>2096</v>
      </c>
      <c r="FH808">
        <v>2</v>
      </c>
      <c r="FI808">
        <v>28</v>
      </c>
      <c r="FJ808">
        <v>27.8</v>
      </c>
      <c r="FK808">
        <v>27.7</v>
      </c>
      <c r="FL808">
        <v>18</v>
      </c>
      <c r="FM808">
        <v>495.176</v>
      </c>
      <c r="FN808">
        <v>517.418</v>
      </c>
      <c r="FO808">
        <v>44.1656</v>
      </c>
      <c r="FP808">
        <v>27.3342</v>
      </c>
      <c r="FQ808">
        <v>30.0005</v>
      </c>
      <c r="FR808">
        <v>27.1125</v>
      </c>
      <c r="FS808">
        <v>27.0643</v>
      </c>
      <c r="FT808">
        <v>21.6536</v>
      </c>
      <c r="FU808">
        <v>0</v>
      </c>
      <c r="FV808">
        <v>28.0956</v>
      </c>
      <c r="FW808">
        <v>44.26</v>
      </c>
      <c r="FX808">
        <v>420</v>
      </c>
      <c r="FY808">
        <v>21.817</v>
      </c>
      <c r="FZ808">
        <v>101.603</v>
      </c>
      <c r="GA808">
        <v>96.1017</v>
      </c>
    </row>
    <row r="809" spans="1:183">
      <c r="A809">
        <v>793</v>
      </c>
      <c r="B809">
        <v>1625678800.5</v>
      </c>
      <c r="C809">
        <v>1584.40000009537</v>
      </c>
      <c r="D809" t="s">
        <v>1892</v>
      </c>
      <c r="E809" t="s">
        <v>1893</v>
      </c>
      <c r="F809">
        <v>1</v>
      </c>
      <c r="G809" t="s">
        <v>302</v>
      </c>
      <c r="H809">
        <v>1625678799.5</v>
      </c>
      <c r="I809">
        <f>(J809)/1000</f>
        <v>0</v>
      </c>
      <c r="J809">
        <f>1000*CJ809*AH809*(CF809-CG809)/(100*BY809*(1000-AH809*CF809))</f>
        <v>0</v>
      </c>
      <c r="K809">
        <f>CJ809*AH809*(CE809-CD809*(1000-AH809*CG809)/(1000-AH809*CF809))/(100*BY809)</f>
        <v>0</v>
      </c>
      <c r="L809">
        <f>CD809 - IF(AH809&gt;1, K809*BY809*100.0/(AJ809*CR809), 0)</f>
        <v>0</v>
      </c>
      <c r="M809">
        <f>((S809-I809/2)*L809-K809)/(S809+I809/2)</f>
        <v>0</v>
      </c>
      <c r="N809">
        <f>M809*(CK809+CL809)/1000.0</f>
        <v>0</v>
      </c>
      <c r="O809">
        <f>(CD809 - IF(AH809&gt;1, K809*BY809*100.0/(AJ809*CR809), 0))*(CK809+CL809)/1000.0</f>
        <v>0</v>
      </c>
      <c r="P809">
        <f>2.0/((1/R809-1/Q809)+SIGN(R809)*SQRT((1/R809-1/Q809)*(1/R809-1/Q809) + 4*BZ809/((BZ809+1)*(BZ809+1))*(2*1/R809*1/Q809-1/Q809*1/Q809)))</f>
        <v>0</v>
      </c>
      <c r="Q809">
        <f>IF(LEFT(CA809,1)&lt;&gt;"0",IF(LEFT(CA809,1)="1",3.0,CB809),$D$5+$E$5*(CR809*CK809/($K$5*1000))+$F$5*(CR809*CK809/($K$5*1000))*MAX(MIN(BY809,$J$5),$I$5)*MAX(MIN(BY809,$J$5),$I$5)+$G$5*MAX(MIN(BY809,$J$5),$I$5)*(CR809*CK809/($K$5*1000))+$H$5*(CR809*CK809/($K$5*1000))*(CR809*CK809/($K$5*1000)))</f>
        <v>0</v>
      </c>
      <c r="R809">
        <f>I809*(1000-(1000*0.61365*exp(17.502*V809/(240.97+V809))/(CK809+CL809)+CF809)/2)/(1000*0.61365*exp(17.502*V809/(240.97+V809))/(CK809+CL809)-CF809)</f>
        <v>0</v>
      </c>
      <c r="S809">
        <f>1/((BZ809+1)/(P809/1.6)+1/(Q809/1.37)) + BZ809/((BZ809+1)/(P809/1.6) + BZ809/(Q809/1.37))</f>
        <v>0</v>
      </c>
      <c r="T809">
        <f>(BU809*BX809)</f>
        <v>0</v>
      </c>
      <c r="U809">
        <f>(CM809+(T809+2*0.95*5.67E-8*(((CM809+$B$7)+273)^4-(CM809+273)^4)-44100*I809)/(1.84*29.3*Q809+8*0.95*5.67E-8*(CM809+273)^3))</f>
        <v>0</v>
      </c>
      <c r="V809">
        <f>($C$7*CN809+$D$7*CO809+$E$7*U809)</f>
        <v>0</v>
      </c>
      <c r="W809">
        <f>0.61365*exp(17.502*V809/(240.97+V809))</f>
        <v>0</v>
      </c>
      <c r="X809">
        <f>(Y809/Z809*100)</f>
        <v>0</v>
      </c>
      <c r="Y809">
        <f>CF809*(CK809+CL809)/1000</f>
        <v>0</v>
      </c>
      <c r="Z809">
        <f>0.61365*exp(17.502*CM809/(240.97+CM809))</f>
        <v>0</v>
      </c>
      <c r="AA809">
        <f>(W809-CF809*(CK809+CL809)/1000)</f>
        <v>0</v>
      </c>
      <c r="AB809">
        <f>(-I809*44100)</f>
        <v>0</v>
      </c>
      <c r="AC809">
        <f>2*29.3*Q809*0.92*(CM809-V809)</f>
        <v>0</v>
      </c>
      <c r="AD809">
        <f>2*0.95*5.67E-8*(((CM809+$B$7)+273)^4-(V809+273)^4)</f>
        <v>0</v>
      </c>
      <c r="AE809">
        <f>T809+AD809+AB809+AC809</f>
        <v>0</v>
      </c>
      <c r="AF809">
        <v>0</v>
      </c>
      <c r="AG809">
        <v>0</v>
      </c>
      <c r="AH809">
        <f>IF(AF809*$H$13&gt;=AJ809,1.0,(AJ809/(AJ809-AF809*$H$13)))</f>
        <v>0</v>
      </c>
      <c r="AI809">
        <f>(AH809-1)*100</f>
        <v>0</v>
      </c>
      <c r="AJ809">
        <f>MAX(0,($B$13+$C$13*CR809)/(1+$D$13*CR809)*CK809/(CM809+273)*$E$13)</f>
        <v>0</v>
      </c>
      <c r="AK809" t="s">
        <v>303</v>
      </c>
      <c r="AL809" t="s">
        <v>303</v>
      </c>
      <c r="AM809">
        <v>0</v>
      </c>
      <c r="AN809">
        <v>0</v>
      </c>
      <c r="AO809">
        <f>1-AM809/AN809</f>
        <v>0</v>
      </c>
      <c r="AP809">
        <v>0</v>
      </c>
      <c r="AQ809" t="s">
        <v>303</v>
      </c>
      <c r="AR809" t="s">
        <v>303</v>
      </c>
      <c r="AS809">
        <v>0</v>
      </c>
      <c r="AT809">
        <v>0</v>
      </c>
      <c r="AU809">
        <f>1-AS809/AT809</f>
        <v>0</v>
      </c>
      <c r="AV809">
        <v>0.5</v>
      </c>
      <c r="AW809">
        <f>BV809</f>
        <v>0</v>
      </c>
      <c r="AX809">
        <f>K809</f>
        <v>0</v>
      </c>
      <c r="AY809">
        <f>AU809*AV809*AW809</f>
        <v>0</v>
      </c>
      <c r="AZ809">
        <f>(AX809-AP809)/AW809</f>
        <v>0</v>
      </c>
      <c r="BA809">
        <f>(AN809-AT809)/AT809</f>
        <v>0</v>
      </c>
      <c r="BB809">
        <f>AM809/(AO809+AM809/AT809)</f>
        <v>0</v>
      </c>
      <c r="BC809" t="s">
        <v>303</v>
      </c>
      <c r="BD809">
        <v>0</v>
      </c>
      <c r="BE809">
        <f>IF(BD809&lt;&gt;0, BD809, BB809)</f>
        <v>0</v>
      </c>
      <c r="BF809">
        <f>1-BE809/AT809</f>
        <v>0</v>
      </c>
      <c r="BG809">
        <f>(AT809-AS809)/(AT809-BE809)</f>
        <v>0</v>
      </c>
      <c r="BH809">
        <f>(AN809-AT809)/(AN809-BE809)</f>
        <v>0</v>
      </c>
      <c r="BI809">
        <f>(AT809-AS809)/(AT809-AM809)</f>
        <v>0</v>
      </c>
      <c r="BJ809">
        <f>(AN809-AT809)/(AN809-AM809)</f>
        <v>0</v>
      </c>
      <c r="BK809">
        <f>(BG809*BE809/AS809)</f>
        <v>0</v>
      </c>
      <c r="BL809">
        <f>(1-BK809)</f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f>$B$11*CS809+$C$11*CT809+$F$11*CU809*(1-CX809)</f>
        <v>0</v>
      </c>
      <c r="BV809">
        <f>BU809*BW809</f>
        <v>0</v>
      </c>
      <c r="BW809">
        <f>($B$11*$D$9+$C$11*$D$9+$F$11*((DH809+CZ809)/MAX(DH809+CZ809+DI809, 0.1)*$I$9+DI809/MAX(DH809+CZ809+DI809, 0.1)*$J$9))/($B$11+$C$11+$F$11)</f>
        <v>0</v>
      </c>
      <c r="BX809">
        <f>($B$11*$K$9+$C$11*$K$9+$F$11*((DH809+CZ809)/MAX(DH809+CZ809+DI809, 0.1)*$P$9+DI809/MAX(DH809+CZ809+DI809, 0.1)*$Q$9))/($B$11+$C$11+$F$11)</f>
        <v>0</v>
      </c>
      <c r="BY809">
        <v>6</v>
      </c>
      <c r="BZ809">
        <v>0.5</v>
      </c>
      <c r="CA809" t="s">
        <v>304</v>
      </c>
      <c r="CB809">
        <v>2</v>
      </c>
      <c r="CC809">
        <v>1625678799.5</v>
      </c>
      <c r="CD809">
        <v>405.112</v>
      </c>
      <c r="CE809">
        <v>419.990666666667</v>
      </c>
      <c r="CF809">
        <v>22.0361</v>
      </c>
      <c r="CG809">
        <v>17.8457333333333</v>
      </c>
      <c r="CH809">
        <v>419.453666666667</v>
      </c>
      <c r="CI809">
        <v>23.7194333333333</v>
      </c>
      <c r="CJ809">
        <v>499.987</v>
      </c>
      <c r="CK809">
        <v>100.413333333333</v>
      </c>
      <c r="CL809">
        <v>0.0998293</v>
      </c>
      <c r="CM809">
        <v>37.2382666666667</v>
      </c>
      <c r="CN809">
        <v>36.2343333333333</v>
      </c>
      <c r="CO809">
        <v>999.9</v>
      </c>
      <c r="CP809">
        <v>0</v>
      </c>
      <c r="CQ809">
        <v>0</v>
      </c>
      <c r="CR809">
        <v>10005</v>
      </c>
      <c r="CS809">
        <v>0</v>
      </c>
      <c r="CT809">
        <v>4.80922333333333</v>
      </c>
      <c r="CU809">
        <v>1045.93</v>
      </c>
      <c r="CV809">
        <v>0.962002333333333</v>
      </c>
      <c r="CW809">
        <v>0.0379974</v>
      </c>
      <c r="CX809">
        <v>0</v>
      </c>
      <c r="CY809">
        <v>1066.11666666667</v>
      </c>
      <c r="CZ809">
        <v>4.99912</v>
      </c>
      <c r="DA809">
        <v>11195.0333333333</v>
      </c>
      <c r="DB809">
        <v>6712.35</v>
      </c>
      <c r="DC809">
        <v>40.0623333333333</v>
      </c>
      <c r="DD809">
        <v>42.187</v>
      </c>
      <c r="DE809">
        <v>41.4786666666667</v>
      </c>
      <c r="DF809">
        <v>42.0833333333333</v>
      </c>
      <c r="DG809">
        <v>42.8956666666667</v>
      </c>
      <c r="DH809">
        <v>1001.38</v>
      </c>
      <c r="DI809">
        <v>39.55</v>
      </c>
      <c r="DJ809">
        <v>0</v>
      </c>
      <c r="DK809">
        <v>1625678801.6</v>
      </c>
      <c r="DL809">
        <v>0</v>
      </c>
      <c r="DM809">
        <v>1067.12115384615</v>
      </c>
      <c r="DN809">
        <v>-10.1350427217734</v>
      </c>
      <c r="DO809">
        <v>-97.138461507165</v>
      </c>
      <c r="DP809">
        <v>11206.9807692308</v>
      </c>
      <c r="DQ809">
        <v>15</v>
      </c>
      <c r="DR809">
        <v>1625677134.6</v>
      </c>
      <c r="DS809" t="s">
        <v>305</v>
      </c>
      <c r="DT809">
        <v>1625677128.6</v>
      </c>
      <c r="DU809">
        <v>1625677134.6</v>
      </c>
      <c r="DV809">
        <v>2</v>
      </c>
      <c r="DW809">
        <v>0.041</v>
      </c>
      <c r="DX809">
        <v>0.026</v>
      </c>
      <c r="DY809">
        <v>-14.347</v>
      </c>
      <c r="DZ809">
        <v>-1.389</v>
      </c>
      <c r="EA809">
        <v>420</v>
      </c>
      <c r="EB809">
        <v>5</v>
      </c>
      <c r="EC809">
        <v>0.14</v>
      </c>
      <c r="ED809">
        <v>0.08</v>
      </c>
      <c r="EE809">
        <v>-14.8928024390244</v>
      </c>
      <c r="EF809">
        <v>0.139528222996485</v>
      </c>
      <c r="EG809">
        <v>0.0438629099821242</v>
      </c>
      <c r="EH809">
        <v>1</v>
      </c>
      <c r="EI809">
        <v>1067.66352941176</v>
      </c>
      <c r="EJ809">
        <v>-10.5414779923296</v>
      </c>
      <c r="EK809">
        <v>1.05205648012369</v>
      </c>
      <c r="EL809">
        <v>0</v>
      </c>
      <c r="EM809">
        <v>4.1953487804878</v>
      </c>
      <c r="EN809">
        <v>-0.0480796515679512</v>
      </c>
      <c r="EO809">
        <v>0.00882439611562584</v>
      </c>
      <c r="EP809">
        <v>1</v>
      </c>
      <c r="EQ809">
        <v>2</v>
      </c>
      <c r="ER809">
        <v>3</v>
      </c>
      <c r="ES809" t="s">
        <v>349</v>
      </c>
      <c r="ET809">
        <v>100</v>
      </c>
      <c r="EU809">
        <v>100</v>
      </c>
      <c r="EV809">
        <v>-14.341</v>
      </c>
      <c r="EW809">
        <v>-1.6836</v>
      </c>
      <c r="EX809">
        <v>-14.3476998515065</v>
      </c>
      <c r="EY809">
        <v>0.000485247639819423</v>
      </c>
      <c r="EZ809">
        <v>-1.36446825205216e-06</v>
      </c>
      <c r="FA809">
        <v>5.78542989185787e-10</v>
      </c>
      <c r="FB809">
        <v>-1.1099058739466</v>
      </c>
      <c r="FC809">
        <v>-0.0508365997127688</v>
      </c>
      <c r="FD809">
        <v>0.00161886503163497</v>
      </c>
      <c r="FE809">
        <v>-2.08621555845513e-05</v>
      </c>
      <c r="FF809">
        <v>0</v>
      </c>
      <c r="FG809">
        <v>2096</v>
      </c>
      <c r="FH809">
        <v>2</v>
      </c>
      <c r="FI809">
        <v>28</v>
      </c>
      <c r="FJ809">
        <v>27.9</v>
      </c>
      <c r="FK809">
        <v>27.8</v>
      </c>
      <c r="FL809">
        <v>18</v>
      </c>
      <c r="FM809">
        <v>495.216</v>
      </c>
      <c r="FN809">
        <v>517.318</v>
      </c>
      <c r="FO809">
        <v>44.2081</v>
      </c>
      <c r="FP809">
        <v>27.338</v>
      </c>
      <c r="FQ809">
        <v>30.0007</v>
      </c>
      <c r="FR809">
        <v>27.1156</v>
      </c>
      <c r="FS809">
        <v>27.0674</v>
      </c>
      <c r="FT809">
        <v>21.6555</v>
      </c>
      <c r="FU809">
        <v>0</v>
      </c>
      <c r="FV809">
        <v>28.5309</v>
      </c>
      <c r="FW809">
        <v>44.26</v>
      </c>
      <c r="FX809">
        <v>420</v>
      </c>
      <c r="FY809">
        <v>21.7779</v>
      </c>
      <c r="FZ809">
        <v>101.603</v>
      </c>
      <c r="GA809">
        <v>96.1022</v>
      </c>
    </row>
    <row r="810" spans="1:183">
      <c r="A810">
        <v>794</v>
      </c>
      <c r="B810">
        <v>1625678802.5</v>
      </c>
      <c r="C810">
        <v>1586.40000009537</v>
      </c>
      <c r="D810" t="s">
        <v>1894</v>
      </c>
      <c r="E810" t="s">
        <v>1895</v>
      </c>
      <c r="F810">
        <v>1</v>
      </c>
      <c r="G810" t="s">
        <v>302</v>
      </c>
      <c r="H810">
        <v>1625678801.5</v>
      </c>
      <c r="I810">
        <f>(J810)/1000</f>
        <v>0</v>
      </c>
      <c r="J810">
        <f>1000*CJ810*AH810*(CF810-CG810)/(100*BY810*(1000-AH810*CF810))</f>
        <v>0</v>
      </c>
      <c r="K810">
        <f>CJ810*AH810*(CE810-CD810*(1000-AH810*CG810)/(1000-AH810*CF810))/(100*BY810)</f>
        <v>0</v>
      </c>
      <c r="L810">
        <f>CD810 - IF(AH810&gt;1, K810*BY810*100.0/(AJ810*CR810), 0)</f>
        <v>0</v>
      </c>
      <c r="M810">
        <f>((S810-I810/2)*L810-K810)/(S810+I810/2)</f>
        <v>0</v>
      </c>
      <c r="N810">
        <f>M810*(CK810+CL810)/1000.0</f>
        <v>0</v>
      </c>
      <c r="O810">
        <f>(CD810 - IF(AH810&gt;1, K810*BY810*100.0/(AJ810*CR810), 0))*(CK810+CL810)/1000.0</f>
        <v>0</v>
      </c>
      <c r="P810">
        <f>2.0/((1/R810-1/Q810)+SIGN(R810)*SQRT((1/R810-1/Q810)*(1/R810-1/Q810) + 4*BZ810/((BZ810+1)*(BZ810+1))*(2*1/R810*1/Q810-1/Q810*1/Q810)))</f>
        <v>0</v>
      </c>
      <c r="Q810">
        <f>IF(LEFT(CA810,1)&lt;&gt;"0",IF(LEFT(CA810,1)="1",3.0,CB810),$D$5+$E$5*(CR810*CK810/($K$5*1000))+$F$5*(CR810*CK810/($K$5*1000))*MAX(MIN(BY810,$J$5),$I$5)*MAX(MIN(BY810,$J$5),$I$5)+$G$5*MAX(MIN(BY810,$J$5),$I$5)*(CR810*CK810/($K$5*1000))+$H$5*(CR810*CK810/($K$5*1000))*(CR810*CK810/($K$5*1000)))</f>
        <v>0</v>
      </c>
      <c r="R810">
        <f>I810*(1000-(1000*0.61365*exp(17.502*V810/(240.97+V810))/(CK810+CL810)+CF810)/2)/(1000*0.61365*exp(17.502*V810/(240.97+V810))/(CK810+CL810)-CF810)</f>
        <v>0</v>
      </c>
      <c r="S810">
        <f>1/((BZ810+1)/(P810/1.6)+1/(Q810/1.37)) + BZ810/((BZ810+1)/(P810/1.6) + BZ810/(Q810/1.37))</f>
        <v>0</v>
      </c>
      <c r="T810">
        <f>(BU810*BX810)</f>
        <v>0</v>
      </c>
      <c r="U810">
        <f>(CM810+(T810+2*0.95*5.67E-8*(((CM810+$B$7)+273)^4-(CM810+273)^4)-44100*I810)/(1.84*29.3*Q810+8*0.95*5.67E-8*(CM810+273)^3))</f>
        <v>0</v>
      </c>
      <c r="V810">
        <f>($C$7*CN810+$D$7*CO810+$E$7*U810)</f>
        <v>0</v>
      </c>
      <c r="W810">
        <f>0.61365*exp(17.502*V810/(240.97+V810))</f>
        <v>0</v>
      </c>
      <c r="X810">
        <f>(Y810/Z810*100)</f>
        <v>0</v>
      </c>
      <c r="Y810">
        <f>CF810*(CK810+CL810)/1000</f>
        <v>0</v>
      </c>
      <c r="Z810">
        <f>0.61365*exp(17.502*CM810/(240.97+CM810))</f>
        <v>0</v>
      </c>
      <c r="AA810">
        <f>(W810-CF810*(CK810+CL810)/1000)</f>
        <v>0</v>
      </c>
      <c r="AB810">
        <f>(-I810*44100)</f>
        <v>0</v>
      </c>
      <c r="AC810">
        <f>2*29.3*Q810*0.92*(CM810-V810)</f>
        <v>0</v>
      </c>
      <c r="AD810">
        <f>2*0.95*5.67E-8*(((CM810+$B$7)+273)^4-(V810+273)^4)</f>
        <v>0</v>
      </c>
      <c r="AE810">
        <f>T810+AD810+AB810+AC810</f>
        <v>0</v>
      </c>
      <c r="AF810">
        <v>0</v>
      </c>
      <c r="AG810">
        <v>0</v>
      </c>
      <c r="AH810">
        <f>IF(AF810*$H$13&gt;=AJ810,1.0,(AJ810/(AJ810-AF810*$H$13)))</f>
        <v>0</v>
      </c>
      <c r="AI810">
        <f>(AH810-1)*100</f>
        <v>0</v>
      </c>
      <c r="AJ810">
        <f>MAX(0,($B$13+$C$13*CR810)/(1+$D$13*CR810)*CK810/(CM810+273)*$E$13)</f>
        <v>0</v>
      </c>
      <c r="AK810" t="s">
        <v>303</v>
      </c>
      <c r="AL810" t="s">
        <v>303</v>
      </c>
      <c r="AM810">
        <v>0</v>
      </c>
      <c r="AN810">
        <v>0</v>
      </c>
      <c r="AO810">
        <f>1-AM810/AN810</f>
        <v>0</v>
      </c>
      <c r="AP810">
        <v>0</v>
      </c>
      <c r="AQ810" t="s">
        <v>303</v>
      </c>
      <c r="AR810" t="s">
        <v>303</v>
      </c>
      <c r="AS810">
        <v>0</v>
      </c>
      <c r="AT810">
        <v>0</v>
      </c>
      <c r="AU810">
        <f>1-AS810/AT810</f>
        <v>0</v>
      </c>
      <c r="AV810">
        <v>0.5</v>
      </c>
      <c r="AW810">
        <f>BV810</f>
        <v>0</v>
      </c>
      <c r="AX810">
        <f>K810</f>
        <v>0</v>
      </c>
      <c r="AY810">
        <f>AU810*AV810*AW810</f>
        <v>0</v>
      </c>
      <c r="AZ810">
        <f>(AX810-AP810)/AW810</f>
        <v>0</v>
      </c>
      <c r="BA810">
        <f>(AN810-AT810)/AT810</f>
        <v>0</v>
      </c>
      <c r="BB810">
        <f>AM810/(AO810+AM810/AT810)</f>
        <v>0</v>
      </c>
      <c r="BC810" t="s">
        <v>303</v>
      </c>
      <c r="BD810">
        <v>0</v>
      </c>
      <c r="BE810">
        <f>IF(BD810&lt;&gt;0, BD810, BB810)</f>
        <v>0</v>
      </c>
      <c r="BF810">
        <f>1-BE810/AT810</f>
        <v>0</v>
      </c>
      <c r="BG810">
        <f>(AT810-AS810)/(AT810-BE810)</f>
        <v>0</v>
      </c>
      <c r="BH810">
        <f>(AN810-AT810)/(AN810-BE810)</f>
        <v>0</v>
      </c>
      <c r="BI810">
        <f>(AT810-AS810)/(AT810-AM810)</f>
        <v>0</v>
      </c>
      <c r="BJ810">
        <f>(AN810-AT810)/(AN810-AM810)</f>
        <v>0</v>
      </c>
      <c r="BK810">
        <f>(BG810*BE810/AS810)</f>
        <v>0</v>
      </c>
      <c r="BL810">
        <f>(1-BK810)</f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f>$B$11*CS810+$C$11*CT810+$F$11*CU810*(1-CX810)</f>
        <v>0</v>
      </c>
      <c r="BV810">
        <f>BU810*BW810</f>
        <v>0</v>
      </c>
      <c r="BW810">
        <f>($B$11*$D$9+$C$11*$D$9+$F$11*((DH810+CZ810)/MAX(DH810+CZ810+DI810, 0.1)*$I$9+DI810/MAX(DH810+CZ810+DI810, 0.1)*$J$9))/($B$11+$C$11+$F$11)</f>
        <v>0</v>
      </c>
      <c r="BX810">
        <f>($B$11*$K$9+$C$11*$K$9+$F$11*((DH810+CZ810)/MAX(DH810+CZ810+DI810, 0.1)*$P$9+DI810/MAX(DH810+CZ810+DI810, 0.1)*$Q$9))/($B$11+$C$11+$F$11)</f>
        <v>0</v>
      </c>
      <c r="BY810">
        <v>6</v>
      </c>
      <c r="BZ810">
        <v>0.5</v>
      </c>
      <c r="CA810" t="s">
        <v>304</v>
      </c>
      <c r="CB810">
        <v>2</v>
      </c>
      <c r="CC810">
        <v>1625678801.5</v>
      </c>
      <c r="CD810">
        <v>405.123333333333</v>
      </c>
      <c r="CE810">
        <v>419.967333333333</v>
      </c>
      <c r="CF810">
        <v>22.1003</v>
      </c>
      <c r="CG810">
        <v>17.9145</v>
      </c>
      <c r="CH810">
        <v>419.464333333333</v>
      </c>
      <c r="CI810">
        <v>23.7842</v>
      </c>
      <c r="CJ810">
        <v>500.041666666667</v>
      </c>
      <c r="CK810">
        <v>100.412</v>
      </c>
      <c r="CL810">
        <v>0.1002986</v>
      </c>
      <c r="CM810">
        <v>37.2668333333333</v>
      </c>
      <c r="CN810">
        <v>36.2530333333333</v>
      </c>
      <c r="CO810">
        <v>999.9</v>
      </c>
      <c r="CP810">
        <v>0</v>
      </c>
      <c r="CQ810">
        <v>0</v>
      </c>
      <c r="CR810">
        <v>9970.62666666667</v>
      </c>
      <c r="CS810">
        <v>0</v>
      </c>
      <c r="CT810">
        <v>4.78762666666667</v>
      </c>
      <c r="CU810">
        <v>1046.04666666667</v>
      </c>
      <c r="CV810">
        <v>0.962006</v>
      </c>
      <c r="CW810">
        <v>0.0379937</v>
      </c>
      <c r="CX810">
        <v>0</v>
      </c>
      <c r="CY810">
        <v>1065.73</v>
      </c>
      <c r="CZ810">
        <v>4.99912</v>
      </c>
      <c r="DA810">
        <v>11193.0666666667</v>
      </c>
      <c r="DB810">
        <v>6713.09666666667</v>
      </c>
      <c r="DC810">
        <v>39.9786666666667</v>
      </c>
      <c r="DD810">
        <v>42.208</v>
      </c>
      <c r="DE810">
        <v>41.3333333333333</v>
      </c>
      <c r="DF810">
        <v>42.0416666666667</v>
      </c>
      <c r="DG810">
        <v>42.687</v>
      </c>
      <c r="DH810">
        <v>1001.49666666667</v>
      </c>
      <c r="DI810">
        <v>39.55</v>
      </c>
      <c r="DJ810">
        <v>0</v>
      </c>
      <c r="DK810">
        <v>1625678803.4</v>
      </c>
      <c r="DL810">
        <v>0</v>
      </c>
      <c r="DM810">
        <v>1066.7568</v>
      </c>
      <c r="DN810">
        <v>-9.27538458898376</v>
      </c>
      <c r="DO810">
        <v>-94.5538459705442</v>
      </c>
      <c r="DP810">
        <v>11203.512</v>
      </c>
      <c r="DQ810">
        <v>15</v>
      </c>
      <c r="DR810">
        <v>1625677134.6</v>
      </c>
      <c r="DS810" t="s">
        <v>305</v>
      </c>
      <c r="DT810">
        <v>1625677128.6</v>
      </c>
      <c r="DU810">
        <v>1625677134.6</v>
      </c>
      <c r="DV810">
        <v>2</v>
      </c>
      <c r="DW810">
        <v>0.041</v>
      </c>
      <c r="DX810">
        <v>0.026</v>
      </c>
      <c r="DY810">
        <v>-14.347</v>
      </c>
      <c r="DZ810">
        <v>-1.389</v>
      </c>
      <c r="EA810">
        <v>420</v>
      </c>
      <c r="EB810">
        <v>5</v>
      </c>
      <c r="EC810">
        <v>0.14</v>
      </c>
      <c r="ED810">
        <v>0.08</v>
      </c>
      <c r="EE810">
        <v>-14.8844902439024</v>
      </c>
      <c r="EF810">
        <v>0.127317073170746</v>
      </c>
      <c r="EG810">
        <v>0.042871798706501</v>
      </c>
      <c r="EH810">
        <v>1</v>
      </c>
      <c r="EI810">
        <v>1067.35294117647</v>
      </c>
      <c r="EJ810">
        <v>-10.4382718217582</v>
      </c>
      <c r="EK810">
        <v>1.03564566223986</v>
      </c>
      <c r="EL810">
        <v>0</v>
      </c>
      <c r="EM810">
        <v>4.19447146341463</v>
      </c>
      <c r="EN810">
        <v>-0.0628409059233364</v>
      </c>
      <c r="EO810">
        <v>0.00924159171196241</v>
      </c>
      <c r="EP810">
        <v>1</v>
      </c>
      <c r="EQ810">
        <v>2</v>
      </c>
      <c r="ER810">
        <v>3</v>
      </c>
      <c r="ES810" t="s">
        <v>349</v>
      </c>
      <c r="ET810">
        <v>100</v>
      </c>
      <c r="EU810">
        <v>100</v>
      </c>
      <c r="EV810">
        <v>-14.341</v>
      </c>
      <c r="EW810">
        <v>-1.6842</v>
      </c>
      <c r="EX810">
        <v>-14.3476998515065</v>
      </c>
      <c r="EY810">
        <v>0.000485247639819423</v>
      </c>
      <c r="EZ810">
        <v>-1.36446825205216e-06</v>
      </c>
      <c r="FA810">
        <v>5.78542989185787e-10</v>
      </c>
      <c r="FB810">
        <v>-1.1099058739466</v>
      </c>
      <c r="FC810">
        <v>-0.0508365997127688</v>
      </c>
      <c r="FD810">
        <v>0.00161886503163497</v>
      </c>
      <c r="FE810">
        <v>-2.08621555845513e-05</v>
      </c>
      <c r="FF810">
        <v>0</v>
      </c>
      <c r="FG810">
        <v>2096</v>
      </c>
      <c r="FH810">
        <v>2</v>
      </c>
      <c r="FI810">
        <v>28</v>
      </c>
      <c r="FJ810">
        <v>27.9</v>
      </c>
      <c r="FK810">
        <v>27.8</v>
      </c>
      <c r="FL810">
        <v>18</v>
      </c>
      <c r="FM810">
        <v>495.182</v>
      </c>
      <c r="FN810">
        <v>517.508</v>
      </c>
      <c r="FO810">
        <v>44.2578</v>
      </c>
      <c r="FP810">
        <v>27.3421</v>
      </c>
      <c r="FQ810">
        <v>30.0008</v>
      </c>
      <c r="FR810">
        <v>27.1185</v>
      </c>
      <c r="FS810">
        <v>27.0702</v>
      </c>
      <c r="FT810">
        <v>21.6574</v>
      </c>
      <c r="FU810">
        <v>0</v>
      </c>
      <c r="FV810">
        <v>28.9123</v>
      </c>
      <c r="FW810">
        <v>44.33</v>
      </c>
      <c r="FX810">
        <v>420</v>
      </c>
      <c r="FY810">
        <v>21.7717</v>
      </c>
      <c r="FZ810">
        <v>101.604</v>
      </c>
      <c r="GA810">
        <v>96.1019</v>
      </c>
    </row>
    <row r="811" spans="1:183">
      <c r="A811">
        <v>795</v>
      </c>
      <c r="B811">
        <v>1625678804.5</v>
      </c>
      <c r="C811">
        <v>1588.40000009537</v>
      </c>
      <c r="D811" t="s">
        <v>1896</v>
      </c>
      <c r="E811" t="s">
        <v>1897</v>
      </c>
      <c r="F811">
        <v>1</v>
      </c>
      <c r="G811" t="s">
        <v>302</v>
      </c>
      <c r="H811">
        <v>1625678803.5</v>
      </c>
      <c r="I811">
        <f>(J811)/1000</f>
        <v>0</v>
      </c>
      <c r="J811">
        <f>1000*CJ811*AH811*(CF811-CG811)/(100*BY811*(1000-AH811*CF811))</f>
        <v>0</v>
      </c>
      <c r="K811">
        <f>CJ811*AH811*(CE811-CD811*(1000-AH811*CG811)/(1000-AH811*CF811))/(100*BY811)</f>
        <v>0</v>
      </c>
      <c r="L811">
        <f>CD811 - IF(AH811&gt;1, K811*BY811*100.0/(AJ811*CR811), 0)</f>
        <v>0</v>
      </c>
      <c r="M811">
        <f>((S811-I811/2)*L811-K811)/(S811+I811/2)</f>
        <v>0</v>
      </c>
      <c r="N811">
        <f>M811*(CK811+CL811)/1000.0</f>
        <v>0</v>
      </c>
      <c r="O811">
        <f>(CD811 - IF(AH811&gt;1, K811*BY811*100.0/(AJ811*CR811), 0))*(CK811+CL811)/1000.0</f>
        <v>0</v>
      </c>
      <c r="P811">
        <f>2.0/((1/R811-1/Q811)+SIGN(R811)*SQRT((1/R811-1/Q811)*(1/R811-1/Q811) + 4*BZ811/((BZ811+1)*(BZ811+1))*(2*1/R811*1/Q811-1/Q811*1/Q811)))</f>
        <v>0</v>
      </c>
      <c r="Q811">
        <f>IF(LEFT(CA811,1)&lt;&gt;"0",IF(LEFT(CA811,1)="1",3.0,CB811),$D$5+$E$5*(CR811*CK811/($K$5*1000))+$F$5*(CR811*CK811/($K$5*1000))*MAX(MIN(BY811,$J$5),$I$5)*MAX(MIN(BY811,$J$5),$I$5)+$G$5*MAX(MIN(BY811,$J$5),$I$5)*(CR811*CK811/($K$5*1000))+$H$5*(CR811*CK811/($K$5*1000))*(CR811*CK811/($K$5*1000)))</f>
        <v>0</v>
      </c>
      <c r="R811">
        <f>I811*(1000-(1000*0.61365*exp(17.502*V811/(240.97+V811))/(CK811+CL811)+CF811)/2)/(1000*0.61365*exp(17.502*V811/(240.97+V811))/(CK811+CL811)-CF811)</f>
        <v>0</v>
      </c>
      <c r="S811">
        <f>1/((BZ811+1)/(P811/1.6)+1/(Q811/1.37)) + BZ811/((BZ811+1)/(P811/1.6) + BZ811/(Q811/1.37))</f>
        <v>0</v>
      </c>
      <c r="T811">
        <f>(BU811*BX811)</f>
        <v>0</v>
      </c>
      <c r="U811">
        <f>(CM811+(T811+2*0.95*5.67E-8*(((CM811+$B$7)+273)^4-(CM811+273)^4)-44100*I811)/(1.84*29.3*Q811+8*0.95*5.67E-8*(CM811+273)^3))</f>
        <v>0</v>
      </c>
      <c r="V811">
        <f>($C$7*CN811+$D$7*CO811+$E$7*U811)</f>
        <v>0</v>
      </c>
      <c r="W811">
        <f>0.61365*exp(17.502*V811/(240.97+V811))</f>
        <v>0</v>
      </c>
      <c r="X811">
        <f>(Y811/Z811*100)</f>
        <v>0</v>
      </c>
      <c r="Y811">
        <f>CF811*(CK811+CL811)/1000</f>
        <v>0</v>
      </c>
      <c r="Z811">
        <f>0.61365*exp(17.502*CM811/(240.97+CM811))</f>
        <v>0</v>
      </c>
      <c r="AA811">
        <f>(W811-CF811*(CK811+CL811)/1000)</f>
        <v>0</v>
      </c>
      <c r="AB811">
        <f>(-I811*44100)</f>
        <v>0</v>
      </c>
      <c r="AC811">
        <f>2*29.3*Q811*0.92*(CM811-V811)</f>
        <v>0</v>
      </c>
      <c r="AD811">
        <f>2*0.95*5.67E-8*(((CM811+$B$7)+273)^4-(V811+273)^4)</f>
        <v>0</v>
      </c>
      <c r="AE811">
        <f>T811+AD811+AB811+AC811</f>
        <v>0</v>
      </c>
      <c r="AF811">
        <v>0</v>
      </c>
      <c r="AG811">
        <v>0</v>
      </c>
      <c r="AH811">
        <f>IF(AF811*$H$13&gt;=AJ811,1.0,(AJ811/(AJ811-AF811*$H$13)))</f>
        <v>0</v>
      </c>
      <c r="AI811">
        <f>(AH811-1)*100</f>
        <v>0</v>
      </c>
      <c r="AJ811">
        <f>MAX(0,($B$13+$C$13*CR811)/(1+$D$13*CR811)*CK811/(CM811+273)*$E$13)</f>
        <v>0</v>
      </c>
      <c r="AK811" t="s">
        <v>303</v>
      </c>
      <c r="AL811" t="s">
        <v>303</v>
      </c>
      <c r="AM811">
        <v>0</v>
      </c>
      <c r="AN811">
        <v>0</v>
      </c>
      <c r="AO811">
        <f>1-AM811/AN811</f>
        <v>0</v>
      </c>
      <c r="AP811">
        <v>0</v>
      </c>
      <c r="AQ811" t="s">
        <v>303</v>
      </c>
      <c r="AR811" t="s">
        <v>303</v>
      </c>
      <c r="AS811">
        <v>0</v>
      </c>
      <c r="AT811">
        <v>0</v>
      </c>
      <c r="AU811">
        <f>1-AS811/AT811</f>
        <v>0</v>
      </c>
      <c r="AV811">
        <v>0.5</v>
      </c>
      <c r="AW811">
        <f>BV811</f>
        <v>0</v>
      </c>
      <c r="AX811">
        <f>K811</f>
        <v>0</v>
      </c>
      <c r="AY811">
        <f>AU811*AV811*AW811</f>
        <v>0</v>
      </c>
      <c r="AZ811">
        <f>(AX811-AP811)/AW811</f>
        <v>0</v>
      </c>
      <c r="BA811">
        <f>(AN811-AT811)/AT811</f>
        <v>0</v>
      </c>
      <c r="BB811">
        <f>AM811/(AO811+AM811/AT811)</f>
        <v>0</v>
      </c>
      <c r="BC811" t="s">
        <v>303</v>
      </c>
      <c r="BD811">
        <v>0</v>
      </c>
      <c r="BE811">
        <f>IF(BD811&lt;&gt;0, BD811, BB811)</f>
        <v>0</v>
      </c>
      <c r="BF811">
        <f>1-BE811/AT811</f>
        <v>0</v>
      </c>
      <c r="BG811">
        <f>(AT811-AS811)/(AT811-BE811)</f>
        <v>0</v>
      </c>
      <c r="BH811">
        <f>(AN811-AT811)/(AN811-BE811)</f>
        <v>0</v>
      </c>
      <c r="BI811">
        <f>(AT811-AS811)/(AT811-AM811)</f>
        <v>0</v>
      </c>
      <c r="BJ811">
        <f>(AN811-AT811)/(AN811-AM811)</f>
        <v>0</v>
      </c>
      <c r="BK811">
        <f>(BG811*BE811/AS811)</f>
        <v>0</v>
      </c>
      <c r="BL811">
        <f>(1-BK811)</f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f>$B$11*CS811+$C$11*CT811+$F$11*CU811*(1-CX811)</f>
        <v>0</v>
      </c>
      <c r="BV811">
        <f>BU811*BW811</f>
        <v>0</v>
      </c>
      <c r="BW811">
        <f>($B$11*$D$9+$C$11*$D$9+$F$11*((DH811+CZ811)/MAX(DH811+CZ811+DI811, 0.1)*$I$9+DI811/MAX(DH811+CZ811+DI811, 0.1)*$J$9))/($B$11+$C$11+$F$11)</f>
        <v>0</v>
      </c>
      <c r="BX811">
        <f>($B$11*$K$9+$C$11*$K$9+$F$11*((DH811+CZ811)/MAX(DH811+CZ811+DI811, 0.1)*$P$9+DI811/MAX(DH811+CZ811+DI811, 0.1)*$Q$9))/($B$11+$C$11+$F$11)</f>
        <v>0</v>
      </c>
      <c r="BY811">
        <v>6</v>
      </c>
      <c r="BZ811">
        <v>0.5</v>
      </c>
      <c r="CA811" t="s">
        <v>304</v>
      </c>
      <c r="CB811">
        <v>2</v>
      </c>
      <c r="CC811">
        <v>1625678803.5</v>
      </c>
      <c r="CD811">
        <v>405.115</v>
      </c>
      <c r="CE811">
        <v>419.907</v>
      </c>
      <c r="CF811">
        <v>22.1665</v>
      </c>
      <c r="CG811">
        <v>17.9765333333333</v>
      </c>
      <c r="CH811">
        <v>419.456333333333</v>
      </c>
      <c r="CI811">
        <v>23.8510333333333</v>
      </c>
      <c r="CJ811">
        <v>500.084</v>
      </c>
      <c r="CK811">
        <v>100.412333333333</v>
      </c>
      <c r="CL811">
        <v>0.100156666666667</v>
      </c>
      <c r="CM811">
        <v>37.2955333333333</v>
      </c>
      <c r="CN811">
        <v>36.2734666666667</v>
      </c>
      <c r="CO811">
        <v>999.9</v>
      </c>
      <c r="CP811">
        <v>0</v>
      </c>
      <c r="CQ811">
        <v>0</v>
      </c>
      <c r="CR811">
        <v>9990</v>
      </c>
      <c r="CS811">
        <v>0</v>
      </c>
      <c r="CT811">
        <v>4.78716666666667</v>
      </c>
      <c r="CU811">
        <v>1046.03333333333</v>
      </c>
      <c r="CV811">
        <v>0.962006</v>
      </c>
      <c r="CW811">
        <v>0.0379937</v>
      </c>
      <c r="CX811">
        <v>0</v>
      </c>
      <c r="CY811">
        <v>1065.22</v>
      </c>
      <c r="CZ811">
        <v>4.99912</v>
      </c>
      <c r="DA811">
        <v>11191.2333333333</v>
      </c>
      <c r="DB811">
        <v>6713.04</v>
      </c>
      <c r="DC811">
        <v>40.0413333333333</v>
      </c>
      <c r="DD811">
        <v>42.25</v>
      </c>
      <c r="DE811">
        <v>41.4373333333333</v>
      </c>
      <c r="DF811">
        <v>42.1453333333333</v>
      </c>
      <c r="DG811">
        <v>42.8536666666667</v>
      </c>
      <c r="DH811">
        <v>1001.48333333333</v>
      </c>
      <c r="DI811">
        <v>39.55</v>
      </c>
      <c r="DJ811">
        <v>0</v>
      </c>
      <c r="DK811">
        <v>1625678805.2</v>
      </c>
      <c r="DL811">
        <v>0</v>
      </c>
      <c r="DM811">
        <v>1066.5</v>
      </c>
      <c r="DN811">
        <v>-9.88512819578799</v>
      </c>
      <c r="DO811">
        <v>-97.2752137517084</v>
      </c>
      <c r="DP811">
        <v>11201.4576923077</v>
      </c>
      <c r="DQ811">
        <v>15</v>
      </c>
      <c r="DR811">
        <v>1625677134.6</v>
      </c>
      <c r="DS811" t="s">
        <v>305</v>
      </c>
      <c r="DT811">
        <v>1625677128.6</v>
      </c>
      <c r="DU811">
        <v>1625677134.6</v>
      </c>
      <c r="DV811">
        <v>2</v>
      </c>
      <c r="DW811">
        <v>0.041</v>
      </c>
      <c r="DX811">
        <v>0.026</v>
      </c>
      <c r="DY811">
        <v>-14.347</v>
      </c>
      <c r="DZ811">
        <v>-1.389</v>
      </c>
      <c r="EA811">
        <v>420</v>
      </c>
      <c r="EB811">
        <v>5</v>
      </c>
      <c r="EC811">
        <v>0.14</v>
      </c>
      <c r="ED811">
        <v>0.08</v>
      </c>
      <c r="EE811">
        <v>-14.8736536585366</v>
      </c>
      <c r="EF811">
        <v>0.222083623693398</v>
      </c>
      <c r="EG811">
        <v>0.0492850796081426</v>
      </c>
      <c r="EH811">
        <v>1</v>
      </c>
      <c r="EI811">
        <v>1066.93205882353</v>
      </c>
      <c r="EJ811">
        <v>-10.525052493103</v>
      </c>
      <c r="EK811">
        <v>1.04224243372519</v>
      </c>
      <c r="EL811">
        <v>0</v>
      </c>
      <c r="EM811">
        <v>4.19363658536585</v>
      </c>
      <c r="EN811">
        <v>-0.0647707317073169</v>
      </c>
      <c r="EO811">
        <v>0.00931816835601316</v>
      </c>
      <c r="EP811">
        <v>1</v>
      </c>
      <c r="EQ811">
        <v>2</v>
      </c>
      <c r="ER811">
        <v>3</v>
      </c>
      <c r="ES811" t="s">
        <v>349</v>
      </c>
      <c r="ET811">
        <v>100</v>
      </c>
      <c r="EU811">
        <v>100</v>
      </c>
      <c r="EV811">
        <v>-14.341</v>
      </c>
      <c r="EW811">
        <v>-1.6848</v>
      </c>
      <c r="EX811">
        <v>-14.3476998515065</v>
      </c>
      <c r="EY811">
        <v>0.000485247639819423</v>
      </c>
      <c r="EZ811">
        <v>-1.36446825205216e-06</v>
      </c>
      <c r="FA811">
        <v>5.78542989185787e-10</v>
      </c>
      <c r="FB811">
        <v>-1.1099058739466</v>
      </c>
      <c r="FC811">
        <v>-0.0508365997127688</v>
      </c>
      <c r="FD811">
        <v>0.00161886503163497</v>
      </c>
      <c r="FE811">
        <v>-2.08621555845513e-05</v>
      </c>
      <c r="FF811">
        <v>0</v>
      </c>
      <c r="FG811">
        <v>2096</v>
      </c>
      <c r="FH811">
        <v>2</v>
      </c>
      <c r="FI811">
        <v>28</v>
      </c>
      <c r="FJ811">
        <v>27.9</v>
      </c>
      <c r="FK811">
        <v>27.8</v>
      </c>
      <c r="FL811">
        <v>18</v>
      </c>
      <c r="FM811">
        <v>495.293</v>
      </c>
      <c r="FN811">
        <v>517.495</v>
      </c>
      <c r="FO811">
        <v>44.3075</v>
      </c>
      <c r="FP811">
        <v>27.3461</v>
      </c>
      <c r="FQ811">
        <v>30.0006</v>
      </c>
      <c r="FR811">
        <v>27.1214</v>
      </c>
      <c r="FS811">
        <v>27.0726</v>
      </c>
      <c r="FT811">
        <v>21.6599</v>
      </c>
      <c r="FU811">
        <v>0</v>
      </c>
      <c r="FV811">
        <v>29.4185</v>
      </c>
      <c r="FW811">
        <v>44.33</v>
      </c>
      <c r="FX811">
        <v>420</v>
      </c>
      <c r="FY811">
        <v>21.7964</v>
      </c>
      <c r="FZ811">
        <v>101.603</v>
      </c>
      <c r="GA811">
        <v>96.1006</v>
      </c>
    </row>
    <row r="812" spans="1:183">
      <c r="A812">
        <v>796</v>
      </c>
      <c r="B812">
        <v>1625678806.5</v>
      </c>
      <c r="C812">
        <v>1590.40000009537</v>
      </c>
      <c r="D812" t="s">
        <v>1898</v>
      </c>
      <c r="E812" t="s">
        <v>1899</v>
      </c>
      <c r="F812">
        <v>1</v>
      </c>
      <c r="G812" t="s">
        <v>302</v>
      </c>
      <c r="H812">
        <v>1625678805.5</v>
      </c>
      <c r="I812">
        <f>(J812)/1000</f>
        <v>0</v>
      </c>
      <c r="J812">
        <f>1000*CJ812*AH812*(CF812-CG812)/(100*BY812*(1000-AH812*CF812))</f>
        <v>0</v>
      </c>
      <c r="K812">
        <f>CJ812*AH812*(CE812-CD812*(1000-AH812*CG812)/(1000-AH812*CF812))/(100*BY812)</f>
        <v>0</v>
      </c>
      <c r="L812">
        <f>CD812 - IF(AH812&gt;1, K812*BY812*100.0/(AJ812*CR812), 0)</f>
        <v>0</v>
      </c>
      <c r="M812">
        <f>((S812-I812/2)*L812-K812)/(S812+I812/2)</f>
        <v>0</v>
      </c>
      <c r="N812">
        <f>M812*(CK812+CL812)/1000.0</f>
        <v>0</v>
      </c>
      <c r="O812">
        <f>(CD812 - IF(AH812&gt;1, K812*BY812*100.0/(AJ812*CR812), 0))*(CK812+CL812)/1000.0</f>
        <v>0</v>
      </c>
      <c r="P812">
        <f>2.0/((1/R812-1/Q812)+SIGN(R812)*SQRT((1/R812-1/Q812)*(1/R812-1/Q812) + 4*BZ812/((BZ812+1)*(BZ812+1))*(2*1/R812*1/Q812-1/Q812*1/Q812)))</f>
        <v>0</v>
      </c>
      <c r="Q812">
        <f>IF(LEFT(CA812,1)&lt;&gt;"0",IF(LEFT(CA812,1)="1",3.0,CB812),$D$5+$E$5*(CR812*CK812/($K$5*1000))+$F$5*(CR812*CK812/($K$5*1000))*MAX(MIN(BY812,$J$5),$I$5)*MAX(MIN(BY812,$J$5),$I$5)+$G$5*MAX(MIN(BY812,$J$5),$I$5)*(CR812*CK812/($K$5*1000))+$H$5*(CR812*CK812/($K$5*1000))*(CR812*CK812/($K$5*1000)))</f>
        <v>0</v>
      </c>
      <c r="R812">
        <f>I812*(1000-(1000*0.61365*exp(17.502*V812/(240.97+V812))/(CK812+CL812)+CF812)/2)/(1000*0.61365*exp(17.502*V812/(240.97+V812))/(CK812+CL812)-CF812)</f>
        <v>0</v>
      </c>
      <c r="S812">
        <f>1/((BZ812+1)/(P812/1.6)+1/(Q812/1.37)) + BZ812/((BZ812+1)/(P812/1.6) + BZ812/(Q812/1.37))</f>
        <v>0</v>
      </c>
      <c r="T812">
        <f>(BU812*BX812)</f>
        <v>0</v>
      </c>
      <c r="U812">
        <f>(CM812+(T812+2*0.95*5.67E-8*(((CM812+$B$7)+273)^4-(CM812+273)^4)-44100*I812)/(1.84*29.3*Q812+8*0.95*5.67E-8*(CM812+273)^3))</f>
        <v>0</v>
      </c>
      <c r="V812">
        <f>($C$7*CN812+$D$7*CO812+$E$7*U812)</f>
        <v>0</v>
      </c>
      <c r="W812">
        <f>0.61365*exp(17.502*V812/(240.97+V812))</f>
        <v>0</v>
      </c>
      <c r="X812">
        <f>(Y812/Z812*100)</f>
        <v>0</v>
      </c>
      <c r="Y812">
        <f>CF812*(CK812+CL812)/1000</f>
        <v>0</v>
      </c>
      <c r="Z812">
        <f>0.61365*exp(17.502*CM812/(240.97+CM812))</f>
        <v>0</v>
      </c>
      <c r="AA812">
        <f>(W812-CF812*(CK812+CL812)/1000)</f>
        <v>0</v>
      </c>
      <c r="AB812">
        <f>(-I812*44100)</f>
        <v>0</v>
      </c>
      <c r="AC812">
        <f>2*29.3*Q812*0.92*(CM812-V812)</f>
        <v>0</v>
      </c>
      <c r="AD812">
        <f>2*0.95*5.67E-8*(((CM812+$B$7)+273)^4-(V812+273)^4)</f>
        <v>0</v>
      </c>
      <c r="AE812">
        <f>T812+AD812+AB812+AC812</f>
        <v>0</v>
      </c>
      <c r="AF812">
        <v>0</v>
      </c>
      <c r="AG812">
        <v>0</v>
      </c>
      <c r="AH812">
        <f>IF(AF812*$H$13&gt;=AJ812,1.0,(AJ812/(AJ812-AF812*$H$13)))</f>
        <v>0</v>
      </c>
      <c r="AI812">
        <f>(AH812-1)*100</f>
        <v>0</v>
      </c>
      <c r="AJ812">
        <f>MAX(0,($B$13+$C$13*CR812)/(1+$D$13*CR812)*CK812/(CM812+273)*$E$13)</f>
        <v>0</v>
      </c>
      <c r="AK812" t="s">
        <v>303</v>
      </c>
      <c r="AL812" t="s">
        <v>303</v>
      </c>
      <c r="AM812">
        <v>0</v>
      </c>
      <c r="AN812">
        <v>0</v>
      </c>
      <c r="AO812">
        <f>1-AM812/AN812</f>
        <v>0</v>
      </c>
      <c r="AP812">
        <v>0</v>
      </c>
      <c r="AQ812" t="s">
        <v>303</v>
      </c>
      <c r="AR812" t="s">
        <v>303</v>
      </c>
      <c r="AS812">
        <v>0</v>
      </c>
      <c r="AT812">
        <v>0</v>
      </c>
      <c r="AU812">
        <f>1-AS812/AT812</f>
        <v>0</v>
      </c>
      <c r="AV812">
        <v>0.5</v>
      </c>
      <c r="AW812">
        <f>BV812</f>
        <v>0</v>
      </c>
      <c r="AX812">
        <f>K812</f>
        <v>0</v>
      </c>
      <c r="AY812">
        <f>AU812*AV812*AW812</f>
        <v>0</v>
      </c>
      <c r="AZ812">
        <f>(AX812-AP812)/AW812</f>
        <v>0</v>
      </c>
      <c r="BA812">
        <f>(AN812-AT812)/AT812</f>
        <v>0</v>
      </c>
      <c r="BB812">
        <f>AM812/(AO812+AM812/AT812)</f>
        <v>0</v>
      </c>
      <c r="BC812" t="s">
        <v>303</v>
      </c>
      <c r="BD812">
        <v>0</v>
      </c>
      <c r="BE812">
        <f>IF(BD812&lt;&gt;0, BD812, BB812)</f>
        <v>0</v>
      </c>
      <c r="BF812">
        <f>1-BE812/AT812</f>
        <v>0</v>
      </c>
      <c r="BG812">
        <f>(AT812-AS812)/(AT812-BE812)</f>
        <v>0</v>
      </c>
      <c r="BH812">
        <f>(AN812-AT812)/(AN812-BE812)</f>
        <v>0</v>
      </c>
      <c r="BI812">
        <f>(AT812-AS812)/(AT812-AM812)</f>
        <v>0</v>
      </c>
      <c r="BJ812">
        <f>(AN812-AT812)/(AN812-AM812)</f>
        <v>0</v>
      </c>
      <c r="BK812">
        <f>(BG812*BE812/AS812)</f>
        <v>0</v>
      </c>
      <c r="BL812">
        <f>(1-BK812)</f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f>$B$11*CS812+$C$11*CT812+$F$11*CU812*(1-CX812)</f>
        <v>0</v>
      </c>
      <c r="BV812">
        <f>BU812*BW812</f>
        <v>0</v>
      </c>
      <c r="BW812">
        <f>($B$11*$D$9+$C$11*$D$9+$F$11*((DH812+CZ812)/MAX(DH812+CZ812+DI812, 0.1)*$I$9+DI812/MAX(DH812+CZ812+DI812, 0.1)*$J$9))/($B$11+$C$11+$F$11)</f>
        <v>0</v>
      </c>
      <c r="BX812">
        <f>($B$11*$K$9+$C$11*$K$9+$F$11*((DH812+CZ812)/MAX(DH812+CZ812+DI812, 0.1)*$P$9+DI812/MAX(DH812+CZ812+DI812, 0.1)*$Q$9))/($B$11+$C$11+$F$11)</f>
        <v>0</v>
      </c>
      <c r="BY812">
        <v>6</v>
      </c>
      <c r="BZ812">
        <v>0.5</v>
      </c>
      <c r="CA812" t="s">
        <v>304</v>
      </c>
      <c r="CB812">
        <v>2</v>
      </c>
      <c r="CC812">
        <v>1625678805.5</v>
      </c>
      <c r="CD812">
        <v>405.116333333333</v>
      </c>
      <c r="CE812">
        <v>419.871666666667</v>
      </c>
      <c r="CF812">
        <v>22.2329333333333</v>
      </c>
      <c r="CG812">
        <v>18.0321</v>
      </c>
      <c r="CH812">
        <v>419.458333333333</v>
      </c>
      <c r="CI812">
        <v>23.9180666666667</v>
      </c>
      <c r="CJ812">
        <v>499.969</v>
      </c>
      <c r="CK812">
        <v>100.413666666667</v>
      </c>
      <c r="CL812">
        <v>0.0995177666666667</v>
      </c>
      <c r="CM812">
        <v>37.3256</v>
      </c>
      <c r="CN812">
        <v>36.3073666666667</v>
      </c>
      <c r="CO812">
        <v>999.9</v>
      </c>
      <c r="CP812">
        <v>0</v>
      </c>
      <c r="CQ812">
        <v>0</v>
      </c>
      <c r="CR812">
        <v>10022.4666666667</v>
      </c>
      <c r="CS812">
        <v>0</v>
      </c>
      <c r="CT812">
        <v>4.83587666666667</v>
      </c>
      <c r="CU812">
        <v>1045.93333333333</v>
      </c>
      <c r="CV812">
        <v>0.962002333333333</v>
      </c>
      <c r="CW812">
        <v>0.0379974</v>
      </c>
      <c r="CX812">
        <v>0</v>
      </c>
      <c r="CY812">
        <v>1064.98666666667</v>
      </c>
      <c r="CZ812">
        <v>4.99912</v>
      </c>
      <c r="DA812">
        <v>11186.0666666667</v>
      </c>
      <c r="DB812">
        <v>6712.38333333333</v>
      </c>
      <c r="DC812">
        <v>39.9996666666667</v>
      </c>
      <c r="DD812">
        <v>42.229</v>
      </c>
      <c r="DE812">
        <v>41.5</v>
      </c>
      <c r="DF812">
        <v>42.1453333333333</v>
      </c>
      <c r="DG812">
        <v>42.875</v>
      </c>
      <c r="DH812">
        <v>1001.38333333333</v>
      </c>
      <c r="DI812">
        <v>39.55</v>
      </c>
      <c r="DJ812">
        <v>0</v>
      </c>
      <c r="DK812">
        <v>1625678807.6</v>
      </c>
      <c r="DL812">
        <v>0</v>
      </c>
      <c r="DM812">
        <v>1066.10153846154</v>
      </c>
      <c r="DN812">
        <v>-10.0957264793012</v>
      </c>
      <c r="DO812">
        <v>-101.165811967775</v>
      </c>
      <c r="DP812">
        <v>11197.4192307692</v>
      </c>
      <c r="DQ812">
        <v>15</v>
      </c>
      <c r="DR812">
        <v>1625677134.6</v>
      </c>
      <c r="DS812" t="s">
        <v>305</v>
      </c>
      <c r="DT812">
        <v>1625677128.6</v>
      </c>
      <c r="DU812">
        <v>1625677134.6</v>
      </c>
      <c r="DV812">
        <v>2</v>
      </c>
      <c r="DW812">
        <v>0.041</v>
      </c>
      <c r="DX812">
        <v>0.026</v>
      </c>
      <c r="DY812">
        <v>-14.347</v>
      </c>
      <c r="DZ812">
        <v>-1.389</v>
      </c>
      <c r="EA812">
        <v>420</v>
      </c>
      <c r="EB812">
        <v>5</v>
      </c>
      <c r="EC812">
        <v>0.14</v>
      </c>
      <c r="ED812">
        <v>0.08</v>
      </c>
      <c r="EE812">
        <v>-14.8614756097561</v>
      </c>
      <c r="EF812">
        <v>0.38894006968637</v>
      </c>
      <c r="EG812">
        <v>0.0601690495775628</v>
      </c>
      <c r="EH812">
        <v>1</v>
      </c>
      <c r="EI812">
        <v>1066.54606060606</v>
      </c>
      <c r="EJ812">
        <v>-10.1246180255052</v>
      </c>
      <c r="EK812">
        <v>0.976412541332979</v>
      </c>
      <c r="EL812">
        <v>0</v>
      </c>
      <c r="EM812">
        <v>4.19358682926829</v>
      </c>
      <c r="EN812">
        <v>-0.0433463414634092</v>
      </c>
      <c r="EO812">
        <v>0.00932227346892308</v>
      </c>
      <c r="EP812">
        <v>1</v>
      </c>
      <c r="EQ812">
        <v>2</v>
      </c>
      <c r="ER812">
        <v>3</v>
      </c>
      <c r="ES812" t="s">
        <v>349</v>
      </c>
      <c r="ET812">
        <v>100</v>
      </c>
      <c r="EU812">
        <v>100</v>
      </c>
      <c r="EV812">
        <v>-14.342</v>
      </c>
      <c r="EW812">
        <v>-1.6855</v>
      </c>
      <c r="EX812">
        <v>-14.3476998515065</v>
      </c>
      <c r="EY812">
        <v>0.000485247639819423</v>
      </c>
      <c r="EZ812">
        <v>-1.36446825205216e-06</v>
      </c>
      <c r="FA812">
        <v>5.78542989185787e-10</v>
      </c>
      <c r="FB812">
        <v>-1.1099058739466</v>
      </c>
      <c r="FC812">
        <v>-0.0508365997127688</v>
      </c>
      <c r="FD812">
        <v>0.00161886503163497</v>
      </c>
      <c r="FE812">
        <v>-2.08621555845513e-05</v>
      </c>
      <c r="FF812">
        <v>0</v>
      </c>
      <c r="FG812">
        <v>2096</v>
      </c>
      <c r="FH812">
        <v>2</v>
      </c>
      <c r="FI812">
        <v>28</v>
      </c>
      <c r="FJ812">
        <v>28</v>
      </c>
      <c r="FK812">
        <v>27.9</v>
      </c>
      <c r="FL812">
        <v>18</v>
      </c>
      <c r="FM812">
        <v>495.283</v>
      </c>
      <c r="FN812">
        <v>517.485</v>
      </c>
      <c r="FO812">
        <v>44.3512</v>
      </c>
      <c r="FP812">
        <v>27.3496</v>
      </c>
      <c r="FQ812">
        <v>30.0005</v>
      </c>
      <c r="FR812">
        <v>27.1237</v>
      </c>
      <c r="FS812">
        <v>27.0754</v>
      </c>
      <c r="FT812">
        <v>21.6616</v>
      </c>
      <c r="FU812">
        <v>0</v>
      </c>
      <c r="FV812">
        <v>29.4185</v>
      </c>
      <c r="FW812">
        <v>44.39</v>
      </c>
      <c r="FX812">
        <v>420</v>
      </c>
      <c r="FY812">
        <v>21.7713</v>
      </c>
      <c r="FZ812">
        <v>101.602</v>
      </c>
      <c r="GA812">
        <v>96.1</v>
      </c>
    </row>
    <row r="813" spans="1:183">
      <c r="A813">
        <v>797</v>
      </c>
      <c r="B813">
        <v>1625678808.5</v>
      </c>
      <c r="C813">
        <v>1592.40000009537</v>
      </c>
      <c r="D813" t="s">
        <v>1900</v>
      </c>
      <c r="E813" t="s">
        <v>1901</v>
      </c>
      <c r="F813">
        <v>1</v>
      </c>
      <c r="G813" t="s">
        <v>302</v>
      </c>
      <c r="H813">
        <v>1625678807.5</v>
      </c>
      <c r="I813">
        <f>(J813)/1000</f>
        <v>0</v>
      </c>
      <c r="J813">
        <f>1000*CJ813*AH813*(CF813-CG813)/(100*BY813*(1000-AH813*CF813))</f>
        <v>0</v>
      </c>
      <c r="K813">
        <f>CJ813*AH813*(CE813-CD813*(1000-AH813*CG813)/(1000-AH813*CF813))/(100*BY813)</f>
        <v>0</v>
      </c>
      <c r="L813">
        <f>CD813 - IF(AH813&gt;1, K813*BY813*100.0/(AJ813*CR813), 0)</f>
        <v>0</v>
      </c>
      <c r="M813">
        <f>((S813-I813/2)*L813-K813)/(S813+I813/2)</f>
        <v>0</v>
      </c>
      <c r="N813">
        <f>M813*(CK813+CL813)/1000.0</f>
        <v>0</v>
      </c>
      <c r="O813">
        <f>(CD813 - IF(AH813&gt;1, K813*BY813*100.0/(AJ813*CR813), 0))*(CK813+CL813)/1000.0</f>
        <v>0</v>
      </c>
      <c r="P813">
        <f>2.0/((1/R813-1/Q813)+SIGN(R813)*SQRT((1/R813-1/Q813)*(1/R813-1/Q813) + 4*BZ813/((BZ813+1)*(BZ813+1))*(2*1/R813*1/Q813-1/Q813*1/Q813)))</f>
        <v>0</v>
      </c>
      <c r="Q813">
        <f>IF(LEFT(CA813,1)&lt;&gt;"0",IF(LEFT(CA813,1)="1",3.0,CB813),$D$5+$E$5*(CR813*CK813/($K$5*1000))+$F$5*(CR813*CK813/($K$5*1000))*MAX(MIN(BY813,$J$5),$I$5)*MAX(MIN(BY813,$J$5),$I$5)+$G$5*MAX(MIN(BY813,$J$5),$I$5)*(CR813*CK813/($K$5*1000))+$H$5*(CR813*CK813/($K$5*1000))*(CR813*CK813/($K$5*1000)))</f>
        <v>0</v>
      </c>
      <c r="R813">
        <f>I813*(1000-(1000*0.61365*exp(17.502*V813/(240.97+V813))/(CK813+CL813)+CF813)/2)/(1000*0.61365*exp(17.502*V813/(240.97+V813))/(CK813+CL813)-CF813)</f>
        <v>0</v>
      </c>
      <c r="S813">
        <f>1/((BZ813+1)/(P813/1.6)+1/(Q813/1.37)) + BZ813/((BZ813+1)/(P813/1.6) + BZ813/(Q813/1.37))</f>
        <v>0</v>
      </c>
      <c r="T813">
        <f>(BU813*BX813)</f>
        <v>0</v>
      </c>
      <c r="U813">
        <f>(CM813+(T813+2*0.95*5.67E-8*(((CM813+$B$7)+273)^4-(CM813+273)^4)-44100*I813)/(1.84*29.3*Q813+8*0.95*5.67E-8*(CM813+273)^3))</f>
        <v>0</v>
      </c>
      <c r="V813">
        <f>($C$7*CN813+$D$7*CO813+$E$7*U813)</f>
        <v>0</v>
      </c>
      <c r="W813">
        <f>0.61365*exp(17.502*V813/(240.97+V813))</f>
        <v>0</v>
      </c>
      <c r="X813">
        <f>(Y813/Z813*100)</f>
        <v>0</v>
      </c>
      <c r="Y813">
        <f>CF813*(CK813+CL813)/1000</f>
        <v>0</v>
      </c>
      <c r="Z813">
        <f>0.61365*exp(17.502*CM813/(240.97+CM813))</f>
        <v>0</v>
      </c>
      <c r="AA813">
        <f>(W813-CF813*(CK813+CL813)/1000)</f>
        <v>0</v>
      </c>
      <c r="AB813">
        <f>(-I813*44100)</f>
        <v>0</v>
      </c>
      <c r="AC813">
        <f>2*29.3*Q813*0.92*(CM813-V813)</f>
        <v>0</v>
      </c>
      <c r="AD813">
        <f>2*0.95*5.67E-8*(((CM813+$B$7)+273)^4-(V813+273)^4)</f>
        <v>0</v>
      </c>
      <c r="AE813">
        <f>T813+AD813+AB813+AC813</f>
        <v>0</v>
      </c>
      <c r="AF813">
        <v>0</v>
      </c>
      <c r="AG813">
        <v>0</v>
      </c>
      <c r="AH813">
        <f>IF(AF813*$H$13&gt;=AJ813,1.0,(AJ813/(AJ813-AF813*$H$13)))</f>
        <v>0</v>
      </c>
      <c r="AI813">
        <f>(AH813-1)*100</f>
        <v>0</v>
      </c>
      <c r="AJ813">
        <f>MAX(0,($B$13+$C$13*CR813)/(1+$D$13*CR813)*CK813/(CM813+273)*$E$13)</f>
        <v>0</v>
      </c>
      <c r="AK813" t="s">
        <v>303</v>
      </c>
      <c r="AL813" t="s">
        <v>303</v>
      </c>
      <c r="AM813">
        <v>0</v>
      </c>
      <c r="AN813">
        <v>0</v>
      </c>
      <c r="AO813">
        <f>1-AM813/AN813</f>
        <v>0</v>
      </c>
      <c r="AP813">
        <v>0</v>
      </c>
      <c r="AQ813" t="s">
        <v>303</v>
      </c>
      <c r="AR813" t="s">
        <v>303</v>
      </c>
      <c r="AS813">
        <v>0</v>
      </c>
      <c r="AT813">
        <v>0</v>
      </c>
      <c r="AU813">
        <f>1-AS813/AT813</f>
        <v>0</v>
      </c>
      <c r="AV813">
        <v>0.5</v>
      </c>
      <c r="AW813">
        <f>BV813</f>
        <v>0</v>
      </c>
      <c r="AX813">
        <f>K813</f>
        <v>0</v>
      </c>
      <c r="AY813">
        <f>AU813*AV813*AW813</f>
        <v>0</v>
      </c>
      <c r="AZ813">
        <f>(AX813-AP813)/AW813</f>
        <v>0</v>
      </c>
      <c r="BA813">
        <f>(AN813-AT813)/AT813</f>
        <v>0</v>
      </c>
      <c r="BB813">
        <f>AM813/(AO813+AM813/AT813)</f>
        <v>0</v>
      </c>
      <c r="BC813" t="s">
        <v>303</v>
      </c>
      <c r="BD813">
        <v>0</v>
      </c>
      <c r="BE813">
        <f>IF(BD813&lt;&gt;0, BD813, BB813)</f>
        <v>0</v>
      </c>
      <c r="BF813">
        <f>1-BE813/AT813</f>
        <v>0</v>
      </c>
      <c r="BG813">
        <f>(AT813-AS813)/(AT813-BE813)</f>
        <v>0</v>
      </c>
      <c r="BH813">
        <f>(AN813-AT813)/(AN813-BE813)</f>
        <v>0</v>
      </c>
      <c r="BI813">
        <f>(AT813-AS813)/(AT813-AM813)</f>
        <v>0</v>
      </c>
      <c r="BJ813">
        <f>(AN813-AT813)/(AN813-AM813)</f>
        <v>0</v>
      </c>
      <c r="BK813">
        <f>(BG813*BE813/AS813)</f>
        <v>0</v>
      </c>
      <c r="BL813">
        <f>(1-BK813)</f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f>$B$11*CS813+$C$11*CT813+$F$11*CU813*(1-CX813)</f>
        <v>0</v>
      </c>
      <c r="BV813">
        <f>BU813*BW813</f>
        <v>0</v>
      </c>
      <c r="BW813">
        <f>($B$11*$D$9+$C$11*$D$9+$F$11*((DH813+CZ813)/MAX(DH813+CZ813+DI813, 0.1)*$I$9+DI813/MAX(DH813+CZ813+DI813, 0.1)*$J$9))/($B$11+$C$11+$F$11)</f>
        <v>0</v>
      </c>
      <c r="BX813">
        <f>($B$11*$K$9+$C$11*$K$9+$F$11*((DH813+CZ813)/MAX(DH813+CZ813+DI813, 0.1)*$P$9+DI813/MAX(DH813+CZ813+DI813, 0.1)*$Q$9))/($B$11+$C$11+$F$11)</f>
        <v>0</v>
      </c>
      <c r="BY813">
        <v>6</v>
      </c>
      <c r="BZ813">
        <v>0.5</v>
      </c>
      <c r="CA813" t="s">
        <v>304</v>
      </c>
      <c r="CB813">
        <v>2</v>
      </c>
      <c r="CC813">
        <v>1625678807.5</v>
      </c>
      <c r="CD813">
        <v>405.106</v>
      </c>
      <c r="CE813">
        <v>419.876666666667</v>
      </c>
      <c r="CF813">
        <v>22.2957</v>
      </c>
      <c r="CG813">
        <v>18.0864</v>
      </c>
      <c r="CH813">
        <v>419.448</v>
      </c>
      <c r="CI813">
        <v>23.9814666666667</v>
      </c>
      <c r="CJ813">
        <v>499.985333333333</v>
      </c>
      <c r="CK813">
        <v>100.415666666667</v>
      </c>
      <c r="CL813">
        <v>0.0999256333333333</v>
      </c>
      <c r="CM813">
        <v>37.3565666666667</v>
      </c>
      <c r="CN813">
        <v>36.3449666666667</v>
      </c>
      <c r="CO813">
        <v>999.9</v>
      </c>
      <c r="CP813">
        <v>0</v>
      </c>
      <c r="CQ813">
        <v>0</v>
      </c>
      <c r="CR813">
        <v>10006.2333333333</v>
      </c>
      <c r="CS813">
        <v>0</v>
      </c>
      <c r="CT813">
        <v>4.88826</v>
      </c>
      <c r="CU813">
        <v>1046.03</v>
      </c>
      <c r="CV813">
        <v>0.962006</v>
      </c>
      <c r="CW813">
        <v>0.0379937</v>
      </c>
      <c r="CX813">
        <v>0</v>
      </c>
      <c r="CY813">
        <v>1064.67333333333</v>
      </c>
      <c r="CZ813">
        <v>4.99912</v>
      </c>
      <c r="DA813">
        <v>11182.9333333333</v>
      </c>
      <c r="DB813">
        <v>6713.03333333333</v>
      </c>
      <c r="DC813">
        <v>39.9996666666667</v>
      </c>
      <c r="DD813">
        <v>42.25</v>
      </c>
      <c r="DE813">
        <v>41.3333333333333</v>
      </c>
      <c r="DF813">
        <v>42.1036666666667</v>
      </c>
      <c r="DG813">
        <v>42.7916666666667</v>
      </c>
      <c r="DH813">
        <v>1001.48</v>
      </c>
      <c r="DI813">
        <v>39.55</v>
      </c>
      <c r="DJ813">
        <v>0</v>
      </c>
      <c r="DK813">
        <v>1625678809.4</v>
      </c>
      <c r="DL813">
        <v>0</v>
      </c>
      <c r="DM813">
        <v>1065.7384</v>
      </c>
      <c r="DN813">
        <v>-10.2384615110757</v>
      </c>
      <c r="DO813">
        <v>-104.376922921051</v>
      </c>
      <c r="DP813">
        <v>11193.98</v>
      </c>
      <c r="DQ813">
        <v>15</v>
      </c>
      <c r="DR813">
        <v>1625677134.6</v>
      </c>
      <c r="DS813" t="s">
        <v>305</v>
      </c>
      <c r="DT813">
        <v>1625677128.6</v>
      </c>
      <c r="DU813">
        <v>1625677134.6</v>
      </c>
      <c r="DV813">
        <v>2</v>
      </c>
      <c r="DW813">
        <v>0.041</v>
      </c>
      <c r="DX813">
        <v>0.026</v>
      </c>
      <c r="DY813">
        <v>-14.347</v>
      </c>
      <c r="DZ813">
        <v>-1.389</v>
      </c>
      <c r="EA813">
        <v>420</v>
      </c>
      <c r="EB813">
        <v>5</v>
      </c>
      <c r="EC813">
        <v>0.14</v>
      </c>
      <c r="ED813">
        <v>0.08</v>
      </c>
      <c r="EE813">
        <v>-14.8545195121951</v>
      </c>
      <c r="EF813">
        <v>0.571114285714275</v>
      </c>
      <c r="EG813">
        <v>0.0660466953051978</v>
      </c>
      <c r="EH813">
        <v>0</v>
      </c>
      <c r="EI813">
        <v>1066.28705882353</v>
      </c>
      <c r="EJ813">
        <v>-9.97953748770698</v>
      </c>
      <c r="EK813">
        <v>0.98939532755457</v>
      </c>
      <c r="EL813">
        <v>1</v>
      </c>
      <c r="EM813">
        <v>4.19410731707317</v>
      </c>
      <c r="EN813">
        <v>-0.00247630662021286</v>
      </c>
      <c r="EO813">
        <v>0.00997003927002324</v>
      </c>
      <c r="EP813">
        <v>1</v>
      </c>
      <c r="EQ813">
        <v>2</v>
      </c>
      <c r="ER813">
        <v>3</v>
      </c>
      <c r="ES813" t="s">
        <v>349</v>
      </c>
      <c r="ET813">
        <v>100</v>
      </c>
      <c r="EU813">
        <v>100</v>
      </c>
      <c r="EV813">
        <v>-14.342</v>
      </c>
      <c r="EW813">
        <v>-1.6861</v>
      </c>
      <c r="EX813">
        <v>-14.3476998515065</v>
      </c>
      <c r="EY813">
        <v>0.000485247639819423</v>
      </c>
      <c r="EZ813">
        <v>-1.36446825205216e-06</v>
      </c>
      <c r="FA813">
        <v>5.78542989185787e-10</v>
      </c>
      <c r="FB813">
        <v>-1.1099058739466</v>
      </c>
      <c r="FC813">
        <v>-0.0508365997127688</v>
      </c>
      <c r="FD813">
        <v>0.00161886503163497</v>
      </c>
      <c r="FE813">
        <v>-2.08621555845513e-05</v>
      </c>
      <c r="FF813">
        <v>0</v>
      </c>
      <c r="FG813">
        <v>2096</v>
      </c>
      <c r="FH813">
        <v>2</v>
      </c>
      <c r="FI813">
        <v>28</v>
      </c>
      <c r="FJ813">
        <v>28</v>
      </c>
      <c r="FK813">
        <v>27.9</v>
      </c>
      <c r="FL813">
        <v>18</v>
      </c>
      <c r="FM813">
        <v>495.205</v>
      </c>
      <c r="FN813">
        <v>517.675</v>
      </c>
      <c r="FO813">
        <v>44.3922</v>
      </c>
      <c r="FP813">
        <v>27.3537</v>
      </c>
      <c r="FQ813">
        <v>30.0005</v>
      </c>
      <c r="FR813">
        <v>27.1266</v>
      </c>
      <c r="FS813">
        <v>27.0782</v>
      </c>
      <c r="FT813">
        <v>21.6622</v>
      </c>
      <c r="FU813">
        <v>0</v>
      </c>
      <c r="FV813">
        <v>29.8811</v>
      </c>
      <c r="FW813">
        <v>44.46</v>
      </c>
      <c r="FX813">
        <v>420</v>
      </c>
      <c r="FY813">
        <v>21.7529</v>
      </c>
      <c r="FZ813">
        <v>101.602</v>
      </c>
      <c r="GA813">
        <v>96.0988</v>
      </c>
    </row>
    <row r="814" spans="1:183">
      <c r="A814">
        <v>798</v>
      </c>
      <c r="B814">
        <v>1625678810.5</v>
      </c>
      <c r="C814">
        <v>1594.40000009537</v>
      </c>
      <c r="D814" t="s">
        <v>1902</v>
      </c>
      <c r="E814" t="s">
        <v>1903</v>
      </c>
      <c r="F814">
        <v>1</v>
      </c>
      <c r="G814" t="s">
        <v>302</v>
      </c>
      <c r="H814">
        <v>1625678809.5</v>
      </c>
      <c r="I814">
        <f>(J814)/1000</f>
        <v>0</v>
      </c>
      <c r="J814">
        <f>1000*CJ814*AH814*(CF814-CG814)/(100*BY814*(1000-AH814*CF814))</f>
        <v>0</v>
      </c>
      <c r="K814">
        <f>CJ814*AH814*(CE814-CD814*(1000-AH814*CG814)/(1000-AH814*CF814))/(100*BY814)</f>
        <v>0</v>
      </c>
      <c r="L814">
        <f>CD814 - IF(AH814&gt;1, K814*BY814*100.0/(AJ814*CR814), 0)</f>
        <v>0</v>
      </c>
      <c r="M814">
        <f>((S814-I814/2)*L814-K814)/(S814+I814/2)</f>
        <v>0</v>
      </c>
      <c r="N814">
        <f>M814*(CK814+CL814)/1000.0</f>
        <v>0</v>
      </c>
      <c r="O814">
        <f>(CD814 - IF(AH814&gt;1, K814*BY814*100.0/(AJ814*CR814), 0))*(CK814+CL814)/1000.0</f>
        <v>0</v>
      </c>
      <c r="P814">
        <f>2.0/((1/R814-1/Q814)+SIGN(R814)*SQRT((1/R814-1/Q814)*(1/R814-1/Q814) + 4*BZ814/((BZ814+1)*(BZ814+1))*(2*1/R814*1/Q814-1/Q814*1/Q814)))</f>
        <v>0</v>
      </c>
      <c r="Q814">
        <f>IF(LEFT(CA814,1)&lt;&gt;"0",IF(LEFT(CA814,1)="1",3.0,CB814),$D$5+$E$5*(CR814*CK814/($K$5*1000))+$F$5*(CR814*CK814/($K$5*1000))*MAX(MIN(BY814,$J$5),$I$5)*MAX(MIN(BY814,$J$5),$I$5)+$G$5*MAX(MIN(BY814,$J$5),$I$5)*(CR814*CK814/($K$5*1000))+$H$5*(CR814*CK814/($K$5*1000))*(CR814*CK814/($K$5*1000)))</f>
        <v>0</v>
      </c>
      <c r="R814">
        <f>I814*(1000-(1000*0.61365*exp(17.502*V814/(240.97+V814))/(CK814+CL814)+CF814)/2)/(1000*0.61365*exp(17.502*V814/(240.97+V814))/(CK814+CL814)-CF814)</f>
        <v>0</v>
      </c>
      <c r="S814">
        <f>1/((BZ814+1)/(P814/1.6)+1/(Q814/1.37)) + BZ814/((BZ814+1)/(P814/1.6) + BZ814/(Q814/1.37))</f>
        <v>0</v>
      </c>
      <c r="T814">
        <f>(BU814*BX814)</f>
        <v>0</v>
      </c>
      <c r="U814">
        <f>(CM814+(T814+2*0.95*5.67E-8*(((CM814+$B$7)+273)^4-(CM814+273)^4)-44100*I814)/(1.84*29.3*Q814+8*0.95*5.67E-8*(CM814+273)^3))</f>
        <v>0</v>
      </c>
      <c r="V814">
        <f>($C$7*CN814+$D$7*CO814+$E$7*U814)</f>
        <v>0</v>
      </c>
      <c r="W814">
        <f>0.61365*exp(17.502*V814/(240.97+V814))</f>
        <v>0</v>
      </c>
      <c r="X814">
        <f>(Y814/Z814*100)</f>
        <v>0</v>
      </c>
      <c r="Y814">
        <f>CF814*(CK814+CL814)/1000</f>
        <v>0</v>
      </c>
      <c r="Z814">
        <f>0.61365*exp(17.502*CM814/(240.97+CM814))</f>
        <v>0</v>
      </c>
      <c r="AA814">
        <f>(W814-CF814*(CK814+CL814)/1000)</f>
        <v>0</v>
      </c>
      <c r="AB814">
        <f>(-I814*44100)</f>
        <v>0</v>
      </c>
      <c r="AC814">
        <f>2*29.3*Q814*0.92*(CM814-V814)</f>
        <v>0</v>
      </c>
      <c r="AD814">
        <f>2*0.95*5.67E-8*(((CM814+$B$7)+273)^4-(V814+273)^4)</f>
        <v>0</v>
      </c>
      <c r="AE814">
        <f>T814+AD814+AB814+AC814</f>
        <v>0</v>
      </c>
      <c r="AF814">
        <v>0</v>
      </c>
      <c r="AG814">
        <v>0</v>
      </c>
      <c r="AH814">
        <f>IF(AF814*$H$13&gt;=AJ814,1.0,(AJ814/(AJ814-AF814*$H$13)))</f>
        <v>0</v>
      </c>
      <c r="AI814">
        <f>(AH814-1)*100</f>
        <v>0</v>
      </c>
      <c r="AJ814">
        <f>MAX(0,($B$13+$C$13*CR814)/(1+$D$13*CR814)*CK814/(CM814+273)*$E$13)</f>
        <v>0</v>
      </c>
      <c r="AK814" t="s">
        <v>303</v>
      </c>
      <c r="AL814" t="s">
        <v>303</v>
      </c>
      <c r="AM814">
        <v>0</v>
      </c>
      <c r="AN814">
        <v>0</v>
      </c>
      <c r="AO814">
        <f>1-AM814/AN814</f>
        <v>0</v>
      </c>
      <c r="AP814">
        <v>0</v>
      </c>
      <c r="AQ814" t="s">
        <v>303</v>
      </c>
      <c r="AR814" t="s">
        <v>303</v>
      </c>
      <c r="AS814">
        <v>0</v>
      </c>
      <c r="AT814">
        <v>0</v>
      </c>
      <c r="AU814">
        <f>1-AS814/AT814</f>
        <v>0</v>
      </c>
      <c r="AV814">
        <v>0.5</v>
      </c>
      <c r="AW814">
        <f>BV814</f>
        <v>0</v>
      </c>
      <c r="AX814">
        <f>K814</f>
        <v>0</v>
      </c>
      <c r="AY814">
        <f>AU814*AV814*AW814</f>
        <v>0</v>
      </c>
      <c r="AZ814">
        <f>(AX814-AP814)/AW814</f>
        <v>0</v>
      </c>
      <c r="BA814">
        <f>(AN814-AT814)/AT814</f>
        <v>0</v>
      </c>
      <c r="BB814">
        <f>AM814/(AO814+AM814/AT814)</f>
        <v>0</v>
      </c>
      <c r="BC814" t="s">
        <v>303</v>
      </c>
      <c r="BD814">
        <v>0</v>
      </c>
      <c r="BE814">
        <f>IF(BD814&lt;&gt;0, BD814, BB814)</f>
        <v>0</v>
      </c>
      <c r="BF814">
        <f>1-BE814/AT814</f>
        <v>0</v>
      </c>
      <c r="BG814">
        <f>(AT814-AS814)/(AT814-BE814)</f>
        <v>0</v>
      </c>
      <c r="BH814">
        <f>(AN814-AT814)/(AN814-BE814)</f>
        <v>0</v>
      </c>
      <c r="BI814">
        <f>(AT814-AS814)/(AT814-AM814)</f>
        <v>0</v>
      </c>
      <c r="BJ814">
        <f>(AN814-AT814)/(AN814-AM814)</f>
        <v>0</v>
      </c>
      <c r="BK814">
        <f>(BG814*BE814/AS814)</f>
        <v>0</v>
      </c>
      <c r="BL814">
        <f>(1-BK814)</f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f>$B$11*CS814+$C$11*CT814+$F$11*CU814*(1-CX814)</f>
        <v>0</v>
      </c>
      <c r="BV814">
        <f>BU814*BW814</f>
        <v>0</v>
      </c>
      <c r="BW814">
        <f>($B$11*$D$9+$C$11*$D$9+$F$11*((DH814+CZ814)/MAX(DH814+CZ814+DI814, 0.1)*$I$9+DI814/MAX(DH814+CZ814+DI814, 0.1)*$J$9))/($B$11+$C$11+$F$11)</f>
        <v>0</v>
      </c>
      <c r="BX814">
        <f>($B$11*$K$9+$C$11*$K$9+$F$11*((DH814+CZ814)/MAX(DH814+CZ814+DI814, 0.1)*$P$9+DI814/MAX(DH814+CZ814+DI814, 0.1)*$Q$9))/($B$11+$C$11+$F$11)</f>
        <v>0</v>
      </c>
      <c r="BY814">
        <v>6</v>
      </c>
      <c r="BZ814">
        <v>0.5</v>
      </c>
      <c r="CA814" t="s">
        <v>304</v>
      </c>
      <c r="CB814">
        <v>2</v>
      </c>
      <c r="CC814">
        <v>1625678809.5</v>
      </c>
      <c r="CD814">
        <v>405.122666666667</v>
      </c>
      <c r="CE814">
        <v>419.92</v>
      </c>
      <c r="CF814">
        <v>22.3566333333333</v>
      </c>
      <c r="CG814">
        <v>18.1442666666667</v>
      </c>
      <c r="CH814">
        <v>419.464333333333</v>
      </c>
      <c r="CI814">
        <v>24.0429</v>
      </c>
      <c r="CJ814">
        <v>500.062666666667</v>
      </c>
      <c r="CK814">
        <v>100.416</v>
      </c>
      <c r="CL814">
        <v>0.100372333333333</v>
      </c>
      <c r="CM814">
        <v>37.3872</v>
      </c>
      <c r="CN814">
        <v>36.3743333333333</v>
      </c>
      <c r="CO814">
        <v>999.9</v>
      </c>
      <c r="CP814">
        <v>0</v>
      </c>
      <c r="CQ814">
        <v>0</v>
      </c>
      <c r="CR814">
        <v>10003.7833333333</v>
      </c>
      <c r="CS814">
        <v>0</v>
      </c>
      <c r="CT814">
        <v>4.90572</v>
      </c>
      <c r="CU814">
        <v>1046.03333333333</v>
      </c>
      <c r="CV814">
        <v>0.962006</v>
      </c>
      <c r="CW814">
        <v>0.0379937</v>
      </c>
      <c r="CX814">
        <v>0</v>
      </c>
      <c r="CY814">
        <v>1064.16666666667</v>
      </c>
      <c r="CZ814">
        <v>4.99912</v>
      </c>
      <c r="DA814">
        <v>11179.5</v>
      </c>
      <c r="DB814">
        <v>6713.02</v>
      </c>
      <c r="DC814">
        <v>40</v>
      </c>
      <c r="DD814">
        <v>42.25</v>
      </c>
      <c r="DE814">
        <v>41.3953333333333</v>
      </c>
      <c r="DF814">
        <v>42.062</v>
      </c>
      <c r="DG814">
        <v>42.7706666666667</v>
      </c>
      <c r="DH814">
        <v>1001.48333333333</v>
      </c>
      <c r="DI814">
        <v>39.55</v>
      </c>
      <c r="DJ814">
        <v>0</v>
      </c>
      <c r="DK814">
        <v>1625678811.8</v>
      </c>
      <c r="DL814">
        <v>0</v>
      </c>
      <c r="DM814">
        <v>1065.3248</v>
      </c>
      <c r="DN814">
        <v>-11.0130769322872</v>
      </c>
      <c r="DO814">
        <v>-100.969230914655</v>
      </c>
      <c r="DP814">
        <v>11189.7</v>
      </c>
      <c r="DQ814">
        <v>15</v>
      </c>
      <c r="DR814">
        <v>1625677134.6</v>
      </c>
      <c r="DS814" t="s">
        <v>305</v>
      </c>
      <c r="DT814">
        <v>1625677128.6</v>
      </c>
      <c r="DU814">
        <v>1625677134.6</v>
      </c>
      <c r="DV814">
        <v>2</v>
      </c>
      <c r="DW814">
        <v>0.041</v>
      </c>
      <c r="DX814">
        <v>0.026</v>
      </c>
      <c r="DY814">
        <v>-14.347</v>
      </c>
      <c r="DZ814">
        <v>-1.389</v>
      </c>
      <c r="EA814">
        <v>420</v>
      </c>
      <c r="EB814">
        <v>5</v>
      </c>
      <c r="EC814">
        <v>0.14</v>
      </c>
      <c r="ED814">
        <v>0.08</v>
      </c>
      <c r="EE814">
        <v>-14.8428707317073</v>
      </c>
      <c r="EF814">
        <v>0.543631358885014</v>
      </c>
      <c r="EG814">
        <v>0.0637456655395043</v>
      </c>
      <c r="EH814">
        <v>0</v>
      </c>
      <c r="EI814">
        <v>1065.92085714286</v>
      </c>
      <c r="EJ814">
        <v>-10.3338878696153</v>
      </c>
      <c r="EK814">
        <v>1.05063075321057</v>
      </c>
      <c r="EL814">
        <v>0</v>
      </c>
      <c r="EM814">
        <v>4.19439487804878</v>
      </c>
      <c r="EN814">
        <v>0.0528223693379867</v>
      </c>
      <c r="EO814">
        <v>0.0104181144125008</v>
      </c>
      <c r="EP814">
        <v>1</v>
      </c>
      <c r="EQ814">
        <v>1</v>
      </c>
      <c r="ER814">
        <v>3</v>
      </c>
      <c r="ES814" t="s">
        <v>427</v>
      </c>
      <c r="ET814">
        <v>100</v>
      </c>
      <c r="EU814">
        <v>100</v>
      </c>
      <c r="EV814">
        <v>-14.341</v>
      </c>
      <c r="EW814">
        <v>-1.6866</v>
      </c>
      <c r="EX814">
        <v>-14.3476998515065</v>
      </c>
      <c r="EY814">
        <v>0.000485247639819423</v>
      </c>
      <c r="EZ814">
        <v>-1.36446825205216e-06</v>
      </c>
      <c r="FA814">
        <v>5.78542989185787e-10</v>
      </c>
      <c r="FB814">
        <v>-1.1099058739466</v>
      </c>
      <c r="FC814">
        <v>-0.0508365997127688</v>
      </c>
      <c r="FD814">
        <v>0.00161886503163497</v>
      </c>
      <c r="FE814">
        <v>-2.08621555845513e-05</v>
      </c>
      <c r="FF814">
        <v>0</v>
      </c>
      <c r="FG814">
        <v>2096</v>
      </c>
      <c r="FH814">
        <v>2</v>
      </c>
      <c r="FI814">
        <v>28</v>
      </c>
      <c r="FJ814">
        <v>28</v>
      </c>
      <c r="FK814">
        <v>27.9</v>
      </c>
      <c r="FL814">
        <v>18</v>
      </c>
      <c r="FM814">
        <v>495.374</v>
      </c>
      <c r="FN814">
        <v>517.681</v>
      </c>
      <c r="FO814">
        <v>44.4348</v>
      </c>
      <c r="FP814">
        <v>27.3575</v>
      </c>
      <c r="FQ814">
        <v>30.0007</v>
      </c>
      <c r="FR814">
        <v>27.1293</v>
      </c>
      <c r="FS814">
        <v>27.0809</v>
      </c>
      <c r="FT814">
        <v>21.6638</v>
      </c>
      <c r="FU814">
        <v>0</v>
      </c>
      <c r="FV814">
        <v>30.3093</v>
      </c>
      <c r="FW814">
        <v>44.53</v>
      </c>
      <c r="FX814">
        <v>420</v>
      </c>
      <c r="FY814">
        <v>21.7</v>
      </c>
      <c r="FZ814">
        <v>101.602</v>
      </c>
      <c r="GA814">
        <v>96.0979</v>
      </c>
    </row>
    <row r="815" spans="1:183">
      <c r="A815">
        <v>799</v>
      </c>
      <c r="B815">
        <v>1625678812.5</v>
      </c>
      <c r="C815">
        <v>1596.40000009537</v>
      </c>
      <c r="D815" t="s">
        <v>1904</v>
      </c>
      <c r="E815" t="s">
        <v>1905</v>
      </c>
      <c r="F815">
        <v>1</v>
      </c>
      <c r="G815" t="s">
        <v>302</v>
      </c>
      <c r="H815">
        <v>1625678811.5</v>
      </c>
      <c r="I815">
        <f>(J815)/1000</f>
        <v>0</v>
      </c>
      <c r="J815">
        <f>1000*CJ815*AH815*(CF815-CG815)/(100*BY815*(1000-AH815*CF815))</f>
        <v>0</v>
      </c>
      <c r="K815">
        <f>CJ815*AH815*(CE815-CD815*(1000-AH815*CG815)/(1000-AH815*CF815))/(100*BY815)</f>
        <v>0</v>
      </c>
      <c r="L815">
        <f>CD815 - IF(AH815&gt;1, K815*BY815*100.0/(AJ815*CR815), 0)</f>
        <v>0</v>
      </c>
      <c r="M815">
        <f>((S815-I815/2)*L815-K815)/(S815+I815/2)</f>
        <v>0</v>
      </c>
      <c r="N815">
        <f>M815*(CK815+CL815)/1000.0</f>
        <v>0</v>
      </c>
      <c r="O815">
        <f>(CD815 - IF(AH815&gt;1, K815*BY815*100.0/(AJ815*CR815), 0))*(CK815+CL815)/1000.0</f>
        <v>0</v>
      </c>
      <c r="P815">
        <f>2.0/((1/R815-1/Q815)+SIGN(R815)*SQRT((1/R815-1/Q815)*(1/R815-1/Q815) + 4*BZ815/((BZ815+1)*(BZ815+1))*(2*1/R815*1/Q815-1/Q815*1/Q815)))</f>
        <v>0</v>
      </c>
      <c r="Q815">
        <f>IF(LEFT(CA815,1)&lt;&gt;"0",IF(LEFT(CA815,1)="1",3.0,CB815),$D$5+$E$5*(CR815*CK815/($K$5*1000))+$F$5*(CR815*CK815/($K$5*1000))*MAX(MIN(BY815,$J$5),$I$5)*MAX(MIN(BY815,$J$5),$I$5)+$G$5*MAX(MIN(BY815,$J$5),$I$5)*(CR815*CK815/($K$5*1000))+$H$5*(CR815*CK815/($K$5*1000))*(CR815*CK815/($K$5*1000)))</f>
        <v>0</v>
      </c>
      <c r="R815">
        <f>I815*(1000-(1000*0.61365*exp(17.502*V815/(240.97+V815))/(CK815+CL815)+CF815)/2)/(1000*0.61365*exp(17.502*V815/(240.97+V815))/(CK815+CL815)-CF815)</f>
        <v>0</v>
      </c>
      <c r="S815">
        <f>1/((BZ815+1)/(P815/1.6)+1/(Q815/1.37)) + BZ815/((BZ815+1)/(P815/1.6) + BZ815/(Q815/1.37))</f>
        <v>0</v>
      </c>
      <c r="T815">
        <f>(BU815*BX815)</f>
        <v>0</v>
      </c>
      <c r="U815">
        <f>(CM815+(T815+2*0.95*5.67E-8*(((CM815+$B$7)+273)^4-(CM815+273)^4)-44100*I815)/(1.84*29.3*Q815+8*0.95*5.67E-8*(CM815+273)^3))</f>
        <v>0</v>
      </c>
      <c r="V815">
        <f>($C$7*CN815+$D$7*CO815+$E$7*U815)</f>
        <v>0</v>
      </c>
      <c r="W815">
        <f>0.61365*exp(17.502*V815/(240.97+V815))</f>
        <v>0</v>
      </c>
      <c r="X815">
        <f>(Y815/Z815*100)</f>
        <v>0</v>
      </c>
      <c r="Y815">
        <f>CF815*(CK815+CL815)/1000</f>
        <v>0</v>
      </c>
      <c r="Z815">
        <f>0.61365*exp(17.502*CM815/(240.97+CM815))</f>
        <v>0</v>
      </c>
      <c r="AA815">
        <f>(W815-CF815*(CK815+CL815)/1000)</f>
        <v>0</v>
      </c>
      <c r="AB815">
        <f>(-I815*44100)</f>
        <v>0</v>
      </c>
      <c r="AC815">
        <f>2*29.3*Q815*0.92*(CM815-V815)</f>
        <v>0</v>
      </c>
      <c r="AD815">
        <f>2*0.95*5.67E-8*(((CM815+$B$7)+273)^4-(V815+273)^4)</f>
        <v>0</v>
      </c>
      <c r="AE815">
        <f>T815+AD815+AB815+AC815</f>
        <v>0</v>
      </c>
      <c r="AF815">
        <v>0</v>
      </c>
      <c r="AG815">
        <v>0</v>
      </c>
      <c r="AH815">
        <f>IF(AF815*$H$13&gt;=AJ815,1.0,(AJ815/(AJ815-AF815*$H$13)))</f>
        <v>0</v>
      </c>
      <c r="AI815">
        <f>(AH815-1)*100</f>
        <v>0</v>
      </c>
      <c r="AJ815">
        <f>MAX(0,($B$13+$C$13*CR815)/(1+$D$13*CR815)*CK815/(CM815+273)*$E$13)</f>
        <v>0</v>
      </c>
      <c r="AK815" t="s">
        <v>303</v>
      </c>
      <c r="AL815" t="s">
        <v>303</v>
      </c>
      <c r="AM815">
        <v>0</v>
      </c>
      <c r="AN815">
        <v>0</v>
      </c>
      <c r="AO815">
        <f>1-AM815/AN815</f>
        <v>0</v>
      </c>
      <c r="AP815">
        <v>0</v>
      </c>
      <c r="AQ815" t="s">
        <v>303</v>
      </c>
      <c r="AR815" t="s">
        <v>303</v>
      </c>
      <c r="AS815">
        <v>0</v>
      </c>
      <c r="AT815">
        <v>0</v>
      </c>
      <c r="AU815">
        <f>1-AS815/AT815</f>
        <v>0</v>
      </c>
      <c r="AV815">
        <v>0.5</v>
      </c>
      <c r="AW815">
        <f>BV815</f>
        <v>0</v>
      </c>
      <c r="AX815">
        <f>K815</f>
        <v>0</v>
      </c>
      <c r="AY815">
        <f>AU815*AV815*AW815</f>
        <v>0</v>
      </c>
      <c r="AZ815">
        <f>(AX815-AP815)/AW815</f>
        <v>0</v>
      </c>
      <c r="BA815">
        <f>(AN815-AT815)/AT815</f>
        <v>0</v>
      </c>
      <c r="BB815">
        <f>AM815/(AO815+AM815/AT815)</f>
        <v>0</v>
      </c>
      <c r="BC815" t="s">
        <v>303</v>
      </c>
      <c r="BD815">
        <v>0</v>
      </c>
      <c r="BE815">
        <f>IF(BD815&lt;&gt;0, BD815, BB815)</f>
        <v>0</v>
      </c>
      <c r="BF815">
        <f>1-BE815/AT815</f>
        <v>0</v>
      </c>
      <c r="BG815">
        <f>(AT815-AS815)/(AT815-BE815)</f>
        <v>0</v>
      </c>
      <c r="BH815">
        <f>(AN815-AT815)/(AN815-BE815)</f>
        <v>0</v>
      </c>
      <c r="BI815">
        <f>(AT815-AS815)/(AT815-AM815)</f>
        <v>0</v>
      </c>
      <c r="BJ815">
        <f>(AN815-AT815)/(AN815-AM815)</f>
        <v>0</v>
      </c>
      <c r="BK815">
        <f>(BG815*BE815/AS815)</f>
        <v>0</v>
      </c>
      <c r="BL815">
        <f>(1-BK815)</f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f>$B$11*CS815+$C$11*CT815+$F$11*CU815*(1-CX815)</f>
        <v>0</v>
      </c>
      <c r="BV815">
        <f>BU815*BW815</f>
        <v>0</v>
      </c>
      <c r="BW815">
        <f>($B$11*$D$9+$C$11*$D$9+$F$11*((DH815+CZ815)/MAX(DH815+CZ815+DI815, 0.1)*$I$9+DI815/MAX(DH815+CZ815+DI815, 0.1)*$J$9))/($B$11+$C$11+$F$11)</f>
        <v>0</v>
      </c>
      <c r="BX815">
        <f>($B$11*$K$9+$C$11*$K$9+$F$11*((DH815+CZ815)/MAX(DH815+CZ815+DI815, 0.1)*$P$9+DI815/MAX(DH815+CZ815+DI815, 0.1)*$Q$9))/($B$11+$C$11+$F$11)</f>
        <v>0</v>
      </c>
      <c r="BY815">
        <v>6</v>
      </c>
      <c r="BZ815">
        <v>0.5</v>
      </c>
      <c r="CA815" t="s">
        <v>304</v>
      </c>
      <c r="CB815">
        <v>2</v>
      </c>
      <c r="CC815">
        <v>1625678811.5</v>
      </c>
      <c r="CD815">
        <v>405.147666666667</v>
      </c>
      <c r="CE815">
        <v>419.940666666667</v>
      </c>
      <c r="CF815">
        <v>22.4177333333333</v>
      </c>
      <c r="CG815">
        <v>18.2053</v>
      </c>
      <c r="CH815">
        <v>419.489</v>
      </c>
      <c r="CI815">
        <v>24.1046333333333</v>
      </c>
      <c r="CJ815">
        <v>500.021333333333</v>
      </c>
      <c r="CK815">
        <v>100.414</v>
      </c>
      <c r="CL815">
        <v>0.100176333333333</v>
      </c>
      <c r="CM815">
        <v>37.4163</v>
      </c>
      <c r="CN815">
        <v>36.4002</v>
      </c>
      <c r="CO815">
        <v>999.9</v>
      </c>
      <c r="CP815">
        <v>0</v>
      </c>
      <c r="CQ815">
        <v>0</v>
      </c>
      <c r="CR815">
        <v>9987.5</v>
      </c>
      <c r="CS815">
        <v>0</v>
      </c>
      <c r="CT815">
        <v>4.88136666666667</v>
      </c>
      <c r="CU815">
        <v>1046.02666666667</v>
      </c>
      <c r="CV815">
        <v>0.962006</v>
      </c>
      <c r="CW815">
        <v>0.0379937</v>
      </c>
      <c r="CX815">
        <v>0</v>
      </c>
      <c r="CY815">
        <v>1063.93</v>
      </c>
      <c r="CZ815">
        <v>4.99912</v>
      </c>
      <c r="DA815">
        <v>11175.8</v>
      </c>
      <c r="DB815">
        <v>6712.98666666667</v>
      </c>
      <c r="DC815">
        <v>40.0416666666667</v>
      </c>
      <c r="DD815">
        <v>42.25</v>
      </c>
      <c r="DE815">
        <v>41.4373333333333</v>
      </c>
      <c r="DF815">
        <v>42.104</v>
      </c>
      <c r="DG815">
        <v>42.7496666666667</v>
      </c>
      <c r="DH815">
        <v>1001.47666666667</v>
      </c>
      <c r="DI815">
        <v>39.55</v>
      </c>
      <c r="DJ815">
        <v>0</v>
      </c>
      <c r="DK815">
        <v>1625678813.6</v>
      </c>
      <c r="DL815">
        <v>0</v>
      </c>
      <c r="DM815">
        <v>1065.04538461538</v>
      </c>
      <c r="DN815">
        <v>-11.1528205033084</v>
      </c>
      <c r="DO815">
        <v>-102.000000000051</v>
      </c>
      <c r="DP815">
        <v>11187.05</v>
      </c>
      <c r="DQ815">
        <v>15</v>
      </c>
      <c r="DR815">
        <v>1625677134.6</v>
      </c>
      <c r="DS815" t="s">
        <v>305</v>
      </c>
      <c r="DT815">
        <v>1625677128.6</v>
      </c>
      <c r="DU815">
        <v>1625677134.6</v>
      </c>
      <c r="DV815">
        <v>2</v>
      </c>
      <c r="DW815">
        <v>0.041</v>
      </c>
      <c r="DX815">
        <v>0.026</v>
      </c>
      <c r="DY815">
        <v>-14.347</v>
      </c>
      <c r="DZ815">
        <v>-1.389</v>
      </c>
      <c r="EA815">
        <v>420</v>
      </c>
      <c r="EB815">
        <v>5</v>
      </c>
      <c r="EC815">
        <v>0.14</v>
      </c>
      <c r="ED815">
        <v>0.08</v>
      </c>
      <c r="EE815">
        <v>-14.8253780487805</v>
      </c>
      <c r="EF815">
        <v>0.377799303135901</v>
      </c>
      <c r="EG815">
        <v>0.0484364583114178</v>
      </c>
      <c r="EH815">
        <v>1</v>
      </c>
      <c r="EI815">
        <v>1065.57176470588</v>
      </c>
      <c r="EJ815">
        <v>-10.6276967545309</v>
      </c>
      <c r="EK815">
        <v>1.05091128687056</v>
      </c>
      <c r="EL815">
        <v>0</v>
      </c>
      <c r="EM815">
        <v>4.19508926829268</v>
      </c>
      <c r="EN815">
        <v>0.100316445993026</v>
      </c>
      <c r="EO815">
        <v>0.0112462738306676</v>
      </c>
      <c r="EP815">
        <v>0</v>
      </c>
      <c r="EQ815">
        <v>1</v>
      </c>
      <c r="ER815">
        <v>3</v>
      </c>
      <c r="ES815" t="s">
        <v>427</v>
      </c>
      <c r="ET815">
        <v>100</v>
      </c>
      <c r="EU815">
        <v>100</v>
      </c>
      <c r="EV815">
        <v>-14.342</v>
      </c>
      <c r="EW815">
        <v>-1.6872</v>
      </c>
      <c r="EX815">
        <v>-14.3476998515065</v>
      </c>
      <c r="EY815">
        <v>0.000485247639819423</v>
      </c>
      <c r="EZ815">
        <v>-1.36446825205216e-06</v>
      </c>
      <c r="FA815">
        <v>5.78542989185787e-10</v>
      </c>
      <c r="FB815">
        <v>-1.1099058739466</v>
      </c>
      <c r="FC815">
        <v>-0.0508365997127688</v>
      </c>
      <c r="FD815">
        <v>0.00161886503163497</v>
      </c>
      <c r="FE815">
        <v>-2.08621555845513e-05</v>
      </c>
      <c r="FF815">
        <v>0</v>
      </c>
      <c r="FG815">
        <v>2096</v>
      </c>
      <c r="FH815">
        <v>2</v>
      </c>
      <c r="FI815">
        <v>28</v>
      </c>
      <c r="FJ815">
        <v>28.1</v>
      </c>
      <c r="FK815">
        <v>28</v>
      </c>
      <c r="FL815">
        <v>18</v>
      </c>
      <c r="FM815">
        <v>495.326</v>
      </c>
      <c r="FN815">
        <v>517.8</v>
      </c>
      <c r="FO815">
        <v>44.4835</v>
      </c>
      <c r="FP815">
        <v>27.3612</v>
      </c>
      <c r="FQ815">
        <v>30.0007</v>
      </c>
      <c r="FR815">
        <v>27.1323</v>
      </c>
      <c r="FS815">
        <v>27.0839</v>
      </c>
      <c r="FT815">
        <v>21.6642</v>
      </c>
      <c r="FU815">
        <v>0</v>
      </c>
      <c r="FV815">
        <v>30.7393</v>
      </c>
      <c r="FW815">
        <v>44.53</v>
      </c>
      <c r="FX815">
        <v>420</v>
      </c>
      <c r="FY815">
        <v>21.6411</v>
      </c>
      <c r="FZ815">
        <v>101.602</v>
      </c>
      <c r="GA815">
        <v>96.0978</v>
      </c>
    </row>
    <row r="816" spans="1:183">
      <c r="A816">
        <v>800</v>
      </c>
      <c r="B816">
        <v>1625678814.5</v>
      </c>
      <c r="C816">
        <v>1598.40000009537</v>
      </c>
      <c r="D816" t="s">
        <v>1906</v>
      </c>
      <c r="E816" t="s">
        <v>1907</v>
      </c>
      <c r="F816">
        <v>1</v>
      </c>
      <c r="G816" t="s">
        <v>302</v>
      </c>
      <c r="H816">
        <v>1625678813.5</v>
      </c>
      <c r="I816">
        <f>(J816)/1000</f>
        <v>0</v>
      </c>
      <c r="J816">
        <f>1000*CJ816*AH816*(CF816-CG816)/(100*BY816*(1000-AH816*CF816))</f>
        <v>0</v>
      </c>
      <c r="K816">
        <f>CJ816*AH816*(CE816-CD816*(1000-AH816*CG816)/(1000-AH816*CF816))/(100*BY816)</f>
        <v>0</v>
      </c>
      <c r="L816">
        <f>CD816 - IF(AH816&gt;1, K816*BY816*100.0/(AJ816*CR816), 0)</f>
        <v>0</v>
      </c>
      <c r="M816">
        <f>((S816-I816/2)*L816-K816)/(S816+I816/2)</f>
        <v>0</v>
      </c>
      <c r="N816">
        <f>M816*(CK816+CL816)/1000.0</f>
        <v>0</v>
      </c>
      <c r="O816">
        <f>(CD816 - IF(AH816&gt;1, K816*BY816*100.0/(AJ816*CR816), 0))*(CK816+CL816)/1000.0</f>
        <v>0</v>
      </c>
      <c r="P816">
        <f>2.0/((1/R816-1/Q816)+SIGN(R816)*SQRT((1/R816-1/Q816)*(1/R816-1/Q816) + 4*BZ816/((BZ816+1)*(BZ816+1))*(2*1/R816*1/Q816-1/Q816*1/Q816)))</f>
        <v>0</v>
      </c>
      <c r="Q816">
        <f>IF(LEFT(CA816,1)&lt;&gt;"0",IF(LEFT(CA816,1)="1",3.0,CB816),$D$5+$E$5*(CR816*CK816/($K$5*1000))+$F$5*(CR816*CK816/($K$5*1000))*MAX(MIN(BY816,$J$5),$I$5)*MAX(MIN(BY816,$J$5),$I$5)+$G$5*MAX(MIN(BY816,$J$5),$I$5)*(CR816*CK816/($K$5*1000))+$H$5*(CR816*CK816/($K$5*1000))*(CR816*CK816/($K$5*1000)))</f>
        <v>0</v>
      </c>
      <c r="R816">
        <f>I816*(1000-(1000*0.61365*exp(17.502*V816/(240.97+V816))/(CK816+CL816)+CF816)/2)/(1000*0.61365*exp(17.502*V816/(240.97+V816))/(CK816+CL816)-CF816)</f>
        <v>0</v>
      </c>
      <c r="S816">
        <f>1/((BZ816+1)/(P816/1.6)+1/(Q816/1.37)) + BZ816/((BZ816+1)/(P816/1.6) + BZ816/(Q816/1.37))</f>
        <v>0</v>
      </c>
      <c r="T816">
        <f>(BU816*BX816)</f>
        <v>0</v>
      </c>
      <c r="U816">
        <f>(CM816+(T816+2*0.95*5.67E-8*(((CM816+$B$7)+273)^4-(CM816+273)^4)-44100*I816)/(1.84*29.3*Q816+8*0.95*5.67E-8*(CM816+273)^3))</f>
        <v>0</v>
      </c>
      <c r="V816">
        <f>($C$7*CN816+$D$7*CO816+$E$7*U816)</f>
        <v>0</v>
      </c>
      <c r="W816">
        <f>0.61365*exp(17.502*V816/(240.97+V816))</f>
        <v>0</v>
      </c>
      <c r="X816">
        <f>(Y816/Z816*100)</f>
        <v>0</v>
      </c>
      <c r="Y816">
        <f>CF816*(CK816+CL816)/1000</f>
        <v>0</v>
      </c>
      <c r="Z816">
        <f>0.61365*exp(17.502*CM816/(240.97+CM816))</f>
        <v>0</v>
      </c>
      <c r="AA816">
        <f>(W816-CF816*(CK816+CL816)/1000)</f>
        <v>0</v>
      </c>
      <c r="AB816">
        <f>(-I816*44100)</f>
        <v>0</v>
      </c>
      <c r="AC816">
        <f>2*29.3*Q816*0.92*(CM816-V816)</f>
        <v>0</v>
      </c>
      <c r="AD816">
        <f>2*0.95*5.67E-8*(((CM816+$B$7)+273)^4-(V816+273)^4)</f>
        <v>0</v>
      </c>
      <c r="AE816">
        <f>T816+AD816+AB816+AC816</f>
        <v>0</v>
      </c>
      <c r="AF816">
        <v>0</v>
      </c>
      <c r="AG816">
        <v>0</v>
      </c>
      <c r="AH816">
        <f>IF(AF816*$H$13&gt;=AJ816,1.0,(AJ816/(AJ816-AF816*$H$13)))</f>
        <v>0</v>
      </c>
      <c r="AI816">
        <f>(AH816-1)*100</f>
        <v>0</v>
      </c>
      <c r="AJ816">
        <f>MAX(0,($B$13+$C$13*CR816)/(1+$D$13*CR816)*CK816/(CM816+273)*$E$13)</f>
        <v>0</v>
      </c>
      <c r="AK816" t="s">
        <v>303</v>
      </c>
      <c r="AL816" t="s">
        <v>303</v>
      </c>
      <c r="AM816">
        <v>0</v>
      </c>
      <c r="AN816">
        <v>0</v>
      </c>
      <c r="AO816">
        <f>1-AM816/AN816</f>
        <v>0</v>
      </c>
      <c r="AP816">
        <v>0</v>
      </c>
      <c r="AQ816" t="s">
        <v>303</v>
      </c>
      <c r="AR816" t="s">
        <v>303</v>
      </c>
      <c r="AS816">
        <v>0</v>
      </c>
      <c r="AT816">
        <v>0</v>
      </c>
      <c r="AU816">
        <f>1-AS816/AT816</f>
        <v>0</v>
      </c>
      <c r="AV816">
        <v>0.5</v>
      </c>
      <c r="AW816">
        <f>BV816</f>
        <v>0</v>
      </c>
      <c r="AX816">
        <f>K816</f>
        <v>0</v>
      </c>
      <c r="AY816">
        <f>AU816*AV816*AW816</f>
        <v>0</v>
      </c>
      <c r="AZ816">
        <f>(AX816-AP816)/AW816</f>
        <v>0</v>
      </c>
      <c r="BA816">
        <f>(AN816-AT816)/AT816</f>
        <v>0</v>
      </c>
      <c r="BB816">
        <f>AM816/(AO816+AM816/AT816)</f>
        <v>0</v>
      </c>
      <c r="BC816" t="s">
        <v>303</v>
      </c>
      <c r="BD816">
        <v>0</v>
      </c>
      <c r="BE816">
        <f>IF(BD816&lt;&gt;0, BD816, BB816)</f>
        <v>0</v>
      </c>
      <c r="BF816">
        <f>1-BE816/AT816</f>
        <v>0</v>
      </c>
      <c r="BG816">
        <f>(AT816-AS816)/(AT816-BE816)</f>
        <v>0</v>
      </c>
      <c r="BH816">
        <f>(AN816-AT816)/(AN816-BE816)</f>
        <v>0</v>
      </c>
      <c r="BI816">
        <f>(AT816-AS816)/(AT816-AM816)</f>
        <v>0</v>
      </c>
      <c r="BJ816">
        <f>(AN816-AT816)/(AN816-AM816)</f>
        <v>0</v>
      </c>
      <c r="BK816">
        <f>(BG816*BE816/AS816)</f>
        <v>0</v>
      </c>
      <c r="BL816">
        <f>(1-BK816)</f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f>$B$11*CS816+$C$11*CT816+$F$11*CU816*(1-CX816)</f>
        <v>0</v>
      </c>
      <c r="BV816">
        <f>BU816*BW816</f>
        <v>0</v>
      </c>
      <c r="BW816">
        <f>($B$11*$D$9+$C$11*$D$9+$F$11*((DH816+CZ816)/MAX(DH816+CZ816+DI816, 0.1)*$I$9+DI816/MAX(DH816+CZ816+DI816, 0.1)*$J$9))/($B$11+$C$11+$F$11)</f>
        <v>0</v>
      </c>
      <c r="BX816">
        <f>($B$11*$K$9+$C$11*$K$9+$F$11*((DH816+CZ816)/MAX(DH816+CZ816+DI816, 0.1)*$P$9+DI816/MAX(DH816+CZ816+DI816, 0.1)*$Q$9))/($B$11+$C$11+$F$11)</f>
        <v>0</v>
      </c>
      <c r="BY816">
        <v>6</v>
      </c>
      <c r="BZ816">
        <v>0.5</v>
      </c>
      <c r="CA816" t="s">
        <v>304</v>
      </c>
      <c r="CB816">
        <v>2</v>
      </c>
      <c r="CC816">
        <v>1625678813.5</v>
      </c>
      <c r="CD816">
        <v>405.150333333333</v>
      </c>
      <c r="CE816">
        <v>419.922666666667</v>
      </c>
      <c r="CF816">
        <v>22.4799</v>
      </c>
      <c r="CG816">
        <v>18.2681</v>
      </c>
      <c r="CH816">
        <v>419.492</v>
      </c>
      <c r="CI816">
        <v>24.1673666666667</v>
      </c>
      <c r="CJ816">
        <v>500.044333333333</v>
      </c>
      <c r="CK816">
        <v>100.413</v>
      </c>
      <c r="CL816">
        <v>0.0999317333333333</v>
      </c>
      <c r="CM816">
        <v>37.4444666666667</v>
      </c>
      <c r="CN816">
        <v>36.4255666666667</v>
      </c>
      <c r="CO816">
        <v>999.9</v>
      </c>
      <c r="CP816">
        <v>0</v>
      </c>
      <c r="CQ816">
        <v>0</v>
      </c>
      <c r="CR816">
        <v>10008.1333333333</v>
      </c>
      <c r="CS816">
        <v>0</v>
      </c>
      <c r="CT816">
        <v>4.85701333333333</v>
      </c>
      <c r="CU816">
        <v>1045.82</v>
      </c>
      <c r="CV816">
        <v>0.961998666666667</v>
      </c>
      <c r="CW816">
        <v>0.0380011</v>
      </c>
      <c r="CX816">
        <v>0</v>
      </c>
      <c r="CY816">
        <v>1063.56666666667</v>
      </c>
      <c r="CZ816">
        <v>4.99912</v>
      </c>
      <c r="DA816">
        <v>11169.9666666667</v>
      </c>
      <c r="DB816">
        <v>6711.64</v>
      </c>
      <c r="DC816">
        <v>40.062</v>
      </c>
      <c r="DD816">
        <v>42.25</v>
      </c>
      <c r="DE816">
        <v>41.3953333333333</v>
      </c>
      <c r="DF816">
        <v>42.1666666666667</v>
      </c>
      <c r="DG816">
        <v>42.8333333333333</v>
      </c>
      <c r="DH816">
        <v>1001.27</v>
      </c>
      <c r="DI816">
        <v>39.55</v>
      </c>
      <c r="DJ816">
        <v>0</v>
      </c>
      <c r="DK816">
        <v>1625678815.4</v>
      </c>
      <c r="DL816">
        <v>0</v>
      </c>
      <c r="DM816">
        <v>1064.6556</v>
      </c>
      <c r="DN816">
        <v>-11.1176922776796</v>
      </c>
      <c r="DO816">
        <v>-109.738461399862</v>
      </c>
      <c r="DP816">
        <v>11183.424</v>
      </c>
      <c r="DQ816">
        <v>15</v>
      </c>
      <c r="DR816">
        <v>1625677134.6</v>
      </c>
      <c r="DS816" t="s">
        <v>305</v>
      </c>
      <c r="DT816">
        <v>1625677128.6</v>
      </c>
      <c r="DU816">
        <v>1625677134.6</v>
      </c>
      <c r="DV816">
        <v>2</v>
      </c>
      <c r="DW816">
        <v>0.041</v>
      </c>
      <c r="DX816">
        <v>0.026</v>
      </c>
      <c r="DY816">
        <v>-14.347</v>
      </c>
      <c r="DZ816">
        <v>-1.389</v>
      </c>
      <c r="EA816">
        <v>420</v>
      </c>
      <c r="EB816">
        <v>5</v>
      </c>
      <c r="EC816">
        <v>0.14</v>
      </c>
      <c r="ED816">
        <v>0.08</v>
      </c>
      <c r="EE816">
        <v>-14.8135170731707</v>
      </c>
      <c r="EF816">
        <v>0.321393031358893</v>
      </c>
      <c r="EG816">
        <v>0.0434902731061591</v>
      </c>
      <c r="EH816">
        <v>1</v>
      </c>
      <c r="EI816">
        <v>1065.19818181818</v>
      </c>
      <c r="EJ816">
        <v>-10.8880968449466</v>
      </c>
      <c r="EK816">
        <v>1.04783602275284</v>
      </c>
      <c r="EL816">
        <v>0</v>
      </c>
      <c r="EM816">
        <v>4.19740487804878</v>
      </c>
      <c r="EN816">
        <v>0.114352682926842</v>
      </c>
      <c r="EO816">
        <v>0.0119595536098177</v>
      </c>
      <c r="EP816">
        <v>0</v>
      </c>
      <c r="EQ816">
        <v>1</v>
      </c>
      <c r="ER816">
        <v>3</v>
      </c>
      <c r="ES816" t="s">
        <v>427</v>
      </c>
      <c r="ET816">
        <v>100</v>
      </c>
      <c r="EU816">
        <v>100</v>
      </c>
      <c r="EV816">
        <v>-14.341</v>
      </c>
      <c r="EW816">
        <v>-1.6878</v>
      </c>
      <c r="EX816">
        <v>-14.3476998515065</v>
      </c>
      <c r="EY816">
        <v>0.000485247639819423</v>
      </c>
      <c r="EZ816">
        <v>-1.36446825205216e-06</v>
      </c>
      <c r="FA816">
        <v>5.78542989185787e-10</v>
      </c>
      <c r="FB816">
        <v>-1.1099058739466</v>
      </c>
      <c r="FC816">
        <v>-0.0508365997127688</v>
      </c>
      <c r="FD816">
        <v>0.00161886503163497</v>
      </c>
      <c r="FE816">
        <v>-2.08621555845513e-05</v>
      </c>
      <c r="FF816">
        <v>0</v>
      </c>
      <c r="FG816">
        <v>2096</v>
      </c>
      <c r="FH816">
        <v>2</v>
      </c>
      <c r="FI816">
        <v>28</v>
      </c>
      <c r="FJ816">
        <v>28.1</v>
      </c>
      <c r="FK816">
        <v>28</v>
      </c>
      <c r="FL816">
        <v>18</v>
      </c>
      <c r="FM816">
        <v>495.16</v>
      </c>
      <c r="FN816">
        <v>518.004</v>
      </c>
      <c r="FO816">
        <v>44.5286</v>
      </c>
      <c r="FP816">
        <v>27.3653</v>
      </c>
      <c r="FQ816">
        <v>30.0007</v>
      </c>
      <c r="FR816">
        <v>27.1352</v>
      </c>
      <c r="FS816">
        <v>27.0862</v>
      </c>
      <c r="FT816">
        <v>21.6654</v>
      </c>
      <c r="FU816">
        <v>0</v>
      </c>
      <c r="FV816">
        <v>31.1748</v>
      </c>
      <c r="FW816">
        <v>44.59</v>
      </c>
      <c r="FX816">
        <v>420</v>
      </c>
      <c r="FY816">
        <v>21.7031</v>
      </c>
      <c r="FZ816">
        <v>101.601</v>
      </c>
      <c r="GA816">
        <v>96.0972</v>
      </c>
    </row>
    <row r="817" spans="1:183">
      <c r="A817">
        <v>801</v>
      </c>
      <c r="B817">
        <v>1625678816.5</v>
      </c>
      <c r="C817">
        <v>1600.40000009537</v>
      </c>
      <c r="D817" t="s">
        <v>1908</v>
      </c>
      <c r="E817" t="s">
        <v>1909</v>
      </c>
      <c r="F817">
        <v>1</v>
      </c>
      <c r="G817" t="s">
        <v>302</v>
      </c>
      <c r="H817">
        <v>1625678815.5</v>
      </c>
      <c r="I817">
        <f>(J817)/1000</f>
        <v>0</v>
      </c>
      <c r="J817">
        <f>1000*CJ817*AH817*(CF817-CG817)/(100*BY817*(1000-AH817*CF817))</f>
        <v>0</v>
      </c>
      <c r="K817">
        <f>CJ817*AH817*(CE817-CD817*(1000-AH817*CG817)/(1000-AH817*CF817))/(100*BY817)</f>
        <v>0</v>
      </c>
      <c r="L817">
        <f>CD817 - IF(AH817&gt;1, K817*BY817*100.0/(AJ817*CR817), 0)</f>
        <v>0</v>
      </c>
      <c r="M817">
        <f>((S817-I817/2)*L817-K817)/(S817+I817/2)</f>
        <v>0</v>
      </c>
      <c r="N817">
        <f>M817*(CK817+CL817)/1000.0</f>
        <v>0</v>
      </c>
      <c r="O817">
        <f>(CD817 - IF(AH817&gt;1, K817*BY817*100.0/(AJ817*CR817), 0))*(CK817+CL817)/1000.0</f>
        <v>0</v>
      </c>
      <c r="P817">
        <f>2.0/((1/R817-1/Q817)+SIGN(R817)*SQRT((1/R817-1/Q817)*(1/R817-1/Q817) + 4*BZ817/((BZ817+1)*(BZ817+1))*(2*1/R817*1/Q817-1/Q817*1/Q817)))</f>
        <v>0</v>
      </c>
      <c r="Q817">
        <f>IF(LEFT(CA817,1)&lt;&gt;"0",IF(LEFT(CA817,1)="1",3.0,CB817),$D$5+$E$5*(CR817*CK817/($K$5*1000))+$F$5*(CR817*CK817/($K$5*1000))*MAX(MIN(BY817,$J$5),$I$5)*MAX(MIN(BY817,$J$5),$I$5)+$G$5*MAX(MIN(BY817,$J$5),$I$5)*(CR817*CK817/($K$5*1000))+$H$5*(CR817*CK817/($K$5*1000))*(CR817*CK817/($K$5*1000)))</f>
        <v>0</v>
      </c>
      <c r="R817">
        <f>I817*(1000-(1000*0.61365*exp(17.502*V817/(240.97+V817))/(CK817+CL817)+CF817)/2)/(1000*0.61365*exp(17.502*V817/(240.97+V817))/(CK817+CL817)-CF817)</f>
        <v>0</v>
      </c>
      <c r="S817">
        <f>1/((BZ817+1)/(P817/1.6)+1/(Q817/1.37)) + BZ817/((BZ817+1)/(P817/1.6) + BZ817/(Q817/1.37))</f>
        <v>0</v>
      </c>
      <c r="T817">
        <f>(BU817*BX817)</f>
        <v>0</v>
      </c>
      <c r="U817">
        <f>(CM817+(T817+2*0.95*5.67E-8*(((CM817+$B$7)+273)^4-(CM817+273)^4)-44100*I817)/(1.84*29.3*Q817+8*0.95*5.67E-8*(CM817+273)^3))</f>
        <v>0</v>
      </c>
      <c r="V817">
        <f>($C$7*CN817+$D$7*CO817+$E$7*U817)</f>
        <v>0</v>
      </c>
      <c r="W817">
        <f>0.61365*exp(17.502*V817/(240.97+V817))</f>
        <v>0</v>
      </c>
      <c r="X817">
        <f>(Y817/Z817*100)</f>
        <v>0</v>
      </c>
      <c r="Y817">
        <f>CF817*(CK817+CL817)/1000</f>
        <v>0</v>
      </c>
      <c r="Z817">
        <f>0.61365*exp(17.502*CM817/(240.97+CM817))</f>
        <v>0</v>
      </c>
      <c r="AA817">
        <f>(W817-CF817*(CK817+CL817)/1000)</f>
        <v>0</v>
      </c>
      <c r="AB817">
        <f>(-I817*44100)</f>
        <v>0</v>
      </c>
      <c r="AC817">
        <f>2*29.3*Q817*0.92*(CM817-V817)</f>
        <v>0</v>
      </c>
      <c r="AD817">
        <f>2*0.95*5.67E-8*(((CM817+$B$7)+273)^4-(V817+273)^4)</f>
        <v>0</v>
      </c>
      <c r="AE817">
        <f>T817+AD817+AB817+AC817</f>
        <v>0</v>
      </c>
      <c r="AF817">
        <v>0</v>
      </c>
      <c r="AG817">
        <v>0</v>
      </c>
      <c r="AH817">
        <f>IF(AF817*$H$13&gt;=AJ817,1.0,(AJ817/(AJ817-AF817*$H$13)))</f>
        <v>0</v>
      </c>
      <c r="AI817">
        <f>(AH817-1)*100</f>
        <v>0</v>
      </c>
      <c r="AJ817">
        <f>MAX(0,($B$13+$C$13*CR817)/(1+$D$13*CR817)*CK817/(CM817+273)*$E$13)</f>
        <v>0</v>
      </c>
      <c r="AK817" t="s">
        <v>303</v>
      </c>
      <c r="AL817" t="s">
        <v>303</v>
      </c>
      <c r="AM817">
        <v>0</v>
      </c>
      <c r="AN817">
        <v>0</v>
      </c>
      <c r="AO817">
        <f>1-AM817/AN817</f>
        <v>0</v>
      </c>
      <c r="AP817">
        <v>0</v>
      </c>
      <c r="AQ817" t="s">
        <v>303</v>
      </c>
      <c r="AR817" t="s">
        <v>303</v>
      </c>
      <c r="AS817">
        <v>0</v>
      </c>
      <c r="AT817">
        <v>0</v>
      </c>
      <c r="AU817">
        <f>1-AS817/AT817</f>
        <v>0</v>
      </c>
      <c r="AV817">
        <v>0.5</v>
      </c>
      <c r="AW817">
        <f>BV817</f>
        <v>0</v>
      </c>
      <c r="AX817">
        <f>K817</f>
        <v>0</v>
      </c>
      <c r="AY817">
        <f>AU817*AV817*AW817</f>
        <v>0</v>
      </c>
      <c r="AZ817">
        <f>(AX817-AP817)/AW817</f>
        <v>0</v>
      </c>
      <c r="BA817">
        <f>(AN817-AT817)/AT817</f>
        <v>0</v>
      </c>
      <c r="BB817">
        <f>AM817/(AO817+AM817/AT817)</f>
        <v>0</v>
      </c>
      <c r="BC817" t="s">
        <v>303</v>
      </c>
      <c r="BD817">
        <v>0</v>
      </c>
      <c r="BE817">
        <f>IF(BD817&lt;&gt;0, BD817, BB817)</f>
        <v>0</v>
      </c>
      <c r="BF817">
        <f>1-BE817/AT817</f>
        <v>0</v>
      </c>
      <c r="BG817">
        <f>(AT817-AS817)/(AT817-BE817)</f>
        <v>0</v>
      </c>
      <c r="BH817">
        <f>(AN817-AT817)/(AN817-BE817)</f>
        <v>0</v>
      </c>
      <c r="BI817">
        <f>(AT817-AS817)/(AT817-AM817)</f>
        <v>0</v>
      </c>
      <c r="BJ817">
        <f>(AN817-AT817)/(AN817-AM817)</f>
        <v>0</v>
      </c>
      <c r="BK817">
        <f>(BG817*BE817/AS817)</f>
        <v>0</v>
      </c>
      <c r="BL817">
        <f>(1-BK817)</f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f>$B$11*CS817+$C$11*CT817+$F$11*CU817*(1-CX817)</f>
        <v>0</v>
      </c>
      <c r="BV817">
        <f>BU817*BW817</f>
        <v>0</v>
      </c>
      <c r="BW817">
        <f>($B$11*$D$9+$C$11*$D$9+$F$11*((DH817+CZ817)/MAX(DH817+CZ817+DI817, 0.1)*$I$9+DI817/MAX(DH817+CZ817+DI817, 0.1)*$J$9))/($B$11+$C$11+$F$11)</f>
        <v>0</v>
      </c>
      <c r="BX817">
        <f>($B$11*$K$9+$C$11*$K$9+$F$11*((DH817+CZ817)/MAX(DH817+CZ817+DI817, 0.1)*$P$9+DI817/MAX(DH817+CZ817+DI817, 0.1)*$Q$9))/($B$11+$C$11+$F$11)</f>
        <v>0</v>
      </c>
      <c r="BY817">
        <v>6</v>
      </c>
      <c r="BZ817">
        <v>0.5</v>
      </c>
      <c r="CA817" t="s">
        <v>304</v>
      </c>
      <c r="CB817">
        <v>2</v>
      </c>
      <c r="CC817">
        <v>1625678815.5</v>
      </c>
      <c r="CD817">
        <v>405.168333333333</v>
      </c>
      <c r="CE817">
        <v>419.92</v>
      </c>
      <c r="CF817">
        <v>22.5419</v>
      </c>
      <c r="CG817">
        <v>18.3276333333333</v>
      </c>
      <c r="CH817">
        <v>419.509333333333</v>
      </c>
      <c r="CI817">
        <v>24.2299333333333</v>
      </c>
      <c r="CJ817">
        <v>499.991666666667</v>
      </c>
      <c r="CK817">
        <v>100.411666666667</v>
      </c>
      <c r="CL817">
        <v>0.0997507666666667</v>
      </c>
      <c r="CM817">
        <v>37.4787</v>
      </c>
      <c r="CN817">
        <v>36.4570333333333</v>
      </c>
      <c r="CO817">
        <v>999.9</v>
      </c>
      <c r="CP817">
        <v>0</v>
      </c>
      <c r="CQ817">
        <v>0</v>
      </c>
      <c r="CR817">
        <v>10026.8666666667</v>
      </c>
      <c r="CS817">
        <v>0</v>
      </c>
      <c r="CT817">
        <v>4.85058</v>
      </c>
      <c r="CU817">
        <v>1046.01</v>
      </c>
      <c r="CV817">
        <v>0.962006</v>
      </c>
      <c r="CW817">
        <v>0.0379937</v>
      </c>
      <c r="CX817">
        <v>0</v>
      </c>
      <c r="CY817">
        <v>1063.16666666667</v>
      </c>
      <c r="CZ817">
        <v>4.99912</v>
      </c>
      <c r="DA817">
        <v>11167.5</v>
      </c>
      <c r="DB817">
        <v>6712.88</v>
      </c>
      <c r="DC817">
        <v>40.1036666666667</v>
      </c>
      <c r="DD817">
        <v>42.25</v>
      </c>
      <c r="DE817">
        <v>41.3953333333333</v>
      </c>
      <c r="DF817">
        <v>42.1453333333333</v>
      </c>
      <c r="DG817">
        <v>42.8123333333333</v>
      </c>
      <c r="DH817">
        <v>1001.46</v>
      </c>
      <c r="DI817">
        <v>39.55</v>
      </c>
      <c r="DJ817">
        <v>0</v>
      </c>
      <c r="DK817">
        <v>1625678817.8</v>
      </c>
      <c r="DL817">
        <v>0</v>
      </c>
      <c r="DM817">
        <v>1064.2168</v>
      </c>
      <c r="DN817">
        <v>-10.9369230824175</v>
      </c>
      <c r="DO817">
        <v>-115.661538676936</v>
      </c>
      <c r="DP817">
        <v>11179.052</v>
      </c>
      <c r="DQ817">
        <v>15</v>
      </c>
      <c r="DR817">
        <v>1625677134.6</v>
      </c>
      <c r="DS817" t="s">
        <v>305</v>
      </c>
      <c r="DT817">
        <v>1625677128.6</v>
      </c>
      <c r="DU817">
        <v>1625677134.6</v>
      </c>
      <c r="DV817">
        <v>2</v>
      </c>
      <c r="DW817">
        <v>0.041</v>
      </c>
      <c r="DX817">
        <v>0.026</v>
      </c>
      <c r="DY817">
        <v>-14.347</v>
      </c>
      <c r="DZ817">
        <v>-1.389</v>
      </c>
      <c r="EA817">
        <v>420</v>
      </c>
      <c r="EB817">
        <v>5</v>
      </c>
      <c r="EC817">
        <v>0.14</v>
      </c>
      <c r="ED817">
        <v>0.08</v>
      </c>
      <c r="EE817">
        <v>-14.8053682926829</v>
      </c>
      <c r="EF817">
        <v>0.36195052264806</v>
      </c>
      <c r="EG817">
        <v>0.0454864516898051</v>
      </c>
      <c r="EH817">
        <v>1</v>
      </c>
      <c r="EI817">
        <v>1064.87628571429</v>
      </c>
      <c r="EJ817">
        <v>-10.9107934987219</v>
      </c>
      <c r="EK817">
        <v>1.10805127708652</v>
      </c>
      <c r="EL817">
        <v>0</v>
      </c>
      <c r="EM817">
        <v>4.20068</v>
      </c>
      <c r="EN817">
        <v>0.108485644599319</v>
      </c>
      <c r="EO817">
        <v>0.0114780095155486</v>
      </c>
      <c r="EP817">
        <v>0</v>
      </c>
      <c r="EQ817">
        <v>1</v>
      </c>
      <c r="ER817">
        <v>3</v>
      </c>
      <c r="ES817" t="s">
        <v>427</v>
      </c>
      <c r="ET817">
        <v>100</v>
      </c>
      <c r="EU817">
        <v>100</v>
      </c>
      <c r="EV817">
        <v>-14.341</v>
      </c>
      <c r="EW817">
        <v>-1.6883</v>
      </c>
      <c r="EX817">
        <v>-14.3476998515065</v>
      </c>
      <c r="EY817">
        <v>0.000485247639819423</v>
      </c>
      <c r="EZ817">
        <v>-1.36446825205216e-06</v>
      </c>
      <c r="FA817">
        <v>5.78542989185787e-10</v>
      </c>
      <c r="FB817">
        <v>-1.1099058739466</v>
      </c>
      <c r="FC817">
        <v>-0.0508365997127688</v>
      </c>
      <c r="FD817">
        <v>0.00161886503163497</v>
      </c>
      <c r="FE817">
        <v>-2.08621555845513e-05</v>
      </c>
      <c r="FF817">
        <v>0</v>
      </c>
      <c r="FG817">
        <v>2096</v>
      </c>
      <c r="FH817">
        <v>2</v>
      </c>
      <c r="FI817">
        <v>28</v>
      </c>
      <c r="FJ817">
        <v>28.1</v>
      </c>
      <c r="FK817">
        <v>28</v>
      </c>
      <c r="FL817">
        <v>18</v>
      </c>
      <c r="FM817">
        <v>495.49</v>
      </c>
      <c r="FN817">
        <v>517.77</v>
      </c>
      <c r="FO817">
        <v>44.5706</v>
      </c>
      <c r="FP817">
        <v>27.3691</v>
      </c>
      <c r="FQ817">
        <v>30.0008</v>
      </c>
      <c r="FR817">
        <v>27.1379</v>
      </c>
      <c r="FS817">
        <v>27.0884</v>
      </c>
      <c r="FT817">
        <v>21.6668</v>
      </c>
      <c r="FU817">
        <v>0</v>
      </c>
      <c r="FV817">
        <v>31.1748</v>
      </c>
      <c r="FW817">
        <v>44.66</v>
      </c>
      <c r="FX817">
        <v>420</v>
      </c>
      <c r="FY817">
        <v>21.6459</v>
      </c>
      <c r="FZ817">
        <v>101.6</v>
      </c>
      <c r="GA817">
        <v>96.0961</v>
      </c>
    </row>
    <row r="818" spans="1:183">
      <c r="A818">
        <v>802</v>
      </c>
      <c r="B818">
        <v>1625678818.5</v>
      </c>
      <c r="C818">
        <v>1602.40000009537</v>
      </c>
      <c r="D818" t="s">
        <v>1910</v>
      </c>
      <c r="E818" t="s">
        <v>1911</v>
      </c>
      <c r="F818">
        <v>1</v>
      </c>
      <c r="G818" t="s">
        <v>302</v>
      </c>
      <c r="H818">
        <v>1625678817.5</v>
      </c>
      <c r="I818">
        <f>(J818)/1000</f>
        <v>0</v>
      </c>
      <c r="J818">
        <f>1000*CJ818*AH818*(CF818-CG818)/(100*BY818*(1000-AH818*CF818))</f>
        <v>0</v>
      </c>
      <c r="K818">
        <f>CJ818*AH818*(CE818-CD818*(1000-AH818*CG818)/(1000-AH818*CF818))/(100*BY818)</f>
        <v>0</v>
      </c>
      <c r="L818">
        <f>CD818 - IF(AH818&gt;1, K818*BY818*100.0/(AJ818*CR818), 0)</f>
        <v>0</v>
      </c>
      <c r="M818">
        <f>((S818-I818/2)*L818-K818)/(S818+I818/2)</f>
        <v>0</v>
      </c>
      <c r="N818">
        <f>M818*(CK818+CL818)/1000.0</f>
        <v>0</v>
      </c>
      <c r="O818">
        <f>(CD818 - IF(AH818&gt;1, K818*BY818*100.0/(AJ818*CR818), 0))*(CK818+CL818)/1000.0</f>
        <v>0</v>
      </c>
      <c r="P818">
        <f>2.0/((1/R818-1/Q818)+SIGN(R818)*SQRT((1/R818-1/Q818)*(1/R818-1/Q818) + 4*BZ818/((BZ818+1)*(BZ818+1))*(2*1/R818*1/Q818-1/Q818*1/Q818)))</f>
        <v>0</v>
      </c>
      <c r="Q818">
        <f>IF(LEFT(CA818,1)&lt;&gt;"0",IF(LEFT(CA818,1)="1",3.0,CB818),$D$5+$E$5*(CR818*CK818/($K$5*1000))+$F$5*(CR818*CK818/($K$5*1000))*MAX(MIN(BY818,$J$5),$I$5)*MAX(MIN(BY818,$J$5),$I$5)+$G$5*MAX(MIN(BY818,$J$5),$I$5)*(CR818*CK818/($K$5*1000))+$H$5*(CR818*CK818/($K$5*1000))*(CR818*CK818/($K$5*1000)))</f>
        <v>0</v>
      </c>
      <c r="R818">
        <f>I818*(1000-(1000*0.61365*exp(17.502*V818/(240.97+V818))/(CK818+CL818)+CF818)/2)/(1000*0.61365*exp(17.502*V818/(240.97+V818))/(CK818+CL818)-CF818)</f>
        <v>0</v>
      </c>
      <c r="S818">
        <f>1/((BZ818+1)/(P818/1.6)+1/(Q818/1.37)) + BZ818/((BZ818+1)/(P818/1.6) + BZ818/(Q818/1.37))</f>
        <v>0</v>
      </c>
      <c r="T818">
        <f>(BU818*BX818)</f>
        <v>0</v>
      </c>
      <c r="U818">
        <f>(CM818+(T818+2*0.95*5.67E-8*(((CM818+$B$7)+273)^4-(CM818+273)^4)-44100*I818)/(1.84*29.3*Q818+8*0.95*5.67E-8*(CM818+273)^3))</f>
        <v>0</v>
      </c>
      <c r="V818">
        <f>($C$7*CN818+$D$7*CO818+$E$7*U818)</f>
        <v>0</v>
      </c>
      <c r="W818">
        <f>0.61365*exp(17.502*V818/(240.97+V818))</f>
        <v>0</v>
      </c>
      <c r="X818">
        <f>(Y818/Z818*100)</f>
        <v>0</v>
      </c>
      <c r="Y818">
        <f>CF818*(CK818+CL818)/1000</f>
        <v>0</v>
      </c>
      <c r="Z818">
        <f>0.61365*exp(17.502*CM818/(240.97+CM818))</f>
        <v>0</v>
      </c>
      <c r="AA818">
        <f>(W818-CF818*(CK818+CL818)/1000)</f>
        <v>0</v>
      </c>
      <c r="AB818">
        <f>(-I818*44100)</f>
        <v>0</v>
      </c>
      <c r="AC818">
        <f>2*29.3*Q818*0.92*(CM818-V818)</f>
        <v>0</v>
      </c>
      <c r="AD818">
        <f>2*0.95*5.67E-8*(((CM818+$B$7)+273)^4-(V818+273)^4)</f>
        <v>0</v>
      </c>
      <c r="AE818">
        <f>T818+AD818+AB818+AC818</f>
        <v>0</v>
      </c>
      <c r="AF818">
        <v>0</v>
      </c>
      <c r="AG818">
        <v>0</v>
      </c>
      <c r="AH818">
        <f>IF(AF818*$H$13&gt;=AJ818,1.0,(AJ818/(AJ818-AF818*$H$13)))</f>
        <v>0</v>
      </c>
      <c r="AI818">
        <f>(AH818-1)*100</f>
        <v>0</v>
      </c>
      <c r="AJ818">
        <f>MAX(0,($B$13+$C$13*CR818)/(1+$D$13*CR818)*CK818/(CM818+273)*$E$13)</f>
        <v>0</v>
      </c>
      <c r="AK818" t="s">
        <v>303</v>
      </c>
      <c r="AL818" t="s">
        <v>303</v>
      </c>
      <c r="AM818">
        <v>0</v>
      </c>
      <c r="AN818">
        <v>0</v>
      </c>
      <c r="AO818">
        <f>1-AM818/AN818</f>
        <v>0</v>
      </c>
      <c r="AP818">
        <v>0</v>
      </c>
      <c r="AQ818" t="s">
        <v>303</v>
      </c>
      <c r="AR818" t="s">
        <v>303</v>
      </c>
      <c r="AS818">
        <v>0</v>
      </c>
      <c r="AT818">
        <v>0</v>
      </c>
      <c r="AU818">
        <f>1-AS818/AT818</f>
        <v>0</v>
      </c>
      <c r="AV818">
        <v>0.5</v>
      </c>
      <c r="AW818">
        <f>BV818</f>
        <v>0</v>
      </c>
      <c r="AX818">
        <f>K818</f>
        <v>0</v>
      </c>
      <c r="AY818">
        <f>AU818*AV818*AW818</f>
        <v>0</v>
      </c>
      <c r="AZ818">
        <f>(AX818-AP818)/AW818</f>
        <v>0</v>
      </c>
      <c r="BA818">
        <f>(AN818-AT818)/AT818</f>
        <v>0</v>
      </c>
      <c r="BB818">
        <f>AM818/(AO818+AM818/AT818)</f>
        <v>0</v>
      </c>
      <c r="BC818" t="s">
        <v>303</v>
      </c>
      <c r="BD818">
        <v>0</v>
      </c>
      <c r="BE818">
        <f>IF(BD818&lt;&gt;0, BD818, BB818)</f>
        <v>0</v>
      </c>
      <c r="BF818">
        <f>1-BE818/AT818</f>
        <v>0</v>
      </c>
      <c r="BG818">
        <f>(AT818-AS818)/(AT818-BE818)</f>
        <v>0</v>
      </c>
      <c r="BH818">
        <f>(AN818-AT818)/(AN818-BE818)</f>
        <v>0</v>
      </c>
      <c r="BI818">
        <f>(AT818-AS818)/(AT818-AM818)</f>
        <v>0</v>
      </c>
      <c r="BJ818">
        <f>(AN818-AT818)/(AN818-AM818)</f>
        <v>0</v>
      </c>
      <c r="BK818">
        <f>(BG818*BE818/AS818)</f>
        <v>0</v>
      </c>
      <c r="BL818">
        <f>(1-BK818)</f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f>$B$11*CS818+$C$11*CT818+$F$11*CU818*(1-CX818)</f>
        <v>0</v>
      </c>
      <c r="BV818">
        <f>BU818*BW818</f>
        <v>0</v>
      </c>
      <c r="BW818">
        <f>($B$11*$D$9+$C$11*$D$9+$F$11*((DH818+CZ818)/MAX(DH818+CZ818+DI818, 0.1)*$I$9+DI818/MAX(DH818+CZ818+DI818, 0.1)*$J$9))/($B$11+$C$11+$F$11)</f>
        <v>0</v>
      </c>
      <c r="BX818">
        <f>($B$11*$K$9+$C$11*$K$9+$F$11*((DH818+CZ818)/MAX(DH818+CZ818+DI818, 0.1)*$P$9+DI818/MAX(DH818+CZ818+DI818, 0.1)*$Q$9))/($B$11+$C$11+$F$11)</f>
        <v>0</v>
      </c>
      <c r="BY818">
        <v>6</v>
      </c>
      <c r="BZ818">
        <v>0.5</v>
      </c>
      <c r="CA818" t="s">
        <v>304</v>
      </c>
      <c r="CB818">
        <v>2</v>
      </c>
      <c r="CC818">
        <v>1625678817.5</v>
      </c>
      <c r="CD818">
        <v>405.184333333333</v>
      </c>
      <c r="CE818">
        <v>419.927</v>
      </c>
      <c r="CF818">
        <v>22.604</v>
      </c>
      <c r="CG818">
        <v>18.3827</v>
      </c>
      <c r="CH818">
        <v>419.525333333333</v>
      </c>
      <c r="CI818">
        <v>24.2926</v>
      </c>
      <c r="CJ818">
        <v>499.995333333333</v>
      </c>
      <c r="CK818">
        <v>100.411</v>
      </c>
      <c r="CL818">
        <v>0.0997772666666667</v>
      </c>
      <c r="CM818">
        <v>37.5117333333333</v>
      </c>
      <c r="CN818">
        <v>36.4851</v>
      </c>
      <c r="CO818">
        <v>999.9</v>
      </c>
      <c r="CP818">
        <v>0</v>
      </c>
      <c r="CQ818">
        <v>0</v>
      </c>
      <c r="CR818">
        <v>10018.1333333333</v>
      </c>
      <c r="CS818">
        <v>0</v>
      </c>
      <c r="CT818">
        <v>4.82622333333333</v>
      </c>
      <c r="CU818">
        <v>1046</v>
      </c>
      <c r="CV818">
        <v>0.962006</v>
      </c>
      <c r="CW818">
        <v>0.0379937</v>
      </c>
      <c r="CX818">
        <v>0</v>
      </c>
      <c r="CY818">
        <v>1062.63333333333</v>
      </c>
      <c r="CZ818">
        <v>4.99912</v>
      </c>
      <c r="DA818">
        <v>11163.7666666667</v>
      </c>
      <c r="DB818">
        <v>6712.83</v>
      </c>
      <c r="DC818">
        <v>40.0833333333333</v>
      </c>
      <c r="DD818">
        <v>42.2913333333333</v>
      </c>
      <c r="DE818">
        <v>41.4373333333333</v>
      </c>
      <c r="DF818">
        <v>42.1453333333333</v>
      </c>
      <c r="DG818">
        <v>42.8123333333333</v>
      </c>
      <c r="DH818">
        <v>1001.45</v>
      </c>
      <c r="DI818">
        <v>39.55</v>
      </c>
      <c r="DJ818">
        <v>0</v>
      </c>
      <c r="DK818">
        <v>1625678819.6</v>
      </c>
      <c r="DL818">
        <v>0</v>
      </c>
      <c r="DM818">
        <v>1063.92884615385</v>
      </c>
      <c r="DN818">
        <v>-11.4116239259346</v>
      </c>
      <c r="DO818">
        <v>-115.952136786507</v>
      </c>
      <c r="DP818">
        <v>11176.1384615385</v>
      </c>
      <c r="DQ818">
        <v>15</v>
      </c>
      <c r="DR818">
        <v>1625677134.6</v>
      </c>
      <c r="DS818" t="s">
        <v>305</v>
      </c>
      <c r="DT818">
        <v>1625677128.6</v>
      </c>
      <c r="DU818">
        <v>1625677134.6</v>
      </c>
      <c r="DV818">
        <v>2</v>
      </c>
      <c r="DW818">
        <v>0.041</v>
      </c>
      <c r="DX818">
        <v>0.026</v>
      </c>
      <c r="DY818">
        <v>-14.347</v>
      </c>
      <c r="DZ818">
        <v>-1.389</v>
      </c>
      <c r="EA818">
        <v>420</v>
      </c>
      <c r="EB818">
        <v>5</v>
      </c>
      <c r="EC818">
        <v>0.14</v>
      </c>
      <c r="ED818">
        <v>0.08</v>
      </c>
      <c r="EE818">
        <v>-14.7941219512195</v>
      </c>
      <c r="EF818">
        <v>0.35096655052265</v>
      </c>
      <c r="EG818">
        <v>0.0445085714529024</v>
      </c>
      <c r="EH818">
        <v>1</v>
      </c>
      <c r="EI818">
        <v>1064.48147058824</v>
      </c>
      <c r="EJ818">
        <v>-11.1647546271048</v>
      </c>
      <c r="EK818">
        <v>1.10658226443339</v>
      </c>
      <c r="EL818">
        <v>0</v>
      </c>
      <c r="EM818">
        <v>4.20404829268293</v>
      </c>
      <c r="EN818">
        <v>0.110820418118466</v>
      </c>
      <c r="EO818">
        <v>0.0116765835929068</v>
      </c>
      <c r="EP818">
        <v>0</v>
      </c>
      <c r="EQ818">
        <v>1</v>
      </c>
      <c r="ER818">
        <v>3</v>
      </c>
      <c r="ES818" t="s">
        <v>427</v>
      </c>
      <c r="ET818">
        <v>100</v>
      </c>
      <c r="EU818">
        <v>100</v>
      </c>
      <c r="EV818">
        <v>-14.341</v>
      </c>
      <c r="EW818">
        <v>-1.6889</v>
      </c>
      <c r="EX818">
        <v>-14.3476998515065</v>
      </c>
      <c r="EY818">
        <v>0.000485247639819423</v>
      </c>
      <c r="EZ818">
        <v>-1.36446825205216e-06</v>
      </c>
      <c r="FA818">
        <v>5.78542989185787e-10</v>
      </c>
      <c r="FB818">
        <v>-1.1099058739466</v>
      </c>
      <c r="FC818">
        <v>-0.0508365997127688</v>
      </c>
      <c r="FD818">
        <v>0.00161886503163497</v>
      </c>
      <c r="FE818">
        <v>-2.08621555845513e-05</v>
      </c>
      <c r="FF818">
        <v>0</v>
      </c>
      <c r="FG818">
        <v>2096</v>
      </c>
      <c r="FH818">
        <v>2</v>
      </c>
      <c r="FI818">
        <v>28</v>
      </c>
      <c r="FJ818">
        <v>28.2</v>
      </c>
      <c r="FK818">
        <v>28.1</v>
      </c>
      <c r="FL818">
        <v>18</v>
      </c>
      <c r="FM818">
        <v>495.588</v>
      </c>
      <c r="FN818">
        <v>517.798</v>
      </c>
      <c r="FO818">
        <v>44.6111</v>
      </c>
      <c r="FP818">
        <v>27.3728</v>
      </c>
      <c r="FQ818">
        <v>30.0005</v>
      </c>
      <c r="FR818">
        <v>27.1409</v>
      </c>
      <c r="FS818">
        <v>27.0914</v>
      </c>
      <c r="FT818">
        <v>21.6686</v>
      </c>
      <c r="FU818">
        <v>0</v>
      </c>
      <c r="FV818">
        <v>31.5477</v>
      </c>
      <c r="FW818">
        <v>44.66</v>
      </c>
      <c r="FX818">
        <v>420</v>
      </c>
      <c r="FY818">
        <v>21.5878</v>
      </c>
      <c r="FZ818">
        <v>101.6</v>
      </c>
      <c r="GA818">
        <v>96.0945</v>
      </c>
    </row>
    <row r="819" spans="1:183">
      <c r="A819">
        <v>803</v>
      </c>
      <c r="B819">
        <v>1625678820.5</v>
      </c>
      <c r="C819">
        <v>1604.40000009537</v>
      </c>
      <c r="D819" t="s">
        <v>1912</v>
      </c>
      <c r="E819" t="s">
        <v>1913</v>
      </c>
      <c r="F819">
        <v>1</v>
      </c>
      <c r="G819" t="s">
        <v>302</v>
      </c>
      <c r="H819">
        <v>1625678819.5</v>
      </c>
      <c r="I819">
        <f>(J819)/1000</f>
        <v>0</v>
      </c>
      <c r="J819">
        <f>1000*CJ819*AH819*(CF819-CG819)/(100*BY819*(1000-AH819*CF819))</f>
        <v>0</v>
      </c>
      <c r="K819">
        <f>CJ819*AH819*(CE819-CD819*(1000-AH819*CG819)/(1000-AH819*CF819))/(100*BY819)</f>
        <v>0</v>
      </c>
      <c r="L819">
        <f>CD819 - IF(AH819&gt;1, K819*BY819*100.0/(AJ819*CR819), 0)</f>
        <v>0</v>
      </c>
      <c r="M819">
        <f>((S819-I819/2)*L819-K819)/(S819+I819/2)</f>
        <v>0</v>
      </c>
      <c r="N819">
        <f>M819*(CK819+CL819)/1000.0</f>
        <v>0</v>
      </c>
      <c r="O819">
        <f>(CD819 - IF(AH819&gt;1, K819*BY819*100.0/(AJ819*CR819), 0))*(CK819+CL819)/1000.0</f>
        <v>0</v>
      </c>
      <c r="P819">
        <f>2.0/((1/R819-1/Q819)+SIGN(R819)*SQRT((1/R819-1/Q819)*(1/R819-1/Q819) + 4*BZ819/((BZ819+1)*(BZ819+1))*(2*1/R819*1/Q819-1/Q819*1/Q819)))</f>
        <v>0</v>
      </c>
      <c r="Q819">
        <f>IF(LEFT(CA819,1)&lt;&gt;"0",IF(LEFT(CA819,1)="1",3.0,CB819),$D$5+$E$5*(CR819*CK819/($K$5*1000))+$F$5*(CR819*CK819/($K$5*1000))*MAX(MIN(BY819,$J$5),$I$5)*MAX(MIN(BY819,$J$5),$I$5)+$G$5*MAX(MIN(BY819,$J$5),$I$5)*(CR819*CK819/($K$5*1000))+$H$5*(CR819*CK819/($K$5*1000))*(CR819*CK819/($K$5*1000)))</f>
        <v>0</v>
      </c>
      <c r="R819">
        <f>I819*(1000-(1000*0.61365*exp(17.502*V819/(240.97+V819))/(CK819+CL819)+CF819)/2)/(1000*0.61365*exp(17.502*V819/(240.97+V819))/(CK819+CL819)-CF819)</f>
        <v>0</v>
      </c>
      <c r="S819">
        <f>1/((BZ819+1)/(P819/1.6)+1/(Q819/1.37)) + BZ819/((BZ819+1)/(P819/1.6) + BZ819/(Q819/1.37))</f>
        <v>0</v>
      </c>
      <c r="T819">
        <f>(BU819*BX819)</f>
        <v>0</v>
      </c>
      <c r="U819">
        <f>(CM819+(T819+2*0.95*5.67E-8*(((CM819+$B$7)+273)^4-(CM819+273)^4)-44100*I819)/(1.84*29.3*Q819+8*0.95*5.67E-8*(CM819+273)^3))</f>
        <v>0</v>
      </c>
      <c r="V819">
        <f>($C$7*CN819+$D$7*CO819+$E$7*U819)</f>
        <v>0</v>
      </c>
      <c r="W819">
        <f>0.61365*exp(17.502*V819/(240.97+V819))</f>
        <v>0</v>
      </c>
      <c r="X819">
        <f>(Y819/Z819*100)</f>
        <v>0</v>
      </c>
      <c r="Y819">
        <f>CF819*(CK819+CL819)/1000</f>
        <v>0</v>
      </c>
      <c r="Z819">
        <f>0.61365*exp(17.502*CM819/(240.97+CM819))</f>
        <v>0</v>
      </c>
      <c r="AA819">
        <f>(W819-CF819*(CK819+CL819)/1000)</f>
        <v>0</v>
      </c>
      <c r="AB819">
        <f>(-I819*44100)</f>
        <v>0</v>
      </c>
      <c r="AC819">
        <f>2*29.3*Q819*0.92*(CM819-V819)</f>
        <v>0</v>
      </c>
      <c r="AD819">
        <f>2*0.95*5.67E-8*(((CM819+$B$7)+273)^4-(V819+273)^4)</f>
        <v>0</v>
      </c>
      <c r="AE819">
        <f>T819+AD819+AB819+AC819</f>
        <v>0</v>
      </c>
      <c r="AF819">
        <v>0</v>
      </c>
      <c r="AG819">
        <v>0</v>
      </c>
      <c r="AH819">
        <f>IF(AF819*$H$13&gt;=AJ819,1.0,(AJ819/(AJ819-AF819*$H$13)))</f>
        <v>0</v>
      </c>
      <c r="AI819">
        <f>(AH819-1)*100</f>
        <v>0</v>
      </c>
      <c r="AJ819">
        <f>MAX(0,($B$13+$C$13*CR819)/(1+$D$13*CR819)*CK819/(CM819+273)*$E$13)</f>
        <v>0</v>
      </c>
      <c r="AK819" t="s">
        <v>303</v>
      </c>
      <c r="AL819" t="s">
        <v>303</v>
      </c>
      <c r="AM819">
        <v>0</v>
      </c>
      <c r="AN819">
        <v>0</v>
      </c>
      <c r="AO819">
        <f>1-AM819/AN819</f>
        <v>0</v>
      </c>
      <c r="AP819">
        <v>0</v>
      </c>
      <c r="AQ819" t="s">
        <v>303</v>
      </c>
      <c r="AR819" t="s">
        <v>303</v>
      </c>
      <c r="AS819">
        <v>0</v>
      </c>
      <c r="AT819">
        <v>0</v>
      </c>
      <c r="AU819">
        <f>1-AS819/AT819</f>
        <v>0</v>
      </c>
      <c r="AV819">
        <v>0.5</v>
      </c>
      <c r="AW819">
        <f>BV819</f>
        <v>0</v>
      </c>
      <c r="AX819">
        <f>K819</f>
        <v>0</v>
      </c>
      <c r="AY819">
        <f>AU819*AV819*AW819</f>
        <v>0</v>
      </c>
      <c r="AZ819">
        <f>(AX819-AP819)/AW819</f>
        <v>0</v>
      </c>
      <c r="BA819">
        <f>(AN819-AT819)/AT819</f>
        <v>0</v>
      </c>
      <c r="BB819">
        <f>AM819/(AO819+AM819/AT819)</f>
        <v>0</v>
      </c>
      <c r="BC819" t="s">
        <v>303</v>
      </c>
      <c r="BD819">
        <v>0</v>
      </c>
      <c r="BE819">
        <f>IF(BD819&lt;&gt;0, BD819, BB819)</f>
        <v>0</v>
      </c>
      <c r="BF819">
        <f>1-BE819/AT819</f>
        <v>0</v>
      </c>
      <c r="BG819">
        <f>(AT819-AS819)/(AT819-BE819)</f>
        <v>0</v>
      </c>
      <c r="BH819">
        <f>(AN819-AT819)/(AN819-BE819)</f>
        <v>0</v>
      </c>
      <c r="BI819">
        <f>(AT819-AS819)/(AT819-AM819)</f>
        <v>0</v>
      </c>
      <c r="BJ819">
        <f>(AN819-AT819)/(AN819-AM819)</f>
        <v>0</v>
      </c>
      <c r="BK819">
        <f>(BG819*BE819/AS819)</f>
        <v>0</v>
      </c>
      <c r="BL819">
        <f>(1-BK819)</f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f>$B$11*CS819+$C$11*CT819+$F$11*CU819*(1-CX819)</f>
        <v>0</v>
      </c>
      <c r="BV819">
        <f>BU819*BW819</f>
        <v>0</v>
      </c>
      <c r="BW819">
        <f>($B$11*$D$9+$C$11*$D$9+$F$11*((DH819+CZ819)/MAX(DH819+CZ819+DI819, 0.1)*$I$9+DI819/MAX(DH819+CZ819+DI819, 0.1)*$J$9))/($B$11+$C$11+$F$11)</f>
        <v>0</v>
      </c>
      <c r="BX819">
        <f>($B$11*$K$9+$C$11*$K$9+$F$11*((DH819+CZ819)/MAX(DH819+CZ819+DI819, 0.1)*$P$9+DI819/MAX(DH819+CZ819+DI819, 0.1)*$Q$9))/($B$11+$C$11+$F$11)</f>
        <v>0</v>
      </c>
      <c r="BY819">
        <v>6</v>
      </c>
      <c r="BZ819">
        <v>0.5</v>
      </c>
      <c r="CA819" t="s">
        <v>304</v>
      </c>
      <c r="CB819">
        <v>2</v>
      </c>
      <c r="CC819">
        <v>1625678819.5</v>
      </c>
      <c r="CD819">
        <v>405.211</v>
      </c>
      <c r="CE819">
        <v>419.922333333333</v>
      </c>
      <c r="CF819">
        <v>22.6645</v>
      </c>
      <c r="CG819">
        <v>18.4376</v>
      </c>
      <c r="CH819">
        <v>419.552333333333</v>
      </c>
      <c r="CI819">
        <v>24.3536333333333</v>
      </c>
      <c r="CJ819">
        <v>500.073333333333</v>
      </c>
      <c r="CK819">
        <v>100.413333333333</v>
      </c>
      <c r="CL819">
        <v>0.100061666666667</v>
      </c>
      <c r="CM819">
        <v>37.5423</v>
      </c>
      <c r="CN819">
        <v>36.5157333333333</v>
      </c>
      <c r="CO819">
        <v>999.9</v>
      </c>
      <c r="CP819">
        <v>0</v>
      </c>
      <c r="CQ819">
        <v>0</v>
      </c>
      <c r="CR819">
        <v>10013.1333333333</v>
      </c>
      <c r="CS819">
        <v>0</v>
      </c>
      <c r="CT819">
        <v>4.80049333333333</v>
      </c>
      <c r="CU819">
        <v>1046.00333333333</v>
      </c>
      <c r="CV819">
        <v>0.962006</v>
      </c>
      <c r="CW819">
        <v>0.0379937</v>
      </c>
      <c r="CX819">
        <v>0</v>
      </c>
      <c r="CY819">
        <v>1062.00333333333</v>
      </c>
      <c r="CZ819">
        <v>4.99912</v>
      </c>
      <c r="DA819">
        <v>11160.2666666667</v>
      </c>
      <c r="DB819">
        <v>6712.82666666667</v>
      </c>
      <c r="DC819">
        <v>40.0623333333333</v>
      </c>
      <c r="DD819">
        <v>42.2706666666667</v>
      </c>
      <c r="DE819">
        <v>41.375</v>
      </c>
      <c r="DF819">
        <v>42.1036666666667</v>
      </c>
      <c r="DG819">
        <v>42.8746666666667</v>
      </c>
      <c r="DH819">
        <v>1001.45333333333</v>
      </c>
      <c r="DI819">
        <v>39.55</v>
      </c>
      <c r="DJ819">
        <v>0</v>
      </c>
      <c r="DK819">
        <v>1625678821.4</v>
      </c>
      <c r="DL819">
        <v>0</v>
      </c>
      <c r="DM819">
        <v>1063.51</v>
      </c>
      <c r="DN819">
        <v>-11.8230769019124</v>
      </c>
      <c r="DO819">
        <v>-112.638461392209</v>
      </c>
      <c r="DP819">
        <v>11172.08</v>
      </c>
      <c r="DQ819">
        <v>15</v>
      </c>
      <c r="DR819">
        <v>1625677134.6</v>
      </c>
      <c r="DS819" t="s">
        <v>305</v>
      </c>
      <c r="DT819">
        <v>1625677128.6</v>
      </c>
      <c r="DU819">
        <v>1625677134.6</v>
      </c>
      <c r="DV819">
        <v>2</v>
      </c>
      <c r="DW819">
        <v>0.041</v>
      </c>
      <c r="DX819">
        <v>0.026</v>
      </c>
      <c r="DY819">
        <v>-14.347</v>
      </c>
      <c r="DZ819">
        <v>-1.389</v>
      </c>
      <c r="EA819">
        <v>420</v>
      </c>
      <c r="EB819">
        <v>5</v>
      </c>
      <c r="EC819">
        <v>0.14</v>
      </c>
      <c r="ED819">
        <v>0.08</v>
      </c>
      <c r="EE819">
        <v>-14.7772804878049</v>
      </c>
      <c r="EF819">
        <v>0.302721951219519</v>
      </c>
      <c r="EG819">
        <v>0.0388918338629778</v>
      </c>
      <c r="EH819">
        <v>1</v>
      </c>
      <c r="EI819">
        <v>1064.19314285714</v>
      </c>
      <c r="EJ819">
        <v>-11.5516982145246</v>
      </c>
      <c r="EK819">
        <v>1.17309790464292</v>
      </c>
      <c r="EL819">
        <v>0</v>
      </c>
      <c r="EM819">
        <v>4.20752487804878</v>
      </c>
      <c r="EN819">
        <v>0.119549477351919</v>
      </c>
      <c r="EO819">
        <v>0.0124122027136459</v>
      </c>
      <c r="EP819">
        <v>0</v>
      </c>
      <c r="EQ819">
        <v>1</v>
      </c>
      <c r="ER819">
        <v>3</v>
      </c>
      <c r="ES819" t="s">
        <v>427</v>
      </c>
      <c r="ET819">
        <v>100</v>
      </c>
      <c r="EU819">
        <v>100</v>
      </c>
      <c r="EV819">
        <v>-14.341</v>
      </c>
      <c r="EW819">
        <v>-1.6895</v>
      </c>
      <c r="EX819">
        <v>-14.3476998515065</v>
      </c>
      <c r="EY819">
        <v>0.000485247639819423</v>
      </c>
      <c r="EZ819">
        <v>-1.36446825205216e-06</v>
      </c>
      <c r="FA819">
        <v>5.78542989185787e-10</v>
      </c>
      <c r="FB819">
        <v>-1.1099058739466</v>
      </c>
      <c r="FC819">
        <v>-0.0508365997127688</v>
      </c>
      <c r="FD819">
        <v>0.00161886503163497</v>
      </c>
      <c r="FE819">
        <v>-2.08621555845513e-05</v>
      </c>
      <c r="FF819">
        <v>0</v>
      </c>
      <c r="FG819">
        <v>2096</v>
      </c>
      <c r="FH819">
        <v>2</v>
      </c>
      <c r="FI819">
        <v>28</v>
      </c>
      <c r="FJ819">
        <v>28.2</v>
      </c>
      <c r="FK819">
        <v>28.1</v>
      </c>
      <c r="FL819">
        <v>18</v>
      </c>
      <c r="FM819">
        <v>495.246</v>
      </c>
      <c r="FN819">
        <v>517.988</v>
      </c>
      <c r="FO819">
        <v>44.6557</v>
      </c>
      <c r="FP819">
        <v>27.3769</v>
      </c>
      <c r="FQ819">
        <v>30.0007</v>
      </c>
      <c r="FR819">
        <v>27.1437</v>
      </c>
      <c r="FS819">
        <v>27.0942</v>
      </c>
      <c r="FT819">
        <v>21.669</v>
      </c>
      <c r="FU819">
        <v>0</v>
      </c>
      <c r="FV819">
        <v>31.9513</v>
      </c>
      <c r="FW819">
        <v>44.73</v>
      </c>
      <c r="FX819">
        <v>420</v>
      </c>
      <c r="FY819">
        <v>21.5159</v>
      </c>
      <c r="FZ819">
        <v>101.601</v>
      </c>
      <c r="GA819">
        <v>96.0943</v>
      </c>
    </row>
    <row r="820" spans="1:183">
      <c r="A820">
        <v>804</v>
      </c>
      <c r="B820">
        <v>1625678822.5</v>
      </c>
      <c r="C820">
        <v>1606.40000009537</v>
      </c>
      <c r="D820" t="s">
        <v>1914</v>
      </c>
      <c r="E820" t="s">
        <v>1915</v>
      </c>
      <c r="F820">
        <v>1</v>
      </c>
      <c r="G820" t="s">
        <v>302</v>
      </c>
      <c r="H820">
        <v>1625678821.5</v>
      </c>
      <c r="I820">
        <f>(J820)/1000</f>
        <v>0</v>
      </c>
      <c r="J820">
        <f>1000*CJ820*AH820*(CF820-CG820)/(100*BY820*(1000-AH820*CF820))</f>
        <v>0</v>
      </c>
      <c r="K820">
        <f>CJ820*AH820*(CE820-CD820*(1000-AH820*CG820)/(1000-AH820*CF820))/(100*BY820)</f>
        <v>0</v>
      </c>
      <c r="L820">
        <f>CD820 - IF(AH820&gt;1, K820*BY820*100.0/(AJ820*CR820), 0)</f>
        <v>0</v>
      </c>
      <c r="M820">
        <f>((S820-I820/2)*L820-K820)/(S820+I820/2)</f>
        <v>0</v>
      </c>
      <c r="N820">
        <f>M820*(CK820+CL820)/1000.0</f>
        <v>0</v>
      </c>
      <c r="O820">
        <f>(CD820 - IF(AH820&gt;1, K820*BY820*100.0/(AJ820*CR820), 0))*(CK820+CL820)/1000.0</f>
        <v>0</v>
      </c>
      <c r="P820">
        <f>2.0/((1/R820-1/Q820)+SIGN(R820)*SQRT((1/R820-1/Q820)*(1/R820-1/Q820) + 4*BZ820/((BZ820+1)*(BZ820+1))*(2*1/R820*1/Q820-1/Q820*1/Q820)))</f>
        <v>0</v>
      </c>
      <c r="Q820">
        <f>IF(LEFT(CA820,1)&lt;&gt;"0",IF(LEFT(CA820,1)="1",3.0,CB820),$D$5+$E$5*(CR820*CK820/($K$5*1000))+$F$5*(CR820*CK820/($K$5*1000))*MAX(MIN(BY820,$J$5),$I$5)*MAX(MIN(BY820,$J$5),$I$5)+$G$5*MAX(MIN(BY820,$J$5),$I$5)*(CR820*CK820/($K$5*1000))+$H$5*(CR820*CK820/($K$5*1000))*(CR820*CK820/($K$5*1000)))</f>
        <v>0</v>
      </c>
      <c r="R820">
        <f>I820*(1000-(1000*0.61365*exp(17.502*V820/(240.97+V820))/(CK820+CL820)+CF820)/2)/(1000*0.61365*exp(17.502*V820/(240.97+V820))/(CK820+CL820)-CF820)</f>
        <v>0</v>
      </c>
      <c r="S820">
        <f>1/((BZ820+1)/(P820/1.6)+1/(Q820/1.37)) + BZ820/((BZ820+1)/(P820/1.6) + BZ820/(Q820/1.37))</f>
        <v>0</v>
      </c>
      <c r="T820">
        <f>(BU820*BX820)</f>
        <v>0</v>
      </c>
      <c r="U820">
        <f>(CM820+(T820+2*0.95*5.67E-8*(((CM820+$B$7)+273)^4-(CM820+273)^4)-44100*I820)/(1.84*29.3*Q820+8*0.95*5.67E-8*(CM820+273)^3))</f>
        <v>0</v>
      </c>
      <c r="V820">
        <f>($C$7*CN820+$D$7*CO820+$E$7*U820)</f>
        <v>0</v>
      </c>
      <c r="W820">
        <f>0.61365*exp(17.502*V820/(240.97+V820))</f>
        <v>0</v>
      </c>
      <c r="X820">
        <f>(Y820/Z820*100)</f>
        <v>0</v>
      </c>
      <c r="Y820">
        <f>CF820*(CK820+CL820)/1000</f>
        <v>0</v>
      </c>
      <c r="Z820">
        <f>0.61365*exp(17.502*CM820/(240.97+CM820))</f>
        <v>0</v>
      </c>
      <c r="AA820">
        <f>(W820-CF820*(CK820+CL820)/1000)</f>
        <v>0</v>
      </c>
      <c r="AB820">
        <f>(-I820*44100)</f>
        <v>0</v>
      </c>
      <c r="AC820">
        <f>2*29.3*Q820*0.92*(CM820-V820)</f>
        <v>0</v>
      </c>
      <c r="AD820">
        <f>2*0.95*5.67E-8*(((CM820+$B$7)+273)^4-(V820+273)^4)</f>
        <v>0</v>
      </c>
      <c r="AE820">
        <f>T820+AD820+AB820+AC820</f>
        <v>0</v>
      </c>
      <c r="AF820">
        <v>0</v>
      </c>
      <c r="AG820">
        <v>0</v>
      </c>
      <c r="AH820">
        <f>IF(AF820*$H$13&gt;=AJ820,1.0,(AJ820/(AJ820-AF820*$H$13)))</f>
        <v>0</v>
      </c>
      <c r="AI820">
        <f>(AH820-1)*100</f>
        <v>0</v>
      </c>
      <c r="AJ820">
        <f>MAX(0,($B$13+$C$13*CR820)/(1+$D$13*CR820)*CK820/(CM820+273)*$E$13)</f>
        <v>0</v>
      </c>
      <c r="AK820" t="s">
        <v>303</v>
      </c>
      <c r="AL820" t="s">
        <v>303</v>
      </c>
      <c r="AM820">
        <v>0</v>
      </c>
      <c r="AN820">
        <v>0</v>
      </c>
      <c r="AO820">
        <f>1-AM820/AN820</f>
        <v>0</v>
      </c>
      <c r="AP820">
        <v>0</v>
      </c>
      <c r="AQ820" t="s">
        <v>303</v>
      </c>
      <c r="AR820" t="s">
        <v>303</v>
      </c>
      <c r="AS820">
        <v>0</v>
      </c>
      <c r="AT820">
        <v>0</v>
      </c>
      <c r="AU820">
        <f>1-AS820/AT820</f>
        <v>0</v>
      </c>
      <c r="AV820">
        <v>0.5</v>
      </c>
      <c r="AW820">
        <f>BV820</f>
        <v>0</v>
      </c>
      <c r="AX820">
        <f>K820</f>
        <v>0</v>
      </c>
      <c r="AY820">
        <f>AU820*AV820*AW820</f>
        <v>0</v>
      </c>
      <c r="AZ820">
        <f>(AX820-AP820)/AW820</f>
        <v>0</v>
      </c>
      <c r="BA820">
        <f>(AN820-AT820)/AT820</f>
        <v>0</v>
      </c>
      <c r="BB820">
        <f>AM820/(AO820+AM820/AT820)</f>
        <v>0</v>
      </c>
      <c r="BC820" t="s">
        <v>303</v>
      </c>
      <c r="BD820">
        <v>0</v>
      </c>
      <c r="BE820">
        <f>IF(BD820&lt;&gt;0, BD820, BB820)</f>
        <v>0</v>
      </c>
      <c r="BF820">
        <f>1-BE820/AT820</f>
        <v>0</v>
      </c>
      <c r="BG820">
        <f>(AT820-AS820)/(AT820-BE820)</f>
        <v>0</v>
      </c>
      <c r="BH820">
        <f>(AN820-AT820)/(AN820-BE820)</f>
        <v>0</v>
      </c>
      <c r="BI820">
        <f>(AT820-AS820)/(AT820-AM820)</f>
        <v>0</v>
      </c>
      <c r="BJ820">
        <f>(AN820-AT820)/(AN820-AM820)</f>
        <v>0</v>
      </c>
      <c r="BK820">
        <f>(BG820*BE820/AS820)</f>
        <v>0</v>
      </c>
      <c r="BL820">
        <f>(1-BK820)</f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f>$B$11*CS820+$C$11*CT820+$F$11*CU820*(1-CX820)</f>
        <v>0</v>
      </c>
      <c r="BV820">
        <f>BU820*BW820</f>
        <v>0</v>
      </c>
      <c r="BW820">
        <f>($B$11*$D$9+$C$11*$D$9+$F$11*((DH820+CZ820)/MAX(DH820+CZ820+DI820, 0.1)*$I$9+DI820/MAX(DH820+CZ820+DI820, 0.1)*$J$9))/($B$11+$C$11+$F$11)</f>
        <v>0</v>
      </c>
      <c r="BX820">
        <f>($B$11*$K$9+$C$11*$K$9+$F$11*((DH820+CZ820)/MAX(DH820+CZ820+DI820, 0.1)*$P$9+DI820/MAX(DH820+CZ820+DI820, 0.1)*$Q$9))/($B$11+$C$11+$F$11)</f>
        <v>0</v>
      </c>
      <c r="BY820">
        <v>6</v>
      </c>
      <c r="BZ820">
        <v>0.5</v>
      </c>
      <c r="CA820" t="s">
        <v>304</v>
      </c>
      <c r="CB820">
        <v>2</v>
      </c>
      <c r="CC820">
        <v>1625678821.5</v>
      </c>
      <c r="CD820">
        <v>405.229333333333</v>
      </c>
      <c r="CE820">
        <v>419.924333333333</v>
      </c>
      <c r="CF820">
        <v>22.7227</v>
      </c>
      <c r="CG820">
        <v>18.4895333333333</v>
      </c>
      <c r="CH820">
        <v>419.571</v>
      </c>
      <c r="CI820">
        <v>24.4124</v>
      </c>
      <c r="CJ820">
        <v>500.041666666667</v>
      </c>
      <c r="CK820">
        <v>100.414</v>
      </c>
      <c r="CL820">
        <v>0.100051466666667</v>
      </c>
      <c r="CM820">
        <v>37.5721333333333</v>
      </c>
      <c r="CN820">
        <v>36.5496333333333</v>
      </c>
      <c r="CO820">
        <v>999.9</v>
      </c>
      <c r="CP820">
        <v>0</v>
      </c>
      <c r="CQ820">
        <v>0</v>
      </c>
      <c r="CR820">
        <v>10015.6333333333</v>
      </c>
      <c r="CS820">
        <v>0</v>
      </c>
      <c r="CT820">
        <v>4.78487</v>
      </c>
      <c r="CU820">
        <v>1046</v>
      </c>
      <c r="CV820">
        <v>0.962006</v>
      </c>
      <c r="CW820">
        <v>0.0379937</v>
      </c>
      <c r="CX820">
        <v>0</v>
      </c>
      <c r="CY820">
        <v>1061.88333333333</v>
      </c>
      <c r="CZ820">
        <v>4.99912</v>
      </c>
      <c r="DA820">
        <v>11156.1</v>
      </c>
      <c r="DB820">
        <v>6712.82333333333</v>
      </c>
      <c r="DC820">
        <v>40.1036666666667</v>
      </c>
      <c r="DD820">
        <v>42.25</v>
      </c>
      <c r="DE820">
        <v>41.604</v>
      </c>
      <c r="DF820">
        <v>42.0833333333333</v>
      </c>
      <c r="DG820">
        <v>42.8956666666667</v>
      </c>
      <c r="DH820">
        <v>1001.45</v>
      </c>
      <c r="DI820">
        <v>39.55</v>
      </c>
      <c r="DJ820">
        <v>0</v>
      </c>
      <c r="DK820">
        <v>1625678823.2</v>
      </c>
      <c r="DL820">
        <v>0</v>
      </c>
      <c r="DM820">
        <v>1063.22038461538</v>
      </c>
      <c r="DN820">
        <v>-11.8376068376058</v>
      </c>
      <c r="DO820">
        <v>-115.791453089225</v>
      </c>
      <c r="DP820">
        <v>11169.3423076923</v>
      </c>
      <c r="DQ820">
        <v>15</v>
      </c>
      <c r="DR820">
        <v>1625677134.6</v>
      </c>
      <c r="DS820" t="s">
        <v>305</v>
      </c>
      <c r="DT820">
        <v>1625677128.6</v>
      </c>
      <c r="DU820">
        <v>1625677134.6</v>
      </c>
      <c r="DV820">
        <v>2</v>
      </c>
      <c r="DW820">
        <v>0.041</v>
      </c>
      <c r="DX820">
        <v>0.026</v>
      </c>
      <c r="DY820">
        <v>-14.347</v>
      </c>
      <c r="DZ820">
        <v>-1.389</v>
      </c>
      <c r="EA820">
        <v>420</v>
      </c>
      <c r="EB820">
        <v>5</v>
      </c>
      <c r="EC820">
        <v>0.14</v>
      </c>
      <c r="ED820">
        <v>0.08</v>
      </c>
      <c r="EE820">
        <v>-14.7615292682927</v>
      </c>
      <c r="EF820">
        <v>0.270554006968694</v>
      </c>
      <c r="EG820">
        <v>0.0349147899607201</v>
      </c>
      <c r="EH820">
        <v>1</v>
      </c>
      <c r="EI820">
        <v>1063.67617647059</v>
      </c>
      <c r="EJ820">
        <v>-11.6103541137092</v>
      </c>
      <c r="EK820">
        <v>1.14701919237722</v>
      </c>
      <c r="EL820">
        <v>0</v>
      </c>
      <c r="EM820">
        <v>4.21195024390244</v>
      </c>
      <c r="EN820">
        <v>0.119282508710806</v>
      </c>
      <c r="EO820">
        <v>0.0123617842440567</v>
      </c>
      <c r="EP820">
        <v>0</v>
      </c>
      <c r="EQ820">
        <v>1</v>
      </c>
      <c r="ER820">
        <v>3</v>
      </c>
      <c r="ES820" t="s">
        <v>427</v>
      </c>
      <c r="ET820">
        <v>100</v>
      </c>
      <c r="EU820">
        <v>100</v>
      </c>
      <c r="EV820">
        <v>-14.342</v>
      </c>
      <c r="EW820">
        <v>-1.6899</v>
      </c>
      <c r="EX820">
        <v>-14.3476998515065</v>
      </c>
      <c r="EY820">
        <v>0.000485247639819423</v>
      </c>
      <c r="EZ820">
        <v>-1.36446825205216e-06</v>
      </c>
      <c r="FA820">
        <v>5.78542989185787e-10</v>
      </c>
      <c r="FB820">
        <v>-1.1099058739466</v>
      </c>
      <c r="FC820">
        <v>-0.0508365997127688</v>
      </c>
      <c r="FD820">
        <v>0.00161886503163497</v>
      </c>
      <c r="FE820">
        <v>-2.08621555845513e-05</v>
      </c>
      <c r="FF820">
        <v>0</v>
      </c>
      <c r="FG820">
        <v>2096</v>
      </c>
      <c r="FH820">
        <v>2</v>
      </c>
      <c r="FI820">
        <v>28</v>
      </c>
      <c r="FJ820">
        <v>28.2</v>
      </c>
      <c r="FK820">
        <v>28.1</v>
      </c>
      <c r="FL820">
        <v>18</v>
      </c>
      <c r="FM820">
        <v>495.328</v>
      </c>
      <c r="FN820">
        <v>518.014</v>
      </c>
      <c r="FO820">
        <v>44.7028</v>
      </c>
      <c r="FP820">
        <v>27.3809</v>
      </c>
      <c r="FQ820">
        <v>30.0007</v>
      </c>
      <c r="FR820">
        <v>27.1466</v>
      </c>
      <c r="FS820">
        <v>27.097</v>
      </c>
      <c r="FT820">
        <v>21.67</v>
      </c>
      <c r="FU820">
        <v>0</v>
      </c>
      <c r="FV820">
        <v>32.4082</v>
      </c>
      <c r="FW820">
        <v>44.73</v>
      </c>
      <c r="FX820">
        <v>420</v>
      </c>
      <c r="FY820">
        <v>21.5716</v>
      </c>
      <c r="FZ820">
        <v>101.601</v>
      </c>
      <c r="GA820">
        <v>96.0952</v>
      </c>
    </row>
    <row r="821" spans="1:183">
      <c r="A821">
        <v>805</v>
      </c>
      <c r="B821">
        <v>1625678824.5</v>
      </c>
      <c r="C821">
        <v>1608.40000009537</v>
      </c>
      <c r="D821" t="s">
        <v>1916</v>
      </c>
      <c r="E821" t="s">
        <v>1917</v>
      </c>
      <c r="F821">
        <v>1</v>
      </c>
      <c r="G821" t="s">
        <v>302</v>
      </c>
      <c r="H821">
        <v>1625678823.5</v>
      </c>
      <c r="I821">
        <f>(J821)/1000</f>
        <v>0</v>
      </c>
      <c r="J821">
        <f>1000*CJ821*AH821*(CF821-CG821)/(100*BY821*(1000-AH821*CF821))</f>
        <v>0</v>
      </c>
      <c r="K821">
        <f>CJ821*AH821*(CE821-CD821*(1000-AH821*CG821)/(1000-AH821*CF821))/(100*BY821)</f>
        <v>0</v>
      </c>
      <c r="L821">
        <f>CD821 - IF(AH821&gt;1, K821*BY821*100.0/(AJ821*CR821), 0)</f>
        <v>0</v>
      </c>
      <c r="M821">
        <f>((S821-I821/2)*L821-K821)/(S821+I821/2)</f>
        <v>0</v>
      </c>
      <c r="N821">
        <f>M821*(CK821+CL821)/1000.0</f>
        <v>0</v>
      </c>
      <c r="O821">
        <f>(CD821 - IF(AH821&gt;1, K821*BY821*100.0/(AJ821*CR821), 0))*(CK821+CL821)/1000.0</f>
        <v>0</v>
      </c>
      <c r="P821">
        <f>2.0/((1/R821-1/Q821)+SIGN(R821)*SQRT((1/R821-1/Q821)*(1/R821-1/Q821) + 4*BZ821/((BZ821+1)*(BZ821+1))*(2*1/R821*1/Q821-1/Q821*1/Q821)))</f>
        <v>0</v>
      </c>
      <c r="Q821">
        <f>IF(LEFT(CA821,1)&lt;&gt;"0",IF(LEFT(CA821,1)="1",3.0,CB821),$D$5+$E$5*(CR821*CK821/($K$5*1000))+$F$5*(CR821*CK821/($K$5*1000))*MAX(MIN(BY821,$J$5),$I$5)*MAX(MIN(BY821,$J$5),$I$5)+$G$5*MAX(MIN(BY821,$J$5),$I$5)*(CR821*CK821/($K$5*1000))+$H$5*(CR821*CK821/($K$5*1000))*(CR821*CK821/($K$5*1000)))</f>
        <v>0</v>
      </c>
      <c r="R821">
        <f>I821*(1000-(1000*0.61365*exp(17.502*V821/(240.97+V821))/(CK821+CL821)+CF821)/2)/(1000*0.61365*exp(17.502*V821/(240.97+V821))/(CK821+CL821)-CF821)</f>
        <v>0</v>
      </c>
      <c r="S821">
        <f>1/((BZ821+1)/(P821/1.6)+1/(Q821/1.37)) + BZ821/((BZ821+1)/(P821/1.6) + BZ821/(Q821/1.37))</f>
        <v>0</v>
      </c>
      <c r="T821">
        <f>(BU821*BX821)</f>
        <v>0</v>
      </c>
      <c r="U821">
        <f>(CM821+(T821+2*0.95*5.67E-8*(((CM821+$B$7)+273)^4-(CM821+273)^4)-44100*I821)/(1.84*29.3*Q821+8*0.95*5.67E-8*(CM821+273)^3))</f>
        <v>0</v>
      </c>
      <c r="V821">
        <f>($C$7*CN821+$D$7*CO821+$E$7*U821)</f>
        <v>0</v>
      </c>
      <c r="W821">
        <f>0.61365*exp(17.502*V821/(240.97+V821))</f>
        <v>0</v>
      </c>
      <c r="X821">
        <f>(Y821/Z821*100)</f>
        <v>0</v>
      </c>
      <c r="Y821">
        <f>CF821*(CK821+CL821)/1000</f>
        <v>0</v>
      </c>
      <c r="Z821">
        <f>0.61365*exp(17.502*CM821/(240.97+CM821))</f>
        <v>0</v>
      </c>
      <c r="AA821">
        <f>(W821-CF821*(CK821+CL821)/1000)</f>
        <v>0</v>
      </c>
      <c r="AB821">
        <f>(-I821*44100)</f>
        <v>0</v>
      </c>
      <c r="AC821">
        <f>2*29.3*Q821*0.92*(CM821-V821)</f>
        <v>0</v>
      </c>
      <c r="AD821">
        <f>2*0.95*5.67E-8*(((CM821+$B$7)+273)^4-(V821+273)^4)</f>
        <v>0</v>
      </c>
      <c r="AE821">
        <f>T821+AD821+AB821+AC821</f>
        <v>0</v>
      </c>
      <c r="AF821">
        <v>0</v>
      </c>
      <c r="AG821">
        <v>0</v>
      </c>
      <c r="AH821">
        <f>IF(AF821*$H$13&gt;=AJ821,1.0,(AJ821/(AJ821-AF821*$H$13)))</f>
        <v>0</v>
      </c>
      <c r="AI821">
        <f>(AH821-1)*100</f>
        <v>0</v>
      </c>
      <c r="AJ821">
        <f>MAX(0,($B$13+$C$13*CR821)/(1+$D$13*CR821)*CK821/(CM821+273)*$E$13)</f>
        <v>0</v>
      </c>
      <c r="AK821" t="s">
        <v>303</v>
      </c>
      <c r="AL821" t="s">
        <v>303</v>
      </c>
      <c r="AM821">
        <v>0</v>
      </c>
      <c r="AN821">
        <v>0</v>
      </c>
      <c r="AO821">
        <f>1-AM821/AN821</f>
        <v>0</v>
      </c>
      <c r="AP821">
        <v>0</v>
      </c>
      <c r="AQ821" t="s">
        <v>303</v>
      </c>
      <c r="AR821" t="s">
        <v>303</v>
      </c>
      <c r="AS821">
        <v>0</v>
      </c>
      <c r="AT821">
        <v>0</v>
      </c>
      <c r="AU821">
        <f>1-AS821/AT821</f>
        <v>0</v>
      </c>
      <c r="AV821">
        <v>0.5</v>
      </c>
      <c r="AW821">
        <f>BV821</f>
        <v>0</v>
      </c>
      <c r="AX821">
        <f>K821</f>
        <v>0</v>
      </c>
      <c r="AY821">
        <f>AU821*AV821*AW821</f>
        <v>0</v>
      </c>
      <c r="AZ821">
        <f>(AX821-AP821)/AW821</f>
        <v>0</v>
      </c>
      <c r="BA821">
        <f>(AN821-AT821)/AT821</f>
        <v>0</v>
      </c>
      <c r="BB821">
        <f>AM821/(AO821+AM821/AT821)</f>
        <v>0</v>
      </c>
      <c r="BC821" t="s">
        <v>303</v>
      </c>
      <c r="BD821">
        <v>0</v>
      </c>
      <c r="BE821">
        <f>IF(BD821&lt;&gt;0, BD821, BB821)</f>
        <v>0</v>
      </c>
      <c r="BF821">
        <f>1-BE821/AT821</f>
        <v>0</v>
      </c>
      <c r="BG821">
        <f>(AT821-AS821)/(AT821-BE821)</f>
        <v>0</v>
      </c>
      <c r="BH821">
        <f>(AN821-AT821)/(AN821-BE821)</f>
        <v>0</v>
      </c>
      <c r="BI821">
        <f>(AT821-AS821)/(AT821-AM821)</f>
        <v>0</v>
      </c>
      <c r="BJ821">
        <f>(AN821-AT821)/(AN821-AM821)</f>
        <v>0</v>
      </c>
      <c r="BK821">
        <f>(BG821*BE821/AS821)</f>
        <v>0</v>
      </c>
      <c r="BL821">
        <f>(1-BK821)</f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f>$B$11*CS821+$C$11*CT821+$F$11*CU821*(1-CX821)</f>
        <v>0</v>
      </c>
      <c r="BV821">
        <f>BU821*BW821</f>
        <v>0</v>
      </c>
      <c r="BW821">
        <f>($B$11*$D$9+$C$11*$D$9+$F$11*((DH821+CZ821)/MAX(DH821+CZ821+DI821, 0.1)*$I$9+DI821/MAX(DH821+CZ821+DI821, 0.1)*$J$9))/($B$11+$C$11+$F$11)</f>
        <v>0</v>
      </c>
      <c r="BX821">
        <f>($B$11*$K$9+$C$11*$K$9+$F$11*((DH821+CZ821)/MAX(DH821+CZ821+DI821, 0.1)*$P$9+DI821/MAX(DH821+CZ821+DI821, 0.1)*$Q$9))/($B$11+$C$11+$F$11)</f>
        <v>0</v>
      </c>
      <c r="BY821">
        <v>6</v>
      </c>
      <c r="BZ821">
        <v>0.5</v>
      </c>
      <c r="CA821" t="s">
        <v>304</v>
      </c>
      <c r="CB821">
        <v>2</v>
      </c>
      <c r="CC821">
        <v>1625678823.5</v>
      </c>
      <c r="CD821">
        <v>405.226333333333</v>
      </c>
      <c r="CE821">
        <v>419.942</v>
      </c>
      <c r="CF821">
        <v>22.7793666666667</v>
      </c>
      <c r="CG821">
        <v>18.5373666666667</v>
      </c>
      <c r="CH821">
        <v>419.568333333333</v>
      </c>
      <c r="CI821">
        <v>24.4695666666667</v>
      </c>
      <c r="CJ821">
        <v>499.941666666667</v>
      </c>
      <c r="CK821">
        <v>100.412666666667</v>
      </c>
      <c r="CL821">
        <v>0.0998175666666667</v>
      </c>
      <c r="CM821">
        <v>37.603</v>
      </c>
      <c r="CN821">
        <v>36.5704</v>
      </c>
      <c r="CO821">
        <v>999.9</v>
      </c>
      <c r="CP821">
        <v>0</v>
      </c>
      <c r="CQ821">
        <v>0</v>
      </c>
      <c r="CR821">
        <v>9997.46666666667</v>
      </c>
      <c r="CS821">
        <v>0</v>
      </c>
      <c r="CT821">
        <v>4.7573</v>
      </c>
      <c r="CU821">
        <v>1046</v>
      </c>
      <c r="CV821">
        <v>0.962006</v>
      </c>
      <c r="CW821">
        <v>0.0379937</v>
      </c>
      <c r="CX821">
        <v>0</v>
      </c>
      <c r="CY821">
        <v>1061.51333333333</v>
      </c>
      <c r="CZ821">
        <v>4.99912</v>
      </c>
      <c r="DA821">
        <v>11152.9333333333</v>
      </c>
      <c r="DB821">
        <v>6712.82</v>
      </c>
      <c r="DC821">
        <v>40.0416666666667</v>
      </c>
      <c r="DD821">
        <v>42.2913333333333</v>
      </c>
      <c r="DE821">
        <v>41.4163333333333</v>
      </c>
      <c r="DF821">
        <v>42.1666666666667</v>
      </c>
      <c r="DG821">
        <v>42.7916666666667</v>
      </c>
      <c r="DH821">
        <v>1001.45</v>
      </c>
      <c r="DI821">
        <v>39.55</v>
      </c>
      <c r="DJ821">
        <v>0</v>
      </c>
      <c r="DK821">
        <v>1625678825.6</v>
      </c>
      <c r="DL821">
        <v>0</v>
      </c>
      <c r="DM821">
        <v>1062.76730769231</v>
      </c>
      <c r="DN821">
        <v>-11.6694017025304</v>
      </c>
      <c r="DO821">
        <v>-114.90940172499</v>
      </c>
      <c r="DP821">
        <v>11164.7192307692</v>
      </c>
      <c r="DQ821">
        <v>15</v>
      </c>
      <c r="DR821">
        <v>1625677134.6</v>
      </c>
      <c r="DS821" t="s">
        <v>305</v>
      </c>
      <c r="DT821">
        <v>1625677128.6</v>
      </c>
      <c r="DU821">
        <v>1625677134.6</v>
      </c>
      <c r="DV821">
        <v>2</v>
      </c>
      <c r="DW821">
        <v>0.041</v>
      </c>
      <c r="DX821">
        <v>0.026</v>
      </c>
      <c r="DY821">
        <v>-14.347</v>
      </c>
      <c r="DZ821">
        <v>-1.389</v>
      </c>
      <c r="EA821">
        <v>420</v>
      </c>
      <c r="EB821">
        <v>5</v>
      </c>
      <c r="EC821">
        <v>0.14</v>
      </c>
      <c r="ED821">
        <v>0.08</v>
      </c>
      <c r="EE821">
        <v>-14.7525902439024</v>
      </c>
      <c r="EF821">
        <v>0.254588153310081</v>
      </c>
      <c r="EG821">
        <v>0.0335623686253726</v>
      </c>
      <c r="EH821">
        <v>1</v>
      </c>
      <c r="EI821">
        <v>1063.27727272727</v>
      </c>
      <c r="EJ821">
        <v>-11.7607301444534</v>
      </c>
      <c r="EK821">
        <v>1.13073929349885</v>
      </c>
      <c r="EL821">
        <v>0</v>
      </c>
      <c r="EM821">
        <v>4.21715463414634</v>
      </c>
      <c r="EN821">
        <v>0.118436864111503</v>
      </c>
      <c r="EO821">
        <v>0.0122631898324275</v>
      </c>
      <c r="EP821">
        <v>0</v>
      </c>
      <c r="EQ821">
        <v>1</v>
      </c>
      <c r="ER821">
        <v>3</v>
      </c>
      <c r="ES821" t="s">
        <v>427</v>
      </c>
      <c r="ET821">
        <v>100</v>
      </c>
      <c r="EU821">
        <v>100</v>
      </c>
      <c r="EV821">
        <v>-14.341</v>
      </c>
      <c r="EW821">
        <v>-1.6905</v>
      </c>
      <c r="EX821">
        <v>-14.3476998515065</v>
      </c>
      <c r="EY821">
        <v>0.000485247639819423</v>
      </c>
      <c r="EZ821">
        <v>-1.36446825205216e-06</v>
      </c>
      <c r="FA821">
        <v>5.78542989185787e-10</v>
      </c>
      <c r="FB821">
        <v>-1.1099058739466</v>
      </c>
      <c r="FC821">
        <v>-0.0508365997127688</v>
      </c>
      <c r="FD821">
        <v>0.00161886503163497</v>
      </c>
      <c r="FE821">
        <v>-2.08621555845513e-05</v>
      </c>
      <c r="FF821">
        <v>0</v>
      </c>
      <c r="FG821">
        <v>2096</v>
      </c>
      <c r="FH821">
        <v>2</v>
      </c>
      <c r="FI821">
        <v>28</v>
      </c>
      <c r="FJ821">
        <v>28.3</v>
      </c>
      <c r="FK821">
        <v>28.2</v>
      </c>
      <c r="FL821">
        <v>18</v>
      </c>
      <c r="FM821">
        <v>495.464</v>
      </c>
      <c r="FN821">
        <v>518.095</v>
      </c>
      <c r="FO821">
        <v>44.7472</v>
      </c>
      <c r="FP821">
        <v>27.3844</v>
      </c>
      <c r="FQ821">
        <v>30.0007</v>
      </c>
      <c r="FR821">
        <v>27.149</v>
      </c>
      <c r="FS821">
        <v>27.0999</v>
      </c>
      <c r="FT821">
        <v>21.6707</v>
      </c>
      <c r="FU821">
        <v>0</v>
      </c>
      <c r="FV821">
        <v>32.4082</v>
      </c>
      <c r="FW821">
        <v>44.8</v>
      </c>
      <c r="FX821">
        <v>420</v>
      </c>
      <c r="FY821">
        <v>21.5149</v>
      </c>
      <c r="FZ821">
        <v>101.599</v>
      </c>
      <c r="GA821">
        <v>96.0954</v>
      </c>
    </row>
    <row r="822" spans="1:183">
      <c r="A822">
        <v>806</v>
      </c>
      <c r="B822">
        <v>1625678826.5</v>
      </c>
      <c r="C822">
        <v>1610.40000009537</v>
      </c>
      <c r="D822" t="s">
        <v>1918</v>
      </c>
      <c r="E822" t="s">
        <v>1919</v>
      </c>
      <c r="F822">
        <v>1</v>
      </c>
      <c r="G822" t="s">
        <v>302</v>
      </c>
      <c r="H822">
        <v>1625678825.5</v>
      </c>
      <c r="I822">
        <f>(J822)/1000</f>
        <v>0</v>
      </c>
      <c r="J822">
        <f>1000*CJ822*AH822*(CF822-CG822)/(100*BY822*(1000-AH822*CF822))</f>
        <v>0</v>
      </c>
      <c r="K822">
        <f>CJ822*AH822*(CE822-CD822*(1000-AH822*CG822)/(1000-AH822*CF822))/(100*BY822)</f>
        <v>0</v>
      </c>
      <c r="L822">
        <f>CD822 - IF(AH822&gt;1, K822*BY822*100.0/(AJ822*CR822), 0)</f>
        <v>0</v>
      </c>
      <c r="M822">
        <f>((S822-I822/2)*L822-K822)/(S822+I822/2)</f>
        <v>0</v>
      </c>
      <c r="N822">
        <f>M822*(CK822+CL822)/1000.0</f>
        <v>0</v>
      </c>
      <c r="O822">
        <f>(CD822 - IF(AH822&gt;1, K822*BY822*100.0/(AJ822*CR822), 0))*(CK822+CL822)/1000.0</f>
        <v>0</v>
      </c>
      <c r="P822">
        <f>2.0/((1/R822-1/Q822)+SIGN(R822)*SQRT((1/R822-1/Q822)*(1/R822-1/Q822) + 4*BZ822/((BZ822+1)*(BZ822+1))*(2*1/R822*1/Q822-1/Q822*1/Q822)))</f>
        <v>0</v>
      </c>
      <c r="Q822">
        <f>IF(LEFT(CA822,1)&lt;&gt;"0",IF(LEFT(CA822,1)="1",3.0,CB822),$D$5+$E$5*(CR822*CK822/($K$5*1000))+$F$5*(CR822*CK822/($K$5*1000))*MAX(MIN(BY822,$J$5),$I$5)*MAX(MIN(BY822,$J$5),$I$5)+$G$5*MAX(MIN(BY822,$J$5),$I$5)*(CR822*CK822/($K$5*1000))+$H$5*(CR822*CK822/($K$5*1000))*(CR822*CK822/($K$5*1000)))</f>
        <v>0</v>
      </c>
      <c r="R822">
        <f>I822*(1000-(1000*0.61365*exp(17.502*V822/(240.97+V822))/(CK822+CL822)+CF822)/2)/(1000*0.61365*exp(17.502*V822/(240.97+V822))/(CK822+CL822)-CF822)</f>
        <v>0</v>
      </c>
      <c r="S822">
        <f>1/((BZ822+1)/(P822/1.6)+1/(Q822/1.37)) + BZ822/((BZ822+1)/(P822/1.6) + BZ822/(Q822/1.37))</f>
        <v>0</v>
      </c>
      <c r="T822">
        <f>(BU822*BX822)</f>
        <v>0</v>
      </c>
      <c r="U822">
        <f>(CM822+(T822+2*0.95*5.67E-8*(((CM822+$B$7)+273)^4-(CM822+273)^4)-44100*I822)/(1.84*29.3*Q822+8*0.95*5.67E-8*(CM822+273)^3))</f>
        <v>0</v>
      </c>
      <c r="V822">
        <f>($C$7*CN822+$D$7*CO822+$E$7*U822)</f>
        <v>0</v>
      </c>
      <c r="W822">
        <f>0.61365*exp(17.502*V822/(240.97+V822))</f>
        <v>0</v>
      </c>
      <c r="X822">
        <f>(Y822/Z822*100)</f>
        <v>0</v>
      </c>
      <c r="Y822">
        <f>CF822*(CK822+CL822)/1000</f>
        <v>0</v>
      </c>
      <c r="Z822">
        <f>0.61365*exp(17.502*CM822/(240.97+CM822))</f>
        <v>0</v>
      </c>
      <c r="AA822">
        <f>(W822-CF822*(CK822+CL822)/1000)</f>
        <v>0</v>
      </c>
      <c r="AB822">
        <f>(-I822*44100)</f>
        <v>0</v>
      </c>
      <c r="AC822">
        <f>2*29.3*Q822*0.92*(CM822-V822)</f>
        <v>0</v>
      </c>
      <c r="AD822">
        <f>2*0.95*5.67E-8*(((CM822+$B$7)+273)^4-(V822+273)^4)</f>
        <v>0</v>
      </c>
      <c r="AE822">
        <f>T822+AD822+AB822+AC822</f>
        <v>0</v>
      </c>
      <c r="AF822">
        <v>0</v>
      </c>
      <c r="AG822">
        <v>0</v>
      </c>
      <c r="AH822">
        <f>IF(AF822*$H$13&gt;=AJ822,1.0,(AJ822/(AJ822-AF822*$H$13)))</f>
        <v>0</v>
      </c>
      <c r="AI822">
        <f>(AH822-1)*100</f>
        <v>0</v>
      </c>
      <c r="AJ822">
        <f>MAX(0,($B$13+$C$13*CR822)/(1+$D$13*CR822)*CK822/(CM822+273)*$E$13)</f>
        <v>0</v>
      </c>
      <c r="AK822" t="s">
        <v>303</v>
      </c>
      <c r="AL822" t="s">
        <v>303</v>
      </c>
      <c r="AM822">
        <v>0</v>
      </c>
      <c r="AN822">
        <v>0</v>
      </c>
      <c r="AO822">
        <f>1-AM822/AN822</f>
        <v>0</v>
      </c>
      <c r="AP822">
        <v>0</v>
      </c>
      <c r="AQ822" t="s">
        <v>303</v>
      </c>
      <c r="AR822" t="s">
        <v>303</v>
      </c>
      <c r="AS822">
        <v>0</v>
      </c>
      <c r="AT822">
        <v>0</v>
      </c>
      <c r="AU822">
        <f>1-AS822/AT822</f>
        <v>0</v>
      </c>
      <c r="AV822">
        <v>0.5</v>
      </c>
      <c r="AW822">
        <f>BV822</f>
        <v>0</v>
      </c>
      <c r="AX822">
        <f>K822</f>
        <v>0</v>
      </c>
      <c r="AY822">
        <f>AU822*AV822*AW822</f>
        <v>0</v>
      </c>
      <c r="AZ822">
        <f>(AX822-AP822)/AW822</f>
        <v>0</v>
      </c>
      <c r="BA822">
        <f>(AN822-AT822)/AT822</f>
        <v>0</v>
      </c>
      <c r="BB822">
        <f>AM822/(AO822+AM822/AT822)</f>
        <v>0</v>
      </c>
      <c r="BC822" t="s">
        <v>303</v>
      </c>
      <c r="BD822">
        <v>0</v>
      </c>
      <c r="BE822">
        <f>IF(BD822&lt;&gt;0, BD822, BB822)</f>
        <v>0</v>
      </c>
      <c r="BF822">
        <f>1-BE822/AT822</f>
        <v>0</v>
      </c>
      <c r="BG822">
        <f>(AT822-AS822)/(AT822-BE822)</f>
        <v>0</v>
      </c>
      <c r="BH822">
        <f>(AN822-AT822)/(AN822-BE822)</f>
        <v>0</v>
      </c>
      <c r="BI822">
        <f>(AT822-AS822)/(AT822-AM822)</f>
        <v>0</v>
      </c>
      <c r="BJ822">
        <f>(AN822-AT822)/(AN822-AM822)</f>
        <v>0</v>
      </c>
      <c r="BK822">
        <f>(BG822*BE822/AS822)</f>
        <v>0</v>
      </c>
      <c r="BL822">
        <f>(1-BK822)</f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f>$B$11*CS822+$C$11*CT822+$F$11*CU822*(1-CX822)</f>
        <v>0</v>
      </c>
      <c r="BV822">
        <f>BU822*BW822</f>
        <v>0</v>
      </c>
      <c r="BW822">
        <f>($B$11*$D$9+$C$11*$D$9+$F$11*((DH822+CZ822)/MAX(DH822+CZ822+DI822, 0.1)*$I$9+DI822/MAX(DH822+CZ822+DI822, 0.1)*$J$9))/($B$11+$C$11+$F$11)</f>
        <v>0</v>
      </c>
      <c r="BX822">
        <f>($B$11*$K$9+$C$11*$K$9+$F$11*((DH822+CZ822)/MAX(DH822+CZ822+DI822, 0.1)*$P$9+DI822/MAX(DH822+CZ822+DI822, 0.1)*$Q$9))/($B$11+$C$11+$F$11)</f>
        <v>0</v>
      </c>
      <c r="BY822">
        <v>6</v>
      </c>
      <c r="BZ822">
        <v>0.5</v>
      </c>
      <c r="CA822" t="s">
        <v>304</v>
      </c>
      <c r="CB822">
        <v>2</v>
      </c>
      <c r="CC822">
        <v>1625678825.5</v>
      </c>
      <c r="CD822">
        <v>405.231666666667</v>
      </c>
      <c r="CE822">
        <v>419.969666666667</v>
      </c>
      <c r="CF822">
        <v>22.8346333333333</v>
      </c>
      <c r="CG822">
        <v>18.5826</v>
      </c>
      <c r="CH822">
        <v>419.573666666667</v>
      </c>
      <c r="CI822">
        <v>24.5253333333333</v>
      </c>
      <c r="CJ822">
        <v>500.033666666667</v>
      </c>
      <c r="CK822">
        <v>100.411666666667</v>
      </c>
      <c r="CL822">
        <v>0.100074366666667</v>
      </c>
      <c r="CM822">
        <v>37.6331666666667</v>
      </c>
      <c r="CN822">
        <v>36.5926666666667</v>
      </c>
      <c r="CO822">
        <v>999.9</v>
      </c>
      <c r="CP822">
        <v>0</v>
      </c>
      <c r="CQ822">
        <v>0</v>
      </c>
      <c r="CR822">
        <v>10003.14</v>
      </c>
      <c r="CS822">
        <v>0</v>
      </c>
      <c r="CT822">
        <v>4.7403</v>
      </c>
      <c r="CU822">
        <v>1045.99666666667</v>
      </c>
      <c r="CV822">
        <v>0.962006</v>
      </c>
      <c r="CW822">
        <v>0.0379937</v>
      </c>
      <c r="CX822">
        <v>0</v>
      </c>
      <c r="CY822">
        <v>1061.46666666667</v>
      </c>
      <c r="CZ822">
        <v>4.99912</v>
      </c>
      <c r="DA822">
        <v>11146.8666666667</v>
      </c>
      <c r="DB822">
        <v>6712.79</v>
      </c>
      <c r="DC822">
        <v>40.0623333333333</v>
      </c>
      <c r="DD822">
        <v>42.2913333333333</v>
      </c>
      <c r="DE822">
        <v>41.354</v>
      </c>
      <c r="DF822">
        <v>42.1453333333333</v>
      </c>
      <c r="DG822">
        <v>42.8953333333333</v>
      </c>
      <c r="DH822">
        <v>1001.44666666667</v>
      </c>
      <c r="DI822">
        <v>39.55</v>
      </c>
      <c r="DJ822">
        <v>0</v>
      </c>
      <c r="DK822">
        <v>1625678827.4</v>
      </c>
      <c r="DL822">
        <v>0</v>
      </c>
      <c r="DM822">
        <v>1062.3992</v>
      </c>
      <c r="DN822">
        <v>-10.7615384373231</v>
      </c>
      <c r="DO822">
        <v>-117.261538288946</v>
      </c>
      <c r="DP822">
        <v>11160.472</v>
      </c>
      <c r="DQ822">
        <v>15</v>
      </c>
      <c r="DR822">
        <v>1625677134.6</v>
      </c>
      <c r="DS822" t="s">
        <v>305</v>
      </c>
      <c r="DT822">
        <v>1625677128.6</v>
      </c>
      <c r="DU822">
        <v>1625677134.6</v>
      </c>
      <c r="DV822">
        <v>2</v>
      </c>
      <c r="DW822">
        <v>0.041</v>
      </c>
      <c r="DX822">
        <v>0.026</v>
      </c>
      <c r="DY822">
        <v>-14.347</v>
      </c>
      <c r="DZ822">
        <v>-1.389</v>
      </c>
      <c r="EA822">
        <v>420</v>
      </c>
      <c r="EB822">
        <v>5</v>
      </c>
      <c r="EC822">
        <v>0.14</v>
      </c>
      <c r="ED822">
        <v>0.08</v>
      </c>
      <c r="EE822">
        <v>-14.7500317073171</v>
      </c>
      <c r="EF822">
        <v>0.269381184668983</v>
      </c>
      <c r="EG822">
        <v>0.0339875403211982</v>
      </c>
      <c r="EH822">
        <v>1</v>
      </c>
      <c r="EI822">
        <v>1062.96151515152</v>
      </c>
      <c r="EJ822">
        <v>-11.2665192724827</v>
      </c>
      <c r="EK822">
        <v>1.09223740679431</v>
      </c>
      <c r="EL822">
        <v>0</v>
      </c>
      <c r="EM822">
        <v>4.22244268292683</v>
      </c>
      <c r="EN822">
        <v>0.132813867595818</v>
      </c>
      <c r="EO822">
        <v>0.0139469613832654</v>
      </c>
      <c r="EP822">
        <v>0</v>
      </c>
      <c r="EQ822">
        <v>1</v>
      </c>
      <c r="ER822">
        <v>3</v>
      </c>
      <c r="ES822" t="s">
        <v>427</v>
      </c>
      <c r="ET822">
        <v>100</v>
      </c>
      <c r="EU822">
        <v>100</v>
      </c>
      <c r="EV822">
        <v>-14.341</v>
      </c>
      <c r="EW822">
        <v>-1.691</v>
      </c>
      <c r="EX822">
        <v>-14.3476998515065</v>
      </c>
      <c r="EY822">
        <v>0.000485247639819423</v>
      </c>
      <c r="EZ822">
        <v>-1.36446825205216e-06</v>
      </c>
      <c r="FA822">
        <v>5.78542989185787e-10</v>
      </c>
      <c r="FB822">
        <v>-1.1099058739466</v>
      </c>
      <c r="FC822">
        <v>-0.0508365997127688</v>
      </c>
      <c r="FD822">
        <v>0.00161886503163497</v>
      </c>
      <c r="FE822">
        <v>-2.08621555845513e-05</v>
      </c>
      <c r="FF822">
        <v>0</v>
      </c>
      <c r="FG822">
        <v>2096</v>
      </c>
      <c r="FH822">
        <v>2</v>
      </c>
      <c r="FI822">
        <v>28</v>
      </c>
      <c r="FJ822">
        <v>28.3</v>
      </c>
      <c r="FK822">
        <v>28.2</v>
      </c>
      <c r="FL822">
        <v>18</v>
      </c>
      <c r="FM822">
        <v>495.327</v>
      </c>
      <c r="FN822">
        <v>518.135</v>
      </c>
      <c r="FO822">
        <v>44.7917</v>
      </c>
      <c r="FP822">
        <v>27.3885</v>
      </c>
      <c r="FQ822">
        <v>30.0008</v>
      </c>
      <c r="FR822">
        <v>27.1518</v>
      </c>
      <c r="FS822">
        <v>27.1022</v>
      </c>
      <c r="FT822">
        <v>21.6736</v>
      </c>
      <c r="FU822">
        <v>0</v>
      </c>
      <c r="FV822">
        <v>32.8107</v>
      </c>
      <c r="FW822">
        <v>44.86</v>
      </c>
      <c r="FX822">
        <v>420</v>
      </c>
      <c r="FY822">
        <v>21.452</v>
      </c>
      <c r="FZ822">
        <v>101.599</v>
      </c>
      <c r="GA822">
        <v>96.0951</v>
      </c>
    </row>
    <row r="823" spans="1:183">
      <c r="A823">
        <v>807</v>
      </c>
      <c r="B823">
        <v>1625678828.5</v>
      </c>
      <c r="C823">
        <v>1612.40000009537</v>
      </c>
      <c r="D823" t="s">
        <v>1920</v>
      </c>
      <c r="E823" t="s">
        <v>1921</v>
      </c>
      <c r="F823">
        <v>1</v>
      </c>
      <c r="G823" t="s">
        <v>302</v>
      </c>
      <c r="H823">
        <v>1625678827.5</v>
      </c>
      <c r="I823">
        <f>(J823)/1000</f>
        <v>0</v>
      </c>
      <c r="J823">
        <f>1000*CJ823*AH823*(CF823-CG823)/(100*BY823*(1000-AH823*CF823))</f>
        <v>0</v>
      </c>
      <c r="K823">
        <f>CJ823*AH823*(CE823-CD823*(1000-AH823*CG823)/(1000-AH823*CF823))/(100*BY823)</f>
        <v>0</v>
      </c>
      <c r="L823">
        <f>CD823 - IF(AH823&gt;1, K823*BY823*100.0/(AJ823*CR823), 0)</f>
        <v>0</v>
      </c>
      <c r="M823">
        <f>((S823-I823/2)*L823-K823)/(S823+I823/2)</f>
        <v>0</v>
      </c>
      <c r="N823">
        <f>M823*(CK823+CL823)/1000.0</f>
        <v>0</v>
      </c>
      <c r="O823">
        <f>(CD823 - IF(AH823&gt;1, K823*BY823*100.0/(AJ823*CR823), 0))*(CK823+CL823)/1000.0</f>
        <v>0</v>
      </c>
      <c r="P823">
        <f>2.0/((1/R823-1/Q823)+SIGN(R823)*SQRT((1/R823-1/Q823)*(1/R823-1/Q823) + 4*BZ823/((BZ823+1)*(BZ823+1))*(2*1/R823*1/Q823-1/Q823*1/Q823)))</f>
        <v>0</v>
      </c>
      <c r="Q823">
        <f>IF(LEFT(CA823,1)&lt;&gt;"0",IF(LEFT(CA823,1)="1",3.0,CB823),$D$5+$E$5*(CR823*CK823/($K$5*1000))+$F$5*(CR823*CK823/($K$5*1000))*MAX(MIN(BY823,$J$5),$I$5)*MAX(MIN(BY823,$J$5),$I$5)+$G$5*MAX(MIN(BY823,$J$5),$I$5)*(CR823*CK823/($K$5*1000))+$H$5*(CR823*CK823/($K$5*1000))*(CR823*CK823/($K$5*1000)))</f>
        <v>0</v>
      </c>
      <c r="R823">
        <f>I823*(1000-(1000*0.61365*exp(17.502*V823/(240.97+V823))/(CK823+CL823)+CF823)/2)/(1000*0.61365*exp(17.502*V823/(240.97+V823))/(CK823+CL823)-CF823)</f>
        <v>0</v>
      </c>
      <c r="S823">
        <f>1/((BZ823+1)/(P823/1.6)+1/(Q823/1.37)) + BZ823/((BZ823+1)/(P823/1.6) + BZ823/(Q823/1.37))</f>
        <v>0</v>
      </c>
      <c r="T823">
        <f>(BU823*BX823)</f>
        <v>0</v>
      </c>
      <c r="U823">
        <f>(CM823+(T823+2*0.95*5.67E-8*(((CM823+$B$7)+273)^4-(CM823+273)^4)-44100*I823)/(1.84*29.3*Q823+8*0.95*5.67E-8*(CM823+273)^3))</f>
        <v>0</v>
      </c>
      <c r="V823">
        <f>($C$7*CN823+$D$7*CO823+$E$7*U823)</f>
        <v>0</v>
      </c>
      <c r="W823">
        <f>0.61365*exp(17.502*V823/(240.97+V823))</f>
        <v>0</v>
      </c>
      <c r="X823">
        <f>(Y823/Z823*100)</f>
        <v>0</v>
      </c>
      <c r="Y823">
        <f>CF823*(CK823+CL823)/1000</f>
        <v>0</v>
      </c>
      <c r="Z823">
        <f>0.61365*exp(17.502*CM823/(240.97+CM823))</f>
        <v>0</v>
      </c>
      <c r="AA823">
        <f>(W823-CF823*(CK823+CL823)/1000)</f>
        <v>0</v>
      </c>
      <c r="AB823">
        <f>(-I823*44100)</f>
        <v>0</v>
      </c>
      <c r="AC823">
        <f>2*29.3*Q823*0.92*(CM823-V823)</f>
        <v>0</v>
      </c>
      <c r="AD823">
        <f>2*0.95*5.67E-8*(((CM823+$B$7)+273)^4-(V823+273)^4)</f>
        <v>0</v>
      </c>
      <c r="AE823">
        <f>T823+AD823+AB823+AC823</f>
        <v>0</v>
      </c>
      <c r="AF823">
        <v>0</v>
      </c>
      <c r="AG823">
        <v>0</v>
      </c>
      <c r="AH823">
        <f>IF(AF823*$H$13&gt;=AJ823,1.0,(AJ823/(AJ823-AF823*$H$13)))</f>
        <v>0</v>
      </c>
      <c r="AI823">
        <f>(AH823-1)*100</f>
        <v>0</v>
      </c>
      <c r="AJ823">
        <f>MAX(0,($B$13+$C$13*CR823)/(1+$D$13*CR823)*CK823/(CM823+273)*$E$13)</f>
        <v>0</v>
      </c>
      <c r="AK823" t="s">
        <v>303</v>
      </c>
      <c r="AL823" t="s">
        <v>303</v>
      </c>
      <c r="AM823">
        <v>0</v>
      </c>
      <c r="AN823">
        <v>0</v>
      </c>
      <c r="AO823">
        <f>1-AM823/AN823</f>
        <v>0</v>
      </c>
      <c r="AP823">
        <v>0</v>
      </c>
      <c r="AQ823" t="s">
        <v>303</v>
      </c>
      <c r="AR823" t="s">
        <v>303</v>
      </c>
      <c r="AS823">
        <v>0</v>
      </c>
      <c r="AT823">
        <v>0</v>
      </c>
      <c r="AU823">
        <f>1-AS823/AT823</f>
        <v>0</v>
      </c>
      <c r="AV823">
        <v>0.5</v>
      </c>
      <c r="AW823">
        <f>BV823</f>
        <v>0</v>
      </c>
      <c r="AX823">
        <f>K823</f>
        <v>0</v>
      </c>
      <c r="AY823">
        <f>AU823*AV823*AW823</f>
        <v>0</v>
      </c>
      <c r="AZ823">
        <f>(AX823-AP823)/AW823</f>
        <v>0</v>
      </c>
      <c r="BA823">
        <f>(AN823-AT823)/AT823</f>
        <v>0</v>
      </c>
      <c r="BB823">
        <f>AM823/(AO823+AM823/AT823)</f>
        <v>0</v>
      </c>
      <c r="BC823" t="s">
        <v>303</v>
      </c>
      <c r="BD823">
        <v>0</v>
      </c>
      <c r="BE823">
        <f>IF(BD823&lt;&gt;0, BD823, BB823)</f>
        <v>0</v>
      </c>
      <c r="BF823">
        <f>1-BE823/AT823</f>
        <v>0</v>
      </c>
      <c r="BG823">
        <f>(AT823-AS823)/(AT823-BE823)</f>
        <v>0</v>
      </c>
      <c r="BH823">
        <f>(AN823-AT823)/(AN823-BE823)</f>
        <v>0</v>
      </c>
      <c r="BI823">
        <f>(AT823-AS823)/(AT823-AM823)</f>
        <v>0</v>
      </c>
      <c r="BJ823">
        <f>(AN823-AT823)/(AN823-AM823)</f>
        <v>0</v>
      </c>
      <c r="BK823">
        <f>(BG823*BE823/AS823)</f>
        <v>0</v>
      </c>
      <c r="BL823">
        <f>(1-BK823)</f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f>$B$11*CS823+$C$11*CT823+$F$11*CU823*(1-CX823)</f>
        <v>0</v>
      </c>
      <c r="BV823">
        <f>BU823*BW823</f>
        <v>0</v>
      </c>
      <c r="BW823">
        <f>($B$11*$D$9+$C$11*$D$9+$F$11*((DH823+CZ823)/MAX(DH823+CZ823+DI823, 0.1)*$I$9+DI823/MAX(DH823+CZ823+DI823, 0.1)*$J$9))/($B$11+$C$11+$F$11)</f>
        <v>0</v>
      </c>
      <c r="BX823">
        <f>($B$11*$K$9+$C$11*$K$9+$F$11*((DH823+CZ823)/MAX(DH823+CZ823+DI823, 0.1)*$P$9+DI823/MAX(DH823+CZ823+DI823, 0.1)*$Q$9))/($B$11+$C$11+$F$11)</f>
        <v>0</v>
      </c>
      <c r="BY823">
        <v>6</v>
      </c>
      <c r="BZ823">
        <v>0.5</v>
      </c>
      <c r="CA823" t="s">
        <v>304</v>
      </c>
      <c r="CB823">
        <v>2</v>
      </c>
      <c r="CC823">
        <v>1625678827.5</v>
      </c>
      <c r="CD823">
        <v>405.223666666667</v>
      </c>
      <c r="CE823">
        <v>419.918</v>
      </c>
      <c r="CF823">
        <v>22.8892</v>
      </c>
      <c r="CG823">
        <v>18.6261666666667</v>
      </c>
      <c r="CH823">
        <v>419.565333333333</v>
      </c>
      <c r="CI823">
        <v>24.5804</v>
      </c>
      <c r="CJ823">
        <v>500.097333333333</v>
      </c>
      <c r="CK823">
        <v>100.413333333333</v>
      </c>
      <c r="CL823">
        <v>0.1000983</v>
      </c>
      <c r="CM823">
        <v>37.6618333333333</v>
      </c>
      <c r="CN823">
        <v>36.6235</v>
      </c>
      <c r="CO823">
        <v>999.9</v>
      </c>
      <c r="CP823">
        <v>0</v>
      </c>
      <c r="CQ823">
        <v>0</v>
      </c>
      <c r="CR823">
        <v>10019.3666666667</v>
      </c>
      <c r="CS823">
        <v>0</v>
      </c>
      <c r="CT823">
        <v>4.71594333333333</v>
      </c>
      <c r="CU823">
        <v>1045.99</v>
      </c>
      <c r="CV823">
        <v>0.962006</v>
      </c>
      <c r="CW823">
        <v>0.0379937</v>
      </c>
      <c r="CX823">
        <v>0</v>
      </c>
      <c r="CY823">
        <v>1060.97333333333</v>
      </c>
      <c r="CZ823">
        <v>4.99912</v>
      </c>
      <c r="DA823">
        <v>11145.0666666667</v>
      </c>
      <c r="DB823">
        <v>6712.77333333333</v>
      </c>
      <c r="DC823">
        <v>40.1666666666667</v>
      </c>
      <c r="DD823">
        <v>42.312</v>
      </c>
      <c r="DE823">
        <v>41.3956666666667</v>
      </c>
      <c r="DF823">
        <v>42.1453333333333</v>
      </c>
      <c r="DG823">
        <v>42.854</v>
      </c>
      <c r="DH823">
        <v>1001.44</v>
      </c>
      <c r="DI823">
        <v>39.55</v>
      </c>
      <c r="DJ823">
        <v>0</v>
      </c>
      <c r="DK823">
        <v>1625678829.2</v>
      </c>
      <c r="DL823">
        <v>0</v>
      </c>
      <c r="DM823">
        <v>1062.13846153846</v>
      </c>
      <c r="DN823">
        <v>-10.5353846187107</v>
      </c>
      <c r="DO823">
        <v>-114.348718027632</v>
      </c>
      <c r="DP823">
        <v>11157.6346153846</v>
      </c>
      <c r="DQ823">
        <v>15</v>
      </c>
      <c r="DR823">
        <v>1625677134.6</v>
      </c>
      <c r="DS823" t="s">
        <v>305</v>
      </c>
      <c r="DT823">
        <v>1625677128.6</v>
      </c>
      <c r="DU823">
        <v>1625677134.6</v>
      </c>
      <c r="DV823">
        <v>2</v>
      </c>
      <c r="DW823">
        <v>0.041</v>
      </c>
      <c r="DX823">
        <v>0.026</v>
      </c>
      <c r="DY823">
        <v>-14.347</v>
      </c>
      <c r="DZ823">
        <v>-1.389</v>
      </c>
      <c r="EA823">
        <v>420</v>
      </c>
      <c r="EB823">
        <v>5</v>
      </c>
      <c r="EC823">
        <v>0.14</v>
      </c>
      <c r="ED823">
        <v>0.08</v>
      </c>
      <c r="EE823">
        <v>-14.7435243902439</v>
      </c>
      <c r="EF823">
        <v>0.327859233449502</v>
      </c>
      <c r="EG823">
        <v>0.0371002648106242</v>
      </c>
      <c r="EH823">
        <v>1</v>
      </c>
      <c r="EI823">
        <v>1062.58176470588</v>
      </c>
      <c r="EJ823">
        <v>-10.8128159035618</v>
      </c>
      <c r="EK823">
        <v>1.07670376773755</v>
      </c>
      <c r="EL823">
        <v>0</v>
      </c>
      <c r="EM823">
        <v>4.22775292682927</v>
      </c>
      <c r="EN823">
        <v>0.163478257839726</v>
      </c>
      <c r="EO823">
        <v>0.0170269213297724</v>
      </c>
      <c r="EP823">
        <v>0</v>
      </c>
      <c r="EQ823">
        <v>1</v>
      </c>
      <c r="ER823">
        <v>3</v>
      </c>
      <c r="ES823" t="s">
        <v>427</v>
      </c>
      <c r="ET823">
        <v>100</v>
      </c>
      <c r="EU823">
        <v>100</v>
      </c>
      <c r="EV823">
        <v>-14.341</v>
      </c>
      <c r="EW823">
        <v>-1.6914</v>
      </c>
      <c r="EX823">
        <v>-14.3476998515065</v>
      </c>
      <c r="EY823">
        <v>0.000485247639819423</v>
      </c>
      <c r="EZ823">
        <v>-1.36446825205216e-06</v>
      </c>
      <c r="FA823">
        <v>5.78542989185787e-10</v>
      </c>
      <c r="FB823">
        <v>-1.1099058739466</v>
      </c>
      <c r="FC823">
        <v>-0.0508365997127688</v>
      </c>
      <c r="FD823">
        <v>0.00161886503163497</v>
      </c>
      <c r="FE823">
        <v>-2.08621555845513e-05</v>
      </c>
      <c r="FF823">
        <v>0</v>
      </c>
      <c r="FG823">
        <v>2096</v>
      </c>
      <c r="FH823">
        <v>2</v>
      </c>
      <c r="FI823">
        <v>28</v>
      </c>
      <c r="FJ823">
        <v>28.3</v>
      </c>
      <c r="FK823">
        <v>28.2</v>
      </c>
      <c r="FL823">
        <v>18</v>
      </c>
      <c r="FM823">
        <v>495.512</v>
      </c>
      <c r="FN823">
        <v>517.993</v>
      </c>
      <c r="FO823">
        <v>44.8358</v>
      </c>
      <c r="FP823">
        <v>27.392</v>
      </c>
      <c r="FQ823">
        <v>30.0008</v>
      </c>
      <c r="FR823">
        <v>27.1546</v>
      </c>
      <c r="FS823">
        <v>27.1045</v>
      </c>
      <c r="FT823">
        <v>21.6751</v>
      </c>
      <c r="FU823">
        <v>0</v>
      </c>
      <c r="FV823">
        <v>32.8107</v>
      </c>
      <c r="FW823">
        <v>44.86</v>
      </c>
      <c r="FX823">
        <v>420</v>
      </c>
      <c r="FY823">
        <v>21.3814</v>
      </c>
      <c r="FZ823">
        <v>101.599</v>
      </c>
      <c r="GA823">
        <v>96.0949</v>
      </c>
    </row>
    <row r="824" spans="1:183">
      <c r="A824">
        <v>808</v>
      </c>
      <c r="B824">
        <v>1625678830.5</v>
      </c>
      <c r="C824">
        <v>1614.40000009537</v>
      </c>
      <c r="D824" t="s">
        <v>1922</v>
      </c>
      <c r="E824" t="s">
        <v>1923</v>
      </c>
      <c r="F824">
        <v>1</v>
      </c>
      <c r="G824" t="s">
        <v>302</v>
      </c>
      <c r="H824">
        <v>1625678829.5</v>
      </c>
      <c r="I824">
        <f>(J824)/1000</f>
        <v>0</v>
      </c>
      <c r="J824">
        <f>1000*CJ824*AH824*(CF824-CG824)/(100*BY824*(1000-AH824*CF824))</f>
        <v>0</v>
      </c>
      <c r="K824">
        <f>CJ824*AH824*(CE824-CD824*(1000-AH824*CG824)/(1000-AH824*CF824))/(100*BY824)</f>
        <v>0</v>
      </c>
      <c r="L824">
        <f>CD824 - IF(AH824&gt;1, K824*BY824*100.0/(AJ824*CR824), 0)</f>
        <v>0</v>
      </c>
      <c r="M824">
        <f>((S824-I824/2)*L824-K824)/(S824+I824/2)</f>
        <v>0</v>
      </c>
      <c r="N824">
        <f>M824*(CK824+CL824)/1000.0</f>
        <v>0</v>
      </c>
      <c r="O824">
        <f>(CD824 - IF(AH824&gt;1, K824*BY824*100.0/(AJ824*CR824), 0))*(CK824+CL824)/1000.0</f>
        <v>0</v>
      </c>
      <c r="P824">
        <f>2.0/((1/R824-1/Q824)+SIGN(R824)*SQRT((1/R824-1/Q824)*(1/R824-1/Q824) + 4*BZ824/((BZ824+1)*(BZ824+1))*(2*1/R824*1/Q824-1/Q824*1/Q824)))</f>
        <v>0</v>
      </c>
      <c r="Q824">
        <f>IF(LEFT(CA824,1)&lt;&gt;"0",IF(LEFT(CA824,1)="1",3.0,CB824),$D$5+$E$5*(CR824*CK824/($K$5*1000))+$F$5*(CR824*CK824/($K$5*1000))*MAX(MIN(BY824,$J$5),$I$5)*MAX(MIN(BY824,$J$5),$I$5)+$G$5*MAX(MIN(BY824,$J$5),$I$5)*(CR824*CK824/($K$5*1000))+$H$5*(CR824*CK824/($K$5*1000))*(CR824*CK824/($K$5*1000)))</f>
        <v>0</v>
      </c>
      <c r="R824">
        <f>I824*(1000-(1000*0.61365*exp(17.502*V824/(240.97+V824))/(CK824+CL824)+CF824)/2)/(1000*0.61365*exp(17.502*V824/(240.97+V824))/(CK824+CL824)-CF824)</f>
        <v>0</v>
      </c>
      <c r="S824">
        <f>1/((BZ824+1)/(P824/1.6)+1/(Q824/1.37)) + BZ824/((BZ824+1)/(P824/1.6) + BZ824/(Q824/1.37))</f>
        <v>0</v>
      </c>
      <c r="T824">
        <f>(BU824*BX824)</f>
        <v>0</v>
      </c>
      <c r="U824">
        <f>(CM824+(T824+2*0.95*5.67E-8*(((CM824+$B$7)+273)^4-(CM824+273)^4)-44100*I824)/(1.84*29.3*Q824+8*0.95*5.67E-8*(CM824+273)^3))</f>
        <v>0</v>
      </c>
      <c r="V824">
        <f>($C$7*CN824+$D$7*CO824+$E$7*U824)</f>
        <v>0</v>
      </c>
      <c r="W824">
        <f>0.61365*exp(17.502*V824/(240.97+V824))</f>
        <v>0</v>
      </c>
      <c r="X824">
        <f>(Y824/Z824*100)</f>
        <v>0</v>
      </c>
      <c r="Y824">
        <f>CF824*(CK824+CL824)/1000</f>
        <v>0</v>
      </c>
      <c r="Z824">
        <f>0.61365*exp(17.502*CM824/(240.97+CM824))</f>
        <v>0</v>
      </c>
      <c r="AA824">
        <f>(W824-CF824*(CK824+CL824)/1000)</f>
        <v>0</v>
      </c>
      <c r="AB824">
        <f>(-I824*44100)</f>
        <v>0</v>
      </c>
      <c r="AC824">
        <f>2*29.3*Q824*0.92*(CM824-V824)</f>
        <v>0</v>
      </c>
      <c r="AD824">
        <f>2*0.95*5.67E-8*(((CM824+$B$7)+273)^4-(V824+273)^4)</f>
        <v>0</v>
      </c>
      <c r="AE824">
        <f>T824+AD824+AB824+AC824</f>
        <v>0</v>
      </c>
      <c r="AF824">
        <v>0</v>
      </c>
      <c r="AG824">
        <v>0</v>
      </c>
      <c r="AH824">
        <f>IF(AF824*$H$13&gt;=AJ824,1.0,(AJ824/(AJ824-AF824*$H$13)))</f>
        <v>0</v>
      </c>
      <c r="AI824">
        <f>(AH824-1)*100</f>
        <v>0</v>
      </c>
      <c r="AJ824">
        <f>MAX(0,($B$13+$C$13*CR824)/(1+$D$13*CR824)*CK824/(CM824+273)*$E$13)</f>
        <v>0</v>
      </c>
      <c r="AK824" t="s">
        <v>303</v>
      </c>
      <c r="AL824" t="s">
        <v>303</v>
      </c>
      <c r="AM824">
        <v>0</v>
      </c>
      <c r="AN824">
        <v>0</v>
      </c>
      <c r="AO824">
        <f>1-AM824/AN824</f>
        <v>0</v>
      </c>
      <c r="AP824">
        <v>0</v>
      </c>
      <c r="AQ824" t="s">
        <v>303</v>
      </c>
      <c r="AR824" t="s">
        <v>303</v>
      </c>
      <c r="AS824">
        <v>0</v>
      </c>
      <c r="AT824">
        <v>0</v>
      </c>
      <c r="AU824">
        <f>1-AS824/AT824</f>
        <v>0</v>
      </c>
      <c r="AV824">
        <v>0.5</v>
      </c>
      <c r="AW824">
        <f>BV824</f>
        <v>0</v>
      </c>
      <c r="AX824">
        <f>K824</f>
        <v>0</v>
      </c>
      <c r="AY824">
        <f>AU824*AV824*AW824</f>
        <v>0</v>
      </c>
      <c r="AZ824">
        <f>(AX824-AP824)/AW824</f>
        <v>0</v>
      </c>
      <c r="BA824">
        <f>(AN824-AT824)/AT824</f>
        <v>0</v>
      </c>
      <c r="BB824">
        <f>AM824/(AO824+AM824/AT824)</f>
        <v>0</v>
      </c>
      <c r="BC824" t="s">
        <v>303</v>
      </c>
      <c r="BD824">
        <v>0</v>
      </c>
      <c r="BE824">
        <f>IF(BD824&lt;&gt;0, BD824, BB824)</f>
        <v>0</v>
      </c>
      <c r="BF824">
        <f>1-BE824/AT824</f>
        <v>0</v>
      </c>
      <c r="BG824">
        <f>(AT824-AS824)/(AT824-BE824)</f>
        <v>0</v>
      </c>
      <c r="BH824">
        <f>(AN824-AT824)/(AN824-BE824)</f>
        <v>0</v>
      </c>
      <c r="BI824">
        <f>(AT824-AS824)/(AT824-AM824)</f>
        <v>0</v>
      </c>
      <c r="BJ824">
        <f>(AN824-AT824)/(AN824-AM824)</f>
        <v>0</v>
      </c>
      <c r="BK824">
        <f>(BG824*BE824/AS824)</f>
        <v>0</v>
      </c>
      <c r="BL824">
        <f>(1-BK824)</f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f>$B$11*CS824+$C$11*CT824+$F$11*CU824*(1-CX824)</f>
        <v>0</v>
      </c>
      <c r="BV824">
        <f>BU824*BW824</f>
        <v>0</v>
      </c>
      <c r="BW824">
        <f>($B$11*$D$9+$C$11*$D$9+$F$11*((DH824+CZ824)/MAX(DH824+CZ824+DI824, 0.1)*$I$9+DI824/MAX(DH824+CZ824+DI824, 0.1)*$J$9))/($B$11+$C$11+$F$11)</f>
        <v>0</v>
      </c>
      <c r="BX824">
        <f>($B$11*$K$9+$C$11*$K$9+$F$11*((DH824+CZ824)/MAX(DH824+CZ824+DI824, 0.1)*$P$9+DI824/MAX(DH824+CZ824+DI824, 0.1)*$Q$9))/($B$11+$C$11+$F$11)</f>
        <v>0</v>
      </c>
      <c r="BY824">
        <v>6</v>
      </c>
      <c r="BZ824">
        <v>0.5</v>
      </c>
      <c r="CA824" t="s">
        <v>304</v>
      </c>
      <c r="CB824">
        <v>2</v>
      </c>
      <c r="CC824">
        <v>1625678829.5</v>
      </c>
      <c r="CD824">
        <v>405.233</v>
      </c>
      <c r="CE824">
        <v>419.883666666667</v>
      </c>
      <c r="CF824">
        <v>22.9421666666667</v>
      </c>
      <c r="CG824">
        <v>18.6696</v>
      </c>
      <c r="CH824">
        <v>419.574666666667</v>
      </c>
      <c r="CI824">
        <v>24.6338333333333</v>
      </c>
      <c r="CJ824">
        <v>499.997333333333</v>
      </c>
      <c r="CK824">
        <v>100.414333333333</v>
      </c>
      <c r="CL824">
        <v>0.0998721666666667</v>
      </c>
      <c r="CM824">
        <v>37.6907</v>
      </c>
      <c r="CN824">
        <v>36.6536666666667</v>
      </c>
      <c r="CO824">
        <v>999.9</v>
      </c>
      <c r="CP824">
        <v>0</v>
      </c>
      <c r="CQ824">
        <v>0</v>
      </c>
      <c r="CR824">
        <v>9999.98333333333</v>
      </c>
      <c r="CS824">
        <v>0</v>
      </c>
      <c r="CT824">
        <v>4.69020666666667</v>
      </c>
      <c r="CU824">
        <v>1045.98333333333</v>
      </c>
      <c r="CV824">
        <v>0.962006</v>
      </c>
      <c r="CW824">
        <v>0.0379937</v>
      </c>
      <c r="CX824">
        <v>0</v>
      </c>
      <c r="CY824">
        <v>1060.7</v>
      </c>
      <c r="CZ824">
        <v>4.99912</v>
      </c>
      <c r="DA824">
        <v>11142</v>
      </c>
      <c r="DB824">
        <v>6712.72333333333</v>
      </c>
      <c r="DC824">
        <v>40.1456666666667</v>
      </c>
      <c r="DD824">
        <v>42.2913333333333</v>
      </c>
      <c r="DE824">
        <v>41.5206666666667</v>
      </c>
      <c r="DF824">
        <v>42.2706666666667</v>
      </c>
      <c r="DG824">
        <v>42.9163333333333</v>
      </c>
      <c r="DH824">
        <v>1001.43333333333</v>
      </c>
      <c r="DI824">
        <v>39.55</v>
      </c>
      <c r="DJ824">
        <v>0</v>
      </c>
      <c r="DK824">
        <v>1625678831.6</v>
      </c>
      <c r="DL824">
        <v>0</v>
      </c>
      <c r="DM824">
        <v>1061.70307692308</v>
      </c>
      <c r="DN824">
        <v>-10.2933333334669</v>
      </c>
      <c r="DO824">
        <v>-111.627350422049</v>
      </c>
      <c r="DP824">
        <v>11153.2423076923</v>
      </c>
      <c r="DQ824">
        <v>15</v>
      </c>
      <c r="DR824">
        <v>1625677134.6</v>
      </c>
      <c r="DS824" t="s">
        <v>305</v>
      </c>
      <c r="DT824">
        <v>1625677128.6</v>
      </c>
      <c r="DU824">
        <v>1625677134.6</v>
      </c>
      <c r="DV824">
        <v>2</v>
      </c>
      <c r="DW824">
        <v>0.041</v>
      </c>
      <c r="DX824">
        <v>0.026</v>
      </c>
      <c r="DY824">
        <v>-14.347</v>
      </c>
      <c r="DZ824">
        <v>-1.389</v>
      </c>
      <c r="EA824">
        <v>420</v>
      </c>
      <c r="EB824">
        <v>5</v>
      </c>
      <c r="EC824">
        <v>0.14</v>
      </c>
      <c r="ED824">
        <v>0.08</v>
      </c>
      <c r="EE824">
        <v>-14.7292243902439</v>
      </c>
      <c r="EF824">
        <v>0.355983972125411</v>
      </c>
      <c r="EG824">
        <v>0.0402038572381223</v>
      </c>
      <c r="EH824">
        <v>1</v>
      </c>
      <c r="EI824">
        <v>1062.21151515152</v>
      </c>
      <c r="EJ824">
        <v>-10.562598031032</v>
      </c>
      <c r="EK824">
        <v>1.03197404598596</v>
      </c>
      <c r="EL824">
        <v>0</v>
      </c>
      <c r="EM824">
        <v>4.23357902439024</v>
      </c>
      <c r="EN824">
        <v>0.199851846689893</v>
      </c>
      <c r="EO824">
        <v>0.0203436014756337</v>
      </c>
      <c r="EP824">
        <v>0</v>
      </c>
      <c r="EQ824">
        <v>1</v>
      </c>
      <c r="ER824">
        <v>3</v>
      </c>
      <c r="ES824" t="s">
        <v>427</v>
      </c>
      <c r="ET824">
        <v>100</v>
      </c>
      <c r="EU824">
        <v>100</v>
      </c>
      <c r="EV824">
        <v>-14.341</v>
      </c>
      <c r="EW824">
        <v>-1.6919</v>
      </c>
      <c r="EX824">
        <v>-14.3476998515065</v>
      </c>
      <c r="EY824">
        <v>0.000485247639819423</v>
      </c>
      <c r="EZ824">
        <v>-1.36446825205216e-06</v>
      </c>
      <c r="FA824">
        <v>5.78542989185787e-10</v>
      </c>
      <c r="FB824">
        <v>-1.1099058739466</v>
      </c>
      <c r="FC824">
        <v>-0.0508365997127688</v>
      </c>
      <c r="FD824">
        <v>0.00161886503163497</v>
      </c>
      <c r="FE824">
        <v>-2.08621555845513e-05</v>
      </c>
      <c r="FF824">
        <v>0</v>
      </c>
      <c r="FG824">
        <v>2096</v>
      </c>
      <c r="FH824">
        <v>2</v>
      </c>
      <c r="FI824">
        <v>28</v>
      </c>
      <c r="FJ824">
        <v>28.4</v>
      </c>
      <c r="FK824">
        <v>28.3</v>
      </c>
      <c r="FL824">
        <v>18</v>
      </c>
      <c r="FM824">
        <v>495.521</v>
      </c>
      <c r="FN824">
        <v>518.001</v>
      </c>
      <c r="FO824">
        <v>44.8783</v>
      </c>
      <c r="FP824">
        <v>27.3955</v>
      </c>
      <c r="FQ824">
        <v>30.0006</v>
      </c>
      <c r="FR824">
        <v>27.1575</v>
      </c>
      <c r="FS824">
        <v>27.1073</v>
      </c>
      <c r="FT824">
        <v>21.6738</v>
      </c>
      <c r="FU824">
        <v>0</v>
      </c>
      <c r="FV824">
        <v>33.2138</v>
      </c>
      <c r="FW824">
        <v>44.93</v>
      </c>
      <c r="FX824">
        <v>420</v>
      </c>
      <c r="FY824">
        <v>21.3009</v>
      </c>
      <c r="FZ824">
        <v>101.597</v>
      </c>
      <c r="GA824">
        <v>96.0937</v>
      </c>
    </row>
    <row r="825" spans="1:183">
      <c r="A825">
        <v>809</v>
      </c>
      <c r="B825">
        <v>1625678832.5</v>
      </c>
      <c r="C825">
        <v>1616.40000009537</v>
      </c>
      <c r="D825" t="s">
        <v>1924</v>
      </c>
      <c r="E825" t="s">
        <v>1925</v>
      </c>
      <c r="F825">
        <v>1</v>
      </c>
      <c r="G825" t="s">
        <v>302</v>
      </c>
      <c r="H825">
        <v>1625678831.5</v>
      </c>
      <c r="I825">
        <f>(J825)/1000</f>
        <v>0</v>
      </c>
      <c r="J825">
        <f>1000*CJ825*AH825*(CF825-CG825)/(100*BY825*(1000-AH825*CF825))</f>
        <v>0</v>
      </c>
      <c r="K825">
        <f>CJ825*AH825*(CE825-CD825*(1000-AH825*CG825)/(1000-AH825*CF825))/(100*BY825)</f>
        <v>0</v>
      </c>
      <c r="L825">
        <f>CD825 - IF(AH825&gt;1, K825*BY825*100.0/(AJ825*CR825), 0)</f>
        <v>0</v>
      </c>
      <c r="M825">
        <f>((S825-I825/2)*L825-K825)/(S825+I825/2)</f>
        <v>0</v>
      </c>
      <c r="N825">
        <f>M825*(CK825+CL825)/1000.0</f>
        <v>0</v>
      </c>
      <c r="O825">
        <f>(CD825 - IF(AH825&gt;1, K825*BY825*100.0/(AJ825*CR825), 0))*(CK825+CL825)/1000.0</f>
        <v>0</v>
      </c>
      <c r="P825">
        <f>2.0/((1/R825-1/Q825)+SIGN(R825)*SQRT((1/R825-1/Q825)*(1/R825-1/Q825) + 4*BZ825/((BZ825+1)*(BZ825+1))*(2*1/R825*1/Q825-1/Q825*1/Q825)))</f>
        <v>0</v>
      </c>
      <c r="Q825">
        <f>IF(LEFT(CA825,1)&lt;&gt;"0",IF(LEFT(CA825,1)="1",3.0,CB825),$D$5+$E$5*(CR825*CK825/($K$5*1000))+$F$5*(CR825*CK825/($K$5*1000))*MAX(MIN(BY825,$J$5),$I$5)*MAX(MIN(BY825,$J$5),$I$5)+$G$5*MAX(MIN(BY825,$J$5),$I$5)*(CR825*CK825/($K$5*1000))+$H$5*(CR825*CK825/($K$5*1000))*(CR825*CK825/($K$5*1000)))</f>
        <v>0</v>
      </c>
      <c r="R825">
        <f>I825*(1000-(1000*0.61365*exp(17.502*V825/(240.97+V825))/(CK825+CL825)+CF825)/2)/(1000*0.61365*exp(17.502*V825/(240.97+V825))/(CK825+CL825)-CF825)</f>
        <v>0</v>
      </c>
      <c r="S825">
        <f>1/((BZ825+1)/(P825/1.6)+1/(Q825/1.37)) + BZ825/((BZ825+1)/(P825/1.6) + BZ825/(Q825/1.37))</f>
        <v>0</v>
      </c>
      <c r="T825">
        <f>(BU825*BX825)</f>
        <v>0</v>
      </c>
      <c r="U825">
        <f>(CM825+(T825+2*0.95*5.67E-8*(((CM825+$B$7)+273)^4-(CM825+273)^4)-44100*I825)/(1.84*29.3*Q825+8*0.95*5.67E-8*(CM825+273)^3))</f>
        <v>0</v>
      </c>
      <c r="V825">
        <f>($C$7*CN825+$D$7*CO825+$E$7*U825)</f>
        <v>0</v>
      </c>
      <c r="W825">
        <f>0.61365*exp(17.502*V825/(240.97+V825))</f>
        <v>0</v>
      </c>
      <c r="X825">
        <f>(Y825/Z825*100)</f>
        <v>0</v>
      </c>
      <c r="Y825">
        <f>CF825*(CK825+CL825)/1000</f>
        <v>0</v>
      </c>
      <c r="Z825">
        <f>0.61365*exp(17.502*CM825/(240.97+CM825))</f>
        <v>0</v>
      </c>
      <c r="AA825">
        <f>(W825-CF825*(CK825+CL825)/1000)</f>
        <v>0</v>
      </c>
      <c r="AB825">
        <f>(-I825*44100)</f>
        <v>0</v>
      </c>
      <c r="AC825">
        <f>2*29.3*Q825*0.92*(CM825-V825)</f>
        <v>0</v>
      </c>
      <c r="AD825">
        <f>2*0.95*5.67E-8*(((CM825+$B$7)+273)^4-(V825+273)^4)</f>
        <v>0</v>
      </c>
      <c r="AE825">
        <f>T825+AD825+AB825+AC825</f>
        <v>0</v>
      </c>
      <c r="AF825">
        <v>0</v>
      </c>
      <c r="AG825">
        <v>0</v>
      </c>
      <c r="AH825">
        <f>IF(AF825*$H$13&gt;=AJ825,1.0,(AJ825/(AJ825-AF825*$H$13)))</f>
        <v>0</v>
      </c>
      <c r="AI825">
        <f>(AH825-1)*100</f>
        <v>0</v>
      </c>
      <c r="AJ825">
        <f>MAX(0,($B$13+$C$13*CR825)/(1+$D$13*CR825)*CK825/(CM825+273)*$E$13)</f>
        <v>0</v>
      </c>
      <c r="AK825" t="s">
        <v>303</v>
      </c>
      <c r="AL825" t="s">
        <v>303</v>
      </c>
      <c r="AM825">
        <v>0</v>
      </c>
      <c r="AN825">
        <v>0</v>
      </c>
      <c r="AO825">
        <f>1-AM825/AN825</f>
        <v>0</v>
      </c>
      <c r="AP825">
        <v>0</v>
      </c>
      <c r="AQ825" t="s">
        <v>303</v>
      </c>
      <c r="AR825" t="s">
        <v>303</v>
      </c>
      <c r="AS825">
        <v>0</v>
      </c>
      <c r="AT825">
        <v>0</v>
      </c>
      <c r="AU825">
        <f>1-AS825/AT825</f>
        <v>0</v>
      </c>
      <c r="AV825">
        <v>0.5</v>
      </c>
      <c r="AW825">
        <f>BV825</f>
        <v>0</v>
      </c>
      <c r="AX825">
        <f>K825</f>
        <v>0</v>
      </c>
      <c r="AY825">
        <f>AU825*AV825*AW825</f>
        <v>0</v>
      </c>
      <c r="AZ825">
        <f>(AX825-AP825)/AW825</f>
        <v>0</v>
      </c>
      <c r="BA825">
        <f>(AN825-AT825)/AT825</f>
        <v>0</v>
      </c>
      <c r="BB825">
        <f>AM825/(AO825+AM825/AT825)</f>
        <v>0</v>
      </c>
      <c r="BC825" t="s">
        <v>303</v>
      </c>
      <c r="BD825">
        <v>0</v>
      </c>
      <c r="BE825">
        <f>IF(BD825&lt;&gt;0, BD825, BB825)</f>
        <v>0</v>
      </c>
      <c r="BF825">
        <f>1-BE825/AT825</f>
        <v>0</v>
      </c>
      <c r="BG825">
        <f>(AT825-AS825)/(AT825-BE825)</f>
        <v>0</v>
      </c>
      <c r="BH825">
        <f>(AN825-AT825)/(AN825-BE825)</f>
        <v>0</v>
      </c>
      <c r="BI825">
        <f>(AT825-AS825)/(AT825-AM825)</f>
        <v>0</v>
      </c>
      <c r="BJ825">
        <f>(AN825-AT825)/(AN825-AM825)</f>
        <v>0</v>
      </c>
      <c r="BK825">
        <f>(BG825*BE825/AS825)</f>
        <v>0</v>
      </c>
      <c r="BL825">
        <f>(1-BK825)</f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f>$B$11*CS825+$C$11*CT825+$F$11*CU825*(1-CX825)</f>
        <v>0</v>
      </c>
      <c r="BV825">
        <f>BU825*BW825</f>
        <v>0</v>
      </c>
      <c r="BW825">
        <f>($B$11*$D$9+$C$11*$D$9+$F$11*((DH825+CZ825)/MAX(DH825+CZ825+DI825, 0.1)*$I$9+DI825/MAX(DH825+CZ825+DI825, 0.1)*$J$9))/($B$11+$C$11+$F$11)</f>
        <v>0</v>
      </c>
      <c r="BX825">
        <f>($B$11*$K$9+$C$11*$K$9+$F$11*((DH825+CZ825)/MAX(DH825+CZ825+DI825, 0.1)*$P$9+DI825/MAX(DH825+CZ825+DI825, 0.1)*$Q$9))/($B$11+$C$11+$F$11)</f>
        <v>0</v>
      </c>
      <c r="BY825">
        <v>6</v>
      </c>
      <c r="BZ825">
        <v>0.5</v>
      </c>
      <c r="CA825" t="s">
        <v>304</v>
      </c>
      <c r="CB825">
        <v>2</v>
      </c>
      <c r="CC825">
        <v>1625678831.5</v>
      </c>
      <c r="CD825">
        <v>405.258</v>
      </c>
      <c r="CE825">
        <v>420.011666666667</v>
      </c>
      <c r="CF825">
        <v>22.9942333333333</v>
      </c>
      <c r="CG825">
        <v>18.7087333333333</v>
      </c>
      <c r="CH825">
        <v>419.599666666667</v>
      </c>
      <c r="CI825">
        <v>24.6863666666667</v>
      </c>
      <c r="CJ825">
        <v>500.016666666667</v>
      </c>
      <c r="CK825">
        <v>100.412666666667</v>
      </c>
      <c r="CL825">
        <v>0.100176233333333</v>
      </c>
      <c r="CM825">
        <v>37.7209333333333</v>
      </c>
      <c r="CN825">
        <v>36.6801333333333</v>
      </c>
      <c r="CO825">
        <v>999.9</v>
      </c>
      <c r="CP825">
        <v>0</v>
      </c>
      <c r="CQ825">
        <v>0</v>
      </c>
      <c r="CR825">
        <v>9980.62666666667</v>
      </c>
      <c r="CS825">
        <v>0</v>
      </c>
      <c r="CT825">
        <v>4.68699</v>
      </c>
      <c r="CU825">
        <v>1045.99</v>
      </c>
      <c r="CV825">
        <v>0.962006</v>
      </c>
      <c r="CW825">
        <v>0.0379937</v>
      </c>
      <c r="CX825">
        <v>0</v>
      </c>
      <c r="CY825">
        <v>1060.17333333333</v>
      </c>
      <c r="CZ825">
        <v>4.99912</v>
      </c>
      <c r="DA825">
        <v>11138.6333333333</v>
      </c>
      <c r="DB825">
        <v>6712.73</v>
      </c>
      <c r="DC825">
        <v>39.979</v>
      </c>
      <c r="DD825">
        <v>42.312</v>
      </c>
      <c r="DE825">
        <v>41.4996666666667</v>
      </c>
      <c r="DF825">
        <v>42.1663333333333</v>
      </c>
      <c r="DG825">
        <v>42.854</v>
      </c>
      <c r="DH825">
        <v>1001.44</v>
      </c>
      <c r="DI825">
        <v>39.55</v>
      </c>
      <c r="DJ825">
        <v>0</v>
      </c>
      <c r="DK825">
        <v>1625678833.4</v>
      </c>
      <c r="DL825">
        <v>0</v>
      </c>
      <c r="DM825">
        <v>1061.3148</v>
      </c>
      <c r="DN825">
        <v>-10.0953845998089</v>
      </c>
      <c r="DO825">
        <v>-108.384615196352</v>
      </c>
      <c r="DP825">
        <v>11149.484</v>
      </c>
      <c r="DQ825">
        <v>15</v>
      </c>
      <c r="DR825">
        <v>1625677134.6</v>
      </c>
      <c r="DS825" t="s">
        <v>305</v>
      </c>
      <c r="DT825">
        <v>1625677128.6</v>
      </c>
      <c r="DU825">
        <v>1625677134.6</v>
      </c>
      <c r="DV825">
        <v>2</v>
      </c>
      <c r="DW825">
        <v>0.041</v>
      </c>
      <c r="DX825">
        <v>0.026</v>
      </c>
      <c r="DY825">
        <v>-14.347</v>
      </c>
      <c r="DZ825">
        <v>-1.389</v>
      </c>
      <c r="EA825">
        <v>420</v>
      </c>
      <c r="EB825">
        <v>5</v>
      </c>
      <c r="EC825">
        <v>0.14</v>
      </c>
      <c r="ED825">
        <v>0.08</v>
      </c>
      <c r="EE825">
        <v>-14.7244804878049</v>
      </c>
      <c r="EF825">
        <v>0.228094076655053</v>
      </c>
      <c r="EG825">
        <v>0.0366626693871479</v>
      </c>
      <c r="EH825">
        <v>1</v>
      </c>
      <c r="EI825">
        <v>1061.97914285714</v>
      </c>
      <c r="EJ825">
        <v>-10.7912907861481</v>
      </c>
      <c r="EK825">
        <v>1.10898762437659</v>
      </c>
      <c r="EL825">
        <v>0</v>
      </c>
      <c r="EM825">
        <v>4.24068463414634</v>
      </c>
      <c r="EN825">
        <v>0.237351010452968</v>
      </c>
      <c r="EO825">
        <v>0.0238537441042907</v>
      </c>
      <c r="EP825">
        <v>0</v>
      </c>
      <c r="EQ825">
        <v>1</v>
      </c>
      <c r="ER825">
        <v>3</v>
      </c>
      <c r="ES825" t="s">
        <v>427</v>
      </c>
      <c r="ET825">
        <v>100</v>
      </c>
      <c r="EU825">
        <v>100</v>
      </c>
      <c r="EV825">
        <v>-14.341</v>
      </c>
      <c r="EW825">
        <v>-1.6924</v>
      </c>
      <c r="EX825">
        <v>-14.3476998515065</v>
      </c>
      <c r="EY825">
        <v>0.000485247639819423</v>
      </c>
      <c r="EZ825">
        <v>-1.36446825205216e-06</v>
      </c>
      <c r="FA825">
        <v>5.78542989185787e-10</v>
      </c>
      <c r="FB825">
        <v>-1.1099058739466</v>
      </c>
      <c r="FC825">
        <v>-0.0508365997127688</v>
      </c>
      <c r="FD825">
        <v>0.00161886503163497</v>
      </c>
      <c r="FE825">
        <v>-2.08621555845513e-05</v>
      </c>
      <c r="FF825">
        <v>0</v>
      </c>
      <c r="FG825">
        <v>2096</v>
      </c>
      <c r="FH825">
        <v>2</v>
      </c>
      <c r="FI825">
        <v>28</v>
      </c>
      <c r="FJ825">
        <v>28.4</v>
      </c>
      <c r="FK825">
        <v>28.3</v>
      </c>
      <c r="FL825">
        <v>18</v>
      </c>
      <c r="FM825">
        <v>495.487</v>
      </c>
      <c r="FN825">
        <v>518.192</v>
      </c>
      <c r="FO825">
        <v>44.9233</v>
      </c>
      <c r="FP825">
        <v>27.4001</v>
      </c>
      <c r="FQ825">
        <v>30.0006</v>
      </c>
      <c r="FR825">
        <v>27.1605</v>
      </c>
      <c r="FS825">
        <v>27.1102</v>
      </c>
      <c r="FT825">
        <v>21.6721</v>
      </c>
      <c r="FU825">
        <v>0</v>
      </c>
      <c r="FV825">
        <v>33.6332</v>
      </c>
      <c r="FW825">
        <v>45</v>
      </c>
      <c r="FX825">
        <v>420</v>
      </c>
      <c r="FY825">
        <v>21.3551</v>
      </c>
      <c r="FZ825">
        <v>101.596</v>
      </c>
      <c r="GA825">
        <v>96.093</v>
      </c>
    </row>
    <row r="826" spans="1:183">
      <c r="A826">
        <v>810</v>
      </c>
      <c r="B826">
        <v>1625678834.5</v>
      </c>
      <c r="C826">
        <v>1618.40000009537</v>
      </c>
      <c r="D826" t="s">
        <v>1926</v>
      </c>
      <c r="E826" t="s">
        <v>1927</v>
      </c>
      <c r="F826">
        <v>1</v>
      </c>
      <c r="G826" t="s">
        <v>302</v>
      </c>
      <c r="H826">
        <v>1625678833.5</v>
      </c>
      <c r="I826">
        <f>(J826)/1000</f>
        <v>0</v>
      </c>
      <c r="J826">
        <f>1000*CJ826*AH826*(CF826-CG826)/(100*BY826*(1000-AH826*CF826))</f>
        <v>0</v>
      </c>
      <c r="K826">
        <f>CJ826*AH826*(CE826-CD826*(1000-AH826*CG826)/(1000-AH826*CF826))/(100*BY826)</f>
        <v>0</v>
      </c>
      <c r="L826">
        <f>CD826 - IF(AH826&gt;1, K826*BY826*100.0/(AJ826*CR826), 0)</f>
        <v>0</v>
      </c>
      <c r="M826">
        <f>((S826-I826/2)*L826-K826)/(S826+I826/2)</f>
        <v>0</v>
      </c>
      <c r="N826">
        <f>M826*(CK826+CL826)/1000.0</f>
        <v>0</v>
      </c>
      <c r="O826">
        <f>(CD826 - IF(AH826&gt;1, K826*BY826*100.0/(AJ826*CR826), 0))*(CK826+CL826)/1000.0</f>
        <v>0</v>
      </c>
      <c r="P826">
        <f>2.0/((1/R826-1/Q826)+SIGN(R826)*SQRT((1/R826-1/Q826)*(1/R826-1/Q826) + 4*BZ826/((BZ826+1)*(BZ826+1))*(2*1/R826*1/Q826-1/Q826*1/Q826)))</f>
        <v>0</v>
      </c>
      <c r="Q826">
        <f>IF(LEFT(CA826,1)&lt;&gt;"0",IF(LEFT(CA826,1)="1",3.0,CB826),$D$5+$E$5*(CR826*CK826/($K$5*1000))+$F$5*(CR826*CK826/($K$5*1000))*MAX(MIN(BY826,$J$5),$I$5)*MAX(MIN(BY826,$J$5),$I$5)+$G$5*MAX(MIN(BY826,$J$5),$I$5)*(CR826*CK826/($K$5*1000))+$H$5*(CR826*CK826/($K$5*1000))*(CR826*CK826/($K$5*1000)))</f>
        <v>0</v>
      </c>
      <c r="R826">
        <f>I826*(1000-(1000*0.61365*exp(17.502*V826/(240.97+V826))/(CK826+CL826)+CF826)/2)/(1000*0.61365*exp(17.502*V826/(240.97+V826))/(CK826+CL826)-CF826)</f>
        <v>0</v>
      </c>
      <c r="S826">
        <f>1/((BZ826+1)/(P826/1.6)+1/(Q826/1.37)) + BZ826/((BZ826+1)/(P826/1.6) + BZ826/(Q826/1.37))</f>
        <v>0</v>
      </c>
      <c r="T826">
        <f>(BU826*BX826)</f>
        <v>0</v>
      </c>
      <c r="U826">
        <f>(CM826+(T826+2*0.95*5.67E-8*(((CM826+$B$7)+273)^4-(CM826+273)^4)-44100*I826)/(1.84*29.3*Q826+8*0.95*5.67E-8*(CM826+273)^3))</f>
        <v>0</v>
      </c>
      <c r="V826">
        <f>($C$7*CN826+$D$7*CO826+$E$7*U826)</f>
        <v>0</v>
      </c>
      <c r="W826">
        <f>0.61365*exp(17.502*V826/(240.97+V826))</f>
        <v>0</v>
      </c>
      <c r="X826">
        <f>(Y826/Z826*100)</f>
        <v>0</v>
      </c>
      <c r="Y826">
        <f>CF826*(CK826+CL826)/1000</f>
        <v>0</v>
      </c>
      <c r="Z826">
        <f>0.61365*exp(17.502*CM826/(240.97+CM826))</f>
        <v>0</v>
      </c>
      <c r="AA826">
        <f>(W826-CF826*(CK826+CL826)/1000)</f>
        <v>0</v>
      </c>
      <c r="AB826">
        <f>(-I826*44100)</f>
        <v>0</v>
      </c>
      <c r="AC826">
        <f>2*29.3*Q826*0.92*(CM826-V826)</f>
        <v>0</v>
      </c>
      <c r="AD826">
        <f>2*0.95*5.67E-8*(((CM826+$B$7)+273)^4-(V826+273)^4)</f>
        <v>0</v>
      </c>
      <c r="AE826">
        <f>T826+AD826+AB826+AC826</f>
        <v>0</v>
      </c>
      <c r="AF826">
        <v>0</v>
      </c>
      <c r="AG826">
        <v>0</v>
      </c>
      <c r="AH826">
        <f>IF(AF826*$H$13&gt;=AJ826,1.0,(AJ826/(AJ826-AF826*$H$13)))</f>
        <v>0</v>
      </c>
      <c r="AI826">
        <f>(AH826-1)*100</f>
        <v>0</v>
      </c>
      <c r="AJ826">
        <f>MAX(0,($B$13+$C$13*CR826)/(1+$D$13*CR826)*CK826/(CM826+273)*$E$13)</f>
        <v>0</v>
      </c>
      <c r="AK826" t="s">
        <v>303</v>
      </c>
      <c r="AL826" t="s">
        <v>303</v>
      </c>
      <c r="AM826">
        <v>0</v>
      </c>
      <c r="AN826">
        <v>0</v>
      </c>
      <c r="AO826">
        <f>1-AM826/AN826</f>
        <v>0</v>
      </c>
      <c r="AP826">
        <v>0</v>
      </c>
      <c r="AQ826" t="s">
        <v>303</v>
      </c>
      <c r="AR826" t="s">
        <v>303</v>
      </c>
      <c r="AS826">
        <v>0</v>
      </c>
      <c r="AT826">
        <v>0</v>
      </c>
      <c r="AU826">
        <f>1-AS826/AT826</f>
        <v>0</v>
      </c>
      <c r="AV826">
        <v>0.5</v>
      </c>
      <c r="AW826">
        <f>BV826</f>
        <v>0</v>
      </c>
      <c r="AX826">
        <f>K826</f>
        <v>0</v>
      </c>
      <c r="AY826">
        <f>AU826*AV826*AW826</f>
        <v>0</v>
      </c>
      <c r="AZ826">
        <f>(AX826-AP826)/AW826</f>
        <v>0</v>
      </c>
      <c r="BA826">
        <f>(AN826-AT826)/AT826</f>
        <v>0</v>
      </c>
      <c r="BB826">
        <f>AM826/(AO826+AM826/AT826)</f>
        <v>0</v>
      </c>
      <c r="BC826" t="s">
        <v>303</v>
      </c>
      <c r="BD826">
        <v>0</v>
      </c>
      <c r="BE826">
        <f>IF(BD826&lt;&gt;0, BD826, BB826)</f>
        <v>0</v>
      </c>
      <c r="BF826">
        <f>1-BE826/AT826</f>
        <v>0</v>
      </c>
      <c r="BG826">
        <f>(AT826-AS826)/(AT826-BE826)</f>
        <v>0</v>
      </c>
      <c r="BH826">
        <f>(AN826-AT826)/(AN826-BE826)</f>
        <v>0</v>
      </c>
      <c r="BI826">
        <f>(AT826-AS826)/(AT826-AM826)</f>
        <v>0</v>
      </c>
      <c r="BJ826">
        <f>(AN826-AT826)/(AN826-AM826)</f>
        <v>0</v>
      </c>
      <c r="BK826">
        <f>(BG826*BE826/AS826)</f>
        <v>0</v>
      </c>
      <c r="BL826">
        <f>(1-BK826)</f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f>$B$11*CS826+$C$11*CT826+$F$11*CU826*(1-CX826)</f>
        <v>0</v>
      </c>
      <c r="BV826">
        <f>BU826*BW826</f>
        <v>0</v>
      </c>
      <c r="BW826">
        <f>($B$11*$D$9+$C$11*$D$9+$F$11*((DH826+CZ826)/MAX(DH826+CZ826+DI826, 0.1)*$I$9+DI826/MAX(DH826+CZ826+DI826, 0.1)*$J$9))/($B$11+$C$11+$F$11)</f>
        <v>0</v>
      </c>
      <c r="BX826">
        <f>($B$11*$K$9+$C$11*$K$9+$F$11*((DH826+CZ826)/MAX(DH826+CZ826+DI826, 0.1)*$P$9+DI826/MAX(DH826+CZ826+DI826, 0.1)*$Q$9))/($B$11+$C$11+$F$11)</f>
        <v>0</v>
      </c>
      <c r="BY826">
        <v>6</v>
      </c>
      <c r="BZ826">
        <v>0.5</v>
      </c>
      <c r="CA826" t="s">
        <v>304</v>
      </c>
      <c r="CB826">
        <v>2</v>
      </c>
      <c r="CC826">
        <v>1625678833.5</v>
      </c>
      <c r="CD826">
        <v>405.274666666667</v>
      </c>
      <c r="CE826">
        <v>420.066666666667</v>
      </c>
      <c r="CF826">
        <v>23.0442666666667</v>
      </c>
      <c r="CG826">
        <v>18.7540333333333</v>
      </c>
      <c r="CH826">
        <v>419.616</v>
      </c>
      <c r="CI826">
        <v>24.7369333333333</v>
      </c>
      <c r="CJ826">
        <v>500.042</v>
      </c>
      <c r="CK826">
        <v>100.412</v>
      </c>
      <c r="CL826">
        <v>0.100186333333333</v>
      </c>
      <c r="CM826">
        <v>37.7523333333333</v>
      </c>
      <c r="CN826">
        <v>36.7136333333333</v>
      </c>
      <c r="CO826">
        <v>999.9</v>
      </c>
      <c r="CP826">
        <v>0</v>
      </c>
      <c r="CQ826">
        <v>0</v>
      </c>
      <c r="CR826">
        <v>9990.62666666667</v>
      </c>
      <c r="CS826">
        <v>0</v>
      </c>
      <c r="CT826">
        <v>4.68699</v>
      </c>
      <c r="CU826">
        <v>1045.97333333333</v>
      </c>
      <c r="CV826">
        <v>0.962006</v>
      </c>
      <c r="CW826">
        <v>0.0379937</v>
      </c>
      <c r="CX826">
        <v>0</v>
      </c>
      <c r="CY826">
        <v>1059.72</v>
      </c>
      <c r="CZ826">
        <v>4.99912</v>
      </c>
      <c r="DA826">
        <v>11135.1333333333</v>
      </c>
      <c r="DB826">
        <v>6712.66</v>
      </c>
      <c r="DC826">
        <v>40.1873333333333</v>
      </c>
      <c r="DD826">
        <v>42.312</v>
      </c>
      <c r="DE826">
        <v>41.479</v>
      </c>
      <c r="DF826">
        <v>42.1246666666667</v>
      </c>
      <c r="DG826">
        <v>42.8123333333333</v>
      </c>
      <c r="DH826">
        <v>1001.42333333333</v>
      </c>
      <c r="DI826">
        <v>39.55</v>
      </c>
      <c r="DJ826">
        <v>0</v>
      </c>
      <c r="DK826">
        <v>1625678835.2</v>
      </c>
      <c r="DL826">
        <v>0</v>
      </c>
      <c r="DM826">
        <v>1061.03923076923</v>
      </c>
      <c r="DN826">
        <v>-10.4670085523122</v>
      </c>
      <c r="DO826">
        <v>-105.859829113689</v>
      </c>
      <c r="DP826">
        <v>11146.8461538462</v>
      </c>
      <c r="DQ826">
        <v>15</v>
      </c>
      <c r="DR826">
        <v>1625677134.6</v>
      </c>
      <c r="DS826" t="s">
        <v>305</v>
      </c>
      <c r="DT826">
        <v>1625677128.6</v>
      </c>
      <c r="DU826">
        <v>1625677134.6</v>
      </c>
      <c r="DV826">
        <v>2</v>
      </c>
      <c r="DW826">
        <v>0.041</v>
      </c>
      <c r="DX826">
        <v>0.026</v>
      </c>
      <c r="DY826">
        <v>-14.347</v>
      </c>
      <c r="DZ826">
        <v>-1.389</v>
      </c>
      <c r="EA826">
        <v>420</v>
      </c>
      <c r="EB826">
        <v>5</v>
      </c>
      <c r="EC826">
        <v>0.14</v>
      </c>
      <c r="ED826">
        <v>0.08</v>
      </c>
      <c r="EE826">
        <v>-14.7257707317073</v>
      </c>
      <c r="EF826">
        <v>0.0301108013937208</v>
      </c>
      <c r="EG826">
        <v>0.0385443124392669</v>
      </c>
      <c r="EH826">
        <v>1</v>
      </c>
      <c r="EI826">
        <v>1061.53028571429</v>
      </c>
      <c r="EJ826">
        <v>-10.7539243780885</v>
      </c>
      <c r="EK826">
        <v>1.10418550644946</v>
      </c>
      <c r="EL826">
        <v>0</v>
      </c>
      <c r="EM826">
        <v>4.24824878048781</v>
      </c>
      <c r="EN826">
        <v>0.260376794425097</v>
      </c>
      <c r="EO826">
        <v>0.0258842167932622</v>
      </c>
      <c r="EP826">
        <v>0</v>
      </c>
      <c r="EQ826">
        <v>1</v>
      </c>
      <c r="ER826">
        <v>3</v>
      </c>
      <c r="ES826" t="s">
        <v>427</v>
      </c>
      <c r="ET826">
        <v>100</v>
      </c>
      <c r="EU826">
        <v>100</v>
      </c>
      <c r="EV826">
        <v>-14.342</v>
      </c>
      <c r="EW826">
        <v>-1.6928</v>
      </c>
      <c r="EX826">
        <v>-14.3476998515065</v>
      </c>
      <c r="EY826">
        <v>0.000485247639819423</v>
      </c>
      <c r="EZ826">
        <v>-1.36446825205216e-06</v>
      </c>
      <c r="FA826">
        <v>5.78542989185787e-10</v>
      </c>
      <c r="FB826">
        <v>-1.1099058739466</v>
      </c>
      <c r="FC826">
        <v>-0.0508365997127688</v>
      </c>
      <c r="FD826">
        <v>0.00161886503163497</v>
      </c>
      <c r="FE826">
        <v>-2.08621555845513e-05</v>
      </c>
      <c r="FF826">
        <v>0</v>
      </c>
      <c r="FG826">
        <v>2096</v>
      </c>
      <c r="FH826">
        <v>2</v>
      </c>
      <c r="FI826">
        <v>28</v>
      </c>
      <c r="FJ826">
        <v>28.4</v>
      </c>
      <c r="FK826">
        <v>28.3</v>
      </c>
      <c r="FL826">
        <v>18</v>
      </c>
      <c r="FM826">
        <v>495.598</v>
      </c>
      <c r="FN826">
        <v>518.181</v>
      </c>
      <c r="FO826">
        <v>44.9686</v>
      </c>
      <c r="FP826">
        <v>27.4036</v>
      </c>
      <c r="FQ826">
        <v>30.0005</v>
      </c>
      <c r="FR826">
        <v>27.1633</v>
      </c>
      <c r="FS826">
        <v>27.113</v>
      </c>
      <c r="FT826">
        <v>21.672</v>
      </c>
      <c r="FU826">
        <v>0</v>
      </c>
      <c r="FV826">
        <v>33.6332</v>
      </c>
      <c r="FW826">
        <v>45</v>
      </c>
      <c r="FX826">
        <v>420</v>
      </c>
      <c r="FY826">
        <v>21.2866</v>
      </c>
      <c r="FZ826">
        <v>101.596</v>
      </c>
      <c r="GA826">
        <v>96.0918</v>
      </c>
    </row>
    <row r="827" spans="1:183">
      <c r="A827">
        <v>811</v>
      </c>
      <c r="B827">
        <v>1625678836.5</v>
      </c>
      <c r="C827">
        <v>1620.40000009537</v>
      </c>
      <c r="D827" t="s">
        <v>1928</v>
      </c>
      <c r="E827" t="s">
        <v>1929</v>
      </c>
      <c r="F827">
        <v>1</v>
      </c>
      <c r="G827" t="s">
        <v>302</v>
      </c>
      <c r="H827">
        <v>1625678835.5</v>
      </c>
      <c r="I827">
        <f>(J827)/1000</f>
        <v>0</v>
      </c>
      <c r="J827">
        <f>1000*CJ827*AH827*(CF827-CG827)/(100*BY827*(1000-AH827*CF827))</f>
        <v>0</v>
      </c>
      <c r="K827">
        <f>CJ827*AH827*(CE827-CD827*(1000-AH827*CG827)/(1000-AH827*CF827))/(100*BY827)</f>
        <v>0</v>
      </c>
      <c r="L827">
        <f>CD827 - IF(AH827&gt;1, K827*BY827*100.0/(AJ827*CR827), 0)</f>
        <v>0</v>
      </c>
      <c r="M827">
        <f>((S827-I827/2)*L827-K827)/(S827+I827/2)</f>
        <v>0</v>
      </c>
      <c r="N827">
        <f>M827*(CK827+CL827)/1000.0</f>
        <v>0</v>
      </c>
      <c r="O827">
        <f>(CD827 - IF(AH827&gt;1, K827*BY827*100.0/(AJ827*CR827), 0))*(CK827+CL827)/1000.0</f>
        <v>0</v>
      </c>
      <c r="P827">
        <f>2.0/((1/R827-1/Q827)+SIGN(R827)*SQRT((1/R827-1/Q827)*(1/R827-1/Q827) + 4*BZ827/((BZ827+1)*(BZ827+1))*(2*1/R827*1/Q827-1/Q827*1/Q827)))</f>
        <v>0</v>
      </c>
      <c r="Q827">
        <f>IF(LEFT(CA827,1)&lt;&gt;"0",IF(LEFT(CA827,1)="1",3.0,CB827),$D$5+$E$5*(CR827*CK827/($K$5*1000))+$F$5*(CR827*CK827/($K$5*1000))*MAX(MIN(BY827,$J$5),$I$5)*MAX(MIN(BY827,$J$5),$I$5)+$G$5*MAX(MIN(BY827,$J$5),$I$5)*(CR827*CK827/($K$5*1000))+$H$5*(CR827*CK827/($K$5*1000))*(CR827*CK827/($K$5*1000)))</f>
        <v>0</v>
      </c>
      <c r="R827">
        <f>I827*(1000-(1000*0.61365*exp(17.502*V827/(240.97+V827))/(CK827+CL827)+CF827)/2)/(1000*0.61365*exp(17.502*V827/(240.97+V827))/(CK827+CL827)-CF827)</f>
        <v>0</v>
      </c>
      <c r="S827">
        <f>1/((BZ827+1)/(P827/1.6)+1/(Q827/1.37)) + BZ827/((BZ827+1)/(P827/1.6) + BZ827/(Q827/1.37))</f>
        <v>0</v>
      </c>
      <c r="T827">
        <f>(BU827*BX827)</f>
        <v>0</v>
      </c>
      <c r="U827">
        <f>(CM827+(T827+2*0.95*5.67E-8*(((CM827+$B$7)+273)^4-(CM827+273)^4)-44100*I827)/(1.84*29.3*Q827+8*0.95*5.67E-8*(CM827+273)^3))</f>
        <v>0</v>
      </c>
      <c r="V827">
        <f>($C$7*CN827+$D$7*CO827+$E$7*U827)</f>
        <v>0</v>
      </c>
      <c r="W827">
        <f>0.61365*exp(17.502*V827/(240.97+V827))</f>
        <v>0</v>
      </c>
      <c r="X827">
        <f>(Y827/Z827*100)</f>
        <v>0</v>
      </c>
      <c r="Y827">
        <f>CF827*(CK827+CL827)/1000</f>
        <v>0</v>
      </c>
      <c r="Z827">
        <f>0.61365*exp(17.502*CM827/(240.97+CM827))</f>
        <v>0</v>
      </c>
      <c r="AA827">
        <f>(W827-CF827*(CK827+CL827)/1000)</f>
        <v>0</v>
      </c>
      <c r="AB827">
        <f>(-I827*44100)</f>
        <v>0</v>
      </c>
      <c r="AC827">
        <f>2*29.3*Q827*0.92*(CM827-V827)</f>
        <v>0</v>
      </c>
      <c r="AD827">
        <f>2*0.95*5.67E-8*(((CM827+$B$7)+273)^4-(V827+273)^4)</f>
        <v>0</v>
      </c>
      <c r="AE827">
        <f>T827+AD827+AB827+AC827</f>
        <v>0</v>
      </c>
      <c r="AF827">
        <v>0</v>
      </c>
      <c r="AG827">
        <v>0</v>
      </c>
      <c r="AH827">
        <f>IF(AF827*$H$13&gt;=AJ827,1.0,(AJ827/(AJ827-AF827*$H$13)))</f>
        <v>0</v>
      </c>
      <c r="AI827">
        <f>(AH827-1)*100</f>
        <v>0</v>
      </c>
      <c r="AJ827">
        <f>MAX(0,($B$13+$C$13*CR827)/(1+$D$13*CR827)*CK827/(CM827+273)*$E$13)</f>
        <v>0</v>
      </c>
      <c r="AK827" t="s">
        <v>303</v>
      </c>
      <c r="AL827" t="s">
        <v>303</v>
      </c>
      <c r="AM827">
        <v>0</v>
      </c>
      <c r="AN827">
        <v>0</v>
      </c>
      <c r="AO827">
        <f>1-AM827/AN827</f>
        <v>0</v>
      </c>
      <c r="AP827">
        <v>0</v>
      </c>
      <c r="AQ827" t="s">
        <v>303</v>
      </c>
      <c r="AR827" t="s">
        <v>303</v>
      </c>
      <c r="AS827">
        <v>0</v>
      </c>
      <c r="AT827">
        <v>0</v>
      </c>
      <c r="AU827">
        <f>1-AS827/AT827</f>
        <v>0</v>
      </c>
      <c r="AV827">
        <v>0.5</v>
      </c>
      <c r="AW827">
        <f>BV827</f>
        <v>0</v>
      </c>
      <c r="AX827">
        <f>K827</f>
        <v>0</v>
      </c>
      <c r="AY827">
        <f>AU827*AV827*AW827</f>
        <v>0</v>
      </c>
      <c r="AZ827">
        <f>(AX827-AP827)/AW827</f>
        <v>0</v>
      </c>
      <c r="BA827">
        <f>(AN827-AT827)/AT827</f>
        <v>0</v>
      </c>
      <c r="BB827">
        <f>AM827/(AO827+AM827/AT827)</f>
        <v>0</v>
      </c>
      <c r="BC827" t="s">
        <v>303</v>
      </c>
      <c r="BD827">
        <v>0</v>
      </c>
      <c r="BE827">
        <f>IF(BD827&lt;&gt;0, BD827, BB827)</f>
        <v>0</v>
      </c>
      <c r="BF827">
        <f>1-BE827/AT827</f>
        <v>0</v>
      </c>
      <c r="BG827">
        <f>(AT827-AS827)/(AT827-BE827)</f>
        <v>0</v>
      </c>
      <c r="BH827">
        <f>(AN827-AT827)/(AN827-BE827)</f>
        <v>0</v>
      </c>
      <c r="BI827">
        <f>(AT827-AS827)/(AT827-AM827)</f>
        <v>0</v>
      </c>
      <c r="BJ827">
        <f>(AN827-AT827)/(AN827-AM827)</f>
        <v>0</v>
      </c>
      <c r="BK827">
        <f>(BG827*BE827/AS827)</f>
        <v>0</v>
      </c>
      <c r="BL827">
        <f>(1-BK827)</f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f>$B$11*CS827+$C$11*CT827+$F$11*CU827*(1-CX827)</f>
        <v>0</v>
      </c>
      <c r="BV827">
        <f>BU827*BW827</f>
        <v>0</v>
      </c>
      <c r="BW827">
        <f>($B$11*$D$9+$C$11*$D$9+$F$11*((DH827+CZ827)/MAX(DH827+CZ827+DI827, 0.1)*$I$9+DI827/MAX(DH827+CZ827+DI827, 0.1)*$J$9))/($B$11+$C$11+$F$11)</f>
        <v>0</v>
      </c>
      <c r="BX827">
        <f>($B$11*$K$9+$C$11*$K$9+$F$11*((DH827+CZ827)/MAX(DH827+CZ827+DI827, 0.1)*$P$9+DI827/MAX(DH827+CZ827+DI827, 0.1)*$Q$9))/($B$11+$C$11+$F$11)</f>
        <v>0</v>
      </c>
      <c r="BY827">
        <v>6</v>
      </c>
      <c r="BZ827">
        <v>0.5</v>
      </c>
      <c r="CA827" t="s">
        <v>304</v>
      </c>
      <c r="CB827">
        <v>2</v>
      </c>
      <c r="CC827">
        <v>1625678835.5</v>
      </c>
      <c r="CD827">
        <v>405.279333333333</v>
      </c>
      <c r="CE827">
        <v>419.976666666667</v>
      </c>
      <c r="CF827">
        <v>23.0923333333333</v>
      </c>
      <c r="CG827">
        <v>18.8071333333333</v>
      </c>
      <c r="CH827">
        <v>419.621</v>
      </c>
      <c r="CI827">
        <v>24.7854</v>
      </c>
      <c r="CJ827">
        <v>500.039333333333</v>
      </c>
      <c r="CK827">
        <v>100.412</v>
      </c>
      <c r="CL827">
        <v>0.0996683</v>
      </c>
      <c r="CM827">
        <v>37.7811</v>
      </c>
      <c r="CN827">
        <v>36.7454</v>
      </c>
      <c r="CO827">
        <v>999.9</v>
      </c>
      <c r="CP827">
        <v>0</v>
      </c>
      <c r="CQ827">
        <v>0</v>
      </c>
      <c r="CR827">
        <v>10034.4</v>
      </c>
      <c r="CS827">
        <v>0</v>
      </c>
      <c r="CT827">
        <v>4.68699</v>
      </c>
      <c r="CU827">
        <v>1045.97333333333</v>
      </c>
      <c r="CV827">
        <v>0.962006</v>
      </c>
      <c r="CW827">
        <v>0.0379937</v>
      </c>
      <c r="CX827">
        <v>0</v>
      </c>
      <c r="CY827">
        <v>1059.51333333333</v>
      </c>
      <c r="CZ827">
        <v>4.99912</v>
      </c>
      <c r="DA827">
        <v>11132.1</v>
      </c>
      <c r="DB827">
        <v>6712.65</v>
      </c>
      <c r="DC827">
        <v>40.0416666666667</v>
      </c>
      <c r="DD827">
        <v>42.312</v>
      </c>
      <c r="DE827">
        <v>41.562</v>
      </c>
      <c r="DF827">
        <v>42.1666666666667</v>
      </c>
      <c r="DG827">
        <v>42.875</v>
      </c>
      <c r="DH827">
        <v>1001.42333333333</v>
      </c>
      <c r="DI827">
        <v>39.55</v>
      </c>
      <c r="DJ827">
        <v>0</v>
      </c>
      <c r="DK827">
        <v>1625678837.6</v>
      </c>
      <c r="DL827">
        <v>0</v>
      </c>
      <c r="DM827">
        <v>1060.63038461538</v>
      </c>
      <c r="DN827">
        <v>-10.5883760692452</v>
      </c>
      <c r="DO827">
        <v>-100.707692309149</v>
      </c>
      <c r="DP827">
        <v>11142.6192307692</v>
      </c>
      <c r="DQ827">
        <v>15</v>
      </c>
      <c r="DR827">
        <v>1625677134.6</v>
      </c>
      <c r="DS827" t="s">
        <v>305</v>
      </c>
      <c r="DT827">
        <v>1625677128.6</v>
      </c>
      <c r="DU827">
        <v>1625677134.6</v>
      </c>
      <c r="DV827">
        <v>2</v>
      </c>
      <c r="DW827">
        <v>0.041</v>
      </c>
      <c r="DX827">
        <v>0.026</v>
      </c>
      <c r="DY827">
        <v>-14.347</v>
      </c>
      <c r="DZ827">
        <v>-1.389</v>
      </c>
      <c r="EA827">
        <v>420</v>
      </c>
      <c r="EB827">
        <v>5</v>
      </c>
      <c r="EC827">
        <v>0.14</v>
      </c>
      <c r="ED827">
        <v>0.08</v>
      </c>
      <c r="EE827">
        <v>-14.7208780487805</v>
      </c>
      <c r="EF827">
        <v>-0.0377351916376407</v>
      </c>
      <c r="EG827">
        <v>0.0378693228841623</v>
      </c>
      <c r="EH827">
        <v>1</v>
      </c>
      <c r="EI827">
        <v>1061.0903030303</v>
      </c>
      <c r="EJ827">
        <v>-10.393005939932</v>
      </c>
      <c r="EK827">
        <v>1.0176993806546</v>
      </c>
      <c r="EL827">
        <v>0</v>
      </c>
      <c r="EM827">
        <v>4.25530975609756</v>
      </c>
      <c r="EN827">
        <v>0.253092125435541</v>
      </c>
      <c r="EO827">
        <v>0.0253126619706042</v>
      </c>
      <c r="EP827">
        <v>0</v>
      </c>
      <c r="EQ827">
        <v>1</v>
      </c>
      <c r="ER827">
        <v>3</v>
      </c>
      <c r="ES827" t="s">
        <v>427</v>
      </c>
      <c r="ET827">
        <v>100</v>
      </c>
      <c r="EU827">
        <v>100</v>
      </c>
      <c r="EV827">
        <v>-14.341</v>
      </c>
      <c r="EW827">
        <v>-1.6933</v>
      </c>
      <c r="EX827">
        <v>-14.3476998515065</v>
      </c>
      <c r="EY827">
        <v>0.000485247639819423</v>
      </c>
      <c r="EZ827">
        <v>-1.36446825205216e-06</v>
      </c>
      <c r="FA827">
        <v>5.78542989185787e-10</v>
      </c>
      <c r="FB827">
        <v>-1.1099058739466</v>
      </c>
      <c r="FC827">
        <v>-0.0508365997127688</v>
      </c>
      <c r="FD827">
        <v>0.00161886503163497</v>
      </c>
      <c r="FE827">
        <v>-2.08621555845513e-05</v>
      </c>
      <c r="FF827">
        <v>0</v>
      </c>
      <c r="FG827">
        <v>2096</v>
      </c>
      <c r="FH827">
        <v>2</v>
      </c>
      <c r="FI827">
        <v>28</v>
      </c>
      <c r="FJ827">
        <v>28.5</v>
      </c>
      <c r="FK827">
        <v>28.4</v>
      </c>
      <c r="FL827">
        <v>18</v>
      </c>
      <c r="FM827">
        <v>495.271</v>
      </c>
      <c r="FN827">
        <v>518.208</v>
      </c>
      <c r="FO827">
        <v>45.0115</v>
      </c>
      <c r="FP827">
        <v>27.4071</v>
      </c>
      <c r="FQ827">
        <v>30.0006</v>
      </c>
      <c r="FR827">
        <v>27.1661</v>
      </c>
      <c r="FS827">
        <v>27.1158</v>
      </c>
      <c r="FT827">
        <v>21.6762</v>
      </c>
      <c r="FU827">
        <v>0</v>
      </c>
      <c r="FV827">
        <v>34.0297</v>
      </c>
      <c r="FW827">
        <v>45.07</v>
      </c>
      <c r="FX827">
        <v>420</v>
      </c>
      <c r="FY827">
        <v>21.2146</v>
      </c>
      <c r="FZ827">
        <v>101.597</v>
      </c>
      <c r="GA827">
        <v>96.0907</v>
      </c>
    </row>
    <row r="828" spans="1:183">
      <c r="A828">
        <v>812</v>
      </c>
      <c r="B828">
        <v>1625678838.5</v>
      </c>
      <c r="C828">
        <v>1622.40000009537</v>
      </c>
      <c r="D828" t="s">
        <v>1930</v>
      </c>
      <c r="E828" t="s">
        <v>1931</v>
      </c>
      <c r="F828">
        <v>1</v>
      </c>
      <c r="G828" t="s">
        <v>302</v>
      </c>
      <c r="H828">
        <v>1625678837.5</v>
      </c>
      <c r="I828">
        <f>(J828)/1000</f>
        <v>0</v>
      </c>
      <c r="J828">
        <f>1000*CJ828*AH828*(CF828-CG828)/(100*BY828*(1000-AH828*CF828))</f>
        <v>0</v>
      </c>
      <c r="K828">
        <f>CJ828*AH828*(CE828-CD828*(1000-AH828*CG828)/(1000-AH828*CF828))/(100*BY828)</f>
        <v>0</v>
      </c>
      <c r="L828">
        <f>CD828 - IF(AH828&gt;1, K828*BY828*100.0/(AJ828*CR828), 0)</f>
        <v>0</v>
      </c>
      <c r="M828">
        <f>((S828-I828/2)*L828-K828)/(S828+I828/2)</f>
        <v>0</v>
      </c>
      <c r="N828">
        <f>M828*(CK828+CL828)/1000.0</f>
        <v>0</v>
      </c>
      <c r="O828">
        <f>(CD828 - IF(AH828&gt;1, K828*BY828*100.0/(AJ828*CR828), 0))*(CK828+CL828)/1000.0</f>
        <v>0</v>
      </c>
      <c r="P828">
        <f>2.0/((1/R828-1/Q828)+SIGN(R828)*SQRT((1/R828-1/Q828)*(1/R828-1/Q828) + 4*BZ828/((BZ828+1)*(BZ828+1))*(2*1/R828*1/Q828-1/Q828*1/Q828)))</f>
        <v>0</v>
      </c>
      <c r="Q828">
        <f>IF(LEFT(CA828,1)&lt;&gt;"0",IF(LEFT(CA828,1)="1",3.0,CB828),$D$5+$E$5*(CR828*CK828/($K$5*1000))+$F$5*(CR828*CK828/($K$5*1000))*MAX(MIN(BY828,$J$5),$I$5)*MAX(MIN(BY828,$J$5),$I$5)+$G$5*MAX(MIN(BY828,$J$5),$I$5)*(CR828*CK828/($K$5*1000))+$H$5*(CR828*CK828/($K$5*1000))*(CR828*CK828/($K$5*1000)))</f>
        <v>0</v>
      </c>
      <c r="R828">
        <f>I828*(1000-(1000*0.61365*exp(17.502*V828/(240.97+V828))/(CK828+CL828)+CF828)/2)/(1000*0.61365*exp(17.502*V828/(240.97+V828))/(CK828+CL828)-CF828)</f>
        <v>0</v>
      </c>
      <c r="S828">
        <f>1/((BZ828+1)/(P828/1.6)+1/(Q828/1.37)) + BZ828/((BZ828+1)/(P828/1.6) + BZ828/(Q828/1.37))</f>
        <v>0</v>
      </c>
      <c r="T828">
        <f>(BU828*BX828)</f>
        <v>0</v>
      </c>
      <c r="U828">
        <f>(CM828+(T828+2*0.95*5.67E-8*(((CM828+$B$7)+273)^4-(CM828+273)^4)-44100*I828)/(1.84*29.3*Q828+8*0.95*5.67E-8*(CM828+273)^3))</f>
        <v>0</v>
      </c>
      <c r="V828">
        <f>($C$7*CN828+$D$7*CO828+$E$7*U828)</f>
        <v>0</v>
      </c>
      <c r="W828">
        <f>0.61365*exp(17.502*V828/(240.97+V828))</f>
        <v>0</v>
      </c>
      <c r="X828">
        <f>(Y828/Z828*100)</f>
        <v>0</v>
      </c>
      <c r="Y828">
        <f>CF828*(CK828+CL828)/1000</f>
        <v>0</v>
      </c>
      <c r="Z828">
        <f>0.61365*exp(17.502*CM828/(240.97+CM828))</f>
        <v>0</v>
      </c>
      <c r="AA828">
        <f>(W828-CF828*(CK828+CL828)/1000)</f>
        <v>0</v>
      </c>
      <c r="AB828">
        <f>(-I828*44100)</f>
        <v>0</v>
      </c>
      <c r="AC828">
        <f>2*29.3*Q828*0.92*(CM828-V828)</f>
        <v>0</v>
      </c>
      <c r="AD828">
        <f>2*0.95*5.67E-8*(((CM828+$B$7)+273)^4-(V828+273)^4)</f>
        <v>0</v>
      </c>
      <c r="AE828">
        <f>T828+AD828+AB828+AC828</f>
        <v>0</v>
      </c>
      <c r="AF828">
        <v>0</v>
      </c>
      <c r="AG828">
        <v>0</v>
      </c>
      <c r="AH828">
        <f>IF(AF828*$H$13&gt;=AJ828,1.0,(AJ828/(AJ828-AF828*$H$13)))</f>
        <v>0</v>
      </c>
      <c r="AI828">
        <f>(AH828-1)*100</f>
        <v>0</v>
      </c>
      <c r="AJ828">
        <f>MAX(0,($B$13+$C$13*CR828)/(1+$D$13*CR828)*CK828/(CM828+273)*$E$13)</f>
        <v>0</v>
      </c>
      <c r="AK828" t="s">
        <v>303</v>
      </c>
      <c r="AL828" t="s">
        <v>303</v>
      </c>
      <c r="AM828">
        <v>0</v>
      </c>
      <c r="AN828">
        <v>0</v>
      </c>
      <c r="AO828">
        <f>1-AM828/AN828</f>
        <v>0</v>
      </c>
      <c r="AP828">
        <v>0</v>
      </c>
      <c r="AQ828" t="s">
        <v>303</v>
      </c>
      <c r="AR828" t="s">
        <v>303</v>
      </c>
      <c r="AS828">
        <v>0</v>
      </c>
      <c r="AT828">
        <v>0</v>
      </c>
      <c r="AU828">
        <f>1-AS828/AT828</f>
        <v>0</v>
      </c>
      <c r="AV828">
        <v>0.5</v>
      </c>
      <c r="AW828">
        <f>BV828</f>
        <v>0</v>
      </c>
      <c r="AX828">
        <f>K828</f>
        <v>0</v>
      </c>
      <c r="AY828">
        <f>AU828*AV828*AW828</f>
        <v>0</v>
      </c>
      <c r="AZ828">
        <f>(AX828-AP828)/AW828</f>
        <v>0</v>
      </c>
      <c r="BA828">
        <f>(AN828-AT828)/AT828</f>
        <v>0</v>
      </c>
      <c r="BB828">
        <f>AM828/(AO828+AM828/AT828)</f>
        <v>0</v>
      </c>
      <c r="BC828" t="s">
        <v>303</v>
      </c>
      <c r="BD828">
        <v>0</v>
      </c>
      <c r="BE828">
        <f>IF(BD828&lt;&gt;0, BD828, BB828)</f>
        <v>0</v>
      </c>
      <c r="BF828">
        <f>1-BE828/AT828</f>
        <v>0</v>
      </c>
      <c r="BG828">
        <f>(AT828-AS828)/(AT828-BE828)</f>
        <v>0</v>
      </c>
      <c r="BH828">
        <f>(AN828-AT828)/(AN828-BE828)</f>
        <v>0</v>
      </c>
      <c r="BI828">
        <f>(AT828-AS828)/(AT828-AM828)</f>
        <v>0</v>
      </c>
      <c r="BJ828">
        <f>(AN828-AT828)/(AN828-AM828)</f>
        <v>0</v>
      </c>
      <c r="BK828">
        <f>(BG828*BE828/AS828)</f>
        <v>0</v>
      </c>
      <c r="BL828">
        <f>(1-BK828)</f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f>$B$11*CS828+$C$11*CT828+$F$11*CU828*(1-CX828)</f>
        <v>0</v>
      </c>
      <c r="BV828">
        <f>BU828*BW828</f>
        <v>0</v>
      </c>
      <c r="BW828">
        <f>($B$11*$D$9+$C$11*$D$9+$F$11*((DH828+CZ828)/MAX(DH828+CZ828+DI828, 0.1)*$I$9+DI828/MAX(DH828+CZ828+DI828, 0.1)*$J$9))/($B$11+$C$11+$F$11)</f>
        <v>0</v>
      </c>
      <c r="BX828">
        <f>($B$11*$K$9+$C$11*$K$9+$F$11*((DH828+CZ828)/MAX(DH828+CZ828+DI828, 0.1)*$P$9+DI828/MAX(DH828+CZ828+DI828, 0.1)*$Q$9))/($B$11+$C$11+$F$11)</f>
        <v>0</v>
      </c>
      <c r="BY828">
        <v>6</v>
      </c>
      <c r="BZ828">
        <v>0.5</v>
      </c>
      <c r="CA828" t="s">
        <v>304</v>
      </c>
      <c r="CB828">
        <v>2</v>
      </c>
      <c r="CC828">
        <v>1625678837.5</v>
      </c>
      <c r="CD828">
        <v>405.3</v>
      </c>
      <c r="CE828">
        <v>419.903</v>
      </c>
      <c r="CF828">
        <v>23.1419666666667</v>
      </c>
      <c r="CG828">
        <v>18.8491</v>
      </c>
      <c r="CH828">
        <v>419.641333333333</v>
      </c>
      <c r="CI828">
        <v>24.8354666666667</v>
      </c>
      <c r="CJ828">
        <v>500.033333333333</v>
      </c>
      <c r="CK828">
        <v>100.413666666667</v>
      </c>
      <c r="CL828">
        <v>0.0999723666666667</v>
      </c>
      <c r="CM828">
        <v>37.8126</v>
      </c>
      <c r="CN828">
        <v>36.7697333333333</v>
      </c>
      <c r="CO828">
        <v>999.9</v>
      </c>
      <c r="CP828">
        <v>0</v>
      </c>
      <c r="CQ828">
        <v>0</v>
      </c>
      <c r="CR828">
        <v>10003.1333333333</v>
      </c>
      <c r="CS828">
        <v>0</v>
      </c>
      <c r="CT828">
        <v>4.68699</v>
      </c>
      <c r="CU828">
        <v>1045.97666666667</v>
      </c>
      <c r="CV828">
        <v>0.962006</v>
      </c>
      <c r="CW828">
        <v>0.0379937</v>
      </c>
      <c r="CX828">
        <v>0</v>
      </c>
      <c r="CY828">
        <v>1059.33</v>
      </c>
      <c r="CZ828">
        <v>4.99912</v>
      </c>
      <c r="DA828">
        <v>11129.1333333333</v>
      </c>
      <c r="DB828">
        <v>6712.66333333333</v>
      </c>
      <c r="DC828">
        <v>40.1666666666667</v>
      </c>
      <c r="DD828">
        <v>42.312</v>
      </c>
      <c r="DE828">
        <v>41.5</v>
      </c>
      <c r="DF828">
        <v>42.1246666666667</v>
      </c>
      <c r="DG828">
        <v>42.9163333333333</v>
      </c>
      <c r="DH828">
        <v>1001.42666666667</v>
      </c>
      <c r="DI828">
        <v>39.55</v>
      </c>
      <c r="DJ828">
        <v>0</v>
      </c>
      <c r="DK828">
        <v>1625678839.4</v>
      </c>
      <c r="DL828">
        <v>0</v>
      </c>
      <c r="DM828">
        <v>1060.3004</v>
      </c>
      <c r="DN828">
        <v>-10.822307681602</v>
      </c>
      <c r="DO828">
        <v>-95.5769229259863</v>
      </c>
      <c r="DP828">
        <v>11139.036</v>
      </c>
      <c r="DQ828">
        <v>15</v>
      </c>
      <c r="DR828">
        <v>1625677134.6</v>
      </c>
      <c r="DS828" t="s">
        <v>305</v>
      </c>
      <c r="DT828">
        <v>1625677128.6</v>
      </c>
      <c r="DU828">
        <v>1625677134.6</v>
      </c>
      <c r="DV828">
        <v>2</v>
      </c>
      <c r="DW828">
        <v>0.041</v>
      </c>
      <c r="DX828">
        <v>0.026</v>
      </c>
      <c r="DY828">
        <v>-14.347</v>
      </c>
      <c r="DZ828">
        <v>-1.389</v>
      </c>
      <c r="EA828">
        <v>420</v>
      </c>
      <c r="EB828">
        <v>5</v>
      </c>
      <c r="EC828">
        <v>0.14</v>
      </c>
      <c r="ED828">
        <v>0.08</v>
      </c>
      <c r="EE828">
        <v>-14.7077902439024</v>
      </c>
      <c r="EF828">
        <v>0.0861052264807979</v>
      </c>
      <c r="EG828">
        <v>0.0492722194764518</v>
      </c>
      <c r="EH828">
        <v>1</v>
      </c>
      <c r="EI828">
        <v>1060.79333333333</v>
      </c>
      <c r="EJ828">
        <v>-10.1926255953318</v>
      </c>
      <c r="EK828">
        <v>0.999517055099276</v>
      </c>
      <c r="EL828">
        <v>0</v>
      </c>
      <c r="EM828">
        <v>4.26245731707317</v>
      </c>
      <c r="EN828">
        <v>0.239798885017417</v>
      </c>
      <c r="EO828">
        <v>0.0241926262727434</v>
      </c>
      <c r="EP828">
        <v>0</v>
      </c>
      <c r="EQ828">
        <v>1</v>
      </c>
      <c r="ER828">
        <v>3</v>
      </c>
      <c r="ES828" t="s">
        <v>427</v>
      </c>
      <c r="ET828">
        <v>100</v>
      </c>
      <c r="EU828">
        <v>100</v>
      </c>
      <c r="EV828">
        <v>-14.342</v>
      </c>
      <c r="EW828">
        <v>-1.6937</v>
      </c>
      <c r="EX828">
        <v>-14.3476998515065</v>
      </c>
      <c r="EY828">
        <v>0.000485247639819423</v>
      </c>
      <c r="EZ828">
        <v>-1.36446825205216e-06</v>
      </c>
      <c r="FA828">
        <v>5.78542989185787e-10</v>
      </c>
      <c r="FB828">
        <v>-1.1099058739466</v>
      </c>
      <c r="FC828">
        <v>-0.0508365997127688</v>
      </c>
      <c r="FD828">
        <v>0.00161886503163497</v>
      </c>
      <c r="FE828">
        <v>-2.08621555845513e-05</v>
      </c>
      <c r="FF828">
        <v>0</v>
      </c>
      <c r="FG828">
        <v>2096</v>
      </c>
      <c r="FH828">
        <v>2</v>
      </c>
      <c r="FI828">
        <v>28</v>
      </c>
      <c r="FJ828">
        <v>28.5</v>
      </c>
      <c r="FK828">
        <v>28.4</v>
      </c>
      <c r="FL828">
        <v>18</v>
      </c>
      <c r="FM828">
        <v>495.266</v>
      </c>
      <c r="FN828">
        <v>518.339</v>
      </c>
      <c r="FO828">
        <v>45.0538</v>
      </c>
      <c r="FP828">
        <v>27.4118</v>
      </c>
      <c r="FQ828">
        <v>30.0008</v>
      </c>
      <c r="FR828">
        <v>27.169</v>
      </c>
      <c r="FS828">
        <v>27.1182</v>
      </c>
      <c r="FT828">
        <v>21.6777</v>
      </c>
      <c r="FU828">
        <v>0</v>
      </c>
      <c r="FV828">
        <v>34.0297</v>
      </c>
      <c r="FW828">
        <v>45.13</v>
      </c>
      <c r="FX828">
        <v>420</v>
      </c>
      <c r="FY828">
        <v>21.1392</v>
      </c>
      <c r="FZ828">
        <v>101.597</v>
      </c>
      <c r="GA828">
        <v>96.0911</v>
      </c>
    </row>
    <row r="829" spans="1:183">
      <c r="A829">
        <v>813</v>
      </c>
      <c r="B829">
        <v>1625678840.5</v>
      </c>
      <c r="C829">
        <v>1624.40000009537</v>
      </c>
      <c r="D829" t="s">
        <v>1932</v>
      </c>
      <c r="E829" t="s">
        <v>1933</v>
      </c>
      <c r="F829">
        <v>1</v>
      </c>
      <c r="G829" t="s">
        <v>302</v>
      </c>
      <c r="H829">
        <v>1625678839.5</v>
      </c>
      <c r="I829">
        <f>(J829)/1000</f>
        <v>0</v>
      </c>
      <c r="J829">
        <f>1000*CJ829*AH829*(CF829-CG829)/(100*BY829*(1000-AH829*CF829))</f>
        <v>0</v>
      </c>
      <c r="K829">
        <f>CJ829*AH829*(CE829-CD829*(1000-AH829*CG829)/(1000-AH829*CF829))/(100*BY829)</f>
        <v>0</v>
      </c>
      <c r="L829">
        <f>CD829 - IF(AH829&gt;1, K829*BY829*100.0/(AJ829*CR829), 0)</f>
        <v>0</v>
      </c>
      <c r="M829">
        <f>((S829-I829/2)*L829-K829)/(S829+I829/2)</f>
        <v>0</v>
      </c>
      <c r="N829">
        <f>M829*(CK829+CL829)/1000.0</f>
        <v>0</v>
      </c>
      <c r="O829">
        <f>(CD829 - IF(AH829&gt;1, K829*BY829*100.0/(AJ829*CR829), 0))*(CK829+CL829)/1000.0</f>
        <v>0</v>
      </c>
      <c r="P829">
        <f>2.0/((1/R829-1/Q829)+SIGN(R829)*SQRT((1/R829-1/Q829)*(1/R829-1/Q829) + 4*BZ829/((BZ829+1)*(BZ829+1))*(2*1/R829*1/Q829-1/Q829*1/Q829)))</f>
        <v>0</v>
      </c>
      <c r="Q829">
        <f>IF(LEFT(CA829,1)&lt;&gt;"0",IF(LEFT(CA829,1)="1",3.0,CB829),$D$5+$E$5*(CR829*CK829/($K$5*1000))+$F$5*(CR829*CK829/($K$5*1000))*MAX(MIN(BY829,$J$5),$I$5)*MAX(MIN(BY829,$J$5),$I$5)+$G$5*MAX(MIN(BY829,$J$5),$I$5)*(CR829*CK829/($K$5*1000))+$H$5*(CR829*CK829/($K$5*1000))*(CR829*CK829/($K$5*1000)))</f>
        <v>0</v>
      </c>
      <c r="R829">
        <f>I829*(1000-(1000*0.61365*exp(17.502*V829/(240.97+V829))/(CK829+CL829)+CF829)/2)/(1000*0.61365*exp(17.502*V829/(240.97+V829))/(CK829+CL829)-CF829)</f>
        <v>0</v>
      </c>
      <c r="S829">
        <f>1/((BZ829+1)/(P829/1.6)+1/(Q829/1.37)) + BZ829/((BZ829+1)/(P829/1.6) + BZ829/(Q829/1.37))</f>
        <v>0</v>
      </c>
      <c r="T829">
        <f>(BU829*BX829)</f>
        <v>0</v>
      </c>
      <c r="U829">
        <f>(CM829+(T829+2*0.95*5.67E-8*(((CM829+$B$7)+273)^4-(CM829+273)^4)-44100*I829)/(1.84*29.3*Q829+8*0.95*5.67E-8*(CM829+273)^3))</f>
        <v>0</v>
      </c>
      <c r="V829">
        <f>($C$7*CN829+$D$7*CO829+$E$7*U829)</f>
        <v>0</v>
      </c>
      <c r="W829">
        <f>0.61365*exp(17.502*V829/(240.97+V829))</f>
        <v>0</v>
      </c>
      <c r="X829">
        <f>(Y829/Z829*100)</f>
        <v>0</v>
      </c>
      <c r="Y829">
        <f>CF829*(CK829+CL829)/1000</f>
        <v>0</v>
      </c>
      <c r="Z829">
        <f>0.61365*exp(17.502*CM829/(240.97+CM829))</f>
        <v>0</v>
      </c>
      <c r="AA829">
        <f>(W829-CF829*(CK829+CL829)/1000)</f>
        <v>0</v>
      </c>
      <c r="AB829">
        <f>(-I829*44100)</f>
        <v>0</v>
      </c>
      <c r="AC829">
        <f>2*29.3*Q829*0.92*(CM829-V829)</f>
        <v>0</v>
      </c>
      <c r="AD829">
        <f>2*0.95*5.67E-8*(((CM829+$B$7)+273)^4-(V829+273)^4)</f>
        <v>0</v>
      </c>
      <c r="AE829">
        <f>T829+AD829+AB829+AC829</f>
        <v>0</v>
      </c>
      <c r="AF829">
        <v>0</v>
      </c>
      <c r="AG829">
        <v>0</v>
      </c>
      <c r="AH829">
        <f>IF(AF829*$H$13&gt;=AJ829,1.0,(AJ829/(AJ829-AF829*$H$13)))</f>
        <v>0</v>
      </c>
      <c r="AI829">
        <f>(AH829-1)*100</f>
        <v>0</v>
      </c>
      <c r="AJ829">
        <f>MAX(0,($B$13+$C$13*CR829)/(1+$D$13*CR829)*CK829/(CM829+273)*$E$13)</f>
        <v>0</v>
      </c>
      <c r="AK829" t="s">
        <v>303</v>
      </c>
      <c r="AL829" t="s">
        <v>303</v>
      </c>
      <c r="AM829">
        <v>0</v>
      </c>
      <c r="AN829">
        <v>0</v>
      </c>
      <c r="AO829">
        <f>1-AM829/AN829</f>
        <v>0</v>
      </c>
      <c r="AP829">
        <v>0</v>
      </c>
      <c r="AQ829" t="s">
        <v>303</v>
      </c>
      <c r="AR829" t="s">
        <v>303</v>
      </c>
      <c r="AS829">
        <v>0</v>
      </c>
      <c r="AT829">
        <v>0</v>
      </c>
      <c r="AU829">
        <f>1-AS829/AT829</f>
        <v>0</v>
      </c>
      <c r="AV829">
        <v>0.5</v>
      </c>
      <c r="AW829">
        <f>BV829</f>
        <v>0</v>
      </c>
      <c r="AX829">
        <f>K829</f>
        <v>0</v>
      </c>
      <c r="AY829">
        <f>AU829*AV829*AW829</f>
        <v>0</v>
      </c>
      <c r="AZ829">
        <f>(AX829-AP829)/AW829</f>
        <v>0</v>
      </c>
      <c r="BA829">
        <f>(AN829-AT829)/AT829</f>
        <v>0</v>
      </c>
      <c r="BB829">
        <f>AM829/(AO829+AM829/AT829)</f>
        <v>0</v>
      </c>
      <c r="BC829" t="s">
        <v>303</v>
      </c>
      <c r="BD829">
        <v>0</v>
      </c>
      <c r="BE829">
        <f>IF(BD829&lt;&gt;0, BD829, BB829)</f>
        <v>0</v>
      </c>
      <c r="BF829">
        <f>1-BE829/AT829</f>
        <v>0</v>
      </c>
      <c r="BG829">
        <f>(AT829-AS829)/(AT829-BE829)</f>
        <v>0</v>
      </c>
      <c r="BH829">
        <f>(AN829-AT829)/(AN829-BE829)</f>
        <v>0</v>
      </c>
      <c r="BI829">
        <f>(AT829-AS829)/(AT829-AM829)</f>
        <v>0</v>
      </c>
      <c r="BJ829">
        <f>(AN829-AT829)/(AN829-AM829)</f>
        <v>0</v>
      </c>
      <c r="BK829">
        <f>(BG829*BE829/AS829)</f>
        <v>0</v>
      </c>
      <c r="BL829">
        <f>(1-BK829)</f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f>$B$11*CS829+$C$11*CT829+$F$11*CU829*(1-CX829)</f>
        <v>0</v>
      </c>
      <c r="BV829">
        <f>BU829*BW829</f>
        <v>0</v>
      </c>
      <c r="BW829">
        <f>($B$11*$D$9+$C$11*$D$9+$F$11*((DH829+CZ829)/MAX(DH829+CZ829+DI829, 0.1)*$I$9+DI829/MAX(DH829+CZ829+DI829, 0.1)*$J$9))/($B$11+$C$11+$F$11)</f>
        <v>0</v>
      </c>
      <c r="BX829">
        <f>($B$11*$K$9+$C$11*$K$9+$F$11*((DH829+CZ829)/MAX(DH829+CZ829+DI829, 0.1)*$P$9+DI829/MAX(DH829+CZ829+DI829, 0.1)*$Q$9))/($B$11+$C$11+$F$11)</f>
        <v>0</v>
      </c>
      <c r="BY829">
        <v>6</v>
      </c>
      <c r="BZ829">
        <v>0.5</v>
      </c>
      <c r="CA829" t="s">
        <v>304</v>
      </c>
      <c r="CB829">
        <v>2</v>
      </c>
      <c r="CC829">
        <v>1625678839.5</v>
      </c>
      <c r="CD829">
        <v>405.310333333333</v>
      </c>
      <c r="CE829">
        <v>419.859333333333</v>
      </c>
      <c r="CF829">
        <v>23.1912666666667</v>
      </c>
      <c r="CG829">
        <v>18.8885666666667</v>
      </c>
      <c r="CH829">
        <v>419.651666666667</v>
      </c>
      <c r="CI829">
        <v>24.8852333333333</v>
      </c>
      <c r="CJ829">
        <v>499.987333333333</v>
      </c>
      <c r="CK829">
        <v>100.414</v>
      </c>
      <c r="CL829">
        <v>0.1000596</v>
      </c>
      <c r="CM829">
        <v>37.8441666666667</v>
      </c>
      <c r="CN829">
        <v>36.7936666666667</v>
      </c>
      <c r="CO829">
        <v>999.9</v>
      </c>
      <c r="CP829">
        <v>0</v>
      </c>
      <c r="CQ829">
        <v>0</v>
      </c>
      <c r="CR829">
        <v>10001.8733333333</v>
      </c>
      <c r="CS829">
        <v>0</v>
      </c>
      <c r="CT829">
        <v>4.6994</v>
      </c>
      <c r="CU829">
        <v>1045.97</v>
      </c>
      <c r="CV829">
        <v>0.962006</v>
      </c>
      <c r="CW829">
        <v>0.0379937</v>
      </c>
      <c r="CX829">
        <v>0</v>
      </c>
      <c r="CY829">
        <v>1058.98333333333</v>
      </c>
      <c r="CZ829">
        <v>4.99912</v>
      </c>
      <c r="DA829">
        <v>11126.0333333333</v>
      </c>
      <c r="DB829">
        <v>6712.61333333333</v>
      </c>
      <c r="DC829">
        <v>40.1246666666667</v>
      </c>
      <c r="DD829">
        <v>42.312</v>
      </c>
      <c r="DE829">
        <v>41.5416666666667</v>
      </c>
      <c r="DF829">
        <v>42.1873333333333</v>
      </c>
      <c r="DG829">
        <v>42.8746666666667</v>
      </c>
      <c r="DH829">
        <v>1001.42</v>
      </c>
      <c r="DI829">
        <v>39.55</v>
      </c>
      <c r="DJ829">
        <v>0</v>
      </c>
      <c r="DK829">
        <v>1625678841.2</v>
      </c>
      <c r="DL829">
        <v>0</v>
      </c>
      <c r="DM829">
        <v>1060.05769230769</v>
      </c>
      <c r="DN829">
        <v>-10.5032478739208</v>
      </c>
      <c r="DO829">
        <v>-92.9641026209661</v>
      </c>
      <c r="DP829">
        <v>11136.6230769231</v>
      </c>
      <c r="DQ829">
        <v>15</v>
      </c>
      <c r="DR829">
        <v>1625677134.6</v>
      </c>
      <c r="DS829" t="s">
        <v>305</v>
      </c>
      <c r="DT829">
        <v>1625677128.6</v>
      </c>
      <c r="DU829">
        <v>1625677134.6</v>
      </c>
      <c r="DV829">
        <v>2</v>
      </c>
      <c r="DW829">
        <v>0.041</v>
      </c>
      <c r="DX829">
        <v>0.026</v>
      </c>
      <c r="DY829">
        <v>-14.347</v>
      </c>
      <c r="DZ829">
        <v>-1.389</v>
      </c>
      <c r="EA829">
        <v>420</v>
      </c>
      <c r="EB829">
        <v>5</v>
      </c>
      <c r="EC829">
        <v>0.14</v>
      </c>
      <c r="ED829">
        <v>0.08</v>
      </c>
      <c r="EE829">
        <v>-14.6915512195122</v>
      </c>
      <c r="EF829">
        <v>0.312158885017409</v>
      </c>
      <c r="EG829">
        <v>0.0675562353712608</v>
      </c>
      <c r="EH829">
        <v>1</v>
      </c>
      <c r="EI829">
        <v>1060.45382352941</v>
      </c>
      <c r="EJ829">
        <v>-10.1787778690078</v>
      </c>
      <c r="EK829">
        <v>1.01787845890039</v>
      </c>
      <c r="EL829">
        <v>0</v>
      </c>
      <c r="EM829">
        <v>4.26992414634146</v>
      </c>
      <c r="EN829">
        <v>0.228607526132409</v>
      </c>
      <c r="EO829">
        <v>0.0231674776225902</v>
      </c>
      <c r="EP829">
        <v>0</v>
      </c>
      <c r="EQ829">
        <v>1</v>
      </c>
      <c r="ER829">
        <v>3</v>
      </c>
      <c r="ES829" t="s">
        <v>427</v>
      </c>
      <c r="ET829">
        <v>100</v>
      </c>
      <c r="EU829">
        <v>100</v>
      </c>
      <c r="EV829">
        <v>-14.341</v>
      </c>
      <c r="EW829">
        <v>-1.6942</v>
      </c>
      <c r="EX829">
        <v>-14.3476998515065</v>
      </c>
      <c r="EY829">
        <v>0.000485247639819423</v>
      </c>
      <c r="EZ829">
        <v>-1.36446825205216e-06</v>
      </c>
      <c r="FA829">
        <v>5.78542989185787e-10</v>
      </c>
      <c r="FB829">
        <v>-1.1099058739466</v>
      </c>
      <c r="FC829">
        <v>-0.0508365997127688</v>
      </c>
      <c r="FD829">
        <v>0.00161886503163497</v>
      </c>
      <c r="FE829">
        <v>-2.08621555845513e-05</v>
      </c>
      <c r="FF829">
        <v>0</v>
      </c>
      <c r="FG829">
        <v>2096</v>
      </c>
      <c r="FH829">
        <v>2</v>
      </c>
      <c r="FI829">
        <v>28</v>
      </c>
      <c r="FJ829">
        <v>28.5</v>
      </c>
      <c r="FK829">
        <v>28.4</v>
      </c>
      <c r="FL829">
        <v>18</v>
      </c>
      <c r="FM829">
        <v>495.641</v>
      </c>
      <c r="FN829">
        <v>518.221</v>
      </c>
      <c r="FO829">
        <v>45.0988</v>
      </c>
      <c r="FP829">
        <v>27.4158</v>
      </c>
      <c r="FQ829">
        <v>30.0007</v>
      </c>
      <c r="FR829">
        <v>27.1719</v>
      </c>
      <c r="FS829">
        <v>27.121</v>
      </c>
      <c r="FT829">
        <v>21.6795</v>
      </c>
      <c r="FU829">
        <v>0</v>
      </c>
      <c r="FV829">
        <v>34.4088</v>
      </c>
      <c r="FW829">
        <v>45.13</v>
      </c>
      <c r="FX829">
        <v>420</v>
      </c>
      <c r="FY829">
        <v>21.1773</v>
      </c>
      <c r="FZ829">
        <v>101.596</v>
      </c>
      <c r="GA829">
        <v>96.0903</v>
      </c>
    </row>
    <row r="830" spans="1:183">
      <c r="A830">
        <v>814</v>
      </c>
      <c r="B830">
        <v>1625678842.5</v>
      </c>
      <c r="C830">
        <v>1626.40000009537</v>
      </c>
      <c r="D830" t="s">
        <v>1934</v>
      </c>
      <c r="E830" t="s">
        <v>1935</v>
      </c>
      <c r="F830">
        <v>1</v>
      </c>
      <c r="G830" t="s">
        <v>302</v>
      </c>
      <c r="H830">
        <v>1625678841.5</v>
      </c>
      <c r="I830">
        <f>(J830)/1000</f>
        <v>0</v>
      </c>
      <c r="J830">
        <f>1000*CJ830*AH830*(CF830-CG830)/(100*BY830*(1000-AH830*CF830))</f>
        <v>0</v>
      </c>
      <c r="K830">
        <f>CJ830*AH830*(CE830-CD830*(1000-AH830*CG830)/(1000-AH830*CF830))/(100*BY830)</f>
        <v>0</v>
      </c>
      <c r="L830">
        <f>CD830 - IF(AH830&gt;1, K830*BY830*100.0/(AJ830*CR830), 0)</f>
        <v>0</v>
      </c>
      <c r="M830">
        <f>((S830-I830/2)*L830-K830)/(S830+I830/2)</f>
        <v>0</v>
      </c>
      <c r="N830">
        <f>M830*(CK830+CL830)/1000.0</f>
        <v>0</v>
      </c>
      <c r="O830">
        <f>(CD830 - IF(AH830&gt;1, K830*BY830*100.0/(AJ830*CR830), 0))*(CK830+CL830)/1000.0</f>
        <v>0</v>
      </c>
      <c r="P830">
        <f>2.0/((1/R830-1/Q830)+SIGN(R830)*SQRT((1/R830-1/Q830)*(1/R830-1/Q830) + 4*BZ830/((BZ830+1)*(BZ830+1))*(2*1/R830*1/Q830-1/Q830*1/Q830)))</f>
        <v>0</v>
      </c>
      <c r="Q830">
        <f>IF(LEFT(CA830,1)&lt;&gt;"0",IF(LEFT(CA830,1)="1",3.0,CB830),$D$5+$E$5*(CR830*CK830/($K$5*1000))+$F$5*(CR830*CK830/($K$5*1000))*MAX(MIN(BY830,$J$5),$I$5)*MAX(MIN(BY830,$J$5),$I$5)+$G$5*MAX(MIN(BY830,$J$5),$I$5)*(CR830*CK830/($K$5*1000))+$H$5*(CR830*CK830/($K$5*1000))*(CR830*CK830/($K$5*1000)))</f>
        <v>0</v>
      </c>
      <c r="R830">
        <f>I830*(1000-(1000*0.61365*exp(17.502*V830/(240.97+V830))/(CK830+CL830)+CF830)/2)/(1000*0.61365*exp(17.502*V830/(240.97+V830))/(CK830+CL830)-CF830)</f>
        <v>0</v>
      </c>
      <c r="S830">
        <f>1/((BZ830+1)/(P830/1.6)+1/(Q830/1.37)) + BZ830/((BZ830+1)/(P830/1.6) + BZ830/(Q830/1.37))</f>
        <v>0</v>
      </c>
      <c r="T830">
        <f>(BU830*BX830)</f>
        <v>0</v>
      </c>
      <c r="U830">
        <f>(CM830+(T830+2*0.95*5.67E-8*(((CM830+$B$7)+273)^4-(CM830+273)^4)-44100*I830)/(1.84*29.3*Q830+8*0.95*5.67E-8*(CM830+273)^3))</f>
        <v>0</v>
      </c>
      <c r="V830">
        <f>($C$7*CN830+$D$7*CO830+$E$7*U830)</f>
        <v>0</v>
      </c>
      <c r="W830">
        <f>0.61365*exp(17.502*V830/(240.97+V830))</f>
        <v>0</v>
      </c>
      <c r="X830">
        <f>(Y830/Z830*100)</f>
        <v>0</v>
      </c>
      <c r="Y830">
        <f>CF830*(CK830+CL830)/1000</f>
        <v>0</v>
      </c>
      <c r="Z830">
        <f>0.61365*exp(17.502*CM830/(240.97+CM830))</f>
        <v>0</v>
      </c>
      <c r="AA830">
        <f>(W830-CF830*(CK830+CL830)/1000)</f>
        <v>0</v>
      </c>
      <c r="AB830">
        <f>(-I830*44100)</f>
        <v>0</v>
      </c>
      <c r="AC830">
        <f>2*29.3*Q830*0.92*(CM830-V830)</f>
        <v>0</v>
      </c>
      <c r="AD830">
        <f>2*0.95*5.67E-8*(((CM830+$B$7)+273)^4-(V830+273)^4)</f>
        <v>0</v>
      </c>
      <c r="AE830">
        <f>T830+AD830+AB830+AC830</f>
        <v>0</v>
      </c>
      <c r="AF830">
        <v>0</v>
      </c>
      <c r="AG830">
        <v>0</v>
      </c>
      <c r="AH830">
        <f>IF(AF830*$H$13&gt;=AJ830,1.0,(AJ830/(AJ830-AF830*$H$13)))</f>
        <v>0</v>
      </c>
      <c r="AI830">
        <f>(AH830-1)*100</f>
        <v>0</v>
      </c>
      <c r="AJ830">
        <f>MAX(0,($B$13+$C$13*CR830)/(1+$D$13*CR830)*CK830/(CM830+273)*$E$13)</f>
        <v>0</v>
      </c>
      <c r="AK830" t="s">
        <v>303</v>
      </c>
      <c r="AL830" t="s">
        <v>303</v>
      </c>
      <c r="AM830">
        <v>0</v>
      </c>
      <c r="AN830">
        <v>0</v>
      </c>
      <c r="AO830">
        <f>1-AM830/AN830</f>
        <v>0</v>
      </c>
      <c r="AP830">
        <v>0</v>
      </c>
      <c r="AQ830" t="s">
        <v>303</v>
      </c>
      <c r="AR830" t="s">
        <v>303</v>
      </c>
      <c r="AS830">
        <v>0</v>
      </c>
      <c r="AT830">
        <v>0</v>
      </c>
      <c r="AU830">
        <f>1-AS830/AT830</f>
        <v>0</v>
      </c>
      <c r="AV830">
        <v>0.5</v>
      </c>
      <c r="AW830">
        <f>BV830</f>
        <v>0</v>
      </c>
      <c r="AX830">
        <f>K830</f>
        <v>0</v>
      </c>
      <c r="AY830">
        <f>AU830*AV830*AW830</f>
        <v>0</v>
      </c>
      <c r="AZ830">
        <f>(AX830-AP830)/AW830</f>
        <v>0</v>
      </c>
      <c r="BA830">
        <f>(AN830-AT830)/AT830</f>
        <v>0</v>
      </c>
      <c r="BB830">
        <f>AM830/(AO830+AM830/AT830)</f>
        <v>0</v>
      </c>
      <c r="BC830" t="s">
        <v>303</v>
      </c>
      <c r="BD830">
        <v>0</v>
      </c>
      <c r="BE830">
        <f>IF(BD830&lt;&gt;0, BD830, BB830)</f>
        <v>0</v>
      </c>
      <c r="BF830">
        <f>1-BE830/AT830</f>
        <v>0</v>
      </c>
      <c r="BG830">
        <f>(AT830-AS830)/(AT830-BE830)</f>
        <v>0</v>
      </c>
      <c r="BH830">
        <f>(AN830-AT830)/(AN830-BE830)</f>
        <v>0</v>
      </c>
      <c r="BI830">
        <f>(AT830-AS830)/(AT830-AM830)</f>
        <v>0</v>
      </c>
      <c r="BJ830">
        <f>(AN830-AT830)/(AN830-AM830)</f>
        <v>0</v>
      </c>
      <c r="BK830">
        <f>(BG830*BE830/AS830)</f>
        <v>0</v>
      </c>
      <c r="BL830">
        <f>(1-BK830)</f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f>$B$11*CS830+$C$11*CT830+$F$11*CU830*(1-CX830)</f>
        <v>0</v>
      </c>
      <c r="BV830">
        <f>BU830*BW830</f>
        <v>0</v>
      </c>
      <c r="BW830">
        <f>($B$11*$D$9+$C$11*$D$9+$F$11*((DH830+CZ830)/MAX(DH830+CZ830+DI830, 0.1)*$I$9+DI830/MAX(DH830+CZ830+DI830, 0.1)*$J$9))/($B$11+$C$11+$F$11)</f>
        <v>0</v>
      </c>
      <c r="BX830">
        <f>($B$11*$K$9+$C$11*$K$9+$F$11*((DH830+CZ830)/MAX(DH830+CZ830+DI830, 0.1)*$P$9+DI830/MAX(DH830+CZ830+DI830, 0.1)*$Q$9))/($B$11+$C$11+$F$11)</f>
        <v>0</v>
      </c>
      <c r="BY830">
        <v>6</v>
      </c>
      <c r="BZ830">
        <v>0.5</v>
      </c>
      <c r="CA830" t="s">
        <v>304</v>
      </c>
      <c r="CB830">
        <v>2</v>
      </c>
      <c r="CC830">
        <v>1625678841.5</v>
      </c>
      <c r="CD830">
        <v>405.296</v>
      </c>
      <c r="CE830">
        <v>419.882333333333</v>
      </c>
      <c r="CF830">
        <v>23.2390333333333</v>
      </c>
      <c r="CG830">
        <v>18.9226</v>
      </c>
      <c r="CH830">
        <v>419.637333333333</v>
      </c>
      <c r="CI830">
        <v>24.9334333333333</v>
      </c>
      <c r="CJ830">
        <v>499.964666666667</v>
      </c>
      <c r="CK830">
        <v>100.413</v>
      </c>
      <c r="CL830">
        <v>0.0996792666666667</v>
      </c>
      <c r="CM830">
        <v>37.8725666666667</v>
      </c>
      <c r="CN830">
        <v>36.8171333333333</v>
      </c>
      <c r="CO830">
        <v>999.9</v>
      </c>
      <c r="CP830">
        <v>0</v>
      </c>
      <c r="CQ830">
        <v>0</v>
      </c>
      <c r="CR830">
        <v>10009.6</v>
      </c>
      <c r="CS830">
        <v>0</v>
      </c>
      <c r="CT830">
        <v>4.72651</v>
      </c>
      <c r="CU830">
        <v>1046.07333333333</v>
      </c>
      <c r="CV830">
        <v>0.962009666666667</v>
      </c>
      <c r="CW830">
        <v>0.0379900333333333</v>
      </c>
      <c r="CX830">
        <v>0</v>
      </c>
      <c r="CY830">
        <v>1058.58666666667</v>
      </c>
      <c r="CZ830">
        <v>4.99912</v>
      </c>
      <c r="DA830">
        <v>11124.9</v>
      </c>
      <c r="DB830">
        <v>6713.29666666667</v>
      </c>
      <c r="DC830">
        <v>40.0623333333333</v>
      </c>
      <c r="DD830">
        <v>42.312</v>
      </c>
      <c r="DE830">
        <v>41.375</v>
      </c>
      <c r="DF830">
        <v>42.1036666666667</v>
      </c>
      <c r="DG830">
        <v>42.8123333333333</v>
      </c>
      <c r="DH830">
        <v>1001.52333333333</v>
      </c>
      <c r="DI830">
        <v>39.55</v>
      </c>
      <c r="DJ830">
        <v>0</v>
      </c>
      <c r="DK830">
        <v>1625678843.6</v>
      </c>
      <c r="DL830">
        <v>0</v>
      </c>
      <c r="DM830">
        <v>1059.62423076923</v>
      </c>
      <c r="DN830">
        <v>-10.0249572640431</v>
      </c>
      <c r="DO830">
        <v>-90.0239316301772</v>
      </c>
      <c r="DP830">
        <v>11133.1769230769</v>
      </c>
      <c r="DQ830">
        <v>15</v>
      </c>
      <c r="DR830">
        <v>1625677134.6</v>
      </c>
      <c r="DS830" t="s">
        <v>305</v>
      </c>
      <c r="DT830">
        <v>1625677128.6</v>
      </c>
      <c r="DU830">
        <v>1625677134.6</v>
      </c>
      <c r="DV830">
        <v>2</v>
      </c>
      <c r="DW830">
        <v>0.041</v>
      </c>
      <c r="DX830">
        <v>0.026</v>
      </c>
      <c r="DY830">
        <v>-14.347</v>
      </c>
      <c r="DZ830">
        <v>-1.389</v>
      </c>
      <c r="EA830">
        <v>420</v>
      </c>
      <c r="EB830">
        <v>5</v>
      </c>
      <c r="EC830">
        <v>0.14</v>
      </c>
      <c r="ED830">
        <v>0.08</v>
      </c>
      <c r="EE830">
        <v>-14.6797195121951</v>
      </c>
      <c r="EF830">
        <v>0.461744947735183</v>
      </c>
      <c r="EG830">
        <v>0.0750099480215863</v>
      </c>
      <c r="EH830">
        <v>1</v>
      </c>
      <c r="EI830">
        <v>1060.10363636364</v>
      </c>
      <c r="EJ830">
        <v>-10.2199490435086</v>
      </c>
      <c r="EK830">
        <v>0.995163510797652</v>
      </c>
      <c r="EL830">
        <v>0</v>
      </c>
      <c r="EM830">
        <v>4.27813780487805</v>
      </c>
      <c r="EN830">
        <v>0.223561045296161</v>
      </c>
      <c r="EO830">
        <v>0.0226461363217523</v>
      </c>
      <c r="EP830">
        <v>0</v>
      </c>
      <c r="EQ830">
        <v>1</v>
      </c>
      <c r="ER830">
        <v>3</v>
      </c>
      <c r="ES830" t="s">
        <v>427</v>
      </c>
      <c r="ET830">
        <v>100</v>
      </c>
      <c r="EU830">
        <v>100</v>
      </c>
      <c r="EV830">
        <v>-14.342</v>
      </c>
      <c r="EW830">
        <v>-1.6946</v>
      </c>
      <c r="EX830">
        <v>-14.3476998515065</v>
      </c>
      <c r="EY830">
        <v>0.000485247639819423</v>
      </c>
      <c r="EZ830">
        <v>-1.36446825205216e-06</v>
      </c>
      <c r="FA830">
        <v>5.78542989185787e-10</v>
      </c>
      <c r="FB830">
        <v>-1.1099058739466</v>
      </c>
      <c r="FC830">
        <v>-0.0508365997127688</v>
      </c>
      <c r="FD830">
        <v>0.00161886503163497</v>
      </c>
      <c r="FE830">
        <v>-2.08621555845513e-05</v>
      </c>
      <c r="FF830">
        <v>0</v>
      </c>
      <c r="FG830">
        <v>2096</v>
      </c>
      <c r="FH830">
        <v>2</v>
      </c>
      <c r="FI830">
        <v>28</v>
      </c>
      <c r="FJ830">
        <v>28.6</v>
      </c>
      <c r="FK830">
        <v>28.5</v>
      </c>
      <c r="FL830">
        <v>18</v>
      </c>
      <c r="FM830">
        <v>495.426</v>
      </c>
      <c r="FN830">
        <v>518.447</v>
      </c>
      <c r="FO830">
        <v>45.1432</v>
      </c>
      <c r="FP830">
        <v>27.4193</v>
      </c>
      <c r="FQ830">
        <v>30.0007</v>
      </c>
      <c r="FR830">
        <v>27.1742</v>
      </c>
      <c r="FS830">
        <v>27.1239</v>
      </c>
      <c r="FT830">
        <v>21.68</v>
      </c>
      <c r="FU830">
        <v>0</v>
      </c>
      <c r="FV830">
        <v>34.7987</v>
      </c>
      <c r="FW830">
        <v>45.2</v>
      </c>
      <c r="FX830">
        <v>420</v>
      </c>
      <c r="FY830">
        <v>21.111</v>
      </c>
      <c r="FZ830">
        <v>101.596</v>
      </c>
      <c r="GA830">
        <v>96.0883</v>
      </c>
    </row>
    <row r="831" spans="1:183">
      <c r="A831">
        <v>815</v>
      </c>
      <c r="B831">
        <v>1625678844.5</v>
      </c>
      <c r="C831">
        <v>1628.40000009537</v>
      </c>
      <c r="D831" t="s">
        <v>1936</v>
      </c>
      <c r="E831" t="s">
        <v>1937</v>
      </c>
      <c r="F831">
        <v>1</v>
      </c>
      <c r="G831" t="s">
        <v>302</v>
      </c>
      <c r="H831">
        <v>1625678843.5</v>
      </c>
      <c r="I831">
        <f>(J831)/1000</f>
        <v>0</v>
      </c>
      <c r="J831">
        <f>1000*CJ831*AH831*(CF831-CG831)/(100*BY831*(1000-AH831*CF831))</f>
        <v>0</v>
      </c>
      <c r="K831">
        <f>CJ831*AH831*(CE831-CD831*(1000-AH831*CG831)/(1000-AH831*CF831))/(100*BY831)</f>
        <v>0</v>
      </c>
      <c r="L831">
        <f>CD831 - IF(AH831&gt;1, K831*BY831*100.0/(AJ831*CR831), 0)</f>
        <v>0</v>
      </c>
      <c r="M831">
        <f>((S831-I831/2)*L831-K831)/(S831+I831/2)</f>
        <v>0</v>
      </c>
      <c r="N831">
        <f>M831*(CK831+CL831)/1000.0</f>
        <v>0</v>
      </c>
      <c r="O831">
        <f>(CD831 - IF(AH831&gt;1, K831*BY831*100.0/(AJ831*CR831), 0))*(CK831+CL831)/1000.0</f>
        <v>0</v>
      </c>
      <c r="P831">
        <f>2.0/((1/R831-1/Q831)+SIGN(R831)*SQRT((1/R831-1/Q831)*(1/R831-1/Q831) + 4*BZ831/((BZ831+1)*(BZ831+1))*(2*1/R831*1/Q831-1/Q831*1/Q831)))</f>
        <v>0</v>
      </c>
      <c r="Q831">
        <f>IF(LEFT(CA831,1)&lt;&gt;"0",IF(LEFT(CA831,1)="1",3.0,CB831),$D$5+$E$5*(CR831*CK831/($K$5*1000))+$F$5*(CR831*CK831/($K$5*1000))*MAX(MIN(BY831,$J$5),$I$5)*MAX(MIN(BY831,$J$5),$I$5)+$G$5*MAX(MIN(BY831,$J$5),$I$5)*(CR831*CK831/($K$5*1000))+$H$5*(CR831*CK831/($K$5*1000))*(CR831*CK831/($K$5*1000)))</f>
        <v>0</v>
      </c>
      <c r="R831">
        <f>I831*(1000-(1000*0.61365*exp(17.502*V831/(240.97+V831))/(CK831+CL831)+CF831)/2)/(1000*0.61365*exp(17.502*V831/(240.97+V831))/(CK831+CL831)-CF831)</f>
        <v>0</v>
      </c>
      <c r="S831">
        <f>1/((BZ831+1)/(P831/1.6)+1/(Q831/1.37)) + BZ831/((BZ831+1)/(P831/1.6) + BZ831/(Q831/1.37))</f>
        <v>0</v>
      </c>
      <c r="T831">
        <f>(BU831*BX831)</f>
        <v>0</v>
      </c>
      <c r="U831">
        <f>(CM831+(T831+2*0.95*5.67E-8*(((CM831+$B$7)+273)^4-(CM831+273)^4)-44100*I831)/(1.84*29.3*Q831+8*0.95*5.67E-8*(CM831+273)^3))</f>
        <v>0</v>
      </c>
      <c r="V831">
        <f>($C$7*CN831+$D$7*CO831+$E$7*U831)</f>
        <v>0</v>
      </c>
      <c r="W831">
        <f>0.61365*exp(17.502*V831/(240.97+V831))</f>
        <v>0</v>
      </c>
      <c r="X831">
        <f>(Y831/Z831*100)</f>
        <v>0</v>
      </c>
      <c r="Y831">
        <f>CF831*(CK831+CL831)/1000</f>
        <v>0</v>
      </c>
      <c r="Z831">
        <f>0.61365*exp(17.502*CM831/(240.97+CM831))</f>
        <v>0</v>
      </c>
      <c r="AA831">
        <f>(W831-CF831*(CK831+CL831)/1000)</f>
        <v>0</v>
      </c>
      <c r="AB831">
        <f>(-I831*44100)</f>
        <v>0</v>
      </c>
      <c r="AC831">
        <f>2*29.3*Q831*0.92*(CM831-V831)</f>
        <v>0</v>
      </c>
      <c r="AD831">
        <f>2*0.95*5.67E-8*(((CM831+$B$7)+273)^4-(V831+273)^4)</f>
        <v>0</v>
      </c>
      <c r="AE831">
        <f>T831+AD831+AB831+AC831</f>
        <v>0</v>
      </c>
      <c r="AF831">
        <v>0</v>
      </c>
      <c r="AG831">
        <v>0</v>
      </c>
      <c r="AH831">
        <f>IF(AF831*$H$13&gt;=AJ831,1.0,(AJ831/(AJ831-AF831*$H$13)))</f>
        <v>0</v>
      </c>
      <c r="AI831">
        <f>(AH831-1)*100</f>
        <v>0</v>
      </c>
      <c r="AJ831">
        <f>MAX(0,($B$13+$C$13*CR831)/(1+$D$13*CR831)*CK831/(CM831+273)*$E$13)</f>
        <v>0</v>
      </c>
      <c r="AK831" t="s">
        <v>303</v>
      </c>
      <c r="AL831" t="s">
        <v>303</v>
      </c>
      <c r="AM831">
        <v>0</v>
      </c>
      <c r="AN831">
        <v>0</v>
      </c>
      <c r="AO831">
        <f>1-AM831/AN831</f>
        <v>0</v>
      </c>
      <c r="AP831">
        <v>0</v>
      </c>
      <c r="AQ831" t="s">
        <v>303</v>
      </c>
      <c r="AR831" t="s">
        <v>303</v>
      </c>
      <c r="AS831">
        <v>0</v>
      </c>
      <c r="AT831">
        <v>0</v>
      </c>
      <c r="AU831">
        <f>1-AS831/AT831</f>
        <v>0</v>
      </c>
      <c r="AV831">
        <v>0.5</v>
      </c>
      <c r="AW831">
        <f>BV831</f>
        <v>0</v>
      </c>
      <c r="AX831">
        <f>K831</f>
        <v>0</v>
      </c>
      <c r="AY831">
        <f>AU831*AV831*AW831</f>
        <v>0</v>
      </c>
      <c r="AZ831">
        <f>(AX831-AP831)/AW831</f>
        <v>0</v>
      </c>
      <c r="BA831">
        <f>(AN831-AT831)/AT831</f>
        <v>0</v>
      </c>
      <c r="BB831">
        <f>AM831/(AO831+AM831/AT831)</f>
        <v>0</v>
      </c>
      <c r="BC831" t="s">
        <v>303</v>
      </c>
      <c r="BD831">
        <v>0</v>
      </c>
      <c r="BE831">
        <f>IF(BD831&lt;&gt;0, BD831, BB831)</f>
        <v>0</v>
      </c>
      <c r="BF831">
        <f>1-BE831/AT831</f>
        <v>0</v>
      </c>
      <c r="BG831">
        <f>(AT831-AS831)/(AT831-BE831)</f>
        <v>0</v>
      </c>
      <c r="BH831">
        <f>(AN831-AT831)/(AN831-BE831)</f>
        <v>0</v>
      </c>
      <c r="BI831">
        <f>(AT831-AS831)/(AT831-AM831)</f>
        <v>0</v>
      </c>
      <c r="BJ831">
        <f>(AN831-AT831)/(AN831-AM831)</f>
        <v>0</v>
      </c>
      <c r="BK831">
        <f>(BG831*BE831/AS831)</f>
        <v>0</v>
      </c>
      <c r="BL831">
        <f>(1-BK831)</f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f>$B$11*CS831+$C$11*CT831+$F$11*CU831*(1-CX831)</f>
        <v>0</v>
      </c>
      <c r="BV831">
        <f>BU831*BW831</f>
        <v>0</v>
      </c>
      <c r="BW831">
        <f>($B$11*$D$9+$C$11*$D$9+$F$11*((DH831+CZ831)/MAX(DH831+CZ831+DI831, 0.1)*$I$9+DI831/MAX(DH831+CZ831+DI831, 0.1)*$J$9))/($B$11+$C$11+$F$11)</f>
        <v>0</v>
      </c>
      <c r="BX831">
        <f>($B$11*$K$9+$C$11*$K$9+$F$11*((DH831+CZ831)/MAX(DH831+CZ831+DI831, 0.1)*$P$9+DI831/MAX(DH831+CZ831+DI831, 0.1)*$Q$9))/($B$11+$C$11+$F$11)</f>
        <v>0</v>
      </c>
      <c r="BY831">
        <v>6</v>
      </c>
      <c r="BZ831">
        <v>0.5</v>
      </c>
      <c r="CA831" t="s">
        <v>304</v>
      </c>
      <c r="CB831">
        <v>2</v>
      </c>
      <c r="CC831">
        <v>1625678843.5</v>
      </c>
      <c r="CD831">
        <v>405.298333333333</v>
      </c>
      <c r="CE831">
        <v>419.957</v>
      </c>
      <c r="CF831">
        <v>23.2865</v>
      </c>
      <c r="CG831">
        <v>18.9550666666667</v>
      </c>
      <c r="CH831">
        <v>419.64</v>
      </c>
      <c r="CI831">
        <v>24.9813333333333</v>
      </c>
      <c r="CJ831">
        <v>500.061333333333</v>
      </c>
      <c r="CK831">
        <v>100.412</v>
      </c>
      <c r="CL831">
        <v>0.0997137</v>
      </c>
      <c r="CM831">
        <v>37.8995666666667</v>
      </c>
      <c r="CN831">
        <v>36.8363333333333</v>
      </c>
      <c r="CO831">
        <v>999.9</v>
      </c>
      <c r="CP831">
        <v>0</v>
      </c>
      <c r="CQ831">
        <v>0</v>
      </c>
      <c r="CR831">
        <v>10021.2333333333</v>
      </c>
      <c r="CS831">
        <v>0</v>
      </c>
      <c r="CT831">
        <v>4.74214</v>
      </c>
      <c r="CU831">
        <v>1045.97</v>
      </c>
      <c r="CV831">
        <v>0.962006</v>
      </c>
      <c r="CW831">
        <v>0.0379937</v>
      </c>
      <c r="CX831">
        <v>0</v>
      </c>
      <c r="CY831">
        <v>1058.16333333333</v>
      </c>
      <c r="CZ831">
        <v>4.99912</v>
      </c>
      <c r="DA831">
        <v>11120.6333333333</v>
      </c>
      <c r="DB831">
        <v>6712.64333333333</v>
      </c>
      <c r="DC831">
        <v>40.1246666666667</v>
      </c>
      <c r="DD831">
        <v>42.312</v>
      </c>
      <c r="DE831">
        <v>41.5206666666667</v>
      </c>
      <c r="DF831">
        <v>42.2286666666667</v>
      </c>
      <c r="DG831">
        <v>42.958</v>
      </c>
      <c r="DH831">
        <v>1001.42</v>
      </c>
      <c r="DI831">
        <v>39.55</v>
      </c>
      <c r="DJ831">
        <v>0</v>
      </c>
      <c r="DK831">
        <v>1625678845.4</v>
      </c>
      <c r="DL831">
        <v>0</v>
      </c>
      <c r="DM831">
        <v>1059.2268</v>
      </c>
      <c r="DN831">
        <v>-9.52999998126144</v>
      </c>
      <c r="DO831">
        <v>-88.538461407803</v>
      </c>
      <c r="DP831">
        <v>11129.984</v>
      </c>
      <c r="DQ831">
        <v>15</v>
      </c>
      <c r="DR831">
        <v>1625677134.6</v>
      </c>
      <c r="DS831" t="s">
        <v>305</v>
      </c>
      <c r="DT831">
        <v>1625677128.6</v>
      </c>
      <c r="DU831">
        <v>1625677134.6</v>
      </c>
      <c r="DV831">
        <v>2</v>
      </c>
      <c r="DW831">
        <v>0.041</v>
      </c>
      <c r="DX831">
        <v>0.026</v>
      </c>
      <c r="DY831">
        <v>-14.347</v>
      </c>
      <c r="DZ831">
        <v>-1.389</v>
      </c>
      <c r="EA831">
        <v>420</v>
      </c>
      <c r="EB831">
        <v>5</v>
      </c>
      <c r="EC831">
        <v>0.14</v>
      </c>
      <c r="ED831">
        <v>0.08</v>
      </c>
      <c r="EE831">
        <v>-14.6734731707317</v>
      </c>
      <c r="EF831">
        <v>0.445921254355441</v>
      </c>
      <c r="EG831">
        <v>0.074966769953517</v>
      </c>
      <c r="EH831">
        <v>1</v>
      </c>
      <c r="EI831">
        <v>1059.80060606061</v>
      </c>
      <c r="EJ831">
        <v>-10.528660815517</v>
      </c>
      <c r="EK831">
        <v>1.02610750040503</v>
      </c>
      <c r="EL831">
        <v>0</v>
      </c>
      <c r="EM831">
        <v>4.28700609756098</v>
      </c>
      <c r="EN831">
        <v>0.229052822299654</v>
      </c>
      <c r="EO831">
        <v>0.0232698717467981</v>
      </c>
      <c r="EP831">
        <v>0</v>
      </c>
      <c r="EQ831">
        <v>1</v>
      </c>
      <c r="ER831">
        <v>3</v>
      </c>
      <c r="ES831" t="s">
        <v>427</v>
      </c>
      <c r="ET831">
        <v>100</v>
      </c>
      <c r="EU831">
        <v>100</v>
      </c>
      <c r="EV831">
        <v>-14.342</v>
      </c>
      <c r="EW831">
        <v>-1.6951</v>
      </c>
      <c r="EX831">
        <v>-14.3476998515065</v>
      </c>
      <c r="EY831">
        <v>0.000485247639819423</v>
      </c>
      <c r="EZ831">
        <v>-1.36446825205216e-06</v>
      </c>
      <c r="FA831">
        <v>5.78542989185787e-10</v>
      </c>
      <c r="FB831">
        <v>-1.1099058739466</v>
      </c>
      <c r="FC831">
        <v>-0.0508365997127688</v>
      </c>
      <c r="FD831">
        <v>0.00161886503163497</v>
      </c>
      <c r="FE831">
        <v>-2.08621555845513e-05</v>
      </c>
      <c r="FF831">
        <v>0</v>
      </c>
      <c r="FG831">
        <v>2096</v>
      </c>
      <c r="FH831">
        <v>2</v>
      </c>
      <c r="FI831">
        <v>28</v>
      </c>
      <c r="FJ831">
        <v>28.6</v>
      </c>
      <c r="FK831">
        <v>28.5</v>
      </c>
      <c r="FL831">
        <v>18</v>
      </c>
      <c r="FM831">
        <v>495.465</v>
      </c>
      <c r="FN831">
        <v>518.673</v>
      </c>
      <c r="FO831">
        <v>45.183</v>
      </c>
      <c r="FP831">
        <v>27.4234</v>
      </c>
      <c r="FQ831">
        <v>30.0007</v>
      </c>
      <c r="FR831">
        <v>27.1771</v>
      </c>
      <c r="FS831">
        <v>27.1267</v>
      </c>
      <c r="FT831">
        <v>21.6791</v>
      </c>
      <c r="FU831">
        <v>0</v>
      </c>
      <c r="FV831">
        <v>34.7987</v>
      </c>
      <c r="FW831">
        <v>45.27</v>
      </c>
      <c r="FX831">
        <v>420</v>
      </c>
      <c r="FY831">
        <v>21.0382</v>
      </c>
      <c r="FZ831">
        <v>101.595</v>
      </c>
      <c r="GA831">
        <v>96.0869</v>
      </c>
    </row>
    <row r="832" spans="1:183">
      <c r="A832">
        <v>816</v>
      </c>
      <c r="B832">
        <v>1625678846.5</v>
      </c>
      <c r="C832">
        <v>1630.40000009537</v>
      </c>
      <c r="D832" t="s">
        <v>1938</v>
      </c>
      <c r="E832" t="s">
        <v>1939</v>
      </c>
      <c r="F832">
        <v>1</v>
      </c>
      <c r="G832" t="s">
        <v>302</v>
      </c>
      <c r="H832">
        <v>1625678845.5</v>
      </c>
      <c r="I832">
        <f>(J832)/1000</f>
        <v>0</v>
      </c>
      <c r="J832">
        <f>1000*CJ832*AH832*(CF832-CG832)/(100*BY832*(1000-AH832*CF832))</f>
        <v>0</v>
      </c>
      <c r="K832">
        <f>CJ832*AH832*(CE832-CD832*(1000-AH832*CG832)/(1000-AH832*CF832))/(100*BY832)</f>
        <v>0</v>
      </c>
      <c r="L832">
        <f>CD832 - IF(AH832&gt;1, K832*BY832*100.0/(AJ832*CR832), 0)</f>
        <v>0</v>
      </c>
      <c r="M832">
        <f>((S832-I832/2)*L832-K832)/(S832+I832/2)</f>
        <v>0</v>
      </c>
      <c r="N832">
        <f>M832*(CK832+CL832)/1000.0</f>
        <v>0</v>
      </c>
      <c r="O832">
        <f>(CD832 - IF(AH832&gt;1, K832*BY832*100.0/(AJ832*CR832), 0))*(CK832+CL832)/1000.0</f>
        <v>0</v>
      </c>
      <c r="P832">
        <f>2.0/((1/R832-1/Q832)+SIGN(R832)*SQRT((1/R832-1/Q832)*(1/R832-1/Q832) + 4*BZ832/((BZ832+1)*(BZ832+1))*(2*1/R832*1/Q832-1/Q832*1/Q832)))</f>
        <v>0</v>
      </c>
      <c r="Q832">
        <f>IF(LEFT(CA832,1)&lt;&gt;"0",IF(LEFT(CA832,1)="1",3.0,CB832),$D$5+$E$5*(CR832*CK832/($K$5*1000))+$F$5*(CR832*CK832/($K$5*1000))*MAX(MIN(BY832,$J$5),$I$5)*MAX(MIN(BY832,$J$5),$I$5)+$G$5*MAX(MIN(BY832,$J$5),$I$5)*(CR832*CK832/($K$5*1000))+$H$5*(CR832*CK832/($K$5*1000))*(CR832*CK832/($K$5*1000)))</f>
        <v>0</v>
      </c>
      <c r="R832">
        <f>I832*(1000-(1000*0.61365*exp(17.502*V832/(240.97+V832))/(CK832+CL832)+CF832)/2)/(1000*0.61365*exp(17.502*V832/(240.97+V832))/(CK832+CL832)-CF832)</f>
        <v>0</v>
      </c>
      <c r="S832">
        <f>1/((BZ832+1)/(P832/1.6)+1/(Q832/1.37)) + BZ832/((BZ832+1)/(P832/1.6) + BZ832/(Q832/1.37))</f>
        <v>0</v>
      </c>
      <c r="T832">
        <f>(BU832*BX832)</f>
        <v>0</v>
      </c>
      <c r="U832">
        <f>(CM832+(T832+2*0.95*5.67E-8*(((CM832+$B$7)+273)^4-(CM832+273)^4)-44100*I832)/(1.84*29.3*Q832+8*0.95*5.67E-8*(CM832+273)^3))</f>
        <v>0</v>
      </c>
      <c r="V832">
        <f>($C$7*CN832+$D$7*CO832+$E$7*U832)</f>
        <v>0</v>
      </c>
      <c r="W832">
        <f>0.61365*exp(17.502*V832/(240.97+V832))</f>
        <v>0</v>
      </c>
      <c r="X832">
        <f>(Y832/Z832*100)</f>
        <v>0</v>
      </c>
      <c r="Y832">
        <f>CF832*(CK832+CL832)/1000</f>
        <v>0</v>
      </c>
      <c r="Z832">
        <f>0.61365*exp(17.502*CM832/(240.97+CM832))</f>
        <v>0</v>
      </c>
      <c r="AA832">
        <f>(W832-CF832*(CK832+CL832)/1000)</f>
        <v>0</v>
      </c>
      <c r="AB832">
        <f>(-I832*44100)</f>
        <v>0</v>
      </c>
      <c r="AC832">
        <f>2*29.3*Q832*0.92*(CM832-V832)</f>
        <v>0</v>
      </c>
      <c r="AD832">
        <f>2*0.95*5.67E-8*(((CM832+$B$7)+273)^4-(V832+273)^4)</f>
        <v>0</v>
      </c>
      <c r="AE832">
        <f>T832+AD832+AB832+AC832</f>
        <v>0</v>
      </c>
      <c r="AF832">
        <v>0</v>
      </c>
      <c r="AG832">
        <v>0</v>
      </c>
      <c r="AH832">
        <f>IF(AF832*$H$13&gt;=AJ832,1.0,(AJ832/(AJ832-AF832*$H$13)))</f>
        <v>0</v>
      </c>
      <c r="AI832">
        <f>(AH832-1)*100</f>
        <v>0</v>
      </c>
      <c r="AJ832">
        <f>MAX(0,($B$13+$C$13*CR832)/(1+$D$13*CR832)*CK832/(CM832+273)*$E$13)</f>
        <v>0</v>
      </c>
      <c r="AK832" t="s">
        <v>303</v>
      </c>
      <c r="AL832" t="s">
        <v>303</v>
      </c>
      <c r="AM832">
        <v>0</v>
      </c>
      <c r="AN832">
        <v>0</v>
      </c>
      <c r="AO832">
        <f>1-AM832/AN832</f>
        <v>0</v>
      </c>
      <c r="AP832">
        <v>0</v>
      </c>
      <c r="AQ832" t="s">
        <v>303</v>
      </c>
      <c r="AR832" t="s">
        <v>303</v>
      </c>
      <c r="AS832">
        <v>0</v>
      </c>
      <c r="AT832">
        <v>0</v>
      </c>
      <c r="AU832">
        <f>1-AS832/AT832</f>
        <v>0</v>
      </c>
      <c r="AV832">
        <v>0.5</v>
      </c>
      <c r="AW832">
        <f>BV832</f>
        <v>0</v>
      </c>
      <c r="AX832">
        <f>K832</f>
        <v>0</v>
      </c>
      <c r="AY832">
        <f>AU832*AV832*AW832</f>
        <v>0</v>
      </c>
      <c r="AZ832">
        <f>(AX832-AP832)/AW832</f>
        <v>0</v>
      </c>
      <c r="BA832">
        <f>(AN832-AT832)/AT832</f>
        <v>0</v>
      </c>
      <c r="BB832">
        <f>AM832/(AO832+AM832/AT832)</f>
        <v>0</v>
      </c>
      <c r="BC832" t="s">
        <v>303</v>
      </c>
      <c r="BD832">
        <v>0</v>
      </c>
      <c r="BE832">
        <f>IF(BD832&lt;&gt;0, BD832, BB832)</f>
        <v>0</v>
      </c>
      <c r="BF832">
        <f>1-BE832/AT832</f>
        <v>0</v>
      </c>
      <c r="BG832">
        <f>(AT832-AS832)/(AT832-BE832)</f>
        <v>0</v>
      </c>
      <c r="BH832">
        <f>(AN832-AT832)/(AN832-BE832)</f>
        <v>0</v>
      </c>
      <c r="BI832">
        <f>(AT832-AS832)/(AT832-AM832)</f>
        <v>0</v>
      </c>
      <c r="BJ832">
        <f>(AN832-AT832)/(AN832-AM832)</f>
        <v>0</v>
      </c>
      <c r="BK832">
        <f>(BG832*BE832/AS832)</f>
        <v>0</v>
      </c>
      <c r="BL832">
        <f>(1-BK832)</f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f>$B$11*CS832+$C$11*CT832+$F$11*CU832*(1-CX832)</f>
        <v>0</v>
      </c>
      <c r="BV832">
        <f>BU832*BW832</f>
        <v>0</v>
      </c>
      <c r="BW832">
        <f>($B$11*$D$9+$C$11*$D$9+$F$11*((DH832+CZ832)/MAX(DH832+CZ832+DI832, 0.1)*$I$9+DI832/MAX(DH832+CZ832+DI832, 0.1)*$J$9))/($B$11+$C$11+$F$11)</f>
        <v>0</v>
      </c>
      <c r="BX832">
        <f>($B$11*$K$9+$C$11*$K$9+$F$11*((DH832+CZ832)/MAX(DH832+CZ832+DI832, 0.1)*$P$9+DI832/MAX(DH832+CZ832+DI832, 0.1)*$Q$9))/($B$11+$C$11+$F$11)</f>
        <v>0</v>
      </c>
      <c r="BY832">
        <v>6</v>
      </c>
      <c r="BZ832">
        <v>0.5</v>
      </c>
      <c r="CA832" t="s">
        <v>304</v>
      </c>
      <c r="CB832">
        <v>2</v>
      </c>
      <c r="CC832">
        <v>1625678845.5</v>
      </c>
      <c r="CD832">
        <v>405.298666666667</v>
      </c>
      <c r="CE832">
        <v>419.979333333333</v>
      </c>
      <c r="CF832">
        <v>23.3305666666667</v>
      </c>
      <c r="CG832">
        <v>18.9967333333333</v>
      </c>
      <c r="CH832">
        <v>419.640333333333</v>
      </c>
      <c r="CI832">
        <v>25.0258333333333</v>
      </c>
      <c r="CJ832">
        <v>500.026333333333</v>
      </c>
      <c r="CK832">
        <v>100.412333333333</v>
      </c>
      <c r="CL832">
        <v>0.100185333333333</v>
      </c>
      <c r="CM832">
        <v>37.9298333333333</v>
      </c>
      <c r="CN832">
        <v>36.8687666666667</v>
      </c>
      <c r="CO832">
        <v>999.9</v>
      </c>
      <c r="CP832">
        <v>0</v>
      </c>
      <c r="CQ832">
        <v>0</v>
      </c>
      <c r="CR832">
        <v>10003.7333333333</v>
      </c>
      <c r="CS832">
        <v>0</v>
      </c>
      <c r="CT832">
        <v>4.75454</v>
      </c>
      <c r="CU832">
        <v>1045.96666666667</v>
      </c>
      <c r="CV832">
        <v>0.962006</v>
      </c>
      <c r="CW832">
        <v>0.0379937</v>
      </c>
      <c r="CX832">
        <v>0</v>
      </c>
      <c r="CY832">
        <v>1057.7</v>
      </c>
      <c r="CZ832">
        <v>4.99912</v>
      </c>
      <c r="DA832">
        <v>11117.6333333333</v>
      </c>
      <c r="DB832">
        <v>6712.60666666667</v>
      </c>
      <c r="DC832">
        <v>40.104</v>
      </c>
      <c r="DD832">
        <v>42.312</v>
      </c>
      <c r="DE832">
        <v>41.5206666666667</v>
      </c>
      <c r="DF832">
        <v>42.1873333333333</v>
      </c>
      <c r="DG832">
        <v>42.8953333333333</v>
      </c>
      <c r="DH832">
        <v>1001.41666666667</v>
      </c>
      <c r="DI832">
        <v>39.55</v>
      </c>
      <c r="DJ832">
        <v>0</v>
      </c>
      <c r="DK832">
        <v>1625678847.2</v>
      </c>
      <c r="DL832">
        <v>0</v>
      </c>
      <c r="DM832">
        <v>1058.97307692308</v>
      </c>
      <c r="DN832">
        <v>-10.1347008637571</v>
      </c>
      <c r="DO832">
        <v>-87.2239316746451</v>
      </c>
      <c r="DP832">
        <v>11127.7269230769</v>
      </c>
      <c r="DQ832">
        <v>15</v>
      </c>
      <c r="DR832">
        <v>1625677134.6</v>
      </c>
      <c r="DS832" t="s">
        <v>305</v>
      </c>
      <c r="DT832">
        <v>1625677128.6</v>
      </c>
      <c r="DU832">
        <v>1625677134.6</v>
      </c>
      <c r="DV832">
        <v>2</v>
      </c>
      <c r="DW832">
        <v>0.041</v>
      </c>
      <c r="DX832">
        <v>0.026</v>
      </c>
      <c r="DY832">
        <v>-14.347</v>
      </c>
      <c r="DZ832">
        <v>-1.389</v>
      </c>
      <c r="EA832">
        <v>420</v>
      </c>
      <c r="EB832">
        <v>5</v>
      </c>
      <c r="EC832">
        <v>0.14</v>
      </c>
      <c r="ED832">
        <v>0.08</v>
      </c>
      <c r="EE832">
        <v>-14.6685707317073</v>
      </c>
      <c r="EF832">
        <v>0.31805435540068</v>
      </c>
      <c r="EG832">
        <v>0.0723785247893609</v>
      </c>
      <c r="EH832">
        <v>1</v>
      </c>
      <c r="EI832">
        <v>1059.46314285714</v>
      </c>
      <c r="EJ832">
        <v>-10.6579144468413</v>
      </c>
      <c r="EK832">
        <v>1.0970890611811</v>
      </c>
      <c r="EL832">
        <v>0</v>
      </c>
      <c r="EM832">
        <v>4.29532195121951</v>
      </c>
      <c r="EN832">
        <v>0.230149756097567</v>
      </c>
      <c r="EO832">
        <v>0.0234012233596734</v>
      </c>
      <c r="EP832">
        <v>0</v>
      </c>
      <c r="EQ832">
        <v>1</v>
      </c>
      <c r="ER832">
        <v>3</v>
      </c>
      <c r="ES832" t="s">
        <v>427</v>
      </c>
      <c r="ET832">
        <v>100</v>
      </c>
      <c r="EU832">
        <v>100</v>
      </c>
      <c r="EV832">
        <v>-14.342</v>
      </c>
      <c r="EW832">
        <v>-1.6954</v>
      </c>
      <c r="EX832">
        <v>-14.3476998515065</v>
      </c>
      <c r="EY832">
        <v>0.000485247639819423</v>
      </c>
      <c r="EZ832">
        <v>-1.36446825205216e-06</v>
      </c>
      <c r="FA832">
        <v>5.78542989185787e-10</v>
      </c>
      <c r="FB832">
        <v>-1.1099058739466</v>
      </c>
      <c r="FC832">
        <v>-0.0508365997127688</v>
      </c>
      <c r="FD832">
        <v>0.00161886503163497</v>
      </c>
      <c r="FE832">
        <v>-2.08621555845513e-05</v>
      </c>
      <c r="FF832">
        <v>0</v>
      </c>
      <c r="FG832">
        <v>2096</v>
      </c>
      <c r="FH832">
        <v>2</v>
      </c>
      <c r="FI832">
        <v>28</v>
      </c>
      <c r="FJ832">
        <v>28.6</v>
      </c>
      <c r="FK832">
        <v>28.5</v>
      </c>
      <c r="FL832">
        <v>18</v>
      </c>
      <c r="FM832">
        <v>495.767</v>
      </c>
      <c r="FN832">
        <v>518.445</v>
      </c>
      <c r="FO832">
        <v>45.2279</v>
      </c>
      <c r="FP832">
        <v>27.4274</v>
      </c>
      <c r="FQ832">
        <v>30.0008</v>
      </c>
      <c r="FR832">
        <v>27.1799</v>
      </c>
      <c r="FS832">
        <v>27.1295</v>
      </c>
      <c r="FT832">
        <v>21.6814</v>
      </c>
      <c r="FU832">
        <v>0</v>
      </c>
      <c r="FV832">
        <v>35.1697</v>
      </c>
      <c r="FW832">
        <v>45.27</v>
      </c>
      <c r="FX832">
        <v>420</v>
      </c>
      <c r="FY832">
        <v>20.9629</v>
      </c>
      <c r="FZ832">
        <v>101.595</v>
      </c>
      <c r="GA832">
        <v>96.0862</v>
      </c>
    </row>
    <row r="833" spans="1:183">
      <c r="A833">
        <v>817</v>
      </c>
      <c r="B833">
        <v>1625678848.5</v>
      </c>
      <c r="C833">
        <v>1632.40000009537</v>
      </c>
      <c r="D833" t="s">
        <v>1940</v>
      </c>
      <c r="E833" t="s">
        <v>1941</v>
      </c>
      <c r="F833">
        <v>1</v>
      </c>
      <c r="G833" t="s">
        <v>302</v>
      </c>
      <c r="H833">
        <v>1625678847.5</v>
      </c>
      <c r="I833">
        <f>(J833)/1000</f>
        <v>0</v>
      </c>
      <c r="J833">
        <f>1000*CJ833*AH833*(CF833-CG833)/(100*BY833*(1000-AH833*CF833))</f>
        <v>0</v>
      </c>
      <c r="K833">
        <f>CJ833*AH833*(CE833-CD833*(1000-AH833*CG833)/(1000-AH833*CF833))/(100*BY833)</f>
        <v>0</v>
      </c>
      <c r="L833">
        <f>CD833 - IF(AH833&gt;1, K833*BY833*100.0/(AJ833*CR833), 0)</f>
        <v>0</v>
      </c>
      <c r="M833">
        <f>((S833-I833/2)*L833-K833)/(S833+I833/2)</f>
        <v>0</v>
      </c>
      <c r="N833">
        <f>M833*(CK833+CL833)/1000.0</f>
        <v>0</v>
      </c>
      <c r="O833">
        <f>(CD833 - IF(AH833&gt;1, K833*BY833*100.0/(AJ833*CR833), 0))*(CK833+CL833)/1000.0</f>
        <v>0</v>
      </c>
      <c r="P833">
        <f>2.0/((1/R833-1/Q833)+SIGN(R833)*SQRT((1/R833-1/Q833)*(1/R833-1/Q833) + 4*BZ833/((BZ833+1)*(BZ833+1))*(2*1/R833*1/Q833-1/Q833*1/Q833)))</f>
        <v>0</v>
      </c>
      <c r="Q833">
        <f>IF(LEFT(CA833,1)&lt;&gt;"0",IF(LEFT(CA833,1)="1",3.0,CB833),$D$5+$E$5*(CR833*CK833/($K$5*1000))+$F$5*(CR833*CK833/($K$5*1000))*MAX(MIN(BY833,$J$5),$I$5)*MAX(MIN(BY833,$J$5),$I$5)+$G$5*MAX(MIN(BY833,$J$5),$I$5)*(CR833*CK833/($K$5*1000))+$H$5*(CR833*CK833/($K$5*1000))*(CR833*CK833/($K$5*1000)))</f>
        <v>0</v>
      </c>
      <c r="R833">
        <f>I833*(1000-(1000*0.61365*exp(17.502*V833/(240.97+V833))/(CK833+CL833)+CF833)/2)/(1000*0.61365*exp(17.502*V833/(240.97+V833))/(CK833+CL833)-CF833)</f>
        <v>0</v>
      </c>
      <c r="S833">
        <f>1/((BZ833+1)/(P833/1.6)+1/(Q833/1.37)) + BZ833/((BZ833+1)/(P833/1.6) + BZ833/(Q833/1.37))</f>
        <v>0</v>
      </c>
      <c r="T833">
        <f>(BU833*BX833)</f>
        <v>0</v>
      </c>
      <c r="U833">
        <f>(CM833+(T833+2*0.95*5.67E-8*(((CM833+$B$7)+273)^4-(CM833+273)^4)-44100*I833)/(1.84*29.3*Q833+8*0.95*5.67E-8*(CM833+273)^3))</f>
        <v>0</v>
      </c>
      <c r="V833">
        <f>($C$7*CN833+$D$7*CO833+$E$7*U833)</f>
        <v>0</v>
      </c>
      <c r="W833">
        <f>0.61365*exp(17.502*V833/(240.97+V833))</f>
        <v>0</v>
      </c>
      <c r="X833">
        <f>(Y833/Z833*100)</f>
        <v>0</v>
      </c>
      <c r="Y833">
        <f>CF833*(CK833+CL833)/1000</f>
        <v>0</v>
      </c>
      <c r="Z833">
        <f>0.61365*exp(17.502*CM833/(240.97+CM833))</f>
        <v>0</v>
      </c>
      <c r="AA833">
        <f>(W833-CF833*(CK833+CL833)/1000)</f>
        <v>0</v>
      </c>
      <c r="AB833">
        <f>(-I833*44100)</f>
        <v>0</v>
      </c>
      <c r="AC833">
        <f>2*29.3*Q833*0.92*(CM833-V833)</f>
        <v>0</v>
      </c>
      <c r="AD833">
        <f>2*0.95*5.67E-8*(((CM833+$B$7)+273)^4-(V833+273)^4)</f>
        <v>0</v>
      </c>
      <c r="AE833">
        <f>T833+AD833+AB833+AC833</f>
        <v>0</v>
      </c>
      <c r="AF833">
        <v>0</v>
      </c>
      <c r="AG833">
        <v>0</v>
      </c>
      <c r="AH833">
        <f>IF(AF833*$H$13&gt;=AJ833,1.0,(AJ833/(AJ833-AF833*$H$13)))</f>
        <v>0</v>
      </c>
      <c r="AI833">
        <f>(AH833-1)*100</f>
        <v>0</v>
      </c>
      <c r="AJ833">
        <f>MAX(0,($B$13+$C$13*CR833)/(1+$D$13*CR833)*CK833/(CM833+273)*$E$13)</f>
        <v>0</v>
      </c>
      <c r="AK833" t="s">
        <v>303</v>
      </c>
      <c r="AL833" t="s">
        <v>303</v>
      </c>
      <c r="AM833">
        <v>0</v>
      </c>
      <c r="AN833">
        <v>0</v>
      </c>
      <c r="AO833">
        <f>1-AM833/AN833</f>
        <v>0</v>
      </c>
      <c r="AP833">
        <v>0</v>
      </c>
      <c r="AQ833" t="s">
        <v>303</v>
      </c>
      <c r="AR833" t="s">
        <v>303</v>
      </c>
      <c r="AS833">
        <v>0</v>
      </c>
      <c r="AT833">
        <v>0</v>
      </c>
      <c r="AU833">
        <f>1-AS833/AT833</f>
        <v>0</v>
      </c>
      <c r="AV833">
        <v>0.5</v>
      </c>
      <c r="AW833">
        <f>BV833</f>
        <v>0</v>
      </c>
      <c r="AX833">
        <f>K833</f>
        <v>0</v>
      </c>
      <c r="AY833">
        <f>AU833*AV833*AW833</f>
        <v>0</v>
      </c>
      <c r="AZ833">
        <f>(AX833-AP833)/AW833</f>
        <v>0</v>
      </c>
      <c r="BA833">
        <f>(AN833-AT833)/AT833</f>
        <v>0</v>
      </c>
      <c r="BB833">
        <f>AM833/(AO833+AM833/AT833)</f>
        <v>0</v>
      </c>
      <c r="BC833" t="s">
        <v>303</v>
      </c>
      <c r="BD833">
        <v>0</v>
      </c>
      <c r="BE833">
        <f>IF(BD833&lt;&gt;0, BD833, BB833)</f>
        <v>0</v>
      </c>
      <c r="BF833">
        <f>1-BE833/AT833</f>
        <v>0</v>
      </c>
      <c r="BG833">
        <f>(AT833-AS833)/(AT833-BE833)</f>
        <v>0</v>
      </c>
      <c r="BH833">
        <f>(AN833-AT833)/(AN833-BE833)</f>
        <v>0</v>
      </c>
      <c r="BI833">
        <f>(AT833-AS833)/(AT833-AM833)</f>
        <v>0</v>
      </c>
      <c r="BJ833">
        <f>(AN833-AT833)/(AN833-AM833)</f>
        <v>0</v>
      </c>
      <c r="BK833">
        <f>(BG833*BE833/AS833)</f>
        <v>0</v>
      </c>
      <c r="BL833">
        <f>(1-BK833)</f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f>$B$11*CS833+$C$11*CT833+$F$11*CU833*(1-CX833)</f>
        <v>0</v>
      </c>
      <c r="BV833">
        <f>BU833*BW833</f>
        <v>0</v>
      </c>
      <c r="BW833">
        <f>($B$11*$D$9+$C$11*$D$9+$F$11*((DH833+CZ833)/MAX(DH833+CZ833+DI833, 0.1)*$I$9+DI833/MAX(DH833+CZ833+DI833, 0.1)*$J$9))/($B$11+$C$11+$F$11)</f>
        <v>0</v>
      </c>
      <c r="BX833">
        <f>($B$11*$K$9+$C$11*$K$9+$F$11*((DH833+CZ833)/MAX(DH833+CZ833+DI833, 0.1)*$P$9+DI833/MAX(DH833+CZ833+DI833, 0.1)*$Q$9))/($B$11+$C$11+$F$11)</f>
        <v>0</v>
      </c>
      <c r="BY833">
        <v>6</v>
      </c>
      <c r="BZ833">
        <v>0.5</v>
      </c>
      <c r="CA833" t="s">
        <v>304</v>
      </c>
      <c r="CB833">
        <v>2</v>
      </c>
      <c r="CC833">
        <v>1625678847.5</v>
      </c>
      <c r="CD833">
        <v>405.325666666667</v>
      </c>
      <c r="CE833">
        <v>419.954</v>
      </c>
      <c r="CF833">
        <v>23.3733333333333</v>
      </c>
      <c r="CG833">
        <v>19.0345</v>
      </c>
      <c r="CH833">
        <v>419.667333333333</v>
      </c>
      <c r="CI833">
        <v>25.0689666666667</v>
      </c>
      <c r="CJ833">
        <v>500.059</v>
      </c>
      <c r="CK833">
        <v>100.412666666667</v>
      </c>
      <c r="CL833">
        <v>0.100182066666667</v>
      </c>
      <c r="CM833">
        <v>37.9584</v>
      </c>
      <c r="CN833">
        <v>36.9008666666667</v>
      </c>
      <c r="CO833">
        <v>999.9</v>
      </c>
      <c r="CP833">
        <v>0</v>
      </c>
      <c r="CQ833">
        <v>0</v>
      </c>
      <c r="CR833">
        <v>9997.5</v>
      </c>
      <c r="CS833">
        <v>0</v>
      </c>
      <c r="CT833">
        <v>4.78119333333333</v>
      </c>
      <c r="CU833">
        <v>1045.96333333333</v>
      </c>
      <c r="CV833">
        <v>0.962006</v>
      </c>
      <c r="CW833">
        <v>0.0379937</v>
      </c>
      <c r="CX833">
        <v>0</v>
      </c>
      <c r="CY833">
        <v>1057.48666666667</v>
      </c>
      <c r="CZ833">
        <v>4.99912</v>
      </c>
      <c r="DA833">
        <v>11115</v>
      </c>
      <c r="DB833">
        <v>6712.57333333333</v>
      </c>
      <c r="DC833">
        <v>40.0623333333333</v>
      </c>
      <c r="DD833">
        <v>42.312</v>
      </c>
      <c r="DE833">
        <v>41.3746666666667</v>
      </c>
      <c r="DF833">
        <v>42.1666666666667</v>
      </c>
      <c r="DG833">
        <v>42.8536666666667</v>
      </c>
      <c r="DH833">
        <v>1001.41333333333</v>
      </c>
      <c r="DI833">
        <v>39.55</v>
      </c>
      <c r="DJ833">
        <v>0</v>
      </c>
      <c r="DK833">
        <v>1625678849.6</v>
      </c>
      <c r="DL833">
        <v>0</v>
      </c>
      <c r="DM833">
        <v>1058.57384615385</v>
      </c>
      <c r="DN833">
        <v>-10.5517948666466</v>
      </c>
      <c r="DO833">
        <v>-85.6102564097209</v>
      </c>
      <c r="DP833">
        <v>11124.15</v>
      </c>
      <c r="DQ833">
        <v>15</v>
      </c>
      <c r="DR833">
        <v>1625677134.6</v>
      </c>
      <c r="DS833" t="s">
        <v>305</v>
      </c>
      <c r="DT833">
        <v>1625677128.6</v>
      </c>
      <c r="DU833">
        <v>1625677134.6</v>
      </c>
      <c r="DV833">
        <v>2</v>
      </c>
      <c r="DW833">
        <v>0.041</v>
      </c>
      <c r="DX833">
        <v>0.026</v>
      </c>
      <c r="DY833">
        <v>-14.347</v>
      </c>
      <c r="DZ833">
        <v>-1.389</v>
      </c>
      <c r="EA833">
        <v>420</v>
      </c>
      <c r="EB833">
        <v>5</v>
      </c>
      <c r="EC833">
        <v>0.14</v>
      </c>
      <c r="ED833">
        <v>0.08</v>
      </c>
      <c r="EE833">
        <v>-14.6615048780488</v>
      </c>
      <c r="EF833">
        <v>0.305849477351904</v>
      </c>
      <c r="EG833">
        <v>0.0721228354326062</v>
      </c>
      <c r="EH833">
        <v>1</v>
      </c>
      <c r="EI833">
        <v>1059.02909090909</v>
      </c>
      <c r="EJ833">
        <v>-10.2872405056234</v>
      </c>
      <c r="EK833">
        <v>1.01055149550572</v>
      </c>
      <c r="EL833">
        <v>0</v>
      </c>
      <c r="EM833">
        <v>4.30310926829268</v>
      </c>
      <c r="EN833">
        <v>0.225947247386771</v>
      </c>
      <c r="EO833">
        <v>0.0229843489049952</v>
      </c>
      <c r="EP833">
        <v>0</v>
      </c>
      <c r="EQ833">
        <v>1</v>
      </c>
      <c r="ER833">
        <v>3</v>
      </c>
      <c r="ES833" t="s">
        <v>427</v>
      </c>
      <c r="ET833">
        <v>100</v>
      </c>
      <c r="EU833">
        <v>100</v>
      </c>
      <c r="EV833">
        <v>-14.341</v>
      </c>
      <c r="EW833">
        <v>-1.6958</v>
      </c>
      <c r="EX833">
        <v>-14.3476998515065</v>
      </c>
      <c r="EY833">
        <v>0.000485247639819423</v>
      </c>
      <c r="EZ833">
        <v>-1.36446825205216e-06</v>
      </c>
      <c r="FA833">
        <v>5.78542989185787e-10</v>
      </c>
      <c r="FB833">
        <v>-1.1099058739466</v>
      </c>
      <c r="FC833">
        <v>-0.0508365997127688</v>
      </c>
      <c r="FD833">
        <v>0.00161886503163497</v>
      </c>
      <c r="FE833">
        <v>-2.08621555845513e-05</v>
      </c>
      <c r="FF833">
        <v>0</v>
      </c>
      <c r="FG833">
        <v>2096</v>
      </c>
      <c r="FH833">
        <v>2</v>
      </c>
      <c r="FI833">
        <v>28</v>
      </c>
      <c r="FJ833">
        <v>28.7</v>
      </c>
      <c r="FK833">
        <v>28.6</v>
      </c>
      <c r="FL833">
        <v>18</v>
      </c>
      <c r="FM833">
        <v>495.541</v>
      </c>
      <c r="FN833">
        <v>518.577</v>
      </c>
      <c r="FO833">
        <v>45.2771</v>
      </c>
      <c r="FP833">
        <v>27.4309</v>
      </c>
      <c r="FQ833">
        <v>30.0009</v>
      </c>
      <c r="FR833">
        <v>27.1828</v>
      </c>
      <c r="FS833">
        <v>27.1319</v>
      </c>
      <c r="FT833">
        <v>21.6813</v>
      </c>
      <c r="FU833">
        <v>0</v>
      </c>
      <c r="FV833">
        <v>35.1697</v>
      </c>
      <c r="FW833">
        <v>45.34</v>
      </c>
      <c r="FX833">
        <v>420</v>
      </c>
      <c r="FY833">
        <v>20.8818</v>
      </c>
      <c r="FZ833">
        <v>101.596</v>
      </c>
      <c r="GA833">
        <v>96.0853</v>
      </c>
    </row>
    <row r="834" spans="1:183">
      <c r="A834">
        <v>818</v>
      </c>
      <c r="B834">
        <v>1625678850.5</v>
      </c>
      <c r="C834">
        <v>1634.40000009537</v>
      </c>
      <c r="D834" t="s">
        <v>1942</v>
      </c>
      <c r="E834" t="s">
        <v>1943</v>
      </c>
      <c r="F834">
        <v>1</v>
      </c>
      <c r="G834" t="s">
        <v>302</v>
      </c>
      <c r="H834">
        <v>1625678849.5</v>
      </c>
      <c r="I834">
        <f>(J834)/1000</f>
        <v>0</v>
      </c>
      <c r="J834">
        <f>1000*CJ834*AH834*(CF834-CG834)/(100*BY834*(1000-AH834*CF834))</f>
        <v>0</v>
      </c>
      <c r="K834">
        <f>CJ834*AH834*(CE834-CD834*(1000-AH834*CG834)/(1000-AH834*CF834))/(100*BY834)</f>
        <v>0</v>
      </c>
      <c r="L834">
        <f>CD834 - IF(AH834&gt;1, K834*BY834*100.0/(AJ834*CR834), 0)</f>
        <v>0</v>
      </c>
      <c r="M834">
        <f>((S834-I834/2)*L834-K834)/(S834+I834/2)</f>
        <v>0</v>
      </c>
      <c r="N834">
        <f>M834*(CK834+CL834)/1000.0</f>
        <v>0</v>
      </c>
      <c r="O834">
        <f>(CD834 - IF(AH834&gt;1, K834*BY834*100.0/(AJ834*CR834), 0))*(CK834+CL834)/1000.0</f>
        <v>0</v>
      </c>
      <c r="P834">
        <f>2.0/((1/R834-1/Q834)+SIGN(R834)*SQRT((1/R834-1/Q834)*(1/R834-1/Q834) + 4*BZ834/((BZ834+1)*(BZ834+1))*(2*1/R834*1/Q834-1/Q834*1/Q834)))</f>
        <v>0</v>
      </c>
      <c r="Q834">
        <f>IF(LEFT(CA834,1)&lt;&gt;"0",IF(LEFT(CA834,1)="1",3.0,CB834),$D$5+$E$5*(CR834*CK834/($K$5*1000))+$F$5*(CR834*CK834/($K$5*1000))*MAX(MIN(BY834,$J$5),$I$5)*MAX(MIN(BY834,$J$5),$I$5)+$G$5*MAX(MIN(BY834,$J$5),$I$5)*(CR834*CK834/($K$5*1000))+$H$5*(CR834*CK834/($K$5*1000))*(CR834*CK834/($K$5*1000)))</f>
        <v>0</v>
      </c>
      <c r="R834">
        <f>I834*(1000-(1000*0.61365*exp(17.502*V834/(240.97+V834))/(CK834+CL834)+CF834)/2)/(1000*0.61365*exp(17.502*V834/(240.97+V834))/(CK834+CL834)-CF834)</f>
        <v>0</v>
      </c>
      <c r="S834">
        <f>1/((BZ834+1)/(P834/1.6)+1/(Q834/1.37)) + BZ834/((BZ834+1)/(P834/1.6) + BZ834/(Q834/1.37))</f>
        <v>0</v>
      </c>
      <c r="T834">
        <f>(BU834*BX834)</f>
        <v>0</v>
      </c>
      <c r="U834">
        <f>(CM834+(T834+2*0.95*5.67E-8*(((CM834+$B$7)+273)^4-(CM834+273)^4)-44100*I834)/(1.84*29.3*Q834+8*0.95*5.67E-8*(CM834+273)^3))</f>
        <v>0</v>
      </c>
      <c r="V834">
        <f>($C$7*CN834+$D$7*CO834+$E$7*U834)</f>
        <v>0</v>
      </c>
      <c r="W834">
        <f>0.61365*exp(17.502*V834/(240.97+V834))</f>
        <v>0</v>
      </c>
      <c r="X834">
        <f>(Y834/Z834*100)</f>
        <v>0</v>
      </c>
      <c r="Y834">
        <f>CF834*(CK834+CL834)/1000</f>
        <v>0</v>
      </c>
      <c r="Z834">
        <f>0.61365*exp(17.502*CM834/(240.97+CM834))</f>
        <v>0</v>
      </c>
      <c r="AA834">
        <f>(W834-CF834*(CK834+CL834)/1000)</f>
        <v>0</v>
      </c>
      <c r="AB834">
        <f>(-I834*44100)</f>
        <v>0</v>
      </c>
      <c r="AC834">
        <f>2*29.3*Q834*0.92*(CM834-V834)</f>
        <v>0</v>
      </c>
      <c r="AD834">
        <f>2*0.95*5.67E-8*(((CM834+$B$7)+273)^4-(V834+273)^4)</f>
        <v>0</v>
      </c>
      <c r="AE834">
        <f>T834+AD834+AB834+AC834</f>
        <v>0</v>
      </c>
      <c r="AF834">
        <v>0</v>
      </c>
      <c r="AG834">
        <v>0</v>
      </c>
      <c r="AH834">
        <f>IF(AF834*$H$13&gt;=AJ834,1.0,(AJ834/(AJ834-AF834*$H$13)))</f>
        <v>0</v>
      </c>
      <c r="AI834">
        <f>(AH834-1)*100</f>
        <v>0</v>
      </c>
      <c r="AJ834">
        <f>MAX(0,($B$13+$C$13*CR834)/(1+$D$13*CR834)*CK834/(CM834+273)*$E$13)</f>
        <v>0</v>
      </c>
      <c r="AK834" t="s">
        <v>303</v>
      </c>
      <c r="AL834" t="s">
        <v>303</v>
      </c>
      <c r="AM834">
        <v>0</v>
      </c>
      <c r="AN834">
        <v>0</v>
      </c>
      <c r="AO834">
        <f>1-AM834/AN834</f>
        <v>0</v>
      </c>
      <c r="AP834">
        <v>0</v>
      </c>
      <c r="AQ834" t="s">
        <v>303</v>
      </c>
      <c r="AR834" t="s">
        <v>303</v>
      </c>
      <c r="AS834">
        <v>0</v>
      </c>
      <c r="AT834">
        <v>0</v>
      </c>
      <c r="AU834">
        <f>1-AS834/AT834</f>
        <v>0</v>
      </c>
      <c r="AV834">
        <v>0.5</v>
      </c>
      <c r="AW834">
        <f>BV834</f>
        <v>0</v>
      </c>
      <c r="AX834">
        <f>K834</f>
        <v>0</v>
      </c>
      <c r="AY834">
        <f>AU834*AV834*AW834</f>
        <v>0</v>
      </c>
      <c r="AZ834">
        <f>(AX834-AP834)/AW834</f>
        <v>0</v>
      </c>
      <c r="BA834">
        <f>(AN834-AT834)/AT834</f>
        <v>0</v>
      </c>
      <c r="BB834">
        <f>AM834/(AO834+AM834/AT834)</f>
        <v>0</v>
      </c>
      <c r="BC834" t="s">
        <v>303</v>
      </c>
      <c r="BD834">
        <v>0</v>
      </c>
      <c r="BE834">
        <f>IF(BD834&lt;&gt;0, BD834, BB834)</f>
        <v>0</v>
      </c>
      <c r="BF834">
        <f>1-BE834/AT834</f>
        <v>0</v>
      </c>
      <c r="BG834">
        <f>(AT834-AS834)/(AT834-BE834)</f>
        <v>0</v>
      </c>
      <c r="BH834">
        <f>(AN834-AT834)/(AN834-BE834)</f>
        <v>0</v>
      </c>
      <c r="BI834">
        <f>(AT834-AS834)/(AT834-AM834)</f>
        <v>0</v>
      </c>
      <c r="BJ834">
        <f>(AN834-AT834)/(AN834-AM834)</f>
        <v>0</v>
      </c>
      <c r="BK834">
        <f>(BG834*BE834/AS834)</f>
        <v>0</v>
      </c>
      <c r="BL834">
        <f>(1-BK834)</f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f>$B$11*CS834+$C$11*CT834+$F$11*CU834*(1-CX834)</f>
        <v>0</v>
      </c>
      <c r="BV834">
        <f>BU834*BW834</f>
        <v>0</v>
      </c>
      <c r="BW834">
        <f>($B$11*$D$9+$C$11*$D$9+$F$11*((DH834+CZ834)/MAX(DH834+CZ834+DI834, 0.1)*$I$9+DI834/MAX(DH834+CZ834+DI834, 0.1)*$J$9))/($B$11+$C$11+$F$11)</f>
        <v>0</v>
      </c>
      <c r="BX834">
        <f>($B$11*$K$9+$C$11*$K$9+$F$11*((DH834+CZ834)/MAX(DH834+CZ834+DI834, 0.1)*$P$9+DI834/MAX(DH834+CZ834+DI834, 0.1)*$Q$9))/($B$11+$C$11+$F$11)</f>
        <v>0</v>
      </c>
      <c r="BY834">
        <v>6</v>
      </c>
      <c r="BZ834">
        <v>0.5</v>
      </c>
      <c r="CA834" t="s">
        <v>304</v>
      </c>
      <c r="CB834">
        <v>2</v>
      </c>
      <c r="CC834">
        <v>1625678849.5</v>
      </c>
      <c r="CD834">
        <v>405.334333333333</v>
      </c>
      <c r="CE834">
        <v>419.960666666667</v>
      </c>
      <c r="CF834">
        <v>23.4175</v>
      </c>
      <c r="CG834">
        <v>19.0696666666667</v>
      </c>
      <c r="CH834">
        <v>419.675666666667</v>
      </c>
      <c r="CI834">
        <v>25.1135</v>
      </c>
      <c r="CJ834">
        <v>500.045</v>
      </c>
      <c r="CK834">
        <v>100.413333333333</v>
      </c>
      <c r="CL834">
        <v>0.0995992666666667</v>
      </c>
      <c r="CM834">
        <v>37.9876</v>
      </c>
      <c r="CN834">
        <v>36.9310333333333</v>
      </c>
      <c r="CO834">
        <v>999.9</v>
      </c>
      <c r="CP834">
        <v>0</v>
      </c>
      <c r="CQ834">
        <v>0</v>
      </c>
      <c r="CR834">
        <v>10055.8333333333</v>
      </c>
      <c r="CS834">
        <v>0</v>
      </c>
      <c r="CT834">
        <v>4.79911666666667</v>
      </c>
      <c r="CU834">
        <v>1046.05</v>
      </c>
      <c r="CV834">
        <v>0.962009666666667</v>
      </c>
      <c r="CW834">
        <v>0.0379900333333333</v>
      </c>
      <c r="CX834">
        <v>0</v>
      </c>
      <c r="CY834">
        <v>1057.35666666667</v>
      </c>
      <c r="CZ834">
        <v>4.99912</v>
      </c>
      <c r="DA834">
        <v>11113.5</v>
      </c>
      <c r="DB834">
        <v>6713.13333333333</v>
      </c>
      <c r="DC834">
        <v>40.1036666666667</v>
      </c>
      <c r="DD834">
        <v>42.312</v>
      </c>
      <c r="DE834">
        <v>41.4583333333333</v>
      </c>
      <c r="DF834">
        <v>42.1036666666667</v>
      </c>
      <c r="DG834">
        <v>42.8536666666667</v>
      </c>
      <c r="DH834">
        <v>1001.5</v>
      </c>
      <c r="DI834">
        <v>39.55</v>
      </c>
      <c r="DJ834">
        <v>0</v>
      </c>
      <c r="DK834">
        <v>1625678851.4</v>
      </c>
      <c r="DL834">
        <v>0</v>
      </c>
      <c r="DM834">
        <v>1058.2364</v>
      </c>
      <c r="DN834">
        <v>-11.3184615225675</v>
      </c>
      <c r="DO834">
        <v>-80.7923075272819</v>
      </c>
      <c r="DP834">
        <v>11121.38</v>
      </c>
      <c r="DQ834">
        <v>15</v>
      </c>
      <c r="DR834">
        <v>1625677134.6</v>
      </c>
      <c r="DS834" t="s">
        <v>305</v>
      </c>
      <c r="DT834">
        <v>1625677128.6</v>
      </c>
      <c r="DU834">
        <v>1625677134.6</v>
      </c>
      <c r="DV834">
        <v>2</v>
      </c>
      <c r="DW834">
        <v>0.041</v>
      </c>
      <c r="DX834">
        <v>0.026</v>
      </c>
      <c r="DY834">
        <v>-14.347</v>
      </c>
      <c r="DZ834">
        <v>-1.389</v>
      </c>
      <c r="EA834">
        <v>420</v>
      </c>
      <c r="EB834">
        <v>5</v>
      </c>
      <c r="EC834">
        <v>0.14</v>
      </c>
      <c r="ED834">
        <v>0.08</v>
      </c>
      <c r="EE834">
        <v>-14.6579609756098</v>
      </c>
      <c r="EF834">
        <v>0.370843902439036</v>
      </c>
      <c r="EG834">
        <v>0.0729842778861337</v>
      </c>
      <c r="EH834">
        <v>1</v>
      </c>
      <c r="EI834">
        <v>1058.76764705882</v>
      </c>
      <c r="EJ834">
        <v>-9.86820316153962</v>
      </c>
      <c r="EK834">
        <v>0.991282766162775</v>
      </c>
      <c r="EL834">
        <v>1</v>
      </c>
      <c r="EM834">
        <v>4.31070658536585</v>
      </c>
      <c r="EN834">
        <v>0.227952961672471</v>
      </c>
      <c r="EO834">
        <v>0.0231785090336544</v>
      </c>
      <c r="EP834">
        <v>0</v>
      </c>
      <c r="EQ834">
        <v>2</v>
      </c>
      <c r="ER834">
        <v>3</v>
      </c>
      <c r="ES834" t="s">
        <v>349</v>
      </c>
      <c r="ET834">
        <v>100</v>
      </c>
      <c r="EU834">
        <v>100</v>
      </c>
      <c r="EV834">
        <v>-14.341</v>
      </c>
      <c r="EW834">
        <v>-1.6962</v>
      </c>
      <c r="EX834">
        <v>-14.3476998515065</v>
      </c>
      <c r="EY834">
        <v>0.000485247639819423</v>
      </c>
      <c r="EZ834">
        <v>-1.36446825205216e-06</v>
      </c>
      <c r="FA834">
        <v>5.78542989185787e-10</v>
      </c>
      <c r="FB834">
        <v>-1.1099058739466</v>
      </c>
      <c r="FC834">
        <v>-0.0508365997127688</v>
      </c>
      <c r="FD834">
        <v>0.00161886503163497</v>
      </c>
      <c r="FE834">
        <v>-2.08621555845513e-05</v>
      </c>
      <c r="FF834">
        <v>0</v>
      </c>
      <c r="FG834">
        <v>2096</v>
      </c>
      <c r="FH834">
        <v>2</v>
      </c>
      <c r="FI834">
        <v>28</v>
      </c>
      <c r="FJ834">
        <v>28.7</v>
      </c>
      <c r="FK834">
        <v>28.6</v>
      </c>
      <c r="FL834">
        <v>18</v>
      </c>
      <c r="FM834">
        <v>495.273</v>
      </c>
      <c r="FN834">
        <v>518.653</v>
      </c>
      <c r="FO834">
        <v>45.3213</v>
      </c>
      <c r="FP834">
        <v>27.435</v>
      </c>
      <c r="FQ834">
        <v>30.0007</v>
      </c>
      <c r="FR834">
        <v>27.1857</v>
      </c>
      <c r="FS834">
        <v>27.1342</v>
      </c>
      <c r="FT834">
        <v>21.6823</v>
      </c>
      <c r="FU834">
        <v>0</v>
      </c>
      <c r="FV834">
        <v>35.6112</v>
      </c>
      <c r="FW834">
        <v>45.4</v>
      </c>
      <c r="FX834">
        <v>420</v>
      </c>
      <c r="FY834">
        <v>20.9199</v>
      </c>
      <c r="FZ834">
        <v>101.597</v>
      </c>
      <c r="GA834">
        <v>96.084</v>
      </c>
    </row>
    <row r="835" spans="1:183">
      <c r="A835">
        <v>819</v>
      </c>
      <c r="B835">
        <v>1625678852.5</v>
      </c>
      <c r="C835">
        <v>1636.40000009537</v>
      </c>
      <c r="D835" t="s">
        <v>1944</v>
      </c>
      <c r="E835" t="s">
        <v>1945</v>
      </c>
      <c r="F835">
        <v>1</v>
      </c>
      <c r="G835" t="s">
        <v>302</v>
      </c>
      <c r="H835">
        <v>1625678851.5</v>
      </c>
      <c r="I835">
        <f>(J835)/1000</f>
        <v>0</v>
      </c>
      <c r="J835">
        <f>1000*CJ835*AH835*(CF835-CG835)/(100*BY835*(1000-AH835*CF835))</f>
        <v>0</v>
      </c>
      <c r="K835">
        <f>CJ835*AH835*(CE835-CD835*(1000-AH835*CG835)/(1000-AH835*CF835))/(100*BY835)</f>
        <v>0</v>
      </c>
      <c r="L835">
        <f>CD835 - IF(AH835&gt;1, K835*BY835*100.0/(AJ835*CR835), 0)</f>
        <v>0</v>
      </c>
      <c r="M835">
        <f>((S835-I835/2)*L835-K835)/(S835+I835/2)</f>
        <v>0</v>
      </c>
      <c r="N835">
        <f>M835*(CK835+CL835)/1000.0</f>
        <v>0</v>
      </c>
      <c r="O835">
        <f>(CD835 - IF(AH835&gt;1, K835*BY835*100.0/(AJ835*CR835), 0))*(CK835+CL835)/1000.0</f>
        <v>0</v>
      </c>
      <c r="P835">
        <f>2.0/((1/R835-1/Q835)+SIGN(R835)*SQRT((1/R835-1/Q835)*(1/R835-1/Q835) + 4*BZ835/((BZ835+1)*(BZ835+1))*(2*1/R835*1/Q835-1/Q835*1/Q835)))</f>
        <v>0</v>
      </c>
      <c r="Q835">
        <f>IF(LEFT(CA835,1)&lt;&gt;"0",IF(LEFT(CA835,1)="1",3.0,CB835),$D$5+$E$5*(CR835*CK835/($K$5*1000))+$F$5*(CR835*CK835/($K$5*1000))*MAX(MIN(BY835,$J$5),$I$5)*MAX(MIN(BY835,$J$5),$I$5)+$G$5*MAX(MIN(BY835,$J$5),$I$5)*(CR835*CK835/($K$5*1000))+$H$5*(CR835*CK835/($K$5*1000))*(CR835*CK835/($K$5*1000)))</f>
        <v>0</v>
      </c>
      <c r="R835">
        <f>I835*(1000-(1000*0.61365*exp(17.502*V835/(240.97+V835))/(CK835+CL835)+CF835)/2)/(1000*0.61365*exp(17.502*V835/(240.97+V835))/(CK835+CL835)-CF835)</f>
        <v>0</v>
      </c>
      <c r="S835">
        <f>1/((BZ835+1)/(P835/1.6)+1/(Q835/1.37)) + BZ835/((BZ835+1)/(P835/1.6) + BZ835/(Q835/1.37))</f>
        <v>0</v>
      </c>
      <c r="T835">
        <f>(BU835*BX835)</f>
        <v>0</v>
      </c>
      <c r="U835">
        <f>(CM835+(T835+2*0.95*5.67E-8*(((CM835+$B$7)+273)^4-(CM835+273)^4)-44100*I835)/(1.84*29.3*Q835+8*0.95*5.67E-8*(CM835+273)^3))</f>
        <v>0</v>
      </c>
      <c r="V835">
        <f>($C$7*CN835+$D$7*CO835+$E$7*U835)</f>
        <v>0</v>
      </c>
      <c r="W835">
        <f>0.61365*exp(17.502*V835/(240.97+V835))</f>
        <v>0</v>
      </c>
      <c r="X835">
        <f>(Y835/Z835*100)</f>
        <v>0</v>
      </c>
      <c r="Y835">
        <f>CF835*(CK835+CL835)/1000</f>
        <v>0</v>
      </c>
      <c r="Z835">
        <f>0.61365*exp(17.502*CM835/(240.97+CM835))</f>
        <v>0</v>
      </c>
      <c r="AA835">
        <f>(W835-CF835*(CK835+CL835)/1000)</f>
        <v>0</v>
      </c>
      <c r="AB835">
        <f>(-I835*44100)</f>
        <v>0</v>
      </c>
      <c r="AC835">
        <f>2*29.3*Q835*0.92*(CM835-V835)</f>
        <v>0</v>
      </c>
      <c r="AD835">
        <f>2*0.95*5.67E-8*(((CM835+$B$7)+273)^4-(V835+273)^4)</f>
        <v>0</v>
      </c>
      <c r="AE835">
        <f>T835+AD835+AB835+AC835</f>
        <v>0</v>
      </c>
      <c r="AF835">
        <v>0</v>
      </c>
      <c r="AG835">
        <v>0</v>
      </c>
      <c r="AH835">
        <f>IF(AF835*$H$13&gt;=AJ835,1.0,(AJ835/(AJ835-AF835*$H$13)))</f>
        <v>0</v>
      </c>
      <c r="AI835">
        <f>(AH835-1)*100</f>
        <v>0</v>
      </c>
      <c r="AJ835">
        <f>MAX(0,($B$13+$C$13*CR835)/(1+$D$13*CR835)*CK835/(CM835+273)*$E$13)</f>
        <v>0</v>
      </c>
      <c r="AK835" t="s">
        <v>303</v>
      </c>
      <c r="AL835" t="s">
        <v>303</v>
      </c>
      <c r="AM835">
        <v>0</v>
      </c>
      <c r="AN835">
        <v>0</v>
      </c>
      <c r="AO835">
        <f>1-AM835/AN835</f>
        <v>0</v>
      </c>
      <c r="AP835">
        <v>0</v>
      </c>
      <c r="AQ835" t="s">
        <v>303</v>
      </c>
      <c r="AR835" t="s">
        <v>303</v>
      </c>
      <c r="AS835">
        <v>0</v>
      </c>
      <c r="AT835">
        <v>0</v>
      </c>
      <c r="AU835">
        <f>1-AS835/AT835</f>
        <v>0</v>
      </c>
      <c r="AV835">
        <v>0.5</v>
      </c>
      <c r="AW835">
        <f>BV835</f>
        <v>0</v>
      </c>
      <c r="AX835">
        <f>K835</f>
        <v>0</v>
      </c>
      <c r="AY835">
        <f>AU835*AV835*AW835</f>
        <v>0</v>
      </c>
      <c r="AZ835">
        <f>(AX835-AP835)/AW835</f>
        <v>0</v>
      </c>
      <c r="BA835">
        <f>(AN835-AT835)/AT835</f>
        <v>0</v>
      </c>
      <c r="BB835">
        <f>AM835/(AO835+AM835/AT835)</f>
        <v>0</v>
      </c>
      <c r="BC835" t="s">
        <v>303</v>
      </c>
      <c r="BD835">
        <v>0</v>
      </c>
      <c r="BE835">
        <f>IF(BD835&lt;&gt;0, BD835, BB835)</f>
        <v>0</v>
      </c>
      <c r="BF835">
        <f>1-BE835/AT835</f>
        <v>0</v>
      </c>
      <c r="BG835">
        <f>(AT835-AS835)/(AT835-BE835)</f>
        <v>0</v>
      </c>
      <c r="BH835">
        <f>(AN835-AT835)/(AN835-BE835)</f>
        <v>0</v>
      </c>
      <c r="BI835">
        <f>(AT835-AS835)/(AT835-AM835)</f>
        <v>0</v>
      </c>
      <c r="BJ835">
        <f>(AN835-AT835)/(AN835-AM835)</f>
        <v>0</v>
      </c>
      <c r="BK835">
        <f>(BG835*BE835/AS835)</f>
        <v>0</v>
      </c>
      <c r="BL835">
        <f>(1-BK835)</f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f>$B$11*CS835+$C$11*CT835+$F$11*CU835*(1-CX835)</f>
        <v>0</v>
      </c>
      <c r="BV835">
        <f>BU835*BW835</f>
        <v>0</v>
      </c>
      <c r="BW835">
        <f>($B$11*$D$9+$C$11*$D$9+$F$11*((DH835+CZ835)/MAX(DH835+CZ835+DI835, 0.1)*$I$9+DI835/MAX(DH835+CZ835+DI835, 0.1)*$J$9))/($B$11+$C$11+$F$11)</f>
        <v>0</v>
      </c>
      <c r="BX835">
        <f>($B$11*$K$9+$C$11*$K$9+$F$11*((DH835+CZ835)/MAX(DH835+CZ835+DI835, 0.1)*$P$9+DI835/MAX(DH835+CZ835+DI835, 0.1)*$Q$9))/($B$11+$C$11+$F$11)</f>
        <v>0</v>
      </c>
      <c r="BY835">
        <v>6</v>
      </c>
      <c r="BZ835">
        <v>0.5</v>
      </c>
      <c r="CA835" t="s">
        <v>304</v>
      </c>
      <c r="CB835">
        <v>2</v>
      </c>
      <c r="CC835">
        <v>1625678851.5</v>
      </c>
      <c r="CD835">
        <v>405.320333333333</v>
      </c>
      <c r="CE835">
        <v>419.978</v>
      </c>
      <c r="CF835">
        <v>23.4610666666667</v>
      </c>
      <c r="CG835">
        <v>19.1023666666667</v>
      </c>
      <c r="CH835">
        <v>419.661666666667</v>
      </c>
      <c r="CI835">
        <v>25.1575</v>
      </c>
      <c r="CJ835">
        <v>499.968</v>
      </c>
      <c r="CK835">
        <v>100.414</v>
      </c>
      <c r="CL835">
        <v>0.0997969</v>
      </c>
      <c r="CM835">
        <v>38.0179333333333</v>
      </c>
      <c r="CN835">
        <v>36.9634333333333</v>
      </c>
      <c r="CO835">
        <v>999.9</v>
      </c>
      <c r="CP835">
        <v>0</v>
      </c>
      <c r="CQ835">
        <v>0</v>
      </c>
      <c r="CR835">
        <v>10016.2</v>
      </c>
      <c r="CS835">
        <v>0</v>
      </c>
      <c r="CT835">
        <v>4.86390666666667</v>
      </c>
      <c r="CU835">
        <v>1045.95666666667</v>
      </c>
      <c r="CV835">
        <v>0.962006</v>
      </c>
      <c r="CW835">
        <v>0.0379937</v>
      </c>
      <c r="CX835">
        <v>0</v>
      </c>
      <c r="CY835">
        <v>1056.99333333333</v>
      </c>
      <c r="CZ835">
        <v>4.99912</v>
      </c>
      <c r="DA835">
        <v>11112.3</v>
      </c>
      <c r="DB835">
        <v>6712.54666666667</v>
      </c>
      <c r="DC835">
        <v>40.1246666666667</v>
      </c>
      <c r="DD835">
        <v>42.375</v>
      </c>
      <c r="DE835">
        <v>41.625</v>
      </c>
      <c r="DF835">
        <v>42.125</v>
      </c>
      <c r="DG835">
        <v>42.9166666666667</v>
      </c>
      <c r="DH835">
        <v>1001.40666666667</v>
      </c>
      <c r="DI835">
        <v>39.55</v>
      </c>
      <c r="DJ835">
        <v>0</v>
      </c>
      <c r="DK835">
        <v>1625678853.2</v>
      </c>
      <c r="DL835">
        <v>0</v>
      </c>
      <c r="DM835">
        <v>1057.99153846154</v>
      </c>
      <c r="DN835">
        <v>-10.4697435997378</v>
      </c>
      <c r="DO835">
        <v>-75.0871795055196</v>
      </c>
      <c r="DP835">
        <v>11119.6038461538</v>
      </c>
      <c r="DQ835">
        <v>15</v>
      </c>
      <c r="DR835">
        <v>1625677134.6</v>
      </c>
      <c r="DS835" t="s">
        <v>305</v>
      </c>
      <c r="DT835">
        <v>1625677128.6</v>
      </c>
      <c r="DU835">
        <v>1625677134.6</v>
      </c>
      <c r="DV835">
        <v>2</v>
      </c>
      <c r="DW835">
        <v>0.041</v>
      </c>
      <c r="DX835">
        <v>0.026</v>
      </c>
      <c r="DY835">
        <v>-14.347</v>
      </c>
      <c r="DZ835">
        <v>-1.389</v>
      </c>
      <c r="EA835">
        <v>420</v>
      </c>
      <c r="EB835">
        <v>5</v>
      </c>
      <c r="EC835">
        <v>0.14</v>
      </c>
      <c r="ED835">
        <v>0.08</v>
      </c>
      <c r="EE835">
        <v>-14.6523512195122</v>
      </c>
      <c r="EF835">
        <v>0.267631358884994</v>
      </c>
      <c r="EG835">
        <v>0.0696901509013945</v>
      </c>
      <c r="EH835">
        <v>1</v>
      </c>
      <c r="EI835">
        <v>1058.38029411765</v>
      </c>
      <c r="EJ835">
        <v>-10.0725833989595</v>
      </c>
      <c r="EK835">
        <v>1.00776831281716</v>
      </c>
      <c r="EL835">
        <v>0</v>
      </c>
      <c r="EM835">
        <v>4.31809268292683</v>
      </c>
      <c r="EN835">
        <v>0.245688083623699</v>
      </c>
      <c r="EO835">
        <v>0.0247672395760314</v>
      </c>
      <c r="EP835">
        <v>0</v>
      </c>
      <c r="EQ835">
        <v>1</v>
      </c>
      <c r="ER835">
        <v>3</v>
      </c>
      <c r="ES835" t="s">
        <v>427</v>
      </c>
      <c r="ET835">
        <v>100</v>
      </c>
      <c r="EU835">
        <v>100</v>
      </c>
      <c r="EV835">
        <v>-14.342</v>
      </c>
      <c r="EW835">
        <v>-1.6966</v>
      </c>
      <c r="EX835">
        <v>-14.3476998515065</v>
      </c>
      <c r="EY835">
        <v>0.000485247639819423</v>
      </c>
      <c r="EZ835">
        <v>-1.36446825205216e-06</v>
      </c>
      <c r="FA835">
        <v>5.78542989185787e-10</v>
      </c>
      <c r="FB835">
        <v>-1.1099058739466</v>
      </c>
      <c r="FC835">
        <v>-0.0508365997127688</v>
      </c>
      <c r="FD835">
        <v>0.00161886503163497</v>
      </c>
      <c r="FE835">
        <v>-2.08621555845513e-05</v>
      </c>
      <c r="FF835">
        <v>0</v>
      </c>
      <c r="FG835">
        <v>2096</v>
      </c>
      <c r="FH835">
        <v>2</v>
      </c>
      <c r="FI835">
        <v>28</v>
      </c>
      <c r="FJ835">
        <v>28.7</v>
      </c>
      <c r="FK835">
        <v>28.6</v>
      </c>
      <c r="FL835">
        <v>18</v>
      </c>
      <c r="FM835">
        <v>495.663</v>
      </c>
      <c r="FN835">
        <v>518.479</v>
      </c>
      <c r="FO835">
        <v>45.367</v>
      </c>
      <c r="FP835">
        <v>27.4396</v>
      </c>
      <c r="FQ835">
        <v>30.0007</v>
      </c>
      <c r="FR835">
        <v>27.1886</v>
      </c>
      <c r="FS835">
        <v>27.137</v>
      </c>
      <c r="FT835">
        <v>21.6822</v>
      </c>
      <c r="FU835">
        <v>0</v>
      </c>
      <c r="FV835">
        <v>35.6112</v>
      </c>
      <c r="FW835">
        <v>45.4</v>
      </c>
      <c r="FX835">
        <v>420</v>
      </c>
      <c r="FY835">
        <v>20.8538</v>
      </c>
      <c r="FZ835">
        <v>101.596</v>
      </c>
      <c r="GA835">
        <v>96.0827</v>
      </c>
    </row>
    <row r="836" spans="1:183">
      <c r="A836">
        <v>820</v>
      </c>
      <c r="B836">
        <v>1625678854.5</v>
      </c>
      <c r="C836">
        <v>1638.40000009537</v>
      </c>
      <c r="D836" t="s">
        <v>1946</v>
      </c>
      <c r="E836" t="s">
        <v>1947</v>
      </c>
      <c r="F836">
        <v>1</v>
      </c>
      <c r="G836" t="s">
        <v>302</v>
      </c>
      <c r="H836">
        <v>1625678853.5</v>
      </c>
      <c r="I836">
        <f>(J836)/1000</f>
        <v>0</v>
      </c>
      <c r="J836">
        <f>1000*CJ836*AH836*(CF836-CG836)/(100*BY836*(1000-AH836*CF836))</f>
        <v>0</v>
      </c>
      <c r="K836">
        <f>CJ836*AH836*(CE836-CD836*(1000-AH836*CG836)/(1000-AH836*CF836))/(100*BY836)</f>
        <v>0</v>
      </c>
      <c r="L836">
        <f>CD836 - IF(AH836&gt;1, K836*BY836*100.0/(AJ836*CR836), 0)</f>
        <v>0</v>
      </c>
      <c r="M836">
        <f>((S836-I836/2)*L836-K836)/(S836+I836/2)</f>
        <v>0</v>
      </c>
      <c r="N836">
        <f>M836*(CK836+CL836)/1000.0</f>
        <v>0</v>
      </c>
      <c r="O836">
        <f>(CD836 - IF(AH836&gt;1, K836*BY836*100.0/(AJ836*CR836), 0))*(CK836+CL836)/1000.0</f>
        <v>0</v>
      </c>
      <c r="P836">
        <f>2.0/((1/R836-1/Q836)+SIGN(R836)*SQRT((1/R836-1/Q836)*(1/R836-1/Q836) + 4*BZ836/((BZ836+1)*(BZ836+1))*(2*1/R836*1/Q836-1/Q836*1/Q836)))</f>
        <v>0</v>
      </c>
      <c r="Q836">
        <f>IF(LEFT(CA836,1)&lt;&gt;"0",IF(LEFT(CA836,1)="1",3.0,CB836),$D$5+$E$5*(CR836*CK836/($K$5*1000))+$F$5*(CR836*CK836/($K$5*1000))*MAX(MIN(BY836,$J$5),$I$5)*MAX(MIN(BY836,$J$5),$I$5)+$G$5*MAX(MIN(BY836,$J$5),$I$5)*(CR836*CK836/($K$5*1000))+$H$5*(CR836*CK836/($K$5*1000))*(CR836*CK836/($K$5*1000)))</f>
        <v>0</v>
      </c>
      <c r="R836">
        <f>I836*(1000-(1000*0.61365*exp(17.502*V836/(240.97+V836))/(CK836+CL836)+CF836)/2)/(1000*0.61365*exp(17.502*V836/(240.97+V836))/(CK836+CL836)-CF836)</f>
        <v>0</v>
      </c>
      <c r="S836">
        <f>1/((BZ836+1)/(P836/1.6)+1/(Q836/1.37)) + BZ836/((BZ836+1)/(P836/1.6) + BZ836/(Q836/1.37))</f>
        <v>0</v>
      </c>
      <c r="T836">
        <f>(BU836*BX836)</f>
        <v>0</v>
      </c>
      <c r="U836">
        <f>(CM836+(T836+2*0.95*5.67E-8*(((CM836+$B$7)+273)^4-(CM836+273)^4)-44100*I836)/(1.84*29.3*Q836+8*0.95*5.67E-8*(CM836+273)^3))</f>
        <v>0</v>
      </c>
      <c r="V836">
        <f>($C$7*CN836+$D$7*CO836+$E$7*U836)</f>
        <v>0</v>
      </c>
      <c r="W836">
        <f>0.61365*exp(17.502*V836/(240.97+V836))</f>
        <v>0</v>
      </c>
      <c r="X836">
        <f>(Y836/Z836*100)</f>
        <v>0</v>
      </c>
      <c r="Y836">
        <f>CF836*(CK836+CL836)/1000</f>
        <v>0</v>
      </c>
      <c r="Z836">
        <f>0.61365*exp(17.502*CM836/(240.97+CM836))</f>
        <v>0</v>
      </c>
      <c r="AA836">
        <f>(W836-CF836*(CK836+CL836)/1000)</f>
        <v>0</v>
      </c>
      <c r="AB836">
        <f>(-I836*44100)</f>
        <v>0</v>
      </c>
      <c r="AC836">
        <f>2*29.3*Q836*0.92*(CM836-V836)</f>
        <v>0</v>
      </c>
      <c r="AD836">
        <f>2*0.95*5.67E-8*(((CM836+$B$7)+273)^4-(V836+273)^4)</f>
        <v>0</v>
      </c>
      <c r="AE836">
        <f>T836+AD836+AB836+AC836</f>
        <v>0</v>
      </c>
      <c r="AF836">
        <v>0</v>
      </c>
      <c r="AG836">
        <v>0</v>
      </c>
      <c r="AH836">
        <f>IF(AF836*$H$13&gt;=AJ836,1.0,(AJ836/(AJ836-AF836*$H$13)))</f>
        <v>0</v>
      </c>
      <c r="AI836">
        <f>(AH836-1)*100</f>
        <v>0</v>
      </c>
      <c r="AJ836">
        <f>MAX(0,($B$13+$C$13*CR836)/(1+$D$13*CR836)*CK836/(CM836+273)*$E$13)</f>
        <v>0</v>
      </c>
      <c r="AK836" t="s">
        <v>303</v>
      </c>
      <c r="AL836" t="s">
        <v>303</v>
      </c>
      <c r="AM836">
        <v>0</v>
      </c>
      <c r="AN836">
        <v>0</v>
      </c>
      <c r="AO836">
        <f>1-AM836/AN836</f>
        <v>0</v>
      </c>
      <c r="AP836">
        <v>0</v>
      </c>
      <c r="AQ836" t="s">
        <v>303</v>
      </c>
      <c r="AR836" t="s">
        <v>303</v>
      </c>
      <c r="AS836">
        <v>0</v>
      </c>
      <c r="AT836">
        <v>0</v>
      </c>
      <c r="AU836">
        <f>1-AS836/AT836</f>
        <v>0</v>
      </c>
      <c r="AV836">
        <v>0.5</v>
      </c>
      <c r="AW836">
        <f>BV836</f>
        <v>0</v>
      </c>
      <c r="AX836">
        <f>K836</f>
        <v>0</v>
      </c>
      <c r="AY836">
        <f>AU836*AV836*AW836</f>
        <v>0</v>
      </c>
      <c r="AZ836">
        <f>(AX836-AP836)/AW836</f>
        <v>0</v>
      </c>
      <c r="BA836">
        <f>(AN836-AT836)/AT836</f>
        <v>0</v>
      </c>
      <c r="BB836">
        <f>AM836/(AO836+AM836/AT836)</f>
        <v>0</v>
      </c>
      <c r="BC836" t="s">
        <v>303</v>
      </c>
      <c r="BD836">
        <v>0</v>
      </c>
      <c r="BE836">
        <f>IF(BD836&lt;&gt;0, BD836, BB836)</f>
        <v>0</v>
      </c>
      <c r="BF836">
        <f>1-BE836/AT836</f>
        <v>0</v>
      </c>
      <c r="BG836">
        <f>(AT836-AS836)/(AT836-BE836)</f>
        <v>0</v>
      </c>
      <c r="BH836">
        <f>(AN836-AT836)/(AN836-BE836)</f>
        <v>0</v>
      </c>
      <c r="BI836">
        <f>(AT836-AS836)/(AT836-AM836)</f>
        <v>0</v>
      </c>
      <c r="BJ836">
        <f>(AN836-AT836)/(AN836-AM836)</f>
        <v>0</v>
      </c>
      <c r="BK836">
        <f>(BG836*BE836/AS836)</f>
        <v>0</v>
      </c>
      <c r="BL836">
        <f>(1-BK836)</f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f>$B$11*CS836+$C$11*CT836+$F$11*CU836*(1-CX836)</f>
        <v>0</v>
      </c>
      <c r="BV836">
        <f>BU836*BW836</f>
        <v>0</v>
      </c>
      <c r="BW836">
        <f>($B$11*$D$9+$C$11*$D$9+$F$11*((DH836+CZ836)/MAX(DH836+CZ836+DI836, 0.1)*$I$9+DI836/MAX(DH836+CZ836+DI836, 0.1)*$J$9))/($B$11+$C$11+$F$11)</f>
        <v>0</v>
      </c>
      <c r="BX836">
        <f>($B$11*$K$9+$C$11*$K$9+$F$11*((DH836+CZ836)/MAX(DH836+CZ836+DI836, 0.1)*$P$9+DI836/MAX(DH836+CZ836+DI836, 0.1)*$Q$9))/($B$11+$C$11+$F$11)</f>
        <v>0</v>
      </c>
      <c r="BY836">
        <v>6</v>
      </c>
      <c r="BZ836">
        <v>0.5</v>
      </c>
      <c r="CA836" t="s">
        <v>304</v>
      </c>
      <c r="CB836">
        <v>2</v>
      </c>
      <c r="CC836">
        <v>1625678853.5</v>
      </c>
      <c r="CD836">
        <v>405.339333333333</v>
      </c>
      <c r="CE836">
        <v>419.980666666667</v>
      </c>
      <c r="CF836">
        <v>23.5013333333333</v>
      </c>
      <c r="CG836">
        <v>19.1346333333333</v>
      </c>
      <c r="CH836">
        <v>419.681333333333</v>
      </c>
      <c r="CI836">
        <v>25.1981</v>
      </c>
      <c r="CJ836">
        <v>500.057</v>
      </c>
      <c r="CK836">
        <v>100.414</v>
      </c>
      <c r="CL836">
        <v>0.100441666666667</v>
      </c>
      <c r="CM836">
        <v>38.0469</v>
      </c>
      <c r="CN836">
        <v>36.9859333333333</v>
      </c>
      <c r="CO836">
        <v>999.9</v>
      </c>
      <c r="CP836">
        <v>0</v>
      </c>
      <c r="CQ836">
        <v>0</v>
      </c>
      <c r="CR836">
        <v>9971.87666666667</v>
      </c>
      <c r="CS836">
        <v>0</v>
      </c>
      <c r="CT836">
        <v>4.96545666666667</v>
      </c>
      <c r="CU836">
        <v>1046.04666666667</v>
      </c>
      <c r="CV836">
        <v>0.962009666666667</v>
      </c>
      <c r="CW836">
        <v>0.0379900333333333</v>
      </c>
      <c r="CX836">
        <v>0</v>
      </c>
      <c r="CY836">
        <v>1056.70333333333</v>
      </c>
      <c r="CZ836">
        <v>4.99912</v>
      </c>
      <c r="DA836">
        <v>11112.1333333333</v>
      </c>
      <c r="DB836">
        <v>6713.13333333333</v>
      </c>
      <c r="DC836">
        <v>40.0623333333333</v>
      </c>
      <c r="DD836">
        <v>42.333</v>
      </c>
      <c r="DE836">
        <v>41.458</v>
      </c>
      <c r="DF836">
        <v>42.1453333333333</v>
      </c>
      <c r="DG836">
        <v>42.8956666666667</v>
      </c>
      <c r="DH836">
        <v>1001.49666666667</v>
      </c>
      <c r="DI836">
        <v>39.55</v>
      </c>
      <c r="DJ836">
        <v>0</v>
      </c>
      <c r="DK836">
        <v>1625678855.6</v>
      </c>
      <c r="DL836">
        <v>0</v>
      </c>
      <c r="DM836">
        <v>1057.57461538462</v>
      </c>
      <c r="DN836">
        <v>-9.77230769035714</v>
      </c>
      <c r="DO836">
        <v>-64.0307692129503</v>
      </c>
      <c r="DP836">
        <v>11117.0423076923</v>
      </c>
      <c r="DQ836">
        <v>15</v>
      </c>
      <c r="DR836">
        <v>1625677134.6</v>
      </c>
      <c r="DS836" t="s">
        <v>305</v>
      </c>
      <c r="DT836">
        <v>1625677128.6</v>
      </c>
      <c r="DU836">
        <v>1625677134.6</v>
      </c>
      <c r="DV836">
        <v>2</v>
      </c>
      <c r="DW836">
        <v>0.041</v>
      </c>
      <c r="DX836">
        <v>0.026</v>
      </c>
      <c r="DY836">
        <v>-14.347</v>
      </c>
      <c r="DZ836">
        <v>-1.389</v>
      </c>
      <c r="EA836">
        <v>420</v>
      </c>
      <c r="EB836">
        <v>5</v>
      </c>
      <c r="EC836">
        <v>0.14</v>
      </c>
      <c r="ED836">
        <v>0.08</v>
      </c>
      <c r="EE836">
        <v>-14.6392097560976</v>
      </c>
      <c r="EF836">
        <v>0.0410968641114897</v>
      </c>
      <c r="EG836">
        <v>0.0558896770645487</v>
      </c>
      <c r="EH836">
        <v>1</v>
      </c>
      <c r="EI836">
        <v>1058.05545454545</v>
      </c>
      <c r="EJ836">
        <v>-9.99212116922292</v>
      </c>
      <c r="EK836">
        <v>0.975521898886236</v>
      </c>
      <c r="EL836">
        <v>1</v>
      </c>
      <c r="EM836">
        <v>4.32560463414634</v>
      </c>
      <c r="EN836">
        <v>0.265107177700353</v>
      </c>
      <c r="EO836">
        <v>0.0264288756622106</v>
      </c>
      <c r="EP836">
        <v>0</v>
      </c>
      <c r="EQ836">
        <v>2</v>
      </c>
      <c r="ER836">
        <v>3</v>
      </c>
      <c r="ES836" t="s">
        <v>349</v>
      </c>
      <c r="ET836">
        <v>100</v>
      </c>
      <c r="EU836">
        <v>100</v>
      </c>
      <c r="EV836">
        <v>-14.342</v>
      </c>
      <c r="EW836">
        <v>-1.697</v>
      </c>
      <c r="EX836">
        <v>-14.3476998515065</v>
      </c>
      <c r="EY836">
        <v>0.000485247639819423</v>
      </c>
      <c r="EZ836">
        <v>-1.36446825205216e-06</v>
      </c>
      <c r="FA836">
        <v>5.78542989185787e-10</v>
      </c>
      <c r="FB836">
        <v>-1.1099058739466</v>
      </c>
      <c r="FC836">
        <v>-0.0508365997127688</v>
      </c>
      <c r="FD836">
        <v>0.00161886503163497</v>
      </c>
      <c r="FE836">
        <v>-2.08621555845513e-05</v>
      </c>
      <c r="FF836">
        <v>0</v>
      </c>
      <c r="FG836">
        <v>2096</v>
      </c>
      <c r="FH836">
        <v>2</v>
      </c>
      <c r="FI836">
        <v>28</v>
      </c>
      <c r="FJ836">
        <v>28.8</v>
      </c>
      <c r="FK836">
        <v>28.7</v>
      </c>
      <c r="FL836">
        <v>18</v>
      </c>
      <c r="FM836">
        <v>495.804</v>
      </c>
      <c r="FN836">
        <v>518.561</v>
      </c>
      <c r="FO836">
        <v>45.413</v>
      </c>
      <c r="FP836">
        <v>27.4431</v>
      </c>
      <c r="FQ836">
        <v>30.0008</v>
      </c>
      <c r="FR836">
        <v>27.1914</v>
      </c>
      <c r="FS836">
        <v>27.1399</v>
      </c>
      <c r="FT836">
        <v>21.6825</v>
      </c>
      <c r="FU836">
        <v>0</v>
      </c>
      <c r="FV836">
        <v>36.0057</v>
      </c>
      <c r="FW836">
        <v>45.47</v>
      </c>
      <c r="FX836">
        <v>420</v>
      </c>
      <c r="FY836">
        <v>20.7775</v>
      </c>
      <c r="FZ836">
        <v>101.595</v>
      </c>
      <c r="GA836">
        <v>96.0817</v>
      </c>
    </row>
    <row r="837" spans="1:183">
      <c r="A837">
        <v>821</v>
      </c>
      <c r="B837">
        <v>1625678856.5</v>
      </c>
      <c r="C837">
        <v>1640.40000009537</v>
      </c>
      <c r="D837" t="s">
        <v>1948</v>
      </c>
      <c r="E837" t="s">
        <v>1949</v>
      </c>
      <c r="F837">
        <v>1</v>
      </c>
      <c r="G837" t="s">
        <v>302</v>
      </c>
      <c r="H837">
        <v>1625678855.5</v>
      </c>
      <c r="I837">
        <f>(J837)/1000</f>
        <v>0</v>
      </c>
      <c r="J837">
        <f>1000*CJ837*AH837*(CF837-CG837)/(100*BY837*(1000-AH837*CF837))</f>
        <v>0</v>
      </c>
      <c r="K837">
        <f>CJ837*AH837*(CE837-CD837*(1000-AH837*CG837)/(1000-AH837*CF837))/(100*BY837)</f>
        <v>0</v>
      </c>
      <c r="L837">
        <f>CD837 - IF(AH837&gt;1, K837*BY837*100.0/(AJ837*CR837), 0)</f>
        <v>0</v>
      </c>
      <c r="M837">
        <f>((S837-I837/2)*L837-K837)/(S837+I837/2)</f>
        <v>0</v>
      </c>
      <c r="N837">
        <f>M837*(CK837+CL837)/1000.0</f>
        <v>0</v>
      </c>
      <c r="O837">
        <f>(CD837 - IF(AH837&gt;1, K837*BY837*100.0/(AJ837*CR837), 0))*(CK837+CL837)/1000.0</f>
        <v>0</v>
      </c>
      <c r="P837">
        <f>2.0/((1/R837-1/Q837)+SIGN(R837)*SQRT((1/R837-1/Q837)*(1/R837-1/Q837) + 4*BZ837/((BZ837+1)*(BZ837+1))*(2*1/R837*1/Q837-1/Q837*1/Q837)))</f>
        <v>0</v>
      </c>
      <c r="Q837">
        <f>IF(LEFT(CA837,1)&lt;&gt;"0",IF(LEFT(CA837,1)="1",3.0,CB837),$D$5+$E$5*(CR837*CK837/($K$5*1000))+$F$5*(CR837*CK837/($K$5*1000))*MAX(MIN(BY837,$J$5),$I$5)*MAX(MIN(BY837,$J$5),$I$5)+$G$5*MAX(MIN(BY837,$J$5),$I$5)*(CR837*CK837/($K$5*1000))+$H$5*(CR837*CK837/($K$5*1000))*(CR837*CK837/($K$5*1000)))</f>
        <v>0</v>
      </c>
      <c r="R837">
        <f>I837*(1000-(1000*0.61365*exp(17.502*V837/(240.97+V837))/(CK837+CL837)+CF837)/2)/(1000*0.61365*exp(17.502*V837/(240.97+V837))/(CK837+CL837)-CF837)</f>
        <v>0</v>
      </c>
      <c r="S837">
        <f>1/((BZ837+1)/(P837/1.6)+1/(Q837/1.37)) + BZ837/((BZ837+1)/(P837/1.6) + BZ837/(Q837/1.37))</f>
        <v>0</v>
      </c>
      <c r="T837">
        <f>(BU837*BX837)</f>
        <v>0</v>
      </c>
      <c r="U837">
        <f>(CM837+(T837+2*0.95*5.67E-8*(((CM837+$B$7)+273)^4-(CM837+273)^4)-44100*I837)/(1.84*29.3*Q837+8*0.95*5.67E-8*(CM837+273)^3))</f>
        <v>0</v>
      </c>
      <c r="V837">
        <f>($C$7*CN837+$D$7*CO837+$E$7*U837)</f>
        <v>0</v>
      </c>
      <c r="W837">
        <f>0.61365*exp(17.502*V837/(240.97+V837))</f>
        <v>0</v>
      </c>
      <c r="X837">
        <f>(Y837/Z837*100)</f>
        <v>0</v>
      </c>
      <c r="Y837">
        <f>CF837*(CK837+CL837)/1000</f>
        <v>0</v>
      </c>
      <c r="Z837">
        <f>0.61365*exp(17.502*CM837/(240.97+CM837))</f>
        <v>0</v>
      </c>
      <c r="AA837">
        <f>(W837-CF837*(CK837+CL837)/1000)</f>
        <v>0</v>
      </c>
      <c r="AB837">
        <f>(-I837*44100)</f>
        <v>0</v>
      </c>
      <c r="AC837">
        <f>2*29.3*Q837*0.92*(CM837-V837)</f>
        <v>0</v>
      </c>
      <c r="AD837">
        <f>2*0.95*5.67E-8*(((CM837+$B$7)+273)^4-(V837+273)^4)</f>
        <v>0</v>
      </c>
      <c r="AE837">
        <f>T837+AD837+AB837+AC837</f>
        <v>0</v>
      </c>
      <c r="AF837">
        <v>0</v>
      </c>
      <c r="AG837">
        <v>0</v>
      </c>
      <c r="AH837">
        <f>IF(AF837*$H$13&gt;=AJ837,1.0,(AJ837/(AJ837-AF837*$H$13)))</f>
        <v>0</v>
      </c>
      <c r="AI837">
        <f>(AH837-1)*100</f>
        <v>0</v>
      </c>
      <c r="AJ837">
        <f>MAX(0,($B$13+$C$13*CR837)/(1+$D$13*CR837)*CK837/(CM837+273)*$E$13)</f>
        <v>0</v>
      </c>
      <c r="AK837" t="s">
        <v>303</v>
      </c>
      <c r="AL837" t="s">
        <v>303</v>
      </c>
      <c r="AM837">
        <v>0</v>
      </c>
      <c r="AN837">
        <v>0</v>
      </c>
      <c r="AO837">
        <f>1-AM837/AN837</f>
        <v>0</v>
      </c>
      <c r="AP837">
        <v>0</v>
      </c>
      <c r="AQ837" t="s">
        <v>303</v>
      </c>
      <c r="AR837" t="s">
        <v>303</v>
      </c>
      <c r="AS837">
        <v>0</v>
      </c>
      <c r="AT837">
        <v>0</v>
      </c>
      <c r="AU837">
        <f>1-AS837/AT837</f>
        <v>0</v>
      </c>
      <c r="AV837">
        <v>0.5</v>
      </c>
      <c r="AW837">
        <f>BV837</f>
        <v>0</v>
      </c>
      <c r="AX837">
        <f>K837</f>
        <v>0</v>
      </c>
      <c r="AY837">
        <f>AU837*AV837*AW837</f>
        <v>0</v>
      </c>
      <c r="AZ837">
        <f>(AX837-AP837)/AW837</f>
        <v>0</v>
      </c>
      <c r="BA837">
        <f>(AN837-AT837)/AT837</f>
        <v>0</v>
      </c>
      <c r="BB837">
        <f>AM837/(AO837+AM837/AT837)</f>
        <v>0</v>
      </c>
      <c r="BC837" t="s">
        <v>303</v>
      </c>
      <c r="BD837">
        <v>0</v>
      </c>
      <c r="BE837">
        <f>IF(BD837&lt;&gt;0, BD837, BB837)</f>
        <v>0</v>
      </c>
      <c r="BF837">
        <f>1-BE837/AT837</f>
        <v>0</v>
      </c>
      <c r="BG837">
        <f>(AT837-AS837)/(AT837-BE837)</f>
        <v>0</v>
      </c>
      <c r="BH837">
        <f>(AN837-AT837)/(AN837-BE837)</f>
        <v>0</v>
      </c>
      <c r="BI837">
        <f>(AT837-AS837)/(AT837-AM837)</f>
        <v>0</v>
      </c>
      <c r="BJ837">
        <f>(AN837-AT837)/(AN837-AM837)</f>
        <v>0</v>
      </c>
      <c r="BK837">
        <f>(BG837*BE837/AS837)</f>
        <v>0</v>
      </c>
      <c r="BL837">
        <f>(1-BK837)</f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f>$B$11*CS837+$C$11*CT837+$F$11*CU837*(1-CX837)</f>
        <v>0</v>
      </c>
      <c r="BV837">
        <f>BU837*BW837</f>
        <v>0</v>
      </c>
      <c r="BW837">
        <f>($B$11*$D$9+$C$11*$D$9+$F$11*((DH837+CZ837)/MAX(DH837+CZ837+DI837, 0.1)*$I$9+DI837/MAX(DH837+CZ837+DI837, 0.1)*$J$9))/($B$11+$C$11+$F$11)</f>
        <v>0</v>
      </c>
      <c r="BX837">
        <f>($B$11*$K$9+$C$11*$K$9+$F$11*((DH837+CZ837)/MAX(DH837+CZ837+DI837, 0.1)*$P$9+DI837/MAX(DH837+CZ837+DI837, 0.1)*$Q$9))/($B$11+$C$11+$F$11)</f>
        <v>0</v>
      </c>
      <c r="BY837">
        <v>6</v>
      </c>
      <c r="BZ837">
        <v>0.5</v>
      </c>
      <c r="CA837" t="s">
        <v>304</v>
      </c>
      <c r="CB837">
        <v>2</v>
      </c>
      <c r="CC837">
        <v>1625678855.5</v>
      </c>
      <c r="CD837">
        <v>405.359333333333</v>
      </c>
      <c r="CE837">
        <v>419.944666666667</v>
      </c>
      <c r="CF837">
        <v>23.5408666666667</v>
      </c>
      <c r="CG837">
        <v>19.1687</v>
      </c>
      <c r="CH837">
        <v>419.700666666667</v>
      </c>
      <c r="CI837">
        <v>25.2380333333333</v>
      </c>
      <c r="CJ837">
        <v>500.068666666667</v>
      </c>
      <c r="CK837">
        <v>100.415333333333</v>
      </c>
      <c r="CL837">
        <v>0.100426</v>
      </c>
      <c r="CM837">
        <v>38.0791666666667</v>
      </c>
      <c r="CN837">
        <v>37.0162333333333</v>
      </c>
      <c r="CO837">
        <v>999.9</v>
      </c>
      <c r="CP837">
        <v>0</v>
      </c>
      <c r="CQ837">
        <v>0</v>
      </c>
      <c r="CR837">
        <v>9968.33333333333</v>
      </c>
      <c r="CS837">
        <v>0</v>
      </c>
      <c r="CT837">
        <v>5.04035666666667</v>
      </c>
      <c r="CU837">
        <v>1045.95</v>
      </c>
      <c r="CV837">
        <v>0.962006</v>
      </c>
      <c r="CW837">
        <v>0.0379937</v>
      </c>
      <c r="CX837">
        <v>0</v>
      </c>
      <c r="CY837">
        <v>1056.35666666667</v>
      </c>
      <c r="CZ837">
        <v>4.99912</v>
      </c>
      <c r="DA837">
        <v>11108.5333333333</v>
      </c>
      <c r="DB837">
        <v>6712.52</v>
      </c>
      <c r="DC837">
        <v>40.2286666666667</v>
      </c>
      <c r="DD837">
        <v>42.312</v>
      </c>
      <c r="DE837">
        <v>41.625</v>
      </c>
      <c r="DF837">
        <v>42.2286666666667</v>
      </c>
      <c r="DG837">
        <v>42.8746666666667</v>
      </c>
      <c r="DH837">
        <v>1001.4</v>
      </c>
      <c r="DI837">
        <v>39.55</v>
      </c>
      <c r="DJ837">
        <v>0</v>
      </c>
      <c r="DK837">
        <v>1625678857.4</v>
      </c>
      <c r="DL837">
        <v>0</v>
      </c>
      <c r="DM837">
        <v>1057.2136</v>
      </c>
      <c r="DN837">
        <v>-9.28769230271691</v>
      </c>
      <c r="DO837">
        <v>-59.7230767991613</v>
      </c>
      <c r="DP837">
        <v>11114.744</v>
      </c>
      <c r="DQ837">
        <v>15</v>
      </c>
      <c r="DR837">
        <v>1625677134.6</v>
      </c>
      <c r="DS837" t="s">
        <v>305</v>
      </c>
      <c r="DT837">
        <v>1625677128.6</v>
      </c>
      <c r="DU837">
        <v>1625677134.6</v>
      </c>
      <c r="DV837">
        <v>2</v>
      </c>
      <c r="DW837">
        <v>0.041</v>
      </c>
      <c r="DX837">
        <v>0.026</v>
      </c>
      <c r="DY837">
        <v>-14.347</v>
      </c>
      <c r="DZ837">
        <v>-1.389</v>
      </c>
      <c r="EA837">
        <v>420</v>
      </c>
      <c r="EB837">
        <v>5</v>
      </c>
      <c r="EC837">
        <v>0.14</v>
      </c>
      <c r="ED837">
        <v>0.08</v>
      </c>
      <c r="EE837">
        <v>-14.6239804878049</v>
      </c>
      <c r="EF837">
        <v>-0.0994306620209043</v>
      </c>
      <c r="EG837">
        <v>0.0414861082803612</v>
      </c>
      <c r="EH837">
        <v>1</v>
      </c>
      <c r="EI837">
        <v>1057.75909090909</v>
      </c>
      <c r="EJ837">
        <v>-10.0375153076309</v>
      </c>
      <c r="EK837">
        <v>0.982755444890964</v>
      </c>
      <c r="EL837">
        <v>0</v>
      </c>
      <c r="EM837">
        <v>4.33380804878049</v>
      </c>
      <c r="EN837">
        <v>0.26392264808362</v>
      </c>
      <c r="EO837">
        <v>0.0262840192771858</v>
      </c>
      <c r="EP837">
        <v>0</v>
      </c>
      <c r="EQ837">
        <v>1</v>
      </c>
      <c r="ER837">
        <v>3</v>
      </c>
      <c r="ES837" t="s">
        <v>427</v>
      </c>
      <c r="ET837">
        <v>100</v>
      </c>
      <c r="EU837">
        <v>100</v>
      </c>
      <c r="EV837">
        <v>-14.342</v>
      </c>
      <c r="EW837">
        <v>-1.6973</v>
      </c>
      <c r="EX837">
        <v>-14.3476998515065</v>
      </c>
      <c r="EY837">
        <v>0.000485247639819423</v>
      </c>
      <c r="EZ837">
        <v>-1.36446825205216e-06</v>
      </c>
      <c r="FA837">
        <v>5.78542989185787e-10</v>
      </c>
      <c r="FB837">
        <v>-1.1099058739466</v>
      </c>
      <c r="FC837">
        <v>-0.0508365997127688</v>
      </c>
      <c r="FD837">
        <v>0.00161886503163497</v>
      </c>
      <c r="FE837">
        <v>-2.08621555845513e-05</v>
      </c>
      <c r="FF837">
        <v>0</v>
      </c>
      <c r="FG837">
        <v>2096</v>
      </c>
      <c r="FH837">
        <v>2</v>
      </c>
      <c r="FI837">
        <v>28</v>
      </c>
      <c r="FJ837">
        <v>28.8</v>
      </c>
      <c r="FK837">
        <v>28.7</v>
      </c>
      <c r="FL837">
        <v>18</v>
      </c>
      <c r="FM837">
        <v>495.637</v>
      </c>
      <c r="FN837">
        <v>518.568</v>
      </c>
      <c r="FO837">
        <v>45.4538</v>
      </c>
      <c r="FP837">
        <v>27.4467</v>
      </c>
      <c r="FQ837">
        <v>30.0007</v>
      </c>
      <c r="FR837">
        <v>27.1943</v>
      </c>
      <c r="FS837">
        <v>27.1427</v>
      </c>
      <c r="FT837">
        <v>21.6828</v>
      </c>
      <c r="FU837">
        <v>0</v>
      </c>
      <c r="FV837">
        <v>36.0057</v>
      </c>
      <c r="FW837">
        <v>45.54</v>
      </c>
      <c r="FX837">
        <v>420</v>
      </c>
      <c r="FY837">
        <v>20.6937</v>
      </c>
      <c r="FZ837">
        <v>101.595</v>
      </c>
      <c r="GA837">
        <v>96.0812</v>
      </c>
    </row>
    <row r="838" spans="1:183">
      <c r="A838">
        <v>822</v>
      </c>
      <c r="B838">
        <v>1625678858.5</v>
      </c>
      <c r="C838">
        <v>1642.40000009537</v>
      </c>
      <c r="D838" t="s">
        <v>1950</v>
      </c>
      <c r="E838" t="s">
        <v>1951</v>
      </c>
      <c r="F838">
        <v>1</v>
      </c>
      <c r="G838" t="s">
        <v>302</v>
      </c>
      <c r="H838">
        <v>1625678857.5</v>
      </c>
      <c r="I838">
        <f>(J838)/1000</f>
        <v>0</v>
      </c>
      <c r="J838">
        <f>1000*CJ838*AH838*(CF838-CG838)/(100*BY838*(1000-AH838*CF838))</f>
        <v>0</v>
      </c>
      <c r="K838">
        <f>CJ838*AH838*(CE838-CD838*(1000-AH838*CG838)/(1000-AH838*CF838))/(100*BY838)</f>
        <v>0</v>
      </c>
      <c r="L838">
        <f>CD838 - IF(AH838&gt;1, K838*BY838*100.0/(AJ838*CR838), 0)</f>
        <v>0</v>
      </c>
      <c r="M838">
        <f>((S838-I838/2)*L838-K838)/(S838+I838/2)</f>
        <v>0</v>
      </c>
      <c r="N838">
        <f>M838*(CK838+CL838)/1000.0</f>
        <v>0</v>
      </c>
      <c r="O838">
        <f>(CD838 - IF(AH838&gt;1, K838*BY838*100.0/(AJ838*CR838), 0))*(CK838+CL838)/1000.0</f>
        <v>0</v>
      </c>
      <c r="P838">
        <f>2.0/((1/R838-1/Q838)+SIGN(R838)*SQRT((1/R838-1/Q838)*(1/R838-1/Q838) + 4*BZ838/((BZ838+1)*(BZ838+1))*(2*1/R838*1/Q838-1/Q838*1/Q838)))</f>
        <v>0</v>
      </c>
      <c r="Q838">
        <f>IF(LEFT(CA838,1)&lt;&gt;"0",IF(LEFT(CA838,1)="1",3.0,CB838),$D$5+$E$5*(CR838*CK838/($K$5*1000))+$F$5*(CR838*CK838/($K$5*1000))*MAX(MIN(BY838,$J$5),$I$5)*MAX(MIN(BY838,$J$5),$I$5)+$G$5*MAX(MIN(BY838,$J$5),$I$5)*(CR838*CK838/($K$5*1000))+$H$5*(CR838*CK838/($K$5*1000))*(CR838*CK838/($K$5*1000)))</f>
        <v>0</v>
      </c>
      <c r="R838">
        <f>I838*(1000-(1000*0.61365*exp(17.502*V838/(240.97+V838))/(CK838+CL838)+CF838)/2)/(1000*0.61365*exp(17.502*V838/(240.97+V838))/(CK838+CL838)-CF838)</f>
        <v>0</v>
      </c>
      <c r="S838">
        <f>1/((BZ838+1)/(P838/1.6)+1/(Q838/1.37)) + BZ838/((BZ838+1)/(P838/1.6) + BZ838/(Q838/1.37))</f>
        <v>0</v>
      </c>
      <c r="T838">
        <f>(BU838*BX838)</f>
        <v>0</v>
      </c>
      <c r="U838">
        <f>(CM838+(T838+2*0.95*5.67E-8*(((CM838+$B$7)+273)^4-(CM838+273)^4)-44100*I838)/(1.84*29.3*Q838+8*0.95*5.67E-8*(CM838+273)^3))</f>
        <v>0</v>
      </c>
      <c r="V838">
        <f>($C$7*CN838+$D$7*CO838+$E$7*U838)</f>
        <v>0</v>
      </c>
      <c r="W838">
        <f>0.61365*exp(17.502*V838/(240.97+V838))</f>
        <v>0</v>
      </c>
      <c r="X838">
        <f>(Y838/Z838*100)</f>
        <v>0</v>
      </c>
      <c r="Y838">
        <f>CF838*(CK838+CL838)/1000</f>
        <v>0</v>
      </c>
      <c r="Z838">
        <f>0.61365*exp(17.502*CM838/(240.97+CM838))</f>
        <v>0</v>
      </c>
      <c r="AA838">
        <f>(W838-CF838*(CK838+CL838)/1000)</f>
        <v>0</v>
      </c>
      <c r="AB838">
        <f>(-I838*44100)</f>
        <v>0</v>
      </c>
      <c r="AC838">
        <f>2*29.3*Q838*0.92*(CM838-V838)</f>
        <v>0</v>
      </c>
      <c r="AD838">
        <f>2*0.95*5.67E-8*(((CM838+$B$7)+273)^4-(V838+273)^4)</f>
        <v>0</v>
      </c>
      <c r="AE838">
        <f>T838+AD838+AB838+AC838</f>
        <v>0</v>
      </c>
      <c r="AF838">
        <v>0</v>
      </c>
      <c r="AG838">
        <v>0</v>
      </c>
      <c r="AH838">
        <f>IF(AF838*$H$13&gt;=AJ838,1.0,(AJ838/(AJ838-AF838*$H$13)))</f>
        <v>0</v>
      </c>
      <c r="AI838">
        <f>(AH838-1)*100</f>
        <v>0</v>
      </c>
      <c r="AJ838">
        <f>MAX(0,($B$13+$C$13*CR838)/(1+$D$13*CR838)*CK838/(CM838+273)*$E$13)</f>
        <v>0</v>
      </c>
      <c r="AK838" t="s">
        <v>303</v>
      </c>
      <c r="AL838" t="s">
        <v>303</v>
      </c>
      <c r="AM838">
        <v>0</v>
      </c>
      <c r="AN838">
        <v>0</v>
      </c>
      <c r="AO838">
        <f>1-AM838/AN838</f>
        <v>0</v>
      </c>
      <c r="AP838">
        <v>0</v>
      </c>
      <c r="AQ838" t="s">
        <v>303</v>
      </c>
      <c r="AR838" t="s">
        <v>303</v>
      </c>
      <c r="AS838">
        <v>0</v>
      </c>
      <c r="AT838">
        <v>0</v>
      </c>
      <c r="AU838">
        <f>1-AS838/AT838</f>
        <v>0</v>
      </c>
      <c r="AV838">
        <v>0.5</v>
      </c>
      <c r="AW838">
        <f>BV838</f>
        <v>0</v>
      </c>
      <c r="AX838">
        <f>K838</f>
        <v>0</v>
      </c>
      <c r="AY838">
        <f>AU838*AV838*AW838</f>
        <v>0</v>
      </c>
      <c r="AZ838">
        <f>(AX838-AP838)/AW838</f>
        <v>0</v>
      </c>
      <c r="BA838">
        <f>(AN838-AT838)/AT838</f>
        <v>0</v>
      </c>
      <c r="BB838">
        <f>AM838/(AO838+AM838/AT838)</f>
        <v>0</v>
      </c>
      <c r="BC838" t="s">
        <v>303</v>
      </c>
      <c r="BD838">
        <v>0</v>
      </c>
      <c r="BE838">
        <f>IF(BD838&lt;&gt;0, BD838, BB838)</f>
        <v>0</v>
      </c>
      <c r="BF838">
        <f>1-BE838/AT838</f>
        <v>0</v>
      </c>
      <c r="BG838">
        <f>(AT838-AS838)/(AT838-BE838)</f>
        <v>0</v>
      </c>
      <c r="BH838">
        <f>(AN838-AT838)/(AN838-BE838)</f>
        <v>0</v>
      </c>
      <c r="BI838">
        <f>(AT838-AS838)/(AT838-AM838)</f>
        <v>0</v>
      </c>
      <c r="BJ838">
        <f>(AN838-AT838)/(AN838-AM838)</f>
        <v>0</v>
      </c>
      <c r="BK838">
        <f>(BG838*BE838/AS838)</f>
        <v>0</v>
      </c>
      <c r="BL838">
        <f>(1-BK838)</f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f>$B$11*CS838+$C$11*CT838+$F$11*CU838*(1-CX838)</f>
        <v>0</v>
      </c>
      <c r="BV838">
        <f>BU838*BW838</f>
        <v>0</v>
      </c>
      <c r="BW838">
        <f>($B$11*$D$9+$C$11*$D$9+$F$11*((DH838+CZ838)/MAX(DH838+CZ838+DI838, 0.1)*$I$9+DI838/MAX(DH838+CZ838+DI838, 0.1)*$J$9))/($B$11+$C$11+$F$11)</f>
        <v>0</v>
      </c>
      <c r="BX838">
        <f>($B$11*$K$9+$C$11*$K$9+$F$11*((DH838+CZ838)/MAX(DH838+CZ838+DI838, 0.1)*$P$9+DI838/MAX(DH838+CZ838+DI838, 0.1)*$Q$9))/($B$11+$C$11+$F$11)</f>
        <v>0</v>
      </c>
      <c r="BY838">
        <v>6</v>
      </c>
      <c r="BZ838">
        <v>0.5</v>
      </c>
      <c r="CA838" t="s">
        <v>304</v>
      </c>
      <c r="CB838">
        <v>2</v>
      </c>
      <c r="CC838">
        <v>1625678857.5</v>
      </c>
      <c r="CD838">
        <v>405.359666666667</v>
      </c>
      <c r="CE838">
        <v>419.959333333333</v>
      </c>
      <c r="CF838">
        <v>23.5825666666667</v>
      </c>
      <c r="CG838">
        <v>19.1965</v>
      </c>
      <c r="CH838">
        <v>419.701666666667</v>
      </c>
      <c r="CI838">
        <v>25.2800666666667</v>
      </c>
      <c r="CJ838">
        <v>500.001</v>
      </c>
      <c r="CK838">
        <v>100.415666666667</v>
      </c>
      <c r="CL838">
        <v>0.0998438333333333</v>
      </c>
      <c r="CM838">
        <v>38.1112666666667</v>
      </c>
      <c r="CN838">
        <v>37.0477666666667</v>
      </c>
      <c r="CO838">
        <v>999.9</v>
      </c>
      <c r="CP838">
        <v>0</v>
      </c>
      <c r="CQ838">
        <v>0</v>
      </c>
      <c r="CR838">
        <v>9994.98333333333</v>
      </c>
      <c r="CS838">
        <v>0</v>
      </c>
      <c r="CT838">
        <v>5.06976333333333</v>
      </c>
      <c r="CU838">
        <v>1045.95333333333</v>
      </c>
      <c r="CV838">
        <v>0.962006</v>
      </c>
      <c r="CW838">
        <v>0.0379937</v>
      </c>
      <c r="CX838">
        <v>0</v>
      </c>
      <c r="CY838">
        <v>1055.78</v>
      </c>
      <c r="CZ838">
        <v>4.99912</v>
      </c>
      <c r="DA838">
        <v>11105.2333333333</v>
      </c>
      <c r="DB838">
        <v>6712.52333333333</v>
      </c>
      <c r="DC838">
        <v>40.125</v>
      </c>
      <c r="DD838">
        <v>42.375</v>
      </c>
      <c r="DE838">
        <v>41.625</v>
      </c>
      <c r="DF838">
        <v>42.2496666666667</v>
      </c>
      <c r="DG838">
        <v>43.0206666666667</v>
      </c>
      <c r="DH838">
        <v>1001.40333333333</v>
      </c>
      <c r="DI838">
        <v>39.55</v>
      </c>
      <c r="DJ838">
        <v>0</v>
      </c>
      <c r="DK838">
        <v>1625678859.2</v>
      </c>
      <c r="DL838">
        <v>0</v>
      </c>
      <c r="DM838">
        <v>1056.96346153846</v>
      </c>
      <c r="DN838">
        <v>-9.50051283273305</v>
      </c>
      <c r="DO838">
        <v>-57.2341880337696</v>
      </c>
      <c r="DP838">
        <v>11112.9115384615</v>
      </c>
      <c r="DQ838">
        <v>15</v>
      </c>
      <c r="DR838">
        <v>1625677134.6</v>
      </c>
      <c r="DS838" t="s">
        <v>305</v>
      </c>
      <c r="DT838">
        <v>1625677128.6</v>
      </c>
      <c r="DU838">
        <v>1625677134.6</v>
      </c>
      <c r="DV838">
        <v>2</v>
      </c>
      <c r="DW838">
        <v>0.041</v>
      </c>
      <c r="DX838">
        <v>0.026</v>
      </c>
      <c r="DY838">
        <v>-14.347</v>
      </c>
      <c r="DZ838">
        <v>-1.389</v>
      </c>
      <c r="EA838">
        <v>420</v>
      </c>
      <c r="EB838">
        <v>5</v>
      </c>
      <c r="EC838">
        <v>0.14</v>
      </c>
      <c r="ED838">
        <v>0.08</v>
      </c>
      <c r="EE838">
        <v>-14.6197804878049</v>
      </c>
      <c r="EF838">
        <v>-0.0881310104529199</v>
      </c>
      <c r="EG838">
        <v>0.0411484772531118</v>
      </c>
      <c r="EH838">
        <v>1</v>
      </c>
      <c r="EI838">
        <v>1057.44171428571</v>
      </c>
      <c r="EJ838">
        <v>-10.2412868692749</v>
      </c>
      <c r="EK838">
        <v>1.05711868698238</v>
      </c>
      <c r="EL838">
        <v>0</v>
      </c>
      <c r="EM838">
        <v>4.34307390243902</v>
      </c>
      <c r="EN838">
        <v>0.25832550522648</v>
      </c>
      <c r="EO838">
        <v>0.0257043209690178</v>
      </c>
      <c r="EP838">
        <v>0</v>
      </c>
      <c r="EQ838">
        <v>1</v>
      </c>
      <c r="ER838">
        <v>3</v>
      </c>
      <c r="ES838" t="s">
        <v>427</v>
      </c>
      <c r="ET838">
        <v>100</v>
      </c>
      <c r="EU838">
        <v>100</v>
      </c>
      <c r="EV838">
        <v>-14.342</v>
      </c>
      <c r="EW838">
        <v>-1.6977</v>
      </c>
      <c r="EX838">
        <v>-14.3476998515065</v>
      </c>
      <c r="EY838">
        <v>0.000485247639819423</v>
      </c>
      <c r="EZ838">
        <v>-1.36446825205216e-06</v>
      </c>
      <c r="FA838">
        <v>5.78542989185787e-10</v>
      </c>
      <c r="FB838">
        <v>-1.1099058739466</v>
      </c>
      <c r="FC838">
        <v>-0.0508365997127688</v>
      </c>
      <c r="FD838">
        <v>0.00161886503163497</v>
      </c>
      <c r="FE838">
        <v>-2.08621555845513e-05</v>
      </c>
      <c r="FF838">
        <v>0</v>
      </c>
      <c r="FG838">
        <v>2096</v>
      </c>
      <c r="FH838">
        <v>2</v>
      </c>
      <c r="FI838">
        <v>28</v>
      </c>
      <c r="FJ838">
        <v>28.8</v>
      </c>
      <c r="FK838">
        <v>28.7</v>
      </c>
      <c r="FL838">
        <v>18</v>
      </c>
      <c r="FM838">
        <v>495.734</v>
      </c>
      <c r="FN838">
        <v>518.558</v>
      </c>
      <c r="FO838">
        <v>45.4977</v>
      </c>
      <c r="FP838">
        <v>27.4513</v>
      </c>
      <c r="FQ838">
        <v>30.0007</v>
      </c>
      <c r="FR838">
        <v>27.1972</v>
      </c>
      <c r="FS838">
        <v>27.1455</v>
      </c>
      <c r="FT838">
        <v>21.6846</v>
      </c>
      <c r="FU838">
        <v>0</v>
      </c>
      <c r="FV838">
        <v>36.3817</v>
      </c>
      <c r="FW838">
        <v>45.54</v>
      </c>
      <c r="FX838">
        <v>420</v>
      </c>
      <c r="FY838">
        <v>20.7408</v>
      </c>
      <c r="FZ838">
        <v>101.595</v>
      </c>
      <c r="GA838">
        <v>96.0803</v>
      </c>
    </row>
    <row r="839" spans="1:183">
      <c r="A839">
        <v>823</v>
      </c>
      <c r="B839">
        <v>1625678860.5</v>
      </c>
      <c r="C839">
        <v>1644.40000009537</v>
      </c>
      <c r="D839" t="s">
        <v>1952</v>
      </c>
      <c r="E839" t="s">
        <v>1953</v>
      </c>
      <c r="F839">
        <v>1</v>
      </c>
      <c r="G839" t="s">
        <v>302</v>
      </c>
      <c r="H839">
        <v>1625678859.5</v>
      </c>
      <c r="I839">
        <f>(J839)/1000</f>
        <v>0</v>
      </c>
      <c r="J839">
        <f>1000*CJ839*AH839*(CF839-CG839)/(100*BY839*(1000-AH839*CF839))</f>
        <v>0</v>
      </c>
      <c r="K839">
        <f>CJ839*AH839*(CE839-CD839*(1000-AH839*CG839)/(1000-AH839*CF839))/(100*BY839)</f>
        <v>0</v>
      </c>
      <c r="L839">
        <f>CD839 - IF(AH839&gt;1, K839*BY839*100.0/(AJ839*CR839), 0)</f>
        <v>0</v>
      </c>
      <c r="M839">
        <f>((S839-I839/2)*L839-K839)/(S839+I839/2)</f>
        <v>0</v>
      </c>
      <c r="N839">
        <f>M839*(CK839+CL839)/1000.0</f>
        <v>0</v>
      </c>
      <c r="O839">
        <f>(CD839 - IF(AH839&gt;1, K839*BY839*100.0/(AJ839*CR839), 0))*(CK839+CL839)/1000.0</f>
        <v>0</v>
      </c>
      <c r="P839">
        <f>2.0/((1/R839-1/Q839)+SIGN(R839)*SQRT((1/R839-1/Q839)*(1/R839-1/Q839) + 4*BZ839/((BZ839+1)*(BZ839+1))*(2*1/R839*1/Q839-1/Q839*1/Q839)))</f>
        <v>0</v>
      </c>
      <c r="Q839">
        <f>IF(LEFT(CA839,1)&lt;&gt;"0",IF(LEFT(CA839,1)="1",3.0,CB839),$D$5+$E$5*(CR839*CK839/($K$5*1000))+$F$5*(CR839*CK839/($K$5*1000))*MAX(MIN(BY839,$J$5),$I$5)*MAX(MIN(BY839,$J$5),$I$5)+$G$5*MAX(MIN(BY839,$J$5),$I$5)*(CR839*CK839/($K$5*1000))+$H$5*(CR839*CK839/($K$5*1000))*(CR839*CK839/($K$5*1000)))</f>
        <v>0</v>
      </c>
      <c r="R839">
        <f>I839*(1000-(1000*0.61365*exp(17.502*V839/(240.97+V839))/(CK839+CL839)+CF839)/2)/(1000*0.61365*exp(17.502*V839/(240.97+V839))/(CK839+CL839)-CF839)</f>
        <v>0</v>
      </c>
      <c r="S839">
        <f>1/((BZ839+1)/(P839/1.6)+1/(Q839/1.37)) + BZ839/((BZ839+1)/(P839/1.6) + BZ839/(Q839/1.37))</f>
        <v>0</v>
      </c>
      <c r="T839">
        <f>(BU839*BX839)</f>
        <v>0</v>
      </c>
      <c r="U839">
        <f>(CM839+(T839+2*0.95*5.67E-8*(((CM839+$B$7)+273)^4-(CM839+273)^4)-44100*I839)/(1.84*29.3*Q839+8*0.95*5.67E-8*(CM839+273)^3))</f>
        <v>0</v>
      </c>
      <c r="V839">
        <f>($C$7*CN839+$D$7*CO839+$E$7*U839)</f>
        <v>0</v>
      </c>
      <c r="W839">
        <f>0.61365*exp(17.502*V839/(240.97+V839))</f>
        <v>0</v>
      </c>
      <c r="X839">
        <f>(Y839/Z839*100)</f>
        <v>0</v>
      </c>
      <c r="Y839">
        <f>CF839*(CK839+CL839)/1000</f>
        <v>0</v>
      </c>
      <c r="Z839">
        <f>0.61365*exp(17.502*CM839/(240.97+CM839))</f>
        <v>0</v>
      </c>
      <c r="AA839">
        <f>(W839-CF839*(CK839+CL839)/1000)</f>
        <v>0</v>
      </c>
      <c r="AB839">
        <f>(-I839*44100)</f>
        <v>0</v>
      </c>
      <c r="AC839">
        <f>2*29.3*Q839*0.92*(CM839-V839)</f>
        <v>0</v>
      </c>
      <c r="AD839">
        <f>2*0.95*5.67E-8*(((CM839+$B$7)+273)^4-(V839+273)^4)</f>
        <v>0</v>
      </c>
      <c r="AE839">
        <f>T839+AD839+AB839+AC839</f>
        <v>0</v>
      </c>
      <c r="AF839">
        <v>0</v>
      </c>
      <c r="AG839">
        <v>0</v>
      </c>
      <c r="AH839">
        <f>IF(AF839*$H$13&gt;=AJ839,1.0,(AJ839/(AJ839-AF839*$H$13)))</f>
        <v>0</v>
      </c>
      <c r="AI839">
        <f>(AH839-1)*100</f>
        <v>0</v>
      </c>
      <c r="AJ839">
        <f>MAX(0,($B$13+$C$13*CR839)/(1+$D$13*CR839)*CK839/(CM839+273)*$E$13)</f>
        <v>0</v>
      </c>
      <c r="AK839" t="s">
        <v>303</v>
      </c>
      <c r="AL839" t="s">
        <v>303</v>
      </c>
      <c r="AM839">
        <v>0</v>
      </c>
      <c r="AN839">
        <v>0</v>
      </c>
      <c r="AO839">
        <f>1-AM839/AN839</f>
        <v>0</v>
      </c>
      <c r="AP839">
        <v>0</v>
      </c>
      <c r="AQ839" t="s">
        <v>303</v>
      </c>
      <c r="AR839" t="s">
        <v>303</v>
      </c>
      <c r="AS839">
        <v>0</v>
      </c>
      <c r="AT839">
        <v>0</v>
      </c>
      <c r="AU839">
        <f>1-AS839/AT839</f>
        <v>0</v>
      </c>
      <c r="AV839">
        <v>0.5</v>
      </c>
      <c r="AW839">
        <f>BV839</f>
        <v>0</v>
      </c>
      <c r="AX839">
        <f>K839</f>
        <v>0</v>
      </c>
      <c r="AY839">
        <f>AU839*AV839*AW839</f>
        <v>0</v>
      </c>
      <c r="AZ839">
        <f>(AX839-AP839)/AW839</f>
        <v>0</v>
      </c>
      <c r="BA839">
        <f>(AN839-AT839)/AT839</f>
        <v>0</v>
      </c>
      <c r="BB839">
        <f>AM839/(AO839+AM839/AT839)</f>
        <v>0</v>
      </c>
      <c r="BC839" t="s">
        <v>303</v>
      </c>
      <c r="BD839">
        <v>0</v>
      </c>
      <c r="BE839">
        <f>IF(BD839&lt;&gt;0, BD839, BB839)</f>
        <v>0</v>
      </c>
      <c r="BF839">
        <f>1-BE839/AT839</f>
        <v>0</v>
      </c>
      <c r="BG839">
        <f>(AT839-AS839)/(AT839-BE839)</f>
        <v>0</v>
      </c>
      <c r="BH839">
        <f>(AN839-AT839)/(AN839-BE839)</f>
        <v>0</v>
      </c>
      <c r="BI839">
        <f>(AT839-AS839)/(AT839-AM839)</f>
        <v>0</v>
      </c>
      <c r="BJ839">
        <f>(AN839-AT839)/(AN839-AM839)</f>
        <v>0</v>
      </c>
      <c r="BK839">
        <f>(BG839*BE839/AS839)</f>
        <v>0</v>
      </c>
      <c r="BL839">
        <f>(1-BK839)</f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f>$B$11*CS839+$C$11*CT839+$F$11*CU839*(1-CX839)</f>
        <v>0</v>
      </c>
      <c r="BV839">
        <f>BU839*BW839</f>
        <v>0</v>
      </c>
      <c r="BW839">
        <f>($B$11*$D$9+$C$11*$D$9+$F$11*((DH839+CZ839)/MAX(DH839+CZ839+DI839, 0.1)*$I$9+DI839/MAX(DH839+CZ839+DI839, 0.1)*$J$9))/($B$11+$C$11+$F$11)</f>
        <v>0</v>
      </c>
      <c r="BX839">
        <f>($B$11*$K$9+$C$11*$K$9+$F$11*((DH839+CZ839)/MAX(DH839+CZ839+DI839, 0.1)*$P$9+DI839/MAX(DH839+CZ839+DI839, 0.1)*$Q$9))/($B$11+$C$11+$F$11)</f>
        <v>0</v>
      </c>
      <c r="BY839">
        <v>6</v>
      </c>
      <c r="BZ839">
        <v>0.5</v>
      </c>
      <c r="CA839" t="s">
        <v>304</v>
      </c>
      <c r="CB839">
        <v>2</v>
      </c>
      <c r="CC839">
        <v>1625678859.5</v>
      </c>
      <c r="CD839">
        <v>405.362333333333</v>
      </c>
      <c r="CE839">
        <v>419.951333333333</v>
      </c>
      <c r="CF839">
        <v>23.6211333333333</v>
      </c>
      <c r="CG839">
        <v>19.2280666666667</v>
      </c>
      <c r="CH839">
        <v>419.703666666667</v>
      </c>
      <c r="CI839">
        <v>25.319</v>
      </c>
      <c r="CJ839">
        <v>499.981333333333</v>
      </c>
      <c r="CK839">
        <v>100.416333333333</v>
      </c>
      <c r="CL839">
        <v>0.0995927333333333</v>
      </c>
      <c r="CM839">
        <v>38.1406</v>
      </c>
      <c r="CN839">
        <v>37.0759666666667</v>
      </c>
      <c r="CO839">
        <v>999.9</v>
      </c>
      <c r="CP839">
        <v>0</v>
      </c>
      <c r="CQ839">
        <v>0</v>
      </c>
      <c r="CR839">
        <v>10006.25</v>
      </c>
      <c r="CS839">
        <v>0</v>
      </c>
      <c r="CT839">
        <v>5.08539</v>
      </c>
      <c r="CU839">
        <v>1046.06</v>
      </c>
      <c r="CV839">
        <v>0.962009666666667</v>
      </c>
      <c r="CW839">
        <v>0.0379900333333333</v>
      </c>
      <c r="CX839">
        <v>0</v>
      </c>
      <c r="CY839">
        <v>1055.36</v>
      </c>
      <c r="CZ839">
        <v>4.99912</v>
      </c>
      <c r="DA839">
        <v>11104.1333333333</v>
      </c>
      <c r="DB839">
        <v>6713.22</v>
      </c>
      <c r="DC839">
        <v>40.1666666666667</v>
      </c>
      <c r="DD839">
        <v>42.354</v>
      </c>
      <c r="DE839">
        <v>41.6036666666667</v>
      </c>
      <c r="DF839">
        <v>42.125</v>
      </c>
      <c r="DG839">
        <v>42.9996666666667</v>
      </c>
      <c r="DH839">
        <v>1001.51</v>
      </c>
      <c r="DI839">
        <v>39.55</v>
      </c>
      <c r="DJ839">
        <v>0</v>
      </c>
      <c r="DK839">
        <v>1625678861.6</v>
      </c>
      <c r="DL839">
        <v>0</v>
      </c>
      <c r="DM839">
        <v>1056.58269230769</v>
      </c>
      <c r="DN839">
        <v>-10.1788034275235</v>
      </c>
      <c r="DO839">
        <v>-57.2512819719729</v>
      </c>
      <c r="DP839">
        <v>11110.4</v>
      </c>
      <c r="DQ839">
        <v>15</v>
      </c>
      <c r="DR839">
        <v>1625677134.6</v>
      </c>
      <c r="DS839" t="s">
        <v>305</v>
      </c>
      <c r="DT839">
        <v>1625677128.6</v>
      </c>
      <c r="DU839">
        <v>1625677134.6</v>
      </c>
      <c r="DV839">
        <v>2</v>
      </c>
      <c r="DW839">
        <v>0.041</v>
      </c>
      <c r="DX839">
        <v>0.026</v>
      </c>
      <c r="DY839">
        <v>-14.347</v>
      </c>
      <c r="DZ839">
        <v>-1.389</v>
      </c>
      <c r="EA839">
        <v>420</v>
      </c>
      <c r="EB839">
        <v>5</v>
      </c>
      <c r="EC839">
        <v>0.14</v>
      </c>
      <c r="ED839">
        <v>0.08</v>
      </c>
      <c r="EE839">
        <v>-14.6228926829268</v>
      </c>
      <c r="EF839">
        <v>0.0814871080139338</v>
      </c>
      <c r="EG839">
        <v>0.0371890056546608</v>
      </c>
      <c r="EH839">
        <v>1</v>
      </c>
      <c r="EI839">
        <v>1057.00363636364</v>
      </c>
      <c r="EJ839">
        <v>-10.0711166791019</v>
      </c>
      <c r="EK839">
        <v>0.987831473118663</v>
      </c>
      <c r="EL839">
        <v>0</v>
      </c>
      <c r="EM839">
        <v>4.35225658536585</v>
      </c>
      <c r="EN839">
        <v>0.250347804878047</v>
      </c>
      <c r="EO839">
        <v>0.0248606007825053</v>
      </c>
      <c r="EP839">
        <v>0</v>
      </c>
      <c r="EQ839">
        <v>1</v>
      </c>
      <c r="ER839">
        <v>3</v>
      </c>
      <c r="ES839" t="s">
        <v>427</v>
      </c>
      <c r="ET839">
        <v>100</v>
      </c>
      <c r="EU839">
        <v>100</v>
      </c>
      <c r="EV839">
        <v>-14.341</v>
      </c>
      <c r="EW839">
        <v>-1.698</v>
      </c>
      <c r="EX839">
        <v>-14.3476998515065</v>
      </c>
      <c r="EY839">
        <v>0.000485247639819423</v>
      </c>
      <c r="EZ839">
        <v>-1.36446825205216e-06</v>
      </c>
      <c r="FA839">
        <v>5.78542989185787e-10</v>
      </c>
      <c r="FB839">
        <v>-1.1099058739466</v>
      </c>
      <c r="FC839">
        <v>-0.0508365997127688</v>
      </c>
      <c r="FD839">
        <v>0.00161886503163497</v>
      </c>
      <c r="FE839">
        <v>-2.08621555845513e-05</v>
      </c>
      <c r="FF839">
        <v>0</v>
      </c>
      <c r="FG839">
        <v>2096</v>
      </c>
      <c r="FH839">
        <v>2</v>
      </c>
      <c r="FI839">
        <v>28</v>
      </c>
      <c r="FJ839">
        <v>28.9</v>
      </c>
      <c r="FK839">
        <v>28.8</v>
      </c>
      <c r="FL839">
        <v>18</v>
      </c>
      <c r="FM839">
        <v>495.553</v>
      </c>
      <c r="FN839">
        <v>518.836</v>
      </c>
      <c r="FO839">
        <v>45.5452</v>
      </c>
      <c r="FP839">
        <v>27.4548</v>
      </c>
      <c r="FQ839">
        <v>30.0007</v>
      </c>
      <c r="FR839">
        <v>27.2001</v>
      </c>
      <c r="FS839">
        <v>27.1479</v>
      </c>
      <c r="FT839">
        <v>21.6859</v>
      </c>
      <c r="FU839">
        <v>0</v>
      </c>
      <c r="FV839">
        <v>36.3817</v>
      </c>
      <c r="FW839">
        <v>45.61</v>
      </c>
      <c r="FX839">
        <v>420</v>
      </c>
      <c r="FY839">
        <v>20.6724</v>
      </c>
      <c r="FZ839">
        <v>101.593</v>
      </c>
      <c r="GA839">
        <v>96.0797</v>
      </c>
    </row>
    <row r="840" spans="1:183">
      <c r="A840">
        <v>824</v>
      </c>
      <c r="B840">
        <v>1625678862.5</v>
      </c>
      <c r="C840">
        <v>1646.40000009537</v>
      </c>
      <c r="D840" t="s">
        <v>1954</v>
      </c>
      <c r="E840" t="s">
        <v>1955</v>
      </c>
      <c r="F840">
        <v>1</v>
      </c>
      <c r="G840" t="s">
        <v>302</v>
      </c>
      <c r="H840">
        <v>1625678861.5</v>
      </c>
      <c r="I840">
        <f>(J840)/1000</f>
        <v>0</v>
      </c>
      <c r="J840">
        <f>1000*CJ840*AH840*(CF840-CG840)/(100*BY840*(1000-AH840*CF840))</f>
        <v>0</v>
      </c>
      <c r="K840">
        <f>CJ840*AH840*(CE840-CD840*(1000-AH840*CG840)/(1000-AH840*CF840))/(100*BY840)</f>
        <v>0</v>
      </c>
      <c r="L840">
        <f>CD840 - IF(AH840&gt;1, K840*BY840*100.0/(AJ840*CR840), 0)</f>
        <v>0</v>
      </c>
      <c r="M840">
        <f>((S840-I840/2)*L840-K840)/(S840+I840/2)</f>
        <v>0</v>
      </c>
      <c r="N840">
        <f>M840*(CK840+CL840)/1000.0</f>
        <v>0</v>
      </c>
      <c r="O840">
        <f>(CD840 - IF(AH840&gt;1, K840*BY840*100.0/(AJ840*CR840), 0))*(CK840+CL840)/1000.0</f>
        <v>0</v>
      </c>
      <c r="P840">
        <f>2.0/((1/R840-1/Q840)+SIGN(R840)*SQRT((1/R840-1/Q840)*(1/R840-1/Q840) + 4*BZ840/((BZ840+1)*(BZ840+1))*(2*1/R840*1/Q840-1/Q840*1/Q840)))</f>
        <v>0</v>
      </c>
      <c r="Q840">
        <f>IF(LEFT(CA840,1)&lt;&gt;"0",IF(LEFT(CA840,1)="1",3.0,CB840),$D$5+$E$5*(CR840*CK840/($K$5*1000))+$F$5*(CR840*CK840/($K$5*1000))*MAX(MIN(BY840,$J$5),$I$5)*MAX(MIN(BY840,$J$5),$I$5)+$G$5*MAX(MIN(BY840,$J$5),$I$5)*(CR840*CK840/($K$5*1000))+$H$5*(CR840*CK840/($K$5*1000))*(CR840*CK840/($K$5*1000)))</f>
        <v>0</v>
      </c>
      <c r="R840">
        <f>I840*(1000-(1000*0.61365*exp(17.502*V840/(240.97+V840))/(CK840+CL840)+CF840)/2)/(1000*0.61365*exp(17.502*V840/(240.97+V840))/(CK840+CL840)-CF840)</f>
        <v>0</v>
      </c>
      <c r="S840">
        <f>1/((BZ840+1)/(P840/1.6)+1/(Q840/1.37)) + BZ840/((BZ840+1)/(P840/1.6) + BZ840/(Q840/1.37))</f>
        <v>0</v>
      </c>
      <c r="T840">
        <f>(BU840*BX840)</f>
        <v>0</v>
      </c>
      <c r="U840">
        <f>(CM840+(T840+2*0.95*5.67E-8*(((CM840+$B$7)+273)^4-(CM840+273)^4)-44100*I840)/(1.84*29.3*Q840+8*0.95*5.67E-8*(CM840+273)^3))</f>
        <v>0</v>
      </c>
      <c r="V840">
        <f>($C$7*CN840+$D$7*CO840+$E$7*U840)</f>
        <v>0</v>
      </c>
      <c r="W840">
        <f>0.61365*exp(17.502*V840/(240.97+V840))</f>
        <v>0</v>
      </c>
      <c r="X840">
        <f>(Y840/Z840*100)</f>
        <v>0</v>
      </c>
      <c r="Y840">
        <f>CF840*(CK840+CL840)/1000</f>
        <v>0</v>
      </c>
      <c r="Z840">
        <f>0.61365*exp(17.502*CM840/(240.97+CM840))</f>
        <v>0</v>
      </c>
      <c r="AA840">
        <f>(W840-CF840*(CK840+CL840)/1000)</f>
        <v>0</v>
      </c>
      <c r="AB840">
        <f>(-I840*44100)</f>
        <v>0</v>
      </c>
      <c r="AC840">
        <f>2*29.3*Q840*0.92*(CM840-V840)</f>
        <v>0</v>
      </c>
      <c r="AD840">
        <f>2*0.95*5.67E-8*(((CM840+$B$7)+273)^4-(V840+273)^4)</f>
        <v>0</v>
      </c>
      <c r="AE840">
        <f>T840+AD840+AB840+AC840</f>
        <v>0</v>
      </c>
      <c r="AF840">
        <v>0</v>
      </c>
      <c r="AG840">
        <v>0</v>
      </c>
      <c r="AH840">
        <f>IF(AF840*$H$13&gt;=AJ840,1.0,(AJ840/(AJ840-AF840*$H$13)))</f>
        <v>0</v>
      </c>
      <c r="AI840">
        <f>(AH840-1)*100</f>
        <v>0</v>
      </c>
      <c r="AJ840">
        <f>MAX(0,($B$13+$C$13*CR840)/(1+$D$13*CR840)*CK840/(CM840+273)*$E$13)</f>
        <v>0</v>
      </c>
      <c r="AK840" t="s">
        <v>303</v>
      </c>
      <c r="AL840" t="s">
        <v>303</v>
      </c>
      <c r="AM840">
        <v>0</v>
      </c>
      <c r="AN840">
        <v>0</v>
      </c>
      <c r="AO840">
        <f>1-AM840/AN840</f>
        <v>0</v>
      </c>
      <c r="AP840">
        <v>0</v>
      </c>
      <c r="AQ840" t="s">
        <v>303</v>
      </c>
      <c r="AR840" t="s">
        <v>303</v>
      </c>
      <c r="AS840">
        <v>0</v>
      </c>
      <c r="AT840">
        <v>0</v>
      </c>
      <c r="AU840">
        <f>1-AS840/AT840</f>
        <v>0</v>
      </c>
      <c r="AV840">
        <v>0.5</v>
      </c>
      <c r="AW840">
        <f>BV840</f>
        <v>0</v>
      </c>
      <c r="AX840">
        <f>K840</f>
        <v>0</v>
      </c>
      <c r="AY840">
        <f>AU840*AV840*AW840</f>
        <v>0</v>
      </c>
      <c r="AZ840">
        <f>(AX840-AP840)/AW840</f>
        <v>0</v>
      </c>
      <c r="BA840">
        <f>(AN840-AT840)/AT840</f>
        <v>0</v>
      </c>
      <c r="BB840">
        <f>AM840/(AO840+AM840/AT840)</f>
        <v>0</v>
      </c>
      <c r="BC840" t="s">
        <v>303</v>
      </c>
      <c r="BD840">
        <v>0</v>
      </c>
      <c r="BE840">
        <f>IF(BD840&lt;&gt;0, BD840, BB840)</f>
        <v>0</v>
      </c>
      <c r="BF840">
        <f>1-BE840/AT840</f>
        <v>0</v>
      </c>
      <c r="BG840">
        <f>(AT840-AS840)/(AT840-BE840)</f>
        <v>0</v>
      </c>
      <c r="BH840">
        <f>(AN840-AT840)/(AN840-BE840)</f>
        <v>0</v>
      </c>
      <c r="BI840">
        <f>(AT840-AS840)/(AT840-AM840)</f>
        <v>0</v>
      </c>
      <c r="BJ840">
        <f>(AN840-AT840)/(AN840-AM840)</f>
        <v>0</v>
      </c>
      <c r="BK840">
        <f>(BG840*BE840/AS840)</f>
        <v>0</v>
      </c>
      <c r="BL840">
        <f>(1-BK840)</f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f>$B$11*CS840+$C$11*CT840+$F$11*CU840*(1-CX840)</f>
        <v>0</v>
      </c>
      <c r="BV840">
        <f>BU840*BW840</f>
        <v>0</v>
      </c>
      <c r="BW840">
        <f>($B$11*$D$9+$C$11*$D$9+$F$11*((DH840+CZ840)/MAX(DH840+CZ840+DI840, 0.1)*$I$9+DI840/MAX(DH840+CZ840+DI840, 0.1)*$J$9))/($B$11+$C$11+$F$11)</f>
        <v>0</v>
      </c>
      <c r="BX840">
        <f>($B$11*$K$9+$C$11*$K$9+$F$11*((DH840+CZ840)/MAX(DH840+CZ840+DI840, 0.1)*$P$9+DI840/MAX(DH840+CZ840+DI840, 0.1)*$Q$9))/($B$11+$C$11+$F$11)</f>
        <v>0</v>
      </c>
      <c r="BY840">
        <v>6</v>
      </c>
      <c r="BZ840">
        <v>0.5</v>
      </c>
      <c r="CA840" t="s">
        <v>304</v>
      </c>
      <c r="CB840">
        <v>2</v>
      </c>
      <c r="CC840">
        <v>1625678861.5</v>
      </c>
      <c r="CD840">
        <v>405.373666666667</v>
      </c>
      <c r="CE840">
        <v>419.907333333333</v>
      </c>
      <c r="CF840">
        <v>23.6589666666667</v>
      </c>
      <c r="CG840">
        <v>19.2603</v>
      </c>
      <c r="CH840">
        <v>419.715333333333</v>
      </c>
      <c r="CI840">
        <v>25.3571666666667</v>
      </c>
      <c r="CJ840">
        <v>500.028</v>
      </c>
      <c r="CK840">
        <v>100.417</v>
      </c>
      <c r="CL840">
        <v>0.100161</v>
      </c>
      <c r="CM840">
        <v>38.1700666666667</v>
      </c>
      <c r="CN840">
        <v>37.1053333333333</v>
      </c>
      <c r="CO840">
        <v>999.9</v>
      </c>
      <c r="CP840">
        <v>0</v>
      </c>
      <c r="CQ840">
        <v>0</v>
      </c>
      <c r="CR840">
        <v>9977.5</v>
      </c>
      <c r="CS840">
        <v>0</v>
      </c>
      <c r="CT840">
        <v>5.1125</v>
      </c>
      <c r="CU840">
        <v>1045.96</v>
      </c>
      <c r="CV840">
        <v>0.962006</v>
      </c>
      <c r="CW840">
        <v>0.0379937</v>
      </c>
      <c r="CX840">
        <v>0</v>
      </c>
      <c r="CY840">
        <v>1054.98</v>
      </c>
      <c r="CZ840">
        <v>4.99912</v>
      </c>
      <c r="DA840">
        <v>11099.9333333333</v>
      </c>
      <c r="DB840">
        <v>6712.54</v>
      </c>
      <c r="DC840">
        <v>40.1453333333333</v>
      </c>
      <c r="DD840">
        <v>42.354</v>
      </c>
      <c r="DE840">
        <v>41.458</v>
      </c>
      <c r="DF840">
        <v>42.2083333333333</v>
      </c>
      <c r="DG840">
        <v>42.8956666666667</v>
      </c>
      <c r="DH840">
        <v>1001.41</v>
      </c>
      <c r="DI840">
        <v>39.55</v>
      </c>
      <c r="DJ840">
        <v>0</v>
      </c>
      <c r="DK840">
        <v>1625678863.4</v>
      </c>
      <c r="DL840">
        <v>0</v>
      </c>
      <c r="DM840">
        <v>1056.1964</v>
      </c>
      <c r="DN840">
        <v>-10.3407692244061</v>
      </c>
      <c r="DO840">
        <v>-66.3307690567305</v>
      </c>
      <c r="DP840">
        <v>11108.188</v>
      </c>
      <c r="DQ840">
        <v>15</v>
      </c>
      <c r="DR840">
        <v>1625677134.6</v>
      </c>
      <c r="DS840" t="s">
        <v>305</v>
      </c>
      <c r="DT840">
        <v>1625677128.6</v>
      </c>
      <c r="DU840">
        <v>1625677134.6</v>
      </c>
      <c r="DV840">
        <v>2</v>
      </c>
      <c r="DW840">
        <v>0.041</v>
      </c>
      <c r="DX840">
        <v>0.026</v>
      </c>
      <c r="DY840">
        <v>-14.347</v>
      </c>
      <c r="DZ840">
        <v>-1.389</v>
      </c>
      <c r="EA840">
        <v>420</v>
      </c>
      <c r="EB840">
        <v>5</v>
      </c>
      <c r="EC840">
        <v>0.14</v>
      </c>
      <c r="ED840">
        <v>0.08</v>
      </c>
      <c r="EE840">
        <v>-14.6204853658537</v>
      </c>
      <c r="EF840">
        <v>0.317880836236907</v>
      </c>
      <c r="EG840">
        <v>0.0414045394057552</v>
      </c>
      <c r="EH840">
        <v>1</v>
      </c>
      <c r="EI840">
        <v>1056.64147058824</v>
      </c>
      <c r="EJ840">
        <v>-10.0277267838839</v>
      </c>
      <c r="EK840">
        <v>1.01108308948417</v>
      </c>
      <c r="EL840">
        <v>0</v>
      </c>
      <c r="EM840">
        <v>4.3607356097561</v>
      </c>
      <c r="EN840">
        <v>0.242947735191641</v>
      </c>
      <c r="EO840">
        <v>0.0241091787043634</v>
      </c>
      <c r="EP840">
        <v>0</v>
      </c>
      <c r="EQ840">
        <v>1</v>
      </c>
      <c r="ER840">
        <v>3</v>
      </c>
      <c r="ES840" t="s">
        <v>427</v>
      </c>
      <c r="ET840">
        <v>100</v>
      </c>
      <c r="EU840">
        <v>100</v>
      </c>
      <c r="EV840">
        <v>-14.342</v>
      </c>
      <c r="EW840">
        <v>-1.6984</v>
      </c>
      <c r="EX840">
        <v>-14.3476998515065</v>
      </c>
      <c r="EY840">
        <v>0.000485247639819423</v>
      </c>
      <c r="EZ840">
        <v>-1.36446825205216e-06</v>
      </c>
      <c r="FA840">
        <v>5.78542989185787e-10</v>
      </c>
      <c r="FB840">
        <v>-1.1099058739466</v>
      </c>
      <c r="FC840">
        <v>-0.0508365997127688</v>
      </c>
      <c r="FD840">
        <v>0.00161886503163497</v>
      </c>
      <c r="FE840">
        <v>-2.08621555845513e-05</v>
      </c>
      <c r="FF840">
        <v>0</v>
      </c>
      <c r="FG840">
        <v>2096</v>
      </c>
      <c r="FH840">
        <v>2</v>
      </c>
      <c r="FI840">
        <v>28</v>
      </c>
      <c r="FJ840">
        <v>28.9</v>
      </c>
      <c r="FK840">
        <v>28.8</v>
      </c>
      <c r="FL840">
        <v>18</v>
      </c>
      <c r="FM840">
        <v>495.607</v>
      </c>
      <c r="FN840">
        <v>518.826</v>
      </c>
      <c r="FO840">
        <v>45.5865</v>
      </c>
      <c r="FP840">
        <v>27.4583</v>
      </c>
      <c r="FQ840">
        <v>30.0005</v>
      </c>
      <c r="FR840">
        <v>27.2029</v>
      </c>
      <c r="FS840">
        <v>27.1507</v>
      </c>
      <c r="FT840">
        <v>21.6868</v>
      </c>
      <c r="FU840">
        <v>0</v>
      </c>
      <c r="FV840">
        <v>36.3817</v>
      </c>
      <c r="FW840">
        <v>45.67</v>
      </c>
      <c r="FX840">
        <v>420</v>
      </c>
      <c r="FY840">
        <v>20.5999</v>
      </c>
      <c r="FZ840">
        <v>101.591</v>
      </c>
      <c r="GA840">
        <v>96.0793</v>
      </c>
    </row>
    <row r="841" spans="1:183">
      <c r="A841">
        <v>825</v>
      </c>
      <c r="B841">
        <v>1625678864.5</v>
      </c>
      <c r="C841">
        <v>1648.40000009537</v>
      </c>
      <c r="D841" t="s">
        <v>1956</v>
      </c>
      <c r="E841" t="s">
        <v>1957</v>
      </c>
      <c r="F841">
        <v>1</v>
      </c>
      <c r="G841" t="s">
        <v>302</v>
      </c>
      <c r="H841">
        <v>1625678863.5</v>
      </c>
      <c r="I841">
        <f>(J841)/1000</f>
        <v>0</v>
      </c>
      <c r="J841">
        <f>1000*CJ841*AH841*(CF841-CG841)/(100*BY841*(1000-AH841*CF841))</f>
        <v>0</v>
      </c>
      <c r="K841">
        <f>CJ841*AH841*(CE841-CD841*(1000-AH841*CG841)/(1000-AH841*CF841))/(100*BY841)</f>
        <v>0</v>
      </c>
      <c r="L841">
        <f>CD841 - IF(AH841&gt;1, K841*BY841*100.0/(AJ841*CR841), 0)</f>
        <v>0</v>
      </c>
      <c r="M841">
        <f>((S841-I841/2)*L841-K841)/(S841+I841/2)</f>
        <v>0</v>
      </c>
      <c r="N841">
        <f>M841*(CK841+CL841)/1000.0</f>
        <v>0</v>
      </c>
      <c r="O841">
        <f>(CD841 - IF(AH841&gt;1, K841*BY841*100.0/(AJ841*CR841), 0))*(CK841+CL841)/1000.0</f>
        <v>0</v>
      </c>
      <c r="P841">
        <f>2.0/((1/R841-1/Q841)+SIGN(R841)*SQRT((1/R841-1/Q841)*(1/R841-1/Q841) + 4*BZ841/((BZ841+1)*(BZ841+1))*(2*1/R841*1/Q841-1/Q841*1/Q841)))</f>
        <v>0</v>
      </c>
      <c r="Q841">
        <f>IF(LEFT(CA841,1)&lt;&gt;"0",IF(LEFT(CA841,1)="1",3.0,CB841),$D$5+$E$5*(CR841*CK841/($K$5*1000))+$F$5*(CR841*CK841/($K$5*1000))*MAX(MIN(BY841,$J$5),$I$5)*MAX(MIN(BY841,$J$5),$I$5)+$G$5*MAX(MIN(BY841,$J$5),$I$5)*(CR841*CK841/($K$5*1000))+$H$5*(CR841*CK841/($K$5*1000))*(CR841*CK841/($K$5*1000)))</f>
        <v>0</v>
      </c>
      <c r="R841">
        <f>I841*(1000-(1000*0.61365*exp(17.502*V841/(240.97+V841))/(CK841+CL841)+CF841)/2)/(1000*0.61365*exp(17.502*V841/(240.97+V841))/(CK841+CL841)-CF841)</f>
        <v>0</v>
      </c>
      <c r="S841">
        <f>1/((BZ841+1)/(P841/1.6)+1/(Q841/1.37)) + BZ841/((BZ841+1)/(P841/1.6) + BZ841/(Q841/1.37))</f>
        <v>0</v>
      </c>
      <c r="T841">
        <f>(BU841*BX841)</f>
        <v>0</v>
      </c>
      <c r="U841">
        <f>(CM841+(T841+2*0.95*5.67E-8*(((CM841+$B$7)+273)^4-(CM841+273)^4)-44100*I841)/(1.84*29.3*Q841+8*0.95*5.67E-8*(CM841+273)^3))</f>
        <v>0</v>
      </c>
      <c r="V841">
        <f>($C$7*CN841+$D$7*CO841+$E$7*U841)</f>
        <v>0</v>
      </c>
      <c r="W841">
        <f>0.61365*exp(17.502*V841/(240.97+V841))</f>
        <v>0</v>
      </c>
      <c r="X841">
        <f>(Y841/Z841*100)</f>
        <v>0</v>
      </c>
      <c r="Y841">
        <f>CF841*(CK841+CL841)/1000</f>
        <v>0</v>
      </c>
      <c r="Z841">
        <f>0.61365*exp(17.502*CM841/(240.97+CM841))</f>
        <v>0</v>
      </c>
      <c r="AA841">
        <f>(W841-CF841*(CK841+CL841)/1000)</f>
        <v>0</v>
      </c>
      <c r="AB841">
        <f>(-I841*44100)</f>
        <v>0</v>
      </c>
      <c r="AC841">
        <f>2*29.3*Q841*0.92*(CM841-V841)</f>
        <v>0</v>
      </c>
      <c r="AD841">
        <f>2*0.95*5.67E-8*(((CM841+$B$7)+273)^4-(V841+273)^4)</f>
        <v>0</v>
      </c>
      <c r="AE841">
        <f>T841+AD841+AB841+AC841</f>
        <v>0</v>
      </c>
      <c r="AF841">
        <v>0</v>
      </c>
      <c r="AG841">
        <v>0</v>
      </c>
      <c r="AH841">
        <f>IF(AF841*$H$13&gt;=AJ841,1.0,(AJ841/(AJ841-AF841*$H$13)))</f>
        <v>0</v>
      </c>
      <c r="AI841">
        <f>(AH841-1)*100</f>
        <v>0</v>
      </c>
      <c r="AJ841">
        <f>MAX(0,($B$13+$C$13*CR841)/(1+$D$13*CR841)*CK841/(CM841+273)*$E$13)</f>
        <v>0</v>
      </c>
      <c r="AK841" t="s">
        <v>303</v>
      </c>
      <c r="AL841" t="s">
        <v>303</v>
      </c>
      <c r="AM841">
        <v>0</v>
      </c>
      <c r="AN841">
        <v>0</v>
      </c>
      <c r="AO841">
        <f>1-AM841/AN841</f>
        <v>0</v>
      </c>
      <c r="AP841">
        <v>0</v>
      </c>
      <c r="AQ841" t="s">
        <v>303</v>
      </c>
      <c r="AR841" t="s">
        <v>303</v>
      </c>
      <c r="AS841">
        <v>0</v>
      </c>
      <c r="AT841">
        <v>0</v>
      </c>
      <c r="AU841">
        <f>1-AS841/AT841</f>
        <v>0</v>
      </c>
      <c r="AV841">
        <v>0.5</v>
      </c>
      <c r="AW841">
        <f>BV841</f>
        <v>0</v>
      </c>
      <c r="AX841">
        <f>K841</f>
        <v>0</v>
      </c>
      <c r="AY841">
        <f>AU841*AV841*AW841</f>
        <v>0</v>
      </c>
      <c r="AZ841">
        <f>(AX841-AP841)/AW841</f>
        <v>0</v>
      </c>
      <c r="BA841">
        <f>(AN841-AT841)/AT841</f>
        <v>0</v>
      </c>
      <c r="BB841">
        <f>AM841/(AO841+AM841/AT841)</f>
        <v>0</v>
      </c>
      <c r="BC841" t="s">
        <v>303</v>
      </c>
      <c r="BD841">
        <v>0</v>
      </c>
      <c r="BE841">
        <f>IF(BD841&lt;&gt;0, BD841, BB841)</f>
        <v>0</v>
      </c>
      <c r="BF841">
        <f>1-BE841/AT841</f>
        <v>0</v>
      </c>
      <c r="BG841">
        <f>(AT841-AS841)/(AT841-BE841)</f>
        <v>0</v>
      </c>
      <c r="BH841">
        <f>(AN841-AT841)/(AN841-BE841)</f>
        <v>0</v>
      </c>
      <c r="BI841">
        <f>(AT841-AS841)/(AT841-AM841)</f>
        <v>0</v>
      </c>
      <c r="BJ841">
        <f>(AN841-AT841)/(AN841-AM841)</f>
        <v>0</v>
      </c>
      <c r="BK841">
        <f>(BG841*BE841/AS841)</f>
        <v>0</v>
      </c>
      <c r="BL841">
        <f>(1-BK841)</f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f>$B$11*CS841+$C$11*CT841+$F$11*CU841*(1-CX841)</f>
        <v>0</v>
      </c>
      <c r="BV841">
        <f>BU841*BW841</f>
        <v>0</v>
      </c>
      <c r="BW841">
        <f>($B$11*$D$9+$C$11*$D$9+$F$11*((DH841+CZ841)/MAX(DH841+CZ841+DI841, 0.1)*$I$9+DI841/MAX(DH841+CZ841+DI841, 0.1)*$J$9))/($B$11+$C$11+$F$11)</f>
        <v>0</v>
      </c>
      <c r="BX841">
        <f>($B$11*$K$9+$C$11*$K$9+$F$11*((DH841+CZ841)/MAX(DH841+CZ841+DI841, 0.1)*$P$9+DI841/MAX(DH841+CZ841+DI841, 0.1)*$Q$9))/($B$11+$C$11+$F$11)</f>
        <v>0</v>
      </c>
      <c r="BY841">
        <v>6</v>
      </c>
      <c r="BZ841">
        <v>0.5</v>
      </c>
      <c r="CA841" t="s">
        <v>304</v>
      </c>
      <c r="CB841">
        <v>2</v>
      </c>
      <c r="CC841">
        <v>1625678863.5</v>
      </c>
      <c r="CD841">
        <v>405.369333333333</v>
      </c>
      <c r="CE841">
        <v>419.948333333333</v>
      </c>
      <c r="CF841">
        <v>23.699</v>
      </c>
      <c r="CG841">
        <v>19.2920666666667</v>
      </c>
      <c r="CH841">
        <v>419.711</v>
      </c>
      <c r="CI841">
        <v>25.3975666666667</v>
      </c>
      <c r="CJ841">
        <v>500.022333333333</v>
      </c>
      <c r="CK841">
        <v>100.416666666667</v>
      </c>
      <c r="CL841">
        <v>0.100263666666667</v>
      </c>
      <c r="CM841">
        <v>38.1981333333333</v>
      </c>
      <c r="CN841">
        <v>37.1381666666667</v>
      </c>
      <c r="CO841">
        <v>999.9</v>
      </c>
      <c r="CP841">
        <v>0</v>
      </c>
      <c r="CQ841">
        <v>0</v>
      </c>
      <c r="CR841">
        <v>9980.62666666667</v>
      </c>
      <c r="CS841">
        <v>0</v>
      </c>
      <c r="CT841">
        <v>5.14053</v>
      </c>
      <c r="CU841">
        <v>1045.95333333333</v>
      </c>
      <c r="CV841">
        <v>0.962006</v>
      </c>
      <c r="CW841">
        <v>0.0379937</v>
      </c>
      <c r="CX841">
        <v>0</v>
      </c>
      <c r="CY841">
        <v>1054.74666666667</v>
      </c>
      <c r="CZ841">
        <v>4.99912</v>
      </c>
      <c r="DA841">
        <v>11096.9333333333</v>
      </c>
      <c r="DB841">
        <v>6712.52</v>
      </c>
      <c r="DC841">
        <v>40.1666666666667</v>
      </c>
      <c r="DD841">
        <v>42.354</v>
      </c>
      <c r="DE841">
        <v>41.4996666666667</v>
      </c>
      <c r="DF841">
        <v>42.2286666666667</v>
      </c>
      <c r="DG841">
        <v>42.9166666666667</v>
      </c>
      <c r="DH841">
        <v>1001.40333333333</v>
      </c>
      <c r="DI841">
        <v>39.55</v>
      </c>
      <c r="DJ841">
        <v>0</v>
      </c>
      <c r="DK841">
        <v>1625678865.2</v>
      </c>
      <c r="DL841">
        <v>0</v>
      </c>
      <c r="DM841">
        <v>1055.95884615385</v>
      </c>
      <c r="DN841">
        <v>-10.8769230913094</v>
      </c>
      <c r="DO841">
        <v>-74.635897443023</v>
      </c>
      <c r="DP841">
        <v>11106.45</v>
      </c>
      <c r="DQ841">
        <v>15</v>
      </c>
      <c r="DR841">
        <v>1625677134.6</v>
      </c>
      <c r="DS841" t="s">
        <v>305</v>
      </c>
      <c r="DT841">
        <v>1625677128.6</v>
      </c>
      <c r="DU841">
        <v>1625677134.6</v>
      </c>
      <c r="DV841">
        <v>2</v>
      </c>
      <c r="DW841">
        <v>0.041</v>
      </c>
      <c r="DX841">
        <v>0.026</v>
      </c>
      <c r="DY841">
        <v>-14.347</v>
      </c>
      <c r="DZ841">
        <v>-1.389</v>
      </c>
      <c r="EA841">
        <v>420</v>
      </c>
      <c r="EB841">
        <v>5</v>
      </c>
      <c r="EC841">
        <v>0.14</v>
      </c>
      <c r="ED841">
        <v>0.08</v>
      </c>
      <c r="EE841">
        <v>-14.6147048780488</v>
      </c>
      <c r="EF841">
        <v>0.375066898954693</v>
      </c>
      <c r="EG841">
        <v>0.0436504125156912</v>
      </c>
      <c r="EH841">
        <v>1</v>
      </c>
      <c r="EI841">
        <v>1056.38971428571</v>
      </c>
      <c r="EJ841">
        <v>-10.16019429456</v>
      </c>
      <c r="EK841">
        <v>1.04856224207732</v>
      </c>
      <c r="EL841">
        <v>0</v>
      </c>
      <c r="EM841">
        <v>4.3685287804878</v>
      </c>
      <c r="EN841">
        <v>0.247146062717776</v>
      </c>
      <c r="EO841">
        <v>0.0244941440682205</v>
      </c>
      <c r="EP841">
        <v>0</v>
      </c>
      <c r="EQ841">
        <v>1</v>
      </c>
      <c r="ER841">
        <v>3</v>
      </c>
      <c r="ES841" t="s">
        <v>427</v>
      </c>
      <c r="ET841">
        <v>100</v>
      </c>
      <c r="EU841">
        <v>100</v>
      </c>
      <c r="EV841">
        <v>-14.341</v>
      </c>
      <c r="EW841">
        <v>-1.6988</v>
      </c>
      <c r="EX841">
        <v>-14.3476998515065</v>
      </c>
      <c r="EY841">
        <v>0.000485247639819423</v>
      </c>
      <c r="EZ841">
        <v>-1.36446825205216e-06</v>
      </c>
      <c r="FA841">
        <v>5.78542989185787e-10</v>
      </c>
      <c r="FB841">
        <v>-1.1099058739466</v>
      </c>
      <c r="FC841">
        <v>-0.0508365997127688</v>
      </c>
      <c r="FD841">
        <v>0.00161886503163497</v>
      </c>
      <c r="FE841">
        <v>-2.08621555845513e-05</v>
      </c>
      <c r="FF841">
        <v>0</v>
      </c>
      <c r="FG841">
        <v>2096</v>
      </c>
      <c r="FH841">
        <v>2</v>
      </c>
      <c r="FI841">
        <v>28</v>
      </c>
      <c r="FJ841">
        <v>28.9</v>
      </c>
      <c r="FK841">
        <v>28.8</v>
      </c>
      <c r="FL841">
        <v>18</v>
      </c>
      <c r="FM841">
        <v>495.88</v>
      </c>
      <c r="FN841">
        <v>518.598</v>
      </c>
      <c r="FO841">
        <v>45.6296</v>
      </c>
      <c r="FP841">
        <v>27.463</v>
      </c>
      <c r="FQ841">
        <v>30.0007</v>
      </c>
      <c r="FR841">
        <v>27.2058</v>
      </c>
      <c r="FS841">
        <v>27.1536</v>
      </c>
      <c r="FT841">
        <v>21.687</v>
      </c>
      <c r="FU841">
        <v>0</v>
      </c>
      <c r="FV841">
        <v>36.3817</v>
      </c>
      <c r="FW841">
        <v>45.67</v>
      </c>
      <c r="FX841">
        <v>420</v>
      </c>
      <c r="FY841">
        <v>20.5186</v>
      </c>
      <c r="FZ841">
        <v>101.589</v>
      </c>
      <c r="GA841">
        <v>96.079</v>
      </c>
    </row>
    <row r="842" spans="1:183">
      <c r="A842">
        <v>826</v>
      </c>
      <c r="B842">
        <v>1625678866.5</v>
      </c>
      <c r="C842">
        <v>1650.40000009537</v>
      </c>
      <c r="D842" t="s">
        <v>1958</v>
      </c>
      <c r="E842" t="s">
        <v>1959</v>
      </c>
      <c r="F842">
        <v>1</v>
      </c>
      <c r="G842" t="s">
        <v>302</v>
      </c>
      <c r="H842">
        <v>1625678865.5</v>
      </c>
      <c r="I842">
        <f>(J842)/1000</f>
        <v>0</v>
      </c>
      <c r="J842">
        <f>1000*CJ842*AH842*(CF842-CG842)/(100*BY842*(1000-AH842*CF842))</f>
        <v>0</v>
      </c>
      <c r="K842">
        <f>CJ842*AH842*(CE842-CD842*(1000-AH842*CG842)/(1000-AH842*CF842))/(100*BY842)</f>
        <v>0</v>
      </c>
      <c r="L842">
        <f>CD842 - IF(AH842&gt;1, K842*BY842*100.0/(AJ842*CR842), 0)</f>
        <v>0</v>
      </c>
      <c r="M842">
        <f>((S842-I842/2)*L842-K842)/(S842+I842/2)</f>
        <v>0</v>
      </c>
      <c r="N842">
        <f>M842*(CK842+CL842)/1000.0</f>
        <v>0</v>
      </c>
      <c r="O842">
        <f>(CD842 - IF(AH842&gt;1, K842*BY842*100.0/(AJ842*CR842), 0))*(CK842+CL842)/1000.0</f>
        <v>0</v>
      </c>
      <c r="P842">
        <f>2.0/((1/R842-1/Q842)+SIGN(R842)*SQRT((1/R842-1/Q842)*(1/R842-1/Q842) + 4*BZ842/((BZ842+1)*(BZ842+1))*(2*1/R842*1/Q842-1/Q842*1/Q842)))</f>
        <v>0</v>
      </c>
      <c r="Q842">
        <f>IF(LEFT(CA842,1)&lt;&gt;"0",IF(LEFT(CA842,1)="1",3.0,CB842),$D$5+$E$5*(CR842*CK842/($K$5*1000))+$F$5*(CR842*CK842/($K$5*1000))*MAX(MIN(BY842,$J$5),$I$5)*MAX(MIN(BY842,$J$5),$I$5)+$G$5*MAX(MIN(BY842,$J$5),$I$5)*(CR842*CK842/($K$5*1000))+$H$5*(CR842*CK842/($K$5*1000))*(CR842*CK842/($K$5*1000)))</f>
        <v>0</v>
      </c>
      <c r="R842">
        <f>I842*(1000-(1000*0.61365*exp(17.502*V842/(240.97+V842))/(CK842+CL842)+CF842)/2)/(1000*0.61365*exp(17.502*V842/(240.97+V842))/(CK842+CL842)-CF842)</f>
        <v>0</v>
      </c>
      <c r="S842">
        <f>1/((BZ842+1)/(P842/1.6)+1/(Q842/1.37)) + BZ842/((BZ842+1)/(P842/1.6) + BZ842/(Q842/1.37))</f>
        <v>0</v>
      </c>
      <c r="T842">
        <f>(BU842*BX842)</f>
        <v>0</v>
      </c>
      <c r="U842">
        <f>(CM842+(T842+2*0.95*5.67E-8*(((CM842+$B$7)+273)^4-(CM842+273)^4)-44100*I842)/(1.84*29.3*Q842+8*0.95*5.67E-8*(CM842+273)^3))</f>
        <v>0</v>
      </c>
      <c r="V842">
        <f>($C$7*CN842+$D$7*CO842+$E$7*U842)</f>
        <v>0</v>
      </c>
      <c r="W842">
        <f>0.61365*exp(17.502*V842/(240.97+V842))</f>
        <v>0</v>
      </c>
      <c r="X842">
        <f>(Y842/Z842*100)</f>
        <v>0</v>
      </c>
      <c r="Y842">
        <f>CF842*(CK842+CL842)/1000</f>
        <v>0</v>
      </c>
      <c r="Z842">
        <f>0.61365*exp(17.502*CM842/(240.97+CM842))</f>
        <v>0</v>
      </c>
      <c r="AA842">
        <f>(W842-CF842*(CK842+CL842)/1000)</f>
        <v>0</v>
      </c>
      <c r="AB842">
        <f>(-I842*44100)</f>
        <v>0</v>
      </c>
      <c r="AC842">
        <f>2*29.3*Q842*0.92*(CM842-V842)</f>
        <v>0</v>
      </c>
      <c r="AD842">
        <f>2*0.95*5.67E-8*(((CM842+$B$7)+273)^4-(V842+273)^4)</f>
        <v>0</v>
      </c>
      <c r="AE842">
        <f>T842+AD842+AB842+AC842</f>
        <v>0</v>
      </c>
      <c r="AF842">
        <v>0</v>
      </c>
      <c r="AG842">
        <v>0</v>
      </c>
      <c r="AH842">
        <f>IF(AF842*$H$13&gt;=AJ842,1.0,(AJ842/(AJ842-AF842*$H$13)))</f>
        <v>0</v>
      </c>
      <c r="AI842">
        <f>(AH842-1)*100</f>
        <v>0</v>
      </c>
      <c r="AJ842">
        <f>MAX(0,($B$13+$C$13*CR842)/(1+$D$13*CR842)*CK842/(CM842+273)*$E$13)</f>
        <v>0</v>
      </c>
      <c r="AK842" t="s">
        <v>303</v>
      </c>
      <c r="AL842" t="s">
        <v>303</v>
      </c>
      <c r="AM842">
        <v>0</v>
      </c>
      <c r="AN842">
        <v>0</v>
      </c>
      <c r="AO842">
        <f>1-AM842/AN842</f>
        <v>0</v>
      </c>
      <c r="AP842">
        <v>0</v>
      </c>
      <c r="AQ842" t="s">
        <v>303</v>
      </c>
      <c r="AR842" t="s">
        <v>303</v>
      </c>
      <c r="AS842">
        <v>0</v>
      </c>
      <c r="AT842">
        <v>0</v>
      </c>
      <c r="AU842">
        <f>1-AS842/AT842</f>
        <v>0</v>
      </c>
      <c r="AV842">
        <v>0.5</v>
      </c>
      <c r="AW842">
        <f>BV842</f>
        <v>0</v>
      </c>
      <c r="AX842">
        <f>K842</f>
        <v>0</v>
      </c>
      <c r="AY842">
        <f>AU842*AV842*AW842</f>
        <v>0</v>
      </c>
      <c r="AZ842">
        <f>(AX842-AP842)/AW842</f>
        <v>0</v>
      </c>
      <c r="BA842">
        <f>(AN842-AT842)/AT842</f>
        <v>0</v>
      </c>
      <c r="BB842">
        <f>AM842/(AO842+AM842/AT842)</f>
        <v>0</v>
      </c>
      <c r="BC842" t="s">
        <v>303</v>
      </c>
      <c r="BD842">
        <v>0</v>
      </c>
      <c r="BE842">
        <f>IF(BD842&lt;&gt;0, BD842, BB842)</f>
        <v>0</v>
      </c>
      <c r="BF842">
        <f>1-BE842/AT842</f>
        <v>0</v>
      </c>
      <c r="BG842">
        <f>(AT842-AS842)/(AT842-BE842)</f>
        <v>0</v>
      </c>
      <c r="BH842">
        <f>(AN842-AT842)/(AN842-BE842)</f>
        <v>0</v>
      </c>
      <c r="BI842">
        <f>(AT842-AS842)/(AT842-AM842)</f>
        <v>0</v>
      </c>
      <c r="BJ842">
        <f>(AN842-AT842)/(AN842-AM842)</f>
        <v>0</v>
      </c>
      <c r="BK842">
        <f>(BG842*BE842/AS842)</f>
        <v>0</v>
      </c>
      <c r="BL842">
        <f>(1-BK842)</f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f>$B$11*CS842+$C$11*CT842+$F$11*CU842*(1-CX842)</f>
        <v>0</v>
      </c>
      <c r="BV842">
        <f>BU842*BW842</f>
        <v>0</v>
      </c>
      <c r="BW842">
        <f>($B$11*$D$9+$C$11*$D$9+$F$11*((DH842+CZ842)/MAX(DH842+CZ842+DI842, 0.1)*$I$9+DI842/MAX(DH842+CZ842+DI842, 0.1)*$J$9))/($B$11+$C$11+$F$11)</f>
        <v>0</v>
      </c>
      <c r="BX842">
        <f>($B$11*$K$9+$C$11*$K$9+$F$11*((DH842+CZ842)/MAX(DH842+CZ842+DI842, 0.1)*$P$9+DI842/MAX(DH842+CZ842+DI842, 0.1)*$Q$9))/($B$11+$C$11+$F$11)</f>
        <v>0</v>
      </c>
      <c r="BY842">
        <v>6</v>
      </c>
      <c r="BZ842">
        <v>0.5</v>
      </c>
      <c r="CA842" t="s">
        <v>304</v>
      </c>
      <c r="CB842">
        <v>2</v>
      </c>
      <c r="CC842">
        <v>1625678865.5</v>
      </c>
      <c r="CD842">
        <v>405.370666666667</v>
      </c>
      <c r="CE842">
        <v>419.975333333333</v>
      </c>
      <c r="CF842">
        <v>23.7384</v>
      </c>
      <c r="CG842">
        <v>19.3173333333333</v>
      </c>
      <c r="CH842">
        <v>419.712666666667</v>
      </c>
      <c r="CI842">
        <v>25.4373</v>
      </c>
      <c r="CJ842">
        <v>500.053</v>
      </c>
      <c r="CK842">
        <v>100.416666666667</v>
      </c>
      <c r="CL842">
        <v>0.1000196</v>
      </c>
      <c r="CM842">
        <v>38.2262</v>
      </c>
      <c r="CN842">
        <v>37.1689</v>
      </c>
      <c r="CO842">
        <v>999.9</v>
      </c>
      <c r="CP842">
        <v>0</v>
      </c>
      <c r="CQ842">
        <v>0</v>
      </c>
      <c r="CR842">
        <v>9998.13333333333</v>
      </c>
      <c r="CS842">
        <v>0</v>
      </c>
      <c r="CT842">
        <v>5.16764</v>
      </c>
      <c r="CU842">
        <v>1046.15333333333</v>
      </c>
      <c r="CV842">
        <v>0.962009666666667</v>
      </c>
      <c r="CW842">
        <v>0.0379900333333333</v>
      </c>
      <c r="CX842">
        <v>0</v>
      </c>
      <c r="CY842">
        <v>1054.41666666667</v>
      </c>
      <c r="CZ842">
        <v>4.99912</v>
      </c>
      <c r="DA842">
        <v>11096.5333333333</v>
      </c>
      <c r="DB842">
        <v>6713.80666666667</v>
      </c>
      <c r="DC842">
        <v>40.1036666666667</v>
      </c>
      <c r="DD842">
        <v>42.375</v>
      </c>
      <c r="DE842">
        <v>41.5</v>
      </c>
      <c r="DF842">
        <v>42.1873333333333</v>
      </c>
      <c r="DG842">
        <v>42.9163333333333</v>
      </c>
      <c r="DH842">
        <v>1001.6</v>
      </c>
      <c r="DI842">
        <v>39.5533333333333</v>
      </c>
      <c r="DJ842">
        <v>0</v>
      </c>
      <c r="DK842">
        <v>1625678867.6</v>
      </c>
      <c r="DL842">
        <v>0</v>
      </c>
      <c r="DM842">
        <v>1055.53884615385</v>
      </c>
      <c r="DN842">
        <v>-11.1449572666014</v>
      </c>
      <c r="DO842">
        <v>-79.8940170135155</v>
      </c>
      <c r="DP842">
        <v>11103.7115384615</v>
      </c>
      <c r="DQ842">
        <v>15</v>
      </c>
      <c r="DR842">
        <v>1625677134.6</v>
      </c>
      <c r="DS842" t="s">
        <v>305</v>
      </c>
      <c r="DT842">
        <v>1625677128.6</v>
      </c>
      <c r="DU842">
        <v>1625677134.6</v>
      </c>
      <c r="DV842">
        <v>2</v>
      </c>
      <c r="DW842">
        <v>0.041</v>
      </c>
      <c r="DX842">
        <v>0.026</v>
      </c>
      <c r="DY842">
        <v>-14.347</v>
      </c>
      <c r="DZ842">
        <v>-1.389</v>
      </c>
      <c r="EA842">
        <v>420</v>
      </c>
      <c r="EB842">
        <v>5</v>
      </c>
      <c r="EC842">
        <v>0.14</v>
      </c>
      <c r="ED842">
        <v>0.08</v>
      </c>
      <c r="EE842">
        <v>-14.6063463414634</v>
      </c>
      <c r="EF842">
        <v>0.256432055749125</v>
      </c>
      <c r="EG842">
        <v>0.036409165942986</v>
      </c>
      <c r="EH842">
        <v>1</v>
      </c>
      <c r="EI842">
        <v>1055.99606060606</v>
      </c>
      <c r="EJ842">
        <v>-10.5253933849414</v>
      </c>
      <c r="EK842">
        <v>1.02681602434033</v>
      </c>
      <c r="EL842">
        <v>0</v>
      </c>
      <c r="EM842">
        <v>4.37674097560976</v>
      </c>
      <c r="EN842">
        <v>0.2612506620209</v>
      </c>
      <c r="EO842">
        <v>0.0258449973273952</v>
      </c>
      <c r="EP842">
        <v>0</v>
      </c>
      <c r="EQ842">
        <v>1</v>
      </c>
      <c r="ER842">
        <v>3</v>
      </c>
      <c r="ES842" t="s">
        <v>427</v>
      </c>
      <c r="ET842">
        <v>100</v>
      </c>
      <c r="EU842">
        <v>100</v>
      </c>
      <c r="EV842">
        <v>-14.342</v>
      </c>
      <c r="EW842">
        <v>-1.6991</v>
      </c>
      <c r="EX842">
        <v>-14.3476998515065</v>
      </c>
      <c r="EY842">
        <v>0.000485247639819423</v>
      </c>
      <c r="EZ842">
        <v>-1.36446825205216e-06</v>
      </c>
      <c r="FA842">
        <v>5.78542989185787e-10</v>
      </c>
      <c r="FB842">
        <v>-1.1099058739466</v>
      </c>
      <c r="FC842">
        <v>-0.0508365997127688</v>
      </c>
      <c r="FD842">
        <v>0.00161886503163497</v>
      </c>
      <c r="FE842">
        <v>-2.08621555845513e-05</v>
      </c>
      <c r="FF842">
        <v>0</v>
      </c>
      <c r="FG842">
        <v>2096</v>
      </c>
      <c r="FH842">
        <v>2</v>
      </c>
      <c r="FI842">
        <v>28</v>
      </c>
      <c r="FJ842">
        <v>29</v>
      </c>
      <c r="FK842">
        <v>28.9</v>
      </c>
      <c r="FL842">
        <v>18</v>
      </c>
      <c r="FM842">
        <v>495.757</v>
      </c>
      <c r="FN842">
        <v>518.715</v>
      </c>
      <c r="FO842">
        <v>45.6772</v>
      </c>
      <c r="FP842">
        <v>27.467</v>
      </c>
      <c r="FQ842">
        <v>30.0008</v>
      </c>
      <c r="FR842">
        <v>27.2088</v>
      </c>
      <c r="FS842">
        <v>27.1564</v>
      </c>
      <c r="FT842">
        <v>21.688</v>
      </c>
      <c r="FU842">
        <v>0</v>
      </c>
      <c r="FV842">
        <v>36.769</v>
      </c>
      <c r="FW842">
        <v>45.74</v>
      </c>
      <c r="FX842">
        <v>420</v>
      </c>
      <c r="FY842">
        <v>20.4451</v>
      </c>
      <c r="FZ842">
        <v>101.588</v>
      </c>
      <c r="GA842">
        <v>96.0784</v>
      </c>
    </row>
    <row r="843" spans="1:183">
      <c r="A843">
        <v>827</v>
      </c>
      <c r="B843">
        <v>1625678868.5</v>
      </c>
      <c r="C843">
        <v>1652.40000009537</v>
      </c>
      <c r="D843" t="s">
        <v>1960</v>
      </c>
      <c r="E843" t="s">
        <v>1961</v>
      </c>
      <c r="F843">
        <v>1</v>
      </c>
      <c r="G843" t="s">
        <v>302</v>
      </c>
      <c r="H843">
        <v>1625678867.5</v>
      </c>
      <c r="I843">
        <f>(J843)/1000</f>
        <v>0</v>
      </c>
      <c r="J843">
        <f>1000*CJ843*AH843*(CF843-CG843)/(100*BY843*(1000-AH843*CF843))</f>
        <v>0</v>
      </c>
      <c r="K843">
        <f>CJ843*AH843*(CE843-CD843*(1000-AH843*CG843)/(1000-AH843*CF843))/(100*BY843)</f>
        <v>0</v>
      </c>
      <c r="L843">
        <f>CD843 - IF(AH843&gt;1, K843*BY843*100.0/(AJ843*CR843), 0)</f>
        <v>0</v>
      </c>
      <c r="M843">
        <f>((S843-I843/2)*L843-K843)/(S843+I843/2)</f>
        <v>0</v>
      </c>
      <c r="N843">
        <f>M843*(CK843+CL843)/1000.0</f>
        <v>0</v>
      </c>
      <c r="O843">
        <f>(CD843 - IF(AH843&gt;1, K843*BY843*100.0/(AJ843*CR843), 0))*(CK843+CL843)/1000.0</f>
        <v>0</v>
      </c>
      <c r="P843">
        <f>2.0/((1/R843-1/Q843)+SIGN(R843)*SQRT((1/R843-1/Q843)*(1/R843-1/Q843) + 4*BZ843/((BZ843+1)*(BZ843+1))*(2*1/R843*1/Q843-1/Q843*1/Q843)))</f>
        <v>0</v>
      </c>
      <c r="Q843">
        <f>IF(LEFT(CA843,1)&lt;&gt;"0",IF(LEFT(CA843,1)="1",3.0,CB843),$D$5+$E$5*(CR843*CK843/($K$5*1000))+$F$5*(CR843*CK843/($K$5*1000))*MAX(MIN(BY843,$J$5),$I$5)*MAX(MIN(BY843,$J$5),$I$5)+$G$5*MAX(MIN(BY843,$J$5),$I$5)*(CR843*CK843/($K$5*1000))+$H$5*(CR843*CK843/($K$5*1000))*(CR843*CK843/($K$5*1000)))</f>
        <v>0</v>
      </c>
      <c r="R843">
        <f>I843*(1000-(1000*0.61365*exp(17.502*V843/(240.97+V843))/(CK843+CL843)+CF843)/2)/(1000*0.61365*exp(17.502*V843/(240.97+V843))/(CK843+CL843)-CF843)</f>
        <v>0</v>
      </c>
      <c r="S843">
        <f>1/((BZ843+1)/(P843/1.6)+1/(Q843/1.37)) + BZ843/((BZ843+1)/(P843/1.6) + BZ843/(Q843/1.37))</f>
        <v>0</v>
      </c>
      <c r="T843">
        <f>(BU843*BX843)</f>
        <v>0</v>
      </c>
      <c r="U843">
        <f>(CM843+(T843+2*0.95*5.67E-8*(((CM843+$B$7)+273)^4-(CM843+273)^4)-44100*I843)/(1.84*29.3*Q843+8*0.95*5.67E-8*(CM843+273)^3))</f>
        <v>0</v>
      </c>
      <c r="V843">
        <f>($C$7*CN843+$D$7*CO843+$E$7*U843)</f>
        <v>0</v>
      </c>
      <c r="W843">
        <f>0.61365*exp(17.502*V843/(240.97+V843))</f>
        <v>0</v>
      </c>
      <c r="X843">
        <f>(Y843/Z843*100)</f>
        <v>0</v>
      </c>
      <c r="Y843">
        <f>CF843*(CK843+CL843)/1000</f>
        <v>0</v>
      </c>
      <c r="Z843">
        <f>0.61365*exp(17.502*CM843/(240.97+CM843))</f>
        <v>0</v>
      </c>
      <c r="AA843">
        <f>(W843-CF843*(CK843+CL843)/1000)</f>
        <v>0</v>
      </c>
      <c r="AB843">
        <f>(-I843*44100)</f>
        <v>0</v>
      </c>
      <c r="AC843">
        <f>2*29.3*Q843*0.92*(CM843-V843)</f>
        <v>0</v>
      </c>
      <c r="AD843">
        <f>2*0.95*5.67E-8*(((CM843+$B$7)+273)^4-(V843+273)^4)</f>
        <v>0</v>
      </c>
      <c r="AE843">
        <f>T843+AD843+AB843+AC843</f>
        <v>0</v>
      </c>
      <c r="AF843">
        <v>0</v>
      </c>
      <c r="AG843">
        <v>0</v>
      </c>
      <c r="AH843">
        <f>IF(AF843*$H$13&gt;=AJ843,1.0,(AJ843/(AJ843-AF843*$H$13)))</f>
        <v>0</v>
      </c>
      <c r="AI843">
        <f>(AH843-1)*100</f>
        <v>0</v>
      </c>
      <c r="AJ843">
        <f>MAX(0,($B$13+$C$13*CR843)/(1+$D$13*CR843)*CK843/(CM843+273)*$E$13)</f>
        <v>0</v>
      </c>
      <c r="AK843" t="s">
        <v>303</v>
      </c>
      <c r="AL843" t="s">
        <v>303</v>
      </c>
      <c r="AM843">
        <v>0</v>
      </c>
      <c r="AN843">
        <v>0</v>
      </c>
      <c r="AO843">
        <f>1-AM843/AN843</f>
        <v>0</v>
      </c>
      <c r="AP843">
        <v>0</v>
      </c>
      <c r="AQ843" t="s">
        <v>303</v>
      </c>
      <c r="AR843" t="s">
        <v>303</v>
      </c>
      <c r="AS843">
        <v>0</v>
      </c>
      <c r="AT843">
        <v>0</v>
      </c>
      <c r="AU843">
        <f>1-AS843/AT843</f>
        <v>0</v>
      </c>
      <c r="AV843">
        <v>0.5</v>
      </c>
      <c r="AW843">
        <f>BV843</f>
        <v>0</v>
      </c>
      <c r="AX843">
        <f>K843</f>
        <v>0</v>
      </c>
      <c r="AY843">
        <f>AU843*AV843*AW843</f>
        <v>0</v>
      </c>
      <c r="AZ843">
        <f>(AX843-AP843)/AW843</f>
        <v>0</v>
      </c>
      <c r="BA843">
        <f>(AN843-AT843)/AT843</f>
        <v>0</v>
      </c>
      <c r="BB843">
        <f>AM843/(AO843+AM843/AT843)</f>
        <v>0</v>
      </c>
      <c r="BC843" t="s">
        <v>303</v>
      </c>
      <c r="BD843">
        <v>0</v>
      </c>
      <c r="BE843">
        <f>IF(BD843&lt;&gt;0, BD843, BB843)</f>
        <v>0</v>
      </c>
      <c r="BF843">
        <f>1-BE843/AT843</f>
        <v>0</v>
      </c>
      <c r="BG843">
        <f>(AT843-AS843)/(AT843-BE843)</f>
        <v>0</v>
      </c>
      <c r="BH843">
        <f>(AN843-AT843)/(AN843-BE843)</f>
        <v>0</v>
      </c>
      <c r="BI843">
        <f>(AT843-AS843)/(AT843-AM843)</f>
        <v>0</v>
      </c>
      <c r="BJ843">
        <f>(AN843-AT843)/(AN843-AM843)</f>
        <v>0</v>
      </c>
      <c r="BK843">
        <f>(BG843*BE843/AS843)</f>
        <v>0</v>
      </c>
      <c r="BL843">
        <f>(1-BK843)</f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f>$B$11*CS843+$C$11*CT843+$F$11*CU843*(1-CX843)</f>
        <v>0</v>
      </c>
      <c r="BV843">
        <f>BU843*BW843</f>
        <v>0</v>
      </c>
      <c r="BW843">
        <f>($B$11*$D$9+$C$11*$D$9+$F$11*((DH843+CZ843)/MAX(DH843+CZ843+DI843, 0.1)*$I$9+DI843/MAX(DH843+CZ843+DI843, 0.1)*$J$9))/($B$11+$C$11+$F$11)</f>
        <v>0</v>
      </c>
      <c r="BX843">
        <f>($B$11*$K$9+$C$11*$K$9+$F$11*((DH843+CZ843)/MAX(DH843+CZ843+DI843, 0.1)*$P$9+DI843/MAX(DH843+CZ843+DI843, 0.1)*$Q$9))/($B$11+$C$11+$F$11)</f>
        <v>0</v>
      </c>
      <c r="BY843">
        <v>6</v>
      </c>
      <c r="BZ843">
        <v>0.5</v>
      </c>
      <c r="CA843" t="s">
        <v>304</v>
      </c>
      <c r="CB843">
        <v>2</v>
      </c>
      <c r="CC843">
        <v>1625678867.5</v>
      </c>
      <c r="CD843">
        <v>405.387333333333</v>
      </c>
      <c r="CE843">
        <v>419.971</v>
      </c>
      <c r="CF843">
        <v>23.7742666666667</v>
      </c>
      <c r="CG843">
        <v>19.331</v>
      </c>
      <c r="CH843">
        <v>419.728666666667</v>
      </c>
      <c r="CI843">
        <v>25.4735</v>
      </c>
      <c r="CJ843">
        <v>500.043333333333</v>
      </c>
      <c r="CK843">
        <v>100.417666666667</v>
      </c>
      <c r="CL843">
        <v>0.0999458333333333</v>
      </c>
      <c r="CM843">
        <v>38.2584</v>
      </c>
      <c r="CN843">
        <v>37.1930666666667</v>
      </c>
      <c r="CO843">
        <v>999.9</v>
      </c>
      <c r="CP843">
        <v>0</v>
      </c>
      <c r="CQ843">
        <v>0</v>
      </c>
      <c r="CR843">
        <v>10007.3</v>
      </c>
      <c r="CS843">
        <v>0</v>
      </c>
      <c r="CT843">
        <v>5.18326</v>
      </c>
      <c r="CU843">
        <v>1045.95</v>
      </c>
      <c r="CV843">
        <v>0.962006</v>
      </c>
      <c r="CW843">
        <v>0.0379937</v>
      </c>
      <c r="CX843">
        <v>0</v>
      </c>
      <c r="CY843">
        <v>1054.00666666667</v>
      </c>
      <c r="CZ843">
        <v>4.99912</v>
      </c>
      <c r="DA843">
        <v>11090.5666666667</v>
      </c>
      <c r="DB843">
        <v>6712.50333333333</v>
      </c>
      <c r="DC843">
        <v>40.1453333333333</v>
      </c>
      <c r="DD843">
        <v>42.333</v>
      </c>
      <c r="DE843">
        <v>41.3953333333333</v>
      </c>
      <c r="DF843">
        <v>42.1666666666667</v>
      </c>
      <c r="DG843">
        <v>42.8333333333333</v>
      </c>
      <c r="DH843">
        <v>1001.4</v>
      </c>
      <c r="DI843">
        <v>39.55</v>
      </c>
      <c r="DJ843">
        <v>0</v>
      </c>
      <c r="DK843">
        <v>1625678869.4</v>
      </c>
      <c r="DL843">
        <v>0</v>
      </c>
      <c r="DM843">
        <v>1055.1404</v>
      </c>
      <c r="DN843">
        <v>-10.4569230685568</v>
      </c>
      <c r="DO843">
        <v>-87.2307690246262</v>
      </c>
      <c r="DP843">
        <v>11100.844</v>
      </c>
      <c r="DQ843">
        <v>15</v>
      </c>
      <c r="DR843">
        <v>1625677134.6</v>
      </c>
      <c r="DS843" t="s">
        <v>305</v>
      </c>
      <c r="DT843">
        <v>1625677128.6</v>
      </c>
      <c r="DU843">
        <v>1625677134.6</v>
      </c>
      <c r="DV843">
        <v>2</v>
      </c>
      <c r="DW843">
        <v>0.041</v>
      </c>
      <c r="DX843">
        <v>0.026</v>
      </c>
      <c r="DY843">
        <v>-14.347</v>
      </c>
      <c r="DZ843">
        <v>-1.389</v>
      </c>
      <c r="EA843">
        <v>420</v>
      </c>
      <c r="EB843">
        <v>5</v>
      </c>
      <c r="EC843">
        <v>0.14</v>
      </c>
      <c r="ED843">
        <v>0.08</v>
      </c>
      <c r="EE843">
        <v>-14.600743902439</v>
      </c>
      <c r="EF843">
        <v>0.207234146341484</v>
      </c>
      <c r="EG843">
        <v>0.0341556555241319</v>
      </c>
      <c r="EH843">
        <v>1</v>
      </c>
      <c r="EI843">
        <v>1055.67314285714</v>
      </c>
      <c r="EJ843">
        <v>-10.4799125903522</v>
      </c>
      <c r="EK843">
        <v>1.07712519879426</v>
      </c>
      <c r="EL843">
        <v>0</v>
      </c>
      <c r="EM843">
        <v>4.38695804878049</v>
      </c>
      <c r="EN843">
        <v>0.284517073170743</v>
      </c>
      <c r="EO843">
        <v>0.0284067183928605</v>
      </c>
      <c r="EP843">
        <v>0</v>
      </c>
      <c r="EQ843">
        <v>1</v>
      </c>
      <c r="ER843">
        <v>3</v>
      </c>
      <c r="ES843" t="s">
        <v>427</v>
      </c>
      <c r="ET843">
        <v>100</v>
      </c>
      <c r="EU843">
        <v>100</v>
      </c>
      <c r="EV843">
        <v>-14.342</v>
      </c>
      <c r="EW843">
        <v>-1.6995</v>
      </c>
      <c r="EX843">
        <v>-14.3476998515065</v>
      </c>
      <c r="EY843">
        <v>0.000485247639819423</v>
      </c>
      <c r="EZ843">
        <v>-1.36446825205216e-06</v>
      </c>
      <c r="FA843">
        <v>5.78542989185787e-10</v>
      </c>
      <c r="FB843">
        <v>-1.1099058739466</v>
      </c>
      <c r="FC843">
        <v>-0.0508365997127688</v>
      </c>
      <c r="FD843">
        <v>0.00161886503163497</v>
      </c>
      <c r="FE843">
        <v>-2.08621555845513e-05</v>
      </c>
      <c r="FF843">
        <v>0</v>
      </c>
      <c r="FG843">
        <v>2096</v>
      </c>
      <c r="FH843">
        <v>2</v>
      </c>
      <c r="FI843">
        <v>28</v>
      </c>
      <c r="FJ843">
        <v>29</v>
      </c>
      <c r="FK843">
        <v>28.9</v>
      </c>
      <c r="FL843">
        <v>18</v>
      </c>
      <c r="FM843">
        <v>495.62</v>
      </c>
      <c r="FN843">
        <v>518.887</v>
      </c>
      <c r="FO843">
        <v>45.7198</v>
      </c>
      <c r="FP843">
        <v>27.4705</v>
      </c>
      <c r="FQ843">
        <v>30.0006</v>
      </c>
      <c r="FR843">
        <v>27.2116</v>
      </c>
      <c r="FS843">
        <v>27.1592</v>
      </c>
      <c r="FT843">
        <v>21.6891</v>
      </c>
      <c r="FU843">
        <v>0</v>
      </c>
      <c r="FV843">
        <v>36.769</v>
      </c>
      <c r="FW843">
        <v>45.81</v>
      </c>
      <c r="FX843">
        <v>420</v>
      </c>
      <c r="FY843">
        <v>20.4934</v>
      </c>
      <c r="FZ843">
        <v>101.588</v>
      </c>
      <c r="GA843">
        <v>96.0774</v>
      </c>
    </row>
    <row r="844" spans="1:183">
      <c r="A844">
        <v>828</v>
      </c>
      <c r="B844">
        <v>1625678870.5</v>
      </c>
      <c r="C844">
        <v>1654.40000009537</v>
      </c>
      <c r="D844" t="s">
        <v>1962</v>
      </c>
      <c r="E844" t="s">
        <v>1963</v>
      </c>
      <c r="F844">
        <v>1</v>
      </c>
      <c r="G844" t="s">
        <v>302</v>
      </c>
      <c r="H844">
        <v>1625678869.5</v>
      </c>
      <c r="I844">
        <f>(J844)/1000</f>
        <v>0</v>
      </c>
      <c r="J844">
        <f>1000*CJ844*AH844*(CF844-CG844)/(100*BY844*(1000-AH844*CF844))</f>
        <v>0</v>
      </c>
      <c r="K844">
        <f>CJ844*AH844*(CE844-CD844*(1000-AH844*CG844)/(1000-AH844*CF844))/(100*BY844)</f>
        <v>0</v>
      </c>
      <c r="L844">
        <f>CD844 - IF(AH844&gt;1, K844*BY844*100.0/(AJ844*CR844), 0)</f>
        <v>0</v>
      </c>
      <c r="M844">
        <f>((S844-I844/2)*L844-K844)/(S844+I844/2)</f>
        <v>0</v>
      </c>
      <c r="N844">
        <f>M844*(CK844+CL844)/1000.0</f>
        <v>0</v>
      </c>
      <c r="O844">
        <f>(CD844 - IF(AH844&gt;1, K844*BY844*100.0/(AJ844*CR844), 0))*(CK844+CL844)/1000.0</f>
        <v>0</v>
      </c>
      <c r="P844">
        <f>2.0/((1/R844-1/Q844)+SIGN(R844)*SQRT((1/R844-1/Q844)*(1/R844-1/Q844) + 4*BZ844/((BZ844+1)*(BZ844+1))*(2*1/R844*1/Q844-1/Q844*1/Q844)))</f>
        <v>0</v>
      </c>
      <c r="Q844">
        <f>IF(LEFT(CA844,1)&lt;&gt;"0",IF(LEFT(CA844,1)="1",3.0,CB844),$D$5+$E$5*(CR844*CK844/($K$5*1000))+$F$5*(CR844*CK844/($K$5*1000))*MAX(MIN(BY844,$J$5),$I$5)*MAX(MIN(BY844,$J$5),$I$5)+$G$5*MAX(MIN(BY844,$J$5),$I$5)*(CR844*CK844/($K$5*1000))+$H$5*(CR844*CK844/($K$5*1000))*(CR844*CK844/($K$5*1000)))</f>
        <v>0</v>
      </c>
      <c r="R844">
        <f>I844*(1000-(1000*0.61365*exp(17.502*V844/(240.97+V844))/(CK844+CL844)+CF844)/2)/(1000*0.61365*exp(17.502*V844/(240.97+V844))/(CK844+CL844)-CF844)</f>
        <v>0</v>
      </c>
      <c r="S844">
        <f>1/((BZ844+1)/(P844/1.6)+1/(Q844/1.37)) + BZ844/((BZ844+1)/(P844/1.6) + BZ844/(Q844/1.37))</f>
        <v>0</v>
      </c>
      <c r="T844">
        <f>(BU844*BX844)</f>
        <v>0</v>
      </c>
      <c r="U844">
        <f>(CM844+(T844+2*0.95*5.67E-8*(((CM844+$B$7)+273)^4-(CM844+273)^4)-44100*I844)/(1.84*29.3*Q844+8*0.95*5.67E-8*(CM844+273)^3))</f>
        <v>0</v>
      </c>
      <c r="V844">
        <f>($C$7*CN844+$D$7*CO844+$E$7*U844)</f>
        <v>0</v>
      </c>
      <c r="W844">
        <f>0.61365*exp(17.502*V844/(240.97+V844))</f>
        <v>0</v>
      </c>
      <c r="X844">
        <f>(Y844/Z844*100)</f>
        <v>0</v>
      </c>
      <c r="Y844">
        <f>CF844*(CK844+CL844)/1000</f>
        <v>0</v>
      </c>
      <c r="Z844">
        <f>0.61365*exp(17.502*CM844/(240.97+CM844))</f>
        <v>0</v>
      </c>
      <c r="AA844">
        <f>(W844-CF844*(CK844+CL844)/1000)</f>
        <v>0</v>
      </c>
      <c r="AB844">
        <f>(-I844*44100)</f>
        <v>0</v>
      </c>
      <c r="AC844">
        <f>2*29.3*Q844*0.92*(CM844-V844)</f>
        <v>0</v>
      </c>
      <c r="AD844">
        <f>2*0.95*5.67E-8*(((CM844+$B$7)+273)^4-(V844+273)^4)</f>
        <v>0</v>
      </c>
      <c r="AE844">
        <f>T844+AD844+AB844+AC844</f>
        <v>0</v>
      </c>
      <c r="AF844">
        <v>0</v>
      </c>
      <c r="AG844">
        <v>0</v>
      </c>
      <c r="AH844">
        <f>IF(AF844*$H$13&gt;=AJ844,1.0,(AJ844/(AJ844-AF844*$H$13)))</f>
        <v>0</v>
      </c>
      <c r="AI844">
        <f>(AH844-1)*100</f>
        <v>0</v>
      </c>
      <c r="AJ844">
        <f>MAX(0,($B$13+$C$13*CR844)/(1+$D$13*CR844)*CK844/(CM844+273)*$E$13)</f>
        <v>0</v>
      </c>
      <c r="AK844" t="s">
        <v>303</v>
      </c>
      <c r="AL844" t="s">
        <v>303</v>
      </c>
      <c r="AM844">
        <v>0</v>
      </c>
      <c r="AN844">
        <v>0</v>
      </c>
      <c r="AO844">
        <f>1-AM844/AN844</f>
        <v>0</v>
      </c>
      <c r="AP844">
        <v>0</v>
      </c>
      <c r="AQ844" t="s">
        <v>303</v>
      </c>
      <c r="AR844" t="s">
        <v>303</v>
      </c>
      <c r="AS844">
        <v>0</v>
      </c>
      <c r="AT844">
        <v>0</v>
      </c>
      <c r="AU844">
        <f>1-AS844/AT844</f>
        <v>0</v>
      </c>
      <c r="AV844">
        <v>0.5</v>
      </c>
      <c r="AW844">
        <f>BV844</f>
        <v>0</v>
      </c>
      <c r="AX844">
        <f>K844</f>
        <v>0</v>
      </c>
      <c r="AY844">
        <f>AU844*AV844*AW844</f>
        <v>0</v>
      </c>
      <c r="AZ844">
        <f>(AX844-AP844)/AW844</f>
        <v>0</v>
      </c>
      <c r="BA844">
        <f>(AN844-AT844)/AT844</f>
        <v>0</v>
      </c>
      <c r="BB844">
        <f>AM844/(AO844+AM844/AT844)</f>
        <v>0</v>
      </c>
      <c r="BC844" t="s">
        <v>303</v>
      </c>
      <c r="BD844">
        <v>0</v>
      </c>
      <c r="BE844">
        <f>IF(BD844&lt;&gt;0, BD844, BB844)</f>
        <v>0</v>
      </c>
      <c r="BF844">
        <f>1-BE844/AT844</f>
        <v>0</v>
      </c>
      <c r="BG844">
        <f>(AT844-AS844)/(AT844-BE844)</f>
        <v>0</v>
      </c>
      <c r="BH844">
        <f>(AN844-AT844)/(AN844-BE844)</f>
        <v>0</v>
      </c>
      <c r="BI844">
        <f>(AT844-AS844)/(AT844-AM844)</f>
        <v>0</v>
      </c>
      <c r="BJ844">
        <f>(AN844-AT844)/(AN844-AM844)</f>
        <v>0</v>
      </c>
      <c r="BK844">
        <f>(BG844*BE844/AS844)</f>
        <v>0</v>
      </c>
      <c r="BL844">
        <f>(1-BK844)</f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f>$B$11*CS844+$C$11*CT844+$F$11*CU844*(1-CX844)</f>
        <v>0</v>
      </c>
      <c r="BV844">
        <f>BU844*BW844</f>
        <v>0</v>
      </c>
      <c r="BW844">
        <f>($B$11*$D$9+$C$11*$D$9+$F$11*((DH844+CZ844)/MAX(DH844+CZ844+DI844, 0.1)*$I$9+DI844/MAX(DH844+CZ844+DI844, 0.1)*$J$9))/($B$11+$C$11+$F$11)</f>
        <v>0</v>
      </c>
      <c r="BX844">
        <f>($B$11*$K$9+$C$11*$K$9+$F$11*((DH844+CZ844)/MAX(DH844+CZ844+DI844, 0.1)*$P$9+DI844/MAX(DH844+CZ844+DI844, 0.1)*$Q$9))/($B$11+$C$11+$F$11)</f>
        <v>0</v>
      </c>
      <c r="BY844">
        <v>6</v>
      </c>
      <c r="BZ844">
        <v>0.5</v>
      </c>
      <c r="CA844" t="s">
        <v>304</v>
      </c>
      <c r="CB844">
        <v>2</v>
      </c>
      <c r="CC844">
        <v>1625678869.5</v>
      </c>
      <c r="CD844">
        <v>405.4</v>
      </c>
      <c r="CE844">
        <v>419.940333333333</v>
      </c>
      <c r="CF844">
        <v>23.8075333333333</v>
      </c>
      <c r="CG844">
        <v>19.3585666666667</v>
      </c>
      <c r="CH844">
        <v>419.741666666667</v>
      </c>
      <c r="CI844">
        <v>25.5071333333333</v>
      </c>
      <c r="CJ844">
        <v>499.93</v>
      </c>
      <c r="CK844">
        <v>100.417333333333</v>
      </c>
      <c r="CL844">
        <v>0.0995521666666667</v>
      </c>
      <c r="CM844">
        <v>38.2924666666667</v>
      </c>
      <c r="CN844">
        <v>37.2238333333333</v>
      </c>
      <c r="CO844">
        <v>999.9</v>
      </c>
      <c r="CP844">
        <v>0</v>
      </c>
      <c r="CQ844">
        <v>0</v>
      </c>
      <c r="CR844">
        <v>10025.6333333333</v>
      </c>
      <c r="CS844">
        <v>0</v>
      </c>
      <c r="CT844">
        <v>5.18326</v>
      </c>
      <c r="CU844">
        <v>1046.14</v>
      </c>
      <c r="CV844">
        <v>0.962009666666667</v>
      </c>
      <c r="CW844">
        <v>0.0379900333333333</v>
      </c>
      <c r="CX844">
        <v>0</v>
      </c>
      <c r="CY844">
        <v>1053.79</v>
      </c>
      <c r="CZ844">
        <v>4.99912</v>
      </c>
      <c r="DA844">
        <v>11090.2333333333</v>
      </c>
      <c r="DB844">
        <v>6713.72666666667</v>
      </c>
      <c r="DC844">
        <v>40.2286666666667</v>
      </c>
      <c r="DD844">
        <v>42.375</v>
      </c>
      <c r="DE844">
        <v>41.562</v>
      </c>
      <c r="DF844">
        <v>42.1456666666667</v>
      </c>
      <c r="DG844">
        <v>42.9786666666667</v>
      </c>
      <c r="DH844">
        <v>1001.58666666667</v>
      </c>
      <c r="DI844">
        <v>39.5533333333333</v>
      </c>
      <c r="DJ844">
        <v>0</v>
      </c>
      <c r="DK844">
        <v>1625678871.2</v>
      </c>
      <c r="DL844">
        <v>0</v>
      </c>
      <c r="DM844">
        <v>1054.89884615385</v>
      </c>
      <c r="DN844">
        <v>-10.3340171116338</v>
      </c>
      <c r="DO844">
        <v>-81.3128205209856</v>
      </c>
      <c r="DP844">
        <v>11098.7769230769</v>
      </c>
      <c r="DQ844">
        <v>15</v>
      </c>
      <c r="DR844">
        <v>1625677134.6</v>
      </c>
      <c r="DS844" t="s">
        <v>305</v>
      </c>
      <c r="DT844">
        <v>1625677128.6</v>
      </c>
      <c r="DU844">
        <v>1625677134.6</v>
      </c>
      <c r="DV844">
        <v>2</v>
      </c>
      <c r="DW844">
        <v>0.041</v>
      </c>
      <c r="DX844">
        <v>0.026</v>
      </c>
      <c r="DY844">
        <v>-14.347</v>
      </c>
      <c r="DZ844">
        <v>-1.389</v>
      </c>
      <c r="EA844">
        <v>420</v>
      </c>
      <c r="EB844">
        <v>5</v>
      </c>
      <c r="EC844">
        <v>0.14</v>
      </c>
      <c r="ED844">
        <v>0.08</v>
      </c>
      <c r="EE844">
        <v>-14.5941</v>
      </c>
      <c r="EF844">
        <v>0.270901045296165</v>
      </c>
      <c r="EG844">
        <v>0.0375705515192872</v>
      </c>
      <c r="EH844">
        <v>1</v>
      </c>
      <c r="EI844">
        <v>1055.32558823529</v>
      </c>
      <c r="EJ844">
        <v>-10.5951820244127</v>
      </c>
      <c r="EK844">
        <v>1.05077056088678</v>
      </c>
      <c r="EL844">
        <v>0</v>
      </c>
      <c r="EM844">
        <v>4.39715853658537</v>
      </c>
      <c r="EN844">
        <v>0.298587177700364</v>
      </c>
      <c r="EO844">
        <v>0.0298500519720899</v>
      </c>
      <c r="EP844">
        <v>0</v>
      </c>
      <c r="EQ844">
        <v>1</v>
      </c>
      <c r="ER844">
        <v>3</v>
      </c>
      <c r="ES844" t="s">
        <v>427</v>
      </c>
      <c r="ET844">
        <v>100</v>
      </c>
      <c r="EU844">
        <v>100</v>
      </c>
      <c r="EV844">
        <v>-14.342</v>
      </c>
      <c r="EW844">
        <v>-1.6997</v>
      </c>
      <c r="EX844">
        <v>-14.3476998515065</v>
      </c>
      <c r="EY844">
        <v>0.000485247639819423</v>
      </c>
      <c r="EZ844">
        <v>-1.36446825205216e-06</v>
      </c>
      <c r="FA844">
        <v>5.78542989185787e-10</v>
      </c>
      <c r="FB844">
        <v>-1.1099058739466</v>
      </c>
      <c r="FC844">
        <v>-0.0508365997127688</v>
      </c>
      <c r="FD844">
        <v>0.00161886503163497</v>
      </c>
      <c r="FE844">
        <v>-2.08621555845513e-05</v>
      </c>
      <c r="FF844">
        <v>0</v>
      </c>
      <c r="FG844">
        <v>2096</v>
      </c>
      <c r="FH844">
        <v>2</v>
      </c>
      <c r="FI844">
        <v>28</v>
      </c>
      <c r="FJ844">
        <v>29</v>
      </c>
      <c r="FK844">
        <v>28.9</v>
      </c>
      <c r="FL844">
        <v>18</v>
      </c>
      <c r="FM844">
        <v>495.761</v>
      </c>
      <c r="FN844">
        <v>518.764</v>
      </c>
      <c r="FO844">
        <v>45.7632</v>
      </c>
      <c r="FP844">
        <v>27.4746</v>
      </c>
      <c r="FQ844">
        <v>30.0005</v>
      </c>
      <c r="FR844">
        <v>27.2145</v>
      </c>
      <c r="FS844">
        <v>27.1616</v>
      </c>
      <c r="FT844">
        <v>21.6901</v>
      </c>
      <c r="FU844">
        <v>0</v>
      </c>
      <c r="FV844">
        <v>37.1614</v>
      </c>
      <c r="FW844">
        <v>45.81</v>
      </c>
      <c r="FX844">
        <v>420</v>
      </c>
      <c r="FY844">
        <v>20.4325</v>
      </c>
      <c r="FZ844">
        <v>101.588</v>
      </c>
      <c r="GA844">
        <v>96.0777</v>
      </c>
    </row>
    <row r="845" spans="1:183">
      <c r="A845">
        <v>829</v>
      </c>
      <c r="B845">
        <v>1625678872.5</v>
      </c>
      <c r="C845">
        <v>1656.40000009537</v>
      </c>
      <c r="D845" t="s">
        <v>1964</v>
      </c>
      <c r="E845" t="s">
        <v>1965</v>
      </c>
      <c r="F845">
        <v>1</v>
      </c>
      <c r="G845" t="s">
        <v>302</v>
      </c>
      <c r="H845">
        <v>1625678871.5</v>
      </c>
      <c r="I845">
        <f>(J845)/1000</f>
        <v>0</v>
      </c>
      <c r="J845">
        <f>1000*CJ845*AH845*(CF845-CG845)/(100*BY845*(1000-AH845*CF845))</f>
        <v>0</v>
      </c>
      <c r="K845">
        <f>CJ845*AH845*(CE845-CD845*(1000-AH845*CG845)/(1000-AH845*CF845))/(100*BY845)</f>
        <v>0</v>
      </c>
      <c r="L845">
        <f>CD845 - IF(AH845&gt;1, K845*BY845*100.0/(AJ845*CR845), 0)</f>
        <v>0</v>
      </c>
      <c r="M845">
        <f>((S845-I845/2)*L845-K845)/(S845+I845/2)</f>
        <v>0</v>
      </c>
      <c r="N845">
        <f>M845*(CK845+CL845)/1000.0</f>
        <v>0</v>
      </c>
      <c r="O845">
        <f>(CD845 - IF(AH845&gt;1, K845*BY845*100.0/(AJ845*CR845), 0))*(CK845+CL845)/1000.0</f>
        <v>0</v>
      </c>
      <c r="P845">
        <f>2.0/((1/R845-1/Q845)+SIGN(R845)*SQRT((1/R845-1/Q845)*(1/R845-1/Q845) + 4*BZ845/((BZ845+1)*(BZ845+1))*(2*1/R845*1/Q845-1/Q845*1/Q845)))</f>
        <v>0</v>
      </c>
      <c r="Q845">
        <f>IF(LEFT(CA845,1)&lt;&gt;"0",IF(LEFT(CA845,1)="1",3.0,CB845),$D$5+$E$5*(CR845*CK845/($K$5*1000))+$F$5*(CR845*CK845/($K$5*1000))*MAX(MIN(BY845,$J$5),$I$5)*MAX(MIN(BY845,$J$5),$I$5)+$G$5*MAX(MIN(BY845,$J$5),$I$5)*(CR845*CK845/($K$5*1000))+$H$5*(CR845*CK845/($K$5*1000))*(CR845*CK845/($K$5*1000)))</f>
        <v>0</v>
      </c>
      <c r="R845">
        <f>I845*(1000-(1000*0.61365*exp(17.502*V845/(240.97+V845))/(CK845+CL845)+CF845)/2)/(1000*0.61365*exp(17.502*V845/(240.97+V845))/(CK845+CL845)-CF845)</f>
        <v>0</v>
      </c>
      <c r="S845">
        <f>1/((BZ845+1)/(P845/1.6)+1/(Q845/1.37)) + BZ845/((BZ845+1)/(P845/1.6) + BZ845/(Q845/1.37))</f>
        <v>0</v>
      </c>
      <c r="T845">
        <f>(BU845*BX845)</f>
        <v>0</v>
      </c>
      <c r="U845">
        <f>(CM845+(T845+2*0.95*5.67E-8*(((CM845+$B$7)+273)^4-(CM845+273)^4)-44100*I845)/(1.84*29.3*Q845+8*0.95*5.67E-8*(CM845+273)^3))</f>
        <v>0</v>
      </c>
      <c r="V845">
        <f>($C$7*CN845+$D$7*CO845+$E$7*U845)</f>
        <v>0</v>
      </c>
      <c r="W845">
        <f>0.61365*exp(17.502*V845/(240.97+V845))</f>
        <v>0</v>
      </c>
      <c r="X845">
        <f>(Y845/Z845*100)</f>
        <v>0</v>
      </c>
      <c r="Y845">
        <f>CF845*(CK845+CL845)/1000</f>
        <v>0</v>
      </c>
      <c r="Z845">
        <f>0.61365*exp(17.502*CM845/(240.97+CM845))</f>
        <v>0</v>
      </c>
      <c r="AA845">
        <f>(W845-CF845*(CK845+CL845)/1000)</f>
        <v>0</v>
      </c>
      <c r="AB845">
        <f>(-I845*44100)</f>
        <v>0</v>
      </c>
      <c r="AC845">
        <f>2*29.3*Q845*0.92*(CM845-V845)</f>
        <v>0</v>
      </c>
      <c r="AD845">
        <f>2*0.95*5.67E-8*(((CM845+$B$7)+273)^4-(V845+273)^4)</f>
        <v>0</v>
      </c>
      <c r="AE845">
        <f>T845+AD845+AB845+AC845</f>
        <v>0</v>
      </c>
      <c r="AF845">
        <v>0</v>
      </c>
      <c r="AG845">
        <v>0</v>
      </c>
      <c r="AH845">
        <f>IF(AF845*$H$13&gt;=AJ845,1.0,(AJ845/(AJ845-AF845*$H$13)))</f>
        <v>0</v>
      </c>
      <c r="AI845">
        <f>(AH845-1)*100</f>
        <v>0</v>
      </c>
      <c r="AJ845">
        <f>MAX(0,($B$13+$C$13*CR845)/(1+$D$13*CR845)*CK845/(CM845+273)*$E$13)</f>
        <v>0</v>
      </c>
      <c r="AK845" t="s">
        <v>303</v>
      </c>
      <c r="AL845" t="s">
        <v>303</v>
      </c>
      <c r="AM845">
        <v>0</v>
      </c>
      <c r="AN845">
        <v>0</v>
      </c>
      <c r="AO845">
        <f>1-AM845/AN845</f>
        <v>0</v>
      </c>
      <c r="AP845">
        <v>0</v>
      </c>
      <c r="AQ845" t="s">
        <v>303</v>
      </c>
      <c r="AR845" t="s">
        <v>303</v>
      </c>
      <c r="AS845">
        <v>0</v>
      </c>
      <c r="AT845">
        <v>0</v>
      </c>
      <c r="AU845">
        <f>1-AS845/AT845</f>
        <v>0</v>
      </c>
      <c r="AV845">
        <v>0.5</v>
      </c>
      <c r="AW845">
        <f>BV845</f>
        <v>0</v>
      </c>
      <c r="AX845">
        <f>K845</f>
        <v>0</v>
      </c>
      <c r="AY845">
        <f>AU845*AV845*AW845</f>
        <v>0</v>
      </c>
      <c r="AZ845">
        <f>(AX845-AP845)/AW845</f>
        <v>0</v>
      </c>
      <c r="BA845">
        <f>(AN845-AT845)/AT845</f>
        <v>0</v>
      </c>
      <c r="BB845">
        <f>AM845/(AO845+AM845/AT845)</f>
        <v>0</v>
      </c>
      <c r="BC845" t="s">
        <v>303</v>
      </c>
      <c r="BD845">
        <v>0</v>
      </c>
      <c r="BE845">
        <f>IF(BD845&lt;&gt;0, BD845, BB845)</f>
        <v>0</v>
      </c>
      <c r="BF845">
        <f>1-BE845/AT845</f>
        <v>0</v>
      </c>
      <c r="BG845">
        <f>(AT845-AS845)/(AT845-BE845)</f>
        <v>0</v>
      </c>
      <c r="BH845">
        <f>(AN845-AT845)/(AN845-BE845)</f>
        <v>0</v>
      </c>
      <c r="BI845">
        <f>(AT845-AS845)/(AT845-AM845)</f>
        <v>0</v>
      </c>
      <c r="BJ845">
        <f>(AN845-AT845)/(AN845-AM845)</f>
        <v>0</v>
      </c>
      <c r="BK845">
        <f>(BG845*BE845/AS845)</f>
        <v>0</v>
      </c>
      <c r="BL845">
        <f>(1-BK845)</f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f>$B$11*CS845+$C$11*CT845+$F$11*CU845*(1-CX845)</f>
        <v>0</v>
      </c>
      <c r="BV845">
        <f>BU845*BW845</f>
        <v>0</v>
      </c>
      <c r="BW845">
        <f>($B$11*$D$9+$C$11*$D$9+$F$11*((DH845+CZ845)/MAX(DH845+CZ845+DI845, 0.1)*$I$9+DI845/MAX(DH845+CZ845+DI845, 0.1)*$J$9))/($B$11+$C$11+$F$11)</f>
        <v>0</v>
      </c>
      <c r="BX845">
        <f>($B$11*$K$9+$C$11*$K$9+$F$11*((DH845+CZ845)/MAX(DH845+CZ845+DI845, 0.1)*$P$9+DI845/MAX(DH845+CZ845+DI845, 0.1)*$Q$9))/($B$11+$C$11+$F$11)</f>
        <v>0</v>
      </c>
      <c r="BY845">
        <v>6</v>
      </c>
      <c r="BZ845">
        <v>0.5</v>
      </c>
      <c r="CA845" t="s">
        <v>304</v>
      </c>
      <c r="CB845">
        <v>2</v>
      </c>
      <c r="CC845">
        <v>1625678871.5</v>
      </c>
      <c r="CD845">
        <v>405.400333333333</v>
      </c>
      <c r="CE845">
        <v>419.918666666667</v>
      </c>
      <c r="CF845">
        <v>23.8413666666667</v>
      </c>
      <c r="CG845">
        <v>19.3878</v>
      </c>
      <c r="CH845">
        <v>419.742</v>
      </c>
      <c r="CI845">
        <v>25.5412666666667</v>
      </c>
      <c r="CJ845">
        <v>500.006666666667</v>
      </c>
      <c r="CK845">
        <v>100.417666666667</v>
      </c>
      <c r="CL845">
        <v>0.0999220333333333</v>
      </c>
      <c r="CM845">
        <v>38.3216666666667</v>
      </c>
      <c r="CN845">
        <v>37.2554</v>
      </c>
      <c r="CO845">
        <v>999.9</v>
      </c>
      <c r="CP845">
        <v>0</v>
      </c>
      <c r="CQ845">
        <v>0</v>
      </c>
      <c r="CR845">
        <v>10049.4</v>
      </c>
      <c r="CS845">
        <v>0</v>
      </c>
      <c r="CT845">
        <v>5.18326</v>
      </c>
      <c r="CU845">
        <v>1045.93</v>
      </c>
      <c r="CV845">
        <v>0.962006</v>
      </c>
      <c r="CW845">
        <v>0.0379937</v>
      </c>
      <c r="CX845">
        <v>0</v>
      </c>
      <c r="CY845">
        <v>1053.48666666667</v>
      </c>
      <c r="CZ845">
        <v>4.99912</v>
      </c>
      <c r="DA845">
        <v>11084.3666666667</v>
      </c>
      <c r="DB845">
        <v>6712.39</v>
      </c>
      <c r="DC845">
        <v>40.1453333333333</v>
      </c>
      <c r="DD845">
        <v>42.375</v>
      </c>
      <c r="DE845">
        <v>41.4786666666667</v>
      </c>
      <c r="DF845">
        <v>42.2286666666667</v>
      </c>
      <c r="DG845">
        <v>42.875</v>
      </c>
      <c r="DH845">
        <v>1001.38</v>
      </c>
      <c r="DI845">
        <v>39.55</v>
      </c>
      <c r="DJ845">
        <v>0</v>
      </c>
      <c r="DK845">
        <v>1625678873.6</v>
      </c>
      <c r="DL845">
        <v>0</v>
      </c>
      <c r="DM845">
        <v>1054.49730769231</v>
      </c>
      <c r="DN845">
        <v>-10.0981196640749</v>
      </c>
      <c r="DO845">
        <v>-89.1829059328596</v>
      </c>
      <c r="DP845">
        <v>11095.1076923077</v>
      </c>
      <c r="DQ845">
        <v>15</v>
      </c>
      <c r="DR845">
        <v>1625677134.6</v>
      </c>
      <c r="DS845" t="s">
        <v>305</v>
      </c>
      <c r="DT845">
        <v>1625677128.6</v>
      </c>
      <c r="DU845">
        <v>1625677134.6</v>
      </c>
      <c r="DV845">
        <v>2</v>
      </c>
      <c r="DW845">
        <v>0.041</v>
      </c>
      <c r="DX845">
        <v>0.026</v>
      </c>
      <c r="DY845">
        <v>-14.347</v>
      </c>
      <c r="DZ845">
        <v>-1.389</v>
      </c>
      <c r="EA845">
        <v>420</v>
      </c>
      <c r="EB845">
        <v>5</v>
      </c>
      <c r="EC845">
        <v>0.14</v>
      </c>
      <c r="ED845">
        <v>0.08</v>
      </c>
      <c r="EE845">
        <v>-14.5814804878049</v>
      </c>
      <c r="EF845">
        <v>0.275009059233478</v>
      </c>
      <c r="EG845">
        <v>0.0379648889107548</v>
      </c>
      <c r="EH845">
        <v>1</v>
      </c>
      <c r="EI845">
        <v>1054.96909090909</v>
      </c>
      <c r="EJ845">
        <v>-10.4578857484427</v>
      </c>
      <c r="EK845">
        <v>1.00885582847335</v>
      </c>
      <c r="EL845">
        <v>0</v>
      </c>
      <c r="EM845">
        <v>4.40668926829268</v>
      </c>
      <c r="EN845">
        <v>0.304594703832754</v>
      </c>
      <c r="EO845">
        <v>0.0304053199284667</v>
      </c>
      <c r="EP845">
        <v>0</v>
      </c>
      <c r="EQ845">
        <v>1</v>
      </c>
      <c r="ER845">
        <v>3</v>
      </c>
      <c r="ES845" t="s">
        <v>427</v>
      </c>
      <c r="ET845">
        <v>100</v>
      </c>
      <c r="EU845">
        <v>100</v>
      </c>
      <c r="EV845">
        <v>-14.342</v>
      </c>
      <c r="EW845">
        <v>-1.7</v>
      </c>
      <c r="EX845">
        <v>-14.3476998515065</v>
      </c>
      <c r="EY845">
        <v>0.000485247639819423</v>
      </c>
      <c r="EZ845">
        <v>-1.36446825205216e-06</v>
      </c>
      <c r="FA845">
        <v>5.78542989185787e-10</v>
      </c>
      <c r="FB845">
        <v>-1.1099058739466</v>
      </c>
      <c r="FC845">
        <v>-0.0508365997127688</v>
      </c>
      <c r="FD845">
        <v>0.00161886503163497</v>
      </c>
      <c r="FE845">
        <v>-2.08621555845513e-05</v>
      </c>
      <c r="FF845">
        <v>0</v>
      </c>
      <c r="FG845">
        <v>2096</v>
      </c>
      <c r="FH845">
        <v>2</v>
      </c>
      <c r="FI845">
        <v>28</v>
      </c>
      <c r="FJ845">
        <v>29.1</v>
      </c>
      <c r="FK845">
        <v>29</v>
      </c>
      <c r="FL845">
        <v>18</v>
      </c>
      <c r="FM845">
        <v>495.799</v>
      </c>
      <c r="FN845">
        <v>518.7</v>
      </c>
      <c r="FO845">
        <v>45.8115</v>
      </c>
      <c r="FP845">
        <v>27.4792</v>
      </c>
      <c r="FQ845">
        <v>30.0008</v>
      </c>
      <c r="FR845">
        <v>27.2173</v>
      </c>
      <c r="FS845">
        <v>27.1644</v>
      </c>
      <c r="FT845">
        <v>21.6909</v>
      </c>
      <c r="FU845">
        <v>0</v>
      </c>
      <c r="FV845">
        <v>37.1614</v>
      </c>
      <c r="FW845">
        <v>45.88</v>
      </c>
      <c r="FX845">
        <v>420</v>
      </c>
      <c r="FY845">
        <v>20.3596</v>
      </c>
      <c r="FZ845">
        <v>101.588</v>
      </c>
      <c r="GA845">
        <v>96.0777</v>
      </c>
    </row>
    <row r="846" spans="1:183">
      <c r="A846">
        <v>830</v>
      </c>
      <c r="B846">
        <v>1625678874.5</v>
      </c>
      <c r="C846">
        <v>1658.40000009537</v>
      </c>
      <c r="D846" t="s">
        <v>1966</v>
      </c>
      <c r="E846" t="s">
        <v>1967</v>
      </c>
      <c r="F846">
        <v>1</v>
      </c>
      <c r="G846" t="s">
        <v>302</v>
      </c>
      <c r="H846">
        <v>1625678873.5</v>
      </c>
      <c r="I846">
        <f>(J846)/1000</f>
        <v>0</v>
      </c>
      <c r="J846">
        <f>1000*CJ846*AH846*(CF846-CG846)/(100*BY846*(1000-AH846*CF846))</f>
        <v>0</v>
      </c>
      <c r="K846">
        <f>CJ846*AH846*(CE846-CD846*(1000-AH846*CG846)/(1000-AH846*CF846))/(100*BY846)</f>
        <v>0</v>
      </c>
      <c r="L846">
        <f>CD846 - IF(AH846&gt;1, K846*BY846*100.0/(AJ846*CR846), 0)</f>
        <v>0</v>
      </c>
      <c r="M846">
        <f>((S846-I846/2)*L846-K846)/(S846+I846/2)</f>
        <v>0</v>
      </c>
      <c r="N846">
        <f>M846*(CK846+CL846)/1000.0</f>
        <v>0</v>
      </c>
      <c r="O846">
        <f>(CD846 - IF(AH846&gt;1, K846*BY846*100.0/(AJ846*CR846), 0))*(CK846+CL846)/1000.0</f>
        <v>0</v>
      </c>
      <c r="P846">
        <f>2.0/((1/R846-1/Q846)+SIGN(R846)*SQRT((1/R846-1/Q846)*(1/R846-1/Q846) + 4*BZ846/((BZ846+1)*(BZ846+1))*(2*1/R846*1/Q846-1/Q846*1/Q846)))</f>
        <v>0</v>
      </c>
      <c r="Q846">
        <f>IF(LEFT(CA846,1)&lt;&gt;"0",IF(LEFT(CA846,1)="1",3.0,CB846),$D$5+$E$5*(CR846*CK846/($K$5*1000))+$F$5*(CR846*CK846/($K$5*1000))*MAX(MIN(BY846,$J$5),$I$5)*MAX(MIN(BY846,$J$5),$I$5)+$G$5*MAX(MIN(BY846,$J$5),$I$5)*(CR846*CK846/($K$5*1000))+$H$5*(CR846*CK846/($K$5*1000))*(CR846*CK846/($K$5*1000)))</f>
        <v>0</v>
      </c>
      <c r="R846">
        <f>I846*(1000-(1000*0.61365*exp(17.502*V846/(240.97+V846))/(CK846+CL846)+CF846)/2)/(1000*0.61365*exp(17.502*V846/(240.97+V846))/(CK846+CL846)-CF846)</f>
        <v>0</v>
      </c>
      <c r="S846">
        <f>1/((BZ846+1)/(P846/1.6)+1/(Q846/1.37)) + BZ846/((BZ846+1)/(P846/1.6) + BZ846/(Q846/1.37))</f>
        <v>0</v>
      </c>
      <c r="T846">
        <f>(BU846*BX846)</f>
        <v>0</v>
      </c>
      <c r="U846">
        <f>(CM846+(T846+2*0.95*5.67E-8*(((CM846+$B$7)+273)^4-(CM846+273)^4)-44100*I846)/(1.84*29.3*Q846+8*0.95*5.67E-8*(CM846+273)^3))</f>
        <v>0</v>
      </c>
      <c r="V846">
        <f>($C$7*CN846+$D$7*CO846+$E$7*U846)</f>
        <v>0</v>
      </c>
      <c r="W846">
        <f>0.61365*exp(17.502*V846/(240.97+V846))</f>
        <v>0</v>
      </c>
      <c r="X846">
        <f>(Y846/Z846*100)</f>
        <v>0</v>
      </c>
      <c r="Y846">
        <f>CF846*(CK846+CL846)/1000</f>
        <v>0</v>
      </c>
      <c r="Z846">
        <f>0.61365*exp(17.502*CM846/(240.97+CM846))</f>
        <v>0</v>
      </c>
      <c r="AA846">
        <f>(W846-CF846*(CK846+CL846)/1000)</f>
        <v>0</v>
      </c>
      <c r="AB846">
        <f>(-I846*44100)</f>
        <v>0</v>
      </c>
      <c r="AC846">
        <f>2*29.3*Q846*0.92*(CM846-V846)</f>
        <v>0</v>
      </c>
      <c r="AD846">
        <f>2*0.95*5.67E-8*(((CM846+$B$7)+273)^4-(V846+273)^4)</f>
        <v>0</v>
      </c>
      <c r="AE846">
        <f>T846+AD846+AB846+AC846</f>
        <v>0</v>
      </c>
      <c r="AF846">
        <v>0</v>
      </c>
      <c r="AG846">
        <v>0</v>
      </c>
      <c r="AH846">
        <f>IF(AF846*$H$13&gt;=AJ846,1.0,(AJ846/(AJ846-AF846*$H$13)))</f>
        <v>0</v>
      </c>
      <c r="AI846">
        <f>(AH846-1)*100</f>
        <v>0</v>
      </c>
      <c r="AJ846">
        <f>MAX(0,($B$13+$C$13*CR846)/(1+$D$13*CR846)*CK846/(CM846+273)*$E$13)</f>
        <v>0</v>
      </c>
      <c r="AK846" t="s">
        <v>303</v>
      </c>
      <c r="AL846" t="s">
        <v>303</v>
      </c>
      <c r="AM846">
        <v>0</v>
      </c>
      <c r="AN846">
        <v>0</v>
      </c>
      <c r="AO846">
        <f>1-AM846/AN846</f>
        <v>0</v>
      </c>
      <c r="AP846">
        <v>0</v>
      </c>
      <c r="AQ846" t="s">
        <v>303</v>
      </c>
      <c r="AR846" t="s">
        <v>303</v>
      </c>
      <c r="AS846">
        <v>0</v>
      </c>
      <c r="AT846">
        <v>0</v>
      </c>
      <c r="AU846">
        <f>1-AS846/AT846</f>
        <v>0</v>
      </c>
      <c r="AV846">
        <v>0.5</v>
      </c>
      <c r="AW846">
        <f>BV846</f>
        <v>0</v>
      </c>
      <c r="AX846">
        <f>K846</f>
        <v>0</v>
      </c>
      <c r="AY846">
        <f>AU846*AV846*AW846</f>
        <v>0</v>
      </c>
      <c r="AZ846">
        <f>(AX846-AP846)/AW846</f>
        <v>0</v>
      </c>
      <c r="BA846">
        <f>(AN846-AT846)/AT846</f>
        <v>0</v>
      </c>
      <c r="BB846">
        <f>AM846/(AO846+AM846/AT846)</f>
        <v>0</v>
      </c>
      <c r="BC846" t="s">
        <v>303</v>
      </c>
      <c r="BD846">
        <v>0</v>
      </c>
      <c r="BE846">
        <f>IF(BD846&lt;&gt;0, BD846, BB846)</f>
        <v>0</v>
      </c>
      <c r="BF846">
        <f>1-BE846/AT846</f>
        <v>0</v>
      </c>
      <c r="BG846">
        <f>(AT846-AS846)/(AT846-BE846)</f>
        <v>0</v>
      </c>
      <c r="BH846">
        <f>(AN846-AT846)/(AN846-BE846)</f>
        <v>0</v>
      </c>
      <c r="BI846">
        <f>(AT846-AS846)/(AT846-AM846)</f>
        <v>0</v>
      </c>
      <c r="BJ846">
        <f>(AN846-AT846)/(AN846-AM846)</f>
        <v>0</v>
      </c>
      <c r="BK846">
        <f>(BG846*BE846/AS846)</f>
        <v>0</v>
      </c>
      <c r="BL846">
        <f>(1-BK846)</f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f>$B$11*CS846+$C$11*CT846+$F$11*CU846*(1-CX846)</f>
        <v>0</v>
      </c>
      <c r="BV846">
        <f>BU846*BW846</f>
        <v>0</v>
      </c>
      <c r="BW846">
        <f>($B$11*$D$9+$C$11*$D$9+$F$11*((DH846+CZ846)/MAX(DH846+CZ846+DI846, 0.1)*$I$9+DI846/MAX(DH846+CZ846+DI846, 0.1)*$J$9))/($B$11+$C$11+$F$11)</f>
        <v>0</v>
      </c>
      <c r="BX846">
        <f>($B$11*$K$9+$C$11*$K$9+$F$11*((DH846+CZ846)/MAX(DH846+CZ846+DI846, 0.1)*$P$9+DI846/MAX(DH846+CZ846+DI846, 0.1)*$Q$9))/($B$11+$C$11+$F$11)</f>
        <v>0</v>
      </c>
      <c r="BY846">
        <v>6</v>
      </c>
      <c r="BZ846">
        <v>0.5</v>
      </c>
      <c r="CA846" t="s">
        <v>304</v>
      </c>
      <c r="CB846">
        <v>2</v>
      </c>
      <c r="CC846">
        <v>1625678873.5</v>
      </c>
      <c r="CD846">
        <v>405.402333333333</v>
      </c>
      <c r="CE846">
        <v>419.933</v>
      </c>
      <c r="CF846">
        <v>23.8748</v>
      </c>
      <c r="CG846">
        <v>19.4120333333333</v>
      </c>
      <c r="CH846">
        <v>419.744</v>
      </c>
      <c r="CI846">
        <v>25.5749666666667</v>
      </c>
      <c r="CJ846">
        <v>500.121</v>
      </c>
      <c r="CK846">
        <v>100.416666666667</v>
      </c>
      <c r="CL846">
        <v>0.100305333333333</v>
      </c>
      <c r="CM846">
        <v>38.3505333333333</v>
      </c>
      <c r="CN846">
        <v>37.2805666666667</v>
      </c>
      <c r="CO846">
        <v>999.9</v>
      </c>
      <c r="CP846">
        <v>0</v>
      </c>
      <c r="CQ846">
        <v>0</v>
      </c>
      <c r="CR846">
        <v>10018.7666666667</v>
      </c>
      <c r="CS846">
        <v>0</v>
      </c>
      <c r="CT846">
        <v>5.18326</v>
      </c>
      <c r="CU846">
        <v>1046.03333333333</v>
      </c>
      <c r="CV846">
        <v>0.962009666666667</v>
      </c>
      <c r="CW846">
        <v>0.0379900333333333</v>
      </c>
      <c r="CX846">
        <v>0</v>
      </c>
      <c r="CY846">
        <v>1052.92666666667</v>
      </c>
      <c r="CZ846">
        <v>4.99912</v>
      </c>
      <c r="DA846">
        <v>11082.6333333333</v>
      </c>
      <c r="DB846">
        <v>6713.04666666667</v>
      </c>
      <c r="DC846">
        <v>40.1036666666667</v>
      </c>
      <c r="DD846">
        <v>42.375</v>
      </c>
      <c r="DE846">
        <v>41.4996666666667</v>
      </c>
      <c r="DF846">
        <v>42.2496666666667</v>
      </c>
      <c r="DG846">
        <v>43.0203333333333</v>
      </c>
      <c r="DH846">
        <v>1001.48333333333</v>
      </c>
      <c r="DI846">
        <v>39.55</v>
      </c>
      <c r="DJ846">
        <v>0</v>
      </c>
      <c r="DK846">
        <v>1625678875.4</v>
      </c>
      <c r="DL846">
        <v>0</v>
      </c>
      <c r="DM846">
        <v>1054.1188</v>
      </c>
      <c r="DN846">
        <v>-10.1107692246201</v>
      </c>
      <c r="DO846">
        <v>-90.7615383479261</v>
      </c>
      <c r="DP846">
        <v>11091.996</v>
      </c>
      <c r="DQ846">
        <v>15</v>
      </c>
      <c r="DR846">
        <v>1625677134.6</v>
      </c>
      <c r="DS846" t="s">
        <v>305</v>
      </c>
      <c r="DT846">
        <v>1625677128.6</v>
      </c>
      <c r="DU846">
        <v>1625677134.6</v>
      </c>
      <c r="DV846">
        <v>2</v>
      </c>
      <c r="DW846">
        <v>0.041</v>
      </c>
      <c r="DX846">
        <v>0.026</v>
      </c>
      <c r="DY846">
        <v>-14.347</v>
      </c>
      <c r="DZ846">
        <v>-1.389</v>
      </c>
      <c r="EA846">
        <v>420</v>
      </c>
      <c r="EB846">
        <v>5</v>
      </c>
      <c r="EC846">
        <v>0.14</v>
      </c>
      <c r="ED846">
        <v>0.08</v>
      </c>
      <c r="EE846">
        <v>-14.5690585365854</v>
      </c>
      <c r="EF846">
        <v>0.216250871080137</v>
      </c>
      <c r="EG846">
        <v>0.0318697958973908</v>
      </c>
      <c r="EH846">
        <v>1</v>
      </c>
      <c r="EI846">
        <v>1054.63545454545</v>
      </c>
      <c r="EJ846">
        <v>-10.1874922425981</v>
      </c>
      <c r="EK846">
        <v>0.98601767428098</v>
      </c>
      <c r="EL846">
        <v>0</v>
      </c>
      <c r="EM846">
        <v>4.41625536585366</v>
      </c>
      <c r="EN846">
        <v>0.310620418118475</v>
      </c>
      <c r="EO846">
        <v>0.0309569991374788</v>
      </c>
      <c r="EP846">
        <v>0</v>
      </c>
      <c r="EQ846">
        <v>1</v>
      </c>
      <c r="ER846">
        <v>3</v>
      </c>
      <c r="ES846" t="s">
        <v>427</v>
      </c>
      <c r="ET846">
        <v>100</v>
      </c>
      <c r="EU846">
        <v>100</v>
      </c>
      <c r="EV846">
        <v>-14.342</v>
      </c>
      <c r="EW846">
        <v>-1.7003</v>
      </c>
      <c r="EX846">
        <v>-14.3476998515065</v>
      </c>
      <c r="EY846">
        <v>0.000485247639819423</v>
      </c>
      <c r="EZ846">
        <v>-1.36446825205216e-06</v>
      </c>
      <c r="FA846">
        <v>5.78542989185787e-10</v>
      </c>
      <c r="FB846">
        <v>-1.1099058739466</v>
      </c>
      <c r="FC846">
        <v>-0.0508365997127688</v>
      </c>
      <c r="FD846">
        <v>0.00161886503163497</v>
      </c>
      <c r="FE846">
        <v>-2.08621555845513e-05</v>
      </c>
      <c r="FF846">
        <v>0</v>
      </c>
      <c r="FG846">
        <v>2096</v>
      </c>
      <c r="FH846">
        <v>2</v>
      </c>
      <c r="FI846">
        <v>28</v>
      </c>
      <c r="FJ846">
        <v>29.1</v>
      </c>
      <c r="FK846">
        <v>29</v>
      </c>
      <c r="FL846">
        <v>18</v>
      </c>
      <c r="FM846">
        <v>495.78</v>
      </c>
      <c r="FN846">
        <v>518.908</v>
      </c>
      <c r="FO846">
        <v>45.8597</v>
      </c>
      <c r="FP846">
        <v>27.4827</v>
      </c>
      <c r="FQ846">
        <v>30.0009</v>
      </c>
      <c r="FR846">
        <v>27.2203</v>
      </c>
      <c r="FS846">
        <v>27.1673</v>
      </c>
      <c r="FT846">
        <v>21.6909</v>
      </c>
      <c r="FU846">
        <v>0</v>
      </c>
      <c r="FV846">
        <v>37.1614</v>
      </c>
      <c r="FW846">
        <v>45.94</v>
      </c>
      <c r="FX846">
        <v>420</v>
      </c>
      <c r="FY846">
        <v>20.2868</v>
      </c>
      <c r="FZ846">
        <v>101.588</v>
      </c>
      <c r="GA846">
        <v>96.0763</v>
      </c>
    </row>
    <row r="847" spans="1:183">
      <c r="A847">
        <v>831</v>
      </c>
      <c r="B847">
        <v>1625678876.5</v>
      </c>
      <c r="C847">
        <v>1660.40000009537</v>
      </c>
      <c r="D847" t="s">
        <v>1968</v>
      </c>
      <c r="E847" t="s">
        <v>1969</v>
      </c>
      <c r="F847">
        <v>1</v>
      </c>
      <c r="G847" t="s">
        <v>302</v>
      </c>
      <c r="H847">
        <v>1625678875.5</v>
      </c>
      <c r="I847">
        <f>(J847)/1000</f>
        <v>0</v>
      </c>
      <c r="J847">
        <f>1000*CJ847*AH847*(CF847-CG847)/(100*BY847*(1000-AH847*CF847))</f>
        <v>0</v>
      </c>
      <c r="K847">
        <f>CJ847*AH847*(CE847-CD847*(1000-AH847*CG847)/(1000-AH847*CF847))/(100*BY847)</f>
        <v>0</v>
      </c>
      <c r="L847">
        <f>CD847 - IF(AH847&gt;1, K847*BY847*100.0/(AJ847*CR847), 0)</f>
        <v>0</v>
      </c>
      <c r="M847">
        <f>((S847-I847/2)*L847-K847)/(S847+I847/2)</f>
        <v>0</v>
      </c>
      <c r="N847">
        <f>M847*(CK847+CL847)/1000.0</f>
        <v>0</v>
      </c>
      <c r="O847">
        <f>(CD847 - IF(AH847&gt;1, K847*BY847*100.0/(AJ847*CR847), 0))*(CK847+CL847)/1000.0</f>
        <v>0</v>
      </c>
      <c r="P847">
        <f>2.0/((1/R847-1/Q847)+SIGN(R847)*SQRT((1/R847-1/Q847)*(1/R847-1/Q847) + 4*BZ847/((BZ847+1)*(BZ847+1))*(2*1/R847*1/Q847-1/Q847*1/Q847)))</f>
        <v>0</v>
      </c>
      <c r="Q847">
        <f>IF(LEFT(CA847,1)&lt;&gt;"0",IF(LEFT(CA847,1)="1",3.0,CB847),$D$5+$E$5*(CR847*CK847/($K$5*1000))+$F$5*(CR847*CK847/($K$5*1000))*MAX(MIN(BY847,$J$5),$I$5)*MAX(MIN(BY847,$J$5),$I$5)+$G$5*MAX(MIN(BY847,$J$5),$I$5)*(CR847*CK847/($K$5*1000))+$H$5*(CR847*CK847/($K$5*1000))*(CR847*CK847/($K$5*1000)))</f>
        <v>0</v>
      </c>
      <c r="R847">
        <f>I847*(1000-(1000*0.61365*exp(17.502*V847/(240.97+V847))/(CK847+CL847)+CF847)/2)/(1000*0.61365*exp(17.502*V847/(240.97+V847))/(CK847+CL847)-CF847)</f>
        <v>0</v>
      </c>
      <c r="S847">
        <f>1/((BZ847+1)/(P847/1.6)+1/(Q847/1.37)) + BZ847/((BZ847+1)/(P847/1.6) + BZ847/(Q847/1.37))</f>
        <v>0</v>
      </c>
      <c r="T847">
        <f>(BU847*BX847)</f>
        <v>0</v>
      </c>
      <c r="U847">
        <f>(CM847+(T847+2*0.95*5.67E-8*(((CM847+$B$7)+273)^4-(CM847+273)^4)-44100*I847)/(1.84*29.3*Q847+8*0.95*5.67E-8*(CM847+273)^3))</f>
        <v>0</v>
      </c>
      <c r="V847">
        <f>($C$7*CN847+$D$7*CO847+$E$7*U847)</f>
        <v>0</v>
      </c>
      <c r="W847">
        <f>0.61365*exp(17.502*V847/(240.97+V847))</f>
        <v>0</v>
      </c>
      <c r="X847">
        <f>(Y847/Z847*100)</f>
        <v>0</v>
      </c>
      <c r="Y847">
        <f>CF847*(CK847+CL847)/1000</f>
        <v>0</v>
      </c>
      <c r="Z847">
        <f>0.61365*exp(17.502*CM847/(240.97+CM847))</f>
        <v>0</v>
      </c>
      <c r="AA847">
        <f>(W847-CF847*(CK847+CL847)/1000)</f>
        <v>0</v>
      </c>
      <c r="AB847">
        <f>(-I847*44100)</f>
        <v>0</v>
      </c>
      <c r="AC847">
        <f>2*29.3*Q847*0.92*(CM847-V847)</f>
        <v>0</v>
      </c>
      <c r="AD847">
        <f>2*0.95*5.67E-8*(((CM847+$B$7)+273)^4-(V847+273)^4)</f>
        <v>0</v>
      </c>
      <c r="AE847">
        <f>T847+AD847+AB847+AC847</f>
        <v>0</v>
      </c>
      <c r="AF847">
        <v>0</v>
      </c>
      <c r="AG847">
        <v>0</v>
      </c>
      <c r="AH847">
        <f>IF(AF847*$H$13&gt;=AJ847,1.0,(AJ847/(AJ847-AF847*$H$13)))</f>
        <v>0</v>
      </c>
      <c r="AI847">
        <f>(AH847-1)*100</f>
        <v>0</v>
      </c>
      <c r="AJ847">
        <f>MAX(0,($B$13+$C$13*CR847)/(1+$D$13*CR847)*CK847/(CM847+273)*$E$13)</f>
        <v>0</v>
      </c>
      <c r="AK847" t="s">
        <v>303</v>
      </c>
      <c r="AL847" t="s">
        <v>303</v>
      </c>
      <c r="AM847">
        <v>0</v>
      </c>
      <c r="AN847">
        <v>0</v>
      </c>
      <c r="AO847">
        <f>1-AM847/AN847</f>
        <v>0</v>
      </c>
      <c r="AP847">
        <v>0</v>
      </c>
      <c r="AQ847" t="s">
        <v>303</v>
      </c>
      <c r="AR847" t="s">
        <v>303</v>
      </c>
      <c r="AS847">
        <v>0</v>
      </c>
      <c r="AT847">
        <v>0</v>
      </c>
      <c r="AU847">
        <f>1-AS847/AT847</f>
        <v>0</v>
      </c>
      <c r="AV847">
        <v>0.5</v>
      </c>
      <c r="AW847">
        <f>BV847</f>
        <v>0</v>
      </c>
      <c r="AX847">
        <f>K847</f>
        <v>0</v>
      </c>
      <c r="AY847">
        <f>AU847*AV847*AW847</f>
        <v>0</v>
      </c>
      <c r="AZ847">
        <f>(AX847-AP847)/AW847</f>
        <v>0</v>
      </c>
      <c r="BA847">
        <f>(AN847-AT847)/AT847</f>
        <v>0</v>
      </c>
      <c r="BB847">
        <f>AM847/(AO847+AM847/AT847)</f>
        <v>0</v>
      </c>
      <c r="BC847" t="s">
        <v>303</v>
      </c>
      <c r="BD847">
        <v>0</v>
      </c>
      <c r="BE847">
        <f>IF(BD847&lt;&gt;0, BD847, BB847)</f>
        <v>0</v>
      </c>
      <c r="BF847">
        <f>1-BE847/AT847</f>
        <v>0</v>
      </c>
      <c r="BG847">
        <f>(AT847-AS847)/(AT847-BE847)</f>
        <v>0</v>
      </c>
      <c r="BH847">
        <f>(AN847-AT847)/(AN847-BE847)</f>
        <v>0</v>
      </c>
      <c r="BI847">
        <f>(AT847-AS847)/(AT847-AM847)</f>
        <v>0</v>
      </c>
      <c r="BJ847">
        <f>(AN847-AT847)/(AN847-AM847)</f>
        <v>0</v>
      </c>
      <c r="BK847">
        <f>(BG847*BE847/AS847)</f>
        <v>0</v>
      </c>
      <c r="BL847">
        <f>(1-BK847)</f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f>$B$11*CS847+$C$11*CT847+$F$11*CU847*(1-CX847)</f>
        <v>0</v>
      </c>
      <c r="BV847">
        <f>BU847*BW847</f>
        <v>0</v>
      </c>
      <c r="BW847">
        <f>($B$11*$D$9+$C$11*$D$9+$F$11*((DH847+CZ847)/MAX(DH847+CZ847+DI847, 0.1)*$I$9+DI847/MAX(DH847+CZ847+DI847, 0.1)*$J$9))/($B$11+$C$11+$F$11)</f>
        <v>0</v>
      </c>
      <c r="BX847">
        <f>($B$11*$K$9+$C$11*$K$9+$F$11*((DH847+CZ847)/MAX(DH847+CZ847+DI847, 0.1)*$P$9+DI847/MAX(DH847+CZ847+DI847, 0.1)*$Q$9))/($B$11+$C$11+$F$11)</f>
        <v>0</v>
      </c>
      <c r="BY847">
        <v>6</v>
      </c>
      <c r="BZ847">
        <v>0.5</v>
      </c>
      <c r="CA847" t="s">
        <v>304</v>
      </c>
      <c r="CB847">
        <v>2</v>
      </c>
      <c r="CC847">
        <v>1625678875.5</v>
      </c>
      <c r="CD847">
        <v>405.428333333333</v>
      </c>
      <c r="CE847">
        <v>419.960666666667</v>
      </c>
      <c r="CF847">
        <v>23.9077333333333</v>
      </c>
      <c r="CG847">
        <v>19.4439333333333</v>
      </c>
      <c r="CH847">
        <v>419.77</v>
      </c>
      <c r="CI847">
        <v>25.6082333333333</v>
      </c>
      <c r="CJ847">
        <v>500.029333333333</v>
      </c>
      <c r="CK847">
        <v>100.415</v>
      </c>
      <c r="CL847">
        <v>0.100006166666667</v>
      </c>
      <c r="CM847">
        <v>38.3811333333333</v>
      </c>
      <c r="CN847">
        <v>37.3046666666667</v>
      </c>
      <c r="CO847">
        <v>999.9</v>
      </c>
      <c r="CP847">
        <v>0</v>
      </c>
      <c r="CQ847">
        <v>0</v>
      </c>
      <c r="CR847">
        <v>9991.66666666667</v>
      </c>
      <c r="CS847">
        <v>0</v>
      </c>
      <c r="CT847">
        <v>5.18326</v>
      </c>
      <c r="CU847">
        <v>1045.93333333333</v>
      </c>
      <c r="CV847">
        <v>0.962006</v>
      </c>
      <c r="CW847">
        <v>0.0379937</v>
      </c>
      <c r="CX847">
        <v>0</v>
      </c>
      <c r="CY847">
        <v>1052.78333333333</v>
      </c>
      <c r="CZ847">
        <v>4.99912</v>
      </c>
      <c r="DA847">
        <v>11077.4666666667</v>
      </c>
      <c r="DB847">
        <v>6712.38666666667</v>
      </c>
      <c r="DC847">
        <v>40.208</v>
      </c>
      <c r="DD847">
        <v>42.375</v>
      </c>
      <c r="DE847">
        <v>41.625</v>
      </c>
      <c r="DF847">
        <v>42.2496666666667</v>
      </c>
      <c r="DG847">
        <v>42.9996666666667</v>
      </c>
      <c r="DH847">
        <v>1001.38333333333</v>
      </c>
      <c r="DI847">
        <v>39.55</v>
      </c>
      <c r="DJ847">
        <v>0</v>
      </c>
      <c r="DK847">
        <v>1625678877.2</v>
      </c>
      <c r="DL847">
        <v>0</v>
      </c>
      <c r="DM847">
        <v>1053.86807692308</v>
      </c>
      <c r="DN847">
        <v>-9.77059830880639</v>
      </c>
      <c r="DO847">
        <v>-95.7094017901976</v>
      </c>
      <c r="DP847">
        <v>11089.5423076923</v>
      </c>
      <c r="DQ847">
        <v>15</v>
      </c>
      <c r="DR847">
        <v>1625677134.6</v>
      </c>
      <c r="DS847" t="s">
        <v>305</v>
      </c>
      <c r="DT847">
        <v>1625677128.6</v>
      </c>
      <c r="DU847">
        <v>1625677134.6</v>
      </c>
      <c r="DV847">
        <v>2</v>
      </c>
      <c r="DW847">
        <v>0.041</v>
      </c>
      <c r="DX847">
        <v>0.026</v>
      </c>
      <c r="DY847">
        <v>-14.347</v>
      </c>
      <c r="DZ847">
        <v>-1.389</v>
      </c>
      <c r="EA847">
        <v>420</v>
      </c>
      <c r="EB847">
        <v>5</v>
      </c>
      <c r="EC847">
        <v>0.14</v>
      </c>
      <c r="ED847">
        <v>0.08</v>
      </c>
      <c r="EE847">
        <v>-14.5620390243902</v>
      </c>
      <c r="EF847">
        <v>0.203147038327522</v>
      </c>
      <c r="EG847">
        <v>0.0307331939245548</v>
      </c>
      <c r="EH847">
        <v>1</v>
      </c>
      <c r="EI847">
        <v>1054.336</v>
      </c>
      <c r="EJ847">
        <v>-10.1525250830514</v>
      </c>
      <c r="EK847">
        <v>1.04276336173239</v>
      </c>
      <c r="EL847">
        <v>0</v>
      </c>
      <c r="EM847">
        <v>4.42542048780488</v>
      </c>
      <c r="EN847">
        <v>0.296339372822304</v>
      </c>
      <c r="EO847">
        <v>0.0297040199259637</v>
      </c>
      <c r="EP847">
        <v>0</v>
      </c>
      <c r="EQ847">
        <v>1</v>
      </c>
      <c r="ER847">
        <v>3</v>
      </c>
      <c r="ES847" t="s">
        <v>427</v>
      </c>
      <c r="ET847">
        <v>100</v>
      </c>
      <c r="EU847">
        <v>100</v>
      </c>
      <c r="EV847">
        <v>-14.341</v>
      </c>
      <c r="EW847">
        <v>-1.7006</v>
      </c>
      <c r="EX847">
        <v>-14.3476998515065</v>
      </c>
      <c r="EY847">
        <v>0.000485247639819423</v>
      </c>
      <c r="EZ847">
        <v>-1.36446825205216e-06</v>
      </c>
      <c r="FA847">
        <v>5.78542989185787e-10</v>
      </c>
      <c r="FB847">
        <v>-1.1099058739466</v>
      </c>
      <c r="FC847">
        <v>-0.0508365997127688</v>
      </c>
      <c r="FD847">
        <v>0.00161886503163497</v>
      </c>
      <c r="FE847">
        <v>-2.08621555845513e-05</v>
      </c>
      <c r="FF847">
        <v>0</v>
      </c>
      <c r="FG847">
        <v>2096</v>
      </c>
      <c r="FH847">
        <v>2</v>
      </c>
      <c r="FI847">
        <v>28</v>
      </c>
      <c r="FJ847">
        <v>29.1</v>
      </c>
      <c r="FK847">
        <v>29</v>
      </c>
      <c r="FL847">
        <v>18</v>
      </c>
      <c r="FM847">
        <v>495.847</v>
      </c>
      <c r="FN847">
        <v>518.97</v>
      </c>
      <c r="FO847">
        <v>45.9048</v>
      </c>
      <c r="FP847">
        <v>27.4863</v>
      </c>
      <c r="FQ847">
        <v>30.0007</v>
      </c>
      <c r="FR847">
        <v>27.2231</v>
      </c>
      <c r="FS847">
        <v>27.1701</v>
      </c>
      <c r="FT847">
        <v>21.6912</v>
      </c>
      <c r="FU847">
        <v>0</v>
      </c>
      <c r="FV847">
        <v>37.581</v>
      </c>
      <c r="FW847">
        <v>45.94</v>
      </c>
      <c r="FX847">
        <v>420</v>
      </c>
      <c r="FY847">
        <v>20.3345</v>
      </c>
      <c r="FZ847">
        <v>101.588</v>
      </c>
      <c r="GA847">
        <v>96.0765</v>
      </c>
    </row>
    <row r="848" spans="1:183">
      <c r="A848">
        <v>832</v>
      </c>
      <c r="B848">
        <v>1625678878.5</v>
      </c>
      <c r="C848">
        <v>1662.40000009537</v>
      </c>
      <c r="D848" t="s">
        <v>1970</v>
      </c>
      <c r="E848" t="s">
        <v>1971</v>
      </c>
      <c r="F848">
        <v>1</v>
      </c>
      <c r="G848" t="s">
        <v>302</v>
      </c>
      <c r="H848">
        <v>1625678877.5</v>
      </c>
      <c r="I848">
        <f>(J848)/1000</f>
        <v>0</v>
      </c>
      <c r="J848">
        <f>1000*CJ848*AH848*(CF848-CG848)/(100*BY848*(1000-AH848*CF848))</f>
        <v>0</v>
      </c>
      <c r="K848">
        <f>CJ848*AH848*(CE848-CD848*(1000-AH848*CG848)/(1000-AH848*CF848))/(100*BY848)</f>
        <v>0</v>
      </c>
      <c r="L848">
        <f>CD848 - IF(AH848&gt;1, K848*BY848*100.0/(AJ848*CR848), 0)</f>
        <v>0</v>
      </c>
      <c r="M848">
        <f>((S848-I848/2)*L848-K848)/(S848+I848/2)</f>
        <v>0</v>
      </c>
      <c r="N848">
        <f>M848*(CK848+CL848)/1000.0</f>
        <v>0</v>
      </c>
      <c r="O848">
        <f>(CD848 - IF(AH848&gt;1, K848*BY848*100.0/(AJ848*CR848), 0))*(CK848+CL848)/1000.0</f>
        <v>0</v>
      </c>
      <c r="P848">
        <f>2.0/((1/R848-1/Q848)+SIGN(R848)*SQRT((1/R848-1/Q848)*(1/R848-1/Q848) + 4*BZ848/((BZ848+1)*(BZ848+1))*(2*1/R848*1/Q848-1/Q848*1/Q848)))</f>
        <v>0</v>
      </c>
      <c r="Q848">
        <f>IF(LEFT(CA848,1)&lt;&gt;"0",IF(LEFT(CA848,1)="1",3.0,CB848),$D$5+$E$5*(CR848*CK848/($K$5*1000))+$F$5*(CR848*CK848/($K$5*1000))*MAX(MIN(BY848,$J$5),$I$5)*MAX(MIN(BY848,$J$5),$I$5)+$G$5*MAX(MIN(BY848,$J$5),$I$5)*(CR848*CK848/($K$5*1000))+$H$5*(CR848*CK848/($K$5*1000))*(CR848*CK848/($K$5*1000)))</f>
        <v>0</v>
      </c>
      <c r="R848">
        <f>I848*(1000-(1000*0.61365*exp(17.502*V848/(240.97+V848))/(CK848+CL848)+CF848)/2)/(1000*0.61365*exp(17.502*V848/(240.97+V848))/(CK848+CL848)-CF848)</f>
        <v>0</v>
      </c>
      <c r="S848">
        <f>1/((BZ848+1)/(P848/1.6)+1/(Q848/1.37)) + BZ848/((BZ848+1)/(P848/1.6) + BZ848/(Q848/1.37))</f>
        <v>0</v>
      </c>
      <c r="T848">
        <f>(BU848*BX848)</f>
        <v>0</v>
      </c>
      <c r="U848">
        <f>(CM848+(T848+2*0.95*5.67E-8*(((CM848+$B$7)+273)^4-(CM848+273)^4)-44100*I848)/(1.84*29.3*Q848+8*0.95*5.67E-8*(CM848+273)^3))</f>
        <v>0</v>
      </c>
      <c r="V848">
        <f>($C$7*CN848+$D$7*CO848+$E$7*U848)</f>
        <v>0</v>
      </c>
      <c r="W848">
        <f>0.61365*exp(17.502*V848/(240.97+V848))</f>
        <v>0</v>
      </c>
      <c r="X848">
        <f>(Y848/Z848*100)</f>
        <v>0</v>
      </c>
      <c r="Y848">
        <f>CF848*(CK848+CL848)/1000</f>
        <v>0</v>
      </c>
      <c r="Z848">
        <f>0.61365*exp(17.502*CM848/(240.97+CM848))</f>
        <v>0</v>
      </c>
      <c r="AA848">
        <f>(W848-CF848*(CK848+CL848)/1000)</f>
        <v>0</v>
      </c>
      <c r="AB848">
        <f>(-I848*44100)</f>
        <v>0</v>
      </c>
      <c r="AC848">
        <f>2*29.3*Q848*0.92*(CM848-V848)</f>
        <v>0</v>
      </c>
      <c r="AD848">
        <f>2*0.95*5.67E-8*(((CM848+$B$7)+273)^4-(V848+273)^4)</f>
        <v>0</v>
      </c>
      <c r="AE848">
        <f>T848+AD848+AB848+AC848</f>
        <v>0</v>
      </c>
      <c r="AF848">
        <v>0</v>
      </c>
      <c r="AG848">
        <v>0</v>
      </c>
      <c r="AH848">
        <f>IF(AF848*$H$13&gt;=AJ848,1.0,(AJ848/(AJ848-AF848*$H$13)))</f>
        <v>0</v>
      </c>
      <c r="AI848">
        <f>(AH848-1)*100</f>
        <v>0</v>
      </c>
      <c r="AJ848">
        <f>MAX(0,($B$13+$C$13*CR848)/(1+$D$13*CR848)*CK848/(CM848+273)*$E$13)</f>
        <v>0</v>
      </c>
      <c r="AK848" t="s">
        <v>303</v>
      </c>
      <c r="AL848" t="s">
        <v>303</v>
      </c>
      <c r="AM848">
        <v>0</v>
      </c>
      <c r="AN848">
        <v>0</v>
      </c>
      <c r="AO848">
        <f>1-AM848/AN848</f>
        <v>0</v>
      </c>
      <c r="AP848">
        <v>0</v>
      </c>
      <c r="AQ848" t="s">
        <v>303</v>
      </c>
      <c r="AR848" t="s">
        <v>303</v>
      </c>
      <c r="AS848">
        <v>0</v>
      </c>
      <c r="AT848">
        <v>0</v>
      </c>
      <c r="AU848">
        <f>1-AS848/AT848</f>
        <v>0</v>
      </c>
      <c r="AV848">
        <v>0.5</v>
      </c>
      <c r="AW848">
        <f>BV848</f>
        <v>0</v>
      </c>
      <c r="AX848">
        <f>K848</f>
        <v>0</v>
      </c>
      <c r="AY848">
        <f>AU848*AV848*AW848</f>
        <v>0</v>
      </c>
      <c r="AZ848">
        <f>(AX848-AP848)/AW848</f>
        <v>0</v>
      </c>
      <c r="BA848">
        <f>(AN848-AT848)/AT848</f>
        <v>0</v>
      </c>
      <c r="BB848">
        <f>AM848/(AO848+AM848/AT848)</f>
        <v>0</v>
      </c>
      <c r="BC848" t="s">
        <v>303</v>
      </c>
      <c r="BD848">
        <v>0</v>
      </c>
      <c r="BE848">
        <f>IF(BD848&lt;&gt;0, BD848, BB848)</f>
        <v>0</v>
      </c>
      <c r="BF848">
        <f>1-BE848/AT848</f>
        <v>0</v>
      </c>
      <c r="BG848">
        <f>(AT848-AS848)/(AT848-BE848)</f>
        <v>0</v>
      </c>
      <c r="BH848">
        <f>(AN848-AT848)/(AN848-BE848)</f>
        <v>0</v>
      </c>
      <c r="BI848">
        <f>(AT848-AS848)/(AT848-AM848)</f>
        <v>0</v>
      </c>
      <c r="BJ848">
        <f>(AN848-AT848)/(AN848-AM848)</f>
        <v>0</v>
      </c>
      <c r="BK848">
        <f>(BG848*BE848/AS848)</f>
        <v>0</v>
      </c>
      <c r="BL848">
        <f>(1-BK848)</f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f>$B$11*CS848+$C$11*CT848+$F$11*CU848*(1-CX848)</f>
        <v>0</v>
      </c>
      <c r="BV848">
        <f>BU848*BW848</f>
        <v>0</v>
      </c>
      <c r="BW848">
        <f>($B$11*$D$9+$C$11*$D$9+$F$11*((DH848+CZ848)/MAX(DH848+CZ848+DI848, 0.1)*$I$9+DI848/MAX(DH848+CZ848+DI848, 0.1)*$J$9))/($B$11+$C$11+$F$11)</f>
        <v>0</v>
      </c>
      <c r="BX848">
        <f>($B$11*$K$9+$C$11*$K$9+$F$11*((DH848+CZ848)/MAX(DH848+CZ848+DI848, 0.1)*$P$9+DI848/MAX(DH848+CZ848+DI848, 0.1)*$Q$9))/($B$11+$C$11+$F$11)</f>
        <v>0</v>
      </c>
      <c r="BY848">
        <v>6</v>
      </c>
      <c r="BZ848">
        <v>0.5</v>
      </c>
      <c r="CA848" t="s">
        <v>304</v>
      </c>
      <c r="CB848">
        <v>2</v>
      </c>
      <c r="CC848">
        <v>1625678877.5</v>
      </c>
      <c r="CD848">
        <v>405.441666666667</v>
      </c>
      <c r="CE848">
        <v>419.967</v>
      </c>
      <c r="CF848">
        <v>23.9413333333333</v>
      </c>
      <c r="CG848">
        <v>19.4642</v>
      </c>
      <c r="CH848">
        <v>419.783333333333</v>
      </c>
      <c r="CI848">
        <v>25.6421</v>
      </c>
      <c r="CJ848">
        <v>499.935666666667</v>
      </c>
      <c r="CK848">
        <v>100.416333333333</v>
      </c>
      <c r="CL848">
        <v>0.0998734</v>
      </c>
      <c r="CM848">
        <v>38.4122</v>
      </c>
      <c r="CN848">
        <v>37.3345666666667</v>
      </c>
      <c r="CO848">
        <v>999.9</v>
      </c>
      <c r="CP848">
        <v>0</v>
      </c>
      <c r="CQ848">
        <v>0</v>
      </c>
      <c r="CR848">
        <v>9974.16666666667</v>
      </c>
      <c r="CS848">
        <v>0</v>
      </c>
      <c r="CT848">
        <v>5.17177333333333</v>
      </c>
      <c r="CU848">
        <v>1046.12666666667</v>
      </c>
      <c r="CV848">
        <v>0.962009666666667</v>
      </c>
      <c r="CW848">
        <v>0.0379900333333333</v>
      </c>
      <c r="CX848">
        <v>0</v>
      </c>
      <c r="CY848">
        <v>1052.39</v>
      </c>
      <c r="CZ848">
        <v>4.99912</v>
      </c>
      <c r="DA848">
        <v>11075.9666666667</v>
      </c>
      <c r="DB848">
        <v>6713.65666666667</v>
      </c>
      <c r="DC848">
        <v>40.0413333333333</v>
      </c>
      <c r="DD848">
        <v>42.375</v>
      </c>
      <c r="DE848">
        <v>41.3953333333333</v>
      </c>
      <c r="DF848">
        <v>42.2496666666667</v>
      </c>
      <c r="DG848">
        <v>42.8746666666667</v>
      </c>
      <c r="DH848">
        <v>1001.57333333333</v>
      </c>
      <c r="DI848">
        <v>39.5533333333333</v>
      </c>
      <c r="DJ848">
        <v>0</v>
      </c>
      <c r="DK848">
        <v>1625678879.6</v>
      </c>
      <c r="DL848">
        <v>0</v>
      </c>
      <c r="DM848">
        <v>1053.45346153846</v>
      </c>
      <c r="DN848">
        <v>-10.4434188088738</v>
      </c>
      <c r="DO848">
        <v>-100.864957241405</v>
      </c>
      <c r="DP848">
        <v>11085.8192307692</v>
      </c>
      <c r="DQ848">
        <v>15</v>
      </c>
      <c r="DR848">
        <v>1625677134.6</v>
      </c>
      <c r="DS848" t="s">
        <v>305</v>
      </c>
      <c r="DT848">
        <v>1625677128.6</v>
      </c>
      <c r="DU848">
        <v>1625677134.6</v>
      </c>
      <c r="DV848">
        <v>2</v>
      </c>
      <c r="DW848">
        <v>0.041</v>
      </c>
      <c r="DX848">
        <v>0.026</v>
      </c>
      <c r="DY848">
        <v>-14.347</v>
      </c>
      <c r="DZ848">
        <v>-1.389</v>
      </c>
      <c r="EA848">
        <v>420</v>
      </c>
      <c r="EB848">
        <v>5</v>
      </c>
      <c r="EC848">
        <v>0.14</v>
      </c>
      <c r="ED848">
        <v>0.08</v>
      </c>
      <c r="EE848">
        <v>-14.5558365853659</v>
      </c>
      <c r="EF848">
        <v>0.207096167247366</v>
      </c>
      <c r="EG848">
        <v>0.0307850197660942</v>
      </c>
      <c r="EH848">
        <v>1</v>
      </c>
      <c r="EI848">
        <v>1053.92303030303</v>
      </c>
      <c r="EJ848">
        <v>-10.0095306071061</v>
      </c>
      <c r="EK848">
        <v>0.975560397920509</v>
      </c>
      <c r="EL848">
        <v>0</v>
      </c>
      <c r="EM848">
        <v>4.43458756097561</v>
      </c>
      <c r="EN848">
        <v>0.288463066202093</v>
      </c>
      <c r="EO848">
        <v>0.0289969526389212</v>
      </c>
      <c r="EP848">
        <v>0</v>
      </c>
      <c r="EQ848">
        <v>1</v>
      </c>
      <c r="ER848">
        <v>3</v>
      </c>
      <c r="ES848" t="s">
        <v>427</v>
      </c>
      <c r="ET848">
        <v>100</v>
      </c>
      <c r="EU848">
        <v>100</v>
      </c>
      <c r="EV848">
        <v>-14.341</v>
      </c>
      <c r="EW848">
        <v>-1.7009</v>
      </c>
      <c r="EX848">
        <v>-14.3476998515065</v>
      </c>
      <c r="EY848">
        <v>0.000485247639819423</v>
      </c>
      <c r="EZ848">
        <v>-1.36446825205216e-06</v>
      </c>
      <c r="FA848">
        <v>5.78542989185787e-10</v>
      </c>
      <c r="FB848">
        <v>-1.1099058739466</v>
      </c>
      <c r="FC848">
        <v>-0.0508365997127688</v>
      </c>
      <c r="FD848">
        <v>0.00161886503163497</v>
      </c>
      <c r="FE848">
        <v>-2.08621555845513e-05</v>
      </c>
      <c r="FF848">
        <v>0</v>
      </c>
      <c r="FG848">
        <v>2096</v>
      </c>
      <c r="FH848">
        <v>2</v>
      </c>
      <c r="FI848">
        <v>28</v>
      </c>
      <c r="FJ848">
        <v>29.2</v>
      </c>
      <c r="FK848">
        <v>29.1</v>
      </c>
      <c r="FL848">
        <v>18</v>
      </c>
      <c r="FM848">
        <v>495.784</v>
      </c>
      <c r="FN848">
        <v>518.961</v>
      </c>
      <c r="FO848">
        <v>45.9478</v>
      </c>
      <c r="FP848">
        <v>27.4909</v>
      </c>
      <c r="FQ848">
        <v>30.0006</v>
      </c>
      <c r="FR848">
        <v>27.226</v>
      </c>
      <c r="FS848">
        <v>27.1729</v>
      </c>
      <c r="FT848">
        <v>21.691</v>
      </c>
      <c r="FU848">
        <v>0</v>
      </c>
      <c r="FV848">
        <v>37.581</v>
      </c>
      <c r="FW848">
        <v>46.01</v>
      </c>
      <c r="FX848">
        <v>420</v>
      </c>
      <c r="FY848">
        <v>20.279</v>
      </c>
      <c r="FZ848">
        <v>101.588</v>
      </c>
      <c r="GA848">
        <v>96.0772</v>
      </c>
    </row>
    <row r="849" spans="1:183">
      <c r="A849">
        <v>833</v>
      </c>
      <c r="B849">
        <v>1625678880.5</v>
      </c>
      <c r="C849">
        <v>1664.40000009537</v>
      </c>
      <c r="D849" t="s">
        <v>1972</v>
      </c>
      <c r="E849" t="s">
        <v>1973</v>
      </c>
      <c r="F849">
        <v>1</v>
      </c>
      <c r="G849" t="s">
        <v>302</v>
      </c>
      <c r="H849">
        <v>1625678879.5</v>
      </c>
      <c r="I849">
        <f>(J849)/1000</f>
        <v>0</v>
      </c>
      <c r="J849">
        <f>1000*CJ849*AH849*(CF849-CG849)/(100*BY849*(1000-AH849*CF849))</f>
        <v>0</v>
      </c>
      <c r="K849">
        <f>CJ849*AH849*(CE849-CD849*(1000-AH849*CG849)/(1000-AH849*CF849))/(100*BY849)</f>
        <v>0</v>
      </c>
      <c r="L849">
        <f>CD849 - IF(AH849&gt;1, K849*BY849*100.0/(AJ849*CR849), 0)</f>
        <v>0</v>
      </c>
      <c r="M849">
        <f>((S849-I849/2)*L849-K849)/(S849+I849/2)</f>
        <v>0</v>
      </c>
      <c r="N849">
        <f>M849*(CK849+CL849)/1000.0</f>
        <v>0</v>
      </c>
      <c r="O849">
        <f>(CD849 - IF(AH849&gt;1, K849*BY849*100.0/(AJ849*CR849), 0))*(CK849+CL849)/1000.0</f>
        <v>0</v>
      </c>
      <c r="P849">
        <f>2.0/((1/R849-1/Q849)+SIGN(R849)*SQRT((1/R849-1/Q849)*(1/R849-1/Q849) + 4*BZ849/((BZ849+1)*(BZ849+1))*(2*1/R849*1/Q849-1/Q849*1/Q849)))</f>
        <v>0</v>
      </c>
      <c r="Q849">
        <f>IF(LEFT(CA849,1)&lt;&gt;"0",IF(LEFT(CA849,1)="1",3.0,CB849),$D$5+$E$5*(CR849*CK849/($K$5*1000))+$F$5*(CR849*CK849/($K$5*1000))*MAX(MIN(BY849,$J$5),$I$5)*MAX(MIN(BY849,$J$5),$I$5)+$G$5*MAX(MIN(BY849,$J$5),$I$5)*(CR849*CK849/($K$5*1000))+$H$5*(CR849*CK849/($K$5*1000))*(CR849*CK849/($K$5*1000)))</f>
        <v>0</v>
      </c>
      <c r="R849">
        <f>I849*(1000-(1000*0.61365*exp(17.502*V849/(240.97+V849))/(CK849+CL849)+CF849)/2)/(1000*0.61365*exp(17.502*V849/(240.97+V849))/(CK849+CL849)-CF849)</f>
        <v>0</v>
      </c>
      <c r="S849">
        <f>1/((BZ849+1)/(P849/1.6)+1/(Q849/1.37)) + BZ849/((BZ849+1)/(P849/1.6) + BZ849/(Q849/1.37))</f>
        <v>0</v>
      </c>
      <c r="T849">
        <f>(BU849*BX849)</f>
        <v>0</v>
      </c>
      <c r="U849">
        <f>(CM849+(T849+2*0.95*5.67E-8*(((CM849+$B$7)+273)^4-(CM849+273)^4)-44100*I849)/(1.84*29.3*Q849+8*0.95*5.67E-8*(CM849+273)^3))</f>
        <v>0</v>
      </c>
      <c r="V849">
        <f>($C$7*CN849+$D$7*CO849+$E$7*U849)</f>
        <v>0</v>
      </c>
      <c r="W849">
        <f>0.61365*exp(17.502*V849/(240.97+V849))</f>
        <v>0</v>
      </c>
      <c r="X849">
        <f>(Y849/Z849*100)</f>
        <v>0</v>
      </c>
      <c r="Y849">
        <f>CF849*(CK849+CL849)/1000</f>
        <v>0</v>
      </c>
      <c r="Z849">
        <f>0.61365*exp(17.502*CM849/(240.97+CM849))</f>
        <v>0</v>
      </c>
      <c r="AA849">
        <f>(W849-CF849*(CK849+CL849)/1000)</f>
        <v>0</v>
      </c>
      <c r="AB849">
        <f>(-I849*44100)</f>
        <v>0</v>
      </c>
      <c r="AC849">
        <f>2*29.3*Q849*0.92*(CM849-V849)</f>
        <v>0</v>
      </c>
      <c r="AD849">
        <f>2*0.95*5.67E-8*(((CM849+$B$7)+273)^4-(V849+273)^4)</f>
        <v>0</v>
      </c>
      <c r="AE849">
        <f>T849+AD849+AB849+AC849</f>
        <v>0</v>
      </c>
      <c r="AF849">
        <v>0</v>
      </c>
      <c r="AG849">
        <v>0</v>
      </c>
      <c r="AH849">
        <f>IF(AF849*$H$13&gt;=AJ849,1.0,(AJ849/(AJ849-AF849*$H$13)))</f>
        <v>0</v>
      </c>
      <c r="AI849">
        <f>(AH849-1)*100</f>
        <v>0</v>
      </c>
      <c r="AJ849">
        <f>MAX(0,($B$13+$C$13*CR849)/(1+$D$13*CR849)*CK849/(CM849+273)*$E$13)</f>
        <v>0</v>
      </c>
      <c r="AK849" t="s">
        <v>303</v>
      </c>
      <c r="AL849" t="s">
        <v>303</v>
      </c>
      <c r="AM849">
        <v>0</v>
      </c>
      <c r="AN849">
        <v>0</v>
      </c>
      <c r="AO849">
        <f>1-AM849/AN849</f>
        <v>0</v>
      </c>
      <c r="AP849">
        <v>0</v>
      </c>
      <c r="AQ849" t="s">
        <v>303</v>
      </c>
      <c r="AR849" t="s">
        <v>303</v>
      </c>
      <c r="AS849">
        <v>0</v>
      </c>
      <c r="AT849">
        <v>0</v>
      </c>
      <c r="AU849">
        <f>1-AS849/AT849</f>
        <v>0</v>
      </c>
      <c r="AV849">
        <v>0.5</v>
      </c>
      <c r="AW849">
        <f>BV849</f>
        <v>0</v>
      </c>
      <c r="AX849">
        <f>K849</f>
        <v>0</v>
      </c>
      <c r="AY849">
        <f>AU849*AV849*AW849</f>
        <v>0</v>
      </c>
      <c r="AZ849">
        <f>(AX849-AP849)/AW849</f>
        <v>0</v>
      </c>
      <c r="BA849">
        <f>(AN849-AT849)/AT849</f>
        <v>0</v>
      </c>
      <c r="BB849">
        <f>AM849/(AO849+AM849/AT849)</f>
        <v>0</v>
      </c>
      <c r="BC849" t="s">
        <v>303</v>
      </c>
      <c r="BD849">
        <v>0</v>
      </c>
      <c r="BE849">
        <f>IF(BD849&lt;&gt;0, BD849, BB849)</f>
        <v>0</v>
      </c>
      <c r="BF849">
        <f>1-BE849/AT849</f>
        <v>0</v>
      </c>
      <c r="BG849">
        <f>(AT849-AS849)/(AT849-BE849)</f>
        <v>0</v>
      </c>
      <c r="BH849">
        <f>(AN849-AT849)/(AN849-BE849)</f>
        <v>0</v>
      </c>
      <c r="BI849">
        <f>(AT849-AS849)/(AT849-AM849)</f>
        <v>0</v>
      </c>
      <c r="BJ849">
        <f>(AN849-AT849)/(AN849-AM849)</f>
        <v>0</v>
      </c>
      <c r="BK849">
        <f>(BG849*BE849/AS849)</f>
        <v>0</v>
      </c>
      <c r="BL849">
        <f>(1-BK849)</f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f>$B$11*CS849+$C$11*CT849+$F$11*CU849*(1-CX849)</f>
        <v>0</v>
      </c>
      <c r="BV849">
        <f>BU849*BW849</f>
        <v>0</v>
      </c>
      <c r="BW849">
        <f>($B$11*$D$9+$C$11*$D$9+$F$11*((DH849+CZ849)/MAX(DH849+CZ849+DI849, 0.1)*$I$9+DI849/MAX(DH849+CZ849+DI849, 0.1)*$J$9))/($B$11+$C$11+$F$11)</f>
        <v>0</v>
      </c>
      <c r="BX849">
        <f>($B$11*$K$9+$C$11*$K$9+$F$11*((DH849+CZ849)/MAX(DH849+CZ849+DI849, 0.1)*$P$9+DI849/MAX(DH849+CZ849+DI849, 0.1)*$Q$9))/($B$11+$C$11+$F$11)</f>
        <v>0</v>
      </c>
      <c r="BY849">
        <v>6</v>
      </c>
      <c r="BZ849">
        <v>0.5</v>
      </c>
      <c r="CA849" t="s">
        <v>304</v>
      </c>
      <c r="CB849">
        <v>2</v>
      </c>
      <c r="CC849">
        <v>1625678879.5</v>
      </c>
      <c r="CD849">
        <v>405.452666666667</v>
      </c>
      <c r="CE849">
        <v>419.978</v>
      </c>
      <c r="CF849">
        <v>23.9728666666667</v>
      </c>
      <c r="CG849">
        <v>19.4769666666667</v>
      </c>
      <c r="CH849">
        <v>419.794333333333</v>
      </c>
      <c r="CI849">
        <v>25.6739</v>
      </c>
      <c r="CJ849">
        <v>500.009666666667</v>
      </c>
      <c r="CK849">
        <v>100.417333333333</v>
      </c>
      <c r="CL849">
        <v>0.100057666666667</v>
      </c>
      <c r="CM849">
        <v>38.4425666666667</v>
      </c>
      <c r="CN849">
        <v>37.3615</v>
      </c>
      <c r="CO849">
        <v>999.9</v>
      </c>
      <c r="CP849">
        <v>0</v>
      </c>
      <c r="CQ849">
        <v>0</v>
      </c>
      <c r="CR849">
        <v>9982.08333333333</v>
      </c>
      <c r="CS849">
        <v>0</v>
      </c>
      <c r="CT849">
        <v>5.14328666666667</v>
      </c>
      <c r="CU849">
        <v>1045.93</v>
      </c>
      <c r="CV849">
        <v>0.962006</v>
      </c>
      <c r="CW849">
        <v>0.0379937</v>
      </c>
      <c r="CX849">
        <v>0</v>
      </c>
      <c r="CY849">
        <v>1052.08666666667</v>
      </c>
      <c r="CZ849">
        <v>4.99912</v>
      </c>
      <c r="DA849">
        <v>11070.5333333333</v>
      </c>
      <c r="DB849">
        <v>6712.36666666667</v>
      </c>
      <c r="DC849">
        <v>40.2083333333333</v>
      </c>
      <c r="DD849">
        <v>42.375</v>
      </c>
      <c r="DE849">
        <v>41.4786666666667</v>
      </c>
      <c r="DF849">
        <v>42.1663333333333</v>
      </c>
      <c r="DG849">
        <v>43.125</v>
      </c>
      <c r="DH849">
        <v>1001.38</v>
      </c>
      <c r="DI849">
        <v>39.55</v>
      </c>
      <c r="DJ849">
        <v>0</v>
      </c>
      <c r="DK849">
        <v>1625678881.4</v>
      </c>
      <c r="DL849">
        <v>0</v>
      </c>
      <c r="DM849">
        <v>1053.106</v>
      </c>
      <c r="DN849">
        <v>-10.366923068831</v>
      </c>
      <c r="DO849">
        <v>-99.29999982542</v>
      </c>
      <c r="DP849">
        <v>11082.224</v>
      </c>
      <c r="DQ849">
        <v>15</v>
      </c>
      <c r="DR849">
        <v>1625677134.6</v>
      </c>
      <c r="DS849" t="s">
        <v>305</v>
      </c>
      <c r="DT849">
        <v>1625677128.6</v>
      </c>
      <c r="DU849">
        <v>1625677134.6</v>
      </c>
      <c r="DV849">
        <v>2</v>
      </c>
      <c r="DW849">
        <v>0.041</v>
      </c>
      <c r="DX849">
        <v>0.026</v>
      </c>
      <c r="DY849">
        <v>-14.347</v>
      </c>
      <c r="DZ849">
        <v>-1.389</v>
      </c>
      <c r="EA849">
        <v>420</v>
      </c>
      <c r="EB849">
        <v>5</v>
      </c>
      <c r="EC849">
        <v>0.14</v>
      </c>
      <c r="ED849">
        <v>0.08</v>
      </c>
      <c r="EE849">
        <v>-14.5491634146341</v>
      </c>
      <c r="EF849">
        <v>0.182362369337957</v>
      </c>
      <c r="EG849">
        <v>0.029275993295911</v>
      </c>
      <c r="EH849">
        <v>1</v>
      </c>
      <c r="EI849">
        <v>1053.61727272727</v>
      </c>
      <c r="EJ849">
        <v>-10.2277494173807</v>
      </c>
      <c r="EK849">
        <v>1.00355511309234</v>
      </c>
      <c r="EL849">
        <v>0</v>
      </c>
      <c r="EM849">
        <v>4.44465170731707</v>
      </c>
      <c r="EN849">
        <v>0.298860209059243</v>
      </c>
      <c r="EO849">
        <v>0.0300301627150907</v>
      </c>
      <c r="EP849">
        <v>0</v>
      </c>
      <c r="EQ849">
        <v>1</v>
      </c>
      <c r="ER849">
        <v>3</v>
      </c>
      <c r="ES849" t="s">
        <v>427</v>
      </c>
      <c r="ET849">
        <v>100</v>
      </c>
      <c r="EU849">
        <v>100</v>
      </c>
      <c r="EV849">
        <v>-14.341</v>
      </c>
      <c r="EW849">
        <v>-1.7011</v>
      </c>
      <c r="EX849">
        <v>-14.3476998515065</v>
      </c>
      <c r="EY849">
        <v>0.000485247639819423</v>
      </c>
      <c r="EZ849">
        <v>-1.36446825205216e-06</v>
      </c>
      <c r="FA849">
        <v>5.78542989185787e-10</v>
      </c>
      <c r="FB849">
        <v>-1.1099058739466</v>
      </c>
      <c r="FC849">
        <v>-0.0508365997127688</v>
      </c>
      <c r="FD849">
        <v>0.00161886503163497</v>
      </c>
      <c r="FE849">
        <v>-2.08621555845513e-05</v>
      </c>
      <c r="FF849">
        <v>0</v>
      </c>
      <c r="FG849">
        <v>2096</v>
      </c>
      <c r="FH849">
        <v>2</v>
      </c>
      <c r="FI849">
        <v>28</v>
      </c>
      <c r="FJ849">
        <v>29.2</v>
      </c>
      <c r="FK849">
        <v>29.1</v>
      </c>
      <c r="FL849">
        <v>18</v>
      </c>
      <c r="FM849">
        <v>495.998</v>
      </c>
      <c r="FN849">
        <v>518.82</v>
      </c>
      <c r="FO849">
        <v>45.9907</v>
      </c>
      <c r="FP849">
        <v>27.4944</v>
      </c>
      <c r="FQ849">
        <v>30.0007</v>
      </c>
      <c r="FR849">
        <v>27.2288</v>
      </c>
      <c r="FS849">
        <v>27.1753</v>
      </c>
      <c r="FT849">
        <v>21.6919</v>
      </c>
      <c r="FU849">
        <v>0</v>
      </c>
      <c r="FV849">
        <v>37.581</v>
      </c>
      <c r="FW849">
        <v>46.08</v>
      </c>
      <c r="FX849">
        <v>420</v>
      </c>
      <c r="FY849">
        <v>20.2191</v>
      </c>
      <c r="FZ849">
        <v>101.586</v>
      </c>
      <c r="GA849">
        <v>96.0761</v>
      </c>
    </row>
    <row r="850" spans="1:183">
      <c r="A850">
        <v>834</v>
      </c>
      <c r="B850">
        <v>1625678882.5</v>
      </c>
      <c r="C850">
        <v>1666.40000009537</v>
      </c>
      <c r="D850" t="s">
        <v>1974</v>
      </c>
      <c r="E850" t="s">
        <v>1975</v>
      </c>
      <c r="F850">
        <v>1</v>
      </c>
      <c r="G850" t="s">
        <v>302</v>
      </c>
      <c r="H850">
        <v>1625678881.5</v>
      </c>
      <c r="I850">
        <f>(J850)/1000</f>
        <v>0</v>
      </c>
      <c r="J850">
        <f>1000*CJ850*AH850*(CF850-CG850)/(100*BY850*(1000-AH850*CF850))</f>
        <v>0</v>
      </c>
      <c r="K850">
        <f>CJ850*AH850*(CE850-CD850*(1000-AH850*CG850)/(1000-AH850*CF850))/(100*BY850)</f>
        <v>0</v>
      </c>
      <c r="L850">
        <f>CD850 - IF(AH850&gt;1, K850*BY850*100.0/(AJ850*CR850), 0)</f>
        <v>0</v>
      </c>
      <c r="M850">
        <f>((S850-I850/2)*L850-K850)/(S850+I850/2)</f>
        <v>0</v>
      </c>
      <c r="N850">
        <f>M850*(CK850+CL850)/1000.0</f>
        <v>0</v>
      </c>
      <c r="O850">
        <f>(CD850 - IF(AH850&gt;1, K850*BY850*100.0/(AJ850*CR850), 0))*(CK850+CL850)/1000.0</f>
        <v>0</v>
      </c>
      <c r="P850">
        <f>2.0/((1/R850-1/Q850)+SIGN(R850)*SQRT((1/R850-1/Q850)*(1/R850-1/Q850) + 4*BZ850/((BZ850+1)*(BZ850+1))*(2*1/R850*1/Q850-1/Q850*1/Q850)))</f>
        <v>0</v>
      </c>
      <c r="Q850">
        <f>IF(LEFT(CA850,1)&lt;&gt;"0",IF(LEFT(CA850,1)="1",3.0,CB850),$D$5+$E$5*(CR850*CK850/($K$5*1000))+$F$5*(CR850*CK850/($K$5*1000))*MAX(MIN(BY850,$J$5),$I$5)*MAX(MIN(BY850,$J$5),$I$5)+$G$5*MAX(MIN(BY850,$J$5),$I$5)*(CR850*CK850/($K$5*1000))+$H$5*(CR850*CK850/($K$5*1000))*(CR850*CK850/($K$5*1000)))</f>
        <v>0</v>
      </c>
      <c r="R850">
        <f>I850*(1000-(1000*0.61365*exp(17.502*V850/(240.97+V850))/(CK850+CL850)+CF850)/2)/(1000*0.61365*exp(17.502*V850/(240.97+V850))/(CK850+CL850)-CF850)</f>
        <v>0</v>
      </c>
      <c r="S850">
        <f>1/((BZ850+1)/(P850/1.6)+1/(Q850/1.37)) + BZ850/((BZ850+1)/(P850/1.6) + BZ850/(Q850/1.37))</f>
        <v>0</v>
      </c>
      <c r="T850">
        <f>(BU850*BX850)</f>
        <v>0</v>
      </c>
      <c r="U850">
        <f>(CM850+(T850+2*0.95*5.67E-8*(((CM850+$B$7)+273)^4-(CM850+273)^4)-44100*I850)/(1.84*29.3*Q850+8*0.95*5.67E-8*(CM850+273)^3))</f>
        <v>0</v>
      </c>
      <c r="V850">
        <f>($C$7*CN850+$D$7*CO850+$E$7*U850)</f>
        <v>0</v>
      </c>
      <c r="W850">
        <f>0.61365*exp(17.502*V850/(240.97+V850))</f>
        <v>0</v>
      </c>
      <c r="X850">
        <f>(Y850/Z850*100)</f>
        <v>0</v>
      </c>
      <c r="Y850">
        <f>CF850*(CK850+CL850)/1000</f>
        <v>0</v>
      </c>
      <c r="Z850">
        <f>0.61365*exp(17.502*CM850/(240.97+CM850))</f>
        <v>0</v>
      </c>
      <c r="AA850">
        <f>(W850-CF850*(CK850+CL850)/1000)</f>
        <v>0</v>
      </c>
      <c r="AB850">
        <f>(-I850*44100)</f>
        <v>0</v>
      </c>
      <c r="AC850">
        <f>2*29.3*Q850*0.92*(CM850-V850)</f>
        <v>0</v>
      </c>
      <c r="AD850">
        <f>2*0.95*5.67E-8*(((CM850+$B$7)+273)^4-(V850+273)^4)</f>
        <v>0</v>
      </c>
      <c r="AE850">
        <f>T850+AD850+AB850+AC850</f>
        <v>0</v>
      </c>
      <c r="AF850">
        <v>0</v>
      </c>
      <c r="AG850">
        <v>0</v>
      </c>
      <c r="AH850">
        <f>IF(AF850*$H$13&gt;=AJ850,1.0,(AJ850/(AJ850-AF850*$H$13)))</f>
        <v>0</v>
      </c>
      <c r="AI850">
        <f>(AH850-1)*100</f>
        <v>0</v>
      </c>
      <c r="AJ850">
        <f>MAX(0,($B$13+$C$13*CR850)/(1+$D$13*CR850)*CK850/(CM850+273)*$E$13)</f>
        <v>0</v>
      </c>
      <c r="AK850" t="s">
        <v>303</v>
      </c>
      <c r="AL850" t="s">
        <v>303</v>
      </c>
      <c r="AM850">
        <v>0</v>
      </c>
      <c r="AN850">
        <v>0</v>
      </c>
      <c r="AO850">
        <f>1-AM850/AN850</f>
        <v>0</v>
      </c>
      <c r="AP850">
        <v>0</v>
      </c>
      <c r="AQ850" t="s">
        <v>303</v>
      </c>
      <c r="AR850" t="s">
        <v>303</v>
      </c>
      <c r="AS850">
        <v>0</v>
      </c>
      <c r="AT850">
        <v>0</v>
      </c>
      <c r="AU850">
        <f>1-AS850/AT850</f>
        <v>0</v>
      </c>
      <c r="AV850">
        <v>0.5</v>
      </c>
      <c r="AW850">
        <f>BV850</f>
        <v>0</v>
      </c>
      <c r="AX850">
        <f>K850</f>
        <v>0</v>
      </c>
      <c r="AY850">
        <f>AU850*AV850*AW850</f>
        <v>0</v>
      </c>
      <c r="AZ850">
        <f>(AX850-AP850)/AW850</f>
        <v>0</v>
      </c>
      <c r="BA850">
        <f>(AN850-AT850)/AT850</f>
        <v>0</v>
      </c>
      <c r="BB850">
        <f>AM850/(AO850+AM850/AT850)</f>
        <v>0</v>
      </c>
      <c r="BC850" t="s">
        <v>303</v>
      </c>
      <c r="BD850">
        <v>0</v>
      </c>
      <c r="BE850">
        <f>IF(BD850&lt;&gt;0, BD850, BB850)</f>
        <v>0</v>
      </c>
      <c r="BF850">
        <f>1-BE850/AT850</f>
        <v>0</v>
      </c>
      <c r="BG850">
        <f>(AT850-AS850)/(AT850-BE850)</f>
        <v>0</v>
      </c>
      <c r="BH850">
        <f>(AN850-AT850)/(AN850-BE850)</f>
        <v>0</v>
      </c>
      <c r="BI850">
        <f>(AT850-AS850)/(AT850-AM850)</f>
        <v>0</v>
      </c>
      <c r="BJ850">
        <f>(AN850-AT850)/(AN850-AM850)</f>
        <v>0</v>
      </c>
      <c r="BK850">
        <f>(BG850*BE850/AS850)</f>
        <v>0</v>
      </c>
      <c r="BL850">
        <f>(1-BK850)</f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f>$B$11*CS850+$C$11*CT850+$F$11*CU850*(1-CX850)</f>
        <v>0</v>
      </c>
      <c r="BV850">
        <f>BU850*BW850</f>
        <v>0</v>
      </c>
      <c r="BW850">
        <f>($B$11*$D$9+$C$11*$D$9+$F$11*((DH850+CZ850)/MAX(DH850+CZ850+DI850, 0.1)*$I$9+DI850/MAX(DH850+CZ850+DI850, 0.1)*$J$9))/($B$11+$C$11+$F$11)</f>
        <v>0</v>
      </c>
      <c r="BX850">
        <f>($B$11*$K$9+$C$11*$K$9+$F$11*((DH850+CZ850)/MAX(DH850+CZ850+DI850, 0.1)*$P$9+DI850/MAX(DH850+CZ850+DI850, 0.1)*$Q$9))/($B$11+$C$11+$F$11)</f>
        <v>0</v>
      </c>
      <c r="BY850">
        <v>6</v>
      </c>
      <c r="BZ850">
        <v>0.5</v>
      </c>
      <c r="CA850" t="s">
        <v>304</v>
      </c>
      <c r="CB850">
        <v>2</v>
      </c>
      <c r="CC850">
        <v>1625678881.5</v>
      </c>
      <c r="CD850">
        <v>405.480666666667</v>
      </c>
      <c r="CE850">
        <v>419.99</v>
      </c>
      <c r="CF850">
        <v>24.002</v>
      </c>
      <c r="CG850">
        <v>19.5041</v>
      </c>
      <c r="CH850">
        <v>419.822333333333</v>
      </c>
      <c r="CI850">
        <v>25.7033</v>
      </c>
      <c r="CJ850">
        <v>500.07</v>
      </c>
      <c r="CK850">
        <v>100.416333333333</v>
      </c>
      <c r="CL850">
        <v>0.0999443</v>
      </c>
      <c r="CM850">
        <v>38.4713</v>
      </c>
      <c r="CN850">
        <v>37.3866</v>
      </c>
      <c r="CO850">
        <v>999.9</v>
      </c>
      <c r="CP850">
        <v>0</v>
      </c>
      <c r="CQ850">
        <v>0</v>
      </c>
      <c r="CR850">
        <v>10021.2666666667</v>
      </c>
      <c r="CS850">
        <v>0</v>
      </c>
      <c r="CT850">
        <v>5.14053</v>
      </c>
      <c r="CU850">
        <v>1045.92333333333</v>
      </c>
      <c r="CV850">
        <v>0.962006</v>
      </c>
      <c r="CW850">
        <v>0.0379937</v>
      </c>
      <c r="CX850">
        <v>0</v>
      </c>
      <c r="CY850">
        <v>1051.83666666667</v>
      </c>
      <c r="CZ850">
        <v>4.99912</v>
      </c>
      <c r="DA850">
        <v>11067.2</v>
      </c>
      <c r="DB850">
        <v>6712.31333333333</v>
      </c>
      <c r="DC850">
        <v>40.2286666666667</v>
      </c>
      <c r="DD850">
        <v>42.375</v>
      </c>
      <c r="DE850">
        <v>41.4373333333333</v>
      </c>
      <c r="DF850">
        <v>42.3123333333333</v>
      </c>
      <c r="DG850">
        <v>42.9786666666667</v>
      </c>
      <c r="DH850">
        <v>1001.37333333333</v>
      </c>
      <c r="DI850">
        <v>39.55</v>
      </c>
      <c r="DJ850">
        <v>0</v>
      </c>
      <c r="DK850">
        <v>1625678883.2</v>
      </c>
      <c r="DL850">
        <v>0</v>
      </c>
      <c r="DM850">
        <v>1052.87192307692</v>
      </c>
      <c r="DN850">
        <v>-10.0755555754496</v>
      </c>
      <c r="DO850">
        <v>-103.435897487678</v>
      </c>
      <c r="DP850">
        <v>11079.6730769231</v>
      </c>
      <c r="DQ850">
        <v>15</v>
      </c>
      <c r="DR850">
        <v>1625677134.6</v>
      </c>
      <c r="DS850" t="s">
        <v>305</v>
      </c>
      <c r="DT850">
        <v>1625677128.6</v>
      </c>
      <c r="DU850">
        <v>1625677134.6</v>
      </c>
      <c r="DV850">
        <v>2</v>
      </c>
      <c r="DW850">
        <v>0.041</v>
      </c>
      <c r="DX850">
        <v>0.026</v>
      </c>
      <c r="DY850">
        <v>-14.347</v>
      </c>
      <c r="DZ850">
        <v>-1.389</v>
      </c>
      <c r="EA850">
        <v>420</v>
      </c>
      <c r="EB850">
        <v>5</v>
      </c>
      <c r="EC850">
        <v>0.14</v>
      </c>
      <c r="ED850">
        <v>0.08</v>
      </c>
      <c r="EE850">
        <v>-14.5451</v>
      </c>
      <c r="EF850">
        <v>0.232670383275248</v>
      </c>
      <c r="EG850">
        <v>0.0307794197951624</v>
      </c>
      <c r="EH850">
        <v>1</v>
      </c>
      <c r="EI850">
        <v>1053.31885714286</v>
      </c>
      <c r="EJ850">
        <v>-9.94637503722627</v>
      </c>
      <c r="EK850">
        <v>1.03064132995937</v>
      </c>
      <c r="EL850">
        <v>1</v>
      </c>
      <c r="EM850">
        <v>4.4545587804878</v>
      </c>
      <c r="EN850">
        <v>0.290168989547037</v>
      </c>
      <c r="EO850">
        <v>0.0291899885272349</v>
      </c>
      <c r="EP850">
        <v>0</v>
      </c>
      <c r="EQ850">
        <v>2</v>
      </c>
      <c r="ER850">
        <v>3</v>
      </c>
      <c r="ES850" t="s">
        <v>349</v>
      </c>
      <c r="ET850">
        <v>100</v>
      </c>
      <c r="EU850">
        <v>100</v>
      </c>
      <c r="EV850">
        <v>-14.342</v>
      </c>
      <c r="EW850">
        <v>-1.7014</v>
      </c>
      <c r="EX850">
        <v>-14.3476998515065</v>
      </c>
      <c r="EY850">
        <v>0.000485247639819423</v>
      </c>
      <c r="EZ850">
        <v>-1.36446825205216e-06</v>
      </c>
      <c r="FA850">
        <v>5.78542989185787e-10</v>
      </c>
      <c r="FB850">
        <v>-1.1099058739466</v>
      </c>
      <c r="FC850">
        <v>-0.0508365997127688</v>
      </c>
      <c r="FD850">
        <v>0.00161886503163497</v>
      </c>
      <c r="FE850">
        <v>-2.08621555845513e-05</v>
      </c>
      <c r="FF850">
        <v>0</v>
      </c>
      <c r="FG850">
        <v>2096</v>
      </c>
      <c r="FH850">
        <v>2</v>
      </c>
      <c r="FI850">
        <v>28</v>
      </c>
      <c r="FJ850">
        <v>29.2</v>
      </c>
      <c r="FK850">
        <v>29.1</v>
      </c>
      <c r="FL850">
        <v>18</v>
      </c>
      <c r="FM850">
        <v>496.051</v>
      </c>
      <c r="FN850">
        <v>518.792</v>
      </c>
      <c r="FO850">
        <v>46.0335</v>
      </c>
      <c r="FP850">
        <v>27.498</v>
      </c>
      <c r="FQ850">
        <v>30.0007</v>
      </c>
      <c r="FR850">
        <v>27.2318</v>
      </c>
      <c r="FS850">
        <v>27.1782</v>
      </c>
      <c r="FT850">
        <v>21.6931</v>
      </c>
      <c r="FU850">
        <v>0</v>
      </c>
      <c r="FV850">
        <v>37.581</v>
      </c>
      <c r="FW850">
        <v>46.08</v>
      </c>
      <c r="FX850">
        <v>420</v>
      </c>
      <c r="FY850">
        <v>20.1537</v>
      </c>
      <c r="FZ850">
        <v>101.584</v>
      </c>
      <c r="GA850">
        <v>96.0748</v>
      </c>
    </row>
    <row r="851" spans="1:183">
      <c r="A851">
        <v>835</v>
      </c>
      <c r="B851">
        <v>1625678884.5</v>
      </c>
      <c r="C851">
        <v>1668.40000009537</v>
      </c>
      <c r="D851" t="s">
        <v>1976</v>
      </c>
      <c r="E851" t="s">
        <v>1977</v>
      </c>
      <c r="F851">
        <v>1</v>
      </c>
      <c r="G851" t="s">
        <v>302</v>
      </c>
      <c r="H851">
        <v>1625678883.5</v>
      </c>
      <c r="I851">
        <f>(J851)/1000</f>
        <v>0</v>
      </c>
      <c r="J851">
        <f>1000*CJ851*AH851*(CF851-CG851)/(100*BY851*(1000-AH851*CF851))</f>
        <v>0</v>
      </c>
      <c r="K851">
        <f>CJ851*AH851*(CE851-CD851*(1000-AH851*CG851)/(1000-AH851*CF851))/(100*BY851)</f>
        <v>0</v>
      </c>
      <c r="L851">
        <f>CD851 - IF(AH851&gt;1, K851*BY851*100.0/(AJ851*CR851), 0)</f>
        <v>0</v>
      </c>
      <c r="M851">
        <f>((S851-I851/2)*L851-K851)/(S851+I851/2)</f>
        <v>0</v>
      </c>
      <c r="N851">
        <f>M851*(CK851+CL851)/1000.0</f>
        <v>0</v>
      </c>
      <c r="O851">
        <f>(CD851 - IF(AH851&gt;1, K851*BY851*100.0/(AJ851*CR851), 0))*(CK851+CL851)/1000.0</f>
        <v>0</v>
      </c>
      <c r="P851">
        <f>2.0/((1/R851-1/Q851)+SIGN(R851)*SQRT((1/R851-1/Q851)*(1/R851-1/Q851) + 4*BZ851/((BZ851+1)*(BZ851+1))*(2*1/R851*1/Q851-1/Q851*1/Q851)))</f>
        <v>0</v>
      </c>
      <c r="Q851">
        <f>IF(LEFT(CA851,1)&lt;&gt;"0",IF(LEFT(CA851,1)="1",3.0,CB851),$D$5+$E$5*(CR851*CK851/($K$5*1000))+$F$5*(CR851*CK851/($K$5*1000))*MAX(MIN(BY851,$J$5),$I$5)*MAX(MIN(BY851,$J$5),$I$5)+$G$5*MAX(MIN(BY851,$J$5),$I$5)*(CR851*CK851/($K$5*1000))+$H$5*(CR851*CK851/($K$5*1000))*(CR851*CK851/($K$5*1000)))</f>
        <v>0</v>
      </c>
      <c r="R851">
        <f>I851*(1000-(1000*0.61365*exp(17.502*V851/(240.97+V851))/(CK851+CL851)+CF851)/2)/(1000*0.61365*exp(17.502*V851/(240.97+V851))/(CK851+CL851)-CF851)</f>
        <v>0</v>
      </c>
      <c r="S851">
        <f>1/((BZ851+1)/(P851/1.6)+1/(Q851/1.37)) + BZ851/((BZ851+1)/(P851/1.6) + BZ851/(Q851/1.37))</f>
        <v>0</v>
      </c>
      <c r="T851">
        <f>(BU851*BX851)</f>
        <v>0</v>
      </c>
      <c r="U851">
        <f>(CM851+(T851+2*0.95*5.67E-8*(((CM851+$B$7)+273)^4-(CM851+273)^4)-44100*I851)/(1.84*29.3*Q851+8*0.95*5.67E-8*(CM851+273)^3))</f>
        <v>0</v>
      </c>
      <c r="V851">
        <f>($C$7*CN851+$D$7*CO851+$E$7*U851)</f>
        <v>0</v>
      </c>
      <c r="W851">
        <f>0.61365*exp(17.502*V851/(240.97+V851))</f>
        <v>0</v>
      </c>
      <c r="X851">
        <f>(Y851/Z851*100)</f>
        <v>0</v>
      </c>
      <c r="Y851">
        <f>CF851*(CK851+CL851)/1000</f>
        <v>0</v>
      </c>
      <c r="Z851">
        <f>0.61365*exp(17.502*CM851/(240.97+CM851))</f>
        <v>0</v>
      </c>
      <c r="AA851">
        <f>(W851-CF851*(CK851+CL851)/1000)</f>
        <v>0</v>
      </c>
      <c r="AB851">
        <f>(-I851*44100)</f>
        <v>0</v>
      </c>
      <c r="AC851">
        <f>2*29.3*Q851*0.92*(CM851-V851)</f>
        <v>0</v>
      </c>
      <c r="AD851">
        <f>2*0.95*5.67E-8*(((CM851+$B$7)+273)^4-(V851+273)^4)</f>
        <v>0</v>
      </c>
      <c r="AE851">
        <f>T851+AD851+AB851+AC851</f>
        <v>0</v>
      </c>
      <c r="AF851">
        <v>0</v>
      </c>
      <c r="AG851">
        <v>0</v>
      </c>
      <c r="AH851">
        <f>IF(AF851*$H$13&gt;=AJ851,1.0,(AJ851/(AJ851-AF851*$H$13)))</f>
        <v>0</v>
      </c>
      <c r="AI851">
        <f>(AH851-1)*100</f>
        <v>0</v>
      </c>
      <c r="AJ851">
        <f>MAX(0,($B$13+$C$13*CR851)/(1+$D$13*CR851)*CK851/(CM851+273)*$E$13)</f>
        <v>0</v>
      </c>
      <c r="AK851" t="s">
        <v>303</v>
      </c>
      <c r="AL851" t="s">
        <v>303</v>
      </c>
      <c r="AM851">
        <v>0</v>
      </c>
      <c r="AN851">
        <v>0</v>
      </c>
      <c r="AO851">
        <f>1-AM851/AN851</f>
        <v>0</v>
      </c>
      <c r="AP851">
        <v>0</v>
      </c>
      <c r="AQ851" t="s">
        <v>303</v>
      </c>
      <c r="AR851" t="s">
        <v>303</v>
      </c>
      <c r="AS851">
        <v>0</v>
      </c>
      <c r="AT851">
        <v>0</v>
      </c>
      <c r="AU851">
        <f>1-AS851/AT851</f>
        <v>0</v>
      </c>
      <c r="AV851">
        <v>0.5</v>
      </c>
      <c r="AW851">
        <f>BV851</f>
        <v>0</v>
      </c>
      <c r="AX851">
        <f>K851</f>
        <v>0</v>
      </c>
      <c r="AY851">
        <f>AU851*AV851*AW851</f>
        <v>0</v>
      </c>
      <c r="AZ851">
        <f>(AX851-AP851)/AW851</f>
        <v>0</v>
      </c>
      <c r="BA851">
        <f>(AN851-AT851)/AT851</f>
        <v>0</v>
      </c>
      <c r="BB851">
        <f>AM851/(AO851+AM851/AT851)</f>
        <v>0</v>
      </c>
      <c r="BC851" t="s">
        <v>303</v>
      </c>
      <c r="BD851">
        <v>0</v>
      </c>
      <c r="BE851">
        <f>IF(BD851&lt;&gt;0, BD851, BB851)</f>
        <v>0</v>
      </c>
      <c r="BF851">
        <f>1-BE851/AT851</f>
        <v>0</v>
      </c>
      <c r="BG851">
        <f>(AT851-AS851)/(AT851-BE851)</f>
        <v>0</v>
      </c>
      <c r="BH851">
        <f>(AN851-AT851)/(AN851-BE851)</f>
        <v>0</v>
      </c>
      <c r="BI851">
        <f>(AT851-AS851)/(AT851-AM851)</f>
        <v>0</v>
      </c>
      <c r="BJ851">
        <f>(AN851-AT851)/(AN851-AM851)</f>
        <v>0</v>
      </c>
      <c r="BK851">
        <f>(BG851*BE851/AS851)</f>
        <v>0</v>
      </c>
      <c r="BL851">
        <f>(1-BK851)</f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f>$B$11*CS851+$C$11*CT851+$F$11*CU851*(1-CX851)</f>
        <v>0</v>
      </c>
      <c r="BV851">
        <f>BU851*BW851</f>
        <v>0</v>
      </c>
      <c r="BW851">
        <f>($B$11*$D$9+$C$11*$D$9+$F$11*((DH851+CZ851)/MAX(DH851+CZ851+DI851, 0.1)*$I$9+DI851/MAX(DH851+CZ851+DI851, 0.1)*$J$9))/($B$11+$C$11+$F$11)</f>
        <v>0</v>
      </c>
      <c r="BX851">
        <f>($B$11*$K$9+$C$11*$K$9+$F$11*((DH851+CZ851)/MAX(DH851+CZ851+DI851, 0.1)*$P$9+DI851/MAX(DH851+CZ851+DI851, 0.1)*$Q$9))/($B$11+$C$11+$F$11)</f>
        <v>0</v>
      </c>
      <c r="BY851">
        <v>6</v>
      </c>
      <c r="BZ851">
        <v>0.5</v>
      </c>
      <c r="CA851" t="s">
        <v>304</v>
      </c>
      <c r="CB851">
        <v>2</v>
      </c>
      <c r="CC851">
        <v>1625678883.5</v>
      </c>
      <c r="CD851">
        <v>405.491333333333</v>
      </c>
      <c r="CE851">
        <v>419.957</v>
      </c>
      <c r="CF851">
        <v>24.0334666666667</v>
      </c>
      <c r="CG851">
        <v>19.5279666666667</v>
      </c>
      <c r="CH851">
        <v>419.832333333333</v>
      </c>
      <c r="CI851">
        <v>25.7350333333333</v>
      </c>
      <c r="CJ851">
        <v>500.036666666667</v>
      </c>
      <c r="CK851">
        <v>100.416333333333</v>
      </c>
      <c r="CL851">
        <v>0.1002295</v>
      </c>
      <c r="CM851">
        <v>38.5007</v>
      </c>
      <c r="CN851">
        <v>37.4119</v>
      </c>
      <c r="CO851">
        <v>999.9</v>
      </c>
      <c r="CP851">
        <v>0</v>
      </c>
      <c r="CQ851">
        <v>0</v>
      </c>
      <c r="CR851">
        <v>10000</v>
      </c>
      <c r="CS851">
        <v>0</v>
      </c>
      <c r="CT851">
        <v>5.16994</v>
      </c>
      <c r="CU851">
        <v>1046.03</v>
      </c>
      <c r="CV851">
        <v>0.962009666666667</v>
      </c>
      <c r="CW851">
        <v>0.0379900333333333</v>
      </c>
      <c r="CX851">
        <v>0</v>
      </c>
      <c r="CY851">
        <v>1051.47333333333</v>
      </c>
      <c r="CZ851">
        <v>4.99912</v>
      </c>
      <c r="DA851">
        <v>11066.4666666667</v>
      </c>
      <c r="DB851">
        <v>6713.02</v>
      </c>
      <c r="DC851">
        <v>40.2496666666667</v>
      </c>
      <c r="DD851">
        <v>42.4163333333333</v>
      </c>
      <c r="DE851">
        <v>41.6663333333333</v>
      </c>
      <c r="DF851">
        <v>42.2703333333333</v>
      </c>
      <c r="DG851">
        <v>42.9583333333333</v>
      </c>
      <c r="DH851">
        <v>1001.48</v>
      </c>
      <c r="DI851">
        <v>39.55</v>
      </c>
      <c r="DJ851">
        <v>0</v>
      </c>
      <c r="DK851">
        <v>1625678885.6</v>
      </c>
      <c r="DL851">
        <v>0</v>
      </c>
      <c r="DM851">
        <v>1052.47846153846</v>
      </c>
      <c r="DN851">
        <v>-10.1114529985924</v>
      </c>
      <c r="DO851">
        <v>-102.659828991113</v>
      </c>
      <c r="DP851">
        <v>11075.9230769231</v>
      </c>
      <c r="DQ851">
        <v>15</v>
      </c>
      <c r="DR851">
        <v>1625677134.6</v>
      </c>
      <c r="DS851" t="s">
        <v>305</v>
      </c>
      <c r="DT851">
        <v>1625677128.6</v>
      </c>
      <c r="DU851">
        <v>1625677134.6</v>
      </c>
      <c r="DV851">
        <v>2</v>
      </c>
      <c r="DW851">
        <v>0.041</v>
      </c>
      <c r="DX851">
        <v>0.026</v>
      </c>
      <c r="DY851">
        <v>-14.347</v>
      </c>
      <c r="DZ851">
        <v>-1.389</v>
      </c>
      <c r="EA851">
        <v>420</v>
      </c>
      <c r="EB851">
        <v>5</v>
      </c>
      <c r="EC851">
        <v>0.14</v>
      </c>
      <c r="ED851">
        <v>0.08</v>
      </c>
      <c r="EE851">
        <v>-14.5368536585366</v>
      </c>
      <c r="EF851">
        <v>0.332960278745641</v>
      </c>
      <c r="EG851">
        <v>0.0376045540674945</v>
      </c>
      <c r="EH851">
        <v>1</v>
      </c>
      <c r="EI851">
        <v>1052.92363636364</v>
      </c>
      <c r="EJ851">
        <v>-9.85510147267183</v>
      </c>
      <c r="EK851">
        <v>0.967247949101651</v>
      </c>
      <c r="EL851">
        <v>1</v>
      </c>
      <c r="EM851">
        <v>4.46433926829268</v>
      </c>
      <c r="EN851">
        <v>0.270897909407673</v>
      </c>
      <c r="EO851">
        <v>0.0272440282461012</v>
      </c>
      <c r="EP851">
        <v>0</v>
      </c>
      <c r="EQ851">
        <v>2</v>
      </c>
      <c r="ER851">
        <v>3</v>
      </c>
      <c r="ES851" t="s">
        <v>349</v>
      </c>
      <c r="ET851">
        <v>100</v>
      </c>
      <c r="EU851">
        <v>100</v>
      </c>
      <c r="EV851">
        <v>-14.342</v>
      </c>
      <c r="EW851">
        <v>-1.7018</v>
      </c>
      <c r="EX851">
        <v>-14.3476998515065</v>
      </c>
      <c r="EY851">
        <v>0.000485247639819423</v>
      </c>
      <c r="EZ851">
        <v>-1.36446825205216e-06</v>
      </c>
      <c r="FA851">
        <v>5.78542989185787e-10</v>
      </c>
      <c r="FB851">
        <v>-1.1099058739466</v>
      </c>
      <c r="FC851">
        <v>-0.0508365997127688</v>
      </c>
      <c r="FD851">
        <v>0.00161886503163497</v>
      </c>
      <c r="FE851">
        <v>-2.08621555845513e-05</v>
      </c>
      <c r="FF851">
        <v>0</v>
      </c>
      <c r="FG851">
        <v>2096</v>
      </c>
      <c r="FH851">
        <v>2</v>
      </c>
      <c r="FI851">
        <v>28</v>
      </c>
      <c r="FJ851">
        <v>29.3</v>
      </c>
      <c r="FK851">
        <v>29.2</v>
      </c>
      <c r="FL851">
        <v>18</v>
      </c>
      <c r="FM851">
        <v>495.782</v>
      </c>
      <c r="FN851">
        <v>518.983</v>
      </c>
      <c r="FO851">
        <v>46.0788</v>
      </c>
      <c r="FP851">
        <v>27.5026</v>
      </c>
      <c r="FQ851">
        <v>30.0008</v>
      </c>
      <c r="FR851">
        <v>27.2347</v>
      </c>
      <c r="FS851">
        <v>27.181</v>
      </c>
      <c r="FT851">
        <v>21.6954</v>
      </c>
      <c r="FU851">
        <v>0</v>
      </c>
      <c r="FV851">
        <v>37.581</v>
      </c>
      <c r="FW851">
        <v>46.14</v>
      </c>
      <c r="FX851">
        <v>420</v>
      </c>
      <c r="FY851">
        <v>20.0871</v>
      </c>
      <c r="FZ851">
        <v>101.586</v>
      </c>
      <c r="GA851">
        <v>96.0742</v>
      </c>
    </row>
    <row r="852" spans="1:183">
      <c r="A852">
        <v>836</v>
      </c>
      <c r="B852">
        <v>1625678886.5</v>
      </c>
      <c r="C852">
        <v>1670.40000009537</v>
      </c>
      <c r="D852" t="s">
        <v>1978</v>
      </c>
      <c r="E852" t="s">
        <v>1979</v>
      </c>
      <c r="F852">
        <v>1</v>
      </c>
      <c r="G852" t="s">
        <v>302</v>
      </c>
      <c r="H852">
        <v>1625678885.5</v>
      </c>
      <c r="I852">
        <f>(J852)/1000</f>
        <v>0</v>
      </c>
      <c r="J852">
        <f>1000*CJ852*AH852*(CF852-CG852)/(100*BY852*(1000-AH852*CF852))</f>
        <v>0</v>
      </c>
      <c r="K852">
        <f>CJ852*AH852*(CE852-CD852*(1000-AH852*CG852)/(1000-AH852*CF852))/(100*BY852)</f>
        <v>0</v>
      </c>
      <c r="L852">
        <f>CD852 - IF(AH852&gt;1, K852*BY852*100.0/(AJ852*CR852), 0)</f>
        <v>0</v>
      </c>
      <c r="M852">
        <f>((S852-I852/2)*L852-K852)/(S852+I852/2)</f>
        <v>0</v>
      </c>
      <c r="N852">
        <f>M852*(CK852+CL852)/1000.0</f>
        <v>0</v>
      </c>
      <c r="O852">
        <f>(CD852 - IF(AH852&gt;1, K852*BY852*100.0/(AJ852*CR852), 0))*(CK852+CL852)/1000.0</f>
        <v>0</v>
      </c>
      <c r="P852">
        <f>2.0/((1/R852-1/Q852)+SIGN(R852)*SQRT((1/R852-1/Q852)*(1/R852-1/Q852) + 4*BZ852/((BZ852+1)*(BZ852+1))*(2*1/R852*1/Q852-1/Q852*1/Q852)))</f>
        <v>0</v>
      </c>
      <c r="Q852">
        <f>IF(LEFT(CA852,1)&lt;&gt;"0",IF(LEFT(CA852,1)="1",3.0,CB852),$D$5+$E$5*(CR852*CK852/($K$5*1000))+$F$5*(CR852*CK852/($K$5*1000))*MAX(MIN(BY852,$J$5),$I$5)*MAX(MIN(BY852,$J$5),$I$5)+$G$5*MAX(MIN(BY852,$J$5),$I$5)*(CR852*CK852/($K$5*1000))+$H$5*(CR852*CK852/($K$5*1000))*(CR852*CK852/($K$5*1000)))</f>
        <v>0</v>
      </c>
      <c r="R852">
        <f>I852*(1000-(1000*0.61365*exp(17.502*V852/(240.97+V852))/(CK852+CL852)+CF852)/2)/(1000*0.61365*exp(17.502*V852/(240.97+V852))/(CK852+CL852)-CF852)</f>
        <v>0</v>
      </c>
      <c r="S852">
        <f>1/((BZ852+1)/(P852/1.6)+1/(Q852/1.37)) + BZ852/((BZ852+1)/(P852/1.6) + BZ852/(Q852/1.37))</f>
        <v>0</v>
      </c>
      <c r="T852">
        <f>(BU852*BX852)</f>
        <v>0</v>
      </c>
      <c r="U852">
        <f>(CM852+(T852+2*0.95*5.67E-8*(((CM852+$B$7)+273)^4-(CM852+273)^4)-44100*I852)/(1.84*29.3*Q852+8*0.95*5.67E-8*(CM852+273)^3))</f>
        <v>0</v>
      </c>
      <c r="V852">
        <f>($C$7*CN852+$D$7*CO852+$E$7*U852)</f>
        <v>0</v>
      </c>
      <c r="W852">
        <f>0.61365*exp(17.502*V852/(240.97+V852))</f>
        <v>0</v>
      </c>
      <c r="X852">
        <f>(Y852/Z852*100)</f>
        <v>0</v>
      </c>
      <c r="Y852">
        <f>CF852*(CK852+CL852)/1000</f>
        <v>0</v>
      </c>
      <c r="Z852">
        <f>0.61365*exp(17.502*CM852/(240.97+CM852))</f>
        <v>0</v>
      </c>
      <c r="AA852">
        <f>(W852-CF852*(CK852+CL852)/1000)</f>
        <v>0</v>
      </c>
      <c r="AB852">
        <f>(-I852*44100)</f>
        <v>0</v>
      </c>
      <c r="AC852">
        <f>2*29.3*Q852*0.92*(CM852-V852)</f>
        <v>0</v>
      </c>
      <c r="AD852">
        <f>2*0.95*5.67E-8*(((CM852+$B$7)+273)^4-(V852+273)^4)</f>
        <v>0</v>
      </c>
      <c r="AE852">
        <f>T852+AD852+AB852+AC852</f>
        <v>0</v>
      </c>
      <c r="AF852">
        <v>0</v>
      </c>
      <c r="AG852">
        <v>0</v>
      </c>
      <c r="AH852">
        <f>IF(AF852*$H$13&gt;=AJ852,1.0,(AJ852/(AJ852-AF852*$H$13)))</f>
        <v>0</v>
      </c>
      <c r="AI852">
        <f>(AH852-1)*100</f>
        <v>0</v>
      </c>
      <c r="AJ852">
        <f>MAX(0,($B$13+$C$13*CR852)/(1+$D$13*CR852)*CK852/(CM852+273)*$E$13)</f>
        <v>0</v>
      </c>
      <c r="AK852" t="s">
        <v>303</v>
      </c>
      <c r="AL852" t="s">
        <v>303</v>
      </c>
      <c r="AM852">
        <v>0</v>
      </c>
      <c r="AN852">
        <v>0</v>
      </c>
      <c r="AO852">
        <f>1-AM852/AN852</f>
        <v>0</v>
      </c>
      <c r="AP852">
        <v>0</v>
      </c>
      <c r="AQ852" t="s">
        <v>303</v>
      </c>
      <c r="AR852" t="s">
        <v>303</v>
      </c>
      <c r="AS852">
        <v>0</v>
      </c>
      <c r="AT852">
        <v>0</v>
      </c>
      <c r="AU852">
        <f>1-AS852/AT852</f>
        <v>0</v>
      </c>
      <c r="AV852">
        <v>0.5</v>
      </c>
      <c r="AW852">
        <f>BV852</f>
        <v>0</v>
      </c>
      <c r="AX852">
        <f>K852</f>
        <v>0</v>
      </c>
      <c r="AY852">
        <f>AU852*AV852*AW852</f>
        <v>0</v>
      </c>
      <c r="AZ852">
        <f>(AX852-AP852)/AW852</f>
        <v>0</v>
      </c>
      <c r="BA852">
        <f>(AN852-AT852)/AT852</f>
        <v>0</v>
      </c>
      <c r="BB852">
        <f>AM852/(AO852+AM852/AT852)</f>
        <v>0</v>
      </c>
      <c r="BC852" t="s">
        <v>303</v>
      </c>
      <c r="BD852">
        <v>0</v>
      </c>
      <c r="BE852">
        <f>IF(BD852&lt;&gt;0, BD852, BB852)</f>
        <v>0</v>
      </c>
      <c r="BF852">
        <f>1-BE852/AT852</f>
        <v>0</v>
      </c>
      <c r="BG852">
        <f>(AT852-AS852)/(AT852-BE852)</f>
        <v>0</v>
      </c>
      <c r="BH852">
        <f>(AN852-AT852)/(AN852-BE852)</f>
        <v>0</v>
      </c>
      <c r="BI852">
        <f>(AT852-AS852)/(AT852-AM852)</f>
        <v>0</v>
      </c>
      <c r="BJ852">
        <f>(AN852-AT852)/(AN852-AM852)</f>
        <v>0</v>
      </c>
      <c r="BK852">
        <f>(BG852*BE852/AS852)</f>
        <v>0</v>
      </c>
      <c r="BL852">
        <f>(1-BK852)</f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f>$B$11*CS852+$C$11*CT852+$F$11*CU852*(1-CX852)</f>
        <v>0</v>
      </c>
      <c r="BV852">
        <f>BU852*BW852</f>
        <v>0</v>
      </c>
      <c r="BW852">
        <f>($B$11*$D$9+$C$11*$D$9+$F$11*((DH852+CZ852)/MAX(DH852+CZ852+DI852, 0.1)*$I$9+DI852/MAX(DH852+CZ852+DI852, 0.1)*$J$9))/($B$11+$C$11+$F$11)</f>
        <v>0</v>
      </c>
      <c r="BX852">
        <f>($B$11*$K$9+$C$11*$K$9+$F$11*((DH852+CZ852)/MAX(DH852+CZ852+DI852, 0.1)*$P$9+DI852/MAX(DH852+CZ852+DI852, 0.1)*$Q$9))/($B$11+$C$11+$F$11)</f>
        <v>0</v>
      </c>
      <c r="BY852">
        <v>6</v>
      </c>
      <c r="BZ852">
        <v>0.5</v>
      </c>
      <c r="CA852" t="s">
        <v>304</v>
      </c>
      <c r="CB852">
        <v>2</v>
      </c>
      <c r="CC852">
        <v>1625678885.5</v>
      </c>
      <c r="CD852">
        <v>405.505</v>
      </c>
      <c r="CE852">
        <v>419.944</v>
      </c>
      <c r="CF852">
        <v>24.0631333333333</v>
      </c>
      <c r="CG852">
        <v>19.5368333333333</v>
      </c>
      <c r="CH852">
        <v>419.846333333333</v>
      </c>
      <c r="CI852">
        <v>25.765</v>
      </c>
      <c r="CJ852">
        <v>500.033666666667</v>
      </c>
      <c r="CK852">
        <v>100.415666666667</v>
      </c>
      <c r="CL852">
        <v>0.0999082</v>
      </c>
      <c r="CM852">
        <v>38.5277333333333</v>
      </c>
      <c r="CN852">
        <v>37.4405666666667</v>
      </c>
      <c r="CO852">
        <v>999.9</v>
      </c>
      <c r="CP852">
        <v>0</v>
      </c>
      <c r="CQ852">
        <v>0</v>
      </c>
      <c r="CR852">
        <v>10041.6666666667</v>
      </c>
      <c r="CS852">
        <v>0</v>
      </c>
      <c r="CT852">
        <v>5.20853666666667</v>
      </c>
      <c r="CU852">
        <v>1045.92333333333</v>
      </c>
      <c r="CV852">
        <v>0.962006</v>
      </c>
      <c r="CW852">
        <v>0.0379937</v>
      </c>
      <c r="CX852">
        <v>0</v>
      </c>
      <c r="CY852">
        <v>1051.18</v>
      </c>
      <c r="CZ852">
        <v>4.99912</v>
      </c>
      <c r="DA852">
        <v>11062.1</v>
      </c>
      <c r="DB852">
        <v>6712.33</v>
      </c>
      <c r="DC852">
        <v>40.0833333333333</v>
      </c>
      <c r="DD852">
        <v>42.375</v>
      </c>
      <c r="DE852">
        <v>41.375</v>
      </c>
      <c r="DF852">
        <v>42.2083333333333</v>
      </c>
      <c r="DG852">
        <v>42.979</v>
      </c>
      <c r="DH852">
        <v>1001.37333333333</v>
      </c>
      <c r="DI852">
        <v>39.55</v>
      </c>
      <c r="DJ852">
        <v>0</v>
      </c>
      <c r="DK852">
        <v>1625678887.4</v>
      </c>
      <c r="DL852">
        <v>0</v>
      </c>
      <c r="DM852">
        <v>1052.1244</v>
      </c>
      <c r="DN852">
        <v>-9.59538461026049</v>
      </c>
      <c r="DO852">
        <v>-93.1769227926968</v>
      </c>
      <c r="DP852">
        <v>11072.452</v>
      </c>
      <c r="DQ852">
        <v>15</v>
      </c>
      <c r="DR852">
        <v>1625677134.6</v>
      </c>
      <c r="DS852" t="s">
        <v>305</v>
      </c>
      <c r="DT852">
        <v>1625677128.6</v>
      </c>
      <c r="DU852">
        <v>1625677134.6</v>
      </c>
      <c r="DV852">
        <v>2</v>
      </c>
      <c r="DW852">
        <v>0.041</v>
      </c>
      <c r="DX852">
        <v>0.026</v>
      </c>
      <c r="DY852">
        <v>-14.347</v>
      </c>
      <c r="DZ852">
        <v>-1.389</v>
      </c>
      <c r="EA852">
        <v>420</v>
      </c>
      <c r="EB852">
        <v>5</v>
      </c>
      <c r="EC852">
        <v>0.14</v>
      </c>
      <c r="ED852">
        <v>0.08</v>
      </c>
      <c r="EE852">
        <v>-14.5210512195122</v>
      </c>
      <c r="EF852">
        <v>0.36671916376306</v>
      </c>
      <c r="EG852">
        <v>0.0415134014327036</v>
      </c>
      <c r="EH852">
        <v>1</v>
      </c>
      <c r="EI852">
        <v>1052.68</v>
      </c>
      <c r="EJ852">
        <v>-9.81626765799352</v>
      </c>
      <c r="EK852">
        <v>0.988605672890149</v>
      </c>
      <c r="EL852">
        <v>1</v>
      </c>
      <c r="EM852">
        <v>4.47500512195122</v>
      </c>
      <c r="EN852">
        <v>0.268292195121952</v>
      </c>
      <c r="EO852">
        <v>0.026957851846997</v>
      </c>
      <c r="EP852">
        <v>0</v>
      </c>
      <c r="EQ852">
        <v>2</v>
      </c>
      <c r="ER852">
        <v>3</v>
      </c>
      <c r="ES852" t="s">
        <v>349</v>
      </c>
      <c r="ET852">
        <v>100</v>
      </c>
      <c r="EU852">
        <v>100</v>
      </c>
      <c r="EV852">
        <v>-14.342</v>
      </c>
      <c r="EW852">
        <v>-1.702</v>
      </c>
      <c r="EX852">
        <v>-14.3476998515065</v>
      </c>
      <c r="EY852">
        <v>0.000485247639819423</v>
      </c>
      <c r="EZ852">
        <v>-1.36446825205216e-06</v>
      </c>
      <c r="FA852">
        <v>5.78542989185787e-10</v>
      </c>
      <c r="FB852">
        <v>-1.1099058739466</v>
      </c>
      <c r="FC852">
        <v>-0.0508365997127688</v>
      </c>
      <c r="FD852">
        <v>0.00161886503163497</v>
      </c>
      <c r="FE852">
        <v>-2.08621555845513e-05</v>
      </c>
      <c r="FF852">
        <v>0</v>
      </c>
      <c r="FG852">
        <v>2096</v>
      </c>
      <c r="FH852">
        <v>2</v>
      </c>
      <c r="FI852">
        <v>28</v>
      </c>
      <c r="FJ852">
        <v>29.3</v>
      </c>
      <c r="FK852">
        <v>29.2</v>
      </c>
      <c r="FL852">
        <v>18</v>
      </c>
      <c r="FM852">
        <v>495.865</v>
      </c>
      <c r="FN852">
        <v>518.972</v>
      </c>
      <c r="FO852">
        <v>46.125</v>
      </c>
      <c r="FP852">
        <v>27.5067</v>
      </c>
      <c r="FQ852">
        <v>30.0007</v>
      </c>
      <c r="FR852">
        <v>27.2375</v>
      </c>
      <c r="FS852">
        <v>27.1838</v>
      </c>
      <c r="FT852">
        <v>21.6928</v>
      </c>
      <c r="FU852">
        <v>0</v>
      </c>
      <c r="FV852">
        <v>38.0686</v>
      </c>
      <c r="FW852">
        <v>46.21</v>
      </c>
      <c r="FX852">
        <v>420</v>
      </c>
      <c r="FY852">
        <v>20.1523</v>
      </c>
      <c r="FZ852">
        <v>101.586</v>
      </c>
      <c r="GA852">
        <v>96.074</v>
      </c>
    </row>
    <row r="853" spans="1:183">
      <c r="A853">
        <v>837</v>
      </c>
      <c r="B853">
        <v>1625678888.5</v>
      </c>
      <c r="C853">
        <v>1672.40000009537</v>
      </c>
      <c r="D853" t="s">
        <v>1980</v>
      </c>
      <c r="E853" t="s">
        <v>1981</v>
      </c>
      <c r="F853">
        <v>1</v>
      </c>
      <c r="G853" t="s">
        <v>302</v>
      </c>
      <c r="H853">
        <v>1625678887.5</v>
      </c>
      <c r="I853">
        <f>(J853)/1000</f>
        <v>0</v>
      </c>
      <c r="J853">
        <f>1000*CJ853*AH853*(CF853-CG853)/(100*BY853*(1000-AH853*CF853))</f>
        <v>0</v>
      </c>
      <c r="K853">
        <f>CJ853*AH853*(CE853-CD853*(1000-AH853*CG853)/(1000-AH853*CF853))/(100*BY853)</f>
        <v>0</v>
      </c>
      <c r="L853">
        <f>CD853 - IF(AH853&gt;1, K853*BY853*100.0/(AJ853*CR853), 0)</f>
        <v>0</v>
      </c>
      <c r="M853">
        <f>((S853-I853/2)*L853-K853)/(S853+I853/2)</f>
        <v>0</v>
      </c>
      <c r="N853">
        <f>M853*(CK853+CL853)/1000.0</f>
        <v>0</v>
      </c>
      <c r="O853">
        <f>(CD853 - IF(AH853&gt;1, K853*BY853*100.0/(AJ853*CR853), 0))*(CK853+CL853)/1000.0</f>
        <v>0</v>
      </c>
      <c r="P853">
        <f>2.0/((1/R853-1/Q853)+SIGN(R853)*SQRT((1/R853-1/Q853)*(1/R853-1/Q853) + 4*BZ853/((BZ853+1)*(BZ853+1))*(2*1/R853*1/Q853-1/Q853*1/Q853)))</f>
        <v>0</v>
      </c>
      <c r="Q853">
        <f>IF(LEFT(CA853,1)&lt;&gt;"0",IF(LEFT(CA853,1)="1",3.0,CB853),$D$5+$E$5*(CR853*CK853/($K$5*1000))+$F$5*(CR853*CK853/($K$5*1000))*MAX(MIN(BY853,$J$5),$I$5)*MAX(MIN(BY853,$J$5),$I$5)+$G$5*MAX(MIN(BY853,$J$5),$I$5)*(CR853*CK853/($K$5*1000))+$H$5*(CR853*CK853/($K$5*1000))*(CR853*CK853/($K$5*1000)))</f>
        <v>0</v>
      </c>
      <c r="R853">
        <f>I853*(1000-(1000*0.61365*exp(17.502*V853/(240.97+V853))/(CK853+CL853)+CF853)/2)/(1000*0.61365*exp(17.502*V853/(240.97+V853))/(CK853+CL853)-CF853)</f>
        <v>0</v>
      </c>
      <c r="S853">
        <f>1/((BZ853+1)/(P853/1.6)+1/(Q853/1.37)) + BZ853/((BZ853+1)/(P853/1.6) + BZ853/(Q853/1.37))</f>
        <v>0</v>
      </c>
      <c r="T853">
        <f>(BU853*BX853)</f>
        <v>0</v>
      </c>
      <c r="U853">
        <f>(CM853+(T853+2*0.95*5.67E-8*(((CM853+$B$7)+273)^4-(CM853+273)^4)-44100*I853)/(1.84*29.3*Q853+8*0.95*5.67E-8*(CM853+273)^3))</f>
        <v>0</v>
      </c>
      <c r="V853">
        <f>($C$7*CN853+$D$7*CO853+$E$7*U853)</f>
        <v>0</v>
      </c>
      <c r="W853">
        <f>0.61365*exp(17.502*V853/(240.97+V853))</f>
        <v>0</v>
      </c>
      <c r="X853">
        <f>(Y853/Z853*100)</f>
        <v>0</v>
      </c>
      <c r="Y853">
        <f>CF853*(CK853+CL853)/1000</f>
        <v>0</v>
      </c>
      <c r="Z853">
        <f>0.61365*exp(17.502*CM853/(240.97+CM853))</f>
        <v>0</v>
      </c>
      <c r="AA853">
        <f>(W853-CF853*(CK853+CL853)/1000)</f>
        <v>0</v>
      </c>
      <c r="AB853">
        <f>(-I853*44100)</f>
        <v>0</v>
      </c>
      <c r="AC853">
        <f>2*29.3*Q853*0.92*(CM853-V853)</f>
        <v>0</v>
      </c>
      <c r="AD853">
        <f>2*0.95*5.67E-8*(((CM853+$B$7)+273)^4-(V853+273)^4)</f>
        <v>0</v>
      </c>
      <c r="AE853">
        <f>T853+AD853+AB853+AC853</f>
        <v>0</v>
      </c>
      <c r="AF853">
        <v>0</v>
      </c>
      <c r="AG853">
        <v>0</v>
      </c>
      <c r="AH853">
        <f>IF(AF853*$H$13&gt;=AJ853,1.0,(AJ853/(AJ853-AF853*$H$13)))</f>
        <v>0</v>
      </c>
      <c r="AI853">
        <f>(AH853-1)*100</f>
        <v>0</v>
      </c>
      <c r="AJ853">
        <f>MAX(0,($B$13+$C$13*CR853)/(1+$D$13*CR853)*CK853/(CM853+273)*$E$13)</f>
        <v>0</v>
      </c>
      <c r="AK853" t="s">
        <v>303</v>
      </c>
      <c r="AL853" t="s">
        <v>303</v>
      </c>
      <c r="AM853">
        <v>0</v>
      </c>
      <c r="AN853">
        <v>0</v>
      </c>
      <c r="AO853">
        <f>1-AM853/AN853</f>
        <v>0</v>
      </c>
      <c r="AP853">
        <v>0</v>
      </c>
      <c r="AQ853" t="s">
        <v>303</v>
      </c>
      <c r="AR853" t="s">
        <v>303</v>
      </c>
      <c r="AS853">
        <v>0</v>
      </c>
      <c r="AT853">
        <v>0</v>
      </c>
      <c r="AU853">
        <f>1-AS853/AT853</f>
        <v>0</v>
      </c>
      <c r="AV853">
        <v>0.5</v>
      </c>
      <c r="AW853">
        <f>BV853</f>
        <v>0</v>
      </c>
      <c r="AX853">
        <f>K853</f>
        <v>0</v>
      </c>
      <c r="AY853">
        <f>AU853*AV853*AW853</f>
        <v>0</v>
      </c>
      <c r="AZ853">
        <f>(AX853-AP853)/AW853</f>
        <v>0</v>
      </c>
      <c r="BA853">
        <f>(AN853-AT853)/AT853</f>
        <v>0</v>
      </c>
      <c r="BB853">
        <f>AM853/(AO853+AM853/AT853)</f>
        <v>0</v>
      </c>
      <c r="BC853" t="s">
        <v>303</v>
      </c>
      <c r="BD853">
        <v>0</v>
      </c>
      <c r="BE853">
        <f>IF(BD853&lt;&gt;0, BD853, BB853)</f>
        <v>0</v>
      </c>
      <c r="BF853">
        <f>1-BE853/AT853</f>
        <v>0</v>
      </c>
      <c r="BG853">
        <f>(AT853-AS853)/(AT853-BE853)</f>
        <v>0</v>
      </c>
      <c r="BH853">
        <f>(AN853-AT853)/(AN853-BE853)</f>
        <v>0</v>
      </c>
      <c r="BI853">
        <f>(AT853-AS853)/(AT853-AM853)</f>
        <v>0</v>
      </c>
      <c r="BJ853">
        <f>(AN853-AT853)/(AN853-AM853)</f>
        <v>0</v>
      </c>
      <c r="BK853">
        <f>(BG853*BE853/AS853)</f>
        <v>0</v>
      </c>
      <c r="BL853">
        <f>(1-BK853)</f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f>$B$11*CS853+$C$11*CT853+$F$11*CU853*(1-CX853)</f>
        <v>0</v>
      </c>
      <c r="BV853">
        <f>BU853*BW853</f>
        <v>0</v>
      </c>
      <c r="BW853">
        <f>($B$11*$D$9+$C$11*$D$9+$F$11*((DH853+CZ853)/MAX(DH853+CZ853+DI853, 0.1)*$I$9+DI853/MAX(DH853+CZ853+DI853, 0.1)*$J$9))/($B$11+$C$11+$F$11)</f>
        <v>0</v>
      </c>
      <c r="BX853">
        <f>($B$11*$K$9+$C$11*$K$9+$F$11*((DH853+CZ853)/MAX(DH853+CZ853+DI853, 0.1)*$P$9+DI853/MAX(DH853+CZ853+DI853, 0.1)*$Q$9))/($B$11+$C$11+$F$11)</f>
        <v>0</v>
      </c>
      <c r="BY853">
        <v>6</v>
      </c>
      <c r="BZ853">
        <v>0.5</v>
      </c>
      <c r="CA853" t="s">
        <v>304</v>
      </c>
      <c r="CB853">
        <v>2</v>
      </c>
      <c r="CC853">
        <v>1625678887.5</v>
      </c>
      <c r="CD853">
        <v>405.526666666667</v>
      </c>
      <c r="CE853">
        <v>419.972666666667</v>
      </c>
      <c r="CF853">
        <v>24.0893333333333</v>
      </c>
      <c r="CG853">
        <v>19.5419</v>
      </c>
      <c r="CH853">
        <v>419.868333333333</v>
      </c>
      <c r="CI853">
        <v>25.7914333333333</v>
      </c>
      <c r="CJ853">
        <v>499.955666666667</v>
      </c>
      <c r="CK853">
        <v>100.414</v>
      </c>
      <c r="CL853">
        <v>0.0998288666666667</v>
      </c>
      <c r="CM853">
        <v>38.5577333333333</v>
      </c>
      <c r="CN853">
        <v>37.4746666666667</v>
      </c>
      <c r="CO853">
        <v>999.9</v>
      </c>
      <c r="CP853">
        <v>0</v>
      </c>
      <c r="CQ853">
        <v>0</v>
      </c>
      <c r="CR853">
        <v>10008.7333333333</v>
      </c>
      <c r="CS853">
        <v>0</v>
      </c>
      <c r="CT853">
        <v>5.23518666666667</v>
      </c>
      <c r="CU853">
        <v>1046.02</v>
      </c>
      <c r="CV853">
        <v>0.962009666666667</v>
      </c>
      <c r="CW853">
        <v>0.0379900333333333</v>
      </c>
      <c r="CX853">
        <v>0</v>
      </c>
      <c r="CY853">
        <v>1050.53666666667</v>
      </c>
      <c r="CZ853">
        <v>4.99912</v>
      </c>
      <c r="DA853">
        <v>11059.9666666667</v>
      </c>
      <c r="DB853">
        <v>6712.95</v>
      </c>
      <c r="DC853">
        <v>40.1456666666667</v>
      </c>
      <c r="DD853">
        <v>42.375</v>
      </c>
      <c r="DE853">
        <v>41.6663333333333</v>
      </c>
      <c r="DF853">
        <v>42.2496666666667</v>
      </c>
      <c r="DG853">
        <v>42.9786666666667</v>
      </c>
      <c r="DH853">
        <v>1001.47</v>
      </c>
      <c r="DI853">
        <v>39.55</v>
      </c>
      <c r="DJ853">
        <v>0</v>
      </c>
      <c r="DK853">
        <v>1625678889.2</v>
      </c>
      <c r="DL853">
        <v>0</v>
      </c>
      <c r="DM853">
        <v>1051.84923076923</v>
      </c>
      <c r="DN853">
        <v>-10.0088889017228</v>
      </c>
      <c r="DO853">
        <v>-92.670085401468</v>
      </c>
      <c r="DP853">
        <v>11070.2076923077</v>
      </c>
      <c r="DQ853">
        <v>15</v>
      </c>
      <c r="DR853">
        <v>1625677134.6</v>
      </c>
      <c r="DS853" t="s">
        <v>305</v>
      </c>
      <c r="DT853">
        <v>1625677128.6</v>
      </c>
      <c r="DU853">
        <v>1625677134.6</v>
      </c>
      <c r="DV853">
        <v>2</v>
      </c>
      <c r="DW853">
        <v>0.041</v>
      </c>
      <c r="DX853">
        <v>0.026</v>
      </c>
      <c r="DY853">
        <v>-14.347</v>
      </c>
      <c r="DZ853">
        <v>-1.389</v>
      </c>
      <c r="EA853">
        <v>420</v>
      </c>
      <c r="EB853">
        <v>5</v>
      </c>
      <c r="EC853">
        <v>0.14</v>
      </c>
      <c r="ED853">
        <v>0.08</v>
      </c>
      <c r="EE853">
        <v>-14.5064512195122</v>
      </c>
      <c r="EF853">
        <v>0.336823693379759</v>
      </c>
      <c r="EG853">
        <v>0.0384492641431138</v>
      </c>
      <c r="EH853">
        <v>1</v>
      </c>
      <c r="EI853">
        <v>1052.25676470588</v>
      </c>
      <c r="EJ853">
        <v>-10.0522262755483</v>
      </c>
      <c r="EK853">
        <v>1.00919222382887</v>
      </c>
      <c r="EL853">
        <v>0</v>
      </c>
      <c r="EM853">
        <v>4.48561682926829</v>
      </c>
      <c r="EN853">
        <v>0.303114982578398</v>
      </c>
      <c r="EO853">
        <v>0.0306900022998691</v>
      </c>
      <c r="EP853">
        <v>0</v>
      </c>
      <c r="EQ853">
        <v>1</v>
      </c>
      <c r="ER853">
        <v>3</v>
      </c>
      <c r="ES853" t="s">
        <v>427</v>
      </c>
      <c r="ET853">
        <v>100</v>
      </c>
      <c r="EU853">
        <v>100</v>
      </c>
      <c r="EV853">
        <v>-14.342</v>
      </c>
      <c r="EW853">
        <v>-1.7022</v>
      </c>
      <c r="EX853">
        <v>-14.3476998515065</v>
      </c>
      <c r="EY853">
        <v>0.000485247639819423</v>
      </c>
      <c r="EZ853">
        <v>-1.36446825205216e-06</v>
      </c>
      <c r="FA853">
        <v>5.78542989185787e-10</v>
      </c>
      <c r="FB853">
        <v>-1.1099058739466</v>
      </c>
      <c r="FC853">
        <v>-0.0508365997127688</v>
      </c>
      <c r="FD853">
        <v>0.00161886503163497</v>
      </c>
      <c r="FE853">
        <v>-2.08621555845513e-05</v>
      </c>
      <c r="FF853">
        <v>0</v>
      </c>
      <c r="FG853">
        <v>2096</v>
      </c>
      <c r="FH853">
        <v>2</v>
      </c>
      <c r="FI853">
        <v>28</v>
      </c>
      <c r="FJ853">
        <v>29.3</v>
      </c>
      <c r="FK853">
        <v>29.2</v>
      </c>
      <c r="FL853">
        <v>18</v>
      </c>
      <c r="FM853">
        <v>496.021</v>
      </c>
      <c r="FN853">
        <v>518.853</v>
      </c>
      <c r="FO853">
        <v>46.1673</v>
      </c>
      <c r="FP853">
        <v>27.5102</v>
      </c>
      <c r="FQ853">
        <v>30.0005</v>
      </c>
      <c r="FR853">
        <v>27.2404</v>
      </c>
      <c r="FS853">
        <v>27.1867</v>
      </c>
      <c r="FT853">
        <v>21.6952</v>
      </c>
      <c r="FU853">
        <v>0</v>
      </c>
      <c r="FV853">
        <v>38.0686</v>
      </c>
      <c r="FW853">
        <v>46.21</v>
      </c>
      <c r="FX853">
        <v>420</v>
      </c>
      <c r="FY853">
        <v>20.1022</v>
      </c>
      <c r="FZ853">
        <v>101.585</v>
      </c>
      <c r="GA853">
        <v>96.0738</v>
      </c>
    </row>
    <row r="854" spans="1:183">
      <c r="A854">
        <v>838</v>
      </c>
      <c r="B854">
        <v>1625678890.5</v>
      </c>
      <c r="C854">
        <v>1674.40000009537</v>
      </c>
      <c r="D854" t="s">
        <v>1982</v>
      </c>
      <c r="E854" t="s">
        <v>1983</v>
      </c>
      <c r="F854">
        <v>1</v>
      </c>
      <c r="G854" t="s">
        <v>302</v>
      </c>
      <c r="H854">
        <v>1625678889.5</v>
      </c>
      <c r="I854">
        <f>(J854)/1000</f>
        <v>0</v>
      </c>
      <c r="J854">
        <f>1000*CJ854*AH854*(CF854-CG854)/(100*BY854*(1000-AH854*CF854))</f>
        <v>0</v>
      </c>
      <c r="K854">
        <f>CJ854*AH854*(CE854-CD854*(1000-AH854*CG854)/(1000-AH854*CF854))/(100*BY854)</f>
        <v>0</v>
      </c>
      <c r="L854">
        <f>CD854 - IF(AH854&gt;1, K854*BY854*100.0/(AJ854*CR854), 0)</f>
        <v>0</v>
      </c>
      <c r="M854">
        <f>((S854-I854/2)*L854-K854)/(S854+I854/2)</f>
        <v>0</v>
      </c>
      <c r="N854">
        <f>M854*(CK854+CL854)/1000.0</f>
        <v>0</v>
      </c>
      <c r="O854">
        <f>(CD854 - IF(AH854&gt;1, K854*BY854*100.0/(AJ854*CR854), 0))*(CK854+CL854)/1000.0</f>
        <v>0</v>
      </c>
      <c r="P854">
        <f>2.0/((1/R854-1/Q854)+SIGN(R854)*SQRT((1/R854-1/Q854)*(1/R854-1/Q854) + 4*BZ854/((BZ854+1)*(BZ854+1))*(2*1/R854*1/Q854-1/Q854*1/Q854)))</f>
        <v>0</v>
      </c>
      <c r="Q854">
        <f>IF(LEFT(CA854,1)&lt;&gt;"0",IF(LEFT(CA854,1)="1",3.0,CB854),$D$5+$E$5*(CR854*CK854/($K$5*1000))+$F$5*(CR854*CK854/($K$5*1000))*MAX(MIN(BY854,$J$5),$I$5)*MAX(MIN(BY854,$J$5),$I$5)+$G$5*MAX(MIN(BY854,$J$5),$I$5)*(CR854*CK854/($K$5*1000))+$H$5*(CR854*CK854/($K$5*1000))*(CR854*CK854/($K$5*1000)))</f>
        <v>0</v>
      </c>
      <c r="R854">
        <f>I854*(1000-(1000*0.61365*exp(17.502*V854/(240.97+V854))/(CK854+CL854)+CF854)/2)/(1000*0.61365*exp(17.502*V854/(240.97+V854))/(CK854+CL854)-CF854)</f>
        <v>0</v>
      </c>
      <c r="S854">
        <f>1/((BZ854+1)/(P854/1.6)+1/(Q854/1.37)) + BZ854/((BZ854+1)/(P854/1.6) + BZ854/(Q854/1.37))</f>
        <v>0</v>
      </c>
      <c r="T854">
        <f>(BU854*BX854)</f>
        <v>0</v>
      </c>
      <c r="U854">
        <f>(CM854+(T854+2*0.95*5.67E-8*(((CM854+$B$7)+273)^4-(CM854+273)^4)-44100*I854)/(1.84*29.3*Q854+8*0.95*5.67E-8*(CM854+273)^3))</f>
        <v>0</v>
      </c>
      <c r="V854">
        <f>($C$7*CN854+$D$7*CO854+$E$7*U854)</f>
        <v>0</v>
      </c>
      <c r="W854">
        <f>0.61365*exp(17.502*V854/(240.97+V854))</f>
        <v>0</v>
      </c>
      <c r="X854">
        <f>(Y854/Z854*100)</f>
        <v>0</v>
      </c>
      <c r="Y854">
        <f>CF854*(CK854+CL854)/1000</f>
        <v>0</v>
      </c>
      <c r="Z854">
        <f>0.61365*exp(17.502*CM854/(240.97+CM854))</f>
        <v>0</v>
      </c>
      <c r="AA854">
        <f>(W854-CF854*(CK854+CL854)/1000)</f>
        <v>0</v>
      </c>
      <c r="AB854">
        <f>(-I854*44100)</f>
        <v>0</v>
      </c>
      <c r="AC854">
        <f>2*29.3*Q854*0.92*(CM854-V854)</f>
        <v>0</v>
      </c>
      <c r="AD854">
        <f>2*0.95*5.67E-8*(((CM854+$B$7)+273)^4-(V854+273)^4)</f>
        <v>0</v>
      </c>
      <c r="AE854">
        <f>T854+AD854+AB854+AC854</f>
        <v>0</v>
      </c>
      <c r="AF854">
        <v>0</v>
      </c>
      <c r="AG854">
        <v>0</v>
      </c>
      <c r="AH854">
        <f>IF(AF854*$H$13&gt;=AJ854,1.0,(AJ854/(AJ854-AF854*$H$13)))</f>
        <v>0</v>
      </c>
      <c r="AI854">
        <f>(AH854-1)*100</f>
        <v>0</v>
      </c>
      <c r="AJ854">
        <f>MAX(0,($B$13+$C$13*CR854)/(1+$D$13*CR854)*CK854/(CM854+273)*$E$13)</f>
        <v>0</v>
      </c>
      <c r="AK854" t="s">
        <v>303</v>
      </c>
      <c r="AL854" t="s">
        <v>303</v>
      </c>
      <c r="AM854">
        <v>0</v>
      </c>
      <c r="AN854">
        <v>0</v>
      </c>
      <c r="AO854">
        <f>1-AM854/AN854</f>
        <v>0</v>
      </c>
      <c r="AP854">
        <v>0</v>
      </c>
      <c r="AQ854" t="s">
        <v>303</v>
      </c>
      <c r="AR854" t="s">
        <v>303</v>
      </c>
      <c r="AS854">
        <v>0</v>
      </c>
      <c r="AT854">
        <v>0</v>
      </c>
      <c r="AU854">
        <f>1-AS854/AT854</f>
        <v>0</v>
      </c>
      <c r="AV854">
        <v>0.5</v>
      </c>
      <c r="AW854">
        <f>BV854</f>
        <v>0</v>
      </c>
      <c r="AX854">
        <f>K854</f>
        <v>0</v>
      </c>
      <c r="AY854">
        <f>AU854*AV854*AW854</f>
        <v>0</v>
      </c>
      <c r="AZ854">
        <f>(AX854-AP854)/AW854</f>
        <v>0</v>
      </c>
      <c r="BA854">
        <f>(AN854-AT854)/AT854</f>
        <v>0</v>
      </c>
      <c r="BB854">
        <f>AM854/(AO854+AM854/AT854)</f>
        <v>0</v>
      </c>
      <c r="BC854" t="s">
        <v>303</v>
      </c>
      <c r="BD854">
        <v>0</v>
      </c>
      <c r="BE854">
        <f>IF(BD854&lt;&gt;0, BD854, BB854)</f>
        <v>0</v>
      </c>
      <c r="BF854">
        <f>1-BE854/AT854</f>
        <v>0</v>
      </c>
      <c r="BG854">
        <f>(AT854-AS854)/(AT854-BE854)</f>
        <v>0</v>
      </c>
      <c r="BH854">
        <f>(AN854-AT854)/(AN854-BE854)</f>
        <v>0</v>
      </c>
      <c r="BI854">
        <f>(AT854-AS854)/(AT854-AM854)</f>
        <v>0</v>
      </c>
      <c r="BJ854">
        <f>(AN854-AT854)/(AN854-AM854)</f>
        <v>0</v>
      </c>
      <c r="BK854">
        <f>(BG854*BE854/AS854)</f>
        <v>0</v>
      </c>
      <c r="BL854">
        <f>(1-BK854)</f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f>$B$11*CS854+$C$11*CT854+$F$11*CU854*(1-CX854)</f>
        <v>0</v>
      </c>
      <c r="BV854">
        <f>BU854*BW854</f>
        <v>0</v>
      </c>
      <c r="BW854">
        <f>($B$11*$D$9+$C$11*$D$9+$F$11*((DH854+CZ854)/MAX(DH854+CZ854+DI854, 0.1)*$I$9+DI854/MAX(DH854+CZ854+DI854, 0.1)*$J$9))/($B$11+$C$11+$F$11)</f>
        <v>0</v>
      </c>
      <c r="BX854">
        <f>($B$11*$K$9+$C$11*$K$9+$F$11*((DH854+CZ854)/MAX(DH854+CZ854+DI854, 0.1)*$P$9+DI854/MAX(DH854+CZ854+DI854, 0.1)*$Q$9))/($B$11+$C$11+$F$11)</f>
        <v>0</v>
      </c>
      <c r="BY854">
        <v>6</v>
      </c>
      <c r="BZ854">
        <v>0.5</v>
      </c>
      <c r="CA854" t="s">
        <v>304</v>
      </c>
      <c r="CB854">
        <v>2</v>
      </c>
      <c r="CC854">
        <v>1625678889.5</v>
      </c>
      <c r="CD854">
        <v>405.533666666667</v>
      </c>
      <c r="CE854">
        <v>419.981666666667</v>
      </c>
      <c r="CF854">
        <v>24.1136666666667</v>
      </c>
      <c r="CG854">
        <v>19.5579</v>
      </c>
      <c r="CH854">
        <v>419.875333333333</v>
      </c>
      <c r="CI854">
        <v>25.816</v>
      </c>
      <c r="CJ854">
        <v>500.066</v>
      </c>
      <c r="CK854">
        <v>100.413333333333</v>
      </c>
      <c r="CL854">
        <v>0.100431333333333</v>
      </c>
      <c r="CM854">
        <v>38.5884666666667</v>
      </c>
      <c r="CN854">
        <v>37.4978666666667</v>
      </c>
      <c r="CO854">
        <v>999.9</v>
      </c>
      <c r="CP854">
        <v>0</v>
      </c>
      <c r="CQ854">
        <v>0</v>
      </c>
      <c r="CR854">
        <v>9973.12333333333</v>
      </c>
      <c r="CS854">
        <v>0</v>
      </c>
      <c r="CT854">
        <v>5.2384</v>
      </c>
      <c r="CU854">
        <v>1046.02666666667</v>
      </c>
      <c r="CV854">
        <v>0.962009666666667</v>
      </c>
      <c r="CW854">
        <v>0.0379900333333333</v>
      </c>
      <c r="CX854">
        <v>0</v>
      </c>
      <c r="CY854">
        <v>1050.34</v>
      </c>
      <c r="CZ854">
        <v>4.99912</v>
      </c>
      <c r="DA854">
        <v>11057.2333333333</v>
      </c>
      <c r="DB854">
        <v>6712.97</v>
      </c>
      <c r="DC854">
        <v>40.1246666666667</v>
      </c>
      <c r="DD854">
        <v>42.375</v>
      </c>
      <c r="DE854">
        <v>41.6036666666667</v>
      </c>
      <c r="DF854">
        <v>42.1873333333333</v>
      </c>
      <c r="DG854">
        <v>42.9163333333333</v>
      </c>
      <c r="DH854">
        <v>1001.47666666667</v>
      </c>
      <c r="DI854">
        <v>39.55</v>
      </c>
      <c r="DJ854">
        <v>0</v>
      </c>
      <c r="DK854">
        <v>1625678891.6</v>
      </c>
      <c r="DL854">
        <v>0</v>
      </c>
      <c r="DM854">
        <v>1051.45961538462</v>
      </c>
      <c r="DN854">
        <v>-10.5644444494518</v>
      </c>
      <c r="DO854">
        <v>-88.9470083900459</v>
      </c>
      <c r="DP854">
        <v>11066.3961538462</v>
      </c>
      <c r="DQ854">
        <v>15</v>
      </c>
      <c r="DR854">
        <v>1625677134.6</v>
      </c>
      <c r="DS854" t="s">
        <v>305</v>
      </c>
      <c r="DT854">
        <v>1625677128.6</v>
      </c>
      <c r="DU854">
        <v>1625677134.6</v>
      </c>
      <c r="DV854">
        <v>2</v>
      </c>
      <c r="DW854">
        <v>0.041</v>
      </c>
      <c r="DX854">
        <v>0.026</v>
      </c>
      <c r="DY854">
        <v>-14.347</v>
      </c>
      <c r="DZ854">
        <v>-1.389</v>
      </c>
      <c r="EA854">
        <v>420</v>
      </c>
      <c r="EB854">
        <v>5</v>
      </c>
      <c r="EC854">
        <v>0.14</v>
      </c>
      <c r="ED854">
        <v>0.08</v>
      </c>
      <c r="EE854">
        <v>-14.4965390243902</v>
      </c>
      <c r="EF854">
        <v>0.327091986062691</v>
      </c>
      <c r="EG854">
        <v>0.0377033858740201</v>
      </c>
      <c r="EH854">
        <v>1</v>
      </c>
      <c r="EI854">
        <v>1051.90212121212</v>
      </c>
      <c r="EJ854">
        <v>-10.2545516313915</v>
      </c>
      <c r="EK854">
        <v>0.996137259544629</v>
      </c>
      <c r="EL854">
        <v>0</v>
      </c>
      <c r="EM854">
        <v>4.49613487804878</v>
      </c>
      <c r="EN854">
        <v>0.339858606271783</v>
      </c>
      <c r="EO854">
        <v>0.0341714819854611</v>
      </c>
      <c r="EP854">
        <v>0</v>
      </c>
      <c r="EQ854">
        <v>1</v>
      </c>
      <c r="ER854">
        <v>3</v>
      </c>
      <c r="ES854" t="s">
        <v>427</v>
      </c>
      <c r="ET854">
        <v>100</v>
      </c>
      <c r="EU854">
        <v>100</v>
      </c>
      <c r="EV854">
        <v>-14.341</v>
      </c>
      <c r="EW854">
        <v>-1.7024</v>
      </c>
      <c r="EX854">
        <v>-14.3476998515065</v>
      </c>
      <c r="EY854">
        <v>0.000485247639819423</v>
      </c>
      <c r="EZ854">
        <v>-1.36446825205216e-06</v>
      </c>
      <c r="FA854">
        <v>5.78542989185787e-10</v>
      </c>
      <c r="FB854">
        <v>-1.1099058739466</v>
      </c>
      <c r="FC854">
        <v>-0.0508365997127688</v>
      </c>
      <c r="FD854">
        <v>0.00161886503163497</v>
      </c>
      <c r="FE854">
        <v>-2.08621555845513e-05</v>
      </c>
      <c r="FF854">
        <v>0</v>
      </c>
      <c r="FG854">
        <v>2096</v>
      </c>
      <c r="FH854">
        <v>2</v>
      </c>
      <c r="FI854">
        <v>28</v>
      </c>
      <c r="FJ854">
        <v>29.4</v>
      </c>
      <c r="FK854">
        <v>29.3</v>
      </c>
      <c r="FL854">
        <v>18</v>
      </c>
      <c r="FM854">
        <v>496.03</v>
      </c>
      <c r="FN854">
        <v>518.863</v>
      </c>
      <c r="FO854">
        <v>46.2099</v>
      </c>
      <c r="FP854">
        <v>27.5143</v>
      </c>
      <c r="FQ854">
        <v>30.0005</v>
      </c>
      <c r="FR854">
        <v>27.2433</v>
      </c>
      <c r="FS854">
        <v>27.1896</v>
      </c>
      <c r="FT854">
        <v>21.6962</v>
      </c>
      <c r="FU854">
        <v>0</v>
      </c>
      <c r="FV854">
        <v>38.0686</v>
      </c>
      <c r="FW854">
        <v>46.28</v>
      </c>
      <c r="FX854">
        <v>420</v>
      </c>
      <c r="FY854">
        <v>20.0523</v>
      </c>
      <c r="FZ854">
        <v>101.584</v>
      </c>
      <c r="GA854">
        <v>96.0738</v>
      </c>
    </row>
    <row r="855" spans="1:183">
      <c r="A855">
        <v>839</v>
      </c>
      <c r="B855">
        <v>1625678892.5</v>
      </c>
      <c r="C855">
        <v>1676.40000009537</v>
      </c>
      <c r="D855" t="s">
        <v>1984</v>
      </c>
      <c r="E855" t="s">
        <v>1985</v>
      </c>
      <c r="F855">
        <v>1</v>
      </c>
      <c r="G855" t="s">
        <v>302</v>
      </c>
      <c r="H855">
        <v>1625678891.5</v>
      </c>
      <c r="I855">
        <f>(J855)/1000</f>
        <v>0</v>
      </c>
      <c r="J855">
        <f>1000*CJ855*AH855*(CF855-CG855)/(100*BY855*(1000-AH855*CF855))</f>
        <v>0</v>
      </c>
      <c r="K855">
        <f>CJ855*AH855*(CE855-CD855*(1000-AH855*CG855)/(1000-AH855*CF855))/(100*BY855)</f>
        <v>0</v>
      </c>
      <c r="L855">
        <f>CD855 - IF(AH855&gt;1, K855*BY855*100.0/(AJ855*CR855), 0)</f>
        <v>0</v>
      </c>
      <c r="M855">
        <f>((S855-I855/2)*L855-K855)/(S855+I855/2)</f>
        <v>0</v>
      </c>
      <c r="N855">
        <f>M855*(CK855+CL855)/1000.0</f>
        <v>0</v>
      </c>
      <c r="O855">
        <f>(CD855 - IF(AH855&gt;1, K855*BY855*100.0/(AJ855*CR855), 0))*(CK855+CL855)/1000.0</f>
        <v>0</v>
      </c>
      <c r="P855">
        <f>2.0/((1/R855-1/Q855)+SIGN(R855)*SQRT((1/R855-1/Q855)*(1/R855-1/Q855) + 4*BZ855/((BZ855+1)*(BZ855+1))*(2*1/R855*1/Q855-1/Q855*1/Q855)))</f>
        <v>0</v>
      </c>
      <c r="Q855">
        <f>IF(LEFT(CA855,1)&lt;&gt;"0",IF(LEFT(CA855,1)="1",3.0,CB855),$D$5+$E$5*(CR855*CK855/($K$5*1000))+$F$5*(CR855*CK855/($K$5*1000))*MAX(MIN(BY855,$J$5),$I$5)*MAX(MIN(BY855,$J$5),$I$5)+$G$5*MAX(MIN(BY855,$J$5),$I$5)*(CR855*CK855/($K$5*1000))+$H$5*(CR855*CK855/($K$5*1000))*(CR855*CK855/($K$5*1000)))</f>
        <v>0</v>
      </c>
      <c r="R855">
        <f>I855*(1000-(1000*0.61365*exp(17.502*V855/(240.97+V855))/(CK855+CL855)+CF855)/2)/(1000*0.61365*exp(17.502*V855/(240.97+V855))/(CK855+CL855)-CF855)</f>
        <v>0</v>
      </c>
      <c r="S855">
        <f>1/((BZ855+1)/(P855/1.6)+1/(Q855/1.37)) + BZ855/((BZ855+1)/(P855/1.6) + BZ855/(Q855/1.37))</f>
        <v>0</v>
      </c>
      <c r="T855">
        <f>(BU855*BX855)</f>
        <v>0</v>
      </c>
      <c r="U855">
        <f>(CM855+(T855+2*0.95*5.67E-8*(((CM855+$B$7)+273)^4-(CM855+273)^4)-44100*I855)/(1.84*29.3*Q855+8*0.95*5.67E-8*(CM855+273)^3))</f>
        <v>0</v>
      </c>
      <c r="V855">
        <f>($C$7*CN855+$D$7*CO855+$E$7*U855)</f>
        <v>0</v>
      </c>
      <c r="W855">
        <f>0.61365*exp(17.502*V855/(240.97+V855))</f>
        <v>0</v>
      </c>
      <c r="X855">
        <f>(Y855/Z855*100)</f>
        <v>0</v>
      </c>
      <c r="Y855">
        <f>CF855*(CK855+CL855)/1000</f>
        <v>0</v>
      </c>
      <c r="Z855">
        <f>0.61365*exp(17.502*CM855/(240.97+CM855))</f>
        <v>0</v>
      </c>
      <c r="AA855">
        <f>(W855-CF855*(CK855+CL855)/1000)</f>
        <v>0</v>
      </c>
      <c r="AB855">
        <f>(-I855*44100)</f>
        <v>0</v>
      </c>
      <c r="AC855">
        <f>2*29.3*Q855*0.92*(CM855-V855)</f>
        <v>0</v>
      </c>
      <c r="AD855">
        <f>2*0.95*5.67E-8*(((CM855+$B$7)+273)^4-(V855+273)^4)</f>
        <v>0</v>
      </c>
      <c r="AE855">
        <f>T855+AD855+AB855+AC855</f>
        <v>0</v>
      </c>
      <c r="AF855">
        <v>0</v>
      </c>
      <c r="AG855">
        <v>0</v>
      </c>
      <c r="AH855">
        <f>IF(AF855*$H$13&gt;=AJ855,1.0,(AJ855/(AJ855-AF855*$H$13)))</f>
        <v>0</v>
      </c>
      <c r="AI855">
        <f>(AH855-1)*100</f>
        <v>0</v>
      </c>
      <c r="AJ855">
        <f>MAX(0,($B$13+$C$13*CR855)/(1+$D$13*CR855)*CK855/(CM855+273)*$E$13)</f>
        <v>0</v>
      </c>
      <c r="AK855" t="s">
        <v>303</v>
      </c>
      <c r="AL855" t="s">
        <v>303</v>
      </c>
      <c r="AM855">
        <v>0</v>
      </c>
      <c r="AN855">
        <v>0</v>
      </c>
      <c r="AO855">
        <f>1-AM855/AN855</f>
        <v>0</v>
      </c>
      <c r="AP855">
        <v>0</v>
      </c>
      <c r="AQ855" t="s">
        <v>303</v>
      </c>
      <c r="AR855" t="s">
        <v>303</v>
      </c>
      <c r="AS855">
        <v>0</v>
      </c>
      <c r="AT855">
        <v>0</v>
      </c>
      <c r="AU855">
        <f>1-AS855/AT855</f>
        <v>0</v>
      </c>
      <c r="AV855">
        <v>0.5</v>
      </c>
      <c r="AW855">
        <f>BV855</f>
        <v>0</v>
      </c>
      <c r="AX855">
        <f>K855</f>
        <v>0</v>
      </c>
      <c r="AY855">
        <f>AU855*AV855*AW855</f>
        <v>0</v>
      </c>
      <c r="AZ855">
        <f>(AX855-AP855)/AW855</f>
        <v>0</v>
      </c>
      <c r="BA855">
        <f>(AN855-AT855)/AT855</f>
        <v>0</v>
      </c>
      <c r="BB855">
        <f>AM855/(AO855+AM855/AT855)</f>
        <v>0</v>
      </c>
      <c r="BC855" t="s">
        <v>303</v>
      </c>
      <c r="BD855">
        <v>0</v>
      </c>
      <c r="BE855">
        <f>IF(BD855&lt;&gt;0, BD855, BB855)</f>
        <v>0</v>
      </c>
      <c r="BF855">
        <f>1-BE855/AT855</f>
        <v>0</v>
      </c>
      <c r="BG855">
        <f>(AT855-AS855)/(AT855-BE855)</f>
        <v>0</v>
      </c>
      <c r="BH855">
        <f>(AN855-AT855)/(AN855-BE855)</f>
        <v>0</v>
      </c>
      <c r="BI855">
        <f>(AT855-AS855)/(AT855-AM855)</f>
        <v>0</v>
      </c>
      <c r="BJ855">
        <f>(AN855-AT855)/(AN855-AM855)</f>
        <v>0</v>
      </c>
      <c r="BK855">
        <f>(BG855*BE855/AS855)</f>
        <v>0</v>
      </c>
      <c r="BL855">
        <f>(1-BK855)</f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f>$B$11*CS855+$C$11*CT855+$F$11*CU855*(1-CX855)</f>
        <v>0</v>
      </c>
      <c r="BV855">
        <f>BU855*BW855</f>
        <v>0</v>
      </c>
      <c r="BW855">
        <f>($B$11*$D$9+$C$11*$D$9+$F$11*((DH855+CZ855)/MAX(DH855+CZ855+DI855, 0.1)*$I$9+DI855/MAX(DH855+CZ855+DI855, 0.1)*$J$9))/($B$11+$C$11+$F$11)</f>
        <v>0</v>
      </c>
      <c r="BX855">
        <f>($B$11*$K$9+$C$11*$K$9+$F$11*((DH855+CZ855)/MAX(DH855+CZ855+DI855, 0.1)*$P$9+DI855/MAX(DH855+CZ855+DI855, 0.1)*$Q$9))/($B$11+$C$11+$F$11)</f>
        <v>0</v>
      </c>
      <c r="BY855">
        <v>6</v>
      </c>
      <c r="BZ855">
        <v>0.5</v>
      </c>
      <c r="CA855" t="s">
        <v>304</v>
      </c>
      <c r="CB855">
        <v>2</v>
      </c>
      <c r="CC855">
        <v>1625678891.5</v>
      </c>
      <c r="CD855">
        <v>405.550666666667</v>
      </c>
      <c r="CE855">
        <v>419.972</v>
      </c>
      <c r="CF855">
        <v>24.1377333333333</v>
      </c>
      <c r="CG855">
        <v>19.5857</v>
      </c>
      <c r="CH855">
        <v>419.892333333333</v>
      </c>
      <c r="CI855">
        <v>25.8402666666667</v>
      </c>
      <c r="CJ855">
        <v>500.113666666667</v>
      </c>
      <c r="CK855">
        <v>100.412666666667</v>
      </c>
      <c r="CL855">
        <v>0.100369</v>
      </c>
      <c r="CM855">
        <v>38.6188666666667</v>
      </c>
      <c r="CN855">
        <v>37.5222666666667</v>
      </c>
      <c r="CO855">
        <v>999.9</v>
      </c>
      <c r="CP855">
        <v>0</v>
      </c>
      <c r="CQ855">
        <v>0</v>
      </c>
      <c r="CR855">
        <v>10007.9</v>
      </c>
      <c r="CS855">
        <v>0</v>
      </c>
      <c r="CT855">
        <v>5.22783666666667</v>
      </c>
      <c r="CU855">
        <v>1045.92666666667</v>
      </c>
      <c r="CV855">
        <v>0.962006</v>
      </c>
      <c r="CW855">
        <v>0.0379937</v>
      </c>
      <c r="CX855">
        <v>0</v>
      </c>
      <c r="CY855">
        <v>1050.05333333333</v>
      </c>
      <c r="CZ855">
        <v>4.99912</v>
      </c>
      <c r="DA855">
        <v>11052.7666666667</v>
      </c>
      <c r="DB855">
        <v>6712.33333333333</v>
      </c>
      <c r="DC855">
        <v>40.2916666666667</v>
      </c>
      <c r="DD855">
        <v>42.375</v>
      </c>
      <c r="DE855">
        <v>41.5416666666667</v>
      </c>
      <c r="DF855">
        <v>42.2703333333333</v>
      </c>
      <c r="DG855">
        <v>42.9996666666667</v>
      </c>
      <c r="DH855">
        <v>1001.37666666667</v>
      </c>
      <c r="DI855">
        <v>39.55</v>
      </c>
      <c r="DJ855">
        <v>0</v>
      </c>
      <c r="DK855">
        <v>1625678893.4</v>
      </c>
      <c r="DL855">
        <v>0</v>
      </c>
      <c r="DM855">
        <v>1051.1004</v>
      </c>
      <c r="DN855">
        <v>-9.89923075523254</v>
      </c>
      <c r="DO855">
        <v>-87.6999997159963</v>
      </c>
      <c r="DP855">
        <v>11062.936</v>
      </c>
      <c r="DQ855">
        <v>15</v>
      </c>
      <c r="DR855">
        <v>1625677134.6</v>
      </c>
      <c r="DS855" t="s">
        <v>305</v>
      </c>
      <c r="DT855">
        <v>1625677128.6</v>
      </c>
      <c r="DU855">
        <v>1625677134.6</v>
      </c>
      <c r="DV855">
        <v>2</v>
      </c>
      <c r="DW855">
        <v>0.041</v>
      </c>
      <c r="DX855">
        <v>0.026</v>
      </c>
      <c r="DY855">
        <v>-14.347</v>
      </c>
      <c r="DZ855">
        <v>-1.389</v>
      </c>
      <c r="EA855">
        <v>420</v>
      </c>
      <c r="EB855">
        <v>5</v>
      </c>
      <c r="EC855">
        <v>0.14</v>
      </c>
      <c r="ED855">
        <v>0.08</v>
      </c>
      <c r="EE855">
        <v>-14.486056097561</v>
      </c>
      <c r="EF855">
        <v>0.381140069686381</v>
      </c>
      <c r="EG855">
        <v>0.041846974706519</v>
      </c>
      <c r="EH855">
        <v>1</v>
      </c>
      <c r="EI855">
        <v>1051.59848484848</v>
      </c>
      <c r="EJ855">
        <v>-9.99857269541269</v>
      </c>
      <c r="EK855">
        <v>0.976512412719199</v>
      </c>
      <c r="EL855">
        <v>1</v>
      </c>
      <c r="EM855">
        <v>4.50607731707317</v>
      </c>
      <c r="EN855">
        <v>0.340938188153319</v>
      </c>
      <c r="EO855">
        <v>0.0342771765795451</v>
      </c>
      <c r="EP855">
        <v>0</v>
      </c>
      <c r="EQ855">
        <v>2</v>
      </c>
      <c r="ER855">
        <v>3</v>
      </c>
      <c r="ES855" t="s">
        <v>349</v>
      </c>
      <c r="ET855">
        <v>100</v>
      </c>
      <c r="EU855">
        <v>100</v>
      </c>
      <c r="EV855">
        <v>-14.342</v>
      </c>
      <c r="EW855">
        <v>-1.7027</v>
      </c>
      <c r="EX855">
        <v>-14.3476998515065</v>
      </c>
      <c r="EY855">
        <v>0.000485247639819423</v>
      </c>
      <c r="EZ855">
        <v>-1.36446825205216e-06</v>
      </c>
      <c r="FA855">
        <v>5.78542989185787e-10</v>
      </c>
      <c r="FB855">
        <v>-1.1099058739466</v>
      </c>
      <c r="FC855">
        <v>-0.0508365997127688</v>
      </c>
      <c r="FD855">
        <v>0.00161886503163497</v>
      </c>
      <c r="FE855">
        <v>-2.08621555845513e-05</v>
      </c>
      <c r="FF855">
        <v>0</v>
      </c>
      <c r="FG855">
        <v>2096</v>
      </c>
      <c r="FH855">
        <v>2</v>
      </c>
      <c r="FI855">
        <v>28</v>
      </c>
      <c r="FJ855">
        <v>29.4</v>
      </c>
      <c r="FK855">
        <v>29.3</v>
      </c>
      <c r="FL855">
        <v>18</v>
      </c>
      <c r="FM855">
        <v>496.227</v>
      </c>
      <c r="FN855">
        <v>518.85</v>
      </c>
      <c r="FO855">
        <v>46.2487</v>
      </c>
      <c r="FP855">
        <v>27.5182</v>
      </c>
      <c r="FQ855">
        <v>30.0007</v>
      </c>
      <c r="FR855">
        <v>27.2458</v>
      </c>
      <c r="FS855">
        <v>27.1921</v>
      </c>
      <c r="FT855">
        <v>21.6965</v>
      </c>
      <c r="FU855">
        <v>0</v>
      </c>
      <c r="FV855">
        <v>38.0686</v>
      </c>
      <c r="FW855">
        <v>46.35</v>
      </c>
      <c r="FX855">
        <v>420</v>
      </c>
      <c r="FY855">
        <v>19.9949</v>
      </c>
      <c r="FZ855">
        <v>101.584</v>
      </c>
      <c r="GA855">
        <v>96.074</v>
      </c>
    </row>
    <row r="856" spans="1:183">
      <c r="A856">
        <v>840</v>
      </c>
      <c r="B856">
        <v>1625678894.5</v>
      </c>
      <c r="C856">
        <v>1678.40000009537</v>
      </c>
      <c r="D856" t="s">
        <v>1986</v>
      </c>
      <c r="E856" t="s">
        <v>1987</v>
      </c>
      <c r="F856">
        <v>1</v>
      </c>
      <c r="G856" t="s">
        <v>302</v>
      </c>
      <c r="H856">
        <v>1625678893.5</v>
      </c>
      <c r="I856">
        <f>(J856)/1000</f>
        <v>0</v>
      </c>
      <c r="J856">
        <f>1000*CJ856*AH856*(CF856-CG856)/(100*BY856*(1000-AH856*CF856))</f>
        <v>0</v>
      </c>
      <c r="K856">
        <f>CJ856*AH856*(CE856-CD856*(1000-AH856*CG856)/(1000-AH856*CF856))/(100*BY856)</f>
        <v>0</v>
      </c>
      <c r="L856">
        <f>CD856 - IF(AH856&gt;1, K856*BY856*100.0/(AJ856*CR856), 0)</f>
        <v>0</v>
      </c>
      <c r="M856">
        <f>((S856-I856/2)*L856-K856)/(S856+I856/2)</f>
        <v>0</v>
      </c>
      <c r="N856">
        <f>M856*(CK856+CL856)/1000.0</f>
        <v>0</v>
      </c>
      <c r="O856">
        <f>(CD856 - IF(AH856&gt;1, K856*BY856*100.0/(AJ856*CR856), 0))*(CK856+CL856)/1000.0</f>
        <v>0</v>
      </c>
      <c r="P856">
        <f>2.0/((1/R856-1/Q856)+SIGN(R856)*SQRT((1/R856-1/Q856)*(1/R856-1/Q856) + 4*BZ856/((BZ856+1)*(BZ856+1))*(2*1/R856*1/Q856-1/Q856*1/Q856)))</f>
        <v>0</v>
      </c>
      <c r="Q856">
        <f>IF(LEFT(CA856,1)&lt;&gt;"0",IF(LEFT(CA856,1)="1",3.0,CB856),$D$5+$E$5*(CR856*CK856/($K$5*1000))+$F$5*(CR856*CK856/($K$5*1000))*MAX(MIN(BY856,$J$5),$I$5)*MAX(MIN(BY856,$J$5),$I$5)+$G$5*MAX(MIN(BY856,$J$5),$I$5)*(CR856*CK856/($K$5*1000))+$H$5*(CR856*CK856/($K$5*1000))*(CR856*CK856/($K$5*1000)))</f>
        <v>0</v>
      </c>
      <c r="R856">
        <f>I856*(1000-(1000*0.61365*exp(17.502*V856/(240.97+V856))/(CK856+CL856)+CF856)/2)/(1000*0.61365*exp(17.502*V856/(240.97+V856))/(CK856+CL856)-CF856)</f>
        <v>0</v>
      </c>
      <c r="S856">
        <f>1/((BZ856+1)/(P856/1.6)+1/(Q856/1.37)) + BZ856/((BZ856+1)/(P856/1.6) + BZ856/(Q856/1.37))</f>
        <v>0</v>
      </c>
      <c r="T856">
        <f>(BU856*BX856)</f>
        <v>0</v>
      </c>
      <c r="U856">
        <f>(CM856+(T856+2*0.95*5.67E-8*(((CM856+$B$7)+273)^4-(CM856+273)^4)-44100*I856)/(1.84*29.3*Q856+8*0.95*5.67E-8*(CM856+273)^3))</f>
        <v>0</v>
      </c>
      <c r="V856">
        <f>($C$7*CN856+$D$7*CO856+$E$7*U856)</f>
        <v>0</v>
      </c>
      <c r="W856">
        <f>0.61365*exp(17.502*V856/(240.97+V856))</f>
        <v>0</v>
      </c>
      <c r="X856">
        <f>(Y856/Z856*100)</f>
        <v>0</v>
      </c>
      <c r="Y856">
        <f>CF856*(CK856+CL856)/1000</f>
        <v>0</v>
      </c>
      <c r="Z856">
        <f>0.61365*exp(17.502*CM856/(240.97+CM856))</f>
        <v>0</v>
      </c>
      <c r="AA856">
        <f>(W856-CF856*(CK856+CL856)/1000)</f>
        <v>0</v>
      </c>
      <c r="AB856">
        <f>(-I856*44100)</f>
        <v>0</v>
      </c>
      <c r="AC856">
        <f>2*29.3*Q856*0.92*(CM856-V856)</f>
        <v>0</v>
      </c>
      <c r="AD856">
        <f>2*0.95*5.67E-8*(((CM856+$B$7)+273)^4-(V856+273)^4)</f>
        <v>0</v>
      </c>
      <c r="AE856">
        <f>T856+AD856+AB856+AC856</f>
        <v>0</v>
      </c>
      <c r="AF856">
        <v>0</v>
      </c>
      <c r="AG856">
        <v>0</v>
      </c>
      <c r="AH856">
        <f>IF(AF856*$H$13&gt;=AJ856,1.0,(AJ856/(AJ856-AF856*$H$13)))</f>
        <v>0</v>
      </c>
      <c r="AI856">
        <f>(AH856-1)*100</f>
        <v>0</v>
      </c>
      <c r="AJ856">
        <f>MAX(0,($B$13+$C$13*CR856)/(1+$D$13*CR856)*CK856/(CM856+273)*$E$13)</f>
        <v>0</v>
      </c>
      <c r="AK856" t="s">
        <v>303</v>
      </c>
      <c r="AL856" t="s">
        <v>303</v>
      </c>
      <c r="AM856">
        <v>0</v>
      </c>
      <c r="AN856">
        <v>0</v>
      </c>
      <c r="AO856">
        <f>1-AM856/AN856</f>
        <v>0</v>
      </c>
      <c r="AP856">
        <v>0</v>
      </c>
      <c r="AQ856" t="s">
        <v>303</v>
      </c>
      <c r="AR856" t="s">
        <v>303</v>
      </c>
      <c r="AS856">
        <v>0</v>
      </c>
      <c r="AT856">
        <v>0</v>
      </c>
      <c r="AU856">
        <f>1-AS856/AT856</f>
        <v>0</v>
      </c>
      <c r="AV856">
        <v>0.5</v>
      </c>
      <c r="AW856">
        <f>BV856</f>
        <v>0</v>
      </c>
      <c r="AX856">
        <f>K856</f>
        <v>0</v>
      </c>
      <c r="AY856">
        <f>AU856*AV856*AW856</f>
        <v>0</v>
      </c>
      <c r="AZ856">
        <f>(AX856-AP856)/AW856</f>
        <v>0</v>
      </c>
      <c r="BA856">
        <f>(AN856-AT856)/AT856</f>
        <v>0</v>
      </c>
      <c r="BB856">
        <f>AM856/(AO856+AM856/AT856)</f>
        <v>0</v>
      </c>
      <c r="BC856" t="s">
        <v>303</v>
      </c>
      <c r="BD856">
        <v>0</v>
      </c>
      <c r="BE856">
        <f>IF(BD856&lt;&gt;0, BD856, BB856)</f>
        <v>0</v>
      </c>
      <c r="BF856">
        <f>1-BE856/AT856</f>
        <v>0</v>
      </c>
      <c r="BG856">
        <f>(AT856-AS856)/(AT856-BE856)</f>
        <v>0</v>
      </c>
      <c r="BH856">
        <f>(AN856-AT856)/(AN856-BE856)</f>
        <v>0</v>
      </c>
      <c r="BI856">
        <f>(AT856-AS856)/(AT856-AM856)</f>
        <v>0</v>
      </c>
      <c r="BJ856">
        <f>(AN856-AT856)/(AN856-AM856)</f>
        <v>0</v>
      </c>
      <c r="BK856">
        <f>(BG856*BE856/AS856)</f>
        <v>0</v>
      </c>
      <c r="BL856">
        <f>(1-BK856)</f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f>$B$11*CS856+$C$11*CT856+$F$11*CU856*(1-CX856)</f>
        <v>0</v>
      </c>
      <c r="BV856">
        <f>BU856*BW856</f>
        <v>0</v>
      </c>
      <c r="BW856">
        <f>($B$11*$D$9+$C$11*$D$9+$F$11*((DH856+CZ856)/MAX(DH856+CZ856+DI856, 0.1)*$I$9+DI856/MAX(DH856+CZ856+DI856, 0.1)*$J$9))/($B$11+$C$11+$F$11)</f>
        <v>0</v>
      </c>
      <c r="BX856">
        <f>($B$11*$K$9+$C$11*$K$9+$F$11*((DH856+CZ856)/MAX(DH856+CZ856+DI856, 0.1)*$P$9+DI856/MAX(DH856+CZ856+DI856, 0.1)*$Q$9))/($B$11+$C$11+$F$11)</f>
        <v>0</v>
      </c>
      <c r="BY856">
        <v>6</v>
      </c>
      <c r="BZ856">
        <v>0.5</v>
      </c>
      <c r="CA856" t="s">
        <v>304</v>
      </c>
      <c r="CB856">
        <v>2</v>
      </c>
      <c r="CC856">
        <v>1625678893.5</v>
      </c>
      <c r="CD856">
        <v>405.542666666667</v>
      </c>
      <c r="CE856">
        <v>419.947</v>
      </c>
      <c r="CF856">
        <v>24.1636</v>
      </c>
      <c r="CG856">
        <v>19.6017</v>
      </c>
      <c r="CH856">
        <v>419.884666666667</v>
      </c>
      <c r="CI856">
        <v>25.8663666666667</v>
      </c>
      <c r="CJ856">
        <v>499.965666666667</v>
      </c>
      <c r="CK856">
        <v>100.413333333333</v>
      </c>
      <c r="CL856">
        <v>0.100017833333333</v>
      </c>
      <c r="CM856">
        <v>38.6472666666667</v>
      </c>
      <c r="CN856">
        <v>37.5565666666667</v>
      </c>
      <c r="CO856">
        <v>999.9</v>
      </c>
      <c r="CP856">
        <v>0</v>
      </c>
      <c r="CQ856">
        <v>0</v>
      </c>
      <c r="CR856">
        <v>9996.86666666667</v>
      </c>
      <c r="CS856">
        <v>0</v>
      </c>
      <c r="CT856">
        <v>5.22462</v>
      </c>
      <c r="CU856">
        <v>1046.02333333333</v>
      </c>
      <c r="CV856">
        <v>0.962009666666667</v>
      </c>
      <c r="CW856">
        <v>0.0379900333333333</v>
      </c>
      <c r="CX856">
        <v>0</v>
      </c>
      <c r="CY856">
        <v>1049.59666666667</v>
      </c>
      <c r="CZ856">
        <v>4.99912</v>
      </c>
      <c r="DA856">
        <v>11050.8666666667</v>
      </c>
      <c r="DB856">
        <v>6712.98666666667</v>
      </c>
      <c r="DC856">
        <v>40.2083333333333</v>
      </c>
      <c r="DD856">
        <v>42.4163333333333</v>
      </c>
      <c r="DE856">
        <v>41.687</v>
      </c>
      <c r="DF856">
        <v>42.375</v>
      </c>
      <c r="DG856">
        <v>43.0416666666667</v>
      </c>
      <c r="DH856">
        <v>1001.47333333333</v>
      </c>
      <c r="DI856">
        <v>39.55</v>
      </c>
      <c r="DJ856">
        <v>0</v>
      </c>
      <c r="DK856">
        <v>1625678895.2</v>
      </c>
      <c r="DL856">
        <v>0</v>
      </c>
      <c r="DM856">
        <v>1050.86038461538</v>
      </c>
      <c r="DN856">
        <v>-10.624615396986</v>
      </c>
      <c r="DO856">
        <v>-89.2786324131902</v>
      </c>
      <c r="DP856">
        <v>11060.8384615385</v>
      </c>
      <c r="DQ856">
        <v>15</v>
      </c>
      <c r="DR856">
        <v>1625677134.6</v>
      </c>
      <c r="DS856" t="s">
        <v>305</v>
      </c>
      <c r="DT856">
        <v>1625677128.6</v>
      </c>
      <c r="DU856">
        <v>1625677134.6</v>
      </c>
      <c r="DV856">
        <v>2</v>
      </c>
      <c r="DW856">
        <v>0.041</v>
      </c>
      <c r="DX856">
        <v>0.026</v>
      </c>
      <c r="DY856">
        <v>-14.347</v>
      </c>
      <c r="DZ856">
        <v>-1.389</v>
      </c>
      <c r="EA856">
        <v>420</v>
      </c>
      <c r="EB856">
        <v>5</v>
      </c>
      <c r="EC856">
        <v>0.14</v>
      </c>
      <c r="ED856">
        <v>0.08</v>
      </c>
      <c r="EE856">
        <v>-14.4745390243902</v>
      </c>
      <c r="EF856">
        <v>0.446709407665472</v>
      </c>
      <c r="EG856">
        <v>0.0467585175652719</v>
      </c>
      <c r="EH856">
        <v>1</v>
      </c>
      <c r="EI856">
        <v>1051.29914285714</v>
      </c>
      <c r="EJ856">
        <v>-10.1959620165308</v>
      </c>
      <c r="EK856">
        <v>1.05387549123242</v>
      </c>
      <c r="EL856">
        <v>0</v>
      </c>
      <c r="EM856">
        <v>4.51573463414634</v>
      </c>
      <c r="EN856">
        <v>0.339082369337975</v>
      </c>
      <c r="EO856">
        <v>0.0341309513418583</v>
      </c>
      <c r="EP856">
        <v>0</v>
      </c>
      <c r="EQ856">
        <v>1</v>
      </c>
      <c r="ER856">
        <v>3</v>
      </c>
      <c r="ES856" t="s">
        <v>427</v>
      </c>
      <c r="ET856">
        <v>100</v>
      </c>
      <c r="EU856">
        <v>100</v>
      </c>
      <c r="EV856">
        <v>-14.342</v>
      </c>
      <c r="EW856">
        <v>-1.7029</v>
      </c>
      <c r="EX856">
        <v>-14.3476998515065</v>
      </c>
      <c r="EY856">
        <v>0.000485247639819423</v>
      </c>
      <c r="EZ856">
        <v>-1.36446825205216e-06</v>
      </c>
      <c r="FA856">
        <v>5.78542989185787e-10</v>
      </c>
      <c r="FB856">
        <v>-1.1099058739466</v>
      </c>
      <c r="FC856">
        <v>-0.0508365997127688</v>
      </c>
      <c r="FD856">
        <v>0.00161886503163497</v>
      </c>
      <c r="FE856">
        <v>-2.08621555845513e-05</v>
      </c>
      <c r="FF856">
        <v>0</v>
      </c>
      <c r="FG856">
        <v>2096</v>
      </c>
      <c r="FH856">
        <v>2</v>
      </c>
      <c r="FI856">
        <v>28</v>
      </c>
      <c r="FJ856">
        <v>29.4</v>
      </c>
      <c r="FK856">
        <v>29.3</v>
      </c>
      <c r="FL856">
        <v>18</v>
      </c>
      <c r="FM856">
        <v>496.083</v>
      </c>
      <c r="FN856">
        <v>518.861</v>
      </c>
      <c r="FO856">
        <v>46.2976</v>
      </c>
      <c r="FP856">
        <v>27.5224</v>
      </c>
      <c r="FQ856">
        <v>30.0008</v>
      </c>
      <c r="FR856">
        <v>27.2496</v>
      </c>
      <c r="FS856">
        <v>27.1953</v>
      </c>
      <c r="FT856">
        <v>21.6973</v>
      </c>
      <c r="FU856">
        <v>0</v>
      </c>
      <c r="FV856">
        <v>38.5557</v>
      </c>
      <c r="FW856">
        <v>46.35</v>
      </c>
      <c r="FX856">
        <v>420</v>
      </c>
      <c r="FY856">
        <v>20.0637</v>
      </c>
      <c r="FZ856">
        <v>101.585</v>
      </c>
      <c r="GA856">
        <v>96.0743</v>
      </c>
    </row>
    <row r="857" spans="1:183">
      <c r="A857">
        <v>841</v>
      </c>
      <c r="B857">
        <v>1625678896.5</v>
      </c>
      <c r="C857">
        <v>1680.40000009537</v>
      </c>
      <c r="D857" t="s">
        <v>1988</v>
      </c>
      <c r="E857" t="s">
        <v>1989</v>
      </c>
      <c r="F857">
        <v>1</v>
      </c>
      <c r="G857" t="s">
        <v>302</v>
      </c>
      <c r="H857">
        <v>1625678895.5</v>
      </c>
      <c r="I857">
        <f>(J857)/1000</f>
        <v>0</v>
      </c>
      <c r="J857">
        <f>1000*CJ857*AH857*(CF857-CG857)/(100*BY857*(1000-AH857*CF857))</f>
        <v>0</v>
      </c>
      <c r="K857">
        <f>CJ857*AH857*(CE857-CD857*(1000-AH857*CG857)/(1000-AH857*CF857))/(100*BY857)</f>
        <v>0</v>
      </c>
      <c r="L857">
        <f>CD857 - IF(AH857&gt;1, K857*BY857*100.0/(AJ857*CR857), 0)</f>
        <v>0</v>
      </c>
      <c r="M857">
        <f>((S857-I857/2)*L857-K857)/(S857+I857/2)</f>
        <v>0</v>
      </c>
      <c r="N857">
        <f>M857*(CK857+CL857)/1000.0</f>
        <v>0</v>
      </c>
      <c r="O857">
        <f>(CD857 - IF(AH857&gt;1, K857*BY857*100.0/(AJ857*CR857), 0))*(CK857+CL857)/1000.0</f>
        <v>0</v>
      </c>
      <c r="P857">
        <f>2.0/((1/R857-1/Q857)+SIGN(R857)*SQRT((1/R857-1/Q857)*(1/R857-1/Q857) + 4*BZ857/((BZ857+1)*(BZ857+1))*(2*1/R857*1/Q857-1/Q857*1/Q857)))</f>
        <v>0</v>
      </c>
      <c r="Q857">
        <f>IF(LEFT(CA857,1)&lt;&gt;"0",IF(LEFT(CA857,1)="1",3.0,CB857),$D$5+$E$5*(CR857*CK857/($K$5*1000))+$F$5*(CR857*CK857/($K$5*1000))*MAX(MIN(BY857,$J$5),$I$5)*MAX(MIN(BY857,$J$5),$I$5)+$G$5*MAX(MIN(BY857,$J$5),$I$5)*(CR857*CK857/($K$5*1000))+$H$5*(CR857*CK857/($K$5*1000))*(CR857*CK857/($K$5*1000)))</f>
        <v>0</v>
      </c>
      <c r="R857">
        <f>I857*(1000-(1000*0.61365*exp(17.502*V857/(240.97+V857))/(CK857+CL857)+CF857)/2)/(1000*0.61365*exp(17.502*V857/(240.97+V857))/(CK857+CL857)-CF857)</f>
        <v>0</v>
      </c>
      <c r="S857">
        <f>1/((BZ857+1)/(P857/1.6)+1/(Q857/1.37)) + BZ857/((BZ857+1)/(P857/1.6) + BZ857/(Q857/1.37))</f>
        <v>0</v>
      </c>
      <c r="T857">
        <f>(BU857*BX857)</f>
        <v>0</v>
      </c>
      <c r="U857">
        <f>(CM857+(T857+2*0.95*5.67E-8*(((CM857+$B$7)+273)^4-(CM857+273)^4)-44100*I857)/(1.84*29.3*Q857+8*0.95*5.67E-8*(CM857+273)^3))</f>
        <v>0</v>
      </c>
      <c r="V857">
        <f>($C$7*CN857+$D$7*CO857+$E$7*U857)</f>
        <v>0</v>
      </c>
      <c r="W857">
        <f>0.61365*exp(17.502*V857/(240.97+V857))</f>
        <v>0</v>
      </c>
      <c r="X857">
        <f>(Y857/Z857*100)</f>
        <v>0</v>
      </c>
      <c r="Y857">
        <f>CF857*(CK857+CL857)/1000</f>
        <v>0</v>
      </c>
      <c r="Z857">
        <f>0.61365*exp(17.502*CM857/(240.97+CM857))</f>
        <v>0</v>
      </c>
      <c r="AA857">
        <f>(W857-CF857*(CK857+CL857)/1000)</f>
        <v>0</v>
      </c>
      <c r="AB857">
        <f>(-I857*44100)</f>
        <v>0</v>
      </c>
      <c r="AC857">
        <f>2*29.3*Q857*0.92*(CM857-V857)</f>
        <v>0</v>
      </c>
      <c r="AD857">
        <f>2*0.95*5.67E-8*(((CM857+$B$7)+273)^4-(V857+273)^4)</f>
        <v>0</v>
      </c>
      <c r="AE857">
        <f>T857+AD857+AB857+AC857</f>
        <v>0</v>
      </c>
      <c r="AF857">
        <v>0</v>
      </c>
      <c r="AG857">
        <v>0</v>
      </c>
      <c r="AH857">
        <f>IF(AF857*$H$13&gt;=AJ857,1.0,(AJ857/(AJ857-AF857*$H$13)))</f>
        <v>0</v>
      </c>
      <c r="AI857">
        <f>(AH857-1)*100</f>
        <v>0</v>
      </c>
      <c r="AJ857">
        <f>MAX(0,($B$13+$C$13*CR857)/(1+$D$13*CR857)*CK857/(CM857+273)*$E$13)</f>
        <v>0</v>
      </c>
      <c r="AK857" t="s">
        <v>303</v>
      </c>
      <c r="AL857" t="s">
        <v>303</v>
      </c>
      <c r="AM857">
        <v>0</v>
      </c>
      <c r="AN857">
        <v>0</v>
      </c>
      <c r="AO857">
        <f>1-AM857/AN857</f>
        <v>0</v>
      </c>
      <c r="AP857">
        <v>0</v>
      </c>
      <c r="AQ857" t="s">
        <v>303</v>
      </c>
      <c r="AR857" t="s">
        <v>303</v>
      </c>
      <c r="AS857">
        <v>0</v>
      </c>
      <c r="AT857">
        <v>0</v>
      </c>
      <c r="AU857">
        <f>1-AS857/AT857</f>
        <v>0</v>
      </c>
      <c r="AV857">
        <v>0.5</v>
      </c>
      <c r="AW857">
        <f>BV857</f>
        <v>0</v>
      </c>
      <c r="AX857">
        <f>K857</f>
        <v>0</v>
      </c>
      <c r="AY857">
        <f>AU857*AV857*AW857</f>
        <v>0</v>
      </c>
      <c r="AZ857">
        <f>(AX857-AP857)/AW857</f>
        <v>0</v>
      </c>
      <c r="BA857">
        <f>(AN857-AT857)/AT857</f>
        <v>0</v>
      </c>
      <c r="BB857">
        <f>AM857/(AO857+AM857/AT857)</f>
        <v>0</v>
      </c>
      <c r="BC857" t="s">
        <v>303</v>
      </c>
      <c r="BD857">
        <v>0</v>
      </c>
      <c r="BE857">
        <f>IF(BD857&lt;&gt;0, BD857, BB857)</f>
        <v>0</v>
      </c>
      <c r="BF857">
        <f>1-BE857/AT857</f>
        <v>0</v>
      </c>
      <c r="BG857">
        <f>(AT857-AS857)/(AT857-BE857)</f>
        <v>0</v>
      </c>
      <c r="BH857">
        <f>(AN857-AT857)/(AN857-BE857)</f>
        <v>0</v>
      </c>
      <c r="BI857">
        <f>(AT857-AS857)/(AT857-AM857)</f>
        <v>0</v>
      </c>
      <c r="BJ857">
        <f>(AN857-AT857)/(AN857-AM857)</f>
        <v>0</v>
      </c>
      <c r="BK857">
        <f>(BG857*BE857/AS857)</f>
        <v>0</v>
      </c>
      <c r="BL857">
        <f>(1-BK857)</f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f>$B$11*CS857+$C$11*CT857+$F$11*CU857*(1-CX857)</f>
        <v>0</v>
      </c>
      <c r="BV857">
        <f>BU857*BW857</f>
        <v>0</v>
      </c>
      <c r="BW857">
        <f>($B$11*$D$9+$C$11*$D$9+$F$11*((DH857+CZ857)/MAX(DH857+CZ857+DI857, 0.1)*$I$9+DI857/MAX(DH857+CZ857+DI857, 0.1)*$J$9))/($B$11+$C$11+$F$11)</f>
        <v>0</v>
      </c>
      <c r="BX857">
        <f>($B$11*$K$9+$C$11*$K$9+$F$11*((DH857+CZ857)/MAX(DH857+CZ857+DI857, 0.1)*$P$9+DI857/MAX(DH857+CZ857+DI857, 0.1)*$Q$9))/($B$11+$C$11+$F$11)</f>
        <v>0</v>
      </c>
      <c r="BY857">
        <v>6</v>
      </c>
      <c r="BZ857">
        <v>0.5</v>
      </c>
      <c r="CA857" t="s">
        <v>304</v>
      </c>
      <c r="CB857">
        <v>2</v>
      </c>
      <c r="CC857">
        <v>1625678895.5</v>
      </c>
      <c r="CD857">
        <v>405.536666666667</v>
      </c>
      <c r="CE857">
        <v>419.941666666667</v>
      </c>
      <c r="CF857">
        <v>24.1889666666667</v>
      </c>
      <c r="CG857">
        <v>19.6062</v>
      </c>
      <c r="CH857">
        <v>419.878666666667</v>
      </c>
      <c r="CI857">
        <v>25.892</v>
      </c>
      <c r="CJ857">
        <v>499.942666666667</v>
      </c>
      <c r="CK857">
        <v>100.415333333333</v>
      </c>
      <c r="CL857">
        <v>0.0995829333333333</v>
      </c>
      <c r="CM857">
        <v>38.6776</v>
      </c>
      <c r="CN857">
        <v>37.5908333333333</v>
      </c>
      <c r="CO857">
        <v>999.9</v>
      </c>
      <c r="CP857">
        <v>0</v>
      </c>
      <c r="CQ857">
        <v>0</v>
      </c>
      <c r="CR857">
        <v>10017.7333333333</v>
      </c>
      <c r="CS857">
        <v>0</v>
      </c>
      <c r="CT857">
        <v>5.23518666666667</v>
      </c>
      <c r="CU857">
        <v>1046.02</v>
      </c>
      <c r="CV857">
        <v>0.962006</v>
      </c>
      <c r="CW857">
        <v>0.0379937</v>
      </c>
      <c r="CX857">
        <v>0</v>
      </c>
      <c r="CY857">
        <v>1049.63333333333</v>
      </c>
      <c r="CZ857">
        <v>4.99912</v>
      </c>
      <c r="DA857">
        <v>11047.9</v>
      </c>
      <c r="DB857">
        <v>6712.94666666667</v>
      </c>
      <c r="DC857">
        <v>40.1873333333333</v>
      </c>
      <c r="DD857">
        <v>42.3956666666667</v>
      </c>
      <c r="DE857">
        <v>41.5623333333333</v>
      </c>
      <c r="DF857">
        <v>42.2496666666667</v>
      </c>
      <c r="DG857">
        <v>42.9996666666667</v>
      </c>
      <c r="DH857">
        <v>1001.46666666667</v>
      </c>
      <c r="DI857">
        <v>39.5533333333333</v>
      </c>
      <c r="DJ857">
        <v>0</v>
      </c>
      <c r="DK857">
        <v>1625678897.6</v>
      </c>
      <c r="DL857">
        <v>0</v>
      </c>
      <c r="DM857">
        <v>1050.46615384615</v>
      </c>
      <c r="DN857">
        <v>-9.82427350480451</v>
      </c>
      <c r="DO857">
        <v>-87.8153845483875</v>
      </c>
      <c r="DP857">
        <v>11057.4153846154</v>
      </c>
      <c r="DQ857">
        <v>15</v>
      </c>
      <c r="DR857">
        <v>1625677134.6</v>
      </c>
      <c r="DS857" t="s">
        <v>305</v>
      </c>
      <c r="DT857">
        <v>1625677128.6</v>
      </c>
      <c r="DU857">
        <v>1625677134.6</v>
      </c>
      <c r="DV857">
        <v>2</v>
      </c>
      <c r="DW857">
        <v>0.041</v>
      </c>
      <c r="DX857">
        <v>0.026</v>
      </c>
      <c r="DY857">
        <v>-14.347</v>
      </c>
      <c r="DZ857">
        <v>-1.389</v>
      </c>
      <c r="EA857">
        <v>420</v>
      </c>
      <c r="EB857">
        <v>5</v>
      </c>
      <c r="EC857">
        <v>0.14</v>
      </c>
      <c r="ED857">
        <v>0.08</v>
      </c>
      <c r="EE857">
        <v>-14.4616804878049</v>
      </c>
      <c r="EF857">
        <v>0.44486968641117</v>
      </c>
      <c r="EG857">
        <v>0.0466846620214256</v>
      </c>
      <c r="EH857">
        <v>1</v>
      </c>
      <c r="EI857">
        <v>1050.91484848485</v>
      </c>
      <c r="EJ857">
        <v>-9.71245618727132</v>
      </c>
      <c r="EK857">
        <v>0.954308003173997</v>
      </c>
      <c r="EL857">
        <v>1</v>
      </c>
      <c r="EM857">
        <v>4.52713365853658</v>
      </c>
      <c r="EN857">
        <v>0.340983344947743</v>
      </c>
      <c r="EO857">
        <v>0.0343084336325987</v>
      </c>
      <c r="EP857">
        <v>0</v>
      </c>
      <c r="EQ857">
        <v>2</v>
      </c>
      <c r="ER857">
        <v>3</v>
      </c>
      <c r="ES857" t="s">
        <v>349</v>
      </c>
      <c r="ET857">
        <v>100</v>
      </c>
      <c r="EU857">
        <v>100</v>
      </c>
      <c r="EV857">
        <v>-14.342</v>
      </c>
      <c r="EW857">
        <v>-1.7031</v>
      </c>
      <c r="EX857">
        <v>-14.3476998515065</v>
      </c>
      <c r="EY857">
        <v>0.000485247639819423</v>
      </c>
      <c r="EZ857">
        <v>-1.36446825205216e-06</v>
      </c>
      <c r="FA857">
        <v>5.78542989185787e-10</v>
      </c>
      <c r="FB857">
        <v>-1.1099058739466</v>
      </c>
      <c r="FC857">
        <v>-0.0508365997127688</v>
      </c>
      <c r="FD857">
        <v>0.00161886503163497</v>
      </c>
      <c r="FE857">
        <v>-2.08621555845513e-05</v>
      </c>
      <c r="FF857">
        <v>0</v>
      </c>
      <c r="FG857">
        <v>2096</v>
      </c>
      <c r="FH857">
        <v>2</v>
      </c>
      <c r="FI857">
        <v>28</v>
      </c>
      <c r="FJ857">
        <v>29.5</v>
      </c>
      <c r="FK857">
        <v>29.4</v>
      </c>
      <c r="FL857">
        <v>18</v>
      </c>
      <c r="FM857">
        <v>495.872</v>
      </c>
      <c r="FN857">
        <v>518.96</v>
      </c>
      <c r="FO857">
        <v>46.3431</v>
      </c>
      <c r="FP857">
        <v>27.526</v>
      </c>
      <c r="FQ857">
        <v>30.0007</v>
      </c>
      <c r="FR857">
        <v>27.2525</v>
      </c>
      <c r="FS857">
        <v>27.1982</v>
      </c>
      <c r="FT857">
        <v>21.696</v>
      </c>
      <c r="FU857">
        <v>0</v>
      </c>
      <c r="FV857">
        <v>38.5557</v>
      </c>
      <c r="FW857">
        <v>46.41</v>
      </c>
      <c r="FX857">
        <v>420</v>
      </c>
      <c r="FY857">
        <v>20.0223</v>
      </c>
      <c r="FZ857">
        <v>101.586</v>
      </c>
      <c r="GA857">
        <v>96.0736</v>
      </c>
    </row>
    <row r="858" spans="1:183">
      <c r="A858">
        <v>842</v>
      </c>
      <c r="B858">
        <v>1625678898.5</v>
      </c>
      <c r="C858">
        <v>1682.40000009537</v>
      </c>
      <c r="D858" t="s">
        <v>1990</v>
      </c>
      <c r="E858" t="s">
        <v>1991</v>
      </c>
      <c r="F858">
        <v>1</v>
      </c>
      <c r="G858" t="s">
        <v>302</v>
      </c>
      <c r="H858">
        <v>1625678897.5</v>
      </c>
      <c r="I858">
        <f>(J858)/1000</f>
        <v>0</v>
      </c>
      <c r="J858">
        <f>1000*CJ858*AH858*(CF858-CG858)/(100*BY858*(1000-AH858*CF858))</f>
        <v>0</v>
      </c>
      <c r="K858">
        <f>CJ858*AH858*(CE858-CD858*(1000-AH858*CG858)/(1000-AH858*CF858))/(100*BY858)</f>
        <v>0</v>
      </c>
      <c r="L858">
        <f>CD858 - IF(AH858&gt;1, K858*BY858*100.0/(AJ858*CR858), 0)</f>
        <v>0</v>
      </c>
      <c r="M858">
        <f>((S858-I858/2)*L858-K858)/(S858+I858/2)</f>
        <v>0</v>
      </c>
      <c r="N858">
        <f>M858*(CK858+CL858)/1000.0</f>
        <v>0</v>
      </c>
      <c r="O858">
        <f>(CD858 - IF(AH858&gt;1, K858*BY858*100.0/(AJ858*CR858), 0))*(CK858+CL858)/1000.0</f>
        <v>0</v>
      </c>
      <c r="P858">
        <f>2.0/((1/R858-1/Q858)+SIGN(R858)*SQRT((1/R858-1/Q858)*(1/R858-1/Q858) + 4*BZ858/((BZ858+1)*(BZ858+1))*(2*1/R858*1/Q858-1/Q858*1/Q858)))</f>
        <v>0</v>
      </c>
      <c r="Q858">
        <f>IF(LEFT(CA858,1)&lt;&gt;"0",IF(LEFT(CA858,1)="1",3.0,CB858),$D$5+$E$5*(CR858*CK858/($K$5*1000))+$F$5*(CR858*CK858/($K$5*1000))*MAX(MIN(BY858,$J$5),$I$5)*MAX(MIN(BY858,$J$5),$I$5)+$G$5*MAX(MIN(BY858,$J$5),$I$5)*(CR858*CK858/($K$5*1000))+$H$5*(CR858*CK858/($K$5*1000))*(CR858*CK858/($K$5*1000)))</f>
        <v>0</v>
      </c>
      <c r="R858">
        <f>I858*(1000-(1000*0.61365*exp(17.502*V858/(240.97+V858))/(CK858+CL858)+CF858)/2)/(1000*0.61365*exp(17.502*V858/(240.97+V858))/(CK858+CL858)-CF858)</f>
        <v>0</v>
      </c>
      <c r="S858">
        <f>1/((BZ858+1)/(P858/1.6)+1/(Q858/1.37)) + BZ858/((BZ858+1)/(P858/1.6) + BZ858/(Q858/1.37))</f>
        <v>0</v>
      </c>
      <c r="T858">
        <f>(BU858*BX858)</f>
        <v>0</v>
      </c>
      <c r="U858">
        <f>(CM858+(T858+2*0.95*5.67E-8*(((CM858+$B$7)+273)^4-(CM858+273)^4)-44100*I858)/(1.84*29.3*Q858+8*0.95*5.67E-8*(CM858+273)^3))</f>
        <v>0</v>
      </c>
      <c r="V858">
        <f>($C$7*CN858+$D$7*CO858+$E$7*U858)</f>
        <v>0</v>
      </c>
      <c r="W858">
        <f>0.61365*exp(17.502*V858/(240.97+V858))</f>
        <v>0</v>
      </c>
      <c r="X858">
        <f>(Y858/Z858*100)</f>
        <v>0</v>
      </c>
      <c r="Y858">
        <f>CF858*(CK858+CL858)/1000</f>
        <v>0</v>
      </c>
      <c r="Z858">
        <f>0.61365*exp(17.502*CM858/(240.97+CM858))</f>
        <v>0</v>
      </c>
      <c r="AA858">
        <f>(W858-CF858*(CK858+CL858)/1000)</f>
        <v>0</v>
      </c>
      <c r="AB858">
        <f>(-I858*44100)</f>
        <v>0</v>
      </c>
      <c r="AC858">
        <f>2*29.3*Q858*0.92*(CM858-V858)</f>
        <v>0</v>
      </c>
      <c r="AD858">
        <f>2*0.95*5.67E-8*(((CM858+$B$7)+273)^4-(V858+273)^4)</f>
        <v>0</v>
      </c>
      <c r="AE858">
        <f>T858+AD858+AB858+AC858</f>
        <v>0</v>
      </c>
      <c r="AF858">
        <v>0</v>
      </c>
      <c r="AG858">
        <v>0</v>
      </c>
      <c r="AH858">
        <f>IF(AF858*$H$13&gt;=AJ858,1.0,(AJ858/(AJ858-AF858*$H$13)))</f>
        <v>0</v>
      </c>
      <c r="AI858">
        <f>(AH858-1)*100</f>
        <v>0</v>
      </c>
      <c r="AJ858">
        <f>MAX(0,($B$13+$C$13*CR858)/(1+$D$13*CR858)*CK858/(CM858+273)*$E$13)</f>
        <v>0</v>
      </c>
      <c r="AK858" t="s">
        <v>303</v>
      </c>
      <c r="AL858" t="s">
        <v>303</v>
      </c>
      <c r="AM858">
        <v>0</v>
      </c>
      <c r="AN858">
        <v>0</v>
      </c>
      <c r="AO858">
        <f>1-AM858/AN858</f>
        <v>0</v>
      </c>
      <c r="AP858">
        <v>0</v>
      </c>
      <c r="AQ858" t="s">
        <v>303</v>
      </c>
      <c r="AR858" t="s">
        <v>303</v>
      </c>
      <c r="AS858">
        <v>0</v>
      </c>
      <c r="AT858">
        <v>0</v>
      </c>
      <c r="AU858">
        <f>1-AS858/AT858</f>
        <v>0</v>
      </c>
      <c r="AV858">
        <v>0.5</v>
      </c>
      <c r="AW858">
        <f>BV858</f>
        <v>0</v>
      </c>
      <c r="AX858">
        <f>K858</f>
        <v>0</v>
      </c>
      <c r="AY858">
        <f>AU858*AV858*AW858</f>
        <v>0</v>
      </c>
      <c r="AZ858">
        <f>(AX858-AP858)/AW858</f>
        <v>0</v>
      </c>
      <c r="BA858">
        <f>(AN858-AT858)/AT858</f>
        <v>0</v>
      </c>
      <c r="BB858">
        <f>AM858/(AO858+AM858/AT858)</f>
        <v>0</v>
      </c>
      <c r="BC858" t="s">
        <v>303</v>
      </c>
      <c r="BD858">
        <v>0</v>
      </c>
      <c r="BE858">
        <f>IF(BD858&lt;&gt;0, BD858, BB858)</f>
        <v>0</v>
      </c>
      <c r="BF858">
        <f>1-BE858/AT858</f>
        <v>0</v>
      </c>
      <c r="BG858">
        <f>(AT858-AS858)/(AT858-BE858)</f>
        <v>0</v>
      </c>
      <c r="BH858">
        <f>(AN858-AT858)/(AN858-BE858)</f>
        <v>0</v>
      </c>
      <c r="BI858">
        <f>(AT858-AS858)/(AT858-AM858)</f>
        <v>0</v>
      </c>
      <c r="BJ858">
        <f>(AN858-AT858)/(AN858-AM858)</f>
        <v>0</v>
      </c>
      <c r="BK858">
        <f>(BG858*BE858/AS858)</f>
        <v>0</v>
      </c>
      <c r="BL858">
        <f>(1-BK858)</f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f>$B$11*CS858+$C$11*CT858+$F$11*CU858*(1-CX858)</f>
        <v>0</v>
      </c>
      <c r="BV858">
        <f>BU858*BW858</f>
        <v>0</v>
      </c>
      <c r="BW858">
        <f>($B$11*$D$9+$C$11*$D$9+$F$11*((DH858+CZ858)/MAX(DH858+CZ858+DI858, 0.1)*$I$9+DI858/MAX(DH858+CZ858+DI858, 0.1)*$J$9))/($B$11+$C$11+$F$11)</f>
        <v>0</v>
      </c>
      <c r="BX858">
        <f>($B$11*$K$9+$C$11*$K$9+$F$11*((DH858+CZ858)/MAX(DH858+CZ858+DI858, 0.1)*$P$9+DI858/MAX(DH858+CZ858+DI858, 0.1)*$Q$9))/($B$11+$C$11+$F$11)</f>
        <v>0</v>
      </c>
      <c r="BY858">
        <v>6</v>
      </c>
      <c r="BZ858">
        <v>0.5</v>
      </c>
      <c r="CA858" t="s">
        <v>304</v>
      </c>
      <c r="CB858">
        <v>2</v>
      </c>
      <c r="CC858">
        <v>1625678897.5</v>
      </c>
      <c r="CD858">
        <v>405.566</v>
      </c>
      <c r="CE858">
        <v>420.016</v>
      </c>
      <c r="CF858">
        <v>24.212</v>
      </c>
      <c r="CG858">
        <v>19.6175333333333</v>
      </c>
      <c r="CH858">
        <v>419.907333333333</v>
      </c>
      <c r="CI858">
        <v>25.9152666666667</v>
      </c>
      <c r="CJ858">
        <v>500.052666666667</v>
      </c>
      <c r="CK858">
        <v>100.415</v>
      </c>
      <c r="CL858">
        <v>0.0998878333333333</v>
      </c>
      <c r="CM858">
        <v>38.7090666666667</v>
      </c>
      <c r="CN858">
        <v>37.6243333333333</v>
      </c>
      <c r="CO858">
        <v>999.9</v>
      </c>
      <c r="CP858">
        <v>0</v>
      </c>
      <c r="CQ858">
        <v>0</v>
      </c>
      <c r="CR858">
        <v>10020</v>
      </c>
      <c r="CS858">
        <v>0</v>
      </c>
      <c r="CT858">
        <v>5.2384</v>
      </c>
      <c r="CU858">
        <v>1045.91666666667</v>
      </c>
      <c r="CV858">
        <v>0.962006</v>
      </c>
      <c r="CW858">
        <v>0.0379937</v>
      </c>
      <c r="CX858">
        <v>0</v>
      </c>
      <c r="CY858">
        <v>1049.24333333333</v>
      </c>
      <c r="CZ858">
        <v>4.99912</v>
      </c>
      <c r="DA858">
        <v>11043.7666666667</v>
      </c>
      <c r="DB858">
        <v>6712.27666666667</v>
      </c>
      <c r="DC858">
        <v>40.1666666666667</v>
      </c>
      <c r="DD858">
        <v>42.4163333333333</v>
      </c>
      <c r="DE858">
        <v>41.625</v>
      </c>
      <c r="DF858">
        <v>42.2083333333333</v>
      </c>
      <c r="DG858">
        <v>43.0416666666667</v>
      </c>
      <c r="DH858">
        <v>1001.36666666667</v>
      </c>
      <c r="DI858">
        <v>39.55</v>
      </c>
      <c r="DJ858">
        <v>0</v>
      </c>
      <c r="DK858">
        <v>1625678899.4</v>
      </c>
      <c r="DL858">
        <v>0</v>
      </c>
      <c r="DM858">
        <v>1050.1256</v>
      </c>
      <c r="DN858">
        <v>-9.26846151978879</v>
      </c>
      <c r="DO858">
        <v>-92.576922929637</v>
      </c>
      <c r="DP858">
        <v>11054.152</v>
      </c>
      <c r="DQ858">
        <v>15</v>
      </c>
      <c r="DR858">
        <v>1625677134.6</v>
      </c>
      <c r="DS858" t="s">
        <v>305</v>
      </c>
      <c r="DT858">
        <v>1625677128.6</v>
      </c>
      <c r="DU858">
        <v>1625677134.6</v>
      </c>
      <c r="DV858">
        <v>2</v>
      </c>
      <c r="DW858">
        <v>0.041</v>
      </c>
      <c r="DX858">
        <v>0.026</v>
      </c>
      <c r="DY858">
        <v>-14.347</v>
      </c>
      <c r="DZ858">
        <v>-1.389</v>
      </c>
      <c r="EA858">
        <v>420</v>
      </c>
      <c r="EB858">
        <v>5</v>
      </c>
      <c r="EC858">
        <v>0.14</v>
      </c>
      <c r="ED858">
        <v>0.08</v>
      </c>
      <c r="EE858">
        <v>-14.4535146341463</v>
      </c>
      <c r="EF858">
        <v>0.341615331010435</v>
      </c>
      <c r="EG858">
        <v>0.0412154574423629</v>
      </c>
      <c r="EH858">
        <v>1</v>
      </c>
      <c r="EI858">
        <v>1050.62333333333</v>
      </c>
      <c r="EJ858">
        <v>-9.61799017342944</v>
      </c>
      <c r="EK858">
        <v>0.94770749440399</v>
      </c>
      <c r="EL858">
        <v>1</v>
      </c>
      <c r="EM858">
        <v>4.53920536585366</v>
      </c>
      <c r="EN858">
        <v>0.336347247386759</v>
      </c>
      <c r="EO858">
        <v>0.0338394475461998</v>
      </c>
      <c r="EP858">
        <v>0</v>
      </c>
      <c r="EQ858">
        <v>2</v>
      </c>
      <c r="ER858">
        <v>3</v>
      </c>
      <c r="ES858" t="s">
        <v>349</v>
      </c>
      <c r="ET858">
        <v>100</v>
      </c>
      <c r="EU858">
        <v>100</v>
      </c>
      <c r="EV858">
        <v>-14.342</v>
      </c>
      <c r="EW858">
        <v>-1.7033</v>
      </c>
      <c r="EX858">
        <v>-14.3476998515065</v>
      </c>
      <c r="EY858">
        <v>0.000485247639819423</v>
      </c>
      <c r="EZ858">
        <v>-1.36446825205216e-06</v>
      </c>
      <c r="FA858">
        <v>5.78542989185787e-10</v>
      </c>
      <c r="FB858">
        <v>-1.1099058739466</v>
      </c>
      <c r="FC858">
        <v>-0.0508365997127688</v>
      </c>
      <c r="FD858">
        <v>0.00161886503163497</v>
      </c>
      <c r="FE858">
        <v>-2.08621555845513e-05</v>
      </c>
      <c r="FF858">
        <v>0</v>
      </c>
      <c r="FG858">
        <v>2096</v>
      </c>
      <c r="FH858">
        <v>2</v>
      </c>
      <c r="FI858">
        <v>28</v>
      </c>
      <c r="FJ858">
        <v>29.5</v>
      </c>
      <c r="FK858">
        <v>29.4</v>
      </c>
      <c r="FL858">
        <v>18</v>
      </c>
      <c r="FM858">
        <v>496.065</v>
      </c>
      <c r="FN858">
        <v>518.786</v>
      </c>
      <c r="FO858">
        <v>46.3901</v>
      </c>
      <c r="FP858">
        <v>27.5302</v>
      </c>
      <c r="FQ858">
        <v>30.0007</v>
      </c>
      <c r="FR858">
        <v>27.2545</v>
      </c>
      <c r="FS858">
        <v>27.2008</v>
      </c>
      <c r="FT858">
        <v>21.6967</v>
      </c>
      <c r="FU858">
        <v>0</v>
      </c>
      <c r="FV858">
        <v>38.5557</v>
      </c>
      <c r="FW858">
        <v>46.48</v>
      </c>
      <c r="FX858">
        <v>420</v>
      </c>
      <c r="FY858">
        <v>19.9819</v>
      </c>
      <c r="FZ858">
        <v>101.585</v>
      </c>
      <c r="GA858">
        <v>96.0726</v>
      </c>
    </row>
    <row r="859" spans="1:183">
      <c r="A859">
        <v>843</v>
      </c>
      <c r="B859">
        <v>1625678900.5</v>
      </c>
      <c r="C859">
        <v>1684.40000009537</v>
      </c>
      <c r="D859" t="s">
        <v>1992</v>
      </c>
      <c r="E859" t="s">
        <v>1993</v>
      </c>
      <c r="F859">
        <v>1</v>
      </c>
      <c r="G859" t="s">
        <v>302</v>
      </c>
      <c r="H859">
        <v>1625678899.5</v>
      </c>
      <c r="I859">
        <f>(J859)/1000</f>
        <v>0</v>
      </c>
      <c r="J859">
        <f>1000*CJ859*AH859*(CF859-CG859)/(100*BY859*(1000-AH859*CF859))</f>
        <v>0</v>
      </c>
      <c r="K859">
        <f>CJ859*AH859*(CE859-CD859*(1000-AH859*CG859)/(1000-AH859*CF859))/(100*BY859)</f>
        <v>0</v>
      </c>
      <c r="L859">
        <f>CD859 - IF(AH859&gt;1, K859*BY859*100.0/(AJ859*CR859), 0)</f>
        <v>0</v>
      </c>
      <c r="M859">
        <f>((S859-I859/2)*L859-K859)/(S859+I859/2)</f>
        <v>0</v>
      </c>
      <c r="N859">
        <f>M859*(CK859+CL859)/1000.0</f>
        <v>0</v>
      </c>
      <c r="O859">
        <f>(CD859 - IF(AH859&gt;1, K859*BY859*100.0/(AJ859*CR859), 0))*(CK859+CL859)/1000.0</f>
        <v>0</v>
      </c>
      <c r="P859">
        <f>2.0/((1/R859-1/Q859)+SIGN(R859)*SQRT((1/R859-1/Q859)*(1/R859-1/Q859) + 4*BZ859/((BZ859+1)*(BZ859+1))*(2*1/R859*1/Q859-1/Q859*1/Q859)))</f>
        <v>0</v>
      </c>
      <c r="Q859">
        <f>IF(LEFT(CA859,1)&lt;&gt;"0",IF(LEFT(CA859,1)="1",3.0,CB859),$D$5+$E$5*(CR859*CK859/($K$5*1000))+$F$5*(CR859*CK859/($K$5*1000))*MAX(MIN(BY859,$J$5),$I$5)*MAX(MIN(BY859,$J$5),$I$5)+$G$5*MAX(MIN(BY859,$J$5),$I$5)*(CR859*CK859/($K$5*1000))+$H$5*(CR859*CK859/($K$5*1000))*(CR859*CK859/($K$5*1000)))</f>
        <v>0</v>
      </c>
      <c r="R859">
        <f>I859*(1000-(1000*0.61365*exp(17.502*V859/(240.97+V859))/(CK859+CL859)+CF859)/2)/(1000*0.61365*exp(17.502*V859/(240.97+V859))/(CK859+CL859)-CF859)</f>
        <v>0</v>
      </c>
      <c r="S859">
        <f>1/((BZ859+1)/(P859/1.6)+1/(Q859/1.37)) + BZ859/((BZ859+1)/(P859/1.6) + BZ859/(Q859/1.37))</f>
        <v>0</v>
      </c>
      <c r="T859">
        <f>(BU859*BX859)</f>
        <v>0</v>
      </c>
      <c r="U859">
        <f>(CM859+(T859+2*0.95*5.67E-8*(((CM859+$B$7)+273)^4-(CM859+273)^4)-44100*I859)/(1.84*29.3*Q859+8*0.95*5.67E-8*(CM859+273)^3))</f>
        <v>0</v>
      </c>
      <c r="V859">
        <f>($C$7*CN859+$D$7*CO859+$E$7*U859)</f>
        <v>0</v>
      </c>
      <c r="W859">
        <f>0.61365*exp(17.502*V859/(240.97+V859))</f>
        <v>0</v>
      </c>
      <c r="X859">
        <f>(Y859/Z859*100)</f>
        <v>0</v>
      </c>
      <c r="Y859">
        <f>CF859*(CK859+CL859)/1000</f>
        <v>0</v>
      </c>
      <c r="Z859">
        <f>0.61365*exp(17.502*CM859/(240.97+CM859))</f>
        <v>0</v>
      </c>
      <c r="AA859">
        <f>(W859-CF859*(CK859+CL859)/1000)</f>
        <v>0</v>
      </c>
      <c r="AB859">
        <f>(-I859*44100)</f>
        <v>0</v>
      </c>
      <c r="AC859">
        <f>2*29.3*Q859*0.92*(CM859-V859)</f>
        <v>0</v>
      </c>
      <c r="AD859">
        <f>2*0.95*5.67E-8*(((CM859+$B$7)+273)^4-(V859+273)^4)</f>
        <v>0</v>
      </c>
      <c r="AE859">
        <f>T859+AD859+AB859+AC859</f>
        <v>0</v>
      </c>
      <c r="AF859">
        <v>0</v>
      </c>
      <c r="AG859">
        <v>0</v>
      </c>
      <c r="AH859">
        <f>IF(AF859*$H$13&gt;=AJ859,1.0,(AJ859/(AJ859-AF859*$H$13)))</f>
        <v>0</v>
      </c>
      <c r="AI859">
        <f>(AH859-1)*100</f>
        <v>0</v>
      </c>
      <c r="AJ859">
        <f>MAX(0,($B$13+$C$13*CR859)/(1+$D$13*CR859)*CK859/(CM859+273)*$E$13)</f>
        <v>0</v>
      </c>
      <c r="AK859" t="s">
        <v>303</v>
      </c>
      <c r="AL859" t="s">
        <v>303</v>
      </c>
      <c r="AM859">
        <v>0</v>
      </c>
      <c r="AN859">
        <v>0</v>
      </c>
      <c r="AO859">
        <f>1-AM859/AN859</f>
        <v>0</v>
      </c>
      <c r="AP859">
        <v>0</v>
      </c>
      <c r="AQ859" t="s">
        <v>303</v>
      </c>
      <c r="AR859" t="s">
        <v>303</v>
      </c>
      <c r="AS859">
        <v>0</v>
      </c>
      <c r="AT859">
        <v>0</v>
      </c>
      <c r="AU859">
        <f>1-AS859/AT859</f>
        <v>0</v>
      </c>
      <c r="AV859">
        <v>0.5</v>
      </c>
      <c r="AW859">
        <f>BV859</f>
        <v>0</v>
      </c>
      <c r="AX859">
        <f>K859</f>
        <v>0</v>
      </c>
      <c r="AY859">
        <f>AU859*AV859*AW859</f>
        <v>0</v>
      </c>
      <c r="AZ859">
        <f>(AX859-AP859)/AW859</f>
        <v>0</v>
      </c>
      <c r="BA859">
        <f>(AN859-AT859)/AT859</f>
        <v>0</v>
      </c>
      <c r="BB859">
        <f>AM859/(AO859+AM859/AT859)</f>
        <v>0</v>
      </c>
      <c r="BC859" t="s">
        <v>303</v>
      </c>
      <c r="BD859">
        <v>0</v>
      </c>
      <c r="BE859">
        <f>IF(BD859&lt;&gt;0, BD859, BB859)</f>
        <v>0</v>
      </c>
      <c r="BF859">
        <f>1-BE859/AT859</f>
        <v>0</v>
      </c>
      <c r="BG859">
        <f>(AT859-AS859)/(AT859-BE859)</f>
        <v>0</v>
      </c>
      <c r="BH859">
        <f>(AN859-AT859)/(AN859-BE859)</f>
        <v>0</v>
      </c>
      <c r="BI859">
        <f>(AT859-AS859)/(AT859-AM859)</f>
        <v>0</v>
      </c>
      <c r="BJ859">
        <f>(AN859-AT859)/(AN859-AM859)</f>
        <v>0</v>
      </c>
      <c r="BK859">
        <f>(BG859*BE859/AS859)</f>
        <v>0</v>
      </c>
      <c r="BL859">
        <f>(1-BK859)</f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f>$B$11*CS859+$C$11*CT859+$F$11*CU859*(1-CX859)</f>
        <v>0</v>
      </c>
      <c r="BV859">
        <f>BU859*BW859</f>
        <v>0</v>
      </c>
      <c r="BW859">
        <f>($B$11*$D$9+$C$11*$D$9+$F$11*((DH859+CZ859)/MAX(DH859+CZ859+DI859, 0.1)*$I$9+DI859/MAX(DH859+CZ859+DI859, 0.1)*$J$9))/($B$11+$C$11+$F$11)</f>
        <v>0</v>
      </c>
      <c r="BX859">
        <f>($B$11*$K$9+$C$11*$K$9+$F$11*((DH859+CZ859)/MAX(DH859+CZ859+DI859, 0.1)*$P$9+DI859/MAX(DH859+CZ859+DI859, 0.1)*$Q$9))/($B$11+$C$11+$F$11)</f>
        <v>0</v>
      </c>
      <c r="BY859">
        <v>6</v>
      </c>
      <c r="BZ859">
        <v>0.5</v>
      </c>
      <c r="CA859" t="s">
        <v>304</v>
      </c>
      <c r="CB859">
        <v>2</v>
      </c>
      <c r="CC859">
        <v>1625678899.5</v>
      </c>
      <c r="CD859">
        <v>405.590666666667</v>
      </c>
      <c r="CE859">
        <v>420.024</v>
      </c>
      <c r="CF859">
        <v>24.2351333333333</v>
      </c>
      <c r="CG859">
        <v>19.6503666666667</v>
      </c>
      <c r="CH859">
        <v>419.932666666667</v>
      </c>
      <c r="CI859">
        <v>25.9385333333333</v>
      </c>
      <c r="CJ859">
        <v>500.050666666667</v>
      </c>
      <c r="CK859">
        <v>100.415</v>
      </c>
      <c r="CL859">
        <v>0.0999090666666667</v>
      </c>
      <c r="CM859">
        <v>38.7405</v>
      </c>
      <c r="CN859">
        <v>37.649</v>
      </c>
      <c r="CO859">
        <v>999.9</v>
      </c>
      <c r="CP859">
        <v>0</v>
      </c>
      <c r="CQ859">
        <v>0</v>
      </c>
      <c r="CR859">
        <v>10022.0666666667</v>
      </c>
      <c r="CS859">
        <v>0</v>
      </c>
      <c r="CT859">
        <v>5.2384</v>
      </c>
      <c r="CU859">
        <v>1046.01666666667</v>
      </c>
      <c r="CV859">
        <v>0.962009666666667</v>
      </c>
      <c r="CW859">
        <v>0.0379900333333333</v>
      </c>
      <c r="CX859">
        <v>0</v>
      </c>
      <c r="CY859">
        <v>1048.78333333333</v>
      </c>
      <c r="CZ859">
        <v>4.99912</v>
      </c>
      <c r="DA859">
        <v>11041.7</v>
      </c>
      <c r="DB859">
        <v>6712.91333333333</v>
      </c>
      <c r="DC859">
        <v>40.2083333333333</v>
      </c>
      <c r="DD859">
        <v>42.437</v>
      </c>
      <c r="DE859">
        <v>41.5416666666667</v>
      </c>
      <c r="DF859">
        <v>42.2916666666667</v>
      </c>
      <c r="DG859">
        <v>43.083</v>
      </c>
      <c r="DH859">
        <v>1001.46666666667</v>
      </c>
      <c r="DI859">
        <v>39.55</v>
      </c>
      <c r="DJ859">
        <v>0</v>
      </c>
      <c r="DK859">
        <v>1625678901.2</v>
      </c>
      <c r="DL859">
        <v>0</v>
      </c>
      <c r="DM859">
        <v>1049.88423076923</v>
      </c>
      <c r="DN859">
        <v>-9.27350427656394</v>
      </c>
      <c r="DO859">
        <v>-92.5743590759262</v>
      </c>
      <c r="DP859">
        <v>11051.9461538462</v>
      </c>
      <c r="DQ859">
        <v>15</v>
      </c>
      <c r="DR859">
        <v>1625677134.6</v>
      </c>
      <c r="DS859" t="s">
        <v>305</v>
      </c>
      <c r="DT859">
        <v>1625677128.6</v>
      </c>
      <c r="DU859">
        <v>1625677134.6</v>
      </c>
      <c r="DV859">
        <v>2</v>
      </c>
      <c r="DW859">
        <v>0.041</v>
      </c>
      <c r="DX859">
        <v>0.026</v>
      </c>
      <c r="DY859">
        <v>-14.347</v>
      </c>
      <c r="DZ859">
        <v>-1.389</v>
      </c>
      <c r="EA859">
        <v>420</v>
      </c>
      <c r="EB859">
        <v>5</v>
      </c>
      <c r="EC859">
        <v>0.14</v>
      </c>
      <c r="ED859">
        <v>0.08</v>
      </c>
      <c r="EE859">
        <v>-14.4454170731707</v>
      </c>
      <c r="EF859">
        <v>0.236939372822282</v>
      </c>
      <c r="EG859">
        <v>0.0347408026252047</v>
      </c>
      <c r="EH859">
        <v>1</v>
      </c>
      <c r="EI859">
        <v>1050.34714285714</v>
      </c>
      <c r="EJ859">
        <v>-9.91352176723429</v>
      </c>
      <c r="EK859">
        <v>1.02302512587095</v>
      </c>
      <c r="EL859">
        <v>1</v>
      </c>
      <c r="EM859">
        <v>4.54856634146341</v>
      </c>
      <c r="EN859">
        <v>0.316850383275266</v>
      </c>
      <c r="EO859">
        <v>0.0322742216664645</v>
      </c>
      <c r="EP859">
        <v>0</v>
      </c>
      <c r="EQ859">
        <v>2</v>
      </c>
      <c r="ER859">
        <v>3</v>
      </c>
      <c r="ES859" t="s">
        <v>349</v>
      </c>
      <c r="ET859">
        <v>100</v>
      </c>
      <c r="EU859">
        <v>100</v>
      </c>
      <c r="EV859">
        <v>-14.342</v>
      </c>
      <c r="EW859">
        <v>-1.7035</v>
      </c>
      <c r="EX859">
        <v>-14.3476998515065</v>
      </c>
      <c r="EY859">
        <v>0.000485247639819423</v>
      </c>
      <c r="EZ859">
        <v>-1.36446825205216e-06</v>
      </c>
      <c r="FA859">
        <v>5.78542989185787e-10</v>
      </c>
      <c r="FB859">
        <v>-1.1099058739466</v>
      </c>
      <c r="FC859">
        <v>-0.0508365997127688</v>
      </c>
      <c r="FD859">
        <v>0.00161886503163497</v>
      </c>
      <c r="FE859">
        <v>-2.08621555845513e-05</v>
      </c>
      <c r="FF859">
        <v>0</v>
      </c>
      <c r="FG859">
        <v>2096</v>
      </c>
      <c r="FH859">
        <v>2</v>
      </c>
      <c r="FI859">
        <v>28</v>
      </c>
      <c r="FJ859">
        <v>29.5</v>
      </c>
      <c r="FK859">
        <v>29.4</v>
      </c>
      <c r="FL859">
        <v>18</v>
      </c>
      <c r="FM859">
        <v>496.077</v>
      </c>
      <c r="FN859">
        <v>518.819</v>
      </c>
      <c r="FO859">
        <v>46.428</v>
      </c>
      <c r="FP859">
        <v>27.5347</v>
      </c>
      <c r="FQ859">
        <v>30.0008</v>
      </c>
      <c r="FR859">
        <v>27.2577</v>
      </c>
      <c r="FS859">
        <v>27.2045</v>
      </c>
      <c r="FT859">
        <v>21.6995</v>
      </c>
      <c r="FU859">
        <v>0</v>
      </c>
      <c r="FV859">
        <v>38.5557</v>
      </c>
      <c r="FW859">
        <v>46.48</v>
      </c>
      <c r="FX859">
        <v>420</v>
      </c>
      <c r="FY859">
        <v>19.9355</v>
      </c>
      <c r="FZ859">
        <v>101.584</v>
      </c>
      <c r="GA859">
        <v>96.0719</v>
      </c>
    </row>
    <row r="860" spans="1:183">
      <c r="A860">
        <v>844</v>
      </c>
      <c r="B860">
        <v>1625678902.5</v>
      </c>
      <c r="C860">
        <v>1686.40000009537</v>
      </c>
      <c r="D860" t="s">
        <v>1994</v>
      </c>
      <c r="E860" t="s">
        <v>1995</v>
      </c>
      <c r="F860">
        <v>1</v>
      </c>
      <c r="G860" t="s">
        <v>302</v>
      </c>
      <c r="H860">
        <v>1625678901.5</v>
      </c>
      <c r="I860">
        <f>(J860)/1000</f>
        <v>0</v>
      </c>
      <c r="J860">
        <f>1000*CJ860*AH860*(CF860-CG860)/(100*BY860*(1000-AH860*CF860))</f>
        <v>0</v>
      </c>
      <c r="K860">
        <f>CJ860*AH860*(CE860-CD860*(1000-AH860*CG860)/(1000-AH860*CF860))/(100*BY860)</f>
        <v>0</v>
      </c>
      <c r="L860">
        <f>CD860 - IF(AH860&gt;1, K860*BY860*100.0/(AJ860*CR860), 0)</f>
        <v>0</v>
      </c>
      <c r="M860">
        <f>((S860-I860/2)*L860-K860)/(S860+I860/2)</f>
        <v>0</v>
      </c>
      <c r="N860">
        <f>M860*(CK860+CL860)/1000.0</f>
        <v>0</v>
      </c>
      <c r="O860">
        <f>(CD860 - IF(AH860&gt;1, K860*BY860*100.0/(AJ860*CR860), 0))*(CK860+CL860)/1000.0</f>
        <v>0</v>
      </c>
      <c r="P860">
        <f>2.0/((1/R860-1/Q860)+SIGN(R860)*SQRT((1/R860-1/Q860)*(1/R860-1/Q860) + 4*BZ860/((BZ860+1)*(BZ860+1))*(2*1/R860*1/Q860-1/Q860*1/Q860)))</f>
        <v>0</v>
      </c>
      <c r="Q860">
        <f>IF(LEFT(CA860,1)&lt;&gt;"0",IF(LEFT(CA860,1)="1",3.0,CB860),$D$5+$E$5*(CR860*CK860/($K$5*1000))+$F$5*(CR860*CK860/($K$5*1000))*MAX(MIN(BY860,$J$5),$I$5)*MAX(MIN(BY860,$J$5),$I$5)+$G$5*MAX(MIN(BY860,$J$5),$I$5)*(CR860*CK860/($K$5*1000))+$H$5*(CR860*CK860/($K$5*1000))*(CR860*CK860/($K$5*1000)))</f>
        <v>0</v>
      </c>
      <c r="R860">
        <f>I860*(1000-(1000*0.61365*exp(17.502*V860/(240.97+V860))/(CK860+CL860)+CF860)/2)/(1000*0.61365*exp(17.502*V860/(240.97+V860))/(CK860+CL860)-CF860)</f>
        <v>0</v>
      </c>
      <c r="S860">
        <f>1/((BZ860+1)/(P860/1.6)+1/(Q860/1.37)) + BZ860/((BZ860+1)/(P860/1.6) + BZ860/(Q860/1.37))</f>
        <v>0</v>
      </c>
      <c r="T860">
        <f>(BU860*BX860)</f>
        <v>0</v>
      </c>
      <c r="U860">
        <f>(CM860+(T860+2*0.95*5.67E-8*(((CM860+$B$7)+273)^4-(CM860+273)^4)-44100*I860)/(1.84*29.3*Q860+8*0.95*5.67E-8*(CM860+273)^3))</f>
        <v>0</v>
      </c>
      <c r="V860">
        <f>($C$7*CN860+$D$7*CO860+$E$7*U860)</f>
        <v>0</v>
      </c>
      <c r="W860">
        <f>0.61365*exp(17.502*V860/(240.97+V860))</f>
        <v>0</v>
      </c>
      <c r="X860">
        <f>(Y860/Z860*100)</f>
        <v>0</v>
      </c>
      <c r="Y860">
        <f>CF860*(CK860+CL860)/1000</f>
        <v>0</v>
      </c>
      <c r="Z860">
        <f>0.61365*exp(17.502*CM860/(240.97+CM860))</f>
        <v>0</v>
      </c>
      <c r="AA860">
        <f>(W860-CF860*(CK860+CL860)/1000)</f>
        <v>0</v>
      </c>
      <c r="AB860">
        <f>(-I860*44100)</f>
        <v>0</v>
      </c>
      <c r="AC860">
        <f>2*29.3*Q860*0.92*(CM860-V860)</f>
        <v>0</v>
      </c>
      <c r="AD860">
        <f>2*0.95*5.67E-8*(((CM860+$B$7)+273)^4-(V860+273)^4)</f>
        <v>0</v>
      </c>
      <c r="AE860">
        <f>T860+AD860+AB860+AC860</f>
        <v>0</v>
      </c>
      <c r="AF860">
        <v>0</v>
      </c>
      <c r="AG860">
        <v>0</v>
      </c>
      <c r="AH860">
        <f>IF(AF860*$H$13&gt;=AJ860,1.0,(AJ860/(AJ860-AF860*$H$13)))</f>
        <v>0</v>
      </c>
      <c r="AI860">
        <f>(AH860-1)*100</f>
        <v>0</v>
      </c>
      <c r="AJ860">
        <f>MAX(0,($B$13+$C$13*CR860)/(1+$D$13*CR860)*CK860/(CM860+273)*$E$13)</f>
        <v>0</v>
      </c>
      <c r="AK860" t="s">
        <v>303</v>
      </c>
      <c r="AL860" t="s">
        <v>303</v>
      </c>
      <c r="AM860">
        <v>0</v>
      </c>
      <c r="AN860">
        <v>0</v>
      </c>
      <c r="AO860">
        <f>1-AM860/AN860</f>
        <v>0</v>
      </c>
      <c r="AP860">
        <v>0</v>
      </c>
      <c r="AQ860" t="s">
        <v>303</v>
      </c>
      <c r="AR860" t="s">
        <v>303</v>
      </c>
      <c r="AS860">
        <v>0</v>
      </c>
      <c r="AT860">
        <v>0</v>
      </c>
      <c r="AU860">
        <f>1-AS860/AT860</f>
        <v>0</v>
      </c>
      <c r="AV860">
        <v>0.5</v>
      </c>
      <c r="AW860">
        <f>BV860</f>
        <v>0</v>
      </c>
      <c r="AX860">
        <f>K860</f>
        <v>0</v>
      </c>
      <c r="AY860">
        <f>AU860*AV860*AW860</f>
        <v>0</v>
      </c>
      <c r="AZ860">
        <f>(AX860-AP860)/AW860</f>
        <v>0</v>
      </c>
      <c r="BA860">
        <f>(AN860-AT860)/AT860</f>
        <v>0</v>
      </c>
      <c r="BB860">
        <f>AM860/(AO860+AM860/AT860)</f>
        <v>0</v>
      </c>
      <c r="BC860" t="s">
        <v>303</v>
      </c>
      <c r="BD860">
        <v>0</v>
      </c>
      <c r="BE860">
        <f>IF(BD860&lt;&gt;0, BD860, BB860)</f>
        <v>0</v>
      </c>
      <c r="BF860">
        <f>1-BE860/AT860</f>
        <v>0</v>
      </c>
      <c r="BG860">
        <f>(AT860-AS860)/(AT860-BE860)</f>
        <v>0</v>
      </c>
      <c r="BH860">
        <f>(AN860-AT860)/(AN860-BE860)</f>
        <v>0</v>
      </c>
      <c r="BI860">
        <f>(AT860-AS860)/(AT860-AM860)</f>
        <v>0</v>
      </c>
      <c r="BJ860">
        <f>(AN860-AT860)/(AN860-AM860)</f>
        <v>0</v>
      </c>
      <c r="BK860">
        <f>(BG860*BE860/AS860)</f>
        <v>0</v>
      </c>
      <c r="BL860">
        <f>(1-BK860)</f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f>$B$11*CS860+$C$11*CT860+$F$11*CU860*(1-CX860)</f>
        <v>0</v>
      </c>
      <c r="BV860">
        <f>BU860*BW860</f>
        <v>0</v>
      </c>
      <c r="BW860">
        <f>($B$11*$D$9+$C$11*$D$9+$F$11*((DH860+CZ860)/MAX(DH860+CZ860+DI860, 0.1)*$I$9+DI860/MAX(DH860+CZ860+DI860, 0.1)*$J$9))/($B$11+$C$11+$F$11)</f>
        <v>0</v>
      </c>
      <c r="BX860">
        <f>($B$11*$K$9+$C$11*$K$9+$F$11*((DH860+CZ860)/MAX(DH860+CZ860+DI860, 0.1)*$P$9+DI860/MAX(DH860+CZ860+DI860, 0.1)*$Q$9))/($B$11+$C$11+$F$11)</f>
        <v>0</v>
      </c>
      <c r="BY860">
        <v>6</v>
      </c>
      <c r="BZ860">
        <v>0.5</v>
      </c>
      <c r="CA860" t="s">
        <v>304</v>
      </c>
      <c r="CB860">
        <v>2</v>
      </c>
      <c r="CC860">
        <v>1625678901.5</v>
      </c>
      <c r="CD860">
        <v>405.582</v>
      </c>
      <c r="CE860">
        <v>419.917</v>
      </c>
      <c r="CF860">
        <v>24.2615333333333</v>
      </c>
      <c r="CG860">
        <v>19.6805666666667</v>
      </c>
      <c r="CH860">
        <v>419.923333333333</v>
      </c>
      <c r="CI860">
        <v>25.9651666666667</v>
      </c>
      <c r="CJ860">
        <v>500.015333333333</v>
      </c>
      <c r="CK860">
        <v>100.417</v>
      </c>
      <c r="CL860">
        <v>0.0998074</v>
      </c>
      <c r="CM860">
        <v>38.7725333333333</v>
      </c>
      <c r="CN860">
        <v>37.6621666666667</v>
      </c>
      <c r="CO860">
        <v>999.9</v>
      </c>
      <c r="CP860">
        <v>0</v>
      </c>
      <c r="CQ860">
        <v>0</v>
      </c>
      <c r="CR860">
        <v>10042.9333333333</v>
      </c>
      <c r="CS860">
        <v>0</v>
      </c>
      <c r="CT860">
        <v>5.2384</v>
      </c>
      <c r="CU860">
        <v>1046.01</v>
      </c>
      <c r="CV860">
        <v>0.962009666666667</v>
      </c>
      <c r="CW860">
        <v>0.0379900333333333</v>
      </c>
      <c r="CX860">
        <v>0</v>
      </c>
      <c r="CY860">
        <v>1048.38333333333</v>
      </c>
      <c r="CZ860">
        <v>4.99912</v>
      </c>
      <c r="DA860">
        <v>11039.0333333333</v>
      </c>
      <c r="DB860">
        <v>6712.89666666667</v>
      </c>
      <c r="DC860">
        <v>40.2083333333333</v>
      </c>
      <c r="DD860">
        <v>42.3956666666667</v>
      </c>
      <c r="DE860">
        <v>41.562</v>
      </c>
      <c r="DF860">
        <v>42.1666666666667</v>
      </c>
      <c r="DG860">
        <v>43.0203333333333</v>
      </c>
      <c r="DH860">
        <v>1001.46</v>
      </c>
      <c r="DI860">
        <v>39.55</v>
      </c>
      <c r="DJ860">
        <v>0</v>
      </c>
      <c r="DK860">
        <v>1625678903.6</v>
      </c>
      <c r="DL860">
        <v>0</v>
      </c>
      <c r="DM860">
        <v>1049.45961538462</v>
      </c>
      <c r="DN860">
        <v>-9.40341879435288</v>
      </c>
      <c r="DO860">
        <v>-87.4427351175429</v>
      </c>
      <c r="DP860">
        <v>11048.1192307692</v>
      </c>
      <c r="DQ860">
        <v>15</v>
      </c>
      <c r="DR860">
        <v>1625677134.6</v>
      </c>
      <c r="DS860" t="s">
        <v>305</v>
      </c>
      <c r="DT860">
        <v>1625677128.6</v>
      </c>
      <c r="DU860">
        <v>1625677134.6</v>
      </c>
      <c r="DV860">
        <v>2</v>
      </c>
      <c r="DW860">
        <v>0.041</v>
      </c>
      <c r="DX860">
        <v>0.026</v>
      </c>
      <c r="DY860">
        <v>-14.347</v>
      </c>
      <c r="DZ860">
        <v>-1.389</v>
      </c>
      <c r="EA860">
        <v>420</v>
      </c>
      <c r="EB860">
        <v>5</v>
      </c>
      <c r="EC860">
        <v>0.14</v>
      </c>
      <c r="ED860">
        <v>0.08</v>
      </c>
      <c r="EE860">
        <v>-14.4286658536585</v>
      </c>
      <c r="EF860">
        <v>0.249466202090567</v>
      </c>
      <c r="EG860">
        <v>0.0369760872612195</v>
      </c>
      <c r="EH860">
        <v>1</v>
      </c>
      <c r="EI860">
        <v>1049.9303030303</v>
      </c>
      <c r="EJ860">
        <v>-9.69442165824637</v>
      </c>
      <c r="EK860">
        <v>0.948560264210609</v>
      </c>
      <c r="EL860">
        <v>1</v>
      </c>
      <c r="EM860">
        <v>4.55665487804878</v>
      </c>
      <c r="EN860">
        <v>0.270784599303138</v>
      </c>
      <c r="EO860">
        <v>0.0287039654031142</v>
      </c>
      <c r="EP860">
        <v>0</v>
      </c>
      <c r="EQ860">
        <v>2</v>
      </c>
      <c r="ER860">
        <v>3</v>
      </c>
      <c r="ES860" t="s">
        <v>349</v>
      </c>
      <c r="ET860">
        <v>100</v>
      </c>
      <c r="EU860">
        <v>100</v>
      </c>
      <c r="EV860">
        <v>-14.342</v>
      </c>
      <c r="EW860">
        <v>-1.7038</v>
      </c>
      <c r="EX860">
        <v>-14.3476998515065</v>
      </c>
      <c r="EY860">
        <v>0.000485247639819423</v>
      </c>
      <c r="EZ860">
        <v>-1.36446825205216e-06</v>
      </c>
      <c r="FA860">
        <v>5.78542989185787e-10</v>
      </c>
      <c r="FB860">
        <v>-1.1099058739466</v>
      </c>
      <c r="FC860">
        <v>-0.0508365997127688</v>
      </c>
      <c r="FD860">
        <v>0.00161886503163497</v>
      </c>
      <c r="FE860">
        <v>-2.08621555845513e-05</v>
      </c>
      <c r="FF860">
        <v>0</v>
      </c>
      <c r="FG860">
        <v>2096</v>
      </c>
      <c r="FH860">
        <v>2</v>
      </c>
      <c r="FI860">
        <v>28</v>
      </c>
      <c r="FJ860">
        <v>29.6</v>
      </c>
      <c r="FK860">
        <v>29.5</v>
      </c>
      <c r="FL860">
        <v>18</v>
      </c>
      <c r="FM860">
        <v>495.901</v>
      </c>
      <c r="FN860">
        <v>518.919</v>
      </c>
      <c r="FO860">
        <v>46.4697</v>
      </c>
      <c r="FP860">
        <v>27.5382</v>
      </c>
      <c r="FQ860">
        <v>30.0007</v>
      </c>
      <c r="FR860">
        <v>27.2611</v>
      </c>
      <c r="FS860">
        <v>27.2073</v>
      </c>
      <c r="FT860">
        <v>21.7001</v>
      </c>
      <c r="FU860">
        <v>0</v>
      </c>
      <c r="FV860">
        <v>38.5557</v>
      </c>
      <c r="FW860">
        <v>46.55</v>
      </c>
      <c r="FX860">
        <v>420</v>
      </c>
      <c r="FY860">
        <v>19.8861</v>
      </c>
      <c r="FZ860">
        <v>101.585</v>
      </c>
      <c r="GA860">
        <v>96.0704</v>
      </c>
    </row>
    <row r="861" spans="1:183">
      <c r="A861">
        <v>845</v>
      </c>
      <c r="B861">
        <v>1625678904.5</v>
      </c>
      <c r="C861">
        <v>1688.40000009537</v>
      </c>
      <c r="D861" t="s">
        <v>1996</v>
      </c>
      <c r="E861" t="s">
        <v>1997</v>
      </c>
      <c r="F861">
        <v>1</v>
      </c>
      <c r="G861" t="s">
        <v>302</v>
      </c>
      <c r="H861">
        <v>1625678903.5</v>
      </c>
      <c r="I861">
        <f>(J861)/1000</f>
        <v>0</v>
      </c>
      <c r="J861">
        <f>1000*CJ861*AH861*(CF861-CG861)/(100*BY861*(1000-AH861*CF861))</f>
        <v>0</v>
      </c>
      <c r="K861">
        <f>CJ861*AH861*(CE861-CD861*(1000-AH861*CG861)/(1000-AH861*CF861))/(100*BY861)</f>
        <v>0</v>
      </c>
      <c r="L861">
        <f>CD861 - IF(AH861&gt;1, K861*BY861*100.0/(AJ861*CR861), 0)</f>
        <v>0</v>
      </c>
      <c r="M861">
        <f>((S861-I861/2)*L861-K861)/(S861+I861/2)</f>
        <v>0</v>
      </c>
      <c r="N861">
        <f>M861*(CK861+CL861)/1000.0</f>
        <v>0</v>
      </c>
      <c r="O861">
        <f>(CD861 - IF(AH861&gt;1, K861*BY861*100.0/(AJ861*CR861), 0))*(CK861+CL861)/1000.0</f>
        <v>0</v>
      </c>
      <c r="P861">
        <f>2.0/((1/R861-1/Q861)+SIGN(R861)*SQRT((1/R861-1/Q861)*(1/R861-1/Q861) + 4*BZ861/((BZ861+1)*(BZ861+1))*(2*1/R861*1/Q861-1/Q861*1/Q861)))</f>
        <v>0</v>
      </c>
      <c r="Q861">
        <f>IF(LEFT(CA861,1)&lt;&gt;"0",IF(LEFT(CA861,1)="1",3.0,CB861),$D$5+$E$5*(CR861*CK861/($K$5*1000))+$F$5*(CR861*CK861/($K$5*1000))*MAX(MIN(BY861,$J$5),$I$5)*MAX(MIN(BY861,$J$5),$I$5)+$G$5*MAX(MIN(BY861,$J$5),$I$5)*(CR861*CK861/($K$5*1000))+$H$5*(CR861*CK861/($K$5*1000))*(CR861*CK861/($K$5*1000)))</f>
        <v>0</v>
      </c>
      <c r="R861">
        <f>I861*(1000-(1000*0.61365*exp(17.502*V861/(240.97+V861))/(CK861+CL861)+CF861)/2)/(1000*0.61365*exp(17.502*V861/(240.97+V861))/(CK861+CL861)-CF861)</f>
        <v>0</v>
      </c>
      <c r="S861">
        <f>1/((BZ861+1)/(P861/1.6)+1/(Q861/1.37)) + BZ861/((BZ861+1)/(P861/1.6) + BZ861/(Q861/1.37))</f>
        <v>0</v>
      </c>
      <c r="T861">
        <f>(BU861*BX861)</f>
        <v>0</v>
      </c>
      <c r="U861">
        <f>(CM861+(T861+2*0.95*5.67E-8*(((CM861+$B$7)+273)^4-(CM861+273)^4)-44100*I861)/(1.84*29.3*Q861+8*0.95*5.67E-8*(CM861+273)^3))</f>
        <v>0</v>
      </c>
      <c r="V861">
        <f>($C$7*CN861+$D$7*CO861+$E$7*U861)</f>
        <v>0</v>
      </c>
      <c r="W861">
        <f>0.61365*exp(17.502*V861/(240.97+V861))</f>
        <v>0</v>
      </c>
      <c r="X861">
        <f>(Y861/Z861*100)</f>
        <v>0</v>
      </c>
      <c r="Y861">
        <f>CF861*(CK861+CL861)/1000</f>
        <v>0</v>
      </c>
      <c r="Z861">
        <f>0.61365*exp(17.502*CM861/(240.97+CM861))</f>
        <v>0</v>
      </c>
      <c r="AA861">
        <f>(W861-CF861*(CK861+CL861)/1000)</f>
        <v>0</v>
      </c>
      <c r="AB861">
        <f>(-I861*44100)</f>
        <v>0</v>
      </c>
      <c r="AC861">
        <f>2*29.3*Q861*0.92*(CM861-V861)</f>
        <v>0</v>
      </c>
      <c r="AD861">
        <f>2*0.95*5.67E-8*(((CM861+$B$7)+273)^4-(V861+273)^4)</f>
        <v>0</v>
      </c>
      <c r="AE861">
        <f>T861+AD861+AB861+AC861</f>
        <v>0</v>
      </c>
      <c r="AF861">
        <v>0</v>
      </c>
      <c r="AG861">
        <v>0</v>
      </c>
      <c r="AH861">
        <f>IF(AF861*$H$13&gt;=AJ861,1.0,(AJ861/(AJ861-AF861*$H$13)))</f>
        <v>0</v>
      </c>
      <c r="AI861">
        <f>(AH861-1)*100</f>
        <v>0</v>
      </c>
      <c r="AJ861">
        <f>MAX(0,($B$13+$C$13*CR861)/(1+$D$13*CR861)*CK861/(CM861+273)*$E$13)</f>
        <v>0</v>
      </c>
      <c r="AK861" t="s">
        <v>303</v>
      </c>
      <c r="AL861" t="s">
        <v>303</v>
      </c>
      <c r="AM861">
        <v>0</v>
      </c>
      <c r="AN861">
        <v>0</v>
      </c>
      <c r="AO861">
        <f>1-AM861/AN861</f>
        <v>0</v>
      </c>
      <c r="AP861">
        <v>0</v>
      </c>
      <c r="AQ861" t="s">
        <v>303</v>
      </c>
      <c r="AR861" t="s">
        <v>303</v>
      </c>
      <c r="AS861">
        <v>0</v>
      </c>
      <c r="AT861">
        <v>0</v>
      </c>
      <c r="AU861">
        <f>1-AS861/AT861</f>
        <v>0</v>
      </c>
      <c r="AV861">
        <v>0.5</v>
      </c>
      <c r="AW861">
        <f>BV861</f>
        <v>0</v>
      </c>
      <c r="AX861">
        <f>K861</f>
        <v>0</v>
      </c>
      <c r="AY861">
        <f>AU861*AV861*AW861</f>
        <v>0</v>
      </c>
      <c r="AZ861">
        <f>(AX861-AP861)/AW861</f>
        <v>0</v>
      </c>
      <c r="BA861">
        <f>(AN861-AT861)/AT861</f>
        <v>0</v>
      </c>
      <c r="BB861">
        <f>AM861/(AO861+AM861/AT861)</f>
        <v>0</v>
      </c>
      <c r="BC861" t="s">
        <v>303</v>
      </c>
      <c r="BD861">
        <v>0</v>
      </c>
      <c r="BE861">
        <f>IF(BD861&lt;&gt;0, BD861, BB861)</f>
        <v>0</v>
      </c>
      <c r="BF861">
        <f>1-BE861/AT861</f>
        <v>0</v>
      </c>
      <c r="BG861">
        <f>(AT861-AS861)/(AT861-BE861)</f>
        <v>0</v>
      </c>
      <c r="BH861">
        <f>(AN861-AT861)/(AN861-BE861)</f>
        <v>0</v>
      </c>
      <c r="BI861">
        <f>(AT861-AS861)/(AT861-AM861)</f>
        <v>0</v>
      </c>
      <c r="BJ861">
        <f>(AN861-AT861)/(AN861-AM861)</f>
        <v>0</v>
      </c>
      <c r="BK861">
        <f>(BG861*BE861/AS861)</f>
        <v>0</v>
      </c>
      <c r="BL861">
        <f>(1-BK861)</f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f>$B$11*CS861+$C$11*CT861+$F$11*CU861*(1-CX861)</f>
        <v>0</v>
      </c>
      <c r="BV861">
        <f>BU861*BW861</f>
        <v>0</v>
      </c>
      <c r="BW861">
        <f>($B$11*$D$9+$C$11*$D$9+$F$11*((DH861+CZ861)/MAX(DH861+CZ861+DI861, 0.1)*$I$9+DI861/MAX(DH861+CZ861+DI861, 0.1)*$J$9))/($B$11+$C$11+$F$11)</f>
        <v>0</v>
      </c>
      <c r="BX861">
        <f>($B$11*$K$9+$C$11*$K$9+$F$11*((DH861+CZ861)/MAX(DH861+CZ861+DI861, 0.1)*$P$9+DI861/MAX(DH861+CZ861+DI861, 0.1)*$Q$9))/($B$11+$C$11+$F$11)</f>
        <v>0</v>
      </c>
      <c r="BY861">
        <v>6</v>
      </c>
      <c r="BZ861">
        <v>0.5</v>
      </c>
      <c r="CA861" t="s">
        <v>304</v>
      </c>
      <c r="CB861">
        <v>2</v>
      </c>
      <c r="CC861">
        <v>1625678903.5</v>
      </c>
      <c r="CD861">
        <v>405.575</v>
      </c>
      <c r="CE861">
        <v>419.889666666667</v>
      </c>
      <c r="CF861">
        <v>24.2889666666667</v>
      </c>
      <c r="CG861">
        <v>19.6900333333333</v>
      </c>
      <c r="CH861">
        <v>419.916666666667</v>
      </c>
      <c r="CI861">
        <v>25.9929</v>
      </c>
      <c r="CJ861">
        <v>500.000333333333</v>
      </c>
      <c r="CK861">
        <v>100.417666666667</v>
      </c>
      <c r="CL861">
        <v>0.100109466666667</v>
      </c>
      <c r="CM861">
        <v>38.8031</v>
      </c>
      <c r="CN861">
        <v>37.6828666666667</v>
      </c>
      <c r="CO861">
        <v>999.9</v>
      </c>
      <c r="CP861">
        <v>0</v>
      </c>
      <c r="CQ861">
        <v>0</v>
      </c>
      <c r="CR861">
        <v>10009.5666666667</v>
      </c>
      <c r="CS861">
        <v>0</v>
      </c>
      <c r="CT861">
        <v>5.2384</v>
      </c>
      <c r="CU861">
        <v>1045.90333333333</v>
      </c>
      <c r="CV861">
        <v>0.962006</v>
      </c>
      <c r="CW861">
        <v>0.0379937</v>
      </c>
      <c r="CX861">
        <v>0</v>
      </c>
      <c r="CY861">
        <v>1047.91666666667</v>
      </c>
      <c r="CZ861">
        <v>4.99912</v>
      </c>
      <c r="DA861">
        <v>11035.0333333333</v>
      </c>
      <c r="DB861">
        <v>6712.20333333333</v>
      </c>
      <c r="DC861">
        <v>40.333</v>
      </c>
      <c r="DD861">
        <v>42.437</v>
      </c>
      <c r="DE861">
        <v>41.8536666666667</v>
      </c>
      <c r="DF861">
        <v>42.2706666666667</v>
      </c>
      <c r="DG861">
        <v>42.9786666666667</v>
      </c>
      <c r="DH861">
        <v>1001.35333333333</v>
      </c>
      <c r="DI861">
        <v>39.55</v>
      </c>
      <c r="DJ861">
        <v>0</v>
      </c>
      <c r="DK861">
        <v>1625678905.4</v>
      </c>
      <c r="DL861">
        <v>0</v>
      </c>
      <c r="DM861">
        <v>1049.1276</v>
      </c>
      <c r="DN861">
        <v>-9.91461535510277</v>
      </c>
      <c r="DO861">
        <v>-88.7076922223533</v>
      </c>
      <c r="DP861">
        <v>11045.168</v>
      </c>
      <c r="DQ861">
        <v>15</v>
      </c>
      <c r="DR861">
        <v>1625677134.6</v>
      </c>
      <c r="DS861" t="s">
        <v>305</v>
      </c>
      <c r="DT861">
        <v>1625677128.6</v>
      </c>
      <c r="DU861">
        <v>1625677134.6</v>
      </c>
      <c r="DV861">
        <v>2</v>
      </c>
      <c r="DW861">
        <v>0.041</v>
      </c>
      <c r="DX861">
        <v>0.026</v>
      </c>
      <c r="DY861">
        <v>-14.347</v>
      </c>
      <c r="DZ861">
        <v>-1.389</v>
      </c>
      <c r="EA861">
        <v>420</v>
      </c>
      <c r="EB861">
        <v>5</v>
      </c>
      <c r="EC861">
        <v>0.14</v>
      </c>
      <c r="ED861">
        <v>0.08</v>
      </c>
      <c r="EE861">
        <v>-14.4121121951219</v>
      </c>
      <c r="EF861">
        <v>0.318160975609765</v>
      </c>
      <c r="EG861">
        <v>0.0450292869202622</v>
      </c>
      <c r="EH861">
        <v>1</v>
      </c>
      <c r="EI861">
        <v>1049.60424242424</v>
      </c>
      <c r="EJ861">
        <v>-9.95611609939476</v>
      </c>
      <c r="EK861">
        <v>0.978477575355163</v>
      </c>
      <c r="EL861">
        <v>1</v>
      </c>
      <c r="EM861">
        <v>4.56593097560976</v>
      </c>
      <c r="EN861">
        <v>0.227934564459927</v>
      </c>
      <c r="EO861">
        <v>0.0243549244587137</v>
      </c>
      <c r="EP861">
        <v>0</v>
      </c>
      <c r="EQ861">
        <v>2</v>
      </c>
      <c r="ER861">
        <v>3</v>
      </c>
      <c r="ES861" t="s">
        <v>349</v>
      </c>
      <c r="ET861">
        <v>100</v>
      </c>
      <c r="EU861">
        <v>100</v>
      </c>
      <c r="EV861">
        <v>-14.341</v>
      </c>
      <c r="EW861">
        <v>-1.7041</v>
      </c>
      <c r="EX861">
        <v>-14.3476998515065</v>
      </c>
      <c r="EY861">
        <v>0.000485247639819423</v>
      </c>
      <c r="EZ861">
        <v>-1.36446825205216e-06</v>
      </c>
      <c r="FA861">
        <v>5.78542989185787e-10</v>
      </c>
      <c r="FB861">
        <v>-1.1099058739466</v>
      </c>
      <c r="FC861">
        <v>-0.0508365997127688</v>
      </c>
      <c r="FD861">
        <v>0.00161886503163497</v>
      </c>
      <c r="FE861">
        <v>-2.08621555845513e-05</v>
      </c>
      <c r="FF861">
        <v>0</v>
      </c>
      <c r="FG861">
        <v>2096</v>
      </c>
      <c r="FH861">
        <v>2</v>
      </c>
      <c r="FI861">
        <v>28</v>
      </c>
      <c r="FJ861">
        <v>29.6</v>
      </c>
      <c r="FK861">
        <v>29.5</v>
      </c>
      <c r="FL861">
        <v>18</v>
      </c>
      <c r="FM861">
        <v>495.893</v>
      </c>
      <c r="FN861">
        <v>518.885</v>
      </c>
      <c r="FO861">
        <v>46.5134</v>
      </c>
      <c r="FP861">
        <v>27.5421</v>
      </c>
      <c r="FQ861">
        <v>30.0006</v>
      </c>
      <c r="FR861">
        <v>27.2639</v>
      </c>
      <c r="FS861">
        <v>27.2095</v>
      </c>
      <c r="FT861">
        <v>21.6995</v>
      </c>
      <c r="FU861">
        <v>0</v>
      </c>
      <c r="FV861">
        <v>38.9957</v>
      </c>
      <c r="FW861">
        <v>46.62</v>
      </c>
      <c r="FX861">
        <v>420</v>
      </c>
      <c r="FY861">
        <v>19.9736</v>
      </c>
      <c r="FZ861">
        <v>101.584</v>
      </c>
      <c r="GA861">
        <v>96.0698</v>
      </c>
    </row>
    <row r="862" spans="1:183">
      <c r="A862">
        <v>846</v>
      </c>
      <c r="B862">
        <v>1625678906.5</v>
      </c>
      <c r="C862">
        <v>1690.40000009537</v>
      </c>
      <c r="D862" t="s">
        <v>1998</v>
      </c>
      <c r="E862" t="s">
        <v>1999</v>
      </c>
      <c r="F862">
        <v>1</v>
      </c>
      <c r="G862" t="s">
        <v>302</v>
      </c>
      <c r="H862">
        <v>1625678905.5</v>
      </c>
      <c r="I862">
        <f>(J862)/1000</f>
        <v>0</v>
      </c>
      <c r="J862">
        <f>1000*CJ862*AH862*(CF862-CG862)/(100*BY862*(1000-AH862*CF862))</f>
        <v>0</v>
      </c>
      <c r="K862">
        <f>CJ862*AH862*(CE862-CD862*(1000-AH862*CG862)/(1000-AH862*CF862))/(100*BY862)</f>
        <v>0</v>
      </c>
      <c r="L862">
        <f>CD862 - IF(AH862&gt;1, K862*BY862*100.0/(AJ862*CR862), 0)</f>
        <v>0</v>
      </c>
      <c r="M862">
        <f>((S862-I862/2)*L862-K862)/(S862+I862/2)</f>
        <v>0</v>
      </c>
      <c r="N862">
        <f>M862*(CK862+CL862)/1000.0</f>
        <v>0</v>
      </c>
      <c r="O862">
        <f>(CD862 - IF(AH862&gt;1, K862*BY862*100.0/(AJ862*CR862), 0))*(CK862+CL862)/1000.0</f>
        <v>0</v>
      </c>
      <c r="P862">
        <f>2.0/((1/R862-1/Q862)+SIGN(R862)*SQRT((1/R862-1/Q862)*(1/R862-1/Q862) + 4*BZ862/((BZ862+1)*(BZ862+1))*(2*1/R862*1/Q862-1/Q862*1/Q862)))</f>
        <v>0</v>
      </c>
      <c r="Q862">
        <f>IF(LEFT(CA862,1)&lt;&gt;"0",IF(LEFT(CA862,1)="1",3.0,CB862),$D$5+$E$5*(CR862*CK862/($K$5*1000))+$F$5*(CR862*CK862/($K$5*1000))*MAX(MIN(BY862,$J$5),$I$5)*MAX(MIN(BY862,$J$5),$I$5)+$G$5*MAX(MIN(BY862,$J$5),$I$5)*(CR862*CK862/($K$5*1000))+$H$5*(CR862*CK862/($K$5*1000))*(CR862*CK862/($K$5*1000)))</f>
        <v>0</v>
      </c>
      <c r="R862">
        <f>I862*(1000-(1000*0.61365*exp(17.502*V862/(240.97+V862))/(CK862+CL862)+CF862)/2)/(1000*0.61365*exp(17.502*V862/(240.97+V862))/(CK862+CL862)-CF862)</f>
        <v>0</v>
      </c>
      <c r="S862">
        <f>1/((BZ862+1)/(P862/1.6)+1/(Q862/1.37)) + BZ862/((BZ862+1)/(P862/1.6) + BZ862/(Q862/1.37))</f>
        <v>0</v>
      </c>
      <c r="T862">
        <f>(BU862*BX862)</f>
        <v>0</v>
      </c>
      <c r="U862">
        <f>(CM862+(T862+2*0.95*5.67E-8*(((CM862+$B$7)+273)^4-(CM862+273)^4)-44100*I862)/(1.84*29.3*Q862+8*0.95*5.67E-8*(CM862+273)^3))</f>
        <v>0</v>
      </c>
      <c r="V862">
        <f>($C$7*CN862+$D$7*CO862+$E$7*U862)</f>
        <v>0</v>
      </c>
      <c r="W862">
        <f>0.61365*exp(17.502*V862/(240.97+V862))</f>
        <v>0</v>
      </c>
      <c r="X862">
        <f>(Y862/Z862*100)</f>
        <v>0</v>
      </c>
      <c r="Y862">
        <f>CF862*(CK862+CL862)/1000</f>
        <v>0</v>
      </c>
      <c r="Z862">
        <f>0.61365*exp(17.502*CM862/(240.97+CM862))</f>
        <v>0</v>
      </c>
      <c r="AA862">
        <f>(W862-CF862*(CK862+CL862)/1000)</f>
        <v>0</v>
      </c>
      <c r="AB862">
        <f>(-I862*44100)</f>
        <v>0</v>
      </c>
      <c r="AC862">
        <f>2*29.3*Q862*0.92*(CM862-V862)</f>
        <v>0</v>
      </c>
      <c r="AD862">
        <f>2*0.95*5.67E-8*(((CM862+$B$7)+273)^4-(V862+273)^4)</f>
        <v>0</v>
      </c>
      <c r="AE862">
        <f>T862+AD862+AB862+AC862</f>
        <v>0</v>
      </c>
      <c r="AF862">
        <v>0</v>
      </c>
      <c r="AG862">
        <v>0</v>
      </c>
      <c r="AH862">
        <f>IF(AF862*$H$13&gt;=AJ862,1.0,(AJ862/(AJ862-AF862*$H$13)))</f>
        <v>0</v>
      </c>
      <c r="AI862">
        <f>(AH862-1)*100</f>
        <v>0</v>
      </c>
      <c r="AJ862">
        <f>MAX(0,($B$13+$C$13*CR862)/(1+$D$13*CR862)*CK862/(CM862+273)*$E$13)</f>
        <v>0</v>
      </c>
      <c r="AK862" t="s">
        <v>303</v>
      </c>
      <c r="AL862" t="s">
        <v>303</v>
      </c>
      <c r="AM862">
        <v>0</v>
      </c>
      <c r="AN862">
        <v>0</v>
      </c>
      <c r="AO862">
        <f>1-AM862/AN862</f>
        <v>0</v>
      </c>
      <c r="AP862">
        <v>0</v>
      </c>
      <c r="AQ862" t="s">
        <v>303</v>
      </c>
      <c r="AR862" t="s">
        <v>303</v>
      </c>
      <c r="AS862">
        <v>0</v>
      </c>
      <c r="AT862">
        <v>0</v>
      </c>
      <c r="AU862">
        <f>1-AS862/AT862</f>
        <v>0</v>
      </c>
      <c r="AV862">
        <v>0.5</v>
      </c>
      <c r="AW862">
        <f>BV862</f>
        <v>0</v>
      </c>
      <c r="AX862">
        <f>K862</f>
        <v>0</v>
      </c>
      <c r="AY862">
        <f>AU862*AV862*AW862</f>
        <v>0</v>
      </c>
      <c r="AZ862">
        <f>(AX862-AP862)/AW862</f>
        <v>0</v>
      </c>
      <c r="BA862">
        <f>(AN862-AT862)/AT862</f>
        <v>0</v>
      </c>
      <c r="BB862">
        <f>AM862/(AO862+AM862/AT862)</f>
        <v>0</v>
      </c>
      <c r="BC862" t="s">
        <v>303</v>
      </c>
      <c r="BD862">
        <v>0</v>
      </c>
      <c r="BE862">
        <f>IF(BD862&lt;&gt;0, BD862, BB862)</f>
        <v>0</v>
      </c>
      <c r="BF862">
        <f>1-BE862/AT862</f>
        <v>0</v>
      </c>
      <c r="BG862">
        <f>(AT862-AS862)/(AT862-BE862)</f>
        <v>0</v>
      </c>
      <c r="BH862">
        <f>(AN862-AT862)/(AN862-BE862)</f>
        <v>0</v>
      </c>
      <c r="BI862">
        <f>(AT862-AS862)/(AT862-AM862)</f>
        <v>0</v>
      </c>
      <c r="BJ862">
        <f>(AN862-AT862)/(AN862-AM862)</f>
        <v>0</v>
      </c>
      <c r="BK862">
        <f>(BG862*BE862/AS862)</f>
        <v>0</v>
      </c>
      <c r="BL862">
        <f>(1-BK862)</f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f>$B$11*CS862+$C$11*CT862+$F$11*CU862*(1-CX862)</f>
        <v>0</v>
      </c>
      <c r="BV862">
        <f>BU862*BW862</f>
        <v>0</v>
      </c>
      <c r="BW862">
        <f>($B$11*$D$9+$C$11*$D$9+$F$11*((DH862+CZ862)/MAX(DH862+CZ862+DI862, 0.1)*$I$9+DI862/MAX(DH862+CZ862+DI862, 0.1)*$J$9))/($B$11+$C$11+$F$11)</f>
        <v>0</v>
      </c>
      <c r="BX862">
        <f>($B$11*$K$9+$C$11*$K$9+$F$11*((DH862+CZ862)/MAX(DH862+CZ862+DI862, 0.1)*$P$9+DI862/MAX(DH862+CZ862+DI862, 0.1)*$Q$9))/($B$11+$C$11+$F$11)</f>
        <v>0</v>
      </c>
      <c r="BY862">
        <v>6</v>
      </c>
      <c r="BZ862">
        <v>0.5</v>
      </c>
      <c r="CA862" t="s">
        <v>304</v>
      </c>
      <c r="CB862">
        <v>2</v>
      </c>
      <c r="CC862">
        <v>1625678905.5</v>
      </c>
      <c r="CD862">
        <v>405.580333333333</v>
      </c>
      <c r="CE862">
        <v>419.976333333333</v>
      </c>
      <c r="CF862">
        <v>24.3161666666667</v>
      </c>
      <c r="CG862">
        <v>19.6954</v>
      </c>
      <c r="CH862">
        <v>419.922333333333</v>
      </c>
      <c r="CI862">
        <v>26.0203333333333</v>
      </c>
      <c r="CJ862">
        <v>499.973</v>
      </c>
      <c r="CK862">
        <v>100.415666666667</v>
      </c>
      <c r="CL862">
        <v>0.0998916333333333</v>
      </c>
      <c r="CM862">
        <v>38.8348666666667</v>
      </c>
      <c r="CN862">
        <v>37.7126666666667</v>
      </c>
      <c r="CO862">
        <v>999.9</v>
      </c>
      <c r="CP862">
        <v>0</v>
      </c>
      <c r="CQ862">
        <v>0</v>
      </c>
      <c r="CR862">
        <v>9996.25</v>
      </c>
      <c r="CS862">
        <v>0</v>
      </c>
      <c r="CT862">
        <v>5.2384</v>
      </c>
      <c r="CU862">
        <v>1045.90333333333</v>
      </c>
      <c r="CV862">
        <v>0.962006</v>
      </c>
      <c r="CW862">
        <v>0.0379937</v>
      </c>
      <c r="CX862">
        <v>0</v>
      </c>
      <c r="CY862">
        <v>1047.83333333333</v>
      </c>
      <c r="CZ862">
        <v>4.99912</v>
      </c>
      <c r="DA862">
        <v>11031.5</v>
      </c>
      <c r="DB862">
        <v>6712.19333333333</v>
      </c>
      <c r="DC862">
        <v>40.2083333333333</v>
      </c>
      <c r="DD862">
        <v>42.4163333333333</v>
      </c>
      <c r="DE862">
        <v>41.5623333333333</v>
      </c>
      <c r="DF862">
        <v>42.2916666666667</v>
      </c>
      <c r="DG862">
        <v>43.0623333333333</v>
      </c>
      <c r="DH862">
        <v>1001.35333333333</v>
      </c>
      <c r="DI862">
        <v>39.55</v>
      </c>
      <c r="DJ862">
        <v>0</v>
      </c>
      <c r="DK862">
        <v>1625678907.2</v>
      </c>
      <c r="DL862">
        <v>0</v>
      </c>
      <c r="DM862">
        <v>1048.9</v>
      </c>
      <c r="DN862">
        <v>-9.91863247243584</v>
      </c>
      <c r="DO862">
        <v>-89.6752137847023</v>
      </c>
      <c r="DP862">
        <v>11042.7307692308</v>
      </c>
      <c r="DQ862">
        <v>15</v>
      </c>
      <c r="DR862">
        <v>1625677134.6</v>
      </c>
      <c r="DS862" t="s">
        <v>305</v>
      </c>
      <c r="DT862">
        <v>1625677128.6</v>
      </c>
      <c r="DU862">
        <v>1625677134.6</v>
      </c>
      <c r="DV862">
        <v>2</v>
      </c>
      <c r="DW862">
        <v>0.041</v>
      </c>
      <c r="DX862">
        <v>0.026</v>
      </c>
      <c r="DY862">
        <v>-14.347</v>
      </c>
      <c r="DZ862">
        <v>-1.389</v>
      </c>
      <c r="EA862">
        <v>420</v>
      </c>
      <c r="EB862">
        <v>5</v>
      </c>
      <c r="EC862">
        <v>0.14</v>
      </c>
      <c r="ED862">
        <v>0.08</v>
      </c>
      <c r="EE862">
        <v>-14.4067097560976</v>
      </c>
      <c r="EF862">
        <v>0.302830662020905</v>
      </c>
      <c r="EG862">
        <v>0.0450868095192312</v>
      </c>
      <c r="EH862">
        <v>1</v>
      </c>
      <c r="EI862">
        <v>1049.26941176471</v>
      </c>
      <c r="EJ862">
        <v>-9.55835232252215</v>
      </c>
      <c r="EK862">
        <v>0.963189985463354</v>
      </c>
      <c r="EL862">
        <v>1</v>
      </c>
      <c r="EM862">
        <v>4.57572073170732</v>
      </c>
      <c r="EN862">
        <v>0.21857414634146</v>
      </c>
      <c r="EO862">
        <v>0.0232184646233253</v>
      </c>
      <c r="EP862">
        <v>0</v>
      </c>
      <c r="EQ862">
        <v>2</v>
      </c>
      <c r="ER862">
        <v>3</v>
      </c>
      <c r="ES862" t="s">
        <v>349</v>
      </c>
      <c r="ET862">
        <v>100</v>
      </c>
      <c r="EU862">
        <v>100</v>
      </c>
      <c r="EV862">
        <v>-14.341</v>
      </c>
      <c r="EW862">
        <v>-1.7043</v>
      </c>
      <c r="EX862">
        <v>-14.3476998515065</v>
      </c>
      <c r="EY862">
        <v>0.000485247639819423</v>
      </c>
      <c r="EZ862">
        <v>-1.36446825205216e-06</v>
      </c>
      <c r="FA862">
        <v>5.78542989185787e-10</v>
      </c>
      <c r="FB862">
        <v>-1.1099058739466</v>
      </c>
      <c r="FC862">
        <v>-0.0508365997127688</v>
      </c>
      <c r="FD862">
        <v>0.00161886503163497</v>
      </c>
      <c r="FE862">
        <v>-2.08621555845513e-05</v>
      </c>
      <c r="FF862">
        <v>0</v>
      </c>
      <c r="FG862">
        <v>2096</v>
      </c>
      <c r="FH862">
        <v>2</v>
      </c>
      <c r="FI862">
        <v>28</v>
      </c>
      <c r="FJ862">
        <v>29.6</v>
      </c>
      <c r="FK862">
        <v>29.5</v>
      </c>
      <c r="FL862">
        <v>18</v>
      </c>
      <c r="FM862">
        <v>496.021</v>
      </c>
      <c r="FN862">
        <v>518.932</v>
      </c>
      <c r="FO862">
        <v>46.5513</v>
      </c>
      <c r="FP862">
        <v>27.5469</v>
      </c>
      <c r="FQ862">
        <v>30.0006</v>
      </c>
      <c r="FR862">
        <v>27.2669</v>
      </c>
      <c r="FS862">
        <v>27.2125</v>
      </c>
      <c r="FT862">
        <v>21.6986</v>
      </c>
      <c r="FU862">
        <v>0</v>
      </c>
      <c r="FV862">
        <v>38.9957</v>
      </c>
      <c r="FW862">
        <v>46.62</v>
      </c>
      <c r="FX862">
        <v>420</v>
      </c>
      <c r="FY862">
        <v>19.9453</v>
      </c>
      <c r="FZ862">
        <v>101.584</v>
      </c>
      <c r="GA862">
        <v>96.0702</v>
      </c>
    </row>
    <row r="863" spans="1:183">
      <c r="A863">
        <v>847</v>
      </c>
      <c r="B863">
        <v>1625678908.5</v>
      </c>
      <c r="C863">
        <v>1692.40000009537</v>
      </c>
      <c r="D863" t="s">
        <v>2000</v>
      </c>
      <c r="E863" t="s">
        <v>2001</v>
      </c>
      <c r="F863">
        <v>1</v>
      </c>
      <c r="G863" t="s">
        <v>302</v>
      </c>
      <c r="H863">
        <v>1625678907.5</v>
      </c>
      <c r="I863">
        <f>(J863)/1000</f>
        <v>0</v>
      </c>
      <c r="J863">
        <f>1000*CJ863*AH863*(CF863-CG863)/(100*BY863*(1000-AH863*CF863))</f>
        <v>0</v>
      </c>
      <c r="K863">
        <f>CJ863*AH863*(CE863-CD863*(1000-AH863*CG863)/(1000-AH863*CF863))/(100*BY863)</f>
        <v>0</v>
      </c>
      <c r="L863">
        <f>CD863 - IF(AH863&gt;1, K863*BY863*100.0/(AJ863*CR863), 0)</f>
        <v>0</v>
      </c>
      <c r="M863">
        <f>((S863-I863/2)*L863-K863)/(S863+I863/2)</f>
        <v>0</v>
      </c>
      <c r="N863">
        <f>M863*(CK863+CL863)/1000.0</f>
        <v>0</v>
      </c>
      <c r="O863">
        <f>(CD863 - IF(AH863&gt;1, K863*BY863*100.0/(AJ863*CR863), 0))*(CK863+CL863)/1000.0</f>
        <v>0</v>
      </c>
      <c r="P863">
        <f>2.0/((1/R863-1/Q863)+SIGN(R863)*SQRT((1/R863-1/Q863)*(1/R863-1/Q863) + 4*BZ863/((BZ863+1)*(BZ863+1))*(2*1/R863*1/Q863-1/Q863*1/Q863)))</f>
        <v>0</v>
      </c>
      <c r="Q863">
        <f>IF(LEFT(CA863,1)&lt;&gt;"0",IF(LEFT(CA863,1)="1",3.0,CB863),$D$5+$E$5*(CR863*CK863/($K$5*1000))+$F$5*(CR863*CK863/($K$5*1000))*MAX(MIN(BY863,$J$5),$I$5)*MAX(MIN(BY863,$J$5),$I$5)+$G$5*MAX(MIN(BY863,$J$5),$I$5)*(CR863*CK863/($K$5*1000))+$H$5*(CR863*CK863/($K$5*1000))*(CR863*CK863/($K$5*1000)))</f>
        <v>0</v>
      </c>
      <c r="R863">
        <f>I863*(1000-(1000*0.61365*exp(17.502*V863/(240.97+V863))/(CK863+CL863)+CF863)/2)/(1000*0.61365*exp(17.502*V863/(240.97+V863))/(CK863+CL863)-CF863)</f>
        <v>0</v>
      </c>
      <c r="S863">
        <f>1/((BZ863+1)/(P863/1.6)+1/(Q863/1.37)) + BZ863/((BZ863+1)/(P863/1.6) + BZ863/(Q863/1.37))</f>
        <v>0</v>
      </c>
      <c r="T863">
        <f>(BU863*BX863)</f>
        <v>0</v>
      </c>
      <c r="U863">
        <f>(CM863+(T863+2*0.95*5.67E-8*(((CM863+$B$7)+273)^4-(CM863+273)^4)-44100*I863)/(1.84*29.3*Q863+8*0.95*5.67E-8*(CM863+273)^3))</f>
        <v>0</v>
      </c>
      <c r="V863">
        <f>($C$7*CN863+$D$7*CO863+$E$7*U863)</f>
        <v>0</v>
      </c>
      <c r="W863">
        <f>0.61365*exp(17.502*V863/(240.97+V863))</f>
        <v>0</v>
      </c>
      <c r="X863">
        <f>(Y863/Z863*100)</f>
        <v>0</v>
      </c>
      <c r="Y863">
        <f>CF863*(CK863+CL863)/1000</f>
        <v>0</v>
      </c>
      <c r="Z863">
        <f>0.61365*exp(17.502*CM863/(240.97+CM863))</f>
        <v>0</v>
      </c>
      <c r="AA863">
        <f>(W863-CF863*(CK863+CL863)/1000)</f>
        <v>0</v>
      </c>
      <c r="AB863">
        <f>(-I863*44100)</f>
        <v>0</v>
      </c>
      <c r="AC863">
        <f>2*29.3*Q863*0.92*(CM863-V863)</f>
        <v>0</v>
      </c>
      <c r="AD863">
        <f>2*0.95*5.67E-8*(((CM863+$B$7)+273)^4-(V863+273)^4)</f>
        <v>0</v>
      </c>
      <c r="AE863">
        <f>T863+AD863+AB863+AC863</f>
        <v>0</v>
      </c>
      <c r="AF863">
        <v>0</v>
      </c>
      <c r="AG863">
        <v>0</v>
      </c>
      <c r="AH863">
        <f>IF(AF863*$H$13&gt;=AJ863,1.0,(AJ863/(AJ863-AF863*$H$13)))</f>
        <v>0</v>
      </c>
      <c r="AI863">
        <f>(AH863-1)*100</f>
        <v>0</v>
      </c>
      <c r="AJ863">
        <f>MAX(0,($B$13+$C$13*CR863)/(1+$D$13*CR863)*CK863/(CM863+273)*$E$13)</f>
        <v>0</v>
      </c>
      <c r="AK863" t="s">
        <v>303</v>
      </c>
      <c r="AL863" t="s">
        <v>303</v>
      </c>
      <c r="AM863">
        <v>0</v>
      </c>
      <c r="AN863">
        <v>0</v>
      </c>
      <c r="AO863">
        <f>1-AM863/AN863</f>
        <v>0</v>
      </c>
      <c r="AP863">
        <v>0</v>
      </c>
      <c r="AQ863" t="s">
        <v>303</v>
      </c>
      <c r="AR863" t="s">
        <v>303</v>
      </c>
      <c r="AS863">
        <v>0</v>
      </c>
      <c r="AT863">
        <v>0</v>
      </c>
      <c r="AU863">
        <f>1-AS863/AT863</f>
        <v>0</v>
      </c>
      <c r="AV863">
        <v>0.5</v>
      </c>
      <c r="AW863">
        <f>BV863</f>
        <v>0</v>
      </c>
      <c r="AX863">
        <f>K863</f>
        <v>0</v>
      </c>
      <c r="AY863">
        <f>AU863*AV863*AW863</f>
        <v>0</v>
      </c>
      <c r="AZ863">
        <f>(AX863-AP863)/AW863</f>
        <v>0</v>
      </c>
      <c r="BA863">
        <f>(AN863-AT863)/AT863</f>
        <v>0</v>
      </c>
      <c r="BB863">
        <f>AM863/(AO863+AM863/AT863)</f>
        <v>0</v>
      </c>
      <c r="BC863" t="s">
        <v>303</v>
      </c>
      <c r="BD863">
        <v>0</v>
      </c>
      <c r="BE863">
        <f>IF(BD863&lt;&gt;0, BD863, BB863)</f>
        <v>0</v>
      </c>
      <c r="BF863">
        <f>1-BE863/AT863</f>
        <v>0</v>
      </c>
      <c r="BG863">
        <f>(AT863-AS863)/(AT863-BE863)</f>
        <v>0</v>
      </c>
      <c r="BH863">
        <f>(AN863-AT863)/(AN863-BE863)</f>
        <v>0</v>
      </c>
      <c r="BI863">
        <f>(AT863-AS863)/(AT863-AM863)</f>
        <v>0</v>
      </c>
      <c r="BJ863">
        <f>(AN863-AT863)/(AN863-AM863)</f>
        <v>0</v>
      </c>
      <c r="BK863">
        <f>(BG863*BE863/AS863)</f>
        <v>0</v>
      </c>
      <c r="BL863">
        <f>(1-BK863)</f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f>$B$11*CS863+$C$11*CT863+$F$11*CU863*(1-CX863)</f>
        <v>0</v>
      </c>
      <c r="BV863">
        <f>BU863*BW863</f>
        <v>0</v>
      </c>
      <c r="BW863">
        <f>($B$11*$D$9+$C$11*$D$9+$F$11*((DH863+CZ863)/MAX(DH863+CZ863+DI863, 0.1)*$I$9+DI863/MAX(DH863+CZ863+DI863, 0.1)*$J$9))/($B$11+$C$11+$F$11)</f>
        <v>0</v>
      </c>
      <c r="BX863">
        <f>($B$11*$K$9+$C$11*$K$9+$F$11*((DH863+CZ863)/MAX(DH863+CZ863+DI863, 0.1)*$P$9+DI863/MAX(DH863+CZ863+DI863, 0.1)*$Q$9))/($B$11+$C$11+$F$11)</f>
        <v>0</v>
      </c>
      <c r="BY863">
        <v>6</v>
      </c>
      <c r="BZ863">
        <v>0.5</v>
      </c>
      <c r="CA863" t="s">
        <v>304</v>
      </c>
      <c r="CB863">
        <v>2</v>
      </c>
      <c r="CC863">
        <v>1625678907.5</v>
      </c>
      <c r="CD863">
        <v>405.597</v>
      </c>
      <c r="CE863">
        <v>420.025</v>
      </c>
      <c r="CF863">
        <v>24.3395666666667</v>
      </c>
      <c r="CG863">
        <v>19.7138666666667</v>
      </c>
      <c r="CH863">
        <v>419.939</v>
      </c>
      <c r="CI863">
        <v>26.0439</v>
      </c>
      <c r="CJ863">
        <v>500.091666666667</v>
      </c>
      <c r="CK863">
        <v>100.415666666667</v>
      </c>
      <c r="CL863">
        <v>0.100003433333333</v>
      </c>
      <c r="CM863">
        <v>38.8642333333333</v>
      </c>
      <c r="CN863">
        <v>37.7393666666667</v>
      </c>
      <c r="CO863">
        <v>999.9</v>
      </c>
      <c r="CP863">
        <v>0</v>
      </c>
      <c r="CQ863">
        <v>0</v>
      </c>
      <c r="CR863">
        <v>10029.3666666667</v>
      </c>
      <c r="CS863">
        <v>0</v>
      </c>
      <c r="CT863">
        <v>5.2384</v>
      </c>
      <c r="CU863">
        <v>1046</v>
      </c>
      <c r="CV863">
        <v>0.962009666666667</v>
      </c>
      <c r="CW863">
        <v>0.0379900333333333</v>
      </c>
      <c r="CX863">
        <v>0</v>
      </c>
      <c r="CY863">
        <v>1047.38333333333</v>
      </c>
      <c r="CZ863">
        <v>4.99912</v>
      </c>
      <c r="DA863">
        <v>11030.1666666667</v>
      </c>
      <c r="DB863">
        <v>6712.83333333333</v>
      </c>
      <c r="DC863">
        <v>40.1246666666667</v>
      </c>
      <c r="DD863">
        <v>42.437</v>
      </c>
      <c r="DE863">
        <v>41.458</v>
      </c>
      <c r="DF863">
        <v>42.2083333333333</v>
      </c>
      <c r="DG863">
        <v>43</v>
      </c>
      <c r="DH863">
        <v>1001.45</v>
      </c>
      <c r="DI863">
        <v>39.55</v>
      </c>
      <c r="DJ863">
        <v>0</v>
      </c>
      <c r="DK863">
        <v>1625678909.6</v>
      </c>
      <c r="DL863">
        <v>0</v>
      </c>
      <c r="DM863">
        <v>1048.51923076923</v>
      </c>
      <c r="DN863">
        <v>-10.588717936992</v>
      </c>
      <c r="DO863">
        <v>-89.7606838163012</v>
      </c>
      <c r="DP863">
        <v>11039.1346153846</v>
      </c>
      <c r="DQ863">
        <v>15</v>
      </c>
      <c r="DR863">
        <v>1625677134.6</v>
      </c>
      <c r="DS863" t="s">
        <v>305</v>
      </c>
      <c r="DT863">
        <v>1625677128.6</v>
      </c>
      <c r="DU863">
        <v>1625677134.6</v>
      </c>
      <c r="DV863">
        <v>2</v>
      </c>
      <c r="DW863">
        <v>0.041</v>
      </c>
      <c r="DX863">
        <v>0.026</v>
      </c>
      <c r="DY863">
        <v>-14.347</v>
      </c>
      <c r="DZ863">
        <v>-1.389</v>
      </c>
      <c r="EA863">
        <v>420</v>
      </c>
      <c r="EB863">
        <v>5</v>
      </c>
      <c r="EC863">
        <v>0.14</v>
      </c>
      <c r="ED863">
        <v>0.08</v>
      </c>
      <c r="EE863">
        <v>-14.4053463414634</v>
      </c>
      <c r="EF863">
        <v>0.206458536585379</v>
      </c>
      <c r="EG863">
        <v>0.0441686739093194</v>
      </c>
      <c r="EH863">
        <v>1</v>
      </c>
      <c r="EI863">
        <v>1048.93333333333</v>
      </c>
      <c r="EJ863">
        <v>-9.90864531395386</v>
      </c>
      <c r="EK863">
        <v>0.96903158989902</v>
      </c>
      <c r="EL863">
        <v>1</v>
      </c>
      <c r="EM863">
        <v>4.58410390243902</v>
      </c>
      <c r="EN863">
        <v>0.227544878048781</v>
      </c>
      <c r="EO863">
        <v>0.0241322513558656</v>
      </c>
      <c r="EP863">
        <v>0</v>
      </c>
      <c r="EQ863">
        <v>2</v>
      </c>
      <c r="ER863">
        <v>3</v>
      </c>
      <c r="ES863" t="s">
        <v>349</v>
      </c>
      <c r="ET863">
        <v>100</v>
      </c>
      <c r="EU863">
        <v>100</v>
      </c>
      <c r="EV863">
        <v>-14.342</v>
      </c>
      <c r="EW863">
        <v>-1.7044</v>
      </c>
      <c r="EX863">
        <v>-14.3476998515065</v>
      </c>
      <c r="EY863">
        <v>0.000485247639819423</v>
      </c>
      <c r="EZ863">
        <v>-1.36446825205216e-06</v>
      </c>
      <c r="FA863">
        <v>5.78542989185787e-10</v>
      </c>
      <c r="FB863">
        <v>-1.1099058739466</v>
      </c>
      <c r="FC863">
        <v>-0.0508365997127688</v>
      </c>
      <c r="FD863">
        <v>0.00161886503163497</v>
      </c>
      <c r="FE863">
        <v>-2.08621555845513e-05</v>
      </c>
      <c r="FF863">
        <v>0</v>
      </c>
      <c r="FG863">
        <v>2096</v>
      </c>
      <c r="FH863">
        <v>2</v>
      </c>
      <c r="FI863">
        <v>28</v>
      </c>
      <c r="FJ863">
        <v>29.7</v>
      </c>
      <c r="FK863">
        <v>29.6</v>
      </c>
      <c r="FL863">
        <v>18</v>
      </c>
      <c r="FM863">
        <v>496.001</v>
      </c>
      <c r="FN863">
        <v>519.049</v>
      </c>
      <c r="FO863">
        <v>46.5909</v>
      </c>
      <c r="FP863">
        <v>27.5504</v>
      </c>
      <c r="FQ863">
        <v>30.0007</v>
      </c>
      <c r="FR863">
        <v>27.2698</v>
      </c>
      <c r="FS863">
        <v>27.2154</v>
      </c>
      <c r="FT863">
        <v>21.7001</v>
      </c>
      <c r="FU863">
        <v>0</v>
      </c>
      <c r="FV863">
        <v>38.9957</v>
      </c>
      <c r="FW863">
        <v>46.68</v>
      </c>
      <c r="FX863">
        <v>420</v>
      </c>
      <c r="FY863">
        <v>19.9134</v>
      </c>
      <c r="FZ863">
        <v>101.583</v>
      </c>
      <c r="GA863">
        <v>96.0694</v>
      </c>
    </row>
    <row r="864" spans="1:183">
      <c r="A864">
        <v>848</v>
      </c>
      <c r="B864">
        <v>1625678910.5</v>
      </c>
      <c r="C864">
        <v>1694.40000009537</v>
      </c>
      <c r="D864" t="s">
        <v>2002</v>
      </c>
      <c r="E864" t="s">
        <v>2003</v>
      </c>
      <c r="F864">
        <v>1</v>
      </c>
      <c r="G864" t="s">
        <v>302</v>
      </c>
      <c r="H864">
        <v>1625678909.5</v>
      </c>
      <c r="I864">
        <f>(J864)/1000</f>
        <v>0</v>
      </c>
      <c r="J864">
        <f>1000*CJ864*AH864*(CF864-CG864)/(100*BY864*(1000-AH864*CF864))</f>
        <v>0</v>
      </c>
      <c r="K864">
        <f>CJ864*AH864*(CE864-CD864*(1000-AH864*CG864)/(1000-AH864*CF864))/(100*BY864)</f>
        <v>0</v>
      </c>
      <c r="L864">
        <f>CD864 - IF(AH864&gt;1, K864*BY864*100.0/(AJ864*CR864), 0)</f>
        <v>0</v>
      </c>
      <c r="M864">
        <f>((S864-I864/2)*L864-K864)/(S864+I864/2)</f>
        <v>0</v>
      </c>
      <c r="N864">
        <f>M864*(CK864+CL864)/1000.0</f>
        <v>0</v>
      </c>
      <c r="O864">
        <f>(CD864 - IF(AH864&gt;1, K864*BY864*100.0/(AJ864*CR864), 0))*(CK864+CL864)/1000.0</f>
        <v>0</v>
      </c>
      <c r="P864">
        <f>2.0/((1/R864-1/Q864)+SIGN(R864)*SQRT((1/R864-1/Q864)*(1/R864-1/Q864) + 4*BZ864/((BZ864+1)*(BZ864+1))*(2*1/R864*1/Q864-1/Q864*1/Q864)))</f>
        <v>0</v>
      </c>
      <c r="Q864">
        <f>IF(LEFT(CA864,1)&lt;&gt;"0",IF(LEFT(CA864,1)="1",3.0,CB864),$D$5+$E$5*(CR864*CK864/($K$5*1000))+$F$5*(CR864*CK864/($K$5*1000))*MAX(MIN(BY864,$J$5),$I$5)*MAX(MIN(BY864,$J$5),$I$5)+$G$5*MAX(MIN(BY864,$J$5),$I$5)*(CR864*CK864/($K$5*1000))+$H$5*(CR864*CK864/($K$5*1000))*(CR864*CK864/($K$5*1000)))</f>
        <v>0</v>
      </c>
      <c r="R864">
        <f>I864*(1000-(1000*0.61365*exp(17.502*V864/(240.97+V864))/(CK864+CL864)+CF864)/2)/(1000*0.61365*exp(17.502*V864/(240.97+V864))/(CK864+CL864)-CF864)</f>
        <v>0</v>
      </c>
      <c r="S864">
        <f>1/((BZ864+1)/(P864/1.6)+1/(Q864/1.37)) + BZ864/((BZ864+1)/(P864/1.6) + BZ864/(Q864/1.37))</f>
        <v>0</v>
      </c>
      <c r="T864">
        <f>(BU864*BX864)</f>
        <v>0</v>
      </c>
      <c r="U864">
        <f>(CM864+(T864+2*0.95*5.67E-8*(((CM864+$B$7)+273)^4-(CM864+273)^4)-44100*I864)/(1.84*29.3*Q864+8*0.95*5.67E-8*(CM864+273)^3))</f>
        <v>0</v>
      </c>
      <c r="V864">
        <f>($C$7*CN864+$D$7*CO864+$E$7*U864)</f>
        <v>0</v>
      </c>
      <c r="W864">
        <f>0.61365*exp(17.502*V864/(240.97+V864))</f>
        <v>0</v>
      </c>
      <c r="X864">
        <f>(Y864/Z864*100)</f>
        <v>0</v>
      </c>
      <c r="Y864">
        <f>CF864*(CK864+CL864)/1000</f>
        <v>0</v>
      </c>
      <c r="Z864">
        <f>0.61365*exp(17.502*CM864/(240.97+CM864))</f>
        <v>0</v>
      </c>
      <c r="AA864">
        <f>(W864-CF864*(CK864+CL864)/1000)</f>
        <v>0</v>
      </c>
      <c r="AB864">
        <f>(-I864*44100)</f>
        <v>0</v>
      </c>
      <c r="AC864">
        <f>2*29.3*Q864*0.92*(CM864-V864)</f>
        <v>0</v>
      </c>
      <c r="AD864">
        <f>2*0.95*5.67E-8*(((CM864+$B$7)+273)^4-(V864+273)^4)</f>
        <v>0</v>
      </c>
      <c r="AE864">
        <f>T864+AD864+AB864+AC864</f>
        <v>0</v>
      </c>
      <c r="AF864">
        <v>0</v>
      </c>
      <c r="AG864">
        <v>0</v>
      </c>
      <c r="AH864">
        <f>IF(AF864*$H$13&gt;=AJ864,1.0,(AJ864/(AJ864-AF864*$H$13)))</f>
        <v>0</v>
      </c>
      <c r="AI864">
        <f>(AH864-1)*100</f>
        <v>0</v>
      </c>
      <c r="AJ864">
        <f>MAX(0,($B$13+$C$13*CR864)/(1+$D$13*CR864)*CK864/(CM864+273)*$E$13)</f>
        <v>0</v>
      </c>
      <c r="AK864" t="s">
        <v>303</v>
      </c>
      <c r="AL864" t="s">
        <v>303</v>
      </c>
      <c r="AM864">
        <v>0</v>
      </c>
      <c r="AN864">
        <v>0</v>
      </c>
      <c r="AO864">
        <f>1-AM864/AN864</f>
        <v>0</v>
      </c>
      <c r="AP864">
        <v>0</v>
      </c>
      <c r="AQ864" t="s">
        <v>303</v>
      </c>
      <c r="AR864" t="s">
        <v>303</v>
      </c>
      <c r="AS864">
        <v>0</v>
      </c>
      <c r="AT864">
        <v>0</v>
      </c>
      <c r="AU864">
        <f>1-AS864/AT864</f>
        <v>0</v>
      </c>
      <c r="AV864">
        <v>0.5</v>
      </c>
      <c r="AW864">
        <f>BV864</f>
        <v>0</v>
      </c>
      <c r="AX864">
        <f>K864</f>
        <v>0</v>
      </c>
      <c r="AY864">
        <f>AU864*AV864*AW864</f>
        <v>0</v>
      </c>
      <c r="AZ864">
        <f>(AX864-AP864)/AW864</f>
        <v>0</v>
      </c>
      <c r="BA864">
        <f>(AN864-AT864)/AT864</f>
        <v>0</v>
      </c>
      <c r="BB864">
        <f>AM864/(AO864+AM864/AT864)</f>
        <v>0</v>
      </c>
      <c r="BC864" t="s">
        <v>303</v>
      </c>
      <c r="BD864">
        <v>0</v>
      </c>
      <c r="BE864">
        <f>IF(BD864&lt;&gt;0, BD864, BB864)</f>
        <v>0</v>
      </c>
      <c r="BF864">
        <f>1-BE864/AT864</f>
        <v>0</v>
      </c>
      <c r="BG864">
        <f>(AT864-AS864)/(AT864-BE864)</f>
        <v>0</v>
      </c>
      <c r="BH864">
        <f>(AN864-AT864)/(AN864-BE864)</f>
        <v>0</v>
      </c>
      <c r="BI864">
        <f>(AT864-AS864)/(AT864-AM864)</f>
        <v>0</v>
      </c>
      <c r="BJ864">
        <f>(AN864-AT864)/(AN864-AM864)</f>
        <v>0</v>
      </c>
      <c r="BK864">
        <f>(BG864*BE864/AS864)</f>
        <v>0</v>
      </c>
      <c r="BL864">
        <f>(1-BK864)</f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f>$B$11*CS864+$C$11*CT864+$F$11*CU864*(1-CX864)</f>
        <v>0</v>
      </c>
      <c r="BV864">
        <f>BU864*BW864</f>
        <v>0</v>
      </c>
      <c r="BW864">
        <f>($B$11*$D$9+$C$11*$D$9+$F$11*((DH864+CZ864)/MAX(DH864+CZ864+DI864, 0.1)*$I$9+DI864/MAX(DH864+CZ864+DI864, 0.1)*$J$9))/($B$11+$C$11+$F$11)</f>
        <v>0</v>
      </c>
      <c r="BX864">
        <f>($B$11*$K$9+$C$11*$K$9+$F$11*((DH864+CZ864)/MAX(DH864+CZ864+DI864, 0.1)*$P$9+DI864/MAX(DH864+CZ864+DI864, 0.1)*$Q$9))/($B$11+$C$11+$F$11)</f>
        <v>0</v>
      </c>
      <c r="BY864">
        <v>6</v>
      </c>
      <c r="BZ864">
        <v>0.5</v>
      </c>
      <c r="CA864" t="s">
        <v>304</v>
      </c>
      <c r="CB864">
        <v>2</v>
      </c>
      <c r="CC864">
        <v>1625678909.5</v>
      </c>
      <c r="CD864">
        <v>405.620333333333</v>
      </c>
      <c r="CE864">
        <v>419.968</v>
      </c>
      <c r="CF864">
        <v>24.3604333333333</v>
      </c>
      <c r="CG864">
        <v>19.7392333333333</v>
      </c>
      <c r="CH864">
        <v>419.961666666667</v>
      </c>
      <c r="CI864">
        <v>26.065</v>
      </c>
      <c r="CJ864">
        <v>500.066666666667</v>
      </c>
      <c r="CK864">
        <v>100.416666666667</v>
      </c>
      <c r="CL864">
        <v>0.100366333333333</v>
      </c>
      <c r="CM864">
        <v>38.8930666666667</v>
      </c>
      <c r="CN864">
        <v>37.766</v>
      </c>
      <c r="CO864">
        <v>999.9</v>
      </c>
      <c r="CP864">
        <v>0</v>
      </c>
      <c r="CQ864">
        <v>0</v>
      </c>
      <c r="CR864">
        <v>10002.5</v>
      </c>
      <c r="CS864">
        <v>0</v>
      </c>
      <c r="CT864">
        <v>5.2384</v>
      </c>
      <c r="CU864">
        <v>1046.09</v>
      </c>
      <c r="CV864">
        <v>0.962013333333333</v>
      </c>
      <c r="CW864">
        <v>0.0379863666666667</v>
      </c>
      <c r="CX864">
        <v>0</v>
      </c>
      <c r="CY864">
        <v>1047.20666666667</v>
      </c>
      <c r="CZ864">
        <v>4.99912</v>
      </c>
      <c r="DA864">
        <v>11028.4333333333</v>
      </c>
      <c r="DB864">
        <v>6713.42666666667</v>
      </c>
      <c r="DC864">
        <v>40.2916666666667</v>
      </c>
      <c r="DD864">
        <v>42.437</v>
      </c>
      <c r="DE864">
        <v>41.687</v>
      </c>
      <c r="DF864">
        <v>42.3123333333333</v>
      </c>
      <c r="DG864">
        <v>43.1036666666667</v>
      </c>
      <c r="DH864">
        <v>1001.54</v>
      </c>
      <c r="DI864">
        <v>39.55</v>
      </c>
      <c r="DJ864">
        <v>0</v>
      </c>
      <c r="DK864">
        <v>1625678911.4</v>
      </c>
      <c r="DL864">
        <v>0</v>
      </c>
      <c r="DM864">
        <v>1048.1712</v>
      </c>
      <c r="DN864">
        <v>-10.0961538184677</v>
      </c>
      <c r="DO864">
        <v>-93.2076922079797</v>
      </c>
      <c r="DP864">
        <v>11036.172</v>
      </c>
      <c r="DQ864">
        <v>15</v>
      </c>
      <c r="DR864">
        <v>1625677134.6</v>
      </c>
      <c r="DS864" t="s">
        <v>305</v>
      </c>
      <c r="DT864">
        <v>1625677128.6</v>
      </c>
      <c r="DU864">
        <v>1625677134.6</v>
      </c>
      <c r="DV864">
        <v>2</v>
      </c>
      <c r="DW864">
        <v>0.041</v>
      </c>
      <c r="DX864">
        <v>0.026</v>
      </c>
      <c r="DY864">
        <v>-14.347</v>
      </c>
      <c r="DZ864">
        <v>-1.389</v>
      </c>
      <c r="EA864">
        <v>420</v>
      </c>
      <c r="EB864">
        <v>5</v>
      </c>
      <c r="EC864">
        <v>0.14</v>
      </c>
      <c r="ED864">
        <v>0.08</v>
      </c>
      <c r="EE864">
        <v>-14.3966536585366</v>
      </c>
      <c r="EF864">
        <v>0.179696864111535</v>
      </c>
      <c r="EG864">
        <v>0.043561574573218</v>
      </c>
      <c r="EH864">
        <v>1</v>
      </c>
      <c r="EI864">
        <v>1048.65212121212</v>
      </c>
      <c r="EJ864">
        <v>-9.87382081427807</v>
      </c>
      <c r="EK864">
        <v>0.966865468300772</v>
      </c>
      <c r="EL864">
        <v>1</v>
      </c>
      <c r="EM864">
        <v>4.59063780487805</v>
      </c>
      <c r="EN864">
        <v>0.230308641114978</v>
      </c>
      <c r="EO864">
        <v>0.0243638439147724</v>
      </c>
      <c r="EP864">
        <v>0</v>
      </c>
      <c r="EQ864">
        <v>2</v>
      </c>
      <c r="ER864">
        <v>3</v>
      </c>
      <c r="ES864" t="s">
        <v>349</v>
      </c>
      <c r="ET864">
        <v>100</v>
      </c>
      <c r="EU864">
        <v>100</v>
      </c>
      <c r="EV864">
        <v>-14.342</v>
      </c>
      <c r="EW864">
        <v>-1.7047</v>
      </c>
      <c r="EX864">
        <v>-14.3476998515065</v>
      </c>
      <c r="EY864">
        <v>0.000485247639819423</v>
      </c>
      <c r="EZ864">
        <v>-1.36446825205216e-06</v>
      </c>
      <c r="FA864">
        <v>5.78542989185787e-10</v>
      </c>
      <c r="FB864">
        <v>-1.1099058739466</v>
      </c>
      <c r="FC864">
        <v>-0.0508365997127688</v>
      </c>
      <c r="FD864">
        <v>0.00161886503163497</v>
      </c>
      <c r="FE864">
        <v>-2.08621555845513e-05</v>
      </c>
      <c r="FF864">
        <v>0</v>
      </c>
      <c r="FG864">
        <v>2096</v>
      </c>
      <c r="FH864">
        <v>2</v>
      </c>
      <c r="FI864">
        <v>28</v>
      </c>
      <c r="FJ864">
        <v>29.7</v>
      </c>
      <c r="FK864">
        <v>29.6</v>
      </c>
      <c r="FL864">
        <v>18</v>
      </c>
      <c r="FM864">
        <v>496.112</v>
      </c>
      <c r="FN864">
        <v>518.946</v>
      </c>
      <c r="FO864">
        <v>46.6338</v>
      </c>
      <c r="FP864">
        <v>27.5538</v>
      </c>
      <c r="FQ864">
        <v>30.0008</v>
      </c>
      <c r="FR864">
        <v>27.2725</v>
      </c>
      <c r="FS864">
        <v>27.218</v>
      </c>
      <c r="FT864">
        <v>21.7011</v>
      </c>
      <c r="FU864">
        <v>0</v>
      </c>
      <c r="FV864">
        <v>38.9957</v>
      </c>
      <c r="FW864">
        <v>46.75</v>
      </c>
      <c r="FX864">
        <v>420</v>
      </c>
      <c r="FY864">
        <v>19.8715</v>
      </c>
      <c r="FZ864">
        <v>101.583</v>
      </c>
      <c r="GA864">
        <v>96.0682</v>
      </c>
    </row>
    <row r="865" spans="1:183">
      <c r="A865">
        <v>849</v>
      </c>
      <c r="B865">
        <v>1625678912.5</v>
      </c>
      <c r="C865">
        <v>1696.40000009537</v>
      </c>
      <c r="D865" t="s">
        <v>2004</v>
      </c>
      <c r="E865" t="s">
        <v>2005</v>
      </c>
      <c r="F865">
        <v>1</v>
      </c>
      <c r="G865" t="s">
        <v>302</v>
      </c>
      <c r="H865">
        <v>1625678911.5</v>
      </c>
      <c r="I865">
        <f>(J865)/1000</f>
        <v>0</v>
      </c>
      <c r="J865">
        <f>1000*CJ865*AH865*(CF865-CG865)/(100*BY865*(1000-AH865*CF865))</f>
        <v>0</v>
      </c>
      <c r="K865">
        <f>CJ865*AH865*(CE865-CD865*(1000-AH865*CG865)/(1000-AH865*CF865))/(100*BY865)</f>
        <v>0</v>
      </c>
      <c r="L865">
        <f>CD865 - IF(AH865&gt;1, K865*BY865*100.0/(AJ865*CR865), 0)</f>
        <v>0</v>
      </c>
      <c r="M865">
        <f>((S865-I865/2)*L865-K865)/(S865+I865/2)</f>
        <v>0</v>
      </c>
      <c r="N865">
        <f>M865*(CK865+CL865)/1000.0</f>
        <v>0</v>
      </c>
      <c r="O865">
        <f>(CD865 - IF(AH865&gt;1, K865*BY865*100.0/(AJ865*CR865), 0))*(CK865+CL865)/1000.0</f>
        <v>0</v>
      </c>
      <c r="P865">
        <f>2.0/((1/R865-1/Q865)+SIGN(R865)*SQRT((1/R865-1/Q865)*(1/R865-1/Q865) + 4*BZ865/((BZ865+1)*(BZ865+1))*(2*1/R865*1/Q865-1/Q865*1/Q865)))</f>
        <v>0</v>
      </c>
      <c r="Q865">
        <f>IF(LEFT(CA865,1)&lt;&gt;"0",IF(LEFT(CA865,1)="1",3.0,CB865),$D$5+$E$5*(CR865*CK865/($K$5*1000))+$F$5*(CR865*CK865/($K$5*1000))*MAX(MIN(BY865,$J$5),$I$5)*MAX(MIN(BY865,$J$5),$I$5)+$G$5*MAX(MIN(BY865,$J$5),$I$5)*(CR865*CK865/($K$5*1000))+$H$5*(CR865*CK865/($K$5*1000))*(CR865*CK865/($K$5*1000)))</f>
        <v>0</v>
      </c>
      <c r="R865">
        <f>I865*(1000-(1000*0.61365*exp(17.502*V865/(240.97+V865))/(CK865+CL865)+CF865)/2)/(1000*0.61365*exp(17.502*V865/(240.97+V865))/(CK865+CL865)-CF865)</f>
        <v>0</v>
      </c>
      <c r="S865">
        <f>1/((BZ865+1)/(P865/1.6)+1/(Q865/1.37)) + BZ865/((BZ865+1)/(P865/1.6) + BZ865/(Q865/1.37))</f>
        <v>0</v>
      </c>
      <c r="T865">
        <f>(BU865*BX865)</f>
        <v>0</v>
      </c>
      <c r="U865">
        <f>(CM865+(T865+2*0.95*5.67E-8*(((CM865+$B$7)+273)^4-(CM865+273)^4)-44100*I865)/(1.84*29.3*Q865+8*0.95*5.67E-8*(CM865+273)^3))</f>
        <v>0</v>
      </c>
      <c r="V865">
        <f>($C$7*CN865+$D$7*CO865+$E$7*U865)</f>
        <v>0</v>
      </c>
      <c r="W865">
        <f>0.61365*exp(17.502*V865/(240.97+V865))</f>
        <v>0</v>
      </c>
      <c r="X865">
        <f>(Y865/Z865*100)</f>
        <v>0</v>
      </c>
      <c r="Y865">
        <f>CF865*(CK865+CL865)/1000</f>
        <v>0</v>
      </c>
      <c r="Z865">
        <f>0.61365*exp(17.502*CM865/(240.97+CM865))</f>
        <v>0</v>
      </c>
      <c r="AA865">
        <f>(W865-CF865*(CK865+CL865)/1000)</f>
        <v>0</v>
      </c>
      <c r="AB865">
        <f>(-I865*44100)</f>
        <v>0</v>
      </c>
      <c r="AC865">
        <f>2*29.3*Q865*0.92*(CM865-V865)</f>
        <v>0</v>
      </c>
      <c r="AD865">
        <f>2*0.95*5.67E-8*(((CM865+$B$7)+273)^4-(V865+273)^4)</f>
        <v>0</v>
      </c>
      <c r="AE865">
        <f>T865+AD865+AB865+AC865</f>
        <v>0</v>
      </c>
      <c r="AF865">
        <v>0</v>
      </c>
      <c r="AG865">
        <v>0</v>
      </c>
      <c r="AH865">
        <f>IF(AF865*$H$13&gt;=AJ865,1.0,(AJ865/(AJ865-AF865*$H$13)))</f>
        <v>0</v>
      </c>
      <c r="AI865">
        <f>(AH865-1)*100</f>
        <v>0</v>
      </c>
      <c r="AJ865">
        <f>MAX(0,($B$13+$C$13*CR865)/(1+$D$13*CR865)*CK865/(CM865+273)*$E$13)</f>
        <v>0</v>
      </c>
      <c r="AK865" t="s">
        <v>303</v>
      </c>
      <c r="AL865" t="s">
        <v>303</v>
      </c>
      <c r="AM865">
        <v>0</v>
      </c>
      <c r="AN865">
        <v>0</v>
      </c>
      <c r="AO865">
        <f>1-AM865/AN865</f>
        <v>0</v>
      </c>
      <c r="AP865">
        <v>0</v>
      </c>
      <c r="AQ865" t="s">
        <v>303</v>
      </c>
      <c r="AR865" t="s">
        <v>303</v>
      </c>
      <c r="AS865">
        <v>0</v>
      </c>
      <c r="AT865">
        <v>0</v>
      </c>
      <c r="AU865">
        <f>1-AS865/AT865</f>
        <v>0</v>
      </c>
      <c r="AV865">
        <v>0.5</v>
      </c>
      <c r="AW865">
        <f>BV865</f>
        <v>0</v>
      </c>
      <c r="AX865">
        <f>K865</f>
        <v>0</v>
      </c>
      <c r="AY865">
        <f>AU865*AV865*AW865</f>
        <v>0</v>
      </c>
      <c r="AZ865">
        <f>(AX865-AP865)/AW865</f>
        <v>0</v>
      </c>
      <c r="BA865">
        <f>(AN865-AT865)/AT865</f>
        <v>0</v>
      </c>
      <c r="BB865">
        <f>AM865/(AO865+AM865/AT865)</f>
        <v>0</v>
      </c>
      <c r="BC865" t="s">
        <v>303</v>
      </c>
      <c r="BD865">
        <v>0</v>
      </c>
      <c r="BE865">
        <f>IF(BD865&lt;&gt;0, BD865, BB865)</f>
        <v>0</v>
      </c>
      <c r="BF865">
        <f>1-BE865/AT865</f>
        <v>0</v>
      </c>
      <c r="BG865">
        <f>(AT865-AS865)/(AT865-BE865)</f>
        <v>0</v>
      </c>
      <c r="BH865">
        <f>(AN865-AT865)/(AN865-BE865)</f>
        <v>0</v>
      </c>
      <c r="BI865">
        <f>(AT865-AS865)/(AT865-AM865)</f>
        <v>0</v>
      </c>
      <c r="BJ865">
        <f>(AN865-AT865)/(AN865-AM865)</f>
        <v>0</v>
      </c>
      <c r="BK865">
        <f>(BG865*BE865/AS865)</f>
        <v>0</v>
      </c>
      <c r="BL865">
        <f>(1-BK865)</f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f>$B$11*CS865+$C$11*CT865+$F$11*CU865*(1-CX865)</f>
        <v>0</v>
      </c>
      <c r="BV865">
        <f>BU865*BW865</f>
        <v>0</v>
      </c>
      <c r="BW865">
        <f>($B$11*$D$9+$C$11*$D$9+$F$11*((DH865+CZ865)/MAX(DH865+CZ865+DI865, 0.1)*$I$9+DI865/MAX(DH865+CZ865+DI865, 0.1)*$J$9))/($B$11+$C$11+$F$11)</f>
        <v>0</v>
      </c>
      <c r="BX865">
        <f>($B$11*$K$9+$C$11*$K$9+$F$11*((DH865+CZ865)/MAX(DH865+CZ865+DI865, 0.1)*$P$9+DI865/MAX(DH865+CZ865+DI865, 0.1)*$Q$9))/($B$11+$C$11+$F$11)</f>
        <v>0</v>
      </c>
      <c r="BY865">
        <v>6</v>
      </c>
      <c r="BZ865">
        <v>0.5</v>
      </c>
      <c r="CA865" t="s">
        <v>304</v>
      </c>
      <c r="CB865">
        <v>2</v>
      </c>
      <c r="CC865">
        <v>1625678911.5</v>
      </c>
      <c r="CD865">
        <v>405.622</v>
      </c>
      <c r="CE865">
        <v>419.916666666667</v>
      </c>
      <c r="CF865">
        <v>24.3851</v>
      </c>
      <c r="CG865">
        <v>19.7520666666667</v>
      </c>
      <c r="CH865">
        <v>419.963666666667</v>
      </c>
      <c r="CI865">
        <v>26.0899333333333</v>
      </c>
      <c r="CJ865">
        <v>499.974666666667</v>
      </c>
      <c r="CK865">
        <v>100.416</v>
      </c>
      <c r="CL865">
        <v>0.0998176</v>
      </c>
      <c r="CM865">
        <v>38.9217666666667</v>
      </c>
      <c r="CN865">
        <v>37.7955</v>
      </c>
      <c r="CO865">
        <v>999.9</v>
      </c>
      <c r="CP865">
        <v>0</v>
      </c>
      <c r="CQ865">
        <v>0</v>
      </c>
      <c r="CR865">
        <v>10008.7333333333</v>
      </c>
      <c r="CS865">
        <v>0</v>
      </c>
      <c r="CT865">
        <v>5.2384</v>
      </c>
      <c r="CU865">
        <v>1045.99</v>
      </c>
      <c r="CV865">
        <v>0.962009666666667</v>
      </c>
      <c r="CW865">
        <v>0.0379900333333333</v>
      </c>
      <c r="CX865">
        <v>0</v>
      </c>
      <c r="CY865">
        <v>1047.01</v>
      </c>
      <c r="CZ865">
        <v>4.99912</v>
      </c>
      <c r="DA865">
        <v>11023.7666666667</v>
      </c>
      <c r="DB865">
        <v>6712.78333333333</v>
      </c>
      <c r="DC865">
        <v>40.2496666666667</v>
      </c>
      <c r="DD865">
        <v>42.4163333333333</v>
      </c>
      <c r="DE865">
        <v>41.6036666666667</v>
      </c>
      <c r="DF865">
        <v>42.2496666666667</v>
      </c>
      <c r="DG865">
        <v>43.0623333333333</v>
      </c>
      <c r="DH865">
        <v>1001.44</v>
      </c>
      <c r="DI865">
        <v>39.55</v>
      </c>
      <c r="DJ865">
        <v>0</v>
      </c>
      <c r="DK865">
        <v>1625678913.2</v>
      </c>
      <c r="DL865">
        <v>0</v>
      </c>
      <c r="DM865">
        <v>1047.93846153846</v>
      </c>
      <c r="DN865">
        <v>-9.25606837722039</v>
      </c>
      <c r="DO865">
        <v>-87.4803419831468</v>
      </c>
      <c r="DP865">
        <v>11033.7461538462</v>
      </c>
      <c r="DQ865">
        <v>15</v>
      </c>
      <c r="DR865">
        <v>1625677134.6</v>
      </c>
      <c r="DS865" t="s">
        <v>305</v>
      </c>
      <c r="DT865">
        <v>1625677128.6</v>
      </c>
      <c r="DU865">
        <v>1625677134.6</v>
      </c>
      <c r="DV865">
        <v>2</v>
      </c>
      <c r="DW865">
        <v>0.041</v>
      </c>
      <c r="DX865">
        <v>0.026</v>
      </c>
      <c r="DY865">
        <v>-14.347</v>
      </c>
      <c r="DZ865">
        <v>-1.389</v>
      </c>
      <c r="EA865">
        <v>420</v>
      </c>
      <c r="EB865">
        <v>5</v>
      </c>
      <c r="EC865">
        <v>0.14</v>
      </c>
      <c r="ED865">
        <v>0.08</v>
      </c>
      <c r="EE865">
        <v>-14.3836536585366</v>
      </c>
      <c r="EF865">
        <v>0.261949128919829</v>
      </c>
      <c r="EG865">
        <v>0.0502554794855489</v>
      </c>
      <c r="EH865">
        <v>1</v>
      </c>
      <c r="EI865">
        <v>1048.38514285714</v>
      </c>
      <c r="EJ865">
        <v>-9.64649706457933</v>
      </c>
      <c r="EK865">
        <v>0.996589531290368</v>
      </c>
      <c r="EL865">
        <v>1</v>
      </c>
      <c r="EM865">
        <v>4.59820268292683</v>
      </c>
      <c r="EN865">
        <v>0.223016445993018</v>
      </c>
      <c r="EO865">
        <v>0.0236896470157056</v>
      </c>
      <c r="EP865">
        <v>0</v>
      </c>
      <c r="EQ865">
        <v>2</v>
      </c>
      <c r="ER865">
        <v>3</v>
      </c>
      <c r="ES865" t="s">
        <v>349</v>
      </c>
      <c r="ET865">
        <v>100</v>
      </c>
      <c r="EU865">
        <v>100</v>
      </c>
      <c r="EV865">
        <v>-14.342</v>
      </c>
      <c r="EW865">
        <v>-1.7049</v>
      </c>
      <c r="EX865">
        <v>-14.3476998515065</v>
      </c>
      <c r="EY865">
        <v>0.000485247639819423</v>
      </c>
      <c r="EZ865">
        <v>-1.36446825205216e-06</v>
      </c>
      <c r="FA865">
        <v>5.78542989185787e-10</v>
      </c>
      <c r="FB865">
        <v>-1.1099058739466</v>
      </c>
      <c r="FC865">
        <v>-0.0508365997127688</v>
      </c>
      <c r="FD865">
        <v>0.00161886503163497</v>
      </c>
      <c r="FE865">
        <v>-2.08621555845513e-05</v>
      </c>
      <c r="FF865">
        <v>0</v>
      </c>
      <c r="FG865">
        <v>2096</v>
      </c>
      <c r="FH865">
        <v>2</v>
      </c>
      <c r="FI865">
        <v>28</v>
      </c>
      <c r="FJ865">
        <v>29.7</v>
      </c>
      <c r="FK865">
        <v>29.6</v>
      </c>
      <c r="FL865">
        <v>18</v>
      </c>
      <c r="FM865">
        <v>496.064</v>
      </c>
      <c r="FN865">
        <v>518.883</v>
      </c>
      <c r="FO865">
        <v>46.668</v>
      </c>
      <c r="FP865">
        <v>27.5587</v>
      </c>
      <c r="FQ865">
        <v>30.0006</v>
      </c>
      <c r="FR865">
        <v>27.2756</v>
      </c>
      <c r="FS865">
        <v>27.2211</v>
      </c>
      <c r="FT865">
        <v>21.7037</v>
      </c>
      <c r="FU865">
        <v>0</v>
      </c>
      <c r="FV865">
        <v>39.4355</v>
      </c>
      <c r="FW865">
        <v>46.75</v>
      </c>
      <c r="FX865">
        <v>420</v>
      </c>
      <c r="FY865">
        <v>19.9572</v>
      </c>
      <c r="FZ865">
        <v>101.583</v>
      </c>
      <c r="GA865">
        <v>96.0672</v>
      </c>
    </row>
    <row r="866" spans="1:183">
      <c r="A866">
        <v>850</v>
      </c>
      <c r="B866">
        <v>1625678914.5</v>
      </c>
      <c r="C866">
        <v>1698.40000009537</v>
      </c>
      <c r="D866" t="s">
        <v>2006</v>
      </c>
      <c r="E866" t="s">
        <v>2007</v>
      </c>
      <c r="F866">
        <v>1</v>
      </c>
      <c r="G866" t="s">
        <v>302</v>
      </c>
      <c r="H866">
        <v>1625678913.5</v>
      </c>
      <c r="I866">
        <f>(J866)/1000</f>
        <v>0</v>
      </c>
      <c r="J866">
        <f>1000*CJ866*AH866*(CF866-CG866)/(100*BY866*(1000-AH866*CF866))</f>
        <v>0</v>
      </c>
      <c r="K866">
        <f>CJ866*AH866*(CE866-CD866*(1000-AH866*CG866)/(1000-AH866*CF866))/(100*BY866)</f>
        <v>0</v>
      </c>
      <c r="L866">
        <f>CD866 - IF(AH866&gt;1, K866*BY866*100.0/(AJ866*CR866), 0)</f>
        <v>0</v>
      </c>
      <c r="M866">
        <f>((S866-I866/2)*L866-K866)/(S866+I866/2)</f>
        <v>0</v>
      </c>
      <c r="N866">
        <f>M866*(CK866+CL866)/1000.0</f>
        <v>0</v>
      </c>
      <c r="O866">
        <f>(CD866 - IF(AH866&gt;1, K866*BY866*100.0/(AJ866*CR866), 0))*(CK866+CL866)/1000.0</f>
        <v>0</v>
      </c>
      <c r="P866">
        <f>2.0/((1/R866-1/Q866)+SIGN(R866)*SQRT((1/R866-1/Q866)*(1/R866-1/Q866) + 4*BZ866/((BZ866+1)*(BZ866+1))*(2*1/R866*1/Q866-1/Q866*1/Q866)))</f>
        <v>0</v>
      </c>
      <c r="Q866">
        <f>IF(LEFT(CA866,1)&lt;&gt;"0",IF(LEFT(CA866,1)="1",3.0,CB866),$D$5+$E$5*(CR866*CK866/($K$5*1000))+$F$5*(CR866*CK866/($K$5*1000))*MAX(MIN(BY866,$J$5),$I$5)*MAX(MIN(BY866,$J$5),$I$5)+$G$5*MAX(MIN(BY866,$J$5),$I$5)*(CR866*CK866/($K$5*1000))+$H$5*(CR866*CK866/($K$5*1000))*(CR866*CK866/($K$5*1000)))</f>
        <v>0</v>
      </c>
      <c r="R866">
        <f>I866*(1000-(1000*0.61365*exp(17.502*V866/(240.97+V866))/(CK866+CL866)+CF866)/2)/(1000*0.61365*exp(17.502*V866/(240.97+V866))/(CK866+CL866)-CF866)</f>
        <v>0</v>
      </c>
      <c r="S866">
        <f>1/((BZ866+1)/(P866/1.6)+1/(Q866/1.37)) + BZ866/((BZ866+1)/(P866/1.6) + BZ866/(Q866/1.37))</f>
        <v>0</v>
      </c>
      <c r="T866">
        <f>(BU866*BX866)</f>
        <v>0</v>
      </c>
      <c r="U866">
        <f>(CM866+(T866+2*0.95*5.67E-8*(((CM866+$B$7)+273)^4-(CM866+273)^4)-44100*I866)/(1.84*29.3*Q866+8*0.95*5.67E-8*(CM866+273)^3))</f>
        <v>0</v>
      </c>
      <c r="V866">
        <f>($C$7*CN866+$D$7*CO866+$E$7*U866)</f>
        <v>0</v>
      </c>
      <c r="W866">
        <f>0.61365*exp(17.502*V866/(240.97+V866))</f>
        <v>0</v>
      </c>
      <c r="X866">
        <f>(Y866/Z866*100)</f>
        <v>0</v>
      </c>
      <c r="Y866">
        <f>CF866*(CK866+CL866)/1000</f>
        <v>0</v>
      </c>
      <c r="Z866">
        <f>0.61365*exp(17.502*CM866/(240.97+CM866))</f>
        <v>0</v>
      </c>
      <c r="AA866">
        <f>(W866-CF866*(CK866+CL866)/1000)</f>
        <v>0</v>
      </c>
      <c r="AB866">
        <f>(-I866*44100)</f>
        <v>0</v>
      </c>
      <c r="AC866">
        <f>2*29.3*Q866*0.92*(CM866-V866)</f>
        <v>0</v>
      </c>
      <c r="AD866">
        <f>2*0.95*5.67E-8*(((CM866+$B$7)+273)^4-(V866+273)^4)</f>
        <v>0</v>
      </c>
      <c r="AE866">
        <f>T866+AD866+AB866+AC866</f>
        <v>0</v>
      </c>
      <c r="AF866">
        <v>0</v>
      </c>
      <c r="AG866">
        <v>0</v>
      </c>
      <c r="AH866">
        <f>IF(AF866*$H$13&gt;=AJ866,1.0,(AJ866/(AJ866-AF866*$H$13)))</f>
        <v>0</v>
      </c>
      <c r="AI866">
        <f>(AH866-1)*100</f>
        <v>0</v>
      </c>
      <c r="AJ866">
        <f>MAX(0,($B$13+$C$13*CR866)/(1+$D$13*CR866)*CK866/(CM866+273)*$E$13)</f>
        <v>0</v>
      </c>
      <c r="AK866" t="s">
        <v>303</v>
      </c>
      <c r="AL866" t="s">
        <v>303</v>
      </c>
      <c r="AM866">
        <v>0</v>
      </c>
      <c r="AN866">
        <v>0</v>
      </c>
      <c r="AO866">
        <f>1-AM866/AN866</f>
        <v>0</v>
      </c>
      <c r="AP866">
        <v>0</v>
      </c>
      <c r="AQ866" t="s">
        <v>303</v>
      </c>
      <c r="AR866" t="s">
        <v>303</v>
      </c>
      <c r="AS866">
        <v>0</v>
      </c>
      <c r="AT866">
        <v>0</v>
      </c>
      <c r="AU866">
        <f>1-AS866/AT866</f>
        <v>0</v>
      </c>
      <c r="AV866">
        <v>0.5</v>
      </c>
      <c r="AW866">
        <f>BV866</f>
        <v>0</v>
      </c>
      <c r="AX866">
        <f>K866</f>
        <v>0</v>
      </c>
      <c r="AY866">
        <f>AU866*AV866*AW866</f>
        <v>0</v>
      </c>
      <c r="AZ866">
        <f>(AX866-AP866)/AW866</f>
        <v>0</v>
      </c>
      <c r="BA866">
        <f>(AN866-AT866)/AT866</f>
        <v>0</v>
      </c>
      <c r="BB866">
        <f>AM866/(AO866+AM866/AT866)</f>
        <v>0</v>
      </c>
      <c r="BC866" t="s">
        <v>303</v>
      </c>
      <c r="BD866">
        <v>0</v>
      </c>
      <c r="BE866">
        <f>IF(BD866&lt;&gt;0, BD866, BB866)</f>
        <v>0</v>
      </c>
      <c r="BF866">
        <f>1-BE866/AT866</f>
        <v>0</v>
      </c>
      <c r="BG866">
        <f>(AT866-AS866)/(AT866-BE866)</f>
        <v>0</v>
      </c>
      <c r="BH866">
        <f>(AN866-AT866)/(AN866-BE866)</f>
        <v>0</v>
      </c>
      <c r="BI866">
        <f>(AT866-AS866)/(AT866-AM866)</f>
        <v>0</v>
      </c>
      <c r="BJ866">
        <f>(AN866-AT866)/(AN866-AM866)</f>
        <v>0</v>
      </c>
      <c r="BK866">
        <f>(BG866*BE866/AS866)</f>
        <v>0</v>
      </c>
      <c r="BL866">
        <f>(1-BK866)</f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f>$B$11*CS866+$C$11*CT866+$F$11*CU866*(1-CX866)</f>
        <v>0</v>
      </c>
      <c r="BV866">
        <f>BU866*BW866</f>
        <v>0</v>
      </c>
      <c r="BW866">
        <f>($B$11*$D$9+$C$11*$D$9+$F$11*((DH866+CZ866)/MAX(DH866+CZ866+DI866, 0.1)*$I$9+DI866/MAX(DH866+CZ866+DI866, 0.1)*$J$9))/($B$11+$C$11+$F$11)</f>
        <v>0</v>
      </c>
      <c r="BX866">
        <f>($B$11*$K$9+$C$11*$K$9+$F$11*((DH866+CZ866)/MAX(DH866+CZ866+DI866, 0.1)*$P$9+DI866/MAX(DH866+CZ866+DI866, 0.1)*$Q$9))/($B$11+$C$11+$F$11)</f>
        <v>0</v>
      </c>
      <c r="BY866">
        <v>6</v>
      </c>
      <c r="BZ866">
        <v>0.5</v>
      </c>
      <c r="CA866" t="s">
        <v>304</v>
      </c>
      <c r="CB866">
        <v>2</v>
      </c>
      <c r="CC866">
        <v>1625678913.5</v>
      </c>
      <c r="CD866">
        <v>405.628</v>
      </c>
      <c r="CE866">
        <v>419.922</v>
      </c>
      <c r="CF866">
        <v>24.4116</v>
      </c>
      <c r="CG866">
        <v>19.7578666666667</v>
      </c>
      <c r="CH866">
        <v>419.969333333333</v>
      </c>
      <c r="CI866">
        <v>26.1166</v>
      </c>
      <c r="CJ866">
        <v>499.97</v>
      </c>
      <c r="CK866">
        <v>100.415333333333</v>
      </c>
      <c r="CL866">
        <v>0.0996424666666667</v>
      </c>
      <c r="CM866">
        <v>38.9525666666667</v>
      </c>
      <c r="CN866">
        <v>37.8315666666667</v>
      </c>
      <c r="CO866">
        <v>999.9</v>
      </c>
      <c r="CP866">
        <v>0</v>
      </c>
      <c r="CQ866">
        <v>0</v>
      </c>
      <c r="CR866">
        <v>9998.71666666667</v>
      </c>
      <c r="CS866">
        <v>0</v>
      </c>
      <c r="CT866">
        <v>5.2384</v>
      </c>
      <c r="CU866">
        <v>1045.98666666667</v>
      </c>
      <c r="CV866">
        <v>0.962009666666667</v>
      </c>
      <c r="CW866">
        <v>0.0379900333333333</v>
      </c>
      <c r="CX866">
        <v>0</v>
      </c>
      <c r="CY866">
        <v>1046.76333333333</v>
      </c>
      <c r="CZ866">
        <v>4.99912</v>
      </c>
      <c r="DA866">
        <v>11021.1</v>
      </c>
      <c r="DB866">
        <v>6712.75666666667</v>
      </c>
      <c r="DC866">
        <v>40.2916666666667</v>
      </c>
      <c r="DD866">
        <v>42.437</v>
      </c>
      <c r="DE866">
        <v>41.708</v>
      </c>
      <c r="DF866">
        <v>42.2703333333333</v>
      </c>
      <c r="DG866">
        <v>43.1456666666667</v>
      </c>
      <c r="DH866">
        <v>1001.43666666667</v>
      </c>
      <c r="DI866">
        <v>39.55</v>
      </c>
      <c r="DJ866">
        <v>0</v>
      </c>
      <c r="DK866">
        <v>1625678915.6</v>
      </c>
      <c r="DL866">
        <v>0</v>
      </c>
      <c r="DM866">
        <v>1047.56038461538</v>
      </c>
      <c r="DN866">
        <v>-8.36615384023118</v>
      </c>
      <c r="DO866">
        <v>-91.6307692535396</v>
      </c>
      <c r="DP866">
        <v>11030.3076923077</v>
      </c>
      <c r="DQ866">
        <v>15</v>
      </c>
      <c r="DR866">
        <v>1625677134.6</v>
      </c>
      <c r="DS866" t="s">
        <v>305</v>
      </c>
      <c r="DT866">
        <v>1625677128.6</v>
      </c>
      <c r="DU866">
        <v>1625677134.6</v>
      </c>
      <c r="DV866">
        <v>2</v>
      </c>
      <c r="DW866">
        <v>0.041</v>
      </c>
      <c r="DX866">
        <v>0.026</v>
      </c>
      <c r="DY866">
        <v>-14.347</v>
      </c>
      <c r="DZ866">
        <v>-1.389</v>
      </c>
      <c r="EA866">
        <v>420</v>
      </c>
      <c r="EB866">
        <v>5</v>
      </c>
      <c r="EC866">
        <v>0.14</v>
      </c>
      <c r="ED866">
        <v>0.08</v>
      </c>
      <c r="EE866">
        <v>-14.3715756097561</v>
      </c>
      <c r="EF866">
        <v>0.371855749128912</v>
      </c>
      <c r="EG866">
        <v>0.0577852617739742</v>
      </c>
      <c r="EH866">
        <v>1</v>
      </c>
      <c r="EI866">
        <v>1048.02090909091</v>
      </c>
      <c r="EJ866">
        <v>-9.3504521254134</v>
      </c>
      <c r="EK866">
        <v>0.910691923547319</v>
      </c>
      <c r="EL866">
        <v>1</v>
      </c>
      <c r="EM866">
        <v>4.60749585365854</v>
      </c>
      <c r="EN866">
        <v>0.225764529616731</v>
      </c>
      <c r="EO866">
        <v>0.0240198242287195</v>
      </c>
      <c r="EP866">
        <v>0</v>
      </c>
      <c r="EQ866">
        <v>2</v>
      </c>
      <c r="ER866">
        <v>3</v>
      </c>
      <c r="ES866" t="s">
        <v>349</v>
      </c>
      <c r="ET866">
        <v>100</v>
      </c>
      <c r="EU866">
        <v>100</v>
      </c>
      <c r="EV866">
        <v>-14.342</v>
      </c>
      <c r="EW866">
        <v>-1.7052</v>
      </c>
      <c r="EX866">
        <v>-14.3476998515065</v>
      </c>
      <c r="EY866">
        <v>0.000485247639819423</v>
      </c>
      <c r="EZ866">
        <v>-1.36446825205216e-06</v>
      </c>
      <c r="FA866">
        <v>5.78542989185787e-10</v>
      </c>
      <c r="FB866">
        <v>-1.1099058739466</v>
      </c>
      <c r="FC866">
        <v>-0.0508365997127688</v>
      </c>
      <c r="FD866">
        <v>0.00161886503163497</v>
      </c>
      <c r="FE866">
        <v>-2.08621555845513e-05</v>
      </c>
      <c r="FF866">
        <v>0</v>
      </c>
      <c r="FG866">
        <v>2096</v>
      </c>
      <c r="FH866">
        <v>2</v>
      </c>
      <c r="FI866">
        <v>28</v>
      </c>
      <c r="FJ866">
        <v>29.8</v>
      </c>
      <c r="FK866">
        <v>29.7</v>
      </c>
      <c r="FL866">
        <v>18</v>
      </c>
      <c r="FM866">
        <v>495.868</v>
      </c>
      <c r="FN866">
        <v>518.966</v>
      </c>
      <c r="FO866">
        <v>46.7053</v>
      </c>
      <c r="FP866">
        <v>27.5627</v>
      </c>
      <c r="FQ866">
        <v>30.0006</v>
      </c>
      <c r="FR866">
        <v>27.2785</v>
      </c>
      <c r="FS866">
        <v>27.224</v>
      </c>
      <c r="FT866">
        <v>21.7018</v>
      </c>
      <c r="FU866">
        <v>0</v>
      </c>
      <c r="FV866">
        <v>39.4355</v>
      </c>
      <c r="FW866">
        <v>46.82</v>
      </c>
      <c r="FX866">
        <v>420</v>
      </c>
      <c r="FY866">
        <v>19.9381</v>
      </c>
      <c r="FZ866">
        <v>101.582</v>
      </c>
      <c r="GA866">
        <v>96.0662</v>
      </c>
    </row>
    <row r="867" spans="1:183">
      <c r="A867">
        <v>851</v>
      </c>
      <c r="B867">
        <v>1625678916.5</v>
      </c>
      <c r="C867">
        <v>1700.40000009537</v>
      </c>
      <c r="D867" t="s">
        <v>2008</v>
      </c>
      <c r="E867" t="s">
        <v>2009</v>
      </c>
      <c r="F867">
        <v>1</v>
      </c>
      <c r="G867" t="s">
        <v>302</v>
      </c>
      <c r="H867">
        <v>1625678915.5</v>
      </c>
      <c r="I867">
        <f>(J867)/1000</f>
        <v>0</v>
      </c>
      <c r="J867">
        <f>1000*CJ867*AH867*(CF867-CG867)/(100*BY867*(1000-AH867*CF867))</f>
        <v>0</v>
      </c>
      <c r="K867">
        <f>CJ867*AH867*(CE867-CD867*(1000-AH867*CG867)/(1000-AH867*CF867))/(100*BY867)</f>
        <v>0</v>
      </c>
      <c r="L867">
        <f>CD867 - IF(AH867&gt;1, K867*BY867*100.0/(AJ867*CR867), 0)</f>
        <v>0</v>
      </c>
      <c r="M867">
        <f>((S867-I867/2)*L867-K867)/(S867+I867/2)</f>
        <v>0</v>
      </c>
      <c r="N867">
        <f>M867*(CK867+CL867)/1000.0</f>
        <v>0</v>
      </c>
      <c r="O867">
        <f>(CD867 - IF(AH867&gt;1, K867*BY867*100.0/(AJ867*CR867), 0))*(CK867+CL867)/1000.0</f>
        <v>0</v>
      </c>
      <c r="P867">
        <f>2.0/((1/R867-1/Q867)+SIGN(R867)*SQRT((1/R867-1/Q867)*(1/R867-1/Q867) + 4*BZ867/((BZ867+1)*(BZ867+1))*(2*1/R867*1/Q867-1/Q867*1/Q867)))</f>
        <v>0</v>
      </c>
      <c r="Q867">
        <f>IF(LEFT(CA867,1)&lt;&gt;"0",IF(LEFT(CA867,1)="1",3.0,CB867),$D$5+$E$5*(CR867*CK867/($K$5*1000))+$F$5*(CR867*CK867/($K$5*1000))*MAX(MIN(BY867,$J$5),$I$5)*MAX(MIN(BY867,$J$5),$I$5)+$G$5*MAX(MIN(BY867,$J$5),$I$5)*(CR867*CK867/($K$5*1000))+$H$5*(CR867*CK867/($K$5*1000))*(CR867*CK867/($K$5*1000)))</f>
        <v>0</v>
      </c>
      <c r="R867">
        <f>I867*(1000-(1000*0.61365*exp(17.502*V867/(240.97+V867))/(CK867+CL867)+CF867)/2)/(1000*0.61365*exp(17.502*V867/(240.97+V867))/(CK867+CL867)-CF867)</f>
        <v>0</v>
      </c>
      <c r="S867">
        <f>1/((BZ867+1)/(P867/1.6)+1/(Q867/1.37)) + BZ867/((BZ867+1)/(P867/1.6) + BZ867/(Q867/1.37))</f>
        <v>0</v>
      </c>
      <c r="T867">
        <f>(BU867*BX867)</f>
        <v>0</v>
      </c>
      <c r="U867">
        <f>(CM867+(T867+2*0.95*5.67E-8*(((CM867+$B$7)+273)^4-(CM867+273)^4)-44100*I867)/(1.84*29.3*Q867+8*0.95*5.67E-8*(CM867+273)^3))</f>
        <v>0</v>
      </c>
      <c r="V867">
        <f>($C$7*CN867+$D$7*CO867+$E$7*U867)</f>
        <v>0</v>
      </c>
      <c r="W867">
        <f>0.61365*exp(17.502*V867/(240.97+V867))</f>
        <v>0</v>
      </c>
      <c r="X867">
        <f>(Y867/Z867*100)</f>
        <v>0</v>
      </c>
      <c r="Y867">
        <f>CF867*(CK867+CL867)/1000</f>
        <v>0</v>
      </c>
      <c r="Z867">
        <f>0.61365*exp(17.502*CM867/(240.97+CM867))</f>
        <v>0</v>
      </c>
      <c r="AA867">
        <f>(W867-CF867*(CK867+CL867)/1000)</f>
        <v>0</v>
      </c>
      <c r="AB867">
        <f>(-I867*44100)</f>
        <v>0</v>
      </c>
      <c r="AC867">
        <f>2*29.3*Q867*0.92*(CM867-V867)</f>
        <v>0</v>
      </c>
      <c r="AD867">
        <f>2*0.95*5.67E-8*(((CM867+$B$7)+273)^4-(V867+273)^4)</f>
        <v>0</v>
      </c>
      <c r="AE867">
        <f>T867+AD867+AB867+AC867</f>
        <v>0</v>
      </c>
      <c r="AF867">
        <v>0</v>
      </c>
      <c r="AG867">
        <v>0</v>
      </c>
      <c r="AH867">
        <f>IF(AF867*$H$13&gt;=AJ867,1.0,(AJ867/(AJ867-AF867*$H$13)))</f>
        <v>0</v>
      </c>
      <c r="AI867">
        <f>(AH867-1)*100</f>
        <v>0</v>
      </c>
      <c r="AJ867">
        <f>MAX(0,($B$13+$C$13*CR867)/(1+$D$13*CR867)*CK867/(CM867+273)*$E$13)</f>
        <v>0</v>
      </c>
      <c r="AK867" t="s">
        <v>303</v>
      </c>
      <c r="AL867" t="s">
        <v>303</v>
      </c>
      <c r="AM867">
        <v>0</v>
      </c>
      <c r="AN867">
        <v>0</v>
      </c>
      <c r="AO867">
        <f>1-AM867/AN867</f>
        <v>0</v>
      </c>
      <c r="AP867">
        <v>0</v>
      </c>
      <c r="AQ867" t="s">
        <v>303</v>
      </c>
      <c r="AR867" t="s">
        <v>303</v>
      </c>
      <c r="AS867">
        <v>0</v>
      </c>
      <c r="AT867">
        <v>0</v>
      </c>
      <c r="AU867">
        <f>1-AS867/AT867</f>
        <v>0</v>
      </c>
      <c r="AV867">
        <v>0.5</v>
      </c>
      <c r="AW867">
        <f>BV867</f>
        <v>0</v>
      </c>
      <c r="AX867">
        <f>K867</f>
        <v>0</v>
      </c>
      <c r="AY867">
        <f>AU867*AV867*AW867</f>
        <v>0</v>
      </c>
      <c r="AZ867">
        <f>(AX867-AP867)/AW867</f>
        <v>0</v>
      </c>
      <c r="BA867">
        <f>(AN867-AT867)/AT867</f>
        <v>0</v>
      </c>
      <c r="BB867">
        <f>AM867/(AO867+AM867/AT867)</f>
        <v>0</v>
      </c>
      <c r="BC867" t="s">
        <v>303</v>
      </c>
      <c r="BD867">
        <v>0</v>
      </c>
      <c r="BE867">
        <f>IF(BD867&lt;&gt;0, BD867, BB867)</f>
        <v>0</v>
      </c>
      <c r="BF867">
        <f>1-BE867/AT867</f>
        <v>0</v>
      </c>
      <c r="BG867">
        <f>(AT867-AS867)/(AT867-BE867)</f>
        <v>0</v>
      </c>
      <c r="BH867">
        <f>(AN867-AT867)/(AN867-BE867)</f>
        <v>0</v>
      </c>
      <c r="BI867">
        <f>(AT867-AS867)/(AT867-AM867)</f>
        <v>0</v>
      </c>
      <c r="BJ867">
        <f>(AN867-AT867)/(AN867-AM867)</f>
        <v>0</v>
      </c>
      <c r="BK867">
        <f>(BG867*BE867/AS867)</f>
        <v>0</v>
      </c>
      <c r="BL867">
        <f>(1-BK867)</f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f>$B$11*CS867+$C$11*CT867+$F$11*CU867*(1-CX867)</f>
        <v>0</v>
      </c>
      <c r="BV867">
        <f>BU867*BW867</f>
        <v>0</v>
      </c>
      <c r="BW867">
        <f>($B$11*$D$9+$C$11*$D$9+$F$11*((DH867+CZ867)/MAX(DH867+CZ867+DI867, 0.1)*$I$9+DI867/MAX(DH867+CZ867+DI867, 0.1)*$J$9))/($B$11+$C$11+$F$11)</f>
        <v>0</v>
      </c>
      <c r="BX867">
        <f>($B$11*$K$9+$C$11*$K$9+$F$11*((DH867+CZ867)/MAX(DH867+CZ867+DI867, 0.1)*$P$9+DI867/MAX(DH867+CZ867+DI867, 0.1)*$Q$9))/($B$11+$C$11+$F$11)</f>
        <v>0</v>
      </c>
      <c r="BY867">
        <v>6</v>
      </c>
      <c r="BZ867">
        <v>0.5</v>
      </c>
      <c r="CA867" t="s">
        <v>304</v>
      </c>
      <c r="CB867">
        <v>2</v>
      </c>
      <c r="CC867">
        <v>1625678915.5</v>
      </c>
      <c r="CD867">
        <v>405.645</v>
      </c>
      <c r="CE867">
        <v>419.972666666667</v>
      </c>
      <c r="CF867">
        <v>24.4345333333333</v>
      </c>
      <c r="CG867">
        <v>19.767</v>
      </c>
      <c r="CH867">
        <v>419.986666666667</v>
      </c>
      <c r="CI867">
        <v>26.1397666666667</v>
      </c>
      <c r="CJ867">
        <v>500.019</v>
      </c>
      <c r="CK867">
        <v>100.415</v>
      </c>
      <c r="CL867">
        <v>0.100183033333333</v>
      </c>
      <c r="CM867">
        <v>38.9825666666667</v>
      </c>
      <c r="CN867">
        <v>37.8609666666667</v>
      </c>
      <c r="CO867">
        <v>999.9</v>
      </c>
      <c r="CP867">
        <v>0</v>
      </c>
      <c r="CQ867">
        <v>0</v>
      </c>
      <c r="CR867">
        <v>9975</v>
      </c>
      <c r="CS867">
        <v>0</v>
      </c>
      <c r="CT867">
        <v>5.2384</v>
      </c>
      <c r="CU867">
        <v>1045.89</v>
      </c>
      <c r="CV867">
        <v>0.962006</v>
      </c>
      <c r="CW867">
        <v>0.0379937</v>
      </c>
      <c r="CX867">
        <v>0</v>
      </c>
      <c r="CY867">
        <v>1046.35</v>
      </c>
      <c r="CZ867">
        <v>4.99912</v>
      </c>
      <c r="DA867">
        <v>11016.5</v>
      </c>
      <c r="DB867">
        <v>6712.1</v>
      </c>
      <c r="DC867">
        <v>40.2703333333333</v>
      </c>
      <c r="DD867">
        <v>42.437</v>
      </c>
      <c r="DE867">
        <v>41.5833333333333</v>
      </c>
      <c r="DF867">
        <v>42.2703333333333</v>
      </c>
      <c r="DG867">
        <v>43.0833333333333</v>
      </c>
      <c r="DH867">
        <v>1001.34</v>
      </c>
      <c r="DI867">
        <v>39.55</v>
      </c>
      <c r="DJ867">
        <v>0</v>
      </c>
      <c r="DK867">
        <v>1625678917.4</v>
      </c>
      <c r="DL867">
        <v>0</v>
      </c>
      <c r="DM867">
        <v>1047.2596</v>
      </c>
      <c r="DN867">
        <v>-8.22230767408137</v>
      </c>
      <c r="DO867">
        <v>-95.1999998465159</v>
      </c>
      <c r="DP867">
        <v>11026.992</v>
      </c>
      <c r="DQ867">
        <v>15</v>
      </c>
      <c r="DR867">
        <v>1625677134.6</v>
      </c>
      <c r="DS867" t="s">
        <v>305</v>
      </c>
      <c r="DT867">
        <v>1625677128.6</v>
      </c>
      <c r="DU867">
        <v>1625677134.6</v>
      </c>
      <c r="DV867">
        <v>2</v>
      </c>
      <c r="DW867">
        <v>0.041</v>
      </c>
      <c r="DX867">
        <v>0.026</v>
      </c>
      <c r="DY867">
        <v>-14.347</v>
      </c>
      <c r="DZ867">
        <v>-1.389</v>
      </c>
      <c r="EA867">
        <v>420</v>
      </c>
      <c r="EB867">
        <v>5</v>
      </c>
      <c r="EC867">
        <v>0.14</v>
      </c>
      <c r="ED867">
        <v>0.08</v>
      </c>
      <c r="EE867">
        <v>-14.3642317073171</v>
      </c>
      <c r="EF867">
        <v>0.396813240418079</v>
      </c>
      <c r="EG867">
        <v>0.0588760477159094</v>
      </c>
      <c r="EH867">
        <v>1</v>
      </c>
      <c r="EI867">
        <v>1047.7203030303</v>
      </c>
      <c r="EJ867">
        <v>-8.98008361626535</v>
      </c>
      <c r="EK867">
        <v>0.873080526149983</v>
      </c>
      <c r="EL867">
        <v>1</v>
      </c>
      <c r="EM867">
        <v>4.61643170731707</v>
      </c>
      <c r="EN867">
        <v>0.256530940766546</v>
      </c>
      <c r="EO867">
        <v>0.0271403174939136</v>
      </c>
      <c r="EP867">
        <v>0</v>
      </c>
      <c r="EQ867">
        <v>2</v>
      </c>
      <c r="ER867">
        <v>3</v>
      </c>
      <c r="ES867" t="s">
        <v>349</v>
      </c>
      <c r="ET867">
        <v>100</v>
      </c>
      <c r="EU867">
        <v>100</v>
      </c>
      <c r="EV867">
        <v>-14.342</v>
      </c>
      <c r="EW867">
        <v>-1.7053</v>
      </c>
      <c r="EX867">
        <v>-14.3476998515065</v>
      </c>
      <c r="EY867">
        <v>0.000485247639819423</v>
      </c>
      <c r="EZ867">
        <v>-1.36446825205216e-06</v>
      </c>
      <c r="FA867">
        <v>5.78542989185787e-10</v>
      </c>
      <c r="FB867">
        <v>-1.1099058739466</v>
      </c>
      <c r="FC867">
        <v>-0.0508365997127688</v>
      </c>
      <c r="FD867">
        <v>0.00161886503163497</v>
      </c>
      <c r="FE867">
        <v>-2.08621555845513e-05</v>
      </c>
      <c r="FF867">
        <v>0</v>
      </c>
      <c r="FG867">
        <v>2096</v>
      </c>
      <c r="FH867">
        <v>2</v>
      </c>
      <c r="FI867">
        <v>28</v>
      </c>
      <c r="FJ867">
        <v>29.8</v>
      </c>
      <c r="FK867">
        <v>29.7</v>
      </c>
      <c r="FL867">
        <v>18</v>
      </c>
      <c r="FM867">
        <v>496.19</v>
      </c>
      <c r="FN867">
        <v>518.956</v>
      </c>
      <c r="FO867">
        <v>46.7419</v>
      </c>
      <c r="FP867">
        <v>27.5663</v>
      </c>
      <c r="FQ867">
        <v>30.0007</v>
      </c>
      <c r="FR867">
        <v>27.2819</v>
      </c>
      <c r="FS867">
        <v>27.2269</v>
      </c>
      <c r="FT867">
        <v>21.7027</v>
      </c>
      <c r="FU867">
        <v>0</v>
      </c>
      <c r="FV867">
        <v>39.4355</v>
      </c>
      <c r="FW867">
        <v>46.82</v>
      </c>
      <c r="FX867">
        <v>420</v>
      </c>
      <c r="FY867">
        <v>19.9241</v>
      </c>
      <c r="FZ867">
        <v>101.581</v>
      </c>
      <c r="GA867">
        <v>96.0656</v>
      </c>
    </row>
    <row r="868" spans="1:183">
      <c r="A868">
        <v>852</v>
      </c>
      <c r="B868">
        <v>1625678918.5</v>
      </c>
      <c r="C868">
        <v>1702.40000009537</v>
      </c>
      <c r="D868" t="s">
        <v>2010</v>
      </c>
      <c r="E868" t="s">
        <v>2011</v>
      </c>
      <c r="F868">
        <v>1</v>
      </c>
      <c r="G868" t="s">
        <v>302</v>
      </c>
      <c r="H868">
        <v>1625678917.5</v>
      </c>
      <c r="I868">
        <f>(J868)/1000</f>
        <v>0</v>
      </c>
      <c r="J868">
        <f>1000*CJ868*AH868*(CF868-CG868)/(100*BY868*(1000-AH868*CF868))</f>
        <v>0</v>
      </c>
      <c r="K868">
        <f>CJ868*AH868*(CE868-CD868*(1000-AH868*CG868)/(1000-AH868*CF868))/(100*BY868)</f>
        <v>0</v>
      </c>
      <c r="L868">
        <f>CD868 - IF(AH868&gt;1, K868*BY868*100.0/(AJ868*CR868), 0)</f>
        <v>0</v>
      </c>
      <c r="M868">
        <f>((S868-I868/2)*L868-K868)/(S868+I868/2)</f>
        <v>0</v>
      </c>
      <c r="N868">
        <f>M868*(CK868+CL868)/1000.0</f>
        <v>0</v>
      </c>
      <c r="O868">
        <f>(CD868 - IF(AH868&gt;1, K868*BY868*100.0/(AJ868*CR868), 0))*(CK868+CL868)/1000.0</f>
        <v>0</v>
      </c>
      <c r="P868">
        <f>2.0/((1/R868-1/Q868)+SIGN(R868)*SQRT((1/R868-1/Q868)*(1/R868-1/Q868) + 4*BZ868/((BZ868+1)*(BZ868+1))*(2*1/R868*1/Q868-1/Q868*1/Q868)))</f>
        <v>0</v>
      </c>
      <c r="Q868">
        <f>IF(LEFT(CA868,1)&lt;&gt;"0",IF(LEFT(CA868,1)="1",3.0,CB868),$D$5+$E$5*(CR868*CK868/($K$5*1000))+$F$5*(CR868*CK868/($K$5*1000))*MAX(MIN(BY868,$J$5),$I$5)*MAX(MIN(BY868,$J$5),$I$5)+$G$5*MAX(MIN(BY868,$J$5),$I$5)*(CR868*CK868/($K$5*1000))+$H$5*(CR868*CK868/($K$5*1000))*(CR868*CK868/($K$5*1000)))</f>
        <v>0</v>
      </c>
      <c r="R868">
        <f>I868*(1000-(1000*0.61365*exp(17.502*V868/(240.97+V868))/(CK868+CL868)+CF868)/2)/(1000*0.61365*exp(17.502*V868/(240.97+V868))/(CK868+CL868)-CF868)</f>
        <v>0</v>
      </c>
      <c r="S868">
        <f>1/((BZ868+1)/(P868/1.6)+1/(Q868/1.37)) + BZ868/((BZ868+1)/(P868/1.6) + BZ868/(Q868/1.37))</f>
        <v>0</v>
      </c>
      <c r="T868">
        <f>(BU868*BX868)</f>
        <v>0</v>
      </c>
      <c r="U868">
        <f>(CM868+(T868+2*0.95*5.67E-8*(((CM868+$B$7)+273)^4-(CM868+273)^4)-44100*I868)/(1.84*29.3*Q868+8*0.95*5.67E-8*(CM868+273)^3))</f>
        <v>0</v>
      </c>
      <c r="V868">
        <f>($C$7*CN868+$D$7*CO868+$E$7*U868)</f>
        <v>0</v>
      </c>
      <c r="W868">
        <f>0.61365*exp(17.502*V868/(240.97+V868))</f>
        <v>0</v>
      </c>
      <c r="X868">
        <f>(Y868/Z868*100)</f>
        <v>0</v>
      </c>
      <c r="Y868">
        <f>CF868*(CK868+CL868)/1000</f>
        <v>0</v>
      </c>
      <c r="Z868">
        <f>0.61365*exp(17.502*CM868/(240.97+CM868))</f>
        <v>0</v>
      </c>
      <c r="AA868">
        <f>(W868-CF868*(CK868+CL868)/1000)</f>
        <v>0</v>
      </c>
      <c r="AB868">
        <f>(-I868*44100)</f>
        <v>0</v>
      </c>
      <c r="AC868">
        <f>2*29.3*Q868*0.92*(CM868-V868)</f>
        <v>0</v>
      </c>
      <c r="AD868">
        <f>2*0.95*5.67E-8*(((CM868+$B$7)+273)^4-(V868+273)^4)</f>
        <v>0</v>
      </c>
      <c r="AE868">
        <f>T868+AD868+AB868+AC868</f>
        <v>0</v>
      </c>
      <c r="AF868">
        <v>0</v>
      </c>
      <c r="AG868">
        <v>0</v>
      </c>
      <c r="AH868">
        <f>IF(AF868*$H$13&gt;=AJ868,1.0,(AJ868/(AJ868-AF868*$H$13)))</f>
        <v>0</v>
      </c>
      <c r="AI868">
        <f>(AH868-1)*100</f>
        <v>0</v>
      </c>
      <c r="AJ868">
        <f>MAX(0,($B$13+$C$13*CR868)/(1+$D$13*CR868)*CK868/(CM868+273)*$E$13)</f>
        <v>0</v>
      </c>
      <c r="AK868" t="s">
        <v>303</v>
      </c>
      <c r="AL868" t="s">
        <v>303</v>
      </c>
      <c r="AM868">
        <v>0</v>
      </c>
      <c r="AN868">
        <v>0</v>
      </c>
      <c r="AO868">
        <f>1-AM868/AN868</f>
        <v>0</v>
      </c>
      <c r="AP868">
        <v>0</v>
      </c>
      <c r="AQ868" t="s">
        <v>303</v>
      </c>
      <c r="AR868" t="s">
        <v>303</v>
      </c>
      <c r="AS868">
        <v>0</v>
      </c>
      <c r="AT868">
        <v>0</v>
      </c>
      <c r="AU868">
        <f>1-AS868/AT868</f>
        <v>0</v>
      </c>
      <c r="AV868">
        <v>0.5</v>
      </c>
      <c r="AW868">
        <f>BV868</f>
        <v>0</v>
      </c>
      <c r="AX868">
        <f>K868</f>
        <v>0</v>
      </c>
      <c r="AY868">
        <f>AU868*AV868*AW868</f>
        <v>0</v>
      </c>
      <c r="AZ868">
        <f>(AX868-AP868)/AW868</f>
        <v>0</v>
      </c>
      <c r="BA868">
        <f>(AN868-AT868)/AT868</f>
        <v>0</v>
      </c>
      <c r="BB868">
        <f>AM868/(AO868+AM868/AT868)</f>
        <v>0</v>
      </c>
      <c r="BC868" t="s">
        <v>303</v>
      </c>
      <c r="BD868">
        <v>0</v>
      </c>
      <c r="BE868">
        <f>IF(BD868&lt;&gt;0, BD868, BB868)</f>
        <v>0</v>
      </c>
      <c r="BF868">
        <f>1-BE868/AT868</f>
        <v>0</v>
      </c>
      <c r="BG868">
        <f>(AT868-AS868)/(AT868-BE868)</f>
        <v>0</v>
      </c>
      <c r="BH868">
        <f>(AN868-AT868)/(AN868-BE868)</f>
        <v>0</v>
      </c>
      <c r="BI868">
        <f>(AT868-AS868)/(AT868-AM868)</f>
        <v>0</v>
      </c>
      <c r="BJ868">
        <f>(AN868-AT868)/(AN868-AM868)</f>
        <v>0</v>
      </c>
      <c r="BK868">
        <f>(BG868*BE868/AS868)</f>
        <v>0</v>
      </c>
      <c r="BL868">
        <f>(1-BK868)</f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f>$B$11*CS868+$C$11*CT868+$F$11*CU868*(1-CX868)</f>
        <v>0</v>
      </c>
      <c r="BV868">
        <f>BU868*BW868</f>
        <v>0</v>
      </c>
      <c r="BW868">
        <f>($B$11*$D$9+$C$11*$D$9+$F$11*((DH868+CZ868)/MAX(DH868+CZ868+DI868, 0.1)*$I$9+DI868/MAX(DH868+CZ868+DI868, 0.1)*$J$9))/($B$11+$C$11+$F$11)</f>
        <v>0</v>
      </c>
      <c r="BX868">
        <f>($B$11*$K$9+$C$11*$K$9+$F$11*((DH868+CZ868)/MAX(DH868+CZ868+DI868, 0.1)*$P$9+DI868/MAX(DH868+CZ868+DI868, 0.1)*$Q$9))/($B$11+$C$11+$F$11)</f>
        <v>0</v>
      </c>
      <c r="BY868">
        <v>6</v>
      </c>
      <c r="BZ868">
        <v>0.5</v>
      </c>
      <c r="CA868" t="s">
        <v>304</v>
      </c>
      <c r="CB868">
        <v>2</v>
      </c>
      <c r="CC868">
        <v>1625678917.5</v>
      </c>
      <c r="CD868">
        <v>405.676666666667</v>
      </c>
      <c r="CE868">
        <v>419.976666666667</v>
      </c>
      <c r="CF868">
        <v>24.4528333333333</v>
      </c>
      <c r="CG868">
        <v>19.7931</v>
      </c>
      <c r="CH868">
        <v>420.018333333333</v>
      </c>
      <c r="CI868">
        <v>26.1582666666667</v>
      </c>
      <c r="CJ868">
        <v>500.023</v>
      </c>
      <c r="CK868">
        <v>100.416333333333</v>
      </c>
      <c r="CL868">
        <v>0.100070033333333</v>
      </c>
      <c r="CM868">
        <v>39.0131666666667</v>
      </c>
      <c r="CN868">
        <v>37.8853333333333</v>
      </c>
      <c r="CO868">
        <v>999.9</v>
      </c>
      <c r="CP868">
        <v>0</v>
      </c>
      <c r="CQ868">
        <v>0</v>
      </c>
      <c r="CR868">
        <v>9997.51666666667</v>
      </c>
      <c r="CS868">
        <v>0</v>
      </c>
      <c r="CT868">
        <v>5.2384</v>
      </c>
      <c r="CU868">
        <v>1045.99666666667</v>
      </c>
      <c r="CV868">
        <v>0.962000333333333</v>
      </c>
      <c r="CW868">
        <v>0.0379998333333333</v>
      </c>
      <c r="CX868">
        <v>0</v>
      </c>
      <c r="CY868">
        <v>1045.93333333333</v>
      </c>
      <c r="CZ868">
        <v>4.99912</v>
      </c>
      <c r="DA868">
        <v>11014.4</v>
      </c>
      <c r="DB868">
        <v>6712.79</v>
      </c>
      <c r="DC868">
        <v>40.1666666666667</v>
      </c>
      <c r="DD868">
        <v>42.437</v>
      </c>
      <c r="DE868">
        <v>41.4786666666667</v>
      </c>
      <c r="DF868">
        <v>42.2496666666667</v>
      </c>
      <c r="DG868">
        <v>42.9996666666667</v>
      </c>
      <c r="DH868">
        <v>1001.43666666667</v>
      </c>
      <c r="DI868">
        <v>39.56</v>
      </c>
      <c r="DJ868">
        <v>0</v>
      </c>
      <c r="DK868">
        <v>1625678919.2</v>
      </c>
      <c r="DL868">
        <v>0</v>
      </c>
      <c r="DM868">
        <v>1047.035</v>
      </c>
      <c r="DN868">
        <v>-8.68547008952767</v>
      </c>
      <c r="DO868">
        <v>-92.8170940750955</v>
      </c>
      <c r="DP868">
        <v>11024.6653846154</v>
      </c>
      <c r="DQ868">
        <v>15</v>
      </c>
      <c r="DR868">
        <v>1625677134.6</v>
      </c>
      <c r="DS868" t="s">
        <v>305</v>
      </c>
      <c r="DT868">
        <v>1625677128.6</v>
      </c>
      <c r="DU868">
        <v>1625677134.6</v>
      </c>
      <c r="DV868">
        <v>2</v>
      </c>
      <c r="DW868">
        <v>0.041</v>
      </c>
      <c r="DX868">
        <v>0.026</v>
      </c>
      <c r="DY868">
        <v>-14.347</v>
      </c>
      <c r="DZ868">
        <v>-1.389</v>
      </c>
      <c r="EA868">
        <v>420</v>
      </c>
      <c r="EB868">
        <v>5</v>
      </c>
      <c r="EC868">
        <v>0.14</v>
      </c>
      <c r="ED868">
        <v>0.08</v>
      </c>
      <c r="EE868">
        <v>-14.3524658536585</v>
      </c>
      <c r="EF868">
        <v>0.346199999999993</v>
      </c>
      <c r="EG868">
        <v>0.0559254844381085</v>
      </c>
      <c r="EH868">
        <v>1</v>
      </c>
      <c r="EI868">
        <v>1047.44314285714</v>
      </c>
      <c r="EJ868">
        <v>-9.00774951076342</v>
      </c>
      <c r="EK868">
        <v>0.924411075623128</v>
      </c>
      <c r="EL868">
        <v>1</v>
      </c>
      <c r="EM868">
        <v>4.62313048780488</v>
      </c>
      <c r="EN868">
        <v>0.278984320557502</v>
      </c>
      <c r="EO868">
        <v>0.0287398368845804</v>
      </c>
      <c r="EP868">
        <v>0</v>
      </c>
      <c r="EQ868">
        <v>2</v>
      </c>
      <c r="ER868">
        <v>3</v>
      </c>
      <c r="ES868" t="s">
        <v>349</v>
      </c>
      <c r="ET868">
        <v>100</v>
      </c>
      <c r="EU868">
        <v>100</v>
      </c>
      <c r="EV868">
        <v>-14.342</v>
      </c>
      <c r="EW868">
        <v>-1.7055</v>
      </c>
      <c r="EX868">
        <v>-14.3476998515065</v>
      </c>
      <c r="EY868">
        <v>0.000485247639819423</v>
      </c>
      <c r="EZ868">
        <v>-1.36446825205216e-06</v>
      </c>
      <c r="FA868">
        <v>5.78542989185787e-10</v>
      </c>
      <c r="FB868">
        <v>-1.1099058739466</v>
      </c>
      <c r="FC868">
        <v>-0.0508365997127688</v>
      </c>
      <c r="FD868">
        <v>0.00161886503163497</v>
      </c>
      <c r="FE868">
        <v>-2.08621555845513e-05</v>
      </c>
      <c r="FF868">
        <v>0</v>
      </c>
      <c r="FG868">
        <v>2096</v>
      </c>
      <c r="FH868">
        <v>2</v>
      </c>
      <c r="FI868">
        <v>28</v>
      </c>
      <c r="FJ868">
        <v>29.8</v>
      </c>
      <c r="FK868">
        <v>29.7</v>
      </c>
      <c r="FL868">
        <v>18</v>
      </c>
      <c r="FM868">
        <v>496.259</v>
      </c>
      <c r="FN868">
        <v>518.946</v>
      </c>
      <c r="FO868">
        <v>46.7784</v>
      </c>
      <c r="FP868">
        <v>27.5704</v>
      </c>
      <c r="FQ868">
        <v>30.0007</v>
      </c>
      <c r="FR868">
        <v>27.2849</v>
      </c>
      <c r="FS868">
        <v>27.2297</v>
      </c>
      <c r="FT868">
        <v>21.7048</v>
      </c>
      <c r="FU868">
        <v>0</v>
      </c>
      <c r="FV868">
        <v>39.4355</v>
      </c>
      <c r="FW868">
        <v>46.89</v>
      </c>
      <c r="FX868">
        <v>420</v>
      </c>
      <c r="FY868">
        <v>19.8938</v>
      </c>
      <c r="FZ868">
        <v>101.579</v>
      </c>
      <c r="GA868">
        <v>96.0652</v>
      </c>
    </row>
    <row r="869" spans="1:183">
      <c r="A869">
        <v>853</v>
      </c>
      <c r="B869">
        <v>1625678920.5</v>
      </c>
      <c r="C869">
        <v>1704.40000009537</v>
      </c>
      <c r="D869" t="s">
        <v>2012</v>
      </c>
      <c r="E869" t="s">
        <v>2013</v>
      </c>
      <c r="F869">
        <v>1</v>
      </c>
      <c r="G869" t="s">
        <v>302</v>
      </c>
      <c r="H869">
        <v>1625678919.5</v>
      </c>
      <c r="I869">
        <f>(J869)/1000</f>
        <v>0</v>
      </c>
      <c r="J869">
        <f>1000*CJ869*AH869*(CF869-CG869)/(100*BY869*(1000-AH869*CF869))</f>
        <v>0</v>
      </c>
      <c r="K869">
        <f>CJ869*AH869*(CE869-CD869*(1000-AH869*CG869)/(1000-AH869*CF869))/(100*BY869)</f>
        <v>0</v>
      </c>
      <c r="L869">
        <f>CD869 - IF(AH869&gt;1, K869*BY869*100.0/(AJ869*CR869), 0)</f>
        <v>0</v>
      </c>
      <c r="M869">
        <f>((S869-I869/2)*L869-K869)/(S869+I869/2)</f>
        <v>0</v>
      </c>
      <c r="N869">
        <f>M869*(CK869+CL869)/1000.0</f>
        <v>0</v>
      </c>
      <c r="O869">
        <f>(CD869 - IF(AH869&gt;1, K869*BY869*100.0/(AJ869*CR869), 0))*(CK869+CL869)/1000.0</f>
        <v>0</v>
      </c>
      <c r="P869">
        <f>2.0/((1/R869-1/Q869)+SIGN(R869)*SQRT((1/R869-1/Q869)*(1/R869-1/Q869) + 4*BZ869/((BZ869+1)*(BZ869+1))*(2*1/R869*1/Q869-1/Q869*1/Q869)))</f>
        <v>0</v>
      </c>
      <c r="Q869">
        <f>IF(LEFT(CA869,1)&lt;&gt;"0",IF(LEFT(CA869,1)="1",3.0,CB869),$D$5+$E$5*(CR869*CK869/($K$5*1000))+$F$5*(CR869*CK869/($K$5*1000))*MAX(MIN(BY869,$J$5),$I$5)*MAX(MIN(BY869,$J$5),$I$5)+$G$5*MAX(MIN(BY869,$J$5),$I$5)*(CR869*CK869/($K$5*1000))+$H$5*(CR869*CK869/($K$5*1000))*(CR869*CK869/($K$5*1000)))</f>
        <v>0</v>
      </c>
      <c r="R869">
        <f>I869*(1000-(1000*0.61365*exp(17.502*V869/(240.97+V869))/(CK869+CL869)+CF869)/2)/(1000*0.61365*exp(17.502*V869/(240.97+V869))/(CK869+CL869)-CF869)</f>
        <v>0</v>
      </c>
      <c r="S869">
        <f>1/((BZ869+1)/(P869/1.6)+1/(Q869/1.37)) + BZ869/((BZ869+1)/(P869/1.6) + BZ869/(Q869/1.37))</f>
        <v>0</v>
      </c>
      <c r="T869">
        <f>(BU869*BX869)</f>
        <v>0</v>
      </c>
      <c r="U869">
        <f>(CM869+(T869+2*0.95*5.67E-8*(((CM869+$B$7)+273)^4-(CM869+273)^4)-44100*I869)/(1.84*29.3*Q869+8*0.95*5.67E-8*(CM869+273)^3))</f>
        <v>0</v>
      </c>
      <c r="V869">
        <f>($C$7*CN869+$D$7*CO869+$E$7*U869)</f>
        <v>0</v>
      </c>
      <c r="W869">
        <f>0.61365*exp(17.502*V869/(240.97+V869))</f>
        <v>0</v>
      </c>
      <c r="X869">
        <f>(Y869/Z869*100)</f>
        <v>0</v>
      </c>
      <c r="Y869">
        <f>CF869*(CK869+CL869)/1000</f>
        <v>0</v>
      </c>
      <c r="Z869">
        <f>0.61365*exp(17.502*CM869/(240.97+CM869))</f>
        <v>0</v>
      </c>
      <c r="AA869">
        <f>(W869-CF869*(CK869+CL869)/1000)</f>
        <v>0</v>
      </c>
      <c r="AB869">
        <f>(-I869*44100)</f>
        <v>0</v>
      </c>
      <c r="AC869">
        <f>2*29.3*Q869*0.92*(CM869-V869)</f>
        <v>0</v>
      </c>
      <c r="AD869">
        <f>2*0.95*5.67E-8*(((CM869+$B$7)+273)^4-(V869+273)^4)</f>
        <v>0</v>
      </c>
      <c r="AE869">
        <f>T869+AD869+AB869+AC869</f>
        <v>0</v>
      </c>
      <c r="AF869">
        <v>0</v>
      </c>
      <c r="AG869">
        <v>0</v>
      </c>
      <c r="AH869">
        <f>IF(AF869*$H$13&gt;=AJ869,1.0,(AJ869/(AJ869-AF869*$H$13)))</f>
        <v>0</v>
      </c>
      <c r="AI869">
        <f>(AH869-1)*100</f>
        <v>0</v>
      </c>
      <c r="AJ869">
        <f>MAX(0,($B$13+$C$13*CR869)/(1+$D$13*CR869)*CK869/(CM869+273)*$E$13)</f>
        <v>0</v>
      </c>
      <c r="AK869" t="s">
        <v>303</v>
      </c>
      <c r="AL869" t="s">
        <v>303</v>
      </c>
      <c r="AM869">
        <v>0</v>
      </c>
      <c r="AN869">
        <v>0</v>
      </c>
      <c r="AO869">
        <f>1-AM869/AN869</f>
        <v>0</v>
      </c>
      <c r="AP869">
        <v>0</v>
      </c>
      <c r="AQ869" t="s">
        <v>303</v>
      </c>
      <c r="AR869" t="s">
        <v>303</v>
      </c>
      <c r="AS869">
        <v>0</v>
      </c>
      <c r="AT869">
        <v>0</v>
      </c>
      <c r="AU869">
        <f>1-AS869/AT869</f>
        <v>0</v>
      </c>
      <c r="AV869">
        <v>0.5</v>
      </c>
      <c r="AW869">
        <f>BV869</f>
        <v>0</v>
      </c>
      <c r="AX869">
        <f>K869</f>
        <v>0</v>
      </c>
      <c r="AY869">
        <f>AU869*AV869*AW869</f>
        <v>0</v>
      </c>
      <c r="AZ869">
        <f>(AX869-AP869)/AW869</f>
        <v>0</v>
      </c>
      <c r="BA869">
        <f>(AN869-AT869)/AT869</f>
        <v>0</v>
      </c>
      <c r="BB869">
        <f>AM869/(AO869+AM869/AT869)</f>
        <v>0</v>
      </c>
      <c r="BC869" t="s">
        <v>303</v>
      </c>
      <c r="BD869">
        <v>0</v>
      </c>
      <c r="BE869">
        <f>IF(BD869&lt;&gt;0, BD869, BB869)</f>
        <v>0</v>
      </c>
      <c r="BF869">
        <f>1-BE869/AT869</f>
        <v>0</v>
      </c>
      <c r="BG869">
        <f>(AT869-AS869)/(AT869-BE869)</f>
        <v>0</v>
      </c>
      <c r="BH869">
        <f>(AN869-AT869)/(AN869-BE869)</f>
        <v>0</v>
      </c>
      <c r="BI869">
        <f>(AT869-AS869)/(AT869-AM869)</f>
        <v>0</v>
      </c>
      <c r="BJ869">
        <f>(AN869-AT869)/(AN869-AM869)</f>
        <v>0</v>
      </c>
      <c r="BK869">
        <f>(BG869*BE869/AS869)</f>
        <v>0</v>
      </c>
      <c r="BL869">
        <f>(1-BK869)</f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f>$B$11*CS869+$C$11*CT869+$F$11*CU869*(1-CX869)</f>
        <v>0</v>
      </c>
      <c r="BV869">
        <f>BU869*BW869</f>
        <v>0</v>
      </c>
      <c r="BW869">
        <f>($B$11*$D$9+$C$11*$D$9+$F$11*((DH869+CZ869)/MAX(DH869+CZ869+DI869, 0.1)*$I$9+DI869/MAX(DH869+CZ869+DI869, 0.1)*$J$9))/($B$11+$C$11+$F$11)</f>
        <v>0</v>
      </c>
      <c r="BX869">
        <f>($B$11*$K$9+$C$11*$K$9+$F$11*((DH869+CZ869)/MAX(DH869+CZ869+DI869, 0.1)*$P$9+DI869/MAX(DH869+CZ869+DI869, 0.1)*$Q$9))/($B$11+$C$11+$F$11)</f>
        <v>0</v>
      </c>
      <c r="BY869">
        <v>6</v>
      </c>
      <c r="BZ869">
        <v>0.5</v>
      </c>
      <c r="CA869" t="s">
        <v>304</v>
      </c>
      <c r="CB869">
        <v>2</v>
      </c>
      <c r="CC869">
        <v>1625678919.5</v>
      </c>
      <c r="CD869">
        <v>405.685</v>
      </c>
      <c r="CE869">
        <v>419.925</v>
      </c>
      <c r="CF869">
        <v>24.4749666666667</v>
      </c>
      <c r="CG869">
        <v>19.8170666666667</v>
      </c>
      <c r="CH869">
        <v>420.026666666667</v>
      </c>
      <c r="CI869">
        <v>26.1806</v>
      </c>
      <c r="CJ869">
        <v>500.03</v>
      </c>
      <c r="CK869">
        <v>100.416666666667</v>
      </c>
      <c r="CL869">
        <v>0.0998455333333333</v>
      </c>
      <c r="CM869">
        <v>39.0443</v>
      </c>
      <c r="CN869">
        <v>37.9160666666667</v>
      </c>
      <c r="CO869">
        <v>999.9</v>
      </c>
      <c r="CP869">
        <v>0</v>
      </c>
      <c r="CQ869">
        <v>0</v>
      </c>
      <c r="CR869">
        <v>10030.0333333333</v>
      </c>
      <c r="CS869">
        <v>0</v>
      </c>
      <c r="CT869">
        <v>5.2384</v>
      </c>
      <c r="CU869">
        <v>1046.06666666667</v>
      </c>
      <c r="CV869">
        <v>0.962009666666667</v>
      </c>
      <c r="CW869">
        <v>0.0379900333333333</v>
      </c>
      <c r="CX869">
        <v>0</v>
      </c>
      <c r="CY869">
        <v>1045.6</v>
      </c>
      <c r="CZ869">
        <v>4.99912</v>
      </c>
      <c r="DA869">
        <v>11012.9333333333</v>
      </c>
      <c r="DB869">
        <v>6713.27333333333</v>
      </c>
      <c r="DC869">
        <v>40.2496666666667</v>
      </c>
      <c r="DD869">
        <v>42.437</v>
      </c>
      <c r="DE869">
        <v>41.6456666666667</v>
      </c>
      <c r="DF869">
        <v>42.2703333333333</v>
      </c>
      <c r="DG869">
        <v>43.1246666666667</v>
      </c>
      <c r="DH869">
        <v>1001.51333333333</v>
      </c>
      <c r="DI869">
        <v>39.5533333333333</v>
      </c>
      <c r="DJ869">
        <v>0</v>
      </c>
      <c r="DK869">
        <v>1625678921.6</v>
      </c>
      <c r="DL869">
        <v>0</v>
      </c>
      <c r="DM869">
        <v>1046.66807692308</v>
      </c>
      <c r="DN869">
        <v>-9.41162393414447</v>
      </c>
      <c r="DO869">
        <v>-86.2495727299027</v>
      </c>
      <c r="DP869">
        <v>11021.2615384615</v>
      </c>
      <c r="DQ869">
        <v>15</v>
      </c>
      <c r="DR869">
        <v>1625677134.6</v>
      </c>
      <c r="DS869" t="s">
        <v>305</v>
      </c>
      <c r="DT869">
        <v>1625677128.6</v>
      </c>
      <c r="DU869">
        <v>1625677134.6</v>
      </c>
      <c r="DV869">
        <v>2</v>
      </c>
      <c r="DW869">
        <v>0.041</v>
      </c>
      <c r="DX869">
        <v>0.026</v>
      </c>
      <c r="DY869">
        <v>-14.347</v>
      </c>
      <c r="DZ869">
        <v>-1.389</v>
      </c>
      <c r="EA869">
        <v>420</v>
      </c>
      <c r="EB869">
        <v>5</v>
      </c>
      <c r="EC869">
        <v>0.14</v>
      </c>
      <c r="ED869">
        <v>0.08</v>
      </c>
      <c r="EE869">
        <v>-14.3331463414634</v>
      </c>
      <c r="EF869">
        <v>0.330648083623739</v>
      </c>
      <c r="EG869">
        <v>0.0545194755873755</v>
      </c>
      <c r="EH869">
        <v>1</v>
      </c>
      <c r="EI869">
        <v>1047.05424242424</v>
      </c>
      <c r="EJ869">
        <v>-8.81778923349735</v>
      </c>
      <c r="EK869">
        <v>0.857028093677047</v>
      </c>
      <c r="EL869">
        <v>1</v>
      </c>
      <c r="EM869">
        <v>4.62974634146341</v>
      </c>
      <c r="EN869">
        <v>0.268321254355388</v>
      </c>
      <c r="EO869">
        <v>0.0279678974292868</v>
      </c>
      <c r="EP869">
        <v>0</v>
      </c>
      <c r="EQ869">
        <v>2</v>
      </c>
      <c r="ER869">
        <v>3</v>
      </c>
      <c r="ES869" t="s">
        <v>349</v>
      </c>
      <c r="ET869">
        <v>100</v>
      </c>
      <c r="EU869">
        <v>100</v>
      </c>
      <c r="EV869">
        <v>-14.342</v>
      </c>
      <c r="EW869">
        <v>-1.7057</v>
      </c>
      <c r="EX869">
        <v>-14.3476998515065</v>
      </c>
      <c r="EY869">
        <v>0.000485247639819423</v>
      </c>
      <c r="EZ869">
        <v>-1.36446825205216e-06</v>
      </c>
      <c r="FA869">
        <v>5.78542989185787e-10</v>
      </c>
      <c r="FB869">
        <v>-1.1099058739466</v>
      </c>
      <c r="FC869">
        <v>-0.0508365997127688</v>
      </c>
      <c r="FD869">
        <v>0.00161886503163497</v>
      </c>
      <c r="FE869">
        <v>-2.08621555845513e-05</v>
      </c>
      <c r="FF869">
        <v>0</v>
      </c>
      <c r="FG869">
        <v>2096</v>
      </c>
      <c r="FH869">
        <v>2</v>
      </c>
      <c r="FI869">
        <v>28</v>
      </c>
      <c r="FJ869">
        <v>29.9</v>
      </c>
      <c r="FK869">
        <v>29.8</v>
      </c>
      <c r="FL869">
        <v>18</v>
      </c>
      <c r="FM869">
        <v>496.019</v>
      </c>
      <c r="FN869">
        <v>518.9</v>
      </c>
      <c r="FO869">
        <v>46.8149</v>
      </c>
      <c r="FP869">
        <v>27.5751</v>
      </c>
      <c r="FQ869">
        <v>30.0006</v>
      </c>
      <c r="FR869">
        <v>27.2877</v>
      </c>
      <c r="FS869">
        <v>27.2325</v>
      </c>
      <c r="FT869">
        <v>21.7063</v>
      </c>
      <c r="FU869">
        <v>0</v>
      </c>
      <c r="FV869">
        <v>39.4355</v>
      </c>
      <c r="FW869">
        <v>46.95</v>
      </c>
      <c r="FX869">
        <v>420</v>
      </c>
      <c r="FY869">
        <v>19.8649</v>
      </c>
      <c r="FZ869">
        <v>101.577</v>
      </c>
      <c r="GA869">
        <v>96.0647</v>
      </c>
    </row>
    <row r="870" spans="1:183">
      <c r="A870">
        <v>854</v>
      </c>
      <c r="B870">
        <v>1625678922.5</v>
      </c>
      <c r="C870">
        <v>1706.40000009537</v>
      </c>
      <c r="D870" t="s">
        <v>2014</v>
      </c>
      <c r="E870" t="s">
        <v>2015</v>
      </c>
      <c r="F870">
        <v>1</v>
      </c>
      <c r="G870" t="s">
        <v>302</v>
      </c>
      <c r="H870">
        <v>1625678921.5</v>
      </c>
      <c r="I870">
        <f>(J870)/1000</f>
        <v>0</v>
      </c>
      <c r="J870">
        <f>1000*CJ870*AH870*(CF870-CG870)/(100*BY870*(1000-AH870*CF870))</f>
        <v>0</v>
      </c>
      <c r="K870">
        <f>CJ870*AH870*(CE870-CD870*(1000-AH870*CG870)/(1000-AH870*CF870))/(100*BY870)</f>
        <v>0</v>
      </c>
      <c r="L870">
        <f>CD870 - IF(AH870&gt;1, K870*BY870*100.0/(AJ870*CR870), 0)</f>
        <v>0</v>
      </c>
      <c r="M870">
        <f>((S870-I870/2)*L870-K870)/(S870+I870/2)</f>
        <v>0</v>
      </c>
      <c r="N870">
        <f>M870*(CK870+CL870)/1000.0</f>
        <v>0</v>
      </c>
      <c r="O870">
        <f>(CD870 - IF(AH870&gt;1, K870*BY870*100.0/(AJ870*CR870), 0))*(CK870+CL870)/1000.0</f>
        <v>0</v>
      </c>
      <c r="P870">
        <f>2.0/((1/R870-1/Q870)+SIGN(R870)*SQRT((1/R870-1/Q870)*(1/R870-1/Q870) + 4*BZ870/((BZ870+1)*(BZ870+1))*(2*1/R870*1/Q870-1/Q870*1/Q870)))</f>
        <v>0</v>
      </c>
      <c r="Q870">
        <f>IF(LEFT(CA870,1)&lt;&gt;"0",IF(LEFT(CA870,1)="1",3.0,CB870),$D$5+$E$5*(CR870*CK870/($K$5*1000))+$F$5*(CR870*CK870/($K$5*1000))*MAX(MIN(BY870,$J$5),$I$5)*MAX(MIN(BY870,$J$5),$I$5)+$G$5*MAX(MIN(BY870,$J$5),$I$5)*(CR870*CK870/($K$5*1000))+$H$5*(CR870*CK870/($K$5*1000))*(CR870*CK870/($K$5*1000)))</f>
        <v>0</v>
      </c>
      <c r="R870">
        <f>I870*(1000-(1000*0.61365*exp(17.502*V870/(240.97+V870))/(CK870+CL870)+CF870)/2)/(1000*0.61365*exp(17.502*V870/(240.97+V870))/(CK870+CL870)-CF870)</f>
        <v>0</v>
      </c>
      <c r="S870">
        <f>1/((BZ870+1)/(P870/1.6)+1/(Q870/1.37)) + BZ870/((BZ870+1)/(P870/1.6) + BZ870/(Q870/1.37))</f>
        <v>0</v>
      </c>
      <c r="T870">
        <f>(BU870*BX870)</f>
        <v>0</v>
      </c>
      <c r="U870">
        <f>(CM870+(T870+2*0.95*5.67E-8*(((CM870+$B$7)+273)^4-(CM870+273)^4)-44100*I870)/(1.84*29.3*Q870+8*0.95*5.67E-8*(CM870+273)^3))</f>
        <v>0</v>
      </c>
      <c r="V870">
        <f>($C$7*CN870+$D$7*CO870+$E$7*U870)</f>
        <v>0</v>
      </c>
      <c r="W870">
        <f>0.61365*exp(17.502*V870/(240.97+V870))</f>
        <v>0</v>
      </c>
      <c r="X870">
        <f>(Y870/Z870*100)</f>
        <v>0</v>
      </c>
      <c r="Y870">
        <f>CF870*(CK870+CL870)/1000</f>
        <v>0</v>
      </c>
      <c r="Z870">
        <f>0.61365*exp(17.502*CM870/(240.97+CM870))</f>
        <v>0</v>
      </c>
      <c r="AA870">
        <f>(W870-CF870*(CK870+CL870)/1000)</f>
        <v>0</v>
      </c>
      <c r="AB870">
        <f>(-I870*44100)</f>
        <v>0</v>
      </c>
      <c r="AC870">
        <f>2*29.3*Q870*0.92*(CM870-V870)</f>
        <v>0</v>
      </c>
      <c r="AD870">
        <f>2*0.95*5.67E-8*(((CM870+$B$7)+273)^4-(V870+273)^4)</f>
        <v>0</v>
      </c>
      <c r="AE870">
        <f>T870+AD870+AB870+AC870</f>
        <v>0</v>
      </c>
      <c r="AF870">
        <v>0</v>
      </c>
      <c r="AG870">
        <v>0</v>
      </c>
      <c r="AH870">
        <f>IF(AF870*$H$13&gt;=AJ870,1.0,(AJ870/(AJ870-AF870*$H$13)))</f>
        <v>0</v>
      </c>
      <c r="AI870">
        <f>(AH870-1)*100</f>
        <v>0</v>
      </c>
      <c r="AJ870">
        <f>MAX(0,($B$13+$C$13*CR870)/(1+$D$13*CR870)*CK870/(CM870+273)*$E$13)</f>
        <v>0</v>
      </c>
      <c r="AK870" t="s">
        <v>303</v>
      </c>
      <c r="AL870" t="s">
        <v>303</v>
      </c>
      <c r="AM870">
        <v>0</v>
      </c>
      <c r="AN870">
        <v>0</v>
      </c>
      <c r="AO870">
        <f>1-AM870/AN870</f>
        <v>0</v>
      </c>
      <c r="AP870">
        <v>0</v>
      </c>
      <c r="AQ870" t="s">
        <v>303</v>
      </c>
      <c r="AR870" t="s">
        <v>303</v>
      </c>
      <c r="AS870">
        <v>0</v>
      </c>
      <c r="AT870">
        <v>0</v>
      </c>
      <c r="AU870">
        <f>1-AS870/AT870</f>
        <v>0</v>
      </c>
      <c r="AV870">
        <v>0.5</v>
      </c>
      <c r="AW870">
        <f>BV870</f>
        <v>0</v>
      </c>
      <c r="AX870">
        <f>K870</f>
        <v>0</v>
      </c>
      <c r="AY870">
        <f>AU870*AV870*AW870</f>
        <v>0</v>
      </c>
      <c r="AZ870">
        <f>(AX870-AP870)/AW870</f>
        <v>0</v>
      </c>
      <c r="BA870">
        <f>(AN870-AT870)/AT870</f>
        <v>0</v>
      </c>
      <c r="BB870">
        <f>AM870/(AO870+AM870/AT870)</f>
        <v>0</v>
      </c>
      <c r="BC870" t="s">
        <v>303</v>
      </c>
      <c r="BD870">
        <v>0</v>
      </c>
      <c r="BE870">
        <f>IF(BD870&lt;&gt;0, BD870, BB870)</f>
        <v>0</v>
      </c>
      <c r="BF870">
        <f>1-BE870/AT870</f>
        <v>0</v>
      </c>
      <c r="BG870">
        <f>(AT870-AS870)/(AT870-BE870)</f>
        <v>0</v>
      </c>
      <c r="BH870">
        <f>(AN870-AT870)/(AN870-BE870)</f>
        <v>0</v>
      </c>
      <c r="BI870">
        <f>(AT870-AS870)/(AT870-AM870)</f>
        <v>0</v>
      </c>
      <c r="BJ870">
        <f>(AN870-AT870)/(AN870-AM870)</f>
        <v>0</v>
      </c>
      <c r="BK870">
        <f>(BG870*BE870/AS870)</f>
        <v>0</v>
      </c>
      <c r="BL870">
        <f>(1-BK870)</f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f>$B$11*CS870+$C$11*CT870+$F$11*CU870*(1-CX870)</f>
        <v>0</v>
      </c>
      <c r="BV870">
        <f>BU870*BW870</f>
        <v>0</v>
      </c>
      <c r="BW870">
        <f>($B$11*$D$9+$C$11*$D$9+$F$11*((DH870+CZ870)/MAX(DH870+CZ870+DI870, 0.1)*$I$9+DI870/MAX(DH870+CZ870+DI870, 0.1)*$J$9))/($B$11+$C$11+$F$11)</f>
        <v>0</v>
      </c>
      <c r="BX870">
        <f>($B$11*$K$9+$C$11*$K$9+$F$11*((DH870+CZ870)/MAX(DH870+CZ870+DI870, 0.1)*$P$9+DI870/MAX(DH870+CZ870+DI870, 0.1)*$Q$9))/($B$11+$C$11+$F$11)</f>
        <v>0</v>
      </c>
      <c r="BY870">
        <v>6</v>
      </c>
      <c r="BZ870">
        <v>0.5</v>
      </c>
      <c r="CA870" t="s">
        <v>304</v>
      </c>
      <c r="CB870">
        <v>2</v>
      </c>
      <c r="CC870">
        <v>1625678921.5</v>
      </c>
      <c r="CD870">
        <v>405.706</v>
      </c>
      <c r="CE870">
        <v>419.958</v>
      </c>
      <c r="CF870">
        <v>24.5012333333333</v>
      </c>
      <c r="CG870">
        <v>19.8244666666667</v>
      </c>
      <c r="CH870">
        <v>420.047666666667</v>
      </c>
      <c r="CI870">
        <v>26.2070666666667</v>
      </c>
      <c r="CJ870">
        <v>500.010666666667</v>
      </c>
      <c r="CK870">
        <v>100.415</v>
      </c>
      <c r="CL870">
        <v>0.0998970333333333</v>
      </c>
      <c r="CM870">
        <v>39.0712333333333</v>
      </c>
      <c r="CN870">
        <v>37.9439666666667</v>
      </c>
      <c r="CO870">
        <v>999.9</v>
      </c>
      <c r="CP870">
        <v>0</v>
      </c>
      <c r="CQ870">
        <v>0</v>
      </c>
      <c r="CR870">
        <v>10014.9833333333</v>
      </c>
      <c r="CS870">
        <v>0</v>
      </c>
      <c r="CT870">
        <v>5.2384</v>
      </c>
      <c r="CU870">
        <v>1045.97666666667</v>
      </c>
      <c r="CV870">
        <v>0.962009666666667</v>
      </c>
      <c r="CW870">
        <v>0.0379900333333333</v>
      </c>
      <c r="CX870">
        <v>0</v>
      </c>
      <c r="CY870">
        <v>1045.48</v>
      </c>
      <c r="CZ870">
        <v>4.99912</v>
      </c>
      <c r="DA870">
        <v>11008.3666666667</v>
      </c>
      <c r="DB870">
        <v>6712.69333333333</v>
      </c>
      <c r="DC870">
        <v>40.3123333333333</v>
      </c>
      <c r="DD870">
        <v>42.437</v>
      </c>
      <c r="DE870">
        <v>41.5203333333333</v>
      </c>
      <c r="DF870">
        <v>42.229</v>
      </c>
      <c r="DG870">
        <v>43.0623333333333</v>
      </c>
      <c r="DH870">
        <v>1001.42666666667</v>
      </c>
      <c r="DI870">
        <v>39.55</v>
      </c>
      <c r="DJ870">
        <v>0</v>
      </c>
      <c r="DK870">
        <v>1625678923.4</v>
      </c>
      <c r="DL870">
        <v>0</v>
      </c>
      <c r="DM870">
        <v>1046.3548</v>
      </c>
      <c r="DN870">
        <v>-9.34538460148948</v>
      </c>
      <c r="DO870">
        <v>-87.2923076724252</v>
      </c>
      <c r="DP870">
        <v>11018.08</v>
      </c>
      <c r="DQ870">
        <v>15</v>
      </c>
      <c r="DR870">
        <v>1625677134.6</v>
      </c>
      <c r="DS870" t="s">
        <v>305</v>
      </c>
      <c r="DT870">
        <v>1625677128.6</v>
      </c>
      <c r="DU870">
        <v>1625677134.6</v>
      </c>
      <c r="DV870">
        <v>2</v>
      </c>
      <c r="DW870">
        <v>0.041</v>
      </c>
      <c r="DX870">
        <v>0.026</v>
      </c>
      <c r="DY870">
        <v>-14.347</v>
      </c>
      <c r="DZ870">
        <v>-1.389</v>
      </c>
      <c r="EA870">
        <v>420</v>
      </c>
      <c r="EB870">
        <v>5</v>
      </c>
      <c r="EC870">
        <v>0.14</v>
      </c>
      <c r="ED870">
        <v>0.08</v>
      </c>
      <c r="EE870">
        <v>-14.3205609756098</v>
      </c>
      <c r="EF870">
        <v>0.3910181184669</v>
      </c>
      <c r="EG870">
        <v>0.0578829006219803</v>
      </c>
      <c r="EH870">
        <v>1</v>
      </c>
      <c r="EI870">
        <v>1046.78787878788</v>
      </c>
      <c r="EJ870">
        <v>-8.81725918235841</v>
      </c>
      <c r="EK870">
        <v>0.85674421618957</v>
      </c>
      <c r="EL870">
        <v>1</v>
      </c>
      <c r="EM870">
        <v>4.63891463414634</v>
      </c>
      <c r="EN870">
        <v>0.244212752613241</v>
      </c>
      <c r="EO870">
        <v>0.0255578868642091</v>
      </c>
      <c r="EP870">
        <v>0</v>
      </c>
      <c r="EQ870">
        <v>2</v>
      </c>
      <c r="ER870">
        <v>3</v>
      </c>
      <c r="ES870" t="s">
        <v>349</v>
      </c>
      <c r="ET870">
        <v>100</v>
      </c>
      <c r="EU870">
        <v>100</v>
      </c>
      <c r="EV870">
        <v>-14.342</v>
      </c>
      <c r="EW870">
        <v>-1.706</v>
      </c>
      <c r="EX870">
        <v>-14.3476998515065</v>
      </c>
      <c r="EY870">
        <v>0.000485247639819423</v>
      </c>
      <c r="EZ870">
        <v>-1.36446825205216e-06</v>
      </c>
      <c r="FA870">
        <v>5.78542989185787e-10</v>
      </c>
      <c r="FB870">
        <v>-1.1099058739466</v>
      </c>
      <c r="FC870">
        <v>-0.0508365997127688</v>
      </c>
      <c r="FD870">
        <v>0.00161886503163497</v>
      </c>
      <c r="FE870">
        <v>-2.08621555845513e-05</v>
      </c>
      <c r="FF870">
        <v>0</v>
      </c>
      <c r="FG870">
        <v>2096</v>
      </c>
      <c r="FH870">
        <v>2</v>
      </c>
      <c r="FI870">
        <v>28</v>
      </c>
      <c r="FJ870">
        <v>29.9</v>
      </c>
      <c r="FK870">
        <v>29.8</v>
      </c>
      <c r="FL870">
        <v>18</v>
      </c>
      <c r="FM870">
        <v>496.12</v>
      </c>
      <c r="FN870">
        <v>518.764</v>
      </c>
      <c r="FO870">
        <v>46.8514</v>
      </c>
      <c r="FP870">
        <v>27.5791</v>
      </c>
      <c r="FQ870">
        <v>30.0006</v>
      </c>
      <c r="FR870">
        <v>27.2911</v>
      </c>
      <c r="FS870">
        <v>27.2354</v>
      </c>
      <c r="FT870">
        <v>21.706</v>
      </c>
      <c r="FU870">
        <v>0</v>
      </c>
      <c r="FV870">
        <v>39.8675</v>
      </c>
      <c r="FW870">
        <v>46.95</v>
      </c>
      <c r="FX870">
        <v>420</v>
      </c>
      <c r="FY870">
        <v>19.935</v>
      </c>
      <c r="FZ870">
        <v>101.577</v>
      </c>
      <c r="GA870">
        <v>96.0649</v>
      </c>
    </row>
    <row r="871" spans="1:183">
      <c r="A871">
        <v>855</v>
      </c>
      <c r="B871">
        <v>1625678924.5</v>
      </c>
      <c r="C871">
        <v>1708.40000009537</v>
      </c>
      <c r="D871" t="s">
        <v>2016</v>
      </c>
      <c r="E871" t="s">
        <v>2017</v>
      </c>
      <c r="F871">
        <v>1</v>
      </c>
      <c r="G871" t="s">
        <v>302</v>
      </c>
      <c r="H871">
        <v>1625678923.5</v>
      </c>
      <c r="I871">
        <f>(J871)/1000</f>
        <v>0</v>
      </c>
      <c r="J871">
        <f>1000*CJ871*AH871*(CF871-CG871)/(100*BY871*(1000-AH871*CF871))</f>
        <v>0</v>
      </c>
      <c r="K871">
        <f>CJ871*AH871*(CE871-CD871*(1000-AH871*CG871)/(1000-AH871*CF871))/(100*BY871)</f>
        <v>0</v>
      </c>
      <c r="L871">
        <f>CD871 - IF(AH871&gt;1, K871*BY871*100.0/(AJ871*CR871), 0)</f>
        <v>0</v>
      </c>
      <c r="M871">
        <f>((S871-I871/2)*L871-K871)/(S871+I871/2)</f>
        <v>0</v>
      </c>
      <c r="N871">
        <f>M871*(CK871+CL871)/1000.0</f>
        <v>0</v>
      </c>
      <c r="O871">
        <f>(CD871 - IF(AH871&gt;1, K871*BY871*100.0/(AJ871*CR871), 0))*(CK871+CL871)/1000.0</f>
        <v>0</v>
      </c>
      <c r="P871">
        <f>2.0/((1/R871-1/Q871)+SIGN(R871)*SQRT((1/R871-1/Q871)*(1/R871-1/Q871) + 4*BZ871/((BZ871+1)*(BZ871+1))*(2*1/R871*1/Q871-1/Q871*1/Q871)))</f>
        <v>0</v>
      </c>
      <c r="Q871">
        <f>IF(LEFT(CA871,1)&lt;&gt;"0",IF(LEFT(CA871,1)="1",3.0,CB871),$D$5+$E$5*(CR871*CK871/($K$5*1000))+$F$5*(CR871*CK871/($K$5*1000))*MAX(MIN(BY871,$J$5),$I$5)*MAX(MIN(BY871,$J$5),$I$5)+$G$5*MAX(MIN(BY871,$J$5),$I$5)*(CR871*CK871/($K$5*1000))+$H$5*(CR871*CK871/($K$5*1000))*(CR871*CK871/($K$5*1000)))</f>
        <v>0</v>
      </c>
      <c r="R871">
        <f>I871*(1000-(1000*0.61365*exp(17.502*V871/(240.97+V871))/(CK871+CL871)+CF871)/2)/(1000*0.61365*exp(17.502*V871/(240.97+V871))/(CK871+CL871)-CF871)</f>
        <v>0</v>
      </c>
      <c r="S871">
        <f>1/((BZ871+1)/(P871/1.6)+1/(Q871/1.37)) + BZ871/((BZ871+1)/(P871/1.6) + BZ871/(Q871/1.37))</f>
        <v>0</v>
      </c>
      <c r="T871">
        <f>(BU871*BX871)</f>
        <v>0</v>
      </c>
      <c r="U871">
        <f>(CM871+(T871+2*0.95*5.67E-8*(((CM871+$B$7)+273)^4-(CM871+273)^4)-44100*I871)/(1.84*29.3*Q871+8*0.95*5.67E-8*(CM871+273)^3))</f>
        <v>0</v>
      </c>
      <c r="V871">
        <f>($C$7*CN871+$D$7*CO871+$E$7*U871)</f>
        <v>0</v>
      </c>
      <c r="W871">
        <f>0.61365*exp(17.502*V871/(240.97+V871))</f>
        <v>0</v>
      </c>
      <c r="X871">
        <f>(Y871/Z871*100)</f>
        <v>0</v>
      </c>
      <c r="Y871">
        <f>CF871*(CK871+CL871)/1000</f>
        <v>0</v>
      </c>
      <c r="Z871">
        <f>0.61365*exp(17.502*CM871/(240.97+CM871))</f>
        <v>0</v>
      </c>
      <c r="AA871">
        <f>(W871-CF871*(CK871+CL871)/1000)</f>
        <v>0</v>
      </c>
      <c r="AB871">
        <f>(-I871*44100)</f>
        <v>0</v>
      </c>
      <c r="AC871">
        <f>2*29.3*Q871*0.92*(CM871-V871)</f>
        <v>0</v>
      </c>
      <c r="AD871">
        <f>2*0.95*5.67E-8*(((CM871+$B$7)+273)^4-(V871+273)^4)</f>
        <v>0</v>
      </c>
      <c r="AE871">
        <f>T871+AD871+AB871+AC871</f>
        <v>0</v>
      </c>
      <c r="AF871">
        <v>0</v>
      </c>
      <c r="AG871">
        <v>0</v>
      </c>
      <c r="AH871">
        <f>IF(AF871*$H$13&gt;=AJ871,1.0,(AJ871/(AJ871-AF871*$H$13)))</f>
        <v>0</v>
      </c>
      <c r="AI871">
        <f>(AH871-1)*100</f>
        <v>0</v>
      </c>
      <c r="AJ871">
        <f>MAX(0,($B$13+$C$13*CR871)/(1+$D$13*CR871)*CK871/(CM871+273)*$E$13)</f>
        <v>0</v>
      </c>
      <c r="AK871" t="s">
        <v>303</v>
      </c>
      <c r="AL871" t="s">
        <v>303</v>
      </c>
      <c r="AM871">
        <v>0</v>
      </c>
      <c r="AN871">
        <v>0</v>
      </c>
      <c r="AO871">
        <f>1-AM871/AN871</f>
        <v>0</v>
      </c>
      <c r="AP871">
        <v>0</v>
      </c>
      <c r="AQ871" t="s">
        <v>303</v>
      </c>
      <c r="AR871" t="s">
        <v>303</v>
      </c>
      <c r="AS871">
        <v>0</v>
      </c>
      <c r="AT871">
        <v>0</v>
      </c>
      <c r="AU871">
        <f>1-AS871/AT871</f>
        <v>0</v>
      </c>
      <c r="AV871">
        <v>0.5</v>
      </c>
      <c r="AW871">
        <f>BV871</f>
        <v>0</v>
      </c>
      <c r="AX871">
        <f>K871</f>
        <v>0</v>
      </c>
      <c r="AY871">
        <f>AU871*AV871*AW871</f>
        <v>0</v>
      </c>
      <c r="AZ871">
        <f>(AX871-AP871)/AW871</f>
        <v>0</v>
      </c>
      <c r="BA871">
        <f>(AN871-AT871)/AT871</f>
        <v>0</v>
      </c>
      <c r="BB871">
        <f>AM871/(AO871+AM871/AT871)</f>
        <v>0</v>
      </c>
      <c r="BC871" t="s">
        <v>303</v>
      </c>
      <c r="BD871">
        <v>0</v>
      </c>
      <c r="BE871">
        <f>IF(BD871&lt;&gt;0, BD871, BB871)</f>
        <v>0</v>
      </c>
      <c r="BF871">
        <f>1-BE871/AT871</f>
        <v>0</v>
      </c>
      <c r="BG871">
        <f>(AT871-AS871)/(AT871-BE871)</f>
        <v>0</v>
      </c>
      <c r="BH871">
        <f>(AN871-AT871)/(AN871-BE871)</f>
        <v>0</v>
      </c>
      <c r="BI871">
        <f>(AT871-AS871)/(AT871-AM871)</f>
        <v>0</v>
      </c>
      <c r="BJ871">
        <f>(AN871-AT871)/(AN871-AM871)</f>
        <v>0</v>
      </c>
      <c r="BK871">
        <f>(BG871*BE871/AS871)</f>
        <v>0</v>
      </c>
      <c r="BL871">
        <f>(1-BK871)</f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f>$B$11*CS871+$C$11*CT871+$F$11*CU871*(1-CX871)</f>
        <v>0</v>
      </c>
      <c r="BV871">
        <f>BU871*BW871</f>
        <v>0</v>
      </c>
      <c r="BW871">
        <f>($B$11*$D$9+$C$11*$D$9+$F$11*((DH871+CZ871)/MAX(DH871+CZ871+DI871, 0.1)*$I$9+DI871/MAX(DH871+CZ871+DI871, 0.1)*$J$9))/($B$11+$C$11+$F$11)</f>
        <v>0</v>
      </c>
      <c r="BX871">
        <f>($B$11*$K$9+$C$11*$K$9+$F$11*((DH871+CZ871)/MAX(DH871+CZ871+DI871, 0.1)*$P$9+DI871/MAX(DH871+CZ871+DI871, 0.1)*$Q$9))/($B$11+$C$11+$F$11)</f>
        <v>0</v>
      </c>
      <c r="BY871">
        <v>6</v>
      </c>
      <c r="BZ871">
        <v>0.5</v>
      </c>
      <c r="CA871" t="s">
        <v>304</v>
      </c>
      <c r="CB871">
        <v>2</v>
      </c>
      <c r="CC871">
        <v>1625678923.5</v>
      </c>
      <c r="CD871">
        <v>405.712666666667</v>
      </c>
      <c r="CE871">
        <v>419.996666666667</v>
      </c>
      <c r="CF871">
        <v>24.5236666666667</v>
      </c>
      <c r="CG871">
        <v>19.8288</v>
      </c>
      <c r="CH871">
        <v>420.054333333333</v>
      </c>
      <c r="CI871">
        <v>26.2296666666667</v>
      </c>
      <c r="CJ871">
        <v>499.985333333333</v>
      </c>
      <c r="CK871">
        <v>100.416</v>
      </c>
      <c r="CL871">
        <v>0.0999453</v>
      </c>
      <c r="CM871">
        <v>39.0991333333333</v>
      </c>
      <c r="CN871">
        <v>37.9703</v>
      </c>
      <c r="CO871">
        <v>999.9</v>
      </c>
      <c r="CP871">
        <v>0</v>
      </c>
      <c r="CQ871">
        <v>0</v>
      </c>
      <c r="CR871">
        <v>9977.5</v>
      </c>
      <c r="CS871">
        <v>0</v>
      </c>
      <c r="CT871">
        <v>5.2384</v>
      </c>
      <c r="CU871">
        <v>1045.97666666667</v>
      </c>
      <c r="CV871">
        <v>0.962009666666667</v>
      </c>
      <c r="CW871">
        <v>0.0379900333333333</v>
      </c>
      <c r="CX871">
        <v>0</v>
      </c>
      <c r="CY871">
        <v>1045.07666666667</v>
      </c>
      <c r="CZ871">
        <v>4.99912</v>
      </c>
      <c r="DA871">
        <v>11005.1</v>
      </c>
      <c r="DB871">
        <v>6712.67</v>
      </c>
      <c r="DC871">
        <v>40.333</v>
      </c>
      <c r="DD871">
        <v>42.437</v>
      </c>
      <c r="DE871">
        <v>41.5203333333333</v>
      </c>
      <c r="DF871">
        <v>42.2703333333333</v>
      </c>
      <c r="DG871">
        <v>43.0413333333333</v>
      </c>
      <c r="DH871">
        <v>1001.42666666667</v>
      </c>
      <c r="DI871">
        <v>39.55</v>
      </c>
      <c r="DJ871">
        <v>0</v>
      </c>
      <c r="DK871">
        <v>1625678925.2</v>
      </c>
      <c r="DL871">
        <v>0</v>
      </c>
      <c r="DM871">
        <v>1046.13730769231</v>
      </c>
      <c r="DN871">
        <v>-9.59418803954399</v>
      </c>
      <c r="DO871">
        <v>-90.0923078296949</v>
      </c>
      <c r="DP871">
        <v>11015.8615384615</v>
      </c>
      <c r="DQ871">
        <v>15</v>
      </c>
      <c r="DR871">
        <v>1625677134.6</v>
      </c>
      <c r="DS871" t="s">
        <v>305</v>
      </c>
      <c r="DT871">
        <v>1625677128.6</v>
      </c>
      <c r="DU871">
        <v>1625677134.6</v>
      </c>
      <c r="DV871">
        <v>2</v>
      </c>
      <c r="DW871">
        <v>0.041</v>
      </c>
      <c r="DX871">
        <v>0.026</v>
      </c>
      <c r="DY871">
        <v>-14.347</v>
      </c>
      <c r="DZ871">
        <v>-1.389</v>
      </c>
      <c r="EA871">
        <v>420</v>
      </c>
      <c r="EB871">
        <v>5</v>
      </c>
      <c r="EC871">
        <v>0.14</v>
      </c>
      <c r="ED871">
        <v>0.08</v>
      </c>
      <c r="EE871">
        <v>-14.3164170731707</v>
      </c>
      <c r="EF871">
        <v>0.468917770034844</v>
      </c>
      <c r="EG871">
        <v>0.059990132938428</v>
      </c>
      <c r="EH871">
        <v>1</v>
      </c>
      <c r="EI871">
        <v>1046.52914285714</v>
      </c>
      <c r="EJ871">
        <v>-9.1124853228958</v>
      </c>
      <c r="EK871">
        <v>0.930368195711686</v>
      </c>
      <c r="EL871">
        <v>1</v>
      </c>
      <c r="EM871">
        <v>4.64883317073171</v>
      </c>
      <c r="EN871">
        <v>0.237399930313585</v>
      </c>
      <c r="EO871">
        <v>0.0247650416907878</v>
      </c>
      <c r="EP871">
        <v>0</v>
      </c>
      <c r="EQ871">
        <v>2</v>
      </c>
      <c r="ER871">
        <v>3</v>
      </c>
      <c r="ES871" t="s">
        <v>349</v>
      </c>
      <c r="ET871">
        <v>100</v>
      </c>
      <c r="EU871">
        <v>100</v>
      </c>
      <c r="EV871">
        <v>-14.342</v>
      </c>
      <c r="EW871">
        <v>-1.7061</v>
      </c>
      <c r="EX871">
        <v>-14.3476998515065</v>
      </c>
      <c r="EY871">
        <v>0.000485247639819423</v>
      </c>
      <c r="EZ871">
        <v>-1.36446825205216e-06</v>
      </c>
      <c r="FA871">
        <v>5.78542989185787e-10</v>
      </c>
      <c r="FB871">
        <v>-1.1099058739466</v>
      </c>
      <c r="FC871">
        <v>-0.0508365997127688</v>
      </c>
      <c r="FD871">
        <v>0.00161886503163497</v>
      </c>
      <c r="FE871">
        <v>-2.08621555845513e-05</v>
      </c>
      <c r="FF871">
        <v>0</v>
      </c>
      <c r="FG871">
        <v>2096</v>
      </c>
      <c r="FH871">
        <v>2</v>
      </c>
      <c r="FI871">
        <v>28</v>
      </c>
      <c r="FJ871">
        <v>29.9</v>
      </c>
      <c r="FK871">
        <v>29.8</v>
      </c>
      <c r="FL871">
        <v>18</v>
      </c>
      <c r="FM871">
        <v>496.262</v>
      </c>
      <c r="FN871">
        <v>518.777</v>
      </c>
      <c r="FO871">
        <v>46.886</v>
      </c>
      <c r="FP871">
        <v>27.5826</v>
      </c>
      <c r="FQ871">
        <v>30.0007</v>
      </c>
      <c r="FR871">
        <v>27.2941</v>
      </c>
      <c r="FS871">
        <v>27.2388</v>
      </c>
      <c r="FT871">
        <v>21.7044</v>
      </c>
      <c r="FU871">
        <v>0</v>
      </c>
      <c r="FV871">
        <v>39.8675</v>
      </c>
      <c r="FW871">
        <v>47.02</v>
      </c>
      <c r="FX871">
        <v>420</v>
      </c>
      <c r="FY871">
        <v>19.935</v>
      </c>
      <c r="FZ871">
        <v>101.577</v>
      </c>
      <c r="GA871">
        <v>96.0655</v>
      </c>
    </row>
    <row r="872" spans="1:183">
      <c r="A872">
        <v>856</v>
      </c>
      <c r="B872">
        <v>1625678926.5</v>
      </c>
      <c r="C872">
        <v>1710.40000009537</v>
      </c>
      <c r="D872" t="s">
        <v>2018</v>
      </c>
      <c r="E872" t="s">
        <v>2019</v>
      </c>
      <c r="F872">
        <v>1</v>
      </c>
      <c r="G872" t="s">
        <v>302</v>
      </c>
      <c r="H872">
        <v>1625678925.5</v>
      </c>
      <c r="I872">
        <f>(J872)/1000</f>
        <v>0</v>
      </c>
      <c r="J872">
        <f>1000*CJ872*AH872*(CF872-CG872)/(100*BY872*(1000-AH872*CF872))</f>
        <v>0</v>
      </c>
      <c r="K872">
        <f>CJ872*AH872*(CE872-CD872*(1000-AH872*CG872)/(1000-AH872*CF872))/(100*BY872)</f>
        <v>0</v>
      </c>
      <c r="L872">
        <f>CD872 - IF(AH872&gt;1, K872*BY872*100.0/(AJ872*CR872), 0)</f>
        <v>0</v>
      </c>
      <c r="M872">
        <f>((S872-I872/2)*L872-K872)/(S872+I872/2)</f>
        <v>0</v>
      </c>
      <c r="N872">
        <f>M872*(CK872+CL872)/1000.0</f>
        <v>0</v>
      </c>
      <c r="O872">
        <f>(CD872 - IF(AH872&gt;1, K872*BY872*100.0/(AJ872*CR872), 0))*(CK872+CL872)/1000.0</f>
        <v>0</v>
      </c>
      <c r="P872">
        <f>2.0/((1/R872-1/Q872)+SIGN(R872)*SQRT((1/R872-1/Q872)*(1/R872-1/Q872) + 4*BZ872/((BZ872+1)*(BZ872+1))*(2*1/R872*1/Q872-1/Q872*1/Q872)))</f>
        <v>0</v>
      </c>
      <c r="Q872">
        <f>IF(LEFT(CA872,1)&lt;&gt;"0",IF(LEFT(CA872,1)="1",3.0,CB872),$D$5+$E$5*(CR872*CK872/($K$5*1000))+$F$5*(CR872*CK872/($K$5*1000))*MAX(MIN(BY872,$J$5),$I$5)*MAX(MIN(BY872,$J$5),$I$5)+$G$5*MAX(MIN(BY872,$J$5),$I$5)*(CR872*CK872/($K$5*1000))+$H$5*(CR872*CK872/($K$5*1000))*(CR872*CK872/($K$5*1000)))</f>
        <v>0</v>
      </c>
      <c r="R872">
        <f>I872*(1000-(1000*0.61365*exp(17.502*V872/(240.97+V872))/(CK872+CL872)+CF872)/2)/(1000*0.61365*exp(17.502*V872/(240.97+V872))/(CK872+CL872)-CF872)</f>
        <v>0</v>
      </c>
      <c r="S872">
        <f>1/((BZ872+1)/(P872/1.6)+1/(Q872/1.37)) + BZ872/((BZ872+1)/(P872/1.6) + BZ872/(Q872/1.37))</f>
        <v>0</v>
      </c>
      <c r="T872">
        <f>(BU872*BX872)</f>
        <v>0</v>
      </c>
      <c r="U872">
        <f>(CM872+(T872+2*0.95*5.67E-8*(((CM872+$B$7)+273)^4-(CM872+273)^4)-44100*I872)/(1.84*29.3*Q872+8*0.95*5.67E-8*(CM872+273)^3))</f>
        <v>0</v>
      </c>
      <c r="V872">
        <f>($C$7*CN872+$D$7*CO872+$E$7*U872)</f>
        <v>0</v>
      </c>
      <c r="W872">
        <f>0.61365*exp(17.502*V872/(240.97+V872))</f>
        <v>0</v>
      </c>
      <c r="X872">
        <f>(Y872/Z872*100)</f>
        <v>0</v>
      </c>
      <c r="Y872">
        <f>CF872*(CK872+CL872)/1000</f>
        <v>0</v>
      </c>
      <c r="Z872">
        <f>0.61365*exp(17.502*CM872/(240.97+CM872))</f>
        <v>0</v>
      </c>
      <c r="AA872">
        <f>(W872-CF872*(CK872+CL872)/1000)</f>
        <v>0</v>
      </c>
      <c r="AB872">
        <f>(-I872*44100)</f>
        <v>0</v>
      </c>
      <c r="AC872">
        <f>2*29.3*Q872*0.92*(CM872-V872)</f>
        <v>0</v>
      </c>
      <c r="AD872">
        <f>2*0.95*5.67E-8*(((CM872+$B$7)+273)^4-(V872+273)^4)</f>
        <v>0</v>
      </c>
      <c r="AE872">
        <f>T872+AD872+AB872+AC872</f>
        <v>0</v>
      </c>
      <c r="AF872">
        <v>0</v>
      </c>
      <c r="AG872">
        <v>0</v>
      </c>
      <c r="AH872">
        <f>IF(AF872*$H$13&gt;=AJ872,1.0,(AJ872/(AJ872-AF872*$H$13)))</f>
        <v>0</v>
      </c>
      <c r="AI872">
        <f>(AH872-1)*100</f>
        <v>0</v>
      </c>
      <c r="AJ872">
        <f>MAX(0,($B$13+$C$13*CR872)/(1+$D$13*CR872)*CK872/(CM872+273)*$E$13)</f>
        <v>0</v>
      </c>
      <c r="AK872" t="s">
        <v>303</v>
      </c>
      <c r="AL872" t="s">
        <v>303</v>
      </c>
      <c r="AM872">
        <v>0</v>
      </c>
      <c r="AN872">
        <v>0</v>
      </c>
      <c r="AO872">
        <f>1-AM872/AN872</f>
        <v>0</v>
      </c>
      <c r="AP872">
        <v>0</v>
      </c>
      <c r="AQ872" t="s">
        <v>303</v>
      </c>
      <c r="AR872" t="s">
        <v>303</v>
      </c>
      <c r="AS872">
        <v>0</v>
      </c>
      <c r="AT872">
        <v>0</v>
      </c>
      <c r="AU872">
        <f>1-AS872/AT872</f>
        <v>0</v>
      </c>
      <c r="AV872">
        <v>0.5</v>
      </c>
      <c r="AW872">
        <f>BV872</f>
        <v>0</v>
      </c>
      <c r="AX872">
        <f>K872</f>
        <v>0</v>
      </c>
      <c r="AY872">
        <f>AU872*AV872*AW872</f>
        <v>0</v>
      </c>
      <c r="AZ872">
        <f>(AX872-AP872)/AW872</f>
        <v>0</v>
      </c>
      <c r="BA872">
        <f>(AN872-AT872)/AT872</f>
        <v>0</v>
      </c>
      <c r="BB872">
        <f>AM872/(AO872+AM872/AT872)</f>
        <v>0</v>
      </c>
      <c r="BC872" t="s">
        <v>303</v>
      </c>
      <c r="BD872">
        <v>0</v>
      </c>
      <c r="BE872">
        <f>IF(BD872&lt;&gt;0, BD872, BB872)</f>
        <v>0</v>
      </c>
      <c r="BF872">
        <f>1-BE872/AT872</f>
        <v>0</v>
      </c>
      <c r="BG872">
        <f>(AT872-AS872)/(AT872-BE872)</f>
        <v>0</v>
      </c>
      <c r="BH872">
        <f>(AN872-AT872)/(AN872-BE872)</f>
        <v>0</v>
      </c>
      <c r="BI872">
        <f>(AT872-AS872)/(AT872-AM872)</f>
        <v>0</v>
      </c>
      <c r="BJ872">
        <f>(AN872-AT872)/(AN872-AM872)</f>
        <v>0</v>
      </c>
      <c r="BK872">
        <f>(BG872*BE872/AS872)</f>
        <v>0</v>
      </c>
      <c r="BL872">
        <f>(1-BK872)</f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f>$B$11*CS872+$C$11*CT872+$F$11*CU872*(1-CX872)</f>
        <v>0</v>
      </c>
      <c r="BV872">
        <f>BU872*BW872</f>
        <v>0</v>
      </c>
      <c r="BW872">
        <f>($B$11*$D$9+$C$11*$D$9+$F$11*((DH872+CZ872)/MAX(DH872+CZ872+DI872, 0.1)*$I$9+DI872/MAX(DH872+CZ872+DI872, 0.1)*$J$9))/($B$11+$C$11+$F$11)</f>
        <v>0</v>
      </c>
      <c r="BX872">
        <f>($B$11*$K$9+$C$11*$K$9+$F$11*((DH872+CZ872)/MAX(DH872+CZ872+DI872, 0.1)*$P$9+DI872/MAX(DH872+CZ872+DI872, 0.1)*$Q$9))/($B$11+$C$11+$F$11)</f>
        <v>0</v>
      </c>
      <c r="BY872">
        <v>6</v>
      </c>
      <c r="BZ872">
        <v>0.5</v>
      </c>
      <c r="CA872" t="s">
        <v>304</v>
      </c>
      <c r="CB872">
        <v>2</v>
      </c>
      <c r="CC872">
        <v>1625678925.5</v>
      </c>
      <c r="CD872">
        <v>405.721</v>
      </c>
      <c r="CE872">
        <v>419.999666666667</v>
      </c>
      <c r="CF872">
        <v>24.5444333333333</v>
      </c>
      <c r="CG872">
        <v>19.8521333333333</v>
      </c>
      <c r="CH872">
        <v>420.063</v>
      </c>
      <c r="CI872">
        <v>26.2506666666667</v>
      </c>
      <c r="CJ872">
        <v>500.057666666667</v>
      </c>
      <c r="CK872">
        <v>100.418</v>
      </c>
      <c r="CL872">
        <v>0.100158333333333</v>
      </c>
      <c r="CM872">
        <v>39.127</v>
      </c>
      <c r="CN872">
        <v>37.9953333333333</v>
      </c>
      <c r="CO872">
        <v>999.9</v>
      </c>
      <c r="CP872">
        <v>0</v>
      </c>
      <c r="CQ872">
        <v>0</v>
      </c>
      <c r="CR872">
        <v>10013.8</v>
      </c>
      <c r="CS872">
        <v>0</v>
      </c>
      <c r="CT872">
        <v>5.2384</v>
      </c>
      <c r="CU872">
        <v>1045.98333333333</v>
      </c>
      <c r="CV872">
        <v>0.962009666666667</v>
      </c>
      <c r="CW872">
        <v>0.0379900333333333</v>
      </c>
      <c r="CX872">
        <v>0</v>
      </c>
      <c r="CY872">
        <v>1044.76</v>
      </c>
      <c r="CZ872">
        <v>4.99912</v>
      </c>
      <c r="DA872">
        <v>11002.3333333333</v>
      </c>
      <c r="DB872">
        <v>6712.72333333333</v>
      </c>
      <c r="DC872">
        <v>40.229</v>
      </c>
      <c r="DD872">
        <v>42.437</v>
      </c>
      <c r="DE872">
        <v>41.7083333333333</v>
      </c>
      <c r="DF872">
        <v>42.375</v>
      </c>
      <c r="DG872">
        <v>43.1246666666667</v>
      </c>
      <c r="DH872">
        <v>1001.43333333333</v>
      </c>
      <c r="DI872">
        <v>39.55</v>
      </c>
      <c r="DJ872">
        <v>0</v>
      </c>
      <c r="DK872">
        <v>1625678927.6</v>
      </c>
      <c r="DL872">
        <v>0</v>
      </c>
      <c r="DM872">
        <v>1045.76384615385</v>
      </c>
      <c r="DN872">
        <v>-9.68136752143473</v>
      </c>
      <c r="DO872">
        <v>-92.0307693122046</v>
      </c>
      <c r="DP872">
        <v>11012.1576923077</v>
      </c>
      <c r="DQ872">
        <v>15</v>
      </c>
      <c r="DR872">
        <v>1625677134.6</v>
      </c>
      <c r="DS872" t="s">
        <v>305</v>
      </c>
      <c r="DT872">
        <v>1625677128.6</v>
      </c>
      <c r="DU872">
        <v>1625677134.6</v>
      </c>
      <c r="DV872">
        <v>2</v>
      </c>
      <c r="DW872">
        <v>0.041</v>
      </c>
      <c r="DX872">
        <v>0.026</v>
      </c>
      <c r="DY872">
        <v>-14.347</v>
      </c>
      <c r="DZ872">
        <v>-1.389</v>
      </c>
      <c r="EA872">
        <v>420</v>
      </c>
      <c r="EB872">
        <v>5</v>
      </c>
      <c r="EC872">
        <v>0.14</v>
      </c>
      <c r="ED872">
        <v>0.08</v>
      </c>
      <c r="EE872">
        <v>-14.3089268292683</v>
      </c>
      <c r="EF872">
        <v>0.437569337979084</v>
      </c>
      <c r="EG872">
        <v>0.0583122504151834</v>
      </c>
      <c r="EH872">
        <v>1</v>
      </c>
      <c r="EI872">
        <v>1046.16151515152</v>
      </c>
      <c r="EJ872">
        <v>-9.17632891067072</v>
      </c>
      <c r="EK872">
        <v>0.884027015945738</v>
      </c>
      <c r="EL872">
        <v>1</v>
      </c>
      <c r="EM872">
        <v>4.65667097560976</v>
      </c>
      <c r="EN872">
        <v>0.239056933797923</v>
      </c>
      <c r="EO872">
        <v>0.0249488578168472</v>
      </c>
      <c r="EP872">
        <v>0</v>
      </c>
      <c r="EQ872">
        <v>2</v>
      </c>
      <c r="ER872">
        <v>3</v>
      </c>
      <c r="ES872" t="s">
        <v>349</v>
      </c>
      <c r="ET872">
        <v>100</v>
      </c>
      <c r="EU872">
        <v>100</v>
      </c>
      <c r="EV872">
        <v>-14.342</v>
      </c>
      <c r="EW872">
        <v>-1.7063</v>
      </c>
      <c r="EX872">
        <v>-14.3476998515065</v>
      </c>
      <c r="EY872">
        <v>0.000485247639819423</v>
      </c>
      <c r="EZ872">
        <v>-1.36446825205216e-06</v>
      </c>
      <c r="FA872">
        <v>5.78542989185787e-10</v>
      </c>
      <c r="FB872">
        <v>-1.1099058739466</v>
      </c>
      <c r="FC872">
        <v>-0.0508365997127688</v>
      </c>
      <c r="FD872">
        <v>0.00161886503163497</v>
      </c>
      <c r="FE872">
        <v>-2.08621555845513e-05</v>
      </c>
      <c r="FF872">
        <v>0</v>
      </c>
      <c r="FG872">
        <v>2096</v>
      </c>
      <c r="FH872">
        <v>2</v>
      </c>
      <c r="FI872">
        <v>28</v>
      </c>
      <c r="FJ872">
        <v>30</v>
      </c>
      <c r="FK872">
        <v>29.9</v>
      </c>
      <c r="FL872">
        <v>18</v>
      </c>
      <c r="FM872">
        <v>496.271</v>
      </c>
      <c r="FN872">
        <v>519.004</v>
      </c>
      <c r="FO872">
        <v>46.9199</v>
      </c>
      <c r="FP872">
        <v>27.5868</v>
      </c>
      <c r="FQ872">
        <v>30.0007</v>
      </c>
      <c r="FR872">
        <v>27.297</v>
      </c>
      <c r="FS872">
        <v>27.2417</v>
      </c>
      <c r="FT872">
        <v>21.7045</v>
      </c>
      <c r="FU872">
        <v>0</v>
      </c>
      <c r="FV872">
        <v>39.8675</v>
      </c>
      <c r="FW872">
        <v>47.09</v>
      </c>
      <c r="FX872">
        <v>420</v>
      </c>
      <c r="FY872">
        <v>19.935</v>
      </c>
      <c r="FZ872">
        <v>101.578</v>
      </c>
      <c r="GA872">
        <v>96.0643</v>
      </c>
    </row>
    <row r="873" spans="1:183">
      <c r="A873">
        <v>857</v>
      </c>
      <c r="B873">
        <v>1625678928.5</v>
      </c>
      <c r="C873">
        <v>1712.40000009537</v>
      </c>
      <c r="D873" t="s">
        <v>2020</v>
      </c>
      <c r="E873" t="s">
        <v>2021</v>
      </c>
      <c r="F873">
        <v>1</v>
      </c>
      <c r="G873" t="s">
        <v>302</v>
      </c>
      <c r="H873">
        <v>1625678927.5</v>
      </c>
      <c r="I873">
        <f>(J873)/1000</f>
        <v>0</v>
      </c>
      <c r="J873">
        <f>1000*CJ873*AH873*(CF873-CG873)/(100*BY873*(1000-AH873*CF873))</f>
        <v>0</v>
      </c>
      <c r="K873">
        <f>CJ873*AH873*(CE873-CD873*(1000-AH873*CG873)/(1000-AH873*CF873))/(100*BY873)</f>
        <v>0</v>
      </c>
      <c r="L873">
        <f>CD873 - IF(AH873&gt;1, K873*BY873*100.0/(AJ873*CR873), 0)</f>
        <v>0</v>
      </c>
      <c r="M873">
        <f>((S873-I873/2)*L873-K873)/(S873+I873/2)</f>
        <v>0</v>
      </c>
      <c r="N873">
        <f>M873*(CK873+CL873)/1000.0</f>
        <v>0</v>
      </c>
      <c r="O873">
        <f>(CD873 - IF(AH873&gt;1, K873*BY873*100.0/(AJ873*CR873), 0))*(CK873+CL873)/1000.0</f>
        <v>0</v>
      </c>
      <c r="P873">
        <f>2.0/((1/R873-1/Q873)+SIGN(R873)*SQRT((1/R873-1/Q873)*(1/R873-1/Q873) + 4*BZ873/((BZ873+1)*(BZ873+1))*(2*1/R873*1/Q873-1/Q873*1/Q873)))</f>
        <v>0</v>
      </c>
      <c r="Q873">
        <f>IF(LEFT(CA873,1)&lt;&gt;"0",IF(LEFT(CA873,1)="1",3.0,CB873),$D$5+$E$5*(CR873*CK873/($K$5*1000))+$F$5*(CR873*CK873/($K$5*1000))*MAX(MIN(BY873,$J$5),$I$5)*MAX(MIN(BY873,$J$5),$I$5)+$G$5*MAX(MIN(BY873,$J$5),$I$5)*(CR873*CK873/($K$5*1000))+$H$5*(CR873*CK873/($K$5*1000))*(CR873*CK873/($K$5*1000)))</f>
        <v>0</v>
      </c>
      <c r="R873">
        <f>I873*(1000-(1000*0.61365*exp(17.502*V873/(240.97+V873))/(CK873+CL873)+CF873)/2)/(1000*0.61365*exp(17.502*V873/(240.97+V873))/(CK873+CL873)-CF873)</f>
        <v>0</v>
      </c>
      <c r="S873">
        <f>1/((BZ873+1)/(P873/1.6)+1/(Q873/1.37)) + BZ873/((BZ873+1)/(P873/1.6) + BZ873/(Q873/1.37))</f>
        <v>0</v>
      </c>
      <c r="T873">
        <f>(BU873*BX873)</f>
        <v>0</v>
      </c>
      <c r="U873">
        <f>(CM873+(T873+2*0.95*5.67E-8*(((CM873+$B$7)+273)^4-(CM873+273)^4)-44100*I873)/(1.84*29.3*Q873+8*0.95*5.67E-8*(CM873+273)^3))</f>
        <v>0</v>
      </c>
      <c r="V873">
        <f>($C$7*CN873+$D$7*CO873+$E$7*U873)</f>
        <v>0</v>
      </c>
      <c r="W873">
        <f>0.61365*exp(17.502*V873/(240.97+V873))</f>
        <v>0</v>
      </c>
      <c r="X873">
        <f>(Y873/Z873*100)</f>
        <v>0</v>
      </c>
      <c r="Y873">
        <f>CF873*(CK873+CL873)/1000</f>
        <v>0</v>
      </c>
      <c r="Z873">
        <f>0.61365*exp(17.502*CM873/(240.97+CM873))</f>
        <v>0</v>
      </c>
      <c r="AA873">
        <f>(W873-CF873*(CK873+CL873)/1000)</f>
        <v>0</v>
      </c>
      <c r="AB873">
        <f>(-I873*44100)</f>
        <v>0</v>
      </c>
      <c r="AC873">
        <f>2*29.3*Q873*0.92*(CM873-V873)</f>
        <v>0</v>
      </c>
      <c r="AD873">
        <f>2*0.95*5.67E-8*(((CM873+$B$7)+273)^4-(V873+273)^4)</f>
        <v>0</v>
      </c>
      <c r="AE873">
        <f>T873+AD873+AB873+AC873</f>
        <v>0</v>
      </c>
      <c r="AF873">
        <v>0</v>
      </c>
      <c r="AG873">
        <v>0</v>
      </c>
      <c r="AH873">
        <f>IF(AF873*$H$13&gt;=AJ873,1.0,(AJ873/(AJ873-AF873*$H$13)))</f>
        <v>0</v>
      </c>
      <c r="AI873">
        <f>(AH873-1)*100</f>
        <v>0</v>
      </c>
      <c r="AJ873">
        <f>MAX(0,($B$13+$C$13*CR873)/(1+$D$13*CR873)*CK873/(CM873+273)*$E$13)</f>
        <v>0</v>
      </c>
      <c r="AK873" t="s">
        <v>303</v>
      </c>
      <c r="AL873" t="s">
        <v>303</v>
      </c>
      <c r="AM873">
        <v>0</v>
      </c>
      <c r="AN873">
        <v>0</v>
      </c>
      <c r="AO873">
        <f>1-AM873/AN873</f>
        <v>0</v>
      </c>
      <c r="AP873">
        <v>0</v>
      </c>
      <c r="AQ873" t="s">
        <v>303</v>
      </c>
      <c r="AR873" t="s">
        <v>303</v>
      </c>
      <c r="AS873">
        <v>0</v>
      </c>
      <c r="AT873">
        <v>0</v>
      </c>
      <c r="AU873">
        <f>1-AS873/AT873</f>
        <v>0</v>
      </c>
      <c r="AV873">
        <v>0.5</v>
      </c>
      <c r="AW873">
        <f>BV873</f>
        <v>0</v>
      </c>
      <c r="AX873">
        <f>K873</f>
        <v>0</v>
      </c>
      <c r="AY873">
        <f>AU873*AV873*AW873</f>
        <v>0</v>
      </c>
      <c r="AZ873">
        <f>(AX873-AP873)/AW873</f>
        <v>0</v>
      </c>
      <c r="BA873">
        <f>(AN873-AT873)/AT873</f>
        <v>0</v>
      </c>
      <c r="BB873">
        <f>AM873/(AO873+AM873/AT873)</f>
        <v>0</v>
      </c>
      <c r="BC873" t="s">
        <v>303</v>
      </c>
      <c r="BD873">
        <v>0</v>
      </c>
      <c r="BE873">
        <f>IF(BD873&lt;&gt;0, BD873, BB873)</f>
        <v>0</v>
      </c>
      <c r="BF873">
        <f>1-BE873/AT873</f>
        <v>0</v>
      </c>
      <c r="BG873">
        <f>(AT873-AS873)/(AT873-BE873)</f>
        <v>0</v>
      </c>
      <c r="BH873">
        <f>(AN873-AT873)/(AN873-BE873)</f>
        <v>0</v>
      </c>
      <c r="BI873">
        <f>(AT873-AS873)/(AT873-AM873)</f>
        <v>0</v>
      </c>
      <c r="BJ873">
        <f>(AN873-AT873)/(AN873-AM873)</f>
        <v>0</v>
      </c>
      <c r="BK873">
        <f>(BG873*BE873/AS873)</f>
        <v>0</v>
      </c>
      <c r="BL873">
        <f>(1-BK873)</f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f>$B$11*CS873+$C$11*CT873+$F$11*CU873*(1-CX873)</f>
        <v>0</v>
      </c>
      <c r="BV873">
        <f>BU873*BW873</f>
        <v>0</v>
      </c>
      <c r="BW873">
        <f>($B$11*$D$9+$C$11*$D$9+$F$11*((DH873+CZ873)/MAX(DH873+CZ873+DI873, 0.1)*$I$9+DI873/MAX(DH873+CZ873+DI873, 0.1)*$J$9))/($B$11+$C$11+$F$11)</f>
        <v>0</v>
      </c>
      <c r="BX873">
        <f>($B$11*$K$9+$C$11*$K$9+$F$11*((DH873+CZ873)/MAX(DH873+CZ873+DI873, 0.1)*$P$9+DI873/MAX(DH873+CZ873+DI873, 0.1)*$Q$9))/($B$11+$C$11+$F$11)</f>
        <v>0</v>
      </c>
      <c r="BY873">
        <v>6</v>
      </c>
      <c r="BZ873">
        <v>0.5</v>
      </c>
      <c r="CA873" t="s">
        <v>304</v>
      </c>
      <c r="CB873">
        <v>2</v>
      </c>
      <c r="CC873">
        <v>1625678927.5</v>
      </c>
      <c r="CD873">
        <v>405.747666666667</v>
      </c>
      <c r="CE873">
        <v>420.005333333333</v>
      </c>
      <c r="CF873">
        <v>24.5649</v>
      </c>
      <c r="CG873">
        <v>19.8917333333333</v>
      </c>
      <c r="CH873">
        <v>420.089666666667</v>
      </c>
      <c r="CI873">
        <v>26.2713</v>
      </c>
      <c r="CJ873">
        <v>500.034333333333</v>
      </c>
      <c r="CK873">
        <v>100.418666666667</v>
      </c>
      <c r="CL873">
        <v>0.099963</v>
      </c>
      <c r="CM873">
        <v>39.1584</v>
      </c>
      <c r="CN873">
        <v>38.0124</v>
      </c>
      <c r="CO873">
        <v>999.9</v>
      </c>
      <c r="CP873">
        <v>0</v>
      </c>
      <c r="CQ873">
        <v>0</v>
      </c>
      <c r="CR873">
        <v>10030.0333333333</v>
      </c>
      <c r="CS873">
        <v>0</v>
      </c>
      <c r="CT873">
        <v>5.2384</v>
      </c>
      <c r="CU873">
        <v>1045.87666666667</v>
      </c>
      <c r="CV873">
        <v>0.962006</v>
      </c>
      <c r="CW873">
        <v>0.0379937</v>
      </c>
      <c r="CX873">
        <v>0</v>
      </c>
      <c r="CY873">
        <v>1044.28333333333</v>
      </c>
      <c r="CZ873">
        <v>4.99912</v>
      </c>
      <c r="DA873">
        <v>10998.3666666667</v>
      </c>
      <c r="DB873">
        <v>6712.03</v>
      </c>
      <c r="DC873">
        <v>40.3746666666667</v>
      </c>
      <c r="DD873">
        <v>42.479</v>
      </c>
      <c r="DE873">
        <v>41.5623333333333</v>
      </c>
      <c r="DF873">
        <v>42.3536666666667</v>
      </c>
      <c r="DG873">
        <v>43.187</v>
      </c>
      <c r="DH873">
        <v>1001.32666666667</v>
      </c>
      <c r="DI873">
        <v>39.55</v>
      </c>
      <c r="DJ873">
        <v>0</v>
      </c>
      <c r="DK873">
        <v>1625678929.4</v>
      </c>
      <c r="DL873">
        <v>0</v>
      </c>
      <c r="DM873">
        <v>1045.4184</v>
      </c>
      <c r="DN873">
        <v>-9.19615382714982</v>
      </c>
      <c r="DO873">
        <v>-92.3230767961132</v>
      </c>
      <c r="DP873">
        <v>11008.968</v>
      </c>
      <c r="DQ873">
        <v>15</v>
      </c>
      <c r="DR873">
        <v>1625677134.6</v>
      </c>
      <c r="DS873" t="s">
        <v>305</v>
      </c>
      <c r="DT873">
        <v>1625677128.6</v>
      </c>
      <c r="DU873">
        <v>1625677134.6</v>
      </c>
      <c r="DV873">
        <v>2</v>
      </c>
      <c r="DW873">
        <v>0.041</v>
      </c>
      <c r="DX873">
        <v>0.026</v>
      </c>
      <c r="DY873">
        <v>-14.347</v>
      </c>
      <c r="DZ873">
        <v>-1.389</v>
      </c>
      <c r="EA873">
        <v>420</v>
      </c>
      <c r="EB873">
        <v>5</v>
      </c>
      <c r="EC873">
        <v>0.14</v>
      </c>
      <c r="ED873">
        <v>0.08</v>
      </c>
      <c r="EE873">
        <v>-14.2933292682927</v>
      </c>
      <c r="EF873">
        <v>0.291825783972109</v>
      </c>
      <c r="EG873">
        <v>0.0457557099936783</v>
      </c>
      <c r="EH873">
        <v>1</v>
      </c>
      <c r="EI873">
        <v>1045.89151515152</v>
      </c>
      <c r="EJ873">
        <v>-9.57192682174002</v>
      </c>
      <c r="EK873">
        <v>0.922023864846329</v>
      </c>
      <c r="EL873">
        <v>1</v>
      </c>
      <c r="EM873">
        <v>4.66154390243902</v>
      </c>
      <c r="EN873">
        <v>0.208914355400704</v>
      </c>
      <c r="EO873">
        <v>0.0232461709281282</v>
      </c>
      <c r="EP873">
        <v>0</v>
      </c>
      <c r="EQ873">
        <v>2</v>
      </c>
      <c r="ER873">
        <v>3</v>
      </c>
      <c r="ES873" t="s">
        <v>349</v>
      </c>
      <c r="ET873">
        <v>100</v>
      </c>
      <c r="EU873">
        <v>100</v>
      </c>
      <c r="EV873">
        <v>-14.342</v>
      </c>
      <c r="EW873">
        <v>-1.7065</v>
      </c>
      <c r="EX873">
        <v>-14.3476998515065</v>
      </c>
      <c r="EY873">
        <v>0.000485247639819423</v>
      </c>
      <c r="EZ873">
        <v>-1.36446825205216e-06</v>
      </c>
      <c r="FA873">
        <v>5.78542989185787e-10</v>
      </c>
      <c r="FB873">
        <v>-1.1099058739466</v>
      </c>
      <c r="FC873">
        <v>-0.0508365997127688</v>
      </c>
      <c r="FD873">
        <v>0.00161886503163497</v>
      </c>
      <c r="FE873">
        <v>-2.08621555845513e-05</v>
      </c>
      <c r="FF873">
        <v>0</v>
      </c>
      <c r="FG873">
        <v>2096</v>
      </c>
      <c r="FH873">
        <v>2</v>
      </c>
      <c r="FI873">
        <v>28</v>
      </c>
      <c r="FJ873">
        <v>30</v>
      </c>
      <c r="FK873">
        <v>29.9</v>
      </c>
      <c r="FL873">
        <v>18</v>
      </c>
      <c r="FM873">
        <v>496.226</v>
      </c>
      <c r="FN873">
        <v>519.068</v>
      </c>
      <c r="FO873">
        <v>46.9533</v>
      </c>
      <c r="FP873">
        <v>27.5914</v>
      </c>
      <c r="FQ873">
        <v>30.0006</v>
      </c>
      <c r="FR873">
        <v>27.3004</v>
      </c>
      <c r="FS873">
        <v>27.2446</v>
      </c>
      <c r="FT873">
        <v>21.7055</v>
      </c>
      <c r="FU873">
        <v>0</v>
      </c>
      <c r="FV873">
        <v>39.8675</v>
      </c>
      <c r="FW873">
        <v>47.09</v>
      </c>
      <c r="FX873">
        <v>420</v>
      </c>
      <c r="FY873">
        <v>19.9192</v>
      </c>
      <c r="FZ873">
        <v>101.578</v>
      </c>
      <c r="GA873">
        <v>96.0624</v>
      </c>
    </row>
    <row r="874" spans="1:183">
      <c r="A874">
        <v>858</v>
      </c>
      <c r="B874">
        <v>1625678930.5</v>
      </c>
      <c r="C874">
        <v>1714.40000009537</v>
      </c>
      <c r="D874" t="s">
        <v>2022</v>
      </c>
      <c r="E874" t="s">
        <v>2023</v>
      </c>
      <c r="F874">
        <v>1</v>
      </c>
      <c r="G874" t="s">
        <v>302</v>
      </c>
      <c r="H874">
        <v>1625678929.5</v>
      </c>
      <c r="I874">
        <f>(J874)/1000</f>
        <v>0</v>
      </c>
      <c r="J874">
        <f>1000*CJ874*AH874*(CF874-CG874)/(100*BY874*(1000-AH874*CF874))</f>
        <v>0</v>
      </c>
      <c r="K874">
        <f>CJ874*AH874*(CE874-CD874*(1000-AH874*CG874)/(1000-AH874*CF874))/(100*BY874)</f>
        <v>0</v>
      </c>
      <c r="L874">
        <f>CD874 - IF(AH874&gt;1, K874*BY874*100.0/(AJ874*CR874), 0)</f>
        <v>0</v>
      </c>
      <c r="M874">
        <f>((S874-I874/2)*L874-K874)/(S874+I874/2)</f>
        <v>0</v>
      </c>
      <c r="N874">
        <f>M874*(CK874+CL874)/1000.0</f>
        <v>0</v>
      </c>
      <c r="O874">
        <f>(CD874 - IF(AH874&gt;1, K874*BY874*100.0/(AJ874*CR874), 0))*(CK874+CL874)/1000.0</f>
        <v>0</v>
      </c>
      <c r="P874">
        <f>2.0/((1/R874-1/Q874)+SIGN(R874)*SQRT((1/R874-1/Q874)*(1/R874-1/Q874) + 4*BZ874/((BZ874+1)*(BZ874+1))*(2*1/R874*1/Q874-1/Q874*1/Q874)))</f>
        <v>0</v>
      </c>
      <c r="Q874">
        <f>IF(LEFT(CA874,1)&lt;&gt;"0",IF(LEFT(CA874,1)="1",3.0,CB874),$D$5+$E$5*(CR874*CK874/($K$5*1000))+$F$5*(CR874*CK874/($K$5*1000))*MAX(MIN(BY874,$J$5),$I$5)*MAX(MIN(BY874,$J$5),$I$5)+$G$5*MAX(MIN(BY874,$J$5),$I$5)*(CR874*CK874/($K$5*1000))+$H$5*(CR874*CK874/($K$5*1000))*(CR874*CK874/($K$5*1000)))</f>
        <v>0</v>
      </c>
      <c r="R874">
        <f>I874*(1000-(1000*0.61365*exp(17.502*V874/(240.97+V874))/(CK874+CL874)+CF874)/2)/(1000*0.61365*exp(17.502*V874/(240.97+V874))/(CK874+CL874)-CF874)</f>
        <v>0</v>
      </c>
      <c r="S874">
        <f>1/((BZ874+1)/(P874/1.6)+1/(Q874/1.37)) + BZ874/((BZ874+1)/(P874/1.6) + BZ874/(Q874/1.37))</f>
        <v>0</v>
      </c>
      <c r="T874">
        <f>(BU874*BX874)</f>
        <v>0</v>
      </c>
      <c r="U874">
        <f>(CM874+(T874+2*0.95*5.67E-8*(((CM874+$B$7)+273)^4-(CM874+273)^4)-44100*I874)/(1.84*29.3*Q874+8*0.95*5.67E-8*(CM874+273)^3))</f>
        <v>0</v>
      </c>
      <c r="V874">
        <f>($C$7*CN874+$D$7*CO874+$E$7*U874)</f>
        <v>0</v>
      </c>
      <c r="W874">
        <f>0.61365*exp(17.502*V874/(240.97+V874))</f>
        <v>0</v>
      </c>
      <c r="X874">
        <f>(Y874/Z874*100)</f>
        <v>0</v>
      </c>
      <c r="Y874">
        <f>CF874*(CK874+CL874)/1000</f>
        <v>0</v>
      </c>
      <c r="Z874">
        <f>0.61365*exp(17.502*CM874/(240.97+CM874))</f>
        <v>0</v>
      </c>
      <c r="AA874">
        <f>(W874-CF874*(CK874+CL874)/1000)</f>
        <v>0</v>
      </c>
      <c r="AB874">
        <f>(-I874*44100)</f>
        <v>0</v>
      </c>
      <c r="AC874">
        <f>2*29.3*Q874*0.92*(CM874-V874)</f>
        <v>0</v>
      </c>
      <c r="AD874">
        <f>2*0.95*5.67E-8*(((CM874+$B$7)+273)^4-(V874+273)^4)</f>
        <v>0</v>
      </c>
      <c r="AE874">
        <f>T874+AD874+AB874+AC874</f>
        <v>0</v>
      </c>
      <c r="AF874">
        <v>0</v>
      </c>
      <c r="AG874">
        <v>0</v>
      </c>
      <c r="AH874">
        <f>IF(AF874*$H$13&gt;=AJ874,1.0,(AJ874/(AJ874-AF874*$H$13)))</f>
        <v>0</v>
      </c>
      <c r="AI874">
        <f>(AH874-1)*100</f>
        <v>0</v>
      </c>
      <c r="AJ874">
        <f>MAX(0,($B$13+$C$13*CR874)/(1+$D$13*CR874)*CK874/(CM874+273)*$E$13)</f>
        <v>0</v>
      </c>
      <c r="AK874" t="s">
        <v>303</v>
      </c>
      <c r="AL874" t="s">
        <v>303</v>
      </c>
      <c r="AM874">
        <v>0</v>
      </c>
      <c r="AN874">
        <v>0</v>
      </c>
      <c r="AO874">
        <f>1-AM874/AN874</f>
        <v>0</v>
      </c>
      <c r="AP874">
        <v>0</v>
      </c>
      <c r="AQ874" t="s">
        <v>303</v>
      </c>
      <c r="AR874" t="s">
        <v>303</v>
      </c>
      <c r="AS874">
        <v>0</v>
      </c>
      <c r="AT874">
        <v>0</v>
      </c>
      <c r="AU874">
        <f>1-AS874/AT874</f>
        <v>0</v>
      </c>
      <c r="AV874">
        <v>0.5</v>
      </c>
      <c r="AW874">
        <f>BV874</f>
        <v>0</v>
      </c>
      <c r="AX874">
        <f>K874</f>
        <v>0</v>
      </c>
      <c r="AY874">
        <f>AU874*AV874*AW874</f>
        <v>0</v>
      </c>
      <c r="AZ874">
        <f>(AX874-AP874)/AW874</f>
        <v>0</v>
      </c>
      <c r="BA874">
        <f>(AN874-AT874)/AT874</f>
        <v>0</v>
      </c>
      <c r="BB874">
        <f>AM874/(AO874+AM874/AT874)</f>
        <v>0</v>
      </c>
      <c r="BC874" t="s">
        <v>303</v>
      </c>
      <c r="BD874">
        <v>0</v>
      </c>
      <c r="BE874">
        <f>IF(BD874&lt;&gt;0, BD874, BB874)</f>
        <v>0</v>
      </c>
      <c r="BF874">
        <f>1-BE874/AT874</f>
        <v>0</v>
      </c>
      <c r="BG874">
        <f>(AT874-AS874)/(AT874-BE874)</f>
        <v>0</v>
      </c>
      <c r="BH874">
        <f>(AN874-AT874)/(AN874-BE874)</f>
        <v>0</v>
      </c>
      <c r="BI874">
        <f>(AT874-AS874)/(AT874-AM874)</f>
        <v>0</v>
      </c>
      <c r="BJ874">
        <f>(AN874-AT874)/(AN874-AM874)</f>
        <v>0</v>
      </c>
      <c r="BK874">
        <f>(BG874*BE874/AS874)</f>
        <v>0</v>
      </c>
      <c r="BL874">
        <f>(1-BK874)</f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f>$B$11*CS874+$C$11*CT874+$F$11*CU874*(1-CX874)</f>
        <v>0</v>
      </c>
      <c r="BV874">
        <f>BU874*BW874</f>
        <v>0</v>
      </c>
      <c r="BW874">
        <f>($B$11*$D$9+$C$11*$D$9+$F$11*((DH874+CZ874)/MAX(DH874+CZ874+DI874, 0.1)*$I$9+DI874/MAX(DH874+CZ874+DI874, 0.1)*$J$9))/($B$11+$C$11+$F$11)</f>
        <v>0</v>
      </c>
      <c r="BX874">
        <f>($B$11*$K$9+$C$11*$K$9+$F$11*((DH874+CZ874)/MAX(DH874+CZ874+DI874, 0.1)*$P$9+DI874/MAX(DH874+CZ874+DI874, 0.1)*$Q$9))/($B$11+$C$11+$F$11)</f>
        <v>0</v>
      </c>
      <c r="BY874">
        <v>6</v>
      </c>
      <c r="BZ874">
        <v>0.5</v>
      </c>
      <c r="CA874" t="s">
        <v>304</v>
      </c>
      <c r="CB874">
        <v>2</v>
      </c>
      <c r="CC874">
        <v>1625678929.5</v>
      </c>
      <c r="CD874">
        <v>405.758</v>
      </c>
      <c r="CE874">
        <v>419.965666666667</v>
      </c>
      <c r="CF874">
        <v>24.5910666666667</v>
      </c>
      <c r="CG874">
        <v>19.9142</v>
      </c>
      <c r="CH874">
        <v>420.1</v>
      </c>
      <c r="CI874">
        <v>26.2977</v>
      </c>
      <c r="CJ874">
        <v>500.013333333333</v>
      </c>
      <c r="CK874">
        <v>100.418333333333</v>
      </c>
      <c r="CL874">
        <v>0.100041766666667</v>
      </c>
      <c r="CM874">
        <v>39.1893</v>
      </c>
      <c r="CN874">
        <v>38.0345666666667</v>
      </c>
      <c r="CO874">
        <v>999.9</v>
      </c>
      <c r="CP874">
        <v>0</v>
      </c>
      <c r="CQ874">
        <v>0</v>
      </c>
      <c r="CR874">
        <v>9994.16666666667</v>
      </c>
      <c r="CS874">
        <v>0</v>
      </c>
      <c r="CT874">
        <v>5.2384</v>
      </c>
      <c r="CU874">
        <v>1046.06</v>
      </c>
      <c r="CV874">
        <v>0.962009666666667</v>
      </c>
      <c r="CW874">
        <v>0.0379900333333333</v>
      </c>
      <c r="CX874">
        <v>0</v>
      </c>
      <c r="CY874">
        <v>1043.89666666667</v>
      </c>
      <c r="CZ874">
        <v>4.99912</v>
      </c>
      <c r="DA874">
        <v>10997.0666666667</v>
      </c>
      <c r="DB874">
        <v>6713.20333333333</v>
      </c>
      <c r="DC874">
        <v>40.208</v>
      </c>
      <c r="DD874">
        <v>42.437</v>
      </c>
      <c r="DE874">
        <v>41.583</v>
      </c>
      <c r="DF874">
        <v>42.2286666666667</v>
      </c>
      <c r="DG874">
        <v>43.083</v>
      </c>
      <c r="DH874">
        <v>1001.50666666667</v>
      </c>
      <c r="DI874">
        <v>39.5533333333333</v>
      </c>
      <c r="DJ874">
        <v>0</v>
      </c>
      <c r="DK874">
        <v>1625678931.2</v>
      </c>
      <c r="DL874">
        <v>0</v>
      </c>
      <c r="DM874">
        <v>1045.16269230769</v>
      </c>
      <c r="DN874">
        <v>-9.75897436208357</v>
      </c>
      <c r="DO874">
        <v>-88.2495727424599</v>
      </c>
      <c r="DP874">
        <v>11006.7269230769</v>
      </c>
      <c r="DQ874">
        <v>15</v>
      </c>
      <c r="DR874">
        <v>1625677134.6</v>
      </c>
      <c r="DS874" t="s">
        <v>305</v>
      </c>
      <c r="DT874">
        <v>1625677128.6</v>
      </c>
      <c r="DU874">
        <v>1625677134.6</v>
      </c>
      <c r="DV874">
        <v>2</v>
      </c>
      <c r="DW874">
        <v>0.041</v>
      </c>
      <c r="DX874">
        <v>0.026</v>
      </c>
      <c r="DY874">
        <v>-14.347</v>
      </c>
      <c r="DZ874">
        <v>-1.389</v>
      </c>
      <c r="EA874">
        <v>420</v>
      </c>
      <c r="EB874">
        <v>5</v>
      </c>
      <c r="EC874">
        <v>0.14</v>
      </c>
      <c r="ED874">
        <v>0.08</v>
      </c>
      <c r="EE874">
        <v>-14.2758853658537</v>
      </c>
      <c r="EF874">
        <v>0.23062369337978</v>
      </c>
      <c r="EG874">
        <v>0.0373793901800445</v>
      </c>
      <c r="EH874">
        <v>1</v>
      </c>
      <c r="EI874">
        <v>1045.60485714286</v>
      </c>
      <c r="EJ874">
        <v>-9.81933463796553</v>
      </c>
      <c r="EK874">
        <v>0.999818187553751</v>
      </c>
      <c r="EL874">
        <v>1</v>
      </c>
      <c r="EM874">
        <v>4.66668951219512</v>
      </c>
      <c r="EN874">
        <v>0.157726620209064</v>
      </c>
      <c r="EO874">
        <v>0.0196577676512452</v>
      </c>
      <c r="EP874">
        <v>0</v>
      </c>
      <c r="EQ874">
        <v>2</v>
      </c>
      <c r="ER874">
        <v>3</v>
      </c>
      <c r="ES874" t="s">
        <v>349</v>
      </c>
      <c r="ET874">
        <v>100</v>
      </c>
      <c r="EU874">
        <v>100</v>
      </c>
      <c r="EV874">
        <v>-14.342</v>
      </c>
      <c r="EW874">
        <v>-1.7068</v>
      </c>
      <c r="EX874">
        <v>-14.3476998515065</v>
      </c>
      <c r="EY874">
        <v>0.000485247639819423</v>
      </c>
      <c r="EZ874">
        <v>-1.36446825205216e-06</v>
      </c>
      <c r="FA874">
        <v>5.78542989185787e-10</v>
      </c>
      <c r="FB874">
        <v>-1.1099058739466</v>
      </c>
      <c r="FC874">
        <v>-0.0508365997127688</v>
      </c>
      <c r="FD874">
        <v>0.00161886503163497</v>
      </c>
      <c r="FE874">
        <v>-2.08621555845513e-05</v>
      </c>
      <c r="FF874">
        <v>0</v>
      </c>
      <c r="FG874">
        <v>2096</v>
      </c>
      <c r="FH874">
        <v>2</v>
      </c>
      <c r="FI874">
        <v>28</v>
      </c>
      <c r="FJ874">
        <v>30</v>
      </c>
      <c r="FK874">
        <v>29.9</v>
      </c>
      <c r="FL874">
        <v>18</v>
      </c>
      <c r="FM874">
        <v>496.177</v>
      </c>
      <c r="FN874">
        <v>518.99</v>
      </c>
      <c r="FO874">
        <v>46.9859</v>
      </c>
      <c r="FP874">
        <v>27.5949</v>
      </c>
      <c r="FQ874">
        <v>30.0008</v>
      </c>
      <c r="FR874">
        <v>27.3033</v>
      </c>
      <c r="FS874">
        <v>27.248</v>
      </c>
      <c r="FT874">
        <v>21.7059</v>
      </c>
      <c r="FU874">
        <v>0</v>
      </c>
      <c r="FV874">
        <v>40.341</v>
      </c>
      <c r="FW874">
        <v>47.16</v>
      </c>
      <c r="FX874">
        <v>420</v>
      </c>
      <c r="FY874">
        <v>19.9791</v>
      </c>
      <c r="FZ874">
        <v>101.579</v>
      </c>
      <c r="GA874">
        <v>96.0613</v>
      </c>
    </row>
    <row r="875" spans="1:183">
      <c r="A875">
        <v>859</v>
      </c>
      <c r="B875">
        <v>1625678932.5</v>
      </c>
      <c r="C875">
        <v>1716.40000009537</v>
      </c>
      <c r="D875" t="s">
        <v>2024</v>
      </c>
      <c r="E875" t="s">
        <v>2025</v>
      </c>
      <c r="F875">
        <v>1</v>
      </c>
      <c r="G875" t="s">
        <v>302</v>
      </c>
      <c r="H875">
        <v>1625678931.5</v>
      </c>
      <c r="I875">
        <f>(J875)/1000</f>
        <v>0</v>
      </c>
      <c r="J875">
        <f>1000*CJ875*AH875*(CF875-CG875)/(100*BY875*(1000-AH875*CF875))</f>
        <v>0</v>
      </c>
      <c r="K875">
        <f>CJ875*AH875*(CE875-CD875*(1000-AH875*CG875)/(1000-AH875*CF875))/(100*BY875)</f>
        <v>0</v>
      </c>
      <c r="L875">
        <f>CD875 - IF(AH875&gt;1, K875*BY875*100.0/(AJ875*CR875), 0)</f>
        <v>0</v>
      </c>
      <c r="M875">
        <f>((S875-I875/2)*L875-K875)/(S875+I875/2)</f>
        <v>0</v>
      </c>
      <c r="N875">
        <f>M875*(CK875+CL875)/1000.0</f>
        <v>0</v>
      </c>
      <c r="O875">
        <f>(CD875 - IF(AH875&gt;1, K875*BY875*100.0/(AJ875*CR875), 0))*(CK875+CL875)/1000.0</f>
        <v>0</v>
      </c>
      <c r="P875">
        <f>2.0/((1/R875-1/Q875)+SIGN(R875)*SQRT((1/R875-1/Q875)*(1/R875-1/Q875) + 4*BZ875/((BZ875+1)*(BZ875+1))*(2*1/R875*1/Q875-1/Q875*1/Q875)))</f>
        <v>0</v>
      </c>
      <c r="Q875">
        <f>IF(LEFT(CA875,1)&lt;&gt;"0",IF(LEFT(CA875,1)="1",3.0,CB875),$D$5+$E$5*(CR875*CK875/($K$5*1000))+$F$5*(CR875*CK875/($K$5*1000))*MAX(MIN(BY875,$J$5),$I$5)*MAX(MIN(BY875,$J$5),$I$5)+$G$5*MAX(MIN(BY875,$J$5),$I$5)*(CR875*CK875/($K$5*1000))+$H$5*(CR875*CK875/($K$5*1000))*(CR875*CK875/($K$5*1000)))</f>
        <v>0</v>
      </c>
      <c r="R875">
        <f>I875*(1000-(1000*0.61365*exp(17.502*V875/(240.97+V875))/(CK875+CL875)+CF875)/2)/(1000*0.61365*exp(17.502*V875/(240.97+V875))/(CK875+CL875)-CF875)</f>
        <v>0</v>
      </c>
      <c r="S875">
        <f>1/((BZ875+1)/(P875/1.6)+1/(Q875/1.37)) + BZ875/((BZ875+1)/(P875/1.6) + BZ875/(Q875/1.37))</f>
        <v>0</v>
      </c>
      <c r="T875">
        <f>(BU875*BX875)</f>
        <v>0</v>
      </c>
      <c r="U875">
        <f>(CM875+(T875+2*0.95*5.67E-8*(((CM875+$B$7)+273)^4-(CM875+273)^4)-44100*I875)/(1.84*29.3*Q875+8*0.95*5.67E-8*(CM875+273)^3))</f>
        <v>0</v>
      </c>
      <c r="V875">
        <f>($C$7*CN875+$D$7*CO875+$E$7*U875)</f>
        <v>0</v>
      </c>
      <c r="W875">
        <f>0.61365*exp(17.502*V875/(240.97+V875))</f>
        <v>0</v>
      </c>
      <c r="X875">
        <f>(Y875/Z875*100)</f>
        <v>0</v>
      </c>
      <c r="Y875">
        <f>CF875*(CK875+CL875)/1000</f>
        <v>0</v>
      </c>
      <c r="Z875">
        <f>0.61365*exp(17.502*CM875/(240.97+CM875))</f>
        <v>0</v>
      </c>
      <c r="AA875">
        <f>(W875-CF875*(CK875+CL875)/1000)</f>
        <v>0</v>
      </c>
      <c r="AB875">
        <f>(-I875*44100)</f>
        <v>0</v>
      </c>
      <c r="AC875">
        <f>2*29.3*Q875*0.92*(CM875-V875)</f>
        <v>0</v>
      </c>
      <c r="AD875">
        <f>2*0.95*5.67E-8*(((CM875+$B$7)+273)^4-(V875+273)^4)</f>
        <v>0</v>
      </c>
      <c r="AE875">
        <f>T875+AD875+AB875+AC875</f>
        <v>0</v>
      </c>
      <c r="AF875">
        <v>0</v>
      </c>
      <c r="AG875">
        <v>0</v>
      </c>
      <c r="AH875">
        <f>IF(AF875*$H$13&gt;=AJ875,1.0,(AJ875/(AJ875-AF875*$H$13)))</f>
        <v>0</v>
      </c>
      <c r="AI875">
        <f>(AH875-1)*100</f>
        <v>0</v>
      </c>
      <c r="AJ875">
        <f>MAX(0,($B$13+$C$13*CR875)/(1+$D$13*CR875)*CK875/(CM875+273)*$E$13)</f>
        <v>0</v>
      </c>
      <c r="AK875" t="s">
        <v>303</v>
      </c>
      <c r="AL875" t="s">
        <v>303</v>
      </c>
      <c r="AM875">
        <v>0</v>
      </c>
      <c r="AN875">
        <v>0</v>
      </c>
      <c r="AO875">
        <f>1-AM875/AN875</f>
        <v>0</v>
      </c>
      <c r="AP875">
        <v>0</v>
      </c>
      <c r="AQ875" t="s">
        <v>303</v>
      </c>
      <c r="AR875" t="s">
        <v>303</v>
      </c>
      <c r="AS875">
        <v>0</v>
      </c>
      <c r="AT875">
        <v>0</v>
      </c>
      <c r="AU875">
        <f>1-AS875/AT875</f>
        <v>0</v>
      </c>
      <c r="AV875">
        <v>0.5</v>
      </c>
      <c r="AW875">
        <f>BV875</f>
        <v>0</v>
      </c>
      <c r="AX875">
        <f>K875</f>
        <v>0</v>
      </c>
      <c r="AY875">
        <f>AU875*AV875*AW875</f>
        <v>0</v>
      </c>
      <c r="AZ875">
        <f>(AX875-AP875)/AW875</f>
        <v>0</v>
      </c>
      <c r="BA875">
        <f>(AN875-AT875)/AT875</f>
        <v>0</v>
      </c>
      <c r="BB875">
        <f>AM875/(AO875+AM875/AT875)</f>
        <v>0</v>
      </c>
      <c r="BC875" t="s">
        <v>303</v>
      </c>
      <c r="BD875">
        <v>0</v>
      </c>
      <c r="BE875">
        <f>IF(BD875&lt;&gt;0, BD875, BB875)</f>
        <v>0</v>
      </c>
      <c r="BF875">
        <f>1-BE875/AT875</f>
        <v>0</v>
      </c>
      <c r="BG875">
        <f>(AT875-AS875)/(AT875-BE875)</f>
        <v>0</v>
      </c>
      <c r="BH875">
        <f>(AN875-AT875)/(AN875-BE875)</f>
        <v>0</v>
      </c>
      <c r="BI875">
        <f>(AT875-AS875)/(AT875-AM875)</f>
        <v>0</v>
      </c>
      <c r="BJ875">
        <f>(AN875-AT875)/(AN875-AM875)</f>
        <v>0</v>
      </c>
      <c r="BK875">
        <f>(BG875*BE875/AS875)</f>
        <v>0</v>
      </c>
      <c r="BL875">
        <f>(1-BK875)</f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f>$B$11*CS875+$C$11*CT875+$F$11*CU875*(1-CX875)</f>
        <v>0</v>
      </c>
      <c r="BV875">
        <f>BU875*BW875</f>
        <v>0</v>
      </c>
      <c r="BW875">
        <f>($B$11*$D$9+$C$11*$D$9+$F$11*((DH875+CZ875)/MAX(DH875+CZ875+DI875, 0.1)*$I$9+DI875/MAX(DH875+CZ875+DI875, 0.1)*$J$9))/($B$11+$C$11+$F$11)</f>
        <v>0</v>
      </c>
      <c r="BX875">
        <f>($B$11*$K$9+$C$11*$K$9+$F$11*((DH875+CZ875)/MAX(DH875+CZ875+DI875, 0.1)*$P$9+DI875/MAX(DH875+CZ875+DI875, 0.1)*$Q$9))/($B$11+$C$11+$F$11)</f>
        <v>0</v>
      </c>
      <c r="BY875">
        <v>6</v>
      </c>
      <c r="BZ875">
        <v>0.5</v>
      </c>
      <c r="CA875" t="s">
        <v>304</v>
      </c>
      <c r="CB875">
        <v>2</v>
      </c>
      <c r="CC875">
        <v>1625678931.5</v>
      </c>
      <c r="CD875">
        <v>405.754333333333</v>
      </c>
      <c r="CE875">
        <v>419.945666666667</v>
      </c>
      <c r="CF875">
        <v>24.6213</v>
      </c>
      <c r="CG875">
        <v>19.9212</v>
      </c>
      <c r="CH875">
        <v>420.096</v>
      </c>
      <c r="CI875">
        <v>26.3282333333333</v>
      </c>
      <c r="CJ875">
        <v>500.005333333333</v>
      </c>
      <c r="CK875">
        <v>100.416666666667</v>
      </c>
      <c r="CL875">
        <v>0.0999584666666667</v>
      </c>
      <c r="CM875">
        <v>39.2198333333333</v>
      </c>
      <c r="CN875">
        <v>38.0726</v>
      </c>
      <c r="CO875">
        <v>999.9</v>
      </c>
      <c r="CP875">
        <v>0</v>
      </c>
      <c r="CQ875">
        <v>0</v>
      </c>
      <c r="CR875">
        <v>9975</v>
      </c>
      <c r="CS875">
        <v>0</v>
      </c>
      <c r="CT875">
        <v>5.2384</v>
      </c>
      <c r="CU875">
        <v>1045.96</v>
      </c>
      <c r="CV875">
        <v>0.962009666666667</v>
      </c>
      <c r="CW875">
        <v>0.0379900333333333</v>
      </c>
      <c r="CX875">
        <v>0</v>
      </c>
      <c r="CY875">
        <v>1043.72666666667</v>
      </c>
      <c r="CZ875">
        <v>4.99912</v>
      </c>
      <c r="DA875">
        <v>10993.3</v>
      </c>
      <c r="DB875">
        <v>6712.57666666667</v>
      </c>
      <c r="DC875">
        <v>40.3333333333333</v>
      </c>
      <c r="DD875">
        <v>42.437</v>
      </c>
      <c r="DE875">
        <v>41.708</v>
      </c>
      <c r="DF875">
        <v>42.2913333333333</v>
      </c>
      <c r="DG875">
        <v>43.0833333333333</v>
      </c>
      <c r="DH875">
        <v>1001.41</v>
      </c>
      <c r="DI875">
        <v>39.55</v>
      </c>
      <c r="DJ875">
        <v>0</v>
      </c>
      <c r="DK875">
        <v>1625678933.6</v>
      </c>
      <c r="DL875">
        <v>0</v>
      </c>
      <c r="DM875">
        <v>1044.76384615385</v>
      </c>
      <c r="DN875">
        <v>-9.3791453035071</v>
      </c>
      <c r="DO875">
        <v>-92.1641025282145</v>
      </c>
      <c r="DP875">
        <v>11003.0538461538</v>
      </c>
      <c r="DQ875">
        <v>15</v>
      </c>
      <c r="DR875">
        <v>1625677134.6</v>
      </c>
      <c r="DS875" t="s">
        <v>305</v>
      </c>
      <c r="DT875">
        <v>1625677128.6</v>
      </c>
      <c r="DU875">
        <v>1625677134.6</v>
      </c>
      <c r="DV875">
        <v>2</v>
      </c>
      <c r="DW875">
        <v>0.041</v>
      </c>
      <c r="DX875">
        <v>0.026</v>
      </c>
      <c r="DY875">
        <v>-14.347</v>
      </c>
      <c r="DZ875">
        <v>-1.389</v>
      </c>
      <c r="EA875">
        <v>420</v>
      </c>
      <c r="EB875">
        <v>5</v>
      </c>
      <c r="EC875">
        <v>0.14</v>
      </c>
      <c r="ED875">
        <v>0.08</v>
      </c>
      <c r="EE875">
        <v>-14.2645243902439</v>
      </c>
      <c r="EF875">
        <v>0.287322648083618</v>
      </c>
      <c r="EG875">
        <v>0.0420511116438301</v>
      </c>
      <c r="EH875">
        <v>1</v>
      </c>
      <c r="EI875">
        <v>1045.21242424242</v>
      </c>
      <c r="EJ875">
        <v>-9.85608890391259</v>
      </c>
      <c r="EK875">
        <v>0.95207279548213</v>
      </c>
      <c r="EL875">
        <v>1</v>
      </c>
      <c r="EM875">
        <v>4.67357292682927</v>
      </c>
      <c r="EN875">
        <v>0.129642648083625</v>
      </c>
      <c r="EO875">
        <v>0.0165915032976995</v>
      </c>
      <c r="EP875">
        <v>0</v>
      </c>
      <c r="EQ875">
        <v>2</v>
      </c>
      <c r="ER875">
        <v>3</v>
      </c>
      <c r="ES875" t="s">
        <v>349</v>
      </c>
      <c r="ET875">
        <v>100</v>
      </c>
      <c r="EU875">
        <v>100</v>
      </c>
      <c r="EV875">
        <v>-14.342</v>
      </c>
      <c r="EW875">
        <v>-1.707</v>
      </c>
      <c r="EX875">
        <v>-14.3476998515065</v>
      </c>
      <c r="EY875">
        <v>0.000485247639819423</v>
      </c>
      <c r="EZ875">
        <v>-1.36446825205216e-06</v>
      </c>
      <c r="FA875">
        <v>5.78542989185787e-10</v>
      </c>
      <c r="FB875">
        <v>-1.1099058739466</v>
      </c>
      <c r="FC875">
        <v>-0.0508365997127688</v>
      </c>
      <c r="FD875">
        <v>0.00161886503163497</v>
      </c>
      <c r="FE875">
        <v>-2.08621555845513e-05</v>
      </c>
      <c r="FF875">
        <v>0</v>
      </c>
      <c r="FG875">
        <v>2096</v>
      </c>
      <c r="FH875">
        <v>2</v>
      </c>
      <c r="FI875">
        <v>28</v>
      </c>
      <c r="FJ875">
        <v>30.1</v>
      </c>
      <c r="FK875">
        <v>30</v>
      </c>
      <c r="FL875">
        <v>18</v>
      </c>
      <c r="FM875">
        <v>496.172</v>
      </c>
      <c r="FN875">
        <v>519.053</v>
      </c>
      <c r="FO875">
        <v>47.0188</v>
      </c>
      <c r="FP875">
        <v>27.5985</v>
      </c>
      <c r="FQ875">
        <v>30.0008</v>
      </c>
      <c r="FR875">
        <v>27.3062</v>
      </c>
      <c r="FS875">
        <v>27.2509</v>
      </c>
      <c r="FT875">
        <v>21.7065</v>
      </c>
      <c r="FU875">
        <v>0</v>
      </c>
      <c r="FV875">
        <v>40.341</v>
      </c>
      <c r="FW875">
        <v>47.22</v>
      </c>
      <c r="FX875">
        <v>420</v>
      </c>
      <c r="FY875">
        <v>19.9724</v>
      </c>
      <c r="FZ875">
        <v>101.578</v>
      </c>
      <c r="GA875">
        <v>96.061</v>
      </c>
    </row>
    <row r="876" spans="1:183">
      <c r="A876">
        <v>860</v>
      </c>
      <c r="B876">
        <v>1625678934.5</v>
      </c>
      <c r="C876">
        <v>1718.40000009537</v>
      </c>
      <c r="D876" t="s">
        <v>2026</v>
      </c>
      <c r="E876" t="s">
        <v>2027</v>
      </c>
      <c r="F876">
        <v>1</v>
      </c>
      <c r="G876" t="s">
        <v>302</v>
      </c>
      <c r="H876">
        <v>1625678933.5</v>
      </c>
      <c r="I876">
        <f>(J876)/1000</f>
        <v>0</v>
      </c>
      <c r="J876">
        <f>1000*CJ876*AH876*(CF876-CG876)/(100*BY876*(1000-AH876*CF876))</f>
        <v>0</v>
      </c>
      <c r="K876">
        <f>CJ876*AH876*(CE876-CD876*(1000-AH876*CG876)/(1000-AH876*CF876))/(100*BY876)</f>
        <v>0</v>
      </c>
      <c r="L876">
        <f>CD876 - IF(AH876&gt;1, K876*BY876*100.0/(AJ876*CR876), 0)</f>
        <v>0</v>
      </c>
      <c r="M876">
        <f>((S876-I876/2)*L876-K876)/(S876+I876/2)</f>
        <v>0</v>
      </c>
      <c r="N876">
        <f>M876*(CK876+CL876)/1000.0</f>
        <v>0</v>
      </c>
      <c r="O876">
        <f>(CD876 - IF(AH876&gt;1, K876*BY876*100.0/(AJ876*CR876), 0))*(CK876+CL876)/1000.0</f>
        <v>0</v>
      </c>
      <c r="P876">
        <f>2.0/((1/R876-1/Q876)+SIGN(R876)*SQRT((1/R876-1/Q876)*(1/R876-1/Q876) + 4*BZ876/((BZ876+1)*(BZ876+1))*(2*1/R876*1/Q876-1/Q876*1/Q876)))</f>
        <v>0</v>
      </c>
      <c r="Q876">
        <f>IF(LEFT(CA876,1)&lt;&gt;"0",IF(LEFT(CA876,1)="1",3.0,CB876),$D$5+$E$5*(CR876*CK876/($K$5*1000))+$F$5*(CR876*CK876/($K$5*1000))*MAX(MIN(BY876,$J$5),$I$5)*MAX(MIN(BY876,$J$5),$I$5)+$G$5*MAX(MIN(BY876,$J$5),$I$5)*(CR876*CK876/($K$5*1000))+$H$5*(CR876*CK876/($K$5*1000))*(CR876*CK876/($K$5*1000)))</f>
        <v>0</v>
      </c>
      <c r="R876">
        <f>I876*(1000-(1000*0.61365*exp(17.502*V876/(240.97+V876))/(CK876+CL876)+CF876)/2)/(1000*0.61365*exp(17.502*V876/(240.97+V876))/(CK876+CL876)-CF876)</f>
        <v>0</v>
      </c>
      <c r="S876">
        <f>1/((BZ876+1)/(P876/1.6)+1/(Q876/1.37)) + BZ876/((BZ876+1)/(P876/1.6) + BZ876/(Q876/1.37))</f>
        <v>0</v>
      </c>
      <c r="T876">
        <f>(BU876*BX876)</f>
        <v>0</v>
      </c>
      <c r="U876">
        <f>(CM876+(T876+2*0.95*5.67E-8*(((CM876+$B$7)+273)^4-(CM876+273)^4)-44100*I876)/(1.84*29.3*Q876+8*0.95*5.67E-8*(CM876+273)^3))</f>
        <v>0</v>
      </c>
      <c r="V876">
        <f>($C$7*CN876+$D$7*CO876+$E$7*U876)</f>
        <v>0</v>
      </c>
      <c r="W876">
        <f>0.61365*exp(17.502*V876/(240.97+V876))</f>
        <v>0</v>
      </c>
      <c r="X876">
        <f>(Y876/Z876*100)</f>
        <v>0</v>
      </c>
      <c r="Y876">
        <f>CF876*(CK876+CL876)/1000</f>
        <v>0</v>
      </c>
      <c r="Z876">
        <f>0.61365*exp(17.502*CM876/(240.97+CM876))</f>
        <v>0</v>
      </c>
      <c r="AA876">
        <f>(W876-CF876*(CK876+CL876)/1000)</f>
        <v>0</v>
      </c>
      <c r="AB876">
        <f>(-I876*44100)</f>
        <v>0</v>
      </c>
      <c r="AC876">
        <f>2*29.3*Q876*0.92*(CM876-V876)</f>
        <v>0</v>
      </c>
      <c r="AD876">
        <f>2*0.95*5.67E-8*(((CM876+$B$7)+273)^4-(V876+273)^4)</f>
        <v>0</v>
      </c>
      <c r="AE876">
        <f>T876+AD876+AB876+AC876</f>
        <v>0</v>
      </c>
      <c r="AF876">
        <v>0</v>
      </c>
      <c r="AG876">
        <v>0</v>
      </c>
      <c r="AH876">
        <f>IF(AF876*$H$13&gt;=AJ876,1.0,(AJ876/(AJ876-AF876*$H$13)))</f>
        <v>0</v>
      </c>
      <c r="AI876">
        <f>(AH876-1)*100</f>
        <v>0</v>
      </c>
      <c r="AJ876">
        <f>MAX(0,($B$13+$C$13*CR876)/(1+$D$13*CR876)*CK876/(CM876+273)*$E$13)</f>
        <v>0</v>
      </c>
      <c r="AK876" t="s">
        <v>303</v>
      </c>
      <c r="AL876" t="s">
        <v>303</v>
      </c>
      <c r="AM876">
        <v>0</v>
      </c>
      <c r="AN876">
        <v>0</v>
      </c>
      <c r="AO876">
        <f>1-AM876/AN876</f>
        <v>0</v>
      </c>
      <c r="AP876">
        <v>0</v>
      </c>
      <c r="AQ876" t="s">
        <v>303</v>
      </c>
      <c r="AR876" t="s">
        <v>303</v>
      </c>
      <c r="AS876">
        <v>0</v>
      </c>
      <c r="AT876">
        <v>0</v>
      </c>
      <c r="AU876">
        <f>1-AS876/AT876</f>
        <v>0</v>
      </c>
      <c r="AV876">
        <v>0.5</v>
      </c>
      <c r="AW876">
        <f>BV876</f>
        <v>0</v>
      </c>
      <c r="AX876">
        <f>K876</f>
        <v>0</v>
      </c>
      <c r="AY876">
        <f>AU876*AV876*AW876</f>
        <v>0</v>
      </c>
      <c r="AZ876">
        <f>(AX876-AP876)/AW876</f>
        <v>0</v>
      </c>
      <c r="BA876">
        <f>(AN876-AT876)/AT876</f>
        <v>0</v>
      </c>
      <c r="BB876">
        <f>AM876/(AO876+AM876/AT876)</f>
        <v>0</v>
      </c>
      <c r="BC876" t="s">
        <v>303</v>
      </c>
      <c r="BD876">
        <v>0</v>
      </c>
      <c r="BE876">
        <f>IF(BD876&lt;&gt;0, BD876, BB876)</f>
        <v>0</v>
      </c>
      <c r="BF876">
        <f>1-BE876/AT876</f>
        <v>0</v>
      </c>
      <c r="BG876">
        <f>(AT876-AS876)/(AT876-BE876)</f>
        <v>0</v>
      </c>
      <c r="BH876">
        <f>(AN876-AT876)/(AN876-BE876)</f>
        <v>0</v>
      </c>
      <c r="BI876">
        <f>(AT876-AS876)/(AT876-AM876)</f>
        <v>0</v>
      </c>
      <c r="BJ876">
        <f>(AN876-AT876)/(AN876-AM876)</f>
        <v>0</v>
      </c>
      <c r="BK876">
        <f>(BG876*BE876/AS876)</f>
        <v>0</v>
      </c>
      <c r="BL876">
        <f>(1-BK876)</f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f>$B$11*CS876+$C$11*CT876+$F$11*CU876*(1-CX876)</f>
        <v>0</v>
      </c>
      <c r="BV876">
        <f>BU876*BW876</f>
        <v>0</v>
      </c>
      <c r="BW876">
        <f>($B$11*$D$9+$C$11*$D$9+$F$11*((DH876+CZ876)/MAX(DH876+CZ876+DI876, 0.1)*$I$9+DI876/MAX(DH876+CZ876+DI876, 0.1)*$J$9))/($B$11+$C$11+$F$11)</f>
        <v>0</v>
      </c>
      <c r="BX876">
        <f>($B$11*$K$9+$C$11*$K$9+$F$11*((DH876+CZ876)/MAX(DH876+CZ876+DI876, 0.1)*$P$9+DI876/MAX(DH876+CZ876+DI876, 0.1)*$Q$9))/($B$11+$C$11+$F$11)</f>
        <v>0</v>
      </c>
      <c r="BY876">
        <v>6</v>
      </c>
      <c r="BZ876">
        <v>0.5</v>
      </c>
      <c r="CA876" t="s">
        <v>304</v>
      </c>
      <c r="CB876">
        <v>2</v>
      </c>
      <c r="CC876">
        <v>1625678933.5</v>
      </c>
      <c r="CD876">
        <v>405.751333333333</v>
      </c>
      <c r="CE876">
        <v>419.956666666667</v>
      </c>
      <c r="CF876">
        <v>24.6462333333333</v>
      </c>
      <c r="CG876">
        <v>19.93</v>
      </c>
      <c r="CH876">
        <v>420.093333333333</v>
      </c>
      <c r="CI876">
        <v>26.3534</v>
      </c>
      <c r="CJ876">
        <v>499.997333333333</v>
      </c>
      <c r="CK876">
        <v>100.416333333333</v>
      </c>
      <c r="CL876">
        <v>0.1000383</v>
      </c>
      <c r="CM876">
        <v>39.2483</v>
      </c>
      <c r="CN876">
        <v>38.1022666666667</v>
      </c>
      <c r="CO876">
        <v>999.9</v>
      </c>
      <c r="CP876">
        <v>0</v>
      </c>
      <c r="CQ876">
        <v>0</v>
      </c>
      <c r="CR876">
        <v>9978.75</v>
      </c>
      <c r="CS876">
        <v>0</v>
      </c>
      <c r="CT876">
        <v>5.2384</v>
      </c>
      <c r="CU876">
        <v>1046.05333333333</v>
      </c>
      <c r="CV876">
        <v>0.962013333333333</v>
      </c>
      <c r="CW876">
        <v>0.0379863666666667</v>
      </c>
      <c r="CX876">
        <v>0</v>
      </c>
      <c r="CY876">
        <v>1043.59</v>
      </c>
      <c r="CZ876">
        <v>4.99912</v>
      </c>
      <c r="DA876">
        <v>10991.4666666667</v>
      </c>
      <c r="DB876">
        <v>6713.18666666667</v>
      </c>
      <c r="DC876">
        <v>40.354</v>
      </c>
      <c r="DD876">
        <v>42.437</v>
      </c>
      <c r="DE876">
        <v>41.6036666666667</v>
      </c>
      <c r="DF876">
        <v>42.458</v>
      </c>
      <c r="DG876">
        <v>43.1873333333333</v>
      </c>
      <c r="DH876">
        <v>1001.50333333333</v>
      </c>
      <c r="DI876">
        <v>39.55</v>
      </c>
      <c r="DJ876">
        <v>0</v>
      </c>
      <c r="DK876">
        <v>1625678935.4</v>
      </c>
      <c r="DL876">
        <v>0</v>
      </c>
      <c r="DM876">
        <v>1044.4748</v>
      </c>
      <c r="DN876">
        <v>-9.32076921658168</v>
      </c>
      <c r="DO876">
        <v>-91.8153843762965</v>
      </c>
      <c r="DP876">
        <v>11000.02</v>
      </c>
      <c r="DQ876">
        <v>15</v>
      </c>
      <c r="DR876">
        <v>1625677134.6</v>
      </c>
      <c r="DS876" t="s">
        <v>305</v>
      </c>
      <c r="DT876">
        <v>1625677128.6</v>
      </c>
      <c r="DU876">
        <v>1625677134.6</v>
      </c>
      <c r="DV876">
        <v>2</v>
      </c>
      <c r="DW876">
        <v>0.041</v>
      </c>
      <c r="DX876">
        <v>0.026</v>
      </c>
      <c r="DY876">
        <v>-14.347</v>
      </c>
      <c r="DZ876">
        <v>-1.389</v>
      </c>
      <c r="EA876">
        <v>420</v>
      </c>
      <c r="EB876">
        <v>5</v>
      </c>
      <c r="EC876">
        <v>0.14</v>
      </c>
      <c r="ED876">
        <v>0.08</v>
      </c>
      <c r="EE876">
        <v>-14.2569853658537</v>
      </c>
      <c r="EF876">
        <v>0.354303135888481</v>
      </c>
      <c r="EG876">
        <v>0.0451565977729404</v>
      </c>
      <c r="EH876">
        <v>1</v>
      </c>
      <c r="EI876">
        <v>1044.92818181818</v>
      </c>
      <c r="EJ876">
        <v>-9.40377395550007</v>
      </c>
      <c r="EK876">
        <v>0.912005630449983</v>
      </c>
      <c r="EL876">
        <v>1</v>
      </c>
      <c r="EM876">
        <v>4.68026487804878</v>
      </c>
      <c r="EN876">
        <v>0.141137560975614</v>
      </c>
      <c r="EO876">
        <v>0.0178585017154775</v>
      </c>
      <c r="EP876">
        <v>0</v>
      </c>
      <c r="EQ876">
        <v>2</v>
      </c>
      <c r="ER876">
        <v>3</v>
      </c>
      <c r="ES876" t="s">
        <v>349</v>
      </c>
      <c r="ET876">
        <v>100</v>
      </c>
      <c r="EU876">
        <v>100</v>
      </c>
      <c r="EV876">
        <v>-14.342</v>
      </c>
      <c r="EW876">
        <v>-1.7072</v>
      </c>
      <c r="EX876">
        <v>-14.3476998515065</v>
      </c>
      <c r="EY876">
        <v>0.000485247639819423</v>
      </c>
      <c r="EZ876">
        <v>-1.36446825205216e-06</v>
      </c>
      <c r="FA876">
        <v>5.78542989185787e-10</v>
      </c>
      <c r="FB876">
        <v>-1.1099058739466</v>
      </c>
      <c r="FC876">
        <v>-0.0508365997127688</v>
      </c>
      <c r="FD876">
        <v>0.00161886503163497</v>
      </c>
      <c r="FE876">
        <v>-2.08621555845513e-05</v>
      </c>
      <c r="FF876">
        <v>0</v>
      </c>
      <c r="FG876">
        <v>2096</v>
      </c>
      <c r="FH876">
        <v>2</v>
      </c>
      <c r="FI876">
        <v>28</v>
      </c>
      <c r="FJ876">
        <v>30.1</v>
      </c>
      <c r="FK876">
        <v>30</v>
      </c>
      <c r="FL876">
        <v>18</v>
      </c>
      <c r="FM876">
        <v>496.377</v>
      </c>
      <c r="FN876">
        <v>518.876</v>
      </c>
      <c r="FO876">
        <v>47.0507</v>
      </c>
      <c r="FP876">
        <v>27.6032</v>
      </c>
      <c r="FQ876">
        <v>30.0006</v>
      </c>
      <c r="FR876">
        <v>27.3096</v>
      </c>
      <c r="FS876">
        <v>27.2533</v>
      </c>
      <c r="FT876">
        <v>21.7088</v>
      </c>
      <c r="FU876">
        <v>0</v>
      </c>
      <c r="FV876">
        <v>40.341</v>
      </c>
      <c r="FW876">
        <v>47.22</v>
      </c>
      <c r="FX876">
        <v>420</v>
      </c>
      <c r="FY876">
        <v>19.9576</v>
      </c>
      <c r="FZ876">
        <v>101.578</v>
      </c>
      <c r="GA876">
        <v>96.0606</v>
      </c>
    </row>
    <row r="877" spans="1:183">
      <c r="A877">
        <v>861</v>
      </c>
      <c r="B877">
        <v>1625678936.5</v>
      </c>
      <c r="C877">
        <v>1720.40000009537</v>
      </c>
      <c r="D877" t="s">
        <v>2028</v>
      </c>
      <c r="E877" t="s">
        <v>2029</v>
      </c>
      <c r="F877">
        <v>1</v>
      </c>
      <c r="G877" t="s">
        <v>302</v>
      </c>
      <c r="H877">
        <v>1625678935.5</v>
      </c>
      <c r="I877">
        <f>(J877)/1000</f>
        <v>0</v>
      </c>
      <c r="J877">
        <f>1000*CJ877*AH877*(CF877-CG877)/(100*BY877*(1000-AH877*CF877))</f>
        <v>0</v>
      </c>
      <c r="K877">
        <f>CJ877*AH877*(CE877-CD877*(1000-AH877*CG877)/(1000-AH877*CF877))/(100*BY877)</f>
        <v>0</v>
      </c>
      <c r="L877">
        <f>CD877 - IF(AH877&gt;1, K877*BY877*100.0/(AJ877*CR877), 0)</f>
        <v>0</v>
      </c>
      <c r="M877">
        <f>((S877-I877/2)*L877-K877)/(S877+I877/2)</f>
        <v>0</v>
      </c>
      <c r="N877">
        <f>M877*(CK877+CL877)/1000.0</f>
        <v>0</v>
      </c>
      <c r="O877">
        <f>(CD877 - IF(AH877&gt;1, K877*BY877*100.0/(AJ877*CR877), 0))*(CK877+CL877)/1000.0</f>
        <v>0</v>
      </c>
      <c r="P877">
        <f>2.0/((1/R877-1/Q877)+SIGN(R877)*SQRT((1/R877-1/Q877)*(1/R877-1/Q877) + 4*BZ877/((BZ877+1)*(BZ877+1))*(2*1/R877*1/Q877-1/Q877*1/Q877)))</f>
        <v>0</v>
      </c>
      <c r="Q877">
        <f>IF(LEFT(CA877,1)&lt;&gt;"0",IF(LEFT(CA877,1)="1",3.0,CB877),$D$5+$E$5*(CR877*CK877/($K$5*1000))+$F$5*(CR877*CK877/($K$5*1000))*MAX(MIN(BY877,$J$5),$I$5)*MAX(MIN(BY877,$J$5),$I$5)+$G$5*MAX(MIN(BY877,$J$5),$I$5)*(CR877*CK877/($K$5*1000))+$H$5*(CR877*CK877/($K$5*1000))*(CR877*CK877/($K$5*1000)))</f>
        <v>0</v>
      </c>
      <c r="R877">
        <f>I877*(1000-(1000*0.61365*exp(17.502*V877/(240.97+V877))/(CK877+CL877)+CF877)/2)/(1000*0.61365*exp(17.502*V877/(240.97+V877))/(CK877+CL877)-CF877)</f>
        <v>0</v>
      </c>
      <c r="S877">
        <f>1/((BZ877+1)/(P877/1.6)+1/(Q877/1.37)) + BZ877/((BZ877+1)/(P877/1.6) + BZ877/(Q877/1.37))</f>
        <v>0</v>
      </c>
      <c r="T877">
        <f>(BU877*BX877)</f>
        <v>0</v>
      </c>
      <c r="U877">
        <f>(CM877+(T877+2*0.95*5.67E-8*(((CM877+$B$7)+273)^4-(CM877+273)^4)-44100*I877)/(1.84*29.3*Q877+8*0.95*5.67E-8*(CM877+273)^3))</f>
        <v>0</v>
      </c>
      <c r="V877">
        <f>($C$7*CN877+$D$7*CO877+$E$7*U877)</f>
        <v>0</v>
      </c>
      <c r="W877">
        <f>0.61365*exp(17.502*V877/(240.97+V877))</f>
        <v>0</v>
      </c>
      <c r="X877">
        <f>(Y877/Z877*100)</f>
        <v>0</v>
      </c>
      <c r="Y877">
        <f>CF877*(CK877+CL877)/1000</f>
        <v>0</v>
      </c>
      <c r="Z877">
        <f>0.61365*exp(17.502*CM877/(240.97+CM877))</f>
        <v>0</v>
      </c>
      <c r="AA877">
        <f>(W877-CF877*(CK877+CL877)/1000)</f>
        <v>0</v>
      </c>
      <c r="AB877">
        <f>(-I877*44100)</f>
        <v>0</v>
      </c>
      <c r="AC877">
        <f>2*29.3*Q877*0.92*(CM877-V877)</f>
        <v>0</v>
      </c>
      <c r="AD877">
        <f>2*0.95*5.67E-8*(((CM877+$B$7)+273)^4-(V877+273)^4)</f>
        <v>0</v>
      </c>
      <c r="AE877">
        <f>T877+AD877+AB877+AC877</f>
        <v>0</v>
      </c>
      <c r="AF877">
        <v>0</v>
      </c>
      <c r="AG877">
        <v>0</v>
      </c>
      <c r="AH877">
        <f>IF(AF877*$H$13&gt;=AJ877,1.0,(AJ877/(AJ877-AF877*$H$13)))</f>
        <v>0</v>
      </c>
      <c r="AI877">
        <f>(AH877-1)*100</f>
        <v>0</v>
      </c>
      <c r="AJ877">
        <f>MAX(0,($B$13+$C$13*CR877)/(1+$D$13*CR877)*CK877/(CM877+273)*$E$13)</f>
        <v>0</v>
      </c>
      <c r="AK877" t="s">
        <v>303</v>
      </c>
      <c r="AL877" t="s">
        <v>303</v>
      </c>
      <c r="AM877">
        <v>0</v>
      </c>
      <c r="AN877">
        <v>0</v>
      </c>
      <c r="AO877">
        <f>1-AM877/AN877</f>
        <v>0</v>
      </c>
      <c r="AP877">
        <v>0</v>
      </c>
      <c r="AQ877" t="s">
        <v>303</v>
      </c>
      <c r="AR877" t="s">
        <v>303</v>
      </c>
      <c r="AS877">
        <v>0</v>
      </c>
      <c r="AT877">
        <v>0</v>
      </c>
      <c r="AU877">
        <f>1-AS877/AT877</f>
        <v>0</v>
      </c>
      <c r="AV877">
        <v>0.5</v>
      </c>
      <c r="AW877">
        <f>BV877</f>
        <v>0</v>
      </c>
      <c r="AX877">
        <f>K877</f>
        <v>0</v>
      </c>
      <c r="AY877">
        <f>AU877*AV877*AW877</f>
        <v>0</v>
      </c>
      <c r="AZ877">
        <f>(AX877-AP877)/AW877</f>
        <v>0</v>
      </c>
      <c r="BA877">
        <f>(AN877-AT877)/AT877</f>
        <v>0</v>
      </c>
      <c r="BB877">
        <f>AM877/(AO877+AM877/AT877)</f>
        <v>0</v>
      </c>
      <c r="BC877" t="s">
        <v>303</v>
      </c>
      <c r="BD877">
        <v>0</v>
      </c>
      <c r="BE877">
        <f>IF(BD877&lt;&gt;0, BD877, BB877)</f>
        <v>0</v>
      </c>
      <c r="BF877">
        <f>1-BE877/AT877</f>
        <v>0</v>
      </c>
      <c r="BG877">
        <f>(AT877-AS877)/(AT877-BE877)</f>
        <v>0</v>
      </c>
      <c r="BH877">
        <f>(AN877-AT877)/(AN877-BE877)</f>
        <v>0</v>
      </c>
      <c r="BI877">
        <f>(AT877-AS877)/(AT877-AM877)</f>
        <v>0</v>
      </c>
      <c r="BJ877">
        <f>(AN877-AT877)/(AN877-AM877)</f>
        <v>0</v>
      </c>
      <c r="BK877">
        <f>(BG877*BE877/AS877)</f>
        <v>0</v>
      </c>
      <c r="BL877">
        <f>(1-BK877)</f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f>$B$11*CS877+$C$11*CT877+$F$11*CU877*(1-CX877)</f>
        <v>0</v>
      </c>
      <c r="BV877">
        <f>BU877*BW877</f>
        <v>0</v>
      </c>
      <c r="BW877">
        <f>($B$11*$D$9+$C$11*$D$9+$F$11*((DH877+CZ877)/MAX(DH877+CZ877+DI877, 0.1)*$I$9+DI877/MAX(DH877+CZ877+DI877, 0.1)*$J$9))/($B$11+$C$11+$F$11)</f>
        <v>0</v>
      </c>
      <c r="BX877">
        <f>($B$11*$K$9+$C$11*$K$9+$F$11*((DH877+CZ877)/MAX(DH877+CZ877+DI877, 0.1)*$P$9+DI877/MAX(DH877+CZ877+DI877, 0.1)*$Q$9))/($B$11+$C$11+$F$11)</f>
        <v>0</v>
      </c>
      <c r="BY877">
        <v>6</v>
      </c>
      <c r="BZ877">
        <v>0.5</v>
      </c>
      <c r="CA877" t="s">
        <v>304</v>
      </c>
      <c r="CB877">
        <v>2</v>
      </c>
      <c r="CC877">
        <v>1625678935.5</v>
      </c>
      <c r="CD877">
        <v>405.781333333333</v>
      </c>
      <c r="CE877">
        <v>419.923</v>
      </c>
      <c r="CF877">
        <v>24.6690666666667</v>
      </c>
      <c r="CG877">
        <v>19.9547666666667</v>
      </c>
      <c r="CH877">
        <v>420.123</v>
      </c>
      <c r="CI877">
        <v>26.3764</v>
      </c>
      <c r="CJ877">
        <v>500.1</v>
      </c>
      <c r="CK877">
        <v>100.417333333333</v>
      </c>
      <c r="CL877">
        <v>0.100318666666667</v>
      </c>
      <c r="CM877">
        <v>39.2779</v>
      </c>
      <c r="CN877">
        <v>38.1261333333333</v>
      </c>
      <c r="CO877">
        <v>999.9</v>
      </c>
      <c r="CP877">
        <v>0</v>
      </c>
      <c r="CQ877">
        <v>0</v>
      </c>
      <c r="CR877">
        <v>9992.5</v>
      </c>
      <c r="CS877">
        <v>0</v>
      </c>
      <c r="CT877">
        <v>5.2384</v>
      </c>
      <c r="CU877">
        <v>1046.04666666667</v>
      </c>
      <c r="CV877">
        <v>0.962013333333333</v>
      </c>
      <c r="CW877">
        <v>0.0379863666666667</v>
      </c>
      <c r="CX877">
        <v>0</v>
      </c>
      <c r="CY877">
        <v>1043.33666666667</v>
      </c>
      <c r="CZ877">
        <v>4.99912</v>
      </c>
      <c r="DA877">
        <v>10988.0333333333</v>
      </c>
      <c r="DB877">
        <v>6713.14</v>
      </c>
      <c r="DC877">
        <v>40.2703333333333</v>
      </c>
      <c r="DD877">
        <v>42.458</v>
      </c>
      <c r="DE877">
        <v>41.4786666666667</v>
      </c>
      <c r="DF877">
        <v>42.2286666666667</v>
      </c>
      <c r="DG877">
        <v>43.0623333333333</v>
      </c>
      <c r="DH877">
        <v>1001.5</v>
      </c>
      <c r="DI877">
        <v>39.55</v>
      </c>
      <c r="DJ877">
        <v>0</v>
      </c>
      <c r="DK877">
        <v>1625678937.2</v>
      </c>
      <c r="DL877">
        <v>0</v>
      </c>
      <c r="DM877">
        <v>1044.26538461538</v>
      </c>
      <c r="DN877">
        <v>-9.05094017902822</v>
      </c>
      <c r="DO877">
        <v>-85.4837605920458</v>
      </c>
      <c r="DP877">
        <v>10997.6538461538</v>
      </c>
      <c r="DQ877">
        <v>15</v>
      </c>
      <c r="DR877">
        <v>1625677134.6</v>
      </c>
      <c r="DS877" t="s">
        <v>305</v>
      </c>
      <c r="DT877">
        <v>1625677128.6</v>
      </c>
      <c r="DU877">
        <v>1625677134.6</v>
      </c>
      <c r="DV877">
        <v>2</v>
      </c>
      <c r="DW877">
        <v>0.041</v>
      </c>
      <c r="DX877">
        <v>0.026</v>
      </c>
      <c r="DY877">
        <v>-14.347</v>
      </c>
      <c r="DZ877">
        <v>-1.389</v>
      </c>
      <c r="EA877">
        <v>420</v>
      </c>
      <c r="EB877">
        <v>5</v>
      </c>
      <c r="EC877">
        <v>0.14</v>
      </c>
      <c r="ED877">
        <v>0.08</v>
      </c>
      <c r="EE877">
        <v>-14.2411073170732</v>
      </c>
      <c r="EF877">
        <v>0.428870383275284</v>
      </c>
      <c r="EG877">
        <v>0.0519784354452737</v>
      </c>
      <c r="EH877">
        <v>1</v>
      </c>
      <c r="EI877">
        <v>1044.67285714286</v>
      </c>
      <c r="EJ877">
        <v>-9.12352250489147</v>
      </c>
      <c r="EK877">
        <v>0.934976153793924</v>
      </c>
      <c r="EL877">
        <v>1</v>
      </c>
      <c r="EM877">
        <v>4.68513146341463</v>
      </c>
      <c r="EN877">
        <v>0.165670662020907</v>
      </c>
      <c r="EO877">
        <v>0.0197178576436067</v>
      </c>
      <c r="EP877">
        <v>0</v>
      </c>
      <c r="EQ877">
        <v>2</v>
      </c>
      <c r="ER877">
        <v>3</v>
      </c>
      <c r="ES877" t="s">
        <v>349</v>
      </c>
      <c r="ET877">
        <v>100</v>
      </c>
      <c r="EU877">
        <v>100</v>
      </c>
      <c r="EV877">
        <v>-14.342</v>
      </c>
      <c r="EW877">
        <v>-1.7075</v>
      </c>
      <c r="EX877">
        <v>-14.3476998515065</v>
      </c>
      <c r="EY877">
        <v>0.000485247639819423</v>
      </c>
      <c r="EZ877">
        <v>-1.36446825205216e-06</v>
      </c>
      <c r="FA877">
        <v>5.78542989185787e-10</v>
      </c>
      <c r="FB877">
        <v>-1.1099058739466</v>
      </c>
      <c r="FC877">
        <v>-0.0508365997127688</v>
      </c>
      <c r="FD877">
        <v>0.00161886503163497</v>
      </c>
      <c r="FE877">
        <v>-2.08621555845513e-05</v>
      </c>
      <c r="FF877">
        <v>0</v>
      </c>
      <c r="FG877">
        <v>2096</v>
      </c>
      <c r="FH877">
        <v>2</v>
      </c>
      <c r="FI877">
        <v>28</v>
      </c>
      <c r="FJ877">
        <v>30.1</v>
      </c>
      <c r="FK877">
        <v>30</v>
      </c>
      <c r="FL877">
        <v>18</v>
      </c>
      <c r="FM877">
        <v>496.313</v>
      </c>
      <c r="FN877">
        <v>518.975</v>
      </c>
      <c r="FO877">
        <v>47.0823</v>
      </c>
      <c r="FP877">
        <v>27.6078</v>
      </c>
      <c r="FQ877">
        <v>30.0006</v>
      </c>
      <c r="FR877">
        <v>27.3126</v>
      </c>
      <c r="FS877">
        <v>27.2561</v>
      </c>
      <c r="FT877">
        <v>21.7094</v>
      </c>
      <c r="FU877">
        <v>0</v>
      </c>
      <c r="FV877">
        <v>40.341</v>
      </c>
      <c r="FW877">
        <v>47.29</v>
      </c>
      <c r="FX877">
        <v>420</v>
      </c>
      <c r="FY877">
        <v>19.945</v>
      </c>
      <c r="FZ877">
        <v>101.577</v>
      </c>
      <c r="GA877">
        <v>96.0595</v>
      </c>
    </row>
    <row r="878" spans="1:183">
      <c r="A878">
        <v>862</v>
      </c>
      <c r="B878">
        <v>1625678938.5</v>
      </c>
      <c r="C878">
        <v>1722.40000009537</v>
      </c>
      <c r="D878" t="s">
        <v>2030</v>
      </c>
      <c r="E878" t="s">
        <v>2031</v>
      </c>
      <c r="F878">
        <v>1</v>
      </c>
      <c r="G878" t="s">
        <v>302</v>
      </c>
      <c r="H878">
        <v>1625678937.5</v>
      </c>
      <c r="I878">
        <f>(J878)/1000</f>
        <v>0</v>
      </c>
      <c r="J878">
        <f>1000*CJ878*AH878*(CF878-CG878)/(100*BY878*(1000-AH878*CF878))</f>
        <v>0</v>
      </c>
      <c r="K878">
        <f>CJ878*AH878*(CE878-CD878*(1000-AH878*CG878)/(1000-AH878*CF878))/(100*BY878)</f>
        <v>0</v>
      </c>
      <c r="L878">
        <f>CD878 - IF(AH878&gt;1, K878*BY878*100.0/(AJ878*CR878), 0)</f>
        <v>0</v>
      </c>
      <c r="M878">
        <f>((S878-I878/2)*L878-K878)/(S878+I878/2)</f>
        <v>0</v>
      </c>
      <c r="N878">
        <f>M878*(CK878+CL878)/1000.0</f>
        <v>0</v>
      </c>
      <c r="O878">
        <f>(CD878 - IF(AH878&gt;1, K878*BY878*100.0/(AJ878*CR878), 0))*(CK878+CL878)/1000.0</f>
        <v>0</v>
      </c>
      <c r="P878">
        <f>2.0/((1/R878-1/Q878)+SIGN(R878)*SQRT((1/R878-1/Q878)*(1/R878-1/Q878) + 4*BZ878/((BZ878+1)*(BZ878+1))*(2*1/R878*1/Q878-1/Q878*1/Q878)))</f>
        <v>0</v>
      </c>
      <c r="Q878">
        <f>IF(LEFT(CA878,1)&lt;&gt;"0",IF(LEFT(CA878,1)="1",3.0,CB878),$D$5+$E$5*(CR878*CK878/($K$5*1000))+$F$5*(CR878*CK878/($K$5*1000))*MAX(MIN(BY878,$J$5),$I$5)*MAX(MIN(BY878,$J$5),$I$5)+$G$5*MAX(MIN(BY878,$J$5),$I$5)*(CR878*CK878/($K$5*1000))+$H$5*(CR878*CK878/($K$5*1000))*(CR878*CK878/($K$5*1000)))</f>
        <v>0</v>
      </c>
      <c r="R878">
        <f>I878*(1000-(1000*0.61365*exp(17.502*V878/(240.97+V878))/(CK878+CL878)+CF878)/2)/(1000*0.61365*exp(17.502*V878/(240.97+V878))/(CK878+CL878)-CF878)</f>
        <v>0</v>
      </c>
      <c r="S878">
        <f>1/((BZ878+1)/(P878/1.6)+1/(Q878/1.37)) + BZ878/((BZ878+1)/(P878/1.6) + BZ878/(Q878/1.37))</f>
        <v>0</v>
      </c>
      <c r="T878">
        <f>(BU878*BX878)</f>
        <v>0</v>
      </c>
      <c r="U878">
        <f>(CM878+(T878+2*0.95*5.67E-8*(((CM878+$B$7)+273)^4-(CM878+273)^4)-44100*I878)/(1.84*29.3*Q878+8*0.95*5.67E-8*(CM878+273)^3))</f>
        <v>0</v>
      </c>
      <c r="V878">
        <f>($C$7*CN878+$D$7*CO878+$E$7*U878)</f>
        <v>0</v>
      </c>
      <c r="W878">
        <f>0.61365*exp(17.502*V878/(240.97+V878))</f>
        <v>0</v>
      </c>
      <c r="X878">
        <f>(Y878/Z878*100)</f>
        <v>0</v>
      </c>
      <c r="Y878">
        <f>CF878*(CK878+CL878)/1000</f>
        <v>0</v>
      </c>
      <c r="Z878">
        <f>0.61365*exp(17.502*CM878/(240.97+CM878))</f>
        <v>0</v>
      </c>
      <c r="AA878">
        <f>(W878-CF878*(CK878+CL878)/1000)</f>
        <v>0</v>
      </c>
      <c r="AB878">
        <f>(-I878*44100)</f>
        <v>0</v>
      </c>
      <c r="AC878">
        <f>2*29.3*Q878*0.92*(CM878-V878)</f>
        <v>0</v>
      </c>
      <c r="AD878">
        <f>2*0.95*5.67E-8*(((CM878+$B$7)+273)^4-(V878+273)^4)</f>
        <v>0</v>
      </c>
      <c r="AE878">
        <f>T878+AD878+AB878+AC878</f>
        <v>0</v>
      </c>
      <c r="AF878">
        <v>0</v>
      </c>
      <c r="AG878">
        <v>0</v>
      </c>
      <c r="AH878">
        <f>IF(AF878*$H$13&gt;=AJ878,1.0,(AJ878/(AJ878-AF878*$H$13)))</f>
        <v>0</v>
      </c>
      <c r="AI878">
        <f>(AH878-1)*100</f>
        <v>0</v>
      </c>
      <c r="AJ878">
        <f>MAX(0,($B$13+$C$13*CR878)/(1+$D$13*CR878)*CK878/(CM878+273)*$E$13)</f>
        <v>0</v>
      </c>
      <c r="AK878" t="s">
        <v>303</v>
      </c>
      <c r="AL878" t="s">
        <v>303</v>
      </c>
      <c r="AM878">
        <v>0</v>
      </c>
      <c r="AN878">
        <v>0</v>
      </c>
      <c r="AO878">
        <f>1-AM878/AN878</f>
        <v>0</v>
      </c>
      <c r="AP878">
        <v>0</v>
      </c>
      <c r="AQ878" t="s">
        <v>303</v>
      </c>
      <c r="AR878" t="s">
        <v>303</v>
      </c>
      <c r="AS878">
        <v>0</v>
      </c>
      <c r="AT878">
        <v>0</v>
      </c>
      <c r="AU878">
        <f>1-AS878/AT878</f>
        <v>0</v>
      </c>
      <c r="AV878">
        <v>0.5</v>
      </c>
      <c r="AW878">
        <f>BV878</f>
        <v>0</v>
      </c>
      <c r="AX878">
        <f>K878</f>
        <v>0</v>
      </c>
      <c r="AY878">
        <f>AU878*AV878*AW878</f>
        <v>0</v>
      </c>
      <c r="AZ878">
        <f>(AX878-AP878)/AW878</f>
        <v>0</v>
      </c>
      <c r="BA878">
        <f>(AN878-AT878)/AT878</f>
        <v>0</v>
      </c>
      <c r="BB878">
        <f>AM878/(AO878+AM878/AT878)</f>
        <v>0</v>
      </c>
      <c r="BC878" t="s">
        <v>303</v>
      </c>
      <c r="BD878">
        <v>0</v>
      </c>
      <c r="BE878">
        <f>IF(BD878&lt;&gt;0, BD878, BB878)</f>
        <v>0</v>
      </c>
      <c r="BF878">
        <f>1-BE878/AT878</f>
        <v>0</v>
      </c>
      <c r="BG878">
        <f>(AT878-AS878)/(AT878-BE878)</f>
        <v>0</v>
      </c>
      <c r="BH878">
        <f>(AN878-AT878)/(AN878-BE878)</f>
        <v>0</v>
      </c>
      <c r="BI878">
        <f>(AT878-AS878)/(AT878-AM878)</f>
        <v>0</v>
      </c>
      <c r="BJ878">
        <f>(AN878-AT878)/(AN878-AM878)</f>
        <v>0</v>
      </c>
      <c r="BK878">
        <f>(BG878*BE878/AS878)</f>
        <v>0</v>
      </c>
      <c r="BL878">
        <f>(1-BK878)</f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f>$B$11*CS878+$C$11*CT878+$F$11*CU878*(1-CX878)</f>
        <v>0</v>
      </c>
      <c r="BV878">
        <f>BU878*BW878</f>
        <v>0</v>
      </c>
      <c r="BW878">
        <f>($B$11*$D$9+$C$11*$D$9+$F$11*((DH878+CZ878)/MAX(DH878+CZ878+DI878, 0.1)*$I$9+DI878/MAX(DH878+CZ878+DI878, 0.1)*$J$9))/($B$11+$C$11+$F$11)</f>
        <v>0</v>
      </c>
      <c r="BX878">
        <f>($B$11*$K$9+$C$11*$K$9+$F$11*((DH878+CZ878)/MAX(DH878+CZ878+DI878, 0.1)*$P$9+DI878/MAX(DH878+CZ878+DI878, 0.1)*$Q$9))/($B$11+$C$11+$F$11)</f>
        <v>0</v>
      </c>
      <c r="BY878">
        <v>6</v>
      </c>
      <c r="BZ878">
        <v>0.5</v>
      </c>
      <c r="CA878" t="s">
        <v>304</v>
      </c>
      <c r="CB878">
        <v>2</v>
      </c>
      <c r="CC878">
        <v>1625678937.5</v>
      </c>
      <c r="CD878">
        <v>405.783333333333</v>
      </c>
      <c r="CE878">
        <v>419.946666666667</v>
      </c>
      <c r="CF878">
        <v>24.6933666666667</v>
      </c>
      <c r="CG878">
        <v>19.9790666666667</v>
      </c>
      <c r="CH878">
        <v>420.125</v>
      </c>
      <c r="CI878">
        <v>26.401</v>
      </c>
      <c r="CJ878">
        <v>500.044666666667</v>
      </c>
      <c r="CK878">
        <v>100.419</v>
      </c>
      <c r="CL878">
        <v>0.100127333333333</v>
      </c>
      <c r="CM878">
        <v>39.3097333333333</v>
      </c>
      <c r="CN878">
        <v>38.1525333333333</v>
      </c>
      <c r="CO878">
        <v>999.9</v>
      </c>
      <c r="CP878">
        <v>0</v>
      </c>
      <c r="CQ878">
        <v>0</v>
      </c>
      <c r="CR878">
        <v>9979.37666666667</v>
      </c>
      <c r="CS878">
        <v>0</v>
      </c>
      <c r="CT878">
        <v>5.23656333333333</v>
      </c>
      <c r="CU878">
        <v>1045.94333333333</v>
      </c>
      <c r="CV878">
        <v>0.962009666666667</v>
      </c>
      <c r="CW878">
        <v>0.0379900333333333</v>
      </c>
      <c r="CX878">
        <v>0</v>
      </c>
      <c r="CY878">
        <v>1042.64666666667</v>
      </c>
      <c r="CZ878">
        <v>4.99912</v>
      </c>
      <c r="DA878">
        <v>10984</v>
      </c>
      <c r="DB878">
        <v>6712.46666666667</v>
      </c>
      <c r="DC878">
        <v>40.3123333333333</v>
      </c>
      <c r="DD878">
        <v>42.479</v>
      </c>
      <c r="DE878">
        <v>41.6873333333333</v>
      </c>
      <c r="DF878">
        <v>42.458</v>
      </c>
      <c r="DG878">
        <v>43.1453333333333</v>
      </c>
      <c r="DH878">
        <v>1001.4</v>
      </c>
      <c r="DI878">
        <v>39.5466666666667</v>
      </c>
      <c r="DJ878">
        <v>0</v>
      </c>
      <c r="DK878">
        <v>1625678939.6</v>
      </c>
      <c r="DL878">
        <v>0</v>
      </c>
      <c r="DM878">
        <v>1043.84269230769</v>
      </c>
      <c r="DN878">
        <v>-9.57367521587583</v>
      </c>
      <c r="DO878">
        <v>-90.8820510820729</v>
      </c>
      <c r="DP878">
        <v>10993.95</v>
      </c>
      <c r="DQ878">
        <v>15</v>
      </c>
      <c r="DR878">
        <v>1625677134.6</v>
      </c>
      <c r="DS878" t="s">
        <v>305</v>
      </c>
      <c r="DT878">
        <v>1625677128.6</v>
      </c>
      <c r="DU878">
        <v>1625677134.6</v>
      </c>
      <c r="DV878">
        <v>2</v>
      </c>
      <c r="DW878">
        <v>0.041</v>
      </c>
      <c r="DX878">
        <v>0.026</v>
      </c>
      <c r="DY878">
        <v>-14.347</v>
      </c>
      <c r="DZ878">
        <v>-1.389</v>
      </c>
      <c r="EA878">
        <v>420</v>
      </c>
      <c r="EB878">
        <v>5</v>
      </c>
      <c r="EC878">
        <v>0.14</v>
      </c>
      <c r="ED878">
        <v>0.08</v>
      </c>
      <c r="EE878">
        <v>-14.2248463414634</v>
      </c>
      <c r="EF878">
        <v>0.39115400696859</v>
      </c>
      <c r="EG878">
        <v>0.0484414562305579</v>
      </c>
      <c r="EH878">
        <v>1</v>
      </c>
      <c r="EI878">
        <v>1044.27515151515</v>
      </c>
      <c r="EJ878">
        <v>-9.37763035578295</v>
      </c>
      <c r="EK878">
        <v>0.911382969139286</v>
      </c>
      <c r="EL878">
        <v>1</v>
      </c>
      <c r="EM878">
        <v>4.69008170731707</v>
      </c>
      <c r="EN878">
        <v>0.168887247386754</v>
      </c>
      <c r="EO878">
        <v>0.0199170182044963</v>
      </c>
      <c r="EP878">
        <v>0</v>
      </c>
      <c r="EQ878">
        <v>2</v>
      </c>
      <c r="ER878">
        <v>3</v>
      </c>
      <c r="ES878" t="s">
        <v>349</v>
      </c>
      <c r="ET878">
        <v>100</v>
      </c>
      <c r="EU878">
        <v>100</v>
      </c>
      <c r="EV878">
        <v>-14.342</v>
      </c>
      <c r="EW878">
        <v>-1.7077</v>
      </c>
      <c r="EX878">
        <v>-14.3476998515065</v>
      </c>
      <c r="EY878">
        <v>0.000485247639819423</v>
      </c>
      <c r="EZ878">
        <v>-1.36446825205216e-06</v>
      </c>
      <c r="FA878">
        <v>5.78542989185787e-10</v>
      </c>
      <c r="FB878">
        <v>-1.1099058739466</v>
      </c>
      <c r="FC878">
        <v>-0.0508365997127688</v>
      </c>
      <c r="FD878">
        <v>0.00161886503163497</v>
      </c>
      <c r="FE878">
        <v>-2.08621555845513e-05</v>
      </c>
      <c r="FF878">
        <v>0</v>
      </c>
      <c r="FG878">
        <v>2096</v>
      </c>
      <c r="FH878">
        <v>2</v>
      </c>
      <c r="FI878">
        <v>28</v>
      </c>
      <c r="FJ878">
        <v>30.2</v>
      </c>
      <c r="FK878">
        <v>30.1</v>
      </c>
      <c r="FL878">
        <v>18</v>
      </c>
      <c r="FM878">
        <v>496.146</v>
      </c>
      <c r="FN878">
        <v>519.061</v>
      </c>
      <c r="FO878">
        <v>47.1135</v>
      </c>
      <c r="FP878">
        <v>27.6113</v>
      </c>
      <c r="FQ878">
        <v>30.0007</v>
      </c>
      <c r="FR878">
        <v>27.3155</v>
      </c>
      <c r="FS878">
        <v>27.2595</v>
      </c>
      <c r="FT878">
        <v>21.7078</v>
      </c>
      <c r="FU878">
        <v>0</v>
      </c>
      <c r="FV878">
        <v>40.341</v>
      </c>
      <c r="FW878">
        <v>47.36</v>
      </c>
      <c r="FX878">
        <v>420</v>
      </c>
      <c r="FY878">
        <v>19.945</v>
      </c>
      <c r="FZ878">
        <v>101.576</v>
      </c>
      <c r="GA878">
        <v>96.0588</v>
      </c>
    </row>
    <row r="879" spans="1:183">
      <c r="A879">
        <v>863</v>
      </c>
      <c r="B879">
        <v>1625678940.5</v>
      </c>
      <c r="C879">
        <v>1724.40000009537</v>
      </c>
      <c r="D879" t="s">
        <v>2032</v>
      </c>
      <c r="E879" t="s">
        <v>2033</v>
      </c>
      <c r="F879">
        <v>1</v>
      </c>
      <c r="G879" t="s">
        <v>302</v>
      </c>
      <c r="H879">
        <v>1625678939.5</v>
      </c>
      <c r="I879">
        <f>(J879)/1000</f>
        <v>0</v>
      </c>
      <c r="J879">
        <f>1000*CJ879*AH879*(CF879-CG879)/(100*BY879*(1000-AH879*CF879))</f>
        <v>0</v>
      </c>
      <c r="K879">
        <f>CJ879*AH879*(CE879-CD879*(1000-AH879*CG879)/(1000-AH879*CF879))/(100*BY879)</f>
        <v>0</v>
      </c>
      <c r="L879">
        <f>CD879 - IF(AH879&gt;1, K879*BY879*100.0/(AJ879*CR879), 0)</f>
        <v>0</v>
      </c>
      <c r="M879">
        <f>((S879-I879/2)*L879-K879)/(S879+I879/2)</f>
        <v>0</v>
      </c>
      <c r="N879">
        <f>M879*(CK879+CL879)/1000.0</f>
        <v>0</v>
      </c>
      <c r="O879">
        <f>(CD879 - IF(AH879&gt;1, K879*BY879*100.0/(AJ879*CR879), 0))*(CK879+CL879)/1000.0</f>
        <v>0</v>
      </c>
      <c r="P879">
        <f>2.0/((1/R879-1/Q879)+SIGN(R879)*SQRT((1/R879-1/Q879)*(1/R879-1/Q879) + 4*BZ879/((BZ879+1)*(BZ879+1))*(2*1/R879*1/Q879-1/Q879*1/Q879)))</f>
        <v>0</v>
      </c>
      <c r="Q879">
        <f>IF(LEFT(CA879,1)&lt;&gt;"0",IF(LEFT(CA879,1)="1",3.0,CB879),$D$5+$E$5*(CR879*CK879/($K$5*1000))+$F$5*(CR879*CK879/($K$5*1000))*MAX(MIN(BY879,$J$5),$I$5)*MAX(MIN(BY879,$J$5),$I$5)+$G$5*MAX(MIN(BY879,$J$5),$I$5)*(CR879*CK879/($K$5*1000))+$H$5*(CR879*CK879/($K$5*1000))*(CR879*CK879/($K$5*1000)))</f>
        <v>0</v>
      </c>
      <c r="R879">
        <f>I879*(1000-(1000*0.61365*exp(17.502*V879/(240.97+V879))/(CK879+CL879)+CF879)/2)/(1000*0.61365*exp(17.502*V879/(240.97+V879))/(CK879+CL879)-CF879)</f>
        <v>0</v>
      </c>
      <c r="S879">
        <f>1/((BZ879+1)/(P879/1.6)+1/(Q879/1.37)) + BZ879/((BZ879+1)/(P879/1.6) + BZ879/(Q879/1.37))</f>
        <v>0</v>
      </c>
      <c r="T879">
        <f>(BU879*BX879)</f>
        <v>0</v>
      </c>
      <c r="U879">
        <f>(CM879+(T879+2*0.95*5.67E-8*(((CM879+$B$7)+273)^4-(CM879+273)^4)-44100*I879)/(1.84*29.3*Q879+8*0.95*5.67E-8*(CM879+273)^3))</f>
        <v>0</v>
      </c>
      <c r="V879">
        <f>($C$7*CN879+$D$7*CO879+$E$7*U879)</f>
        <v>0</v>
      </c>
      <c r="W879">
        <f>0.61365*exp(17.502*V879/(240.97+V879))</f>
        <v>0</v>
      </c>
      <c r="X879">
        <f>(Y879/Z879*100)</f>
        <v>0</v>
      </c>
      <c r="Y879">
        <f>CF879*(CK879+CL879)/1000</f>
        <v>0</v>
      </c>
      <c r="Z879">
        <f>0.61365*exp(17.502*CM879/(240.97+CM879))</f>
        <v>0</v>
      </c>
      <c r="AA879">
        <f>(W879-CF879*(CK879+CL879)/1000)</f>
        <v>0</v>
      </c>
      <c r="AB879">
        <f>(-I879*44100)</f>
        <v>0</v>
      </c>
      <c r="AC879">
        <f>2*29.3*Q879*0.92*(CM879-V879)</f>
        <v>0</v>
      </c>
      <c r="AD879">
        <f>2*0.95*5.67E-8*(((CM879+$B$7)+273)^4-(V879+273)^4)</f>
        <v>0</v>
      </c>
      <c r="AE879">
        <f>T879+AD879+AB879+AC879</f>
        <v>0</v>
      </c>
      <c r="AF879">
        <v>0</v>
      </c>
      <c r="AG879">
        <v>0</v>
      </c>
      <c r="AH879">
        <f>IF(AF879*$H$13&gt;=AJ879,1.0,(AJ879/(AJ879-AF879*$H$13)))</f>
        <v>0</v>
      </c>
      <c r="AI879">
        <f>(AH879-1)*100</f>
        <v>0</v>
      </c>
      <c r="AJ879">
        <f>MAX(0,($B$13+$C$13*CR879)/(1+$D$13*CR879)*CK879/(CM879+273)*$E$13)</f>
        <v>0</v>
      </c>
      <c r="AK879" t="s">
        <v>303</v>
      </c>
      <c r="AL879" t="s">
        <v>303</v>
      </c>
      <c r="AM879">
        <v>0</v>
      </c>
      <c r="AN879">
        <v>0</v>
      </c>
      <c r="AO879">
        <f>1-AM879/AN879</f>
        <v>0</v>
      </c>
      <c r="AP879">
        <v>0</v>
      </c>
      <c r="AQ879" t="s">
        <v>303</v>
      </c>
      <c r="AR879" t="s">
        <v>303</v>
      </c>
      <c r="AS879">
        <v>0</v>
      </c>
      <c r="AT879">
        <v>0</v>
      </c>
      <c r="AU879">
        <f>1-AS879/AT879</f>
        <v>0</v>
      </c>
      <c r="AV879">
        <v>0.5</v>
      </c>
      <c r="AW879">
        <f>BV879</f>
        <v>0</v>
      </c>
      <c r="AX879">
        <f>K879</f>
        <v>0</v>
      </c>
      <c r="AY879">
        <f>AU879*AV879*AW879</f>
        <v>0</v>
      </c>
      <c r="AZ879">
        <f>(AX879-AP879)/AW879</f>
        <v>0</v>
      </c>
      <c r="BA879">
        <f>(AN879-AT879)/AT879</f>
        <v>0</v>
      </c>
      <c r="BB879">
        <f>AM879/(AO879+AM879/AT879)</f>
        <v>0</v>
      </c>
      <c r="BC879" t="s">
        <v>303</v>
      </c>
      <c r="BD879">
        <v>0</v>
      </c>
      <c r="BE879">
        <f>IF(BD879&lt;&gt;0, BD879, BB879)</f>
        <v>0</v>
      </c>
      <c r="BF879">
        <f>1-BE879/AT879</f>
        <v>0</v>
      </c>
      <c r="BG879">
        <f>(AT879-AS879)/(AT879-BE879)</f>
        <v>0</v>
      </c>
      <c r="BH879">
        <f>(AN879-AT879)/(AN879-BE879)</f>
        <v>0</v>
      </c>
      <c r="BI879">
        <f>(AT879-AS879)/(AT879-AM879)</f>
        <v>0</v>
      </c>
      <c r="BJ879">
        <f>(AN879-AT879)/(AN879-AM879)</f>
        <v>0</v>
      </c>
      <c r="BK879">
        <f>(BG879*BE879/AS879)</f>
        <v>0</v>
      </c>
      <c r="BL879">
        <f>(1-BK879)</f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f>$B$11*CS879+$C$11*CT879+$F$11*CU879*(1-CX879)</f>
        <v>0</v>
      </c>
      <c r="BV879">
        <f>BU879*BW879</f>
        <v>0</v>
      </c>
      <c r="BW879">
        <f>($B$11*$D$9+$C$11*$D$9+$F$11*((DH879+CZ879)/MAX(DH879+CZ879+DI879, 0.1)*$I$9+DI879/MAX(DH879+CZ879+DI879, 0.1)*$J$9))/($B$11+$C$11+$F$11)</f>
        <v>0</v>
      </c>
      <c r="BX879">
        <f>($B$11*$K$9+$C$11*$K$9+$F$11*((DH879+CZ879)/MAX(DH879+CZ879+DI879, 0.1)*$P$9+DI879/MAX(DH879+CZ879+DI879, 0.1)*$Q$9))/($B$11+$C$11+$F$11)</f>
        <v>0</v>
      </c>
      <c r="BY879">
        <v>6</v>
      </c>
      <c r="BZ879">
        <v>0.5</v>
      </c>
      <c r="CA879" t="s">
        <v>304</v>
      </c>
      <c r="CB879">
        <v>2</v>
      </c>
      <c r="CC879">
        <v>1625678939.5</v>
      </c>
      <c r="CD879">
        <v>405.769333333333</v>
      </c>
      <c r="CE879">
        <v>420.013</v>
      </c>
      <c r="CF879">
        <v>24.7189</v>
      </c>
      <c r="CG879">
        <v>19.9857666666667</v>
      </c>
      <c r="CH879">
        <v>420.111</v>
      </c>
      <c r="CI879">
        <v>26.4267333333333</v>
      </c>
      <c r="CJ879">
        <v>499.970333333333</v>
      </c>
      <c r="CK879">
        <v>100.42</v>
      </c>
      <c r="CL879">
        <v>0.100049</v>
      </c>
      <c r="CM879">
        <v>39.3364</v>
      </c>
      <c r="CN879">
        <v>38.1834333333333</v>
      </c>
      <c r="CO879">
        <v>999.9</v>
      </c>
      <c r="CP879">
        <v>0</v>
      </c>
      <c r="CQ879">
        <v>0</v>
      </c>
      <c r="CR879">
        <v>9968.75</v>
      </c>
      <c r="CS879">
        <v>0</v>
      </c>
      <c r="CT879">
        <v>5.21359333333333</v>
      </c>
      <c r="CU879">
        <v>1046.13666666667</v>
      </c>
      <c r="CV879">
        <v>0.962009666666667</v>
      </c>
      <c r="CW879">
        <v>0.0379900333333333</v>
      </c>
      <c r="CX879">
        <v>0</v>
      </c>
      <c r="CY879">
        <v>1042.36666666667</v>
      </c>
      <c r="CZ879">
        <v>4.99912</v>
      </c>
      <c r="DA879">
        <v>10982.5333333333</v>
      </c>
      <c r="DB879">
        <v>6713.71333333333</v>
      </c>
      <c r="DC879">
        <v>40.312</v>
      </c>
      <c r="DD879">
        <v>42.458</v>
      </c>
      <c r="DE879">
        <v>41.562</v>
      </c>
      <c r="DF879">
        <v>42.2706666666667</v>
      </c>
      <c r="DG879">
        <v>43.0833333333333</v>
      </c>
      <c r="DH879">
        <v>1001.58333333333</v>
      </c>
      <c r="DI879">
        <v>39.5533333333333</v>
      </c>
      <c r="DJ879">
        <v>0</v>
      </c>
      <c r="DK879">
        <v>1625678941.4</v>
      </c>
      <c r="DL879">
        <v>0</v>
      </c>
      <c r="DM879">
        <v>1043.4924</v>
      </c>
      <c r="DN879">
        <v>-9.80076922599621</v>
      </c>
      <c r="DO879">
        <v>-93.3615381443608</v>
      </c>
      <c r="DP879">
        <v>10990.852</v>
      </c>
      <c r="DQ879">
        <v>15</v>
      </c>
      <c r="DR879">
        <v>1625677134.6</v>
      </c>
      <c r="DS879" t="s">
        <v>305</v>
      </c>
      <c r="DT879">
        <v>1625677128.6</v>
      </c>
      <c r="DU879">
        <v>1625677134.6</v>
      </c>
      <c r="DV879">
        <v>2</v>
      </c>
      <c r="DW879">
        <v>0.041</v>
      </c>
      <c r="DX879">
        <v>0.026</v>
      </c>
      <c r="DY879">
        <v>-14.347</v>
      </c>
      <c r="DZ879">
        <v>-1.389</v>
      </c>
      <c r="EA879">
        <v>420</v>
      </c>
      <c r="EB879">
        <v>5</v>
      </c>
      <c r="EC879">
        <v>0.14</v>
      </c>
      <c r="ED879">
        <v>0.08</v>
      </c>
      <c r="EE879">
        <v>-14.2220707317073</v>
      </c>
      <c r="EF879">
        <v>0.287807665505241</v>
      </c>
      <c r="EG879">
        <v>0.0465197531813096</v>
      </c>
      <c r="EH879">
        <v>1</v>
      </c>
      <c r="EI879">
        <v>1043.99</v>
      </c>
      <c r="EJ879">
        <v>-9.66804904739352</v>
      </c>
      <c r="EK879">
        <v>0.944743030638186</v>
      </c>
      <c r="EL879">
        <v>1</v>
      </c>
      <c r="EM879">
        <v>4.69732146341463</v>
      </c>
      <c r="EN879">
        <v>0.167794703832749</v>
      </c>
      <c r="EO879">
        <v>0.0198340809867794</v>
      </c>
      <c r="EP879">
        <v>0</v>
      </c>
      <c r="EQ879">
        <v>2</v>
      </c>
      <c r="ER879">
        <v>3</v>
      </c>
      <c r="ES879" t="s">
        <v>349</v>
      </c>
      <c r="ET879">
        <v>100</v>
      </c>
      <c r="EU879">
        <v>100</v>
      </c>
      <c r="EV879">
        <v>-14.342</v>
      </c>
      <c r="EW879">
        <v>-1.7079</v>
      </c>
      <c r="EX879">
        <v>-14.3476998515065</v>
      </c>
      <c r="EY879">
        <v>0.000485247639819423</v>
      </c>
      <c r="EZ879">
        <v>-1.36446825205216e-06</v>
      </c>
      <c r="FA879">
        <v>5.78542989185787e-10</v>
      </c>
      <c r="FB879">
        <v>-1.1099058739466</v>
      </c>
      <c r="FC879">
        <v>-0.0508365997127688</v>
      </c>
      <c r="FD879">
        <v>0.00161886503163497</v>
      </c>
      <c r="FE879">
        <v>-2.08621555845513e-05</v>
      </c>
      <c r="FF879">
        <v>0</v>
      </c>
      <c r="FG879">
        <v>2096</v>
      </c>
      <c r="FH879">
        <v>2</v>
      </c>
      <c r="FI879">
        <v>28</v>
      </c>
      <c r="FJ879">
        <v>30.2</v>
      </c>
      <c r="FK879">
        <v>30.1</v>
      </c>
      <c r="FL879">
        <v>18</v>
      </c>
      <c r="FM879">
        <v>496.087</v>
      </c>
      <c r="FN879">
        <v>518.851</v>
      </c>
      <c r="FO879">
        <v>47.1442</v>
      </c>
      <c r="FP879">
        <v>27.6149</v>
      </c>
      <c r="FQ879">
        <v>30.0005</v>
      </c>
      <c r="FR879">
        <v>27.3189</v>
      </c>
      <c r="FS879">
        <v>27.2624</v>
      </c>
      <c r="FT879">
        <v>21.7086</v>
      </c>
      <c r="FU879">
        <v>0</v>
      </c>
      <c r="FV879">
        <v>40.8603</v>
      </c>
      <c r="FW879">
        <v>47.36</v>
      </c>
      <c r="FX879">
        <v>420</v>
      </c>
      <c r="FY879">
        <v>20.0452</v>
      </c>
      <c r="FZ879">
        <v>101.575</v>
      </c>
      <c r="GA879">
        <v>96.0587</v>
      </c>
    </row>
    <row r="880" spans="1:183">
      <c r="A880">
        <v>864</v>
      </c>
      <c r="B880">
        <v>1625678942.5</v>
      </c>
      <c r="C880">
        <v>1726.40000009537</v>
      </c>
      <c r="D880" t="s">
        <v>2034</v>
      </c>
      <c r="E880" t="s">
        <v>2035</v>
      </c>
      <c r="F880">
        <v>1</v>
      </c>
      <c r="G880" t="s">
        <v>302</v>
      </c>
      <c r="H880">
        <v>1625678941.5</v>
      </c>
      <c r="I880">
        <f>(J880)/1000</f>
        <v>0</v>
      </c>
      <c r="J880">
        <f>1000*CJ880*AH880*(CF880-CG880)/(100*BY880*(1000-AH880*CF880))</f>
        <v>0</v>
      </c>
      <c r="K880">
        <f>CJ880*AH880*(CE880-CD880*(1000-AH880*CG880)/(1000-AH880*CF880))/(100*BY880)</f>
        <v>0</v>
      </c>
      <c r="L880">
        <f>CD880 - IF(AH880&gt;1, K880*BY880*100.0/(AJ880*CR880), 0)</f>
        <v>0</v>
      </c>
      <c r="M880">
        <f>((S880-I880/2)*L880-K880)/(S880+I880/2)</f>
        <v>0</v>
      </c>
      <c r="N880">
        <f>M880*(CK880+CL880)/1000.0</f>
        <v>0</v>
      </c>
      <c r="O880">
        <f>(CD880 - IF(AH880&gt;1, K880*BY880*100.0/(AJ880*CR880), 0))*(CK880+CL880)/1000.0</f>
        <v>0</v>
      </c>
      <c r="P880">
        <f>2.0/((1/R880-1/Q880)+SIGN(R880)*SQRT((1/R880-1/Q880)*(1/R880-1/Q880) + 4*BZ880/((BZ880+1)*(BZ880+1))*(2*1/R880*1/Q880-1/Q880*1/Q880)))</f>
        <v>0</v>
      </c>
      <c r="Q880">
        <f>IF(LEFT(CA880,1)&lt;&gt;"0",IF(LEFT(CA880,1)="1",3.0,CB880),$D$5+$E$5*(CR880*CK880/($K$5*1000))+$F$5*(CR880*CK880/($K$5*1000))*MAX(MIN(BY880,$J$5),$I$5)*MAX(MIN(BY880,$J$5),$I$5)+$G$5*MAX(MIN(BY880,$J$5),$I$5)*(CR880*CK880/($K$5*1000))+$H$5*(CR880*CK880/($K$5*1000))*(CR880*CK880/($K$5*1000)))</f>
        <v>0</v>
      </c>
      <c r="R880">
        <f>I880*(1000-(1000*0.61365*exp(17.502*V880/(240.97+V880))/(CK880+CL880)+CF880)/2)/(1000*0.61365*exp(17.502*V880/(240.97+V880))/(CK880+CL880)-CF880)</f>
        <v>0</v>
      </c>
      <c r="S880">
        <f>1/((BZ880+1)/(P880/1.6)+1/(Q880/1.37)) + BZ880/((BZ880+1)/(P880/1.6) + BZ880/(Q880/1.37))</f>
        <v>0</v>
      </c>
      <c r="T880">
        <f>(BU880*BX880)</f>
        <v>0</v>
      </c>
      <c r="U880">
        <f>(CM880+(T880+2*0.95*5.67E-8*(((CM880+$B$7)+273)^4-(CM880+273)^4)-44100*I880)/(1.84*29.3*Q880+8*0.95*5.67E-8*(CM880+273)^3))</f>
        <v>0</v>
      </c>
      <c r="V880">
        <f>($C$7*CN880+$D$7*CO880+$E$7*U880)</f>
        <v>0</v>
      </c>
      <c r="W880">
        <f>0.61365*exp(17.502*V880/(240.97+V880))</f>
        <v>0</v>
      </c>
      <c r="X880">
        <f>(Y880/Z880*100)</f>
        <v>0</v>
      </c>
      <c r="Y880">
        <f>CF880*(CK880+CL880)/1000</f>
        <v>0</v>
      </c>
      <c r="Z880">
        <f>0.61365*exp(17.502*CM880/(240.97+CM880))</f>
        <v>0</v>
      </c>
      <c r="AA880">
        <f>(W880-CF880*(CK880+CL880)/1000)</f>
        <v>0</v>
      </c>
      <c r="AB880">
        <f>(-I880*44100)</f>
        <v>0</v>
      </c>
      <c r="AC880">
        <f>2*29.3*Q880*0.92*(CM880-V880)</f>
        <v>0</v>
      </c>
      <c r="AD880">
        <f>2*0.95*5.67E-8*(((CM880+$B$7)+273)^4-(V880+273)^4)</f>
        <v>0</v>
      </c>
      <c r="AE880">
        <f>T880+AD880+AB880+AC880</f>
        <v>0</v>
      </c>
      <c r="AF880">
        <v>0</v>
      </c>
      <c r="AG880">
        <v>0</v>
      </c>
      <c r="AH880">
        <f>IF(AF880*$H$13&gt;=AJ880,1.0,(AJ880/(AJ880-AF880*$H$13)))</f>
        <v>0</v>
      </c>
      <c r="AI880">
        <f>(AH880-1)*100</f>
        <v>0</v>
      </c>
      <c r="AJ880">
        <f>MAX(0,($B$13+$C$13*CR880)/(1+$D$13*CR880)*CK880/(CM880+273)*$E$13)</f>
        <v>0</v>
      </c>
      <c r="AK880" t="s">
        <v>303</v>
      </c>
      <c r="AL880" t="s">
        <v>303</v>
      </c>
      <c r="AM880">
        <v>0</v>
      </c>
      <c r="AN880">
        <v>0</v>
      </c>
      <c r="AO880">
        <f>1-AM880/AN880</f>
        <v>0</v>
      </c>
      <c r="AP880">
        <v>0</v>
      </c>
      <c r="AQ880" t="s">
        <v>303</v>
      </c>
      <c r="AR880" t="s">
        <v>303</v>
      </c>
      <c r="AS880">
        <v>0</v>
      </c>
      <c r="AT880">
        <v>0</v>
      </c>
      <c r="AU880">
        <f>1-AS880/AT880</f>
        <v>0</v>
      </c>
      <c r="AV880">
        <v>0.5</v>
      </c>
      <c r="AW880">
        <f>BV880</f>
        <v>0</v>
      </c>
      <c r="AX880">
        <f>K880</f>
        <v>0</v>
      </c>
      <c r="AY880">
        <f>AU880*AV880*AW880</f>
        <v>0</v>
      </c>
      <c r="AZ880">
        <f>(AX880-AP880)/AW880</f>
        <v>0</v>
      </c>
      <c r="BA880">
        <f>(AN880-AT880)/AT880</f>
        <v>0</v>
      </c>
      <c r="BB880">
        <f>AM880/(AO880+AM880/AT880)</f>
        <v>0</v>
      </c>
      <c r="BC880" t="s">
        <v>303</v>
      </c>
      <c r="BD880">
        <v>0</v>
      </c>
      <c r="BE880">
        <f>IF(BD880&lt;&gt;0, BD880, BB880)</f>
        <v>0</v>
      </c>
      <c r="BF880">
        <f>1-BE880/AT880</f>
        <v>0</v>
      </c>
      <c r="BG880">
        <f>(AT880-AS880)/(AT880-BE880)</f>
        <v>0</v>
      </c>
      <c r="BH880">
        <f>(AN880-AT880)/(AN880-BE880)</f>
        <v>0</v>
      </c>
      <c r="BI880">
        <f>(AT880-AS880)/(AT880-AM880)</f>
        <v>0</v>
      </c>
      <c r="BJ880">
        <f>(AN880-AT880)/(AN880-AM880)</f>
        <v>0</v>
      </c>
      <c r="BK880">
        <f>(BG880*BE880/AS880)</f>
        <v>0</v>
      </c>
      <c r="BL880">
        <f>(1-BK880)</f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f>$B$11*CS880+$C$11*CT880+$F$11*CU880*(1-CX880)</f>
        <v>0</v>
      </c>
      <c r="BV880">
        <f>BU880*BW880</f>
        <v>0</v>
      </c>
      <c r="BW880">
        <f>($B$11*$D$9+$C$11*$D$9+$F$11*((DH880+CZ880)/MAX(DH880+CZ880+DI880, 0.1)*$I$9+DI880/MAX(DH880+CZ880+DI880, 0.1)*$J$9))/($B$11+$C$11+$F$11)</f>
        <v>0</v>
      </c>
      <c r="BX880">
        <f>($B$11*$K$9+$C$11*$K$9+$F$11*((DH880+CZ880)/MAX(DH880+CZ880+DI880, 0.1)*$P$9+DI880/MAX(DH880+CZ880+DI880, 0.1)*$Q$9))/($B$11+$C$11+$F$11)</f>
        <v>0</v>
      </c>
      <c r="BY880">
        <v>6</v>
      </c>
      <c r="BZ880">
        <v>0.5</v>
      </c>
      <c r="CA880" t="s">
        <v>304</v>
      </c>
      <c r="CB880">
        <v>2</v>
      </c>
      <c r="CC880">
        <v>1625678941.5</v>
      </c>
      <c r="CD880">
        <v>405.781333333333</v>
      </c>
      <c r="CE880">
        <v>420.042333333333</v>
      </c>
      <c r="CF880">
        <v>24.7433</v>
      </c>
      <c r="CG880">
        <v>19.9886333333333</v>
      </c>
      <c r="CH880">
        <v>420.123333333333</v>
      </c>
      <c r="CI880">
        <v>26.4512666666667</v>
      </c>
      <c r="CJ880">
        <v>499.990666666667</v>
      </c>
      <c r="CK880">
        <v>100.419333333333</v>
      </c>
      <c r="CL880">
        <v>0.0997310333333333</v>
      </c>
      <c r="CM880">
        <v>39.3657</v>
      </c>
      <c r="CN880">
        <v>38.2167666666667</v>
      </c>
      <c r="CO880">
        <v>999.9</v>
      </c>
      <c r="CP880">
        <v>0</v>
      </c>
      <c r="CQ880">
        <v>0</v>
      </c>
      <c r="CR880">
        <v>10022.5</v>
      </c>
      <c r="CS880">
        <v>0</v>
      </c>
      <c r="CT880">
        <v>5.18923666666667</v>
      </c>
      <c r="CU880">
        <v>1045.94666666667</v>
      </c>
      <c r="CV880">
        <v>0.962009666666667</v>
      </c>
      <c r="CW880">
        <v>0.0379900333333333</v>
      </c>
      <c r="CX880">
        <v>0</v>
      </c>
      <c r="CY880">
        <v>1042.22</v>
      </c>
      <c r="CZ880">
        <v>4.99912</v>
      </c>
      <c r="DA880">
        <v>10977.2666666667</v>
      </c>
      <c r="DB880">
        <v>6712.48666666667</v>
      </c>
      <c r="DC880">
        <v>40.2496666666667</v>
      </c>
      <c r="DD880">
        <v>42.458</v>
      </c>
      <c r="DE880">
        <v>41.5416666666667</v>
      </c>
      <c r="DF880">
        <v>42.2496666666667</v>
      </c>
      <c r="DG880">
        <v>43.1456666666667</v>
      </c>
      <c r="DH880">
        <v>1001.4</v>
      </c>
      <c r="DI880">
        <v>39.55</v>
      </c>
      <c r="DJ880">
        <v>0</v>
      </c>
      <c r="DK880">
        <v>1625678943.2</v>
      </c>
      <c r="DL880">
        <v>0</v>
      </c>
      <c r="DM880">
        <v>1043.25769230769</v>
      </c>
      <c r="DN880">
        <v>-9.50222223332438</v>
      </c>
      <c r="DO880">
        <v>-94.5982905211742</v>
      </c>
      <c r="DP880">
        <v>10988.4538461538</v>
      </c>
      <c r="DQ880">
        <v>15</v>
      </c>
      <c r="DR880">
        <v>1625677134.6</v>
      </c>
      <c r="DS880" t="s">
        <v>305</v>
      </c>
      <c r="DT880">
        <v>1625677128.6</v>
      </c>
      <c r="DU880">
        <v>1625677134.6</v>
      </c>
      <c r="DV880">
        <v>2</v>
      </c>
      <c r="DW880">
        <v>0.041</v>
      </c>
      <c r="DX880">
        <v>0.026</v>
      </c>
      <c r="DY880">
        <v>-14.347</v>
      </c>
      <c r="DZ880">
        <v>-1.389</v>
      </c>
      <c r="EA880">
        <v>420</v>
      </c>
      <c r="EB880">
        <v>5</v>
      </c>
      <c r="EC880">
        <v>0.14</v>
      </c>
      <c r="ED880">
        <v>0.08</v>
      </c>
      <c r="EE880">
        <v>-14.2237609756098</v>
      </c>
      <c r="EF880">
        <v>0.208524041811817</v>
      </c>
      <c r="EG880">
        <v>0.0470642263712709</v>
      </c>
      <c r="EH880">
        <v>1</v>
      </c>
      <c r="EI880">
        <v>1043.69942857143</v>
      </c>
      <c r="EJ880">
        <v>-9.71131115459896</v>
      </c>
      <c r="EK880">
        <v>1.00151583072046</v>
      </c>
      <c r="EL880">
        <v>1</v>
      </c>
      <c r="EM880">
        <v>4.70542829268293</v>
      </c>
      <c r="EN880">
        <v>0.19941010452962</v>
      </c>
      <c r="EO880">
        <v>0.0232885255848097</v>
      </c>
      <c r="EP880">
        <v>0</v>
      </c>
      <c r="EQ880">
        <v>2</v>
      </c>
      <c r="ER880">
        <v>3</v>
      </c>
      <c r="ES880" t="s">
        <v>349</v>
      </c>
      <c r="ET880">
        <v>100</v>
      </c>
      <c r="EU880">
        <v>100</v>
      </c>
      <c r="EV880">
        <v>-14.342</v>
      </c>
      <c r="EW880">
        <v>-1.7082</v>
      </c>
      <c r="EX880">
        <v>-14.3476998515065</v>
      </c>
      <c r="EY880">
        <v>0.000485247639819423</v>
      </c>
      <c r="EZ880">
        <v>-1.36446825205216e-06</v>
      </c>
      <c r="FA880">
        <v>5.78542989185787e-10</v>
      </c>
      <c r="FB880">
        <v>-1.1099058739466</v>
      </c>
      <c r="FC880">
        <v>-0.0508365997127688</v>
      </c>
      <c r="FD880">
        <v>0.00161886503163497</v>
      </c>
      <c r="FE880">
        <v>-2.08621555845513e-05</v>
      </c>
      <c r="FF880">
        <v>0</v>
      </c>
      <c r="FG880">
        <v>2096</v>
      </c>
      <c r="FH880">
        <v>2</v>
      </c>
      <c r="FI880">
        <v>28</v>
      </c>
      <c r="FJ880">
        <v>30.2</v>
      </c>
      <c r="FK880">
        <v>30.1</v>
      </c>
      <c r="FL880">
        <v>18</v>
      </c>
      <c r="FM880">
        <v>496.082</v>
      </c>
      <c r="FN880">
        <v>518.879</v>
      </c>
      <c r="FO880">
        <v>47.1745</v>
      </c>
      <c r="FP880">
        <v>27.6196</v>
      </c>
      <c r="FQ880">
        <v>30.0005</v>
      </c>
      <c r="FR880">
        <v>27.3218</v>
      </c>
      <c r="FS880">
        <v>27.2653</v>
      </c>
      <c r="FT880">
        <v>21.7071</v>
      </c>
      <c r="FU880">
        <v>0</v>
      </c>
      <c r="FV880">
        <v>40.8603</v>
      </c>
      <c r="FW880">
        <v>47.42</v>
      </c>
      <c r="FX880">
        <v>420</v>
      </c>
      <c r="FY880">
        <v>20.0449</v>
      </c>
      <c r="FZ880">
        <v>101.574</v>
      </c>
      <c r="GA880">
        <v>96.0583</v>
      </c>
    </row>
    <row r="881" spans="1:183">
      <c r="A881">
        <v>865</v>
      </c>
      <c r="B881">
        <v>1625678944.5</v>
      </c>
      <c r="C881">
        <v>1728.40000009537</v>
      </c>
      <c r="D881" t="s">
        <v>2036</v>
      </c>
      <c r="E881" t="s">
        <v>2037</v>
      </c>
      <c r="F881">
        <v>1</v>
      </c>
      <c r="G881" t="s">
        <v>302</v>
      </c>
      <c r="H881">
        <v>1625678943.5</v>
      </c>
      <c r="I881">
        <f>(J881)/1000</f>
        <v>0</v>
      </c>
      <c r="J881">
        <f>1000*CJ881*AH881*(CF881-CG881)/(100*BY881*(1000-AH881*CF881))</f>
        <v>0</v>
      </c>
      <c r="K881">
        <f>CJ881*AH881*(CE881-CD881*(1000-AH881*CG881)/(1000-AH881*CF881))/(100*BY881)</f>
        <v>0</v>
      </c>
      <c r="L881">
        <f>CD881 - IF(AH881&gt;1, K881*BY881*100.0/(AJ881*CR881), 0)</f>
        <v>0</v>
      </c>
      <c r="M881">
        <f>((S881-I881/2)*L881-K881)/(S881+I881/2)</f>
        <v>0</v>
      </c>
      <c r="N881">
        <f>M881*(CK881+CL881)/1000.0</f>
        <v>0</v>
      </c>
      <c r="O881">
        <f>(CD881 - IF(AH881&gt;1, K881*BY881*100.0/(AJ881*CR881), 0))*(CK881+CL881)/1000.0</f>
        <v>0</v>
      </c>
      <c r="P881">
        <f>2.0/((1/R881-1/Q881)+SIGN(R881)*SQRT((1/R881-1/Q881)*(1/R881-1/Q881) + 4*BZ881/((BZ881+1)*(BZ881+1))*(2*1/R881*1/Q881-1/Q881*1/Q881)))</f>
        <v>0</v>
      </c>
      <c r="Q881">
        <f>IF(LEFT(CA881,1)&lt;&gt;"0",IF(LEFT(CA881,1)="1",3.0,CB881),$D$5+$E$5*(CR881*CK881/($K$5*1000))+$F$5*(CR881*CK881/($K$5*1000))*MAX(MIN(BY881,$J$5),$I$5)*MAX(MIN(BY881,$J$5),$I$5)+$G$5*MAX(MIN(BY881,$J$5),$I$5)*(CR881*CK881/($K$5*1000))+$H$5*(CR881*CK881/($K$5*1000))*(CR881*CK881/($K$5*1000)))</f>
        <v>0</v>
      </c>
      <c r="R881">
        <f>I881*(1000-(1000*0.61365*exp(17.502*V881/(240.97+V881))/(CK881+CL881)+CF881)/2)/(1000*0.61365*exp(17.502*V881/(240.97+V881))/(CK881+CL881)-CF881)</f>
        <v>0</v>
      </c>
      <c r="S881">
        <f>1/((BZ881+1)/(P881/1.6)+1/(Q881/1.37)) + BZ881/((BZ881+1)/(P881/1.6) + BZ881/(Q881/1.37))</f>
        <v>0</v>
      </c>
      <c r="T881">
        <f>(BU881*BX881)</f>
        <v>0</v>
      </c>
      <c r="U881">
        <f>(CM881+(T881+2*0.95*5.67E-8*(((CM881+$B$7)+273)^4-(CM881+273)^4)-44100*I881)/(1.84*29.3*Q881+8*0.95*5.67E-8*(CM881+273)^3))</f>
        <v>0</v>
      </c>
      <c r="V881">
        <f>($C$7*CN881+$D$7*CO881+$E$7*U881)</f>
        <v>0</v>
      </c>
      <c r="W881">
        <f>0.61365*exp(17.502*V881/(240.97+V881))</f>
        <v>0</v>
      </c>
      <c r="X881">
        <f>(Y881/Z881*100)</f>
        <v>0</v>
      </c>
      <c r="Y881">
        <f>CF881*(CK881+CL881)/1000</f>
        <v>0</v>
      </c>
      <c r="Z881">
        <f>0.61365*exp(17.502*CM881/(240.97+CM881))</f>
        <v>0</v>
      </c>
      <c r="AA881">
        <f>(W881-CF881*(CK881+CL881)/1000)</f>
        <v>0</v>
      </c>
      <c r="AB881">
        <f>(-I881*44100)</f>
        <v>0</v>
      </c>
      <c r="AC881">
        <f>2*29.3*Q881*0.92*(CM881-V881)</f>
        <v>0</v>
      </c>
      <c r="AD881">
        <f>2*0.95*5.67E-8*(((CM881+$B$7)+273)^4-(V881+273)^4)</f>
        <v>0</v>
      </c>
      <c r="AE881">
        <f>T881+AD881+AB881+AC881</f>
        <v>0</v>
      </c>
      <c r="AF881">
        <v>0</v>
      </c>
      <c r="AG881">
        <v>0</v>
      </c>
      <c r="AH881">
        <f>IF(AF881*$H$13&gt;=AJ881,1.0,(AJ881/(AJ881-AF881*$H$13)))</f>
        <v>0</v>
      </c>
      <c r="AI881">
        <f>(AH881-1)*100</f>
        <v>0</v>
      </c>
      <c r="AJ881">
        <f>MAX(0,($B$13+$C$13*CR881)/(1+$D$13*CR881)*CK881/(CM881+273)*$E$13)</f>
        <v>0</v>
      </c>
      <c r="AK881" t="s">
        <v>303</v>
      </c>
      <c r="AL881" t="s">
        <v>303</v>
      </c>
      <c r="AM881">
        <v>0</v>
      </c>
      <c r="AN881">
        <v>0</v>
      </c>
      <c r="AO881">
        <f>1-AM881/AN881</f>
        <v>0</v>
      </c>
      <c r="AP881">
        <v>0</v>
      </c>
      <c r="AQ881" t="s">
        <v>303</v>
      </c>
      <c r="AR881" t="s">
        <v>303</v>
      </c>
      <c r="AS881">
        <v>0</v>
      </c>
      <c r="AT881">
        <v>0</v>
      </c>
      <c r="AU881">
        <f>1-AS881/AT881</f>
        <v>0</v>
      </c>
      <c r="AV881">
        <v>0.5</v>
      </c>
      <c r="AW881">
        <f>BV881</f>
        <v>0</v>
      </c>
      <c r="AX881">
        <f>K881</f>
        <v>0</v>
      </c>
      <c r="AY881">
        <f>AU881*AV881*AW881</f>
        <v>0</v>
      </c>
      <c r="AZ881">
        <f>(AX881-AP881)/AW881</f>
        <v>0</v>
      </c>
      <c r="BA881">
        <f>(AN881-AT881)/AT881</f>
        <v>0</v>
      </c>
      <c r="BB881">
        <f>AM881/(AO881+AM881/AT881)</f>
        <v>0</v>
      </c>
      <c r="BC881" t="s">
        <v>303</v>
      </c>
      <c r="BD881">
        <v>0</v>
      </c>
      <c r="BE881">
        <f>IF(BD881&lt;&gt;0, BD881, BB881)</f>
        <v>0</v>
      </c>
      <c r="BF881">
        <f>1-BE881/AT881</f>
        <v>0</v>
      </c>
      <c r="BG881">
        <f>(AT881-AS881)/(AT881-BE881)</f>
        <v>0</v>
      </c>
      <c r="BH881">
        <f>(AN881-AT881)/(AN881-BE881)</f>
        <v>0</v>
      </c>
      <c r="BI881">
        <f>(AT881-AS881)/(AT881-AM881)</f>
        <v>0</v>
      </c>
      <c r="BJ881">
        <f>(AN881-AT881)/(AN881-AM881)</f>
        <v>0</v>
      </c>
      <c r="BK881">
        <f>(BG881*BE881/AS881)</f>
        <v>0</v>
      </c>
      <c r="BL881">
        <f>(1-BK881)</f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f>$B$11*CS881+$C$11*CT881+$F$11*CU881*(1-CX881)</f>
        <v>0</v>
      </c>
      <c r="BV881">
        <f>BU881*BW881</f>
        <v>0</v>
      </c>
      <c r="BW881">
        <f>($B$11*$D$9+$C$11*$D$9+$F$11*((DH881+CZ881)/MAX(DH881+CZ881+DI881, 0.1)*$I$9+DI881/MAX(DH881+CZ881+DI881, 0.1)*$J$9))/($B$11+$C$11+$F$11)</f>
        <v>0</v>
      </c>
      <c r="BX881">
        <f>($B$11*$K$9+$C$11*$K$9+$F$11*((DH881+CZ881)/MAX(DH881+CZ881+DI881, 0.1)*$P$9+DI881/MAX(DH881+CZ881+DI881, 0.1)*$Q$9))/($B$11+$C$11+$F$11)</f>
        <v>0</v>
      </c>
      <c r="BY881">
        <v>6</v>
      </c>
      <c r="BZ881">
        <v>0.5</v>
      </c>
      <c r="CA881" t="s">
        <v>304</v>
      </c>
      <c r="CB881">
        <v>2</v>
      </c>
      <c r="CC881">
        <v>1625678943.5</v>
      </c>
      <c r="CD881">
        <v>405.814666666667</v>
      </c>
      <c r="CE881">
        <v>420.009333333333</v>
      </c>
      <c r="CF881">
        <v>24.7645666666667</v>
      </c>
      <c r="CG881">
        <v>20.0126333333333</v>
      </c>
      <c r="CH881">
        <v>420.156333333333</v>
      </c>
      <c r="CI881">
        <v>26.4728333333333</v>
      </c>
      <c r="CJ881">
        <v>500.066666666667</v>
      </c>
      <c r="CK881">
        <v>100.419666666667</v>
      </c>
      <c r="CL881">
        <v>0.0999935666666667</v>
      </c>
      <c r="CM881">
        <v>39.3935333333333</v>
      </c>
      <c r="CN881">
        <v>38.2349</v>
      </c>
      <c r="CO881">
        <v>999.9</v>
      </c>
      <c r="CP881">
        <v>0</v>
      </c>
      <c r="CQ881">
        <v>0</v>
      </c>
      <c r="CR881">
        <v>10027.9333333333</v>
      </c>
      <c r="CS881">
        <v>0</v>
      </c>
      <c r="CT881">
        <v>5.19705</v>
      </c>
      <c r="CU881">
        <v>1046.04666666667</v>
      </c>
      <c r="CV881">
        <v>0.962009666666667</v>
      </c>
      <c r="CW881">
        <v>0.0379900333333333</v>
      </c>
      <c r="CX881">
        <v>0</v>
      </c>
      <c r="CY881">
        <v>1041.97333333333</v>
      </c>
      <c r="CZ881">
        <v>4.99912</v>
      </c>
      <c r="DA881">
        <v>10975.7</v>
      </c>
      <c r="DB881">
        <v>6713.12666666667</v>
      </c>
      <c r="DC881">
        <v>40.4166666666667</v>
      </c>
      <c r="DD881">
        <v>42.5</v>
      </c>
      <c r="DE881">
        <v>41.729</v>
      </c>
      <c r="DF881">
        <v>42.3333333333333</v>
      </c>
      <c r="DG881">
        <v>43.2286666666667</v>
      </c>
      <c r="DH881">
        <v>1001.49333333333</v>
      </c>
      <c r="DI881">
        <v>39.5533333333333</v>
      </c>
      <c r="DJ881">
        <v>0</v>
      </c>
      <c r="DK881">
        <v>1625678945.6</v>
      </c>
      <c r="DL881">
        <v>0</v>
      </c>
      <c r="DM881">
        <v>1042.88807692308</v>
      </c>
      <c r="DN881">
        <v>-9.58803419512118</v>
      </c>
      <c r="DO881">
        <v>-92.7931623366939</v>
      </c>
      <c r="DP881">
        <v>10985.0461538462</v>
      </c>
      <c r="DQ881">
        <v>15</v>
      </c>
      <c r="DR881">
        <v>1625677134.6</v>
      </c>
      <c r="DS881" t="s">
        <v>305</v>
      </c>
      <c r="DT881">
        <v>1625677128.6</v>
      </c>
      <c r="DU881">
        <v>1625677134.6</v>
      </c>
      <c r="DV881">
        <v>2</v>
      </c>
      <c r="DW881">
        <v>0.041</v>
      </c>
      <c r="DX881">
        <v>0.026</v>
      </c>
      <c r="DY881">
        <v>-14.347</v>
      </c>
      <c r="DZ881">
        <v>-1.389</v>
      </c>
      <c r="EA881">
        <v>420</v>
      </c>
      <c r="EB881">
        <v>5</v>
      </c>
      <c r="EC881">
        <v>0.14</v>
      </c>
      <c r="ED881">
        <v>0.08</v>
      </c>
      <c r="EE881">
        <v>-14.2191097560976</v>
      </c>
      <c r="EF881">
        <v>0.172064111498276</v>
      </c>
      <c r="EG881">
        <v>0.0469074688778436</v>
      </c>
      <c r="EH881">
        <v>1</v>
      </c>
      <c r="EI881">
        <v>1043.31909090909</v>
      </c>
      <c r="EJ881">
        <v>-9.44306600186012</v>
      </c>
      <c r="EK881">
        <v>0.926274269338508</v>
      </c>
      <c r="EL881">
        <v>1</v>
      </c>
      <c r="EM881">
        <v>4.71176219512195</v>
      </c>
      <c r="EN881">
        <v>0.241182020905931</v>
      </c>
      <c r="EO881">
        <v>0.0264350298372919</v>
      </c>
      <c r="EP881">
        <v>0</v>
      </c>
      <c r="EQ881">
        <v>2</v>
      </c>
      <c r="ER881">
        <v>3</v>
      </c>
      <c r="ES881" t="s">
        <v>349</v>
      </c>
      <c r="ET881">
        <v>100</v>
      </c>
      <c r="EU881">
        <v>100</v>
      </c>
      <c r="EV881">
        <v>-14.342</v>
      </c>
      <c r="EW881">
        <v>-1.7083</v>
      </c>
      <c r="EX881">
        <v>-14.3476998515065</v>
      </c>
      <c r="EY881">
        <v>0.000485247639819423</v>
      </c>
      <c r="EZ881">
        <v>-1.36446825205216e-06</v>
      </c>
      <c r="FA881">
        <v>5.78542989185787e-10</v>
      </c>
      <c r="FB881">
        <v>-1.1099058739466</v>
      </c>
      <c r="FC881">
        <v>-0.0508365997127688</v>
      </c>
      <c r="FD881">
        <v>0.00161886503163497</v>
      </c>
      <c r="FE881">
        <v>-2.08621555845513e-05</v>
      </c>
      <c r="FF881">
        <v>0</v>
      </c>
      <c r="FG881">
        <v>2096</v>
      </c>
      <c r="FH881">
        <v>2</v>
      </c>
      <c r="FI881">
        <v>28</v>
      </c>
      <c r="FJ881">
        <v>30.3</v>
      </c>
      <c r="FK881">
        <v>30.2</v>
      </c>
      <c r="FL881">
        <v>18</v>
      </c>
      <c r="FM881">
        <v>496.223</v>
      </c>
      <c r="FN881">
        <v>518.929</v>
      </c>
      <c r="FO881">
        <v>47.2044</v>
      </c>
      <c r="FP881">
        <v>27.6242</v>
      </c>
      <c r="FQ881">
        <v>30.0008</v>
      </c>
      <c r="FR881">
        <v>27.3247</v>
      </c>
      <c r="FS881">
        <v>27.2687</v>
      </c>
      <c r="FT881">
        <v>21.7101</v>
      </c>
      <c r="FU881">
        <v>0</v>
      </c>
      <c r="FV881">
        <v>40.8603</v>
      </c>
      <c r="FW881">
        <v>47.49</v>
      </c>
      <c r="FX881">
        <v>420</v>
      </c>
      <c r="FY881">
        <v>20.0471</v>
      </c>
      <c r="FZ881">
        <v>101.574</v>
      </c>
      <c r="GA881">
        <v>96.0568</v>
      </c>
    </row>
    <row r="882" spans="1:183">
      <c r="A882">
        <v>866</v>
      </c>
      <c r="B882">
        <v>1625678946.5</v>
      </c>
      <c r="C882">
        <v>1730.40000009537</v>
      </c>
      <c r="D882" t="s">
        <v>2038</v>
      </c>
      <c r="E882" t="s">
        <v>2039</v>
      </c>
      <c r="F882">
        <v>1</v>
      </c>
      <c r="G882" t="s">
        <v>302</v>
      </c>
      <c r="H882">
        <v>1625678945.5</v>
      </c>
      <c r="I882">
        <f>(J882)/1000</f>
        <v>0</v>
      </c>
      <c r="J882">
        <f>1000*CJ882*AH882*(CF882-CG882)/(100*BY882*(1000-AH882*CF882))</f>
        <v>0</v>
      </c>
      <c r="K882">
        <f>CJ882*AH882*(CE882-CD882*(1000-AH882*CG882)/(1000-AH882*CF882))/(100*BY882)</f>
        <v>0</v>
      </c>
      <c r="L882">
        <f>CD882 - IF(AH882&gt;1, K882*BY882*100.0/(AJ882*CR882), 0)</f>
        <v>0</v>
      </c>
      <c r="M882">
        <f>((S882-I882/2)*L882-K882)/(S882+I882/2)</f>
        <v>0</v>
      </c>
      <c r="N882">
        <f>M882*(CK882+CL882)/1000.0</f>
        <v>0</v>
      </c>
      <c r="O882">
        <f>(CD882 - IF(AH882&gt;1, K882*BY882*100.0/(AJ882*CR882), 0))*(CK882+CL882)/1000.0</f>
        <v>0</v>
      </c>
      <c r="P882">
        <f>2.0/((1/R882-1/Q882)+SIGN(R882)*SQRT((1/R882-1/Q882)*(1/R882-1/Q882) + 4*BZ882/((BZ882+1)*(BZ882+1))*(2*1/R882*1/Q882-1/Q882*1/Q882)))</f>
        <v>0</v>
      </c>
      <c r="Q882">
        <f>IF(LEFT(CA882,1)&lt;&gt;"0",IF(LEFT(CA882,1)="1",3.0,CB882),$D$5+$E$5*(CR882*CK882/($K$5*1000))+$F$5*(CR882*CK882/($K$5*1000))*MAX(MIN(BY882,$J$5),$I$5)*MAX(MIN(BY882,$J$5),$I$5)+$G$5*MAX(MIN(BY882,$J$5),$I$5)*(CR882*CK882/($K$5*1000))+$H$5*(CR882*CK882/($K$5*1000))*(CR882*CK882/($K$5*1000)))</f>
        <v>0</v>
      </c>
      <c r="R882">
        <f>I882*(1000-(1000*0.61365*exp(17.502*V882/(240.97+V882))/(CK882+CL882)+CF882)/2)/(1000*0.61365*exp(17.502*V882/(240.97+V882))/(CK882+CL882)-CF882)</f>
        <v>0</v>
      </c>
      <c r="S882">
        <f>1/((BZ882+1)/(P882/1.6)+1/(Q882/1.37)) + BZ882/((BZ882+1)/(P882/1.6) + BZ882/(Q882/1.37))</f>
        <v>0</v>
      </c>
      <c r="T882">
        <f>(BU882*BX882)</f>
        <v>0</v>
      </c>
      <c r="U882">
        <f>(CM882+(T882+2*0.95*5.67E-8*(((CM882+$B$7)+273)^4-(CM882+273)^4)-44100*I882)/(1.84*29.3*Q882+8*0.95*5.67E-8*(CM882+273)^3))</f>
        <v>0</v>
      </c>
      <c r="V882">
        <f>($C$7*CN882+$D$7*CO882+$E$7*U882)</f>
        <v>0</v>
      </c>
      <c r="W882">
        <f>0.61365*exp(17.502*V882/(240.97+V882))</f>
        <v>0</v>
      </c>
      <c r="X882">
        <f>(Y882/Z882*100)</f>
        <v>0</v>
      </c>
      <c r="Y882">
        <f>CF882*(CK882+CL882)/1000</f>
        <v>0</v>
      </c>
      <c r="Z882">
        <f>0.61365*exp(17.502*CM882/(240.97+CM882))</f>
        <v>0</v>
      </c>
      <c r="AA882">
        <f>(W882-CF882*(CK882+CL882)/1000)</f>
        <v>0</v>
      </c>
      <c r="AB882">
        <f>(-I882*44100)</f>
        <v>0</v>
      </c>
      <c r="AC882">
        <f>2*29.3*Q882*0.92*(CM882-V882)</f>
        <v>0</v>
      </c>
      <c r="AD882">
        <f>2*0.95*5.67E-8*(((CM882+$B$7)+273)^4-(V882+273)^4)</f>
        <v>0</v>
      </c>
      <c r="AE882">
        <f>T882+AD882+AB882+AC882</f>
        <v>0</v>
      </c>
      <c r="AF882">
        <v>0</v>
      </c>
      <c r="AG882">
        <v>0</v>
      </c>
      <c r="AH882">
        <f>IF(AF882*$H$13&gt;=AJ882,1.0,(AJ882/(AJ882-AF882*$H$13)))</f>
        <v>0</v>
      </c>
      <c r="AI882">
        <f>(AH882-1)*100</f>
        <v>0</v>
      </c>
      <c r="AJ882">
        <f>MAX(0,($B$13+$C$13*CR882)/(1+$D$13*CR882)*CK882/(CM882+273)*$E$13)</f>
        <v>0</v>
      </c>
      <c r="AK882" t="s">
        <v>303</v>
      </c>
      <c r="AL882" t="s">
        <v>303</v>
      </c>
      <c r="AM882">
        <v>0</v>
      </c>
      <c r="AN882">
        <v>0</v>
      </c>
      <c r="AO882">
        <f>1-AM882/AN882</f>
        <v>0</v>
      </c>
      <c r="AP882">
        <v>0</v>
      </c>
      <c r="AQ882" t="s">
        <v>303</v>
      </c>
      <c r="AR882" t="s">
        <v>303</v>
      </c>
      <c r="AS882">
        <v>0</v>
      </c>
      <c r="AT882">
        <v>0</v>
      </c>
      <c r="AU882">
        <f>1-AS882/AT882</f>
        <v>0</v>
      </c>
      <c r="AV882">
        <v>0.5</v>
      </c>
      <c r="AW882">
        <f>BV882</f>
        <v>0</v>
      </c>
      <c r="AX882">
        <f>K882</f>
        <v>0</v>
      </c>
      <c r="AY882">
        <f>AU882*AV882*AW882</f>
        <v>0</v>
      </c>
      <c r="AZ882">
        <f>(AX882-AP882)/AW882</f>
        <v>0</v>
      </c>
      <c r="BA882">
        <f>(AN882-AT882)/AT882</f>
        <v>0</v>
      </c>
      <c r="BB882">
        <f>AM882/(AO882+AM882/AT882)</f>
        <v>0</v>
      </c>
      <c r="BC882" t="s">
        <v>303</v>
      </c>
      <c r="BD882">
        <v>0</v>
      </c>
      <c r="BE882">
        <f>IF(BD882&lt;&gt;0, BD882, BB882)</f>
        <v>0</v>
      </c>
      <c r="BF882">
        <f>1-BE882/AT882</f>
        <v>0</v>
      </c>
      <c r="BG882">
        <f>(AT882-AS882)/(AT882-BE882)</f>
        <v>0</v>
      </c>
      <c r="BH882">
        <f>(AN882-AT882)/(AN882-BE882)</f>
        <v>0</v>
      </c>
      <c r="BI882">
        <f>(AT882-AS882)/(AT882-AM882)</f>
        <v>0</v>
      </c>
      <c r="BJ882">
        <f>(AN882-AT882)/(AN882-AM882)</f>
        <v>0</v>
      </c>
      <c r="BK882">
        <f>(BG882*BE882/AS882)</f>
        <v>0</v>
      </c>
      <c r="BL882">
        <f>(1-BK882)</f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f>$B$11*CS882+$C$11*CT882+$F$11*CU882*(1-CX882)</f>
        <v>0</v>
      </c>
      <c r="BV882">
        <f>BU882*BW882</f>
        <v>0</v>
      </c>
      <c r="BW882">
        <f>($B$11*$D$9+$C$11*$D$9+$F$11*((DH882+CZ882)/MAX(DH882+CZ882+DI882, 0.1)*$I$9+DI882/MAX(DH882+CZ882+DI882, 0.1)*$J$9))/($B$11+$C$11+$F$11)</f>
        <v>0</v>
      </c>
      <c r="BX882">
        <f>($B$11*$K$9+$C$11*$K$9+$F$11*((DH882+CZ882)/MAX(DH882+CZ882+DI882, 0.1)*$P$9+DI882/MAX(DH882+CZ882+DI882, 0.1)*$Q$9))/($B$11+$C$11+$F$11)</f>
        <v>0</v>
      </c>
      <c r="BY882">
        <v>6</v>
      </c>
      <c r="BZ882">
        <v>0.5</v>
      </c>
      <c r="CA882" t="s">
        <v>304</v>
      </c>
      <c r="CB882">
        <v>2</v>
      </c>
      <c r="CC882">
        <v>1625678945.5</v>
      </c>
      <c r="CD882">
        <v>405.847666666667</v>
      </c>
      <c r="CE882">
        <v>419.935333333333</v>
      </c>
      <c r="CF882">
        <v>24.7851333333333</v>
      </c>
      <c r="CG882">
        <v>20.0518333333333</v>
      </c>
      <c r="CH882">
        <v>420.189333333333</v>
      </c>
      <c r="CI882">
        <v>26.4935333333333</v>
      </c>
      <c r="CJ882">
        <v>500.027666666667</v>
      </c>
      <c r="CK882">
        <v>100.420666666667</v>
      </c>
      <c r="CL882">
        <v>0.100151333333333</v>
      </c>
      <c r="CM882">
        <v>39.4213666666667</v>
      </c>
      <c r="CN882">
        <v>38.2496</v>
      </c>
      <c r="CO882">
        <v>999.9</v>
      </c>
      <c r="CP882">
        <v>0</v>
      </c>
      <c r="CQ882">
        <v>0</v>
      </c>
      <c r="CR882">
        <v>9986.87333333333</v>
      </c>
      <c r="CS882">
        <v>0</v>
      </c>
      <c r="CT882">
        <v>5.22002333333333</v>
      </c>
      <c r="CU882">
        <v>1045.94666666667</v>
      </c>
      <c r="CV882">
        <v>0.962009666666667</v>
      </c>
      <c r="CW882">
        <v>0.0379900333333333</v>
      </c>
      <c r="CX882">
        <v>0</v>
      </c>
      <c r="CY882">
        <v>1041.57666666667</v>
      </c>
      <c r="CZ882">
        <v>4.99912</v>
      </c>
      <c r="DA882">
        <v>10973.3</v>
      </c>
      <c r="DB882">
        <v>6712.46333333333</v>
      </c>
      <c r="DC882">
        <v>40.354</v>
      </c>
      <c r="DD882">
        <v>42.5</v>
      </c>
      <c r="DE882">
        <v>41.6453333333333</v>
      </c>
      <c r="DF882">
        <v>42.3333333333333</v>
      </c>
      <c r="DG882">
        <v>43.1873333333333</v>
      </c>
      <c r="DH882">
        <v>1001.4</v>
      </c>
      <c r="DI882">
        <v>39.55</v>
      </c>
      <c r="DJ882">
        <v>0</v>
      </c>
      <c r="DK882">
        <v>1625678947.4</v>
      </c>
      <c r="DL882">
        <v>0</v>
      </c>
      <c r="DM882">
        <v>1042.5668</v>
      </c>
      <c r="DN882">
        <v>-9.86538461139097</v>
      </c>
      <c r="DO882">
        <v>-85.9307690964735</v>
      </c>
      <c r="DP882">
        <v>10981.832</v>
      </c>
      <c r="DQ882">
        <v>15</v>
      </c>
      <c r="DR882">
        <v>1625677134.6</v>
      </c>
      <c r="DS882" t="s">
        <v>305</v>
      </c>
      <c r="DT882">
        <v>1625677128.6</v>
      </c>
      <c r="DU882">
        <v>1625677134.6</v>
      </c>
      <c r="DV882">
        <v>2</v>
      </c>
      <c r="DW882">
        <v>0.041</v>
      </c>
      <c r="DX882">
        <v>0.026</v>
      </c>
      <c r="DY882">
        <v>-14.347</v>
      </c>
      <c r="DZ882">
        <v>-1.389</v>
      </c>
      <c r="EA882">
        <v>420</v>
      </c>
      <c r="EB882">
        <v>5</v>
      </c>
      <c r="EC882">
        <v>0.14</v>
      </c>
      <c r="ED882">
        <v>0.08</v>
      </c>
      <c r="EE882">
        <v>-14.2009390243902</v>
      </c>
      <c r="EF882">
        <v>0.22468432055748</v>
      </c>
      <c r="EG882">
        <v>0.0528605615265466</v>
      </c>
      <c r="EH882">
        <v>1</v>
      </c>
      <c r="EI882">
        <v>1043.03606060606</v>
      </c>
      <c r="EJ882">
        <v>-9.30050506467555</v>
      </c>
      <c r="EK882">
        <v>0.922585101253095</v>
      </c>
      <c r="EL882">
        <v>1</v>
      </c>
      <c r="EM882">
        <v>4.71560317073171</v>
      </c>
      <c r="EN882">
        <v>0.248261602787462</v>
      </c>
      <c r="EO882">
        <v>0.0267715691422207</v>
      </c>
      <c r="EP882">
        <v>0</v>
      </c>
      <c r="EQ882">
        <v>2</v>
      </c>
      <c r="ER882">
        <v>3</v>
      </c>
      <c r="ES882" t="s">
        <v>349</v>
      </c>
      <c r="ET882">
        <v>100</v>
      </c>
      <c r="EU882">
        <v>100</v>
      </c>
      <c r="EV882">
        <v>-14.341</v>
      </c>
      <c r="EW882">
        <v>-1.7085</v>
      </c>
      <c r="EX882">
        <v>-14.3476998515065</v>
      </c>
      <c r="EY882">
        <v>0.000485247639819423</v>
      </c>
      <c r="EZ882">
        <v>-1.36446825205216e-06</v>
      </c>
      <c r="FA882">
        <v>5.78542989185787e-10</v>
      </c>
      <c r="FB882">
        <v>-1.1099058739466</v>
      </c>
      <c r="FC882">
        <v>-0.0508365997127688</v>
      </c>
      <c r="FD882">
        <v>0.00161886503163497</v>
      </c>
      <c r="FE882">
        <v>-2.08621555845513e-05</v>
      </c>
      <c r="FF882">
        <v>0</v>
      </c>
      <c r="FG882">
        <v>2096</v>
      </c>
      <c r="FH882">
        <v>2</v>
      </c>
      <c r="FI882">
        <v>28</v>
      </c>
      <c r="FJ882">
        <v>30.3</v>
      </c>
      <c r="FK882">
        <v>30.2</v>
      </c>
      <c r="FL882">
        <v>18</v>
      </c>
      <c r="FM882">
        <v>496.281</v>
      </c>
      <c r="FN882">
        <v>518.919</v>
      </c>
      <c r="FO882">
        <v>47.2341</v>
      </c>
      <c r="FP882">
        <v>27.6277</v>
      </c>
      <c r="FQ882">
        <v>30.0007</v>
      </c>
      <c r="FR882">
        <v>27.3281</v>
      </c>
      <c r="FS882">
        <v>27.2715</v>
      </c>
      <c r="FT882">
        <v>21.7107</v>
      </c>
      <c r="FU882">
        <v>0</v>
      </c>
      <c r="FV882">
        <v>40.8603</v>
      </c>
      <c r="FW882">
        <v>47.49</v>
      </c>
      <c r="FX882">
        <v>420</v>
      </c>
      <c r="FY882">
        <v>20.0325</v>
      </c>
      <c r="FZ882">
        <v>101.573</v>
      </c>
      <c r="GA882">
        <v>96.0551</v>
      </c>
    </row>
    <row r="883" spans="1:183">
      <c r="A883">
        <v>867</v>
      </c>
      <c r="B883">
        <v>1625678948.5</v>
      </c>
      <c r="C883">
        <v>1732.40000009537</v>
      </c>
      <c r="D883" t="s">
        <v>2040</v>
      </c>
      <c r="E883" t="s">
        <v>2041</v>
      </c>
      <c r="F883">
        <v>1</v>
      </c>
      <c r="G883" t="s">
        <v>302</v>
      </c>
      <c r="H883">
        <v>1625678947.5</v>
      </c>
      <c r="I883">
        <f>(J883)/1000</f>
        <v>0</v>
      </c>
      <c r="J883">
        <f>1000*CJ883*AH883*(CF883-CG883)/(100*BY883*(1000-AH883*CF883))</f>
        <v>0</v>
      </c>
      <c r="K883">
        <f>CJ883*AH883*(CE883-CD883*(1000-AH883*CG883)/(1000-AH883*CF883))/(100*BY883)</f>
        <v>0</v>
      </c>
      <c r="L883">
        <f>CD883 - IF(AH883&gt;1, K883*BY883*100.0/(AJ883*CR883), 0)</f>
        <v>0</v>
      </c>
      <c r="M883">
        <f>((S883-I883/2)*L883-K883)/(S883+I883/2)</f>
        <v>0</v>
      </c>
      <c r="N883">
        <f>M883*(CK883+CL883)/1000.0</f>
        <v>0</v>
      </c>
      <c r="O883">
        <f>(CD883 - IF(AH883&gt;1, K883*BY883*100.0/(AJ883*CR883), 0))*(CK883+CL883)/1000.0</f>
        <v>0</v>
      </c>
      <c r="P883">
        <f>2.0/((1/R883-1/Q883)+SIGN(R883)*SQRT((1/R883-1/Q883)*(1/R883-1/Q883) + 4*BZ883/((BZ883+1)*(BZ883+1))*(2*1/R883*1/Q883-1/Q883*1/Q883)))</f>
        <v>0</v>
      </c>
      <c r="Q883">
        <f>IF(LEFT(CA883,1)&lt;&gt;"0",IF(LEFT(CA883,1)="1",3.0,CB883),$D$5+$E$5*(CR883*CK883/($K$5*1000))+$F$5*(CR883*CK883/($K$5*1000))*MAX(MIN(BY883,$J$5),$I$5)*MAX(MIN(BY883,$J$5),$I$5)+$G$5*MAX(MIN(BY883,$J$5),$I$5)*(CR883*CK883/($K$5*1000))+$H$5*(CR883*CK883/($K$5*1000))*(CR883*CK883/($K$5*1000)))</f>
        <v>0</v>
      </c>
      <c r="R883">
        <f>I883*(1000-(1000*0.61365*exp(17.502*V883/(240.97+V883))/(CK883+CL883)+CF883)/2)/(1000*0.61365*exp(17.502*V883/(240.97+V883))/(CK883+CL883)-CF883)</f>
        <v>0</v>
      </c>
      <c r="S883">
        <f>1/((BZ883+1)/(P883/1.6)+1/(Q883/1.37)) + BZ883/((BZ883+1)/(P883/1.6) + BZ883/(Q883/1.37))</f>
        <v>0</v>
      </c>
      <c r="T883">
        <f>(BU883*BX883)</f>
        <v>0</v>
      </c>
      <c r="U883">
        <f>(CM883+(T883+2*0.95*5.67E-8*(((CM883+$B$7)+273)^4-(CM883+273)^4)-44100*I883)/(1.84*29.3*Q883+8*0.95*5.67E-8*(CM883+273)^3))</f>
        <v>0</v>
      </c>
      <c r="V883">
        <f>($C$7*CN883+$D$7*CO883+$E$7*U883)</f>
        <v>0</v>
      </c>
      <c r="W883">
        <f>0.61365*exp(17.502*V883/(240.97+V883))</f>
        <v>0</v>
      </c>
      <c r="X883">
        <f>(Y883/Z883*100)</f>
        <v>0</v>
      </c>
      <c r="Y883">
        <f>CF883*(CK883+CL883)/1000</f>
        <v>0</v>
      </c>
      <c r="Z883">
        <f>0.61365*exp(17.502*CM883/(240.97+CM883))</f>
        <v>0</v>
      </c>
      <c r="AA883">
        <f>(W883-CF883*(CK883+CL883)/1000)</f>
        <v>0</v>
      </c>
      <c r="AB883">
        <f>(-I883*44100)</f>
        <v>0</v>
      </c>
      <c r="AC883">
        <f>2*29.3*Q883*0.92*(CM883-V883)</f>
        <v>0</v>
      </c>
      <c r="AD883">
        <f>2*0.95*5.67E-8*(((CM883+$B$7)+273)^4-(V883+273)^4)</f>
        <v>0</v>
      </c>
      <c r="AE883">
        <f>T883+AD883+AB883+AC883</f>
        <v>0</v>
      </c>
      <c r="AF883">
        <v>0</v>
      </c>
      <c r="AG883">
        <v>0</v>
      </c>
      <c r="AH883">
        <f>IF(AF883*$H$13&gt;=AJ883,1.0,(AJ883/(AJ883-AF883*$H$13)))</f>
        <v>0</v>
      </c>
      <c r="AI883">
        <f>(AH883-1)*100</f>
        <v>0</v>
      </c>
      <c r="AJ883">
        <f>MAX(0,($B$13+$C$13*CR883)/(1+$D$13*CR883)*CK883/(CM883+273)*$E$13)</f>
        <v>0</v>
      </c>
      <c r="AK883" t="s">
        <v>303</v>
      </c>
      <c r="AL883" t="s">
        <v>303</v>
      </c>
      <c r="AM883">
        <v>0</v>
      </c>
      <c r="AN883">
        <v>0</v>
      </c>
      <c r="AO883">
        <f>1-AM883/AN883</f>
        <v>0</v>
      </c>
      <c r="AP883">
        <v>0</v>
      </c>
      <c r="AQ883" t="s">
        <v>303</v>
      </c>
      <c r="AR883" t="s">
        <v>303</v>
      </c>
      <c r="AS883">
        <v>0</v>
      </c>
      <c r="AT883">
        <v>0</v>
      </c>
      <c r="AU883">
        <f>1-AS883/AT883</f>
        <v>0</v>
      </c>
      <c r="AV883">
        <v>0.5</v>
      </c>
      <c r="AW883">
        <f>BV883</f>
        <v>0</v>
      </c>
      <c r="AX883">
        <f>K883</f>
        <v>0</v>
      </c>
      <c r="AY883">
        <f>AU883*AV883*AW883</f>
        <v>0</v>
      </c>
      <c r="AZ883">
        <f>(AX883-AP883)/AW883</f>
        <v>0</v>
      </c>
      <c r="BA883">
        <f>(AN883-AT883)/AT883</f>
        <v>0</v>
      </c>
      <c r="BB883">
        <f>AM883/(AO883+AM883/AT883)</f>
        <v>0</v>
      </c>
      <c r="BC883" t="s">
        <v>303</v>
      </c>
      <c r="BD883">
        <v>0</v>
      </c>
      <c r="BE883">
        <f>IF(BD883&lt;&gt;0, BD883, BB883)</f>
        <v>0</v>
      </c>
      <c r="BF883">
        <f>1-BE883/AT883</f>
        <v>0</v>
      </c>
      <c r="BG883">
        <f>(AT883-AS883)/(AT883-BE883)</f>
        <v>0</v>
      </c>
      <c r="BH883">
        <f>(AN883-AT883)/(AN883-BE883)</f>
        <v>0</v>
      </c>
      <c r="BI883">
        <f>(AT883-AS883)/(AT883-AM883)</f>
        <v>0</v>
      </c>
      <c r="BJ883">
        <f>(AN883-AT883)/(AN883-AM883)</f>
        <v>0</v>
      </c>
      <c r="BK883">
        <f>(BG883*BE883/AS883)</f>
        <v>0</v>
      </c>
      <c r="BL883">
        <f>(1-BK883)</f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f>$B$11*CS883+$C$11*CT883+$F$11*CU883*(1-CX883)</f>
        <v>0</v>
      </c>
      <c r="BV883">
        <f>BU883*BW883</f>
        <v>0</v>
      </c>
      <c r="BW883">
        <f>($B$11*$D$9+$C$11*$D$9+$F$11*((DH883+CZ883)/MAX(DH883+CZ883+DI883, 0.1)*$I$9+DI883/MAX(DH883+CZ883+DI883, 0.1)*$J$9))/($B$11+$C$11+$F$11)</f>
        <v>0</v>
      </c>
      <c r="BX883">
        <f>($B$11*$K$9+$C$11*$K$9+$F$11*((DH883+CZ883)/MAX(DH883+CZ883+DI883, 0.1)*$P$9+DI883/MAX(DH883+CZ883+DI883, 0.1)*$Q$9))/($B$11+$C$11+$F$11)</f>
        <v>0</v>
      </c>
      <c r="BY883">
        <v>6</v>
      </c>
      <c r="BZ883">
        <v>0.5</v>
      </c>
      <c r="CA883" t="s">
        <v>304</v>
      </c>
      <c r="CB883">
        <v>2</v>
      </c>
      <c r="CC883">
        <v>1625678947.5</v>
      </c>
      <c r="CD883">
        <v>405.868</v>
      </c>
      <c r="CE883">
        <v>419.932333333333</v>
      </c>
      <c r="CF883">
        <v>24.8101333333333</v>
      </c>
      <c r="CG883">
        <v>20.0725</v>
      </c>
      <c r="CH883">
        <v>420.209666666667</v>
      </c>
      <c r="CI883">
        <v>26.5187333333333</v>
      </c>
      <c r="CJ883">
        <v>500.040666666667</v>
      </c>
      <c r="CK883">
        <v>100.42</v>
      </c>
      <c r="CL883">
        <v>0.100080633333333</v>
      </c>
      <c r="CM883">
        <v>39.4472333333333</v>
      </c>
      <c r="CN883">
        <v>38.2789</v>
      </c>
      <c r="CO883">
        <v>999.9</v>
      </c>
      <c r="CP883">
        <v>0</v>
      </c>
      <c r="CQ883">
        <v>0</v>
      </c>
      <c r="CR883">
        <v>9990.62666666667</v>
      </c>
      <c r="CS883">
        <v>0</v>
      </c>
      <c r="CT883">
        <v>5.26137666666667</v>
      </c>
      <c r="CU883">
        <v>1045.94333333333</v>
      </c>
      <c r="CV883">
        <v>0.962009666666667</v>
      </c>
      <c r="CW883">
        <v>0.0379900333333333</v>
      </c>
      <c r="CX883">
        <v>0</v>
      </c>
      <c r="CY883">
        <v>1041.38</v>
      </c>
      <c r="CZ883">
        <v>4.99912</v>
      </c>
      <c r="DA883">
        <v>10970.3</v>
      </c>
      <c r="DB883">
        <v>6712.46</v>
      </c>
      <c r="DC883">
        <v>40.2703333333333</v>
      </c>
      <c r="DD883">
        <v>42.5</v>
      </c>
      <c r="DE883">
        <v>41.562</v>
      </c>
      <c r="DF883">
        <v>42.25</v>
      </c>
      <c r="DG883">
        <v>43.1873333333333</v>
      </c>
      <c r="DH883">
        <v>1001.4</v>
      </c>
      <c r="DI883">
        <v>39.55</v>
      </c>
      <c r="DJ883">
        <v>0</v>
      </c>
      <c r="DK883">
        <v>1625678949.2</v>
      </c>
      <c r="DL883">
        <v>0</v>
      </c>
      <c r="DM883">
        <v>1042.34769230769</v>
      </c>
      <c r="DN883">
        <v>-9.58700856648568</v>
      </c>
      <c r="DO883">
        <v>-86.8341881408768</v>
      </c>
      <c r="DP883">
        <v>10979.8269230769</v>
      </c>
      <c r="DQ883">
        <v>15</v>
      </c>
      <c r="DR883">
        <v>1625677134.6</v>
      </c>
      <c r="DS883" t="s">
        <v>305</v>
      </c>
      <c r="DT883">
        <v>1625677128.6</v>
      </c>
      <c r="DU883">
        <v>1625677134.6</v>
      </c>
      <c r="DV883">
        <v>2</v>
      </c>
      <c r="DW883">
        <v>0.041</v>
      </c>
      <c r="DX883">
        <v>0.026</v>
      </c>
      <c r="DY883">
        <v>-14.347</v>
      </c>
      <c r="DZ883">
        <v>-1.389</v>
      </c>
      <c r="EA883">
        <v>420</v>
      </c>
      <c r="EB883">
        <v>5</v>
      </c>
      <c r="EC883">
        <v>0.14</v>
      </c>
      <c r="ED883">
        <v>0.08</v>
      </c>
      <c r="EE883">
        <v>-14.1793292682927</v>
      </c>
      <c r="EF883">
        <v>0.295482229965164</v>
      </c>
      <c r="EG883">
        <v>0.0609147034351029</v>
      </c>
      <c r="EH883">
        <v>1</v>
      </c>
      <c r="EI883">
        <v>1042.76</v>
      </c>
      <c r="EJ883">
        <v>-9.37291585127294</v>
      </c>
      <c r="EK883">
        <v>0.980029154085276</v>
      </c>
      <c r="EL883">
        <v>1</v>
      </c>
      <c r="EM883">
        <v>4.72102243902439</v>
      </c>
      <c r="EN883">
        <v>0.213651219512208</v>
      </c>
      <c r="EO883">
        <v>0.0245553840681445</v>
      </c>
      <c r="EP883">
        <v>0</v>
      </c>
      <c r="EQ883">
        <v>2</v>
      </c>
      <c r="ER883">
        <v>3</v>
      </c>
      <c r="ES883" t="s">
        <v>349</v>
      </c>
      <c r="ET883">
        <v>100</v>
      </c>
      <c r="EU883">
        <v>100</v>
      </c>
      <c r="EV883">
        <v>-14.341</v>
      </c>
      <c r="EW883">
        <v>-1.7088</v>
      </c>
      <c r="EX883">
        <v>-14.3476998515065</v>
      </c>
      <c r="EY883">
        <v>0.000485247639819423</v>
      </c>
      <c r="EZ883">
        <v>-1.36446825205216e-06</v>
      </c>
      <c r="FA883">
        <v>5.78542989185787e-10</v>
      </c>
      <c r="FB883">
        <v>-1.1099058739466</v>
      </c>
      <c r="FC883">
        <v>-0.0508365997127688</v>
      </c>
      <c r="FD883">
        <v>0.00161886503163497</v>
      </c>
      <c r="FE883">
        <v>-2.08621555845513e-05</v>
      </c>
      <c r="FF883">
        <v>0</v>
      </c>
      <c r="FG883">
        <v>2096</v>
      </c>
      <c r="FH883">
        <v>2</v>
      </c>
      <c r="FI883">
        <v>28</v>
      </c>
      <c r="FJ883">
        <v>30.3</v>
      </c>
      <c r="FK883">
        <v>30.2</v>
      </c>
      <c r="FL883">
        <v>18</v>
      </c>
      <c r="FM883">
        <v>496.247</v>
      </c>
      <c r="FN883">
        <v>519.165</v>
      </c>
      <c r="FO883">
        <v>47.2633</v>
      </c>
      <c r="FP883">
        <v>27.6313</v>
      </c>
      <c r="FQ883">
        <v>30.0008</v>
      </c>
      <c r="FR883">
        <v>27.3311</v>
      </c>
      <c r="FS883">
        <v>27.2745</v>
      </c>
      <c r="FT883">
        <v>21.7118</v>
      </c>
      <c r="FU883">
        <v>0</v>
      </c>
      <c r="FV883">
        <v>41.3878</v>
      </c>
      <c r="FW883">
        <v>47.56</v>
      </c>
      <c r="FX883">
        <v>420</v>
      </c>
      <c r="FY883">
        <v>20.1389</v>
      </c>
      <c r="FZ883">
        <v>101.572</v>
      </c>
      <c r="GA883">
        <v>96.0533</v>
      </c>
    </row>
    <row r="884" spans="1:183">
      <c r="A884">
        <v>868</v>
      </c>
      <c r="B884">
        <v>1625678950.5</v>
      </c>
      <c r="C884">
        <v>1734.40000009537</v>
      </c>
      <c r="D884" t="s">
        <v>2042</v>
      </c>
      <c r="E884" t="s">
        <v>2043</v>
      </c>
      <c r="F884">
        <v>1</v>
      </c>
      <c r="G884" t="s">
        <v>302</v>
      </c>
      <c r="H884">
        <v>1625678949.5</v>
      </c>
      <c r="I884">
        <f>(J884)/1000</f>
        <v>0</v>
      </c>
      <c r="J884">
        <f>1000*CJ884*AH884*(CF884-CG884)/(100*BY884*(1000-AH884*CF884))</f>
        <v>0</v>
      </c>
      <c r="K884">
        <f>CJ884*AH884*(CE884-CD884*(1000-AH884*CG884)/(1000-AH884*CF884))/(100*BY884)</f>
        <v>0</v>
      </c>
      <c r="L884">
        <f>CD884 - IF(AH884&gt;1, K884*BY884*100.0/(AJ884*CR884), 0)</f>
        <v>0</v>
      </c>
      <c r="M884">
        <f>((S884-I884/2)*L884-K884)/(S884+I884/2)</f>
        <v>0</v>
      </c>
      <c r="N884">
        <f>M884*(CK884+CL884)/1000.0</f>
        <v>0</v>
      </c>
      <c r="O884">
        <f>(CD884 - IF(AH884&gt;1, K884*BY884*100.0/(AJ884*CR884), 0))*(CK884+CL884)/1000.0</f>
        <v>0</v>
      </c>
      <c r="P884">
        <f>2.0/((1/R884-1/Q884)+SIGN(R884)*SQRT((1/R884-1/Q884)*(1/R884-1/Q884) + 4*BZ884/((BZ884+1)*(BZ884+1))*(2*1/R884*1/Q884-1/Q884*1/Q884)))</f>
        <v>0</v>
      </c>
      <c r="Q884">
        <f>IF(LEFT(CA884,1)&lt;&gt;"0",IF(LEFT(CA884,1)="1",3.0,CB884),$D$5+$E$5*(CR884*CK884/($K$5*1000))+$F$5*(CR884*CK884/($K$5*1000))*MAX(MIN(BY884,$J$5),$I$5)*MAX(MIN(BY884,$J$5),$I$5)+$G$5*MAX(MIN(BY884,$J$5),$I$5)*(CR884*CK884/($K$5*1000))+$H$5*(CR884*CK884/($K$5*1000))*(CR884*CK884/($K$5*1000)))</f>
        <v>0</v>
      </c>
      <c r="R884">
        <f>I884*(1000-(1000*0.61365*exp(17.502*V884/(240.97+V884))/(CK884+CL884)+CF884)/2)/(1000*0.61365*exp(17.502*V884/(240.97+V884))/(CK884+CL884)-CF884)</f>
        <v>0</v>
      </c>
      <c r="S884">
        <f>1/((BZ884+1)/(P884/1.6)+1/(Q884/1.37)) + BZ884/((BZ884+1)/(P884/1.6) + BZ884/(Q884/1.37))</f>
        <v>0</v>
      </c>
      <c r="T884">
        <f>(BU884*BX884)</f>
        <v>0</v>
      </c>
      <c r="U884">
        <f>(CM884+(T884+2*0.95*5.67E-8*(((CM884+$B$7)+273)^4-(CM884+273)^4)-44100*I884)/(1.84*29.3*Q884+8*0.95*5.67E-8*(CM884+273)^3))</f>
        <v>0</v>
      </c>
      <c r="V884">
        <f>($C$7*CN884+$D$7*CO884+$E$7*U884)</f>
        <v>0</v>
      </c>
      <c r="W884">
        <f>0.61365*exp(17.502*V884/(240.97+V884))</f>
        <v>0</v>
      </c>
      <c r="X884">
        <f>(Y884/Z884*100)</f>
        <v>0</v>
      </c>
      <c r="Y884">
        <f>CF884*(CK884+CL884)/1000</f>
        <v>0</v>
      </c>
      <c r="Z884">
        <f>0.61365*exp(17.502*CM884/(240.97+CM884))</f>
        <v>0</v>
      </c>
      <c r="AA884">
        <f>(W884-CF884*(CK884+CL884)/1000)</f>
        <v>0</v>
      </c>
      <c r="AB884">
        <f>(-I884*44100)</f>
        <v>0</v>
      </c>
      <c r="AC884">
        <f>2*29.3*Q884*0.92*(CM884-V884)</f>
        <v>0</v>
      </c>
      <c r="AD884">
        <f>2*0.95*5.67E-8*(((CM884+$B$7)+273)^4-(V884+273)^4)</f>
        <v>0</v>
      </c>
      <c r="AE884">
        <f>T884+AD884+AB884+AC884</f>
        <v>0</v>
      </c>
      <c r="AF884">
        <v>0</v>
      </c>
      <c r="AG884">
        <v>0</v>
      </c>
      <c r="AH884">
        <f>IF(AF884*$H$13&gt;=AJ884,1.0,(AJ884/(AJ884-AF884*$H$13)))</f>
        <v>0</v>
      </c>
      <c r="AI884">
        <f>(AH884-1)*100</f>
        <v>0</v>
      </c>
      <c r="AJ884">
        <f>MAX(0,($B$13+$C$13*CR884)/(1+$D$13*CR884)*CK884/(CM884+273)*$E$13)</f>
        <v>0</v>
      </c>
      <c r="AK884" t="s">
        <v>303</v>
      </c>
      <c r="AL884" t="s">
        <v>303</v>
      </c>
      <c r="AM884">
        <v>0</v>
      </c>
      <c r="AN884">
        <v>0</v>
      </c>
      <c r="AO884">
        <f>1-AM884/AN884</f>
        <v>0</v>
      </c>
      <c r="AP884">
        <v>0</v>
      </c>
      <c r="AQ884" t="s">
        <v>303</v>
      </c>
      <c r="AR884" t="s">
        <v>303</v>
      </c>
      <c r="AS884">
        <v>0</v>
      </c>
      <c r="AT884">
        <v>0</v>
      </c>
      <c r="AU884">
        <f>1-AS884/AT884</f>
        <v>0</v>
      </c>
      <c r="AV884">
        <v>0.5</v>
      </c>
      <c r="AW884">
        <f>BV884</f>
        <v>0</v>
      </c>
      <c r="AX884">
        <f>K884</f>
        <v>0</v>
      </c>
      <c r="AY884">
        <f>AU884*AV884*AW884</f>
        <v>0</v>
      </c>
      <c r="AZ884">
        <f>(AX884-AP884)/AW884</f>
        <v>0</v>
      </c>
      <c r="BA884">
        <f>(AN884-AT884)/AT884</f>
        <v>0</v>
      </c>
      <c r="BB884">
        <f>AM884/(AO884+AM884/AT884)</f>
        <v>0</v>
      </c>
      <c r="BC884" t="s">
        <v>303</v>
      </c>
      <c r="BD884">
        <v>0</v>
      </c>
      <c r="BE884">
        <f>IF(BD884&lt;&gt;0, BD884, BB884)</f>
        <v>0</v>
      </c>
      <c r="BF884">
        <f>1-BE884/AT884</f>
        <v>0</v>
      </c>
      <c r="BG884">
        <f>(AT884-AS884)/(AT884-BE884)</f>
        <v>0</v>
      </c>
      <c r="BH884">
        <f>(AN884-AT884)/(AN884-BE884)</f>
        <v>0</v>
      </c>
      <c r="BI884">
        <f>(AT884-AS884)/(AT884-AM884)</f>
        <v>0</v>
      </c>
      <c r="BJ884">
        <f>(AN884-AT884)/(AN884-AM884)</f>
        <v>0</v>
      </c>
      <c r="BK884">
        <f>(BG884*BE884/AS884)</f>
        <v>0</v>
      </c>
      <c r="BL884">
        <f>(1-BK884)</f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f>$B$11*CS884+$C$11*CT884+$F$11*CU884*(1-CX884)</f>
        <v>0</v>
      </c>
      <c r="BV884">
        <f>BU884*BW884</f>
        <v>0</v>
      </c>
      <c r="BW884">
        <f>($B$11*$D$9+$C$11*$D$9+$F$11*((DH884+CZ884)/MAX(DH884+CZ884+DI884, 0.1)*$I$9+DI884/MAX(DH884+CZ884+DI884, 0.1)*$J$9))/($B$11+$C$11+$F$11)</f>
        <v>0</v>
      </c>
      <c r="BX884">
        <f>($B$11*$K$9+$C$11*$K$9+$F$11*((DH884+CZ884)/MAX(DH884+CZ884+DI884, 0.1)*$P$9+DI884/MAX(DH884+CZ884+DI884, 0.1)*$Q$9))/($B$11+$C$11+$F$11)</f>
        <v>0</v>
      </c>
      <c r="BY884">
        <v>6</v>
      </c>
      <c r="BZ884">
        <v>0.5</v>
      </c>
      <c r="CA884" t="s">
        <v>304</v>
      </c>
      <c r="CB884">
        <v>2</v>
      </c>
      <c r="CC884">
        <v>1625678949.5</v>
      </c>
      <c r="CD884">
        <v>405.877</v>
      </c>
      <c r="CE884">
        <v>419.95</v>
      </c>
      <c r="CF884">
        <v>24.8378666666667</v>
      </c>
      <c r="CG884">
        <v>20.0788</v>
      </c>
      <c r="CH884">
        <v>420.218666666667</v>
      </c>
      <c r="CI884">
        <v>26.5467333333333</v>
      </c>
      <c r="CJ884">
        <v>499.943666666667</v>
      </c>
      <c r="CK884">
        <v>100.418333333333</v>
      </c>
      <c r="CL884">
        <v>0.0996837333333333</v>
      </c>
      <c r="CM884">
        <v>39.4715</v>
      </c>
      <c r="CN884">
        <v>38.3101666666667</v>
      </c>
      <c r="CO884">
        <v>999.9</v>
      </c>
      <c r="CP884">
        <v>0</v>
      </c>
      <c r="CQ884">
        <v>0</v>
      </c>
      <c r="CR884">
        <v>9995.62666666667</v>
      </c>
      <c r="CS884">
        <v>0</v>
      </c>
      <c r="CT884">
        <v>5.29355</v>
      </c>
      <c r="CU884">
        <v>1046.03333333333</v>
      </c>
      <c r="CV884">
        <v>0.962009666666667</v>
      </c>
      <c r="CW884">
        <v>0.0379900333333333</v>
      </c>
      <c r="CX884">
        <v>0</v>
      </c>
      <c r="CY884">
        <v>1041.27666666667</v>
      </c>
      <c r="CZ884">
        <v>4.99912</v>
      </c>
      <c r="DA884">
        <v>10969.3333333333</v>
      </c>
      <c r="DB884">
        <v>6713.05</v>
      </c>
      <c r="DC884">
        <v>40.2913333333333</v>
      </c>
      <c r="DD884">
        <v>42.5</v>
      </c>
      <c r="DE884">
        <v>41.687</v>
      </c>
      <c r="DF884">
        <v>42.2913333333333</v>
      </c>
      <c r="DG884">
        <v>43.2083333333333</v>
      </c>
      <c r="DH884">
        <v>1001.48666666667</v>
      </c>
      <c r="DI884">
        <v>39.5533333333333</v>
      </c>
      <c r="DJ884">
        <v>0</v>
      </c>
      <c r="DK884">
        <v>1625678951.6</v>
      </c>
      <c r="DL884">
        <v>0</v>
      </c>
      <c r="DM884">
        <v>1041.97538461538</v>
      </c>
      <c r="DN884">
        <v>-8.12649573692594</v>
      </c>
      <c r="DO884">
        <v>-74.8341881394908</v>
      </c>
      <c r="DP884">
        <v>10976.5653846154</v>
      </c>
      <c r="DQ884">
        <v>15</v>
      </c>
      <c r="DR884">
        <v>1625677134.6</v>
      </c>
      <c r="DS884" t="s">
        <v>305</v>
      </c>
      <c r="DT884">
        <v>1625677128.6</v>
      </c>
      <c r="DU884">
        <v>1625677134.6</v>
      </c>
      <c r="DV884">
        <v>2</v>
      </c>
      <c r="DW884">
        <v>0.041</v>
      </c>
      <c r="DX884">
        <v>0.026</v>
      </c>
      <c r="DY884">
        <v>-14.347</v>
      </c>
      <c r="DZ884">
        <v>-1.389</v>
      </c>
      <c r="EA884">
        <v>420</v>
      </c>
      <c r="EB884">
        <v>5</v>
      </c>
      <c r="EC884">
        <v>0.14</v>
      </c>
      <c r="ED884">
        <v>0.08</v>
      </c>
      <c r="EE884">
        <v>-14.1647536585366</v>
      </c>
      <c r="EF884">
        <v>0.388935888501737</v>
      </c>
      <c r="EG884">
        <v>0.0671592177991643</v>
      </c>
      <c r="EH884">
        <v>1</v>
      </c>
      <c r="EI884">
        <v>1042.41727272727</v>
      </c>
      <c r="EJ884">
        <v>-8.98237978534661</v>
      </c>
      <c r="EK884">
        <v>0.897755695752572</v>
      </c>
      <c r="EL884">
        <v>1</v>
      </c>
      <c r="EM884">
        <v>4.72921902439024</v>
      </c>
      <c r="EN884">
        <v>0.17732257839721</v>
      </c>
      <c r="EO884">
        <v>0.0207498729710925</v>
      </c>
      <c r="EP884">
        <v>0</v>
      </c>
      <c r="EQ884">
        <v>2</v>
      </c>
      <c r="ER884">
        <v>3</v>
      </c>
      <c r="ES884" t="s">
        <v>349</v>
      </c>
      <c r="ET884">
        <v>100</v>
      </c>
      <c r="EU884">
        <v>100</v>
      </c>
      <c r="EV884">
        <v>-14.342</v>
      </c>
      <c r="EW884">
        <v>-1.709</v>
      </c>
      <c r="EX884">
        <v>-14.3476998515065</v>
      </c>
      <c r="EY884">
        <v>0.000485247639819423</v>
      </c>
      <c r="EZ884">
        <v>-1.36446825205216e-06</v>
      </c>
      <c r="FA884">
        <v>5.78542989185787e-10</v>
      </c>
      <c r="FB884">
        <v>-1.1099058739466</v>
      </c>
      <c r="FC884">
        <v>-0.0508365997127688</v>
      </c>
      <c r="FD884">
        <v>0.00161886503163497</v>
      </c>
      <c r="FE884">
        <v>-2.08621555845513e-05</v>
      </c>
      <c r="FF884">
        <v>0</v>
      </c>
      <c r="FG884">
        <v>2096</v>
      </c>
      <c r="FH884">
        <v>2</v>
      </c>
      <c r="FI884">
        <v>28</v>
      </c>
      <c r="FJ884">
        <v>30.4</v>
      </c>
      <c r="FK884">
        <v>30.3</v>
      </c>
      <c r="FL884">
        <v>18</v>
      </c>
      <c r="FM884">
        <v>496.168</v>
      </c>
      <c r="FN884">
        <v>519.137</v>
      </c>
      <c r="FO884">
        <v>47.2923</v>
      </c>
      <c r="FP884">
        <v>27.636</v>
      </c>
      <c r="FQ884">
        <v>30.0006</v>
      </c>
      <c r="FR884">
        <v>27.3339</v>
      </c>
      <c r="FS884">
        <v>27.2774</v>
      </c>
      <c r="FT884">
        <v>21.7107</v>
      </c>
      <c r="FU884">
        <v>0</v>
      </c>
      <c r="FV884">
        <v>41.3878</v>
      </c>
      <c r="FW884">
        <v>47.63</v>
      </c>
      <c r="FX884">
        <v>420</v>
      </c>
      <c r="FY884">
        <v>20.1484</v>
      </c>
      <c r="FZ884">
        <v>101.571</v>
      </c>
      <c r="GA884">
        <v>96.0522</v>
      </c>
    </row>
    <row r="885" spans="1:183">
      <c r="A885">
        <v>869</v>
      </c>
      <c r="B885">
        <v>1625678952.5</v>
      </c>
      <c r="C885">
        <v>1736.40000009537</v>
      </c>
      <c r="D885" t="s">
        <v>2044</v>
      </c>
      <c r="E885" t="s">
        <v>2045</v>
      </c>
      <c r="F885">
        <v>1</v>
      </c>
      <c r="G885" t="s">
        <v>302</v>
      </c>
      <c r="H885">
        <v>1625678951.5</v>
      </c>
      <c r="I885">
        <f>(J885)/1000</f>
        <v>0</v>
      </c>
      <c r="J885">
        <f>1000*CJ885*AH885*(CF885-CG885)/(100*BY885*(1000-AH885*CF885))</f>
        <v>0</v>
      </c>
      <c r="K885">
        <f>CJ885*AH885*(CE885-CD885*(1000-AH885*CG885)/(1000-AH885*CF885))/(100*BY885)</f>
        <v>0</v>
      </c>
      <c r="L885">
        <f>CD885 - IF(AH885&gt;1, K885*BY885*100.0/(AJ885*CR885), 0)</f>
        <v>0</v>
      </c>
      <c r="M885">
        <f>((S885-I885/2)*L885-K885)/(S885+I885/2)</f>
        <v>0</v>
      </c>
      <c r="N885">
        <f>M885*(CK885+CL885)/1000.0</f>
        <v>0</v>
      </c>
      <c r="O885">
        <f>(CD885 - IF(AH885&gt;1, K885*BY885*100.0/(AJ885*CR885), 0))*(CK885+CL885)/1000.0</f>
        <v>0</v>
      </c>
      <c r="P885">
        <f>2.0/((1/R885-1/Q885)+SIGN(R885)*SQRT((1/R885-1/Q885)*(1/R885-1/Q885) + 4*BZ885/((BZ885+1)*(BZ885+1))*(2*1/R885*1/Q885-1/Q885*1/Q885)))</f>
        <v>0</v>
      </c>
      <c r="Q885">
        <f>IF(LEFT(CA885,1)&lt;&gt;"0",IF(LEFT(CA885,1)="1",3.0,CB885),$D$5+$E$5*(CR885*CK885/($K$5*1000))+$F$5*(CR885*CK885/($K$5*1000))*MAX(MIN(BY885,$J$5),$I$5)*MAX(MIN(BY885,$J$5),$I$5)+$G$5*MAX(MIN(BY885,$J$5),$I$5)*(CR885*CK885/($K$5*1000))+$H$5*(CR885*CK885/($K$5*1000))*(CR885*CK885/($K$5*1000)))</f>
        <v>0</v>
      </c>
      <c r="R885">
        <f>I885*(1000-(1000*0.61365*exp(17.502*V885/(240.97+V885))/(CK885+CL885)+CF885)/2)/(1000*0.61365*exp(17.502*V885/(240.97+V885))/(CK885+CL885)-CF885)</f>
        <v>0</v>
      </c>
      <c r="S885">
        <f>1/((BZ885+1)/(P885/1.6)+1/(Q885/1.37)) + BZ885/((BZ885+1)/(P885/1.6) + BZ885/(Q885/1.37))</f>
        <v>0</v>
      </c>
      <c r="T885">
        <f>(BU885*BX885)</f>
        <v>0</v>
      </c>
      <c r="U885">
        <f>(CM885+(T885+2*0.95*5.67E-8*(((CM885+$B$7)+273)^4-(CM885+273)^4)-44100*I885)/(1.84*29.3*Q885+8*0.95*5.67E-8*(CM885+273)^3))</f>
        <v>0</v>
      </c>
      <c r="V885">
        <f>($C$7*CN885+$D$7*CO885+$E$7*U885)</f>
        <v>0</v>
      </c>
      <c r="W885">
        <f>0.61365*exp(17.502*V885/(240.97+V885))</f>
        <v>0</v>
      </c>
      <c r="X885">
        <f>(Y885/Z885*100)</f>
        <v>0</v>
      </c>
      <c r="Y885">
        <f>CF885*(CK885+CL885)/1000</f>
        <v>0</v>
      </c>
      <c r="Z885">
        <f>0.61365*exp(17.502*CM885/(240.97+CM885))</f>
        <v>0</v>
      </c>
      <c r="AA885">
        <f>(W885-CF885*(CK885+CL885)/1000)</f>
        <v>0</v>
      </c>
      <c r="AB885">
        <f>(-I885*44100)</f>
        <v>0</v>
      </c>
      <c r="AC885">
        <f>2*29.3*Q885*0.92*(CM885-V885)</f>
        <v>0</v>
      </c>
      <c r="AD885">
        <f>2*0.95*5.67E-8*(((CM885+$B$7)+273)^4-(V885+273)^4)</f>
        <v>0</v>
      </c>
      <c r="AE885">
        <f>T885+AD885+AB885+AC885</f>
        <v>0</v>
      </c>
      <c r="AF885">
        <v>0</v>
      </c>
      <c r="AG885">
        <v>0</v>
      </c>
      <c r="AH885">
        <f>IF(AF885*$H$13&gt;=AJ885,1.0,(AJ885/(AJ885-AF885*$H$13)))</f>
        <v>0</v>
      </c>
      <c r="AI885">
        <f>(AH885-1)*100</f>
        <v>0</v>
      </c>
      <c r="AJ885">
        <f>MAX(0,($B$13+$C$13*CR885)/(1+$D$13*CR885)*CK885/(CM885+273)*$E$13)</f>
        <v>0</v>
      </c>
      <c r="AK885" t="s">
        <v>303</v>
      </c>
      <c r="AL885" t="s">
        <v>303</v>
      </c>
      <c r="AM885">
        <v>0</v>
      </c>
      <c r="AN885">
        <v>0</v>
      </c>
      <c r="AO885">
        <f>1-AM885/AN885</f>
        <v>0</v>
      </c>
      <c r="AP885">
        <v>0</v>
      </c>
      <c r="AQ885" t="s">
        <v>303</v>
      </c>
      <c r="AR885" t="s">
        <v>303</v>
      </c>
      <c r="AS885">
        <v>0</v>
      </c>
      <c r="AT885">
        <v>0</v>
      </c>
      <c r="AU885">
        <f>1-AS885/AT885</f>
        <v>0</v>
      </c>
      <c r="AV885">
        <v>0.5</v>
      </c>
      <c r="AW885">
        <f>BV885</f>
        <v>0</v>
      </c>
      <c r="AX885">
        <f>K885</f>
        <v>0</v>
      </c>
      <c r="AY885">
        <f>AU885*AV885*AW885</f>
        <v>0</v>
      </c>
      <c r="AZ885">
        <f>(AX885-AP885)/AW885</f>
        <v>0</v>
      </c>
      <c r="BA885">
        <f>(AN885-AT885)/AT885</f>
        <v>0</v>
      </c>
      <c r="BB885">
        <f>AM885/(AO885+AM885/AT885)</f>
        <v>0</v>
      </c>
      <c r="BC885" t="s">
        <v>303</v>
      </c>
      <c r="BD885">
        <v>0</v>
      </c>
      <c r="BE885">
        <f>IF(BD885&lt;&gt;0, BD885, BB885)</f>
        <v>0</v>
      </c>
      <c r="BF885">
        <f>1-BE885/AT885</f>
        <v>0</v>
      </c>
      <c r="BG885">
        <f>(AT885-AS885)/(AT885-BE885)</f>
        <v>0</v>
      </c>
      <c r="BH885">
        <f>(AN885-AT885)/(AN885-BE885)</f>
        <v>0</v>
      </c>
      <c r="BI885">
        <f>(AT885-AS885)/(AT885-AM885)</f>
        <v>0</v>
      </c>
      <c r="BJ885">
        <f>(AN885-AT885)/(AN885-AM885)</f>
        <v>0</v>
      </c>
      <c r="BK885">
        <f>(BG885*BE885/AS885)</f>
        <v>0</v>
      </c>
      <c r="BL885">
        <f>(1-BK885)</f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f>$B$11*CS885+$C$11*CT885+$F$11*CU885*(1-CX885)</f>
        <v>0</v>
      </c>
      <c r="BV885">
        <f>BU885*BW885</f>
        <v>0</v>
      </c>
      <c r="BW885">
        <f>($B$11*$D$9+$C$11*$D$9+$F$11*((DH885+CZ885)/MAX(DH885+CZ885+DI885, 0.1)*$I$9+DI885/MAX(DH885+CZ885+DI885, 0.1)*$J$9))/($B$11+$C$11+$F$11)</f>
        <v>0</v>
      </c>
      <c r="BX885">
        <f>($B$11*$K$9+$C$11*$K$9+$F$11*((DH885+CZ885)/MAX(DH885+CZ885+DI885, 0.1)*$P$9+DI885/MAX(DH885+CZ885+DI885, 0.1)*$Q$9))/($B$11+$C$11+$F$11)</f>
        <v>0</v>
      </c>
      <c r="BY885">
        <v>6</v>
      </c>
      <c r="BZ885">
        <v>0.5</v>
      </c>
      <c r="CA885" t="s">
        <v>304</v>
      </c>
      <c r="CB885">
        <v>2</v>
      </c>
      <c r="CC885">
        <v>1625678951.5</v>
      </c>
      <c r="CD885">
        <v>405.859333333333</v>
      </c>
      <c r="CE885">
        <v>419.969666666667</v>
      </c>
      <c r="CF885">
        <v>24.8626666666667</v>
      </c>
      <c r="CG885">
        <v>20.0926</v>
      </c>
      <c r="CH885">
        <v>420.201</v>
      </c>
      <c r="CI885">
        <v>26.5717666666667</v>
      </c>
      <c r="CJ885">
        <v>499.915333333333</v>
      </c>
      <c r="CK885">
        <v>100.419666666667</v>
      </c>
      <c r="CL885">
        <v>0.0997917333333333</v>
      </c>
      <c r="CM885">
        <v>39.4977666666667</v>
      </c>
      <c r="CN885">
        <v>38.3339333333333</v>
      </c>
      <c r="CO885">
        <v>999.9</v>
      </c>
      <c r="CP885">
        <v>0</v>
      </c>
      <c r="CQ885">
        <v>0</v>
      </c>
      <c r="CR885">
        <v>9991.88</v>
      </c>
      <c r="CS885">
        <v>0</v>
      </c>
      <c r="CT885">
        <v>5.29355</v>
      </c>
      <c r="CU885">
        <v>1045.83666666667</v>
      </c>
      <c r="CV885">
        <v>0.962006</v>
      </c>
      <c r="CW885">
        <v>0.0379940333333333</v>
      </c>
      <c r="CX885">
        <v>0</v>
      </c>
      <c r="CY885">
        <v>1040.77</v>
      </c>
      <c r="CZ885">
        <v>4.99912</v>
      </c>
      <c r="DA885">
        <v>10964</v>
      </c>
      <c r="DB885">
        <v>6711.76</v>
      </c>
      <c r="DC885">
        <v>40.3333333333333</v>
      </c>
      <c r="DD885">
        <v>42.5</v>
      </c>
      <c r="DE885">
        <v>41.708</v>
      </c>
      <c r="DF885">
        <v>42.2703333333333</v>
      </c>
      <c r="DG885">
        <v>43.1873333333333</v>
      </c>
      <c r="DH885">
        <v>1001.29666666667</v>
      </c>
      <c r="DI885">
        <v>39.55</v>
      </c>
      <c r="DJ885">
        <v>0</v>
      </c>
      <c r="DK885">
        <v>1625678953.4</v>
      </c>
      <c r="DL885">
        <v>0</v>
      </c>
      <c r="DM885">
        <v>1041.6792</v>
      </c>
      <c r="DN885">
        <v>-8.08692307274183</v>
      </c>
      <c r="DO885">
        <v>-78.0769231175951</v>
      </c>
      <c r="DP885">
        <v>10973.572</v>
      </c>
      <c r="DQ885">
        <v>15</v>
      </c>
      <c r="DR885">
        <v>1625677134.6</v>
      </c>
      <c r="DS885" t="s">
        <v>305</v>
      </c>
      <c r="DT885">
        <v>1625677128.6</v>
      </c>
      <c r="DU885">
        <v>1625677134.6</v>
      </c>
      <c r="DV885">
        <v>2</v>
      </c>
      <c r="DW885">
        <v>0.041</v>
      </c>
      <c r="DX885">
        <v>0.026</v>
      </c>
      <c r="DY885">
        <v>-14.347</v>
      </c>
      <c r="DZ885">
        <v>-1.389</v>
      </c>
      <c r="EA885">
        <v>420</v>
      </c>
      <c r="EB885">
        <v>5</v>
      </c>
      <c r="EC885">
        <v>0.14</v>
      </c>
      <c r="ED885">
        <v>0.08</v>
      </c>
      <c r="EE885">
        <v>-14.1559341463415</v>
      </c>
      <c r="EF885">
        <v>0.403471777003477</v>
      </c>
      <c r="EG885">
        <v>0.0677271376590711</v>
      </c>
      <c r="EH885">
        <v>1</v>
      </c>
      <c r="EI885">
        <v>1042.1496969697</v>
      </c>
      <c r="EJ885">
        <v>-9.04292207974467</v>
      </c>
      <c r="EK885">
        <v>0.901744050390706</v>
      </c>
      <c r="EL885">
        <v>1</v>
      </c>
      <c r="EM885">
        <v>4.73694414634146</v>
      </c>
      <c r="EN885">
        <v>0.168099512195125</v>
      </c>
      <c r="EO885">
        <v>0.019692573686992</v>
      </c>
      <c r="EP885">
        <v>0</v>
      </c>
      <c r="EQ885">
        <v>2</v>
      </c>
      <c r="ER885">
        <v>3</v>
      </c>
      <c r="ES885" t="s">
        <v>349</v>
      </c>
      <c r="ET885">
        <v>100</v>
      </c>
      <c r="EU885">
        <v>100</v>
      </c>
      <c r="EV885">
        <v>-14.341</v>
      </c>
      <c r="EW885">
        <v>-1.7092</v>
      </c>
      <c r="EX885">
        <v>-14.3476998515065</v>
      </c>
      <c r="EY885">
        <v>0.000485247639819423</v>
      </c>
      <c r="EZ885">
        <v>-1.36446825205216e-06</v>
      </c>
      <c r="FA885">
        <v>5.78542989185787e-10</v>
      </c>
      <c r="FB885">
        <v>-1.1099058739466</v>
      </c>
      <c r="FC885">
        <v>-0.0508365997127688</v>
      </c>
      <c r="FD885">
        <v>0.00161886503163497</v>
      </c>
      <c r="FE885">
        <v>-2.08621555845513e-05</v>
      </c>
      <c r="FF885">
        <v>0</v>
      </c>
      <c r="FG885">
        <v>2096</v>
      </c>
      <c r="FH885">
        <v>2</v>
      </c>
      <c r="FI885">
        <v>28</v>
      </c>
      <c r="FJ885">
        <v>30.4</v>
      </c>
      <c r="FK885">
        <v>30.3</v>
      </c>
      <c r="FL885">
        <v>18</v>
      </c>
      <c r="FM885">
        <v>496.3</v>
      </c>
      <c r="FN885">
        <v>518.799</v>
      </c>
      <c r="FO885">
        <v>47.3219</v>
      </c>
      <c r="FP885">
        <v>27.6406</v>
      </c>
      <c r="FQ885">
        <v>30.0005</v>
      </c>
      <c r="FR885">
        <v>27.3374</v>
      </c>
      <c r="FS885">
        <v>27.2802</v>
      </c>
      <c r="FT885">
        <v>21.7116</v>
      </c>
      <c r="FU885">
        <v>0</v>
      </c>
      <c r="FV885">
        <v>41.3878</v>
      </c>
      <c r="FW885">
        <v>47.63</v>
      </c>
      <c r="FX885">
        <v>420</v>
      </c>
      <c r="FY885">
        <v>20.1539</v>
      </c>
      <c r="FZ885">
        <v>101.57</v>
      </c>
      <c r="GA885">
        <v>96.0529</v>
      </c>
    </row>
    <row r="886" spans="1:183">
      <c r="A886">
        <v>870</v>
      </c>
      <c r="B886">
        <v>1625678954.5</v>
      </c>
      <c r="C886">
        <v>1738.40000009537</v>
      </c>
      <c r="D886" t="s">
        <v>2046</v>
      </c>
      <c r="E886" t="s">
        <v>2047</v>
      </c>
      <c r="F886">
        <v>1</v>
      </c>
      <c r="G886" t="s">
        <v>302</v>
      </c>
      <c r="H886">
        <v>1625678953.5</v>
      </c>
      <c r="I886">
        <f>(J886)/1000</f>
        <v>0</v>
      </c>
      <c r="J886">
        <f>1000*CJ886*AH886*(CF886-CG886)/(100*BY886*(1000-AH886*CF886))</f>
        <v>0</v>
      </c>
      <c r="K886">
        <f>CJ886*AH886*(CE886-CD886*(1000-AH886*CG886)/(1000-AH886*CF886))/(100*BY886)</f>
        <v>0</v>
      </c>
      <c r="L886">
        <f>CD886 - IF(AH886&gt;1, K886*BY886*100.0/(AJ886*CR886), 0)</f>
        <v>0</v>
      </c>
      <c r="M886">
        <f>((S886-I886/2)*L886-K886)/(S886+I886/2)</f>
        <v>0</v>
      </c>
      <c r="N886">
        <f>M886*(CK886+CL886)/1000.0</f>
        <v>0</v>
      </c>
      <c r="O886">
        <f>(CD886 - IF(AH886&gt;1, K886*BY886*100.0/(AJ886*CR886), 0))*(CK886+CL886)/1000.0</f>
        <v>0</v>
      </c>
      <c r="P886">
        <f>2.0/((1/R886-1/Q886)+SIGN(R886)*SQRT((1/R886-1/Q886)*(1/R886-1/Q886) + 4*BZ886/((BZ886+1)*(BZ886+1))*(2*1/R886*1/Q886-1/Q886*1/Q886)))</f>
        <v>0</v>
      </c>
      <c r="Q886">
        <f>IF(LEFT(CA886,1)&lt;&gt;"0",IF(LEFT(CA886,1)="1",3.0,CB886),$D$5+$E$5*(CR886*CK886/($K$5*1000))+$F$5*(CR886*CK886/($K$5*1000))*MAX(MIN(BY886,$J$5),$I$5)*MAX(MIN(BY886,$J$5),$I$5)+$G$5*MAX(MIN(BY886,$J$5),$I$5)*(CR886*CK886/($K$5*1000))+$H$5*(CR886*CK886/($K$5*1000))*(CR886*CK886/($K$5*1000)))</f>
        <v>0</v>
      </c>
      <c r="R886">
        <f>I886*(1000-(1000*0.61365*exp(17.502*V886/(240.97+V886))/(CK886+CL886)+CF886)/2)/(1000*0.61365*exp(17.502*V886/(240.97+V886))/(CK886+CL886)-CF886)</f>
        <v>0</v>
      </c>
      <c r="S886">
        <f>1/((BZ886+1)/(P886/1.6)+1/(Q886/1.37)) + BZ886/((BZ886+1)/(P886/1.6) + BZ886/(Q886/1.37))</f>
        <v>0</v>
      </c>
      <c r="T886">
        <f>(BU886*BX886)</f>
        <v>0</v>
      </c>
      <c r="U886">
        <f>(CM886+(T886+2*0.95*5.67E-8*(((CM886+$B$7)+273)^4-(CM886+273)^4)-44100*I886)/(1.84*29.3*Q886+8*0.95*5.67E-8*(CM886+273)^3))</f>
        <v>0</v>
      </c>
      <c r="V886">
        <f>($C$7*CN886+$D$7*CO886+$E$7*U886)</f>
        <v>0</v>
      </c>
      <c r="W886">
        <f>0.61365*exp(17.502*V886/(240.97+V886))</f>
        <v>0</v>
      </c>
      <c r="X886">
        <f>(Y886/Z886*100)</f>
        <v>0</v>
      </c>
      <c r="Y886">
        <f>CF886*(CK886+CL886)/1000</f>
        <v>0</v>
      </c>
      <c r="Z886">
        <f>0.61365*exp(17.502*CM886/(240.97+CM886))</f>
        <v>0</v>
      </c>
      <c r="AA886">
        <f>(W886-CF886*(CK886+CL886)/1000)</f>
        <v>0</v>
      </c>
      <c r="AB886">
        <f>(-I886*44100)</f>
        <v>0</v>
      </c>
      <c r="AC886">
        <f>2*29.3*Q886*0.92*(CM886-V886)</f>
        <v>0</v>
      </c>
      <c r="AD886">
        <f>2*0.95*5.67E-8*(((CM886+$B$7)+273)^4-(V886+273)^4)</f>
        <v>0</v>
      </c>
      <c r="AE886">
        <f>T886+AD886+AB886+AC886</f>
        <v>0</v>
      </c>
      <c r="AF886">
        <v>0</v>
      </c>
      <c r="AG886">
        <v>0</v>
      </c>
      <c r="AH886">
        <f>IF(AF886*$H$13&gt;=AJ886,1.0,(AJ886/(AJ886-AF886*$H$13)))</f>
        <v>0</v>
      </c>
      <c r="AI886">
        <f>(AH886-1)*100</f>
        <v>0</v>
      </c>
      <c r="AJ886">
        <f>MAX(0,($B$13+$C$13*CR886)/(1+$D$13*CR886)*CK886/(CM886+273)*$E$13)</f>
        <v>0</v>
      </c>
      <c r="AK886" t="s">
        <v>303</v>
      </c>
      <c r="AL886" t="s">
        <v>303</v>
      </c>
      <c r="AM886">
        <v>0</v>
      </c>
      <c r="AN886">
        <v>0</v>
      </c>
      <c r="AO886">
        <f>1-AM886/AN886</f>
        <v>0</v>
      </c>
      <c r="AP886">
        <v>0</v>
      </c>
      <c r="AQ886" t="s">
        <v>303</v>
      </c>
      <c r="AR886" t="s">
        <v>303</v>
      </c>
      <c r="AS886">
        <v>0</v>
      </c>
      <c r="AT886">
        <v>0</v>
      </c>
      <c r="AU886">
        <f>1-AS886/AT886</f>
        <v>0</v>
      </c>
      <c r="AV886">
        <v>0.5</v>
      </c>
      <c r="AW886">
        <f>BV886</f>
        <v>0</v>
      </c>
      <c r="AX886">
        <f>K886</f>
        <v>0</v>
      </c>
      <c r="AY886">
        <f>AU886*AV886*AW886</f>
        <v>0</v>
      </c>
      <c r="AZ886">
        <f>(AX886-AP886)/AW886</f>
        <v>0</v>
      </c>
      <c r="BA886">
        <f>(AN886-AT886)/AT886</f>
        <v>0</v>
      </c>
      <c r="BB886">
        <f>AM886/(AO886+AM886/AT886)</f>
        <v>0</v>
      </c>
      <c r="BC886" t="s">
        <v>303</v>
      </c>
      <c r="BD886">
        <v>0</v>
      </c>
      <c r="BE886">
        <f>IF(BD886&lt;&gt;0, BD886, BB886)</f>
        <v>0</v>
      </c>
      <c r="BF886">
        <f>1-BE886/AT886</f>
        <v>0</v>
      </c>
      <c r="BG886">
        <f>(AT886-AS886)/(AT886-BE886)</f>
        <v>0</v>
      </c>
      <c r="BH886">
        <f>(AN886-AT886)/(AN886-BE886)</f>
        <v>0</v>
      </c>
      <c r="BI886">
        <f>(AT886-AS886)/(AT886-AM886)</f>
        <v>0</v>
      </c>
      <c r="BJ886">
        <f>(AN886-AT886)/(AN886-AM886)</f>
        <v>0</v>
      </c>
      <c r="BK886">
        <f>(BG886*BE886/AS886)</f>
        <v>0</v>
      </c>
      <c r="BL886">
        <f>(1-BK886)</f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f>$B$11*CS886+$C$11*CT886+$F$11*CU886*(1-CX886)</f>
        <v>0</v>
      </c>
      <c r="BV886">
        <f>BU886*BW886</f>
        <v>0</v>
      </c>
      <c r="BW886">
        <f>($B$11*$D$9+$C$11*$D$9+$F$11*((DH886+CZ886)/MAX(DH886+CZ886+DI886, 0.1)*$I$9+DI886/MAX(DH886+CZ886+DI886, 0.1)*$J$9))/($B$11+$C$11+$F$11)</f>
        <v>0</v>
      </c>
      <c r="BX886">
        <f>($B$11*$K$9+$C$11*$K$9+$F$11*((DH886+CZ886)/MAX(DH886+CZ886+DI886, 0.1)*$P$9+DI886/MAX(DH886+CZ886+DI886, 0.1)*$Q$9))/($B$11+$C$11+$F$11)</f>
        <v>0</v>
      </c>
      <c r="BY886">
        <v>6</v>
      </c>
      <c r="BZ886">
        <v>0.5</v>
      </c>
      <c r="CA886" t="s">
        <v>304</v>
      </c>
      <c r="CB886">
        <v>2</v>
      </c>
      <c r="CC886">
        <v>1625678953.5</v>
      </c>
      <c r="CD886">
        <v>405.876666666667</v>
      </c>
      <c r="CE886">
        <v>419.989666666667</v>
      </c>
      <c r="CF886">
        <v>24.8841</v>
      </c>
      <c r="CG886">
        <v>20.1266666666667</v>
      </c>
      <c r="CH886">
        <v>420.218666666667</v>
      </c>
      <c r="CI886">
        <v>26.5934</v>
      </c>
      <c r="CJ886">
        <v>500.105333333333</v>
      </c>
      <c r="CK886">
        <v>100.420666666667</v>
      </c>
      <c r="CL886">
        <v>0.100409666666667</v>
      </c>
      <c r="CM886">
        <v>39.5258333333333</v>
      </c>
      <c r="CN886">
        <v>38.3545</v>
      </c>
      <c r="CO886">
        <v>999.9</v>
      </c>
      <c r="CP886">
        <v>0</v>
      </c>
      <c r="CQ886">
        <v>0</v>
      </c>
      <c r="CR886">
        <v>9997.08666666666</v>
      </c>
      <c r="CS886">
        <v>0</v>
      </c>
      <c r="CT886">
        <v>5.29355</v>
      </c>
      <c r="CU886">
        <v>1046.14</v>
      </c>
      <c r="CV886">
        <v>0.962007666666667</v>
      </c>
      <c r="CW886">
        <v>0.0379924666666667</v>
      </c>
      <c r="CX886">
        <v>0</v>
      </c>
      <c r="CY886">
        <v>1040.35666666667</v>
      </c>
      <c r="CZ886">
        <v>4.99912</v>
      </c>
      <c r="DA886">
        <v>10964.2333333333</v>
      </c>
      <c r="DB886">
        <v>6713.71</v>
      </c>
      <c r="DC886">
        <v>40.3123333333333</v>
      </c>
      <c r="DD886">
        <v>42.5</v>
      </c>
      <c r="DE886">
        <v>41.6663333333333</v>
      </c>
      <c r="DF886">
        <v>42.3123333333333</v>
      </c>
      <c r="DG886">
        <v>43.1873333333333</v>
      </c>
      <c r="DH886">
        <v>1001.58666666667</v>
      </c>
      <c r="DI886">
        <v>39.5566666666667</v>
      </c>
      <c r="DJ886">
        <v>0</v>
      </c>
      <c r="DK886">
        <v>1625678955.2</v>
      </c>
      <c r="DL886">
        <v>0</v>
      </c>
      <c r="DM886">
        <v>1041.45230769231</v>
      </c>
      <c r="DN886">
        <v>-8.48205129652139</v>
      </c>
      <c r="DO886">
        <v>-74.6564104791348</v>
      </c>
      <c r="DP886">
        <v>10971.8192307692</v>
      </c>
      <c r="DQ886">
        <v>15</v>
      </c>
      <c r="DR886">
        <v>1625677134.6</v>
      </c>
      <c r="DS886" t="s">
        <v>305</v>
      </c>
      <c r="DT886">
        <v>1625677128.6</v>
      </c>
      <c r="DU886">
        <v>1625677134.6</v>
      </c>
      <c r="DV886">
        <v>2</v>
      </c>
      <c r="DW886">
        <v>0.041</v>
      </c>
      <c r="DX886">
        <v>0.026</v>
      </c>
      <c r="DY886">
        <v>-14.347</v>
      </c>
      <c r="DZ886">
        <v>-1.389</v>
      </c>
      <c r="EA886">
        <v>420</v>
      </c>
      <c r="EB886">
        <v>5</v>
      </c>
      <c r="EC886">
        <v>0.14</v>
      </c>
      <c r="ED886">
        <v>0.08</v>
      </c>
      <c r="EE886">
        <v>-14.1476634146341</v>
      </c>
      <c r="EF886">
        <v>0.376565853658511</v>
      </c>
      <c r="EG886">
        <v>0.0666689482556235</v>
      </c>
      <c r="EH886">
        <v>1</v>
      </c>
      <c r="EI886">
        <v>1041.86828571429</v>
      </c>
      <c r="EJ886">
        <v>-9.05636007827538</v>
      </c>
      <c r="EK886">
        <v>0.948473919256707</v>
      </c>
      <c r="EL886">
        <v>1</v>
      </c>
      <c r="EM886">
        <v>4.74158024390244</v>
      </c>
      <c r="EN886">
        <v>0.154636724738679</v>
      </c>
      <c r="EO886">
        <v>0.0188092087575967</v>
      </c>
      <c r="EP886">
        <v>0</v>
      </c>
      <c r="EQ886">
        <v>2</v>
      </c>
      <c r="ER886">
        <v>3</v>
      </c>
      <c r="ES886" t="s">
        <v>349</v>
      </c>
      <c r="ET886">
        <v>100</v>
      </c>
      <c r="EU886">
        <v>100</v>
      </c>
      <c r="EV886">
        <v>-14.342</v>
      </c>
      <c r="EW886">
        <v>-1.7094</v>
      </c>
      <c r="EX886">
        <v>-14.3476998515065</v>
      </c>
      <c r="EY886">
        <v>0.000485247639819423</v>
      </c>
      <c r="EZ886">
        <v>-1.36446825205216e-06</v>
      </c>
      <c r="FA886">
        <v>5.78542989185787e-10</v>
      </c>
      <c r="FB886">
        <v>-1.1099058739466</v>
      </c>
      <c r="FC886">
        <v>-0.0508365997127688</v>
      </c>
      <c r="FD886">
        <v>0.00161886503163497</v>
      </c>
      <c r="FE886">
        <v>-2.08621555845513e-05</v>
      </c>
      <c r="FF886">
        <v>0</v>
      </c>
      <c r="FG886">
        <v>2096</v>
      </c>
      <c r="FH886">
        <v>2</v>
      </c>
      <c r="FI886">
        <v>28</v>
      </c>
      <c r="FJ886">
        <v>30.4</v>
      </c>
      <c r="FK886">
        <v>30.3</v>
      </c>
      <c r="FL886">
        <v>18</v>
      </c>
      <c r="FM886">
        <v>496.323</v>
      </c>
      <c r="FN886">
        <v>518.971</v>
      </c>
      <c r="FO886">
        <v>47.3513</v>
      </c>
      <c r="FP886">
        <v>27.6442</v>
      </c>
      <c r="FQ886">
        <v>30.0007</v>
      </c>
      <c r="FR886">
        <v>27.3402</v>
      </c>
      <c r="FS886">
        <v>27.283</v>
      </c>
      <c r="FT886">
        <v>21.7134</v>
      </c>
      <c r="FU886">
        <v>0</v>
      </c>
      <c r="FV886">
        <v>41.3878</v>
      </c>
      <c r="FW886">
        <v>47.69</v>
      </c>
      <c r="FX886">
        <v>420</v>
      </c>
      <c r="FY886">
        <v>20.158</v>
      </c>
      <c r="FZ886">
        <v>101.57</v>
      </c>
      <c r="GA886">
        <v>96.0531</v>
      </c>
    </row>
    <row r="887" spans="1:183">
      <c r="A887">
        <v>871</v>
      </c>
      <c r="B887">
        <v>1625678956.5</v>
      </c>
      <c r="C887">
        <v>1740.40000009537</v>
      </c>
      <c r="D887" t="s">
        <v>2048</v>
      </c>
      <c r="E887" t="s">
        <v>2049</v>
      </c>
      <c r="F887">
        <v>1</v>
      </c>
      <c r="G887" t="s">
        <v>302</v>
      </c>
      <c r="H887">
        <v>1625678955.5</v>
      </c>
      <c r="I887">
        <f>(J887)/1000</f>
        <v>0</v>
      </c>
      <c r="J887">
        <f>1000*CJ887*AH887*(CF887-CG887)/(100*BY887*(1000-AH887*CF887))</f>
        <v>0</v>
      </c>
      <c r="K887">
        <f>CJ887*AH887*(CE887-CD887*(1000-AH887*CG887)/(1000-AH887*CF887))/(100*BY887)</f>
        <v>0</v>
      </c>
      <c r="L887">
        <f>CD887 - IF(AH887&gt;1, K887*BY887*100.0/(AJ887*CR887), 0)</f>
        <v>0</v>
      </c>
      <c r="M887">
        <f>((S887-I887/2)*L887-K887)/(S887+I887/2)</f>
        <v>0</v>
      </c>
      <c r="N887">
        <f>M887*(CK887+CL887)/1000.0</f>
        <v>0</v>
      </c>
      <c r="O887">
        <f>(CD887 - IF(AH887&gt;1, K887*BY887*100.0/(AJ887*CR887), 0))*(CK887+CL887)/1000.0</f>
        <v>0</v>
      </c>
      <c r="P887">
        <f>2.0/((1/R887-1/Q887)+SIGN(R887)*SQRT((1/R887-1/Q887)*(1/R887-1/Q887) + 4*BZ887/((BZ887+1)*(BZ887+1))*(2*1/R887*1/Q887-1/Q887*1/Q887)))</f>
        <v>0</v>
      </c>
      <c r="Q887">
        <f>IF(LEFT(CA887,1)&lt;&gt;"0",IF(LEFT(CA887,1)="1",3.0,CB887),$D$5+$E$5*(CR887*CK887/($K$5*1000))+$F$5*(CR887*CK887/($K$5*1000))*MAX(MIN(BY887,$J$5),$I$5)*MAX(MIN(BY887,$J$5),$I$5)+$G$5*MAX(MIN(BY887,$J$5),$I$5)*(CR887*CK887/($K$5*1000))+$H$5*(CR887*CK887/($K$5*1000))*(CR887*CK887/($K$5*1000)))</f>
        <v>0</v>
      </c>
      <c r="R887">
        <f>I887*(1000-(1000*0.61365*exp(17.502*V887/(240.97+V887))/(CK887+CL887)+CF887)/2)/(1000*0.61365*exp(17.502*V887/(240.97+V887))/(CK887+CL887)-CF887)</f>
        <v>0</v>
      </c>
      <c r="S887">
        <f>1/((BZ887+1)/(P887/1.6)+1/(Q887/1.37)) + BZ887/((BZ887+1)/(P887/1.6) + BZ887/(Q887/1.37))</f>
        <v>0</v>
      </c>
      <c r="T887">
        <f>(BU887*BX887)</f>
        <v>0</v>
      </c>
      <c r="U887">
        <f>(CM887+(T887+2*0.95*5.67E-8*(((CM887+$B$7)+273)^4-(CM887+273)^4)-44100*I887)/(1.84*29.3*Q887+8*0.95*5.67E-8*(CM887+273)^3))</f>
        <v>0</v>
      </c>
      <c r="V887">
        <f>($C$7*CN887+$D$7*CO887+$E$7*U887)</f>
        <v>0</v>
      </c>
      <c r="W887">
        <f>0.61365*exp(17.502*V887/(240.97+V887))</f>
        <v>0</v>
      </c>
      <c r="X887">
        <f>(Y887/Z887*100)</f>
        <v>0</v>
      </c>
      <c r="Y887">
        <f>CF887*(CK887+CL887)/1000</f>
        <v>0</v>
      </c>
      <c r="Z887">
        <f>0.61365*exp(17.502*CM887/(240.97+CM887))</f>
        <v>0</v>
      </c>
      <c r="AA887">
        <f>(W887-CF887*(CK887+CL887)/1000)</f>
        <v>0</v>
      </c>
      <c r="AB887">
        <f>(-I887*44100)</f>
        <v>0</v>
      </c>
      <c r="AC887">
        <f>2*29.3*Q887*0.92*(CM887-V887)</f>
        <v>0</v>
      </c>
      <c r="AD887">
        <f>2*0.95*5.67E-8*(((CM887+$B$7)+273)^4-(V887+273)^4)</f>
        <v>0</v>
      </c>
      <c r="AE887">
        <f>T887+AD887+AB887+AC887</f>
        <v>0</v>
      </c>
      <c r="AF887">
        <v>0</v>
      </c>
      <c r="AG887">
        <v>0</v>
      </c>
      <c r="AH887">
        <f>IF(AF887*$H$13&gt;=AJ887,1.0,(AJ887/(AJ887-AF887*$H$13)))</f>
        <v>0</v>
      </c>
      <c r="AI887">
        <f>(AH887-1)*100</f>
        <v>0</v>
      </c>
      <c r="AJ887">
        <f>MAX(0,($B$13+$C$13*CR887)/(1+$D$13*CR887)*CK887/(CM887+273)*$E$13)</f>
        <v>0</v>
      </c>
      <c r="AK887" t="s">
        <v>303</v>
      </c>
      <c r="AL887" t="s">
        <v>303</v>
      </c>
      <c r="AM887">
        <v>0</v>
      </c>
      <c r="AN887">
        <v>0</v>
      </c>
      <c r="AO887">
        <f>1-AM887/AN887</f>
        <v>0</v>
      </c>
      <c r="AP887">
        <v>0</v>
      </c>
      <c r="AQ887" t="s">
        <v>303</v>
      </c>
      <c r="AR887" t="s">
        <v>303</v>
      </c>
      <c r="AS887">
        <v>0</v>
      </c>
      <c r="AT887">
        <v>0</v>
      </c>
      <c r="AU887">
        <f>1-AS887/AT887</f>
        <v>0</v>
      </c>
      <c r="AV887">
        <v>0.5</v>
      </c>
      <c r="AW887">
        <f>BV887</f>
        <v>0</v>
      </c>
      <c r="AX887">
        <f>K887</f>
        <v>0</v>
      </c>
      <c r="AY887">
        <f>AU887*AV887*AW887</f>
        <v>0</v>
      </c>
      <c r="AZ887">
        <f>(AX887-AP887)/AW887</f>
        <v>0</v>
      </c>
      <c r="BA887">
        <f>(AN887-AT887)/AT887</f>
        <v>0</v>
      </c>
      <c r="BB887">
        <f>AM887/(AO887+AM887/AT887)</f>
        <v>0</v>
      </c>
      <c r="BC887" t="s">
        <v>303</v>
      </c>
      <c r="BD887">
        <v>0</v>
      </c>
      <c r="BE887">
        <f>IF(BD887&lt;&gt;0, BD887, BB887)</f>
        <v>0</v>
      </c>
      <c r="BF887">
        <f>1-BE887/AT887</f>
        <v>0</v>
      </c>
      <c r="BG887">
        <f>(AT887-AS887)/(AT887-BE887)</f>
        <v>0</v>
      </c>
      <c r="BH887">
        <f>(AN887-AT887)/(AN887-BE887)</f>
        <v>0</v>
      </c>
      <c r="BI887">
        <f>(AT887-AS887)/(AT887-AM887)</f>
        <v>0</v>
      </c>
      <c r="BJ887">
        <f>(AN887-AT887)/(AN887-AM887)</f>
        <v>0</v>
      </c>
      <c r="BK887">
        <f>(BG887*BE887/AS887)</f>
        <v>0</v>
      </c>
      <c r="BL887">
        <f>(1-BK887)</f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f>$B$11*CS887+$C$11*CT887+$F$11*CU887*(1-CX887)</f>
        <v>0</v>
      </c>
      <c r="BV887">
        <f>BU887*BW887</f>
        <v>0</v>
      </c>
      <c r="BW887">
        <f>($B$11*$D$9+$C$11*$D$9+$F$11*((DH887+CZ887)/MAX(DH887+CZ887+DI887, 0.1)*$I$9+DI887/MAX(DH887+CZ887+DI887, 0.1)*$J$9))/($B$11+$C$11+$F$11)</f>
        <v>0</v>
      </c>
      <c r="BX887">
        <f>($B$11*$K$9+$C$11*$K$9+$F$11*((DH887+CZ887)/MAX(DH887+CZ887+DI887, 0.1)*$P$9+DI887/MAX(DH887+CZ887+DI887, 0.1)*$Q$9))/($B$11+$C$11+$F$11)</f>
        <v>0</v>
      </c>
      <c r="BY887">
        <v>6</v>
      </c>
      <c r="BZ887">
        <v>0.5</v>
      </c>
      <c r="CA887" t="s">
        <v>304</v>
      </c>
      <c r="CB887">
        <v>2</v>
      </c>
      <c r="CC887">
        <v>1625678955.5</v>
      </c>
      <c r="CD887">
        <v>405.910666666667</v>
      </c>
      <c r="CE887">
        <v>419.942666666667</v>
      </c>
      <c r="CF887">
        <v>24.9078333333333</v>
      </c>
      <c r="CG887">
        <v>20.1574333333333</v>
      </c>
      <c r="CH887">
        <v>420.252666666667</v>
      </c>
      <c r="CI887">
        <v>26.6173666666667</v>
      </c>
      <c r="CJ887">
        <v>500.102333333333</v>
      </c>
      <c r="CK887">
        <v>100.421</v>
      </c>
      <c r="CL887">
        <v>0.100333666666667</v>
      </c>
      <c r="CM887">
        <v>39.5546333333333</v>
      </c>
      <c r="CN887">
        <v>38.3788333333333</v>
      </c>
      <c r="CO887">
        <v>999.9</v>
      </c>
      <c r="CP887">
        <v>0</v>
      </c>
      <c r="CQ887">
        <v>0</v>
      </c>
      <c r="CR887">
        <v>9997.3</v>
      </c>
      <c r="CS887">
        <v>0</v>
      </c>
      <c r="CT887">
        <v>5.29355</v>
      </c>
      <c r="CU887">
        <v>1045.95</v>
      </c>
      <c r="CV887">
        <v>0.962</v>
      </c>
      <c r="CW887">
        <v>0.0379999666666667</v>
      </c>
      <c r="CX887">
        <v>0</v>
      </c>
      <c r="CY887">
        <v>1040.07333333333</v>
      </c>
      <c r="CZ887">
        <v>4.99912</v>
      </c>
      <c r="DA887">
        <v>10959.1</v>
      </c>
      <c r="DB887">
        <v>6712.47333333333</v>
      </c>
      <c r="DC887">
        <v>40.3746666666667</v>
      </c>
      <c r="DD887">
        <v>42.5</v>
      </c>
      <c r="DE887">
        <v>41.604</v>
      </c>
      <c r="DF887">
        <v>42.3746666666667</v>
      </c>
      <c r="DG887">
        <v>43.333</v>
      </c>
      <c r="DH887">
        <v>1001.39666666667</v>
      </c>
      <c r="DI887">
        <v>39.56</v>
      </c>
      <c r="DJ887">
        <v>0</v>
      </c>
      <c r="DK887">
        <v>1625678957.6</v>
      </c>
      <c r="DL887">
        <v>0</v>
      </c>
      <c r="DM887">
        <v>1041.11653846154</v>
      </c>
      <c r="DN887">
        <v>-9.03487179572699</v>
      </c>
      <c r="DO887">
        <v>-78.4854701791081</v>
      </c>
      <c r="DP887">
        <v>10968.3884615385</v>
      </c>
      <c r="DQ887">
        <v>15</v>
      </c>
      <c r="DR887">
        <v>1625677134.6</v>
      </c>
      <c r="DS887" t="s">
        <v>305</v>
      </c>
      <c r="DT887">
        <v>1625677128.6</v>
      </c>
      <c r="DU887">
        <v>1625677134.6</v>
      </c>
      <c r="DV887">
        <v>2</v>
      </c>
      <c r="DW887">
        <v>0.041</v>
      </c>
      <c r="DX887">
        <v>0.026</v>
      </c>
      <c r="DY887">
        <v>-14.347</v>
      </c>
      <c r="DZ887">
        <v>-1.389</v>
      </c>
      <c r="EA887">
        <v>420</v>
      </c>
      <c r="EB887">
        <v>5</v>
      </c>
      <c r="EC887">
        <v>0.14</v>
      </c>
      <c r="ED887">
        <v>0.08</v>
      </c>
      <c r="EE887">
        <v>-14.1364268292683</v>
      </c>
      <c r="EF887">
        <v>0.528875958188154</v>
      </c>
      <c r="EG887">
        <v>0.0737290458843706</v>
      </c>
      <c r="EH887">
        <v>0</v>
      </c>
      <c r="EI887">
        <v>1041.46636363636</v>
      </c>
      <c r="EJ887">
        <v>-8.44596467506058</v>
      </c>
      <c r="EK887">
        <v>0.84330453244083</v>
      </c>
      <c r="EL887">
        <v>1</v>
      </c>
      <c r="EM887">
        <v>4.74486707317073</v>
      </c>
      <c r="EN887">
        <v>0.119635609756091</v>
      </c>
      <c r="EO887">
        <v>0.0169278803427093</v>
      </c>
      <c r="EP887">
        <v>0</v>
      </c>
      <c r="EQ887">
        <v>1</v>
      </c>
      <c r="ER887">
        <v>3</v>
      </c>
      <c r="ES887" t="s">
        <v>427</v>
      </c>
      <c r="ET887">
        <v>100</v>
      </c>
      <c r="EU887">
        <v>100</v>
      </c>
      <c r="EV887">
        <v>-14.342</v>
      </c>
      <c r="EW887">
        <v>-1.7097</v>
      </c>
      <c r="EX887">
        <v>-14.3476998515065</v>
      </c>
      <c r="EY887">
        <v>0.000485247639819423</v>
      </c>
      <c r="EZ887">
        <v>-1.36446825205216e-06</v>
      </c>
      <c r="FA887">
        <v>5.78542989185787e-10</v>
      </c>
      <c r="FB887">
        <v>-1.1099058739466</v>
      </c>
      <c r="FC887">
        <v>-0.0508365997127688</v>
      </c>
      <c r="FD887">
        <v>0.00161886503163497</v>
      </c>
      <c r="FE887">
        <v>-2.08621555845513e-05</v>
      </c>
      <c r="FF887">
        <v>0</v>
      </c>
      <c r="FG887">
        <v>2096</v>
      </c>
      <c r="FH887">
        <v>2</v>
      </c>
      <c r="FI887">
        <v>28</v>
      </c>
      <c r="FJ887">
        <v>30.5</v>
      </c>
      <c r="FK887">
        <v>30.4</v>
      </c>
      <c r="FL887">
        <v>18</v>
      </c>
      <c r="FM887">
        <v>496.284</v>
      </c>
      <c r="FN887">
        <v>519.072</v>
      </c>
      <c r="FO887">
        <v>47.3793</v>
      </c>
      <c r="FP887">
        <v>27.6478</v>
      </c>
      <c r="FQ887">
        <v>30.0007</v>
      </c>
      <c r="FR887">
        <v>27.3426</v>
      </c>
      <c r="FS887">
        <v>27.286</v>
      </c>
      <c r="FT887">
        <v>21.7143</v>
      </c>
      <c r="FU887">
        <v>0</v>
      </c>
      <c r="FV887">
        <v>41.772</v>
      </c>
      <c r="FW887">
        <v>47.76</v>
      </c>
      <c r="FX887">
        <v>420</v>
      </c>
      <c r="FY887">
        <v>20.1511</v>
      </c>
      <c r="FZ887">
        <v>101.57</v>
      </c>
      <c r="GA887">
        <v>96.0538</v>
      </c>
    </row>
    <row r="888" spans="1:183">
      <c r="A888">
        <v>872</v>
      </c>
      <c r="B888">
        <v>1625678958.5</v>
      </c>
      <c r="C888">
        <v>1742.40000009537</v>
      </c>
      <c r="D888" t="s">
        <v>2050</v>
      </c>
      <c r="E888" t="s">
        <v>2051</v>
      </c>
      <c r="F888">
        <v>1</v>
      </c>
      <c r="G888" t="s">
        <v>302</v>
      </c>
      <c r="H888">
        <v>1625678957.5</v>
      </c>
      <c r="I888">
        <f>(J888)/1000</f>
        <v>0</v>
      </c>
      <c r="J888">
        <f>1000*CJ888*AH888*(CF888-CG888)/(100*BY888*(1000-AH888*CF888))</f>
        <v>0</v>
      </c>
      <c r="K888">
        <f>CJ888*AH888*(CE888-CD888*(1000-AH888*CG888)/(1000-AH888*CF888))/(100*BY888)</f>
        <v>0</v>
      </c>
      <c r="L888">
        <f>CD888 - IF(AH888&gt;1, K888*BY888*100.0/(AJ888*CR888), 0)</f>
        <v>0</v>
      </c>
      <c r="M888">
        <f>((S888-I888/2)*L888-K888)/(S888+I888/2)</f>
        <v>0</v>
      </c>
      <c r="N888">
        <f>M888*(CK888+CL888)/1000.0</f>
        <v>0</v>
      </c>
      <c r="O888">
        <f>(CD888 - IF(AH888&gt;1, K888*BY888*100.0/(AJ888*CR888), 0))*(CK888+CL888)/1000.0</f>
        <v>0</v>
      </c>
      <c r="P888">
        <f>2.0/((1/R888-1/Q888)+SIGN(R888)*SQRT((1/R888-1/Q888)*(1/R888-1/Q888) + 4*BZ888/((BZ888+1)*(BZ888+1))*(2*1/R888*1/Q888-1/Q888*1/Q888)))</f>
        <v>0</v>
      </c>
      <c r="Q888">
        <f>IF(LEFT(CA888,1)&lt;&gt;"0",IF(LEFT(CA888,1)="1",3.0,CB888),$D$5+$E$5*(CR888*CK888/($K$5*1000))+$F$5*(CR888*CK888/($K$5*1000))*MAX(MIN(BY888,$J$5),$I$5)*MAX(MIN(BY888,$J$5),$I$5)+$G$5*MAX(MIN(BY888,$J$5),$I$5)*(CR888*CK888/($K$5*1000))+$H$5*(CR888*CK888/($K$5*1000))*(CR888*CK888/($K$5*1000)))</f>
        <v>0</v>
      </c>
      <c r="R888">
        <f>I888*(1000-(1000*0.61365*exp(17.502*V888/(240.97+V888))/(CK888+CL888)+CF888)/2)/(1000*0.61365*exp(17.502*V888/(240.97+V888))/(CK888+CL888)-CF888)</f>
        <v>0</v>
      </c>
      <c r="S888">
        <f>1/((BZ888+1)/(P888/1.6)+1/(Q888/1.37)) + BZ888/((BZ888+1)/(P888/1.6) + BZ888/(Q888/1.37))</f>
        <v>0</v>
      </c>
      <c r="T888">
        <f>(BU888*BX888)</f>
        <v>0</v>
      </c>
      <c r="U888">
        <f>(CM888+(T888+2*0.95*5.67E-8*(((CM888+$B$7)+273)^4-(CM888+273)^4)-44100*I888)/(1.84*29.3*Q888+8*0.95*5.67E-8*(CM888+273)^3))</f>
        <v>0</v>
      </c>
      <c r="V888">
        <f>($C$7*CN888+$D$7*CO888+$E$7*U888)</f>
        <v>0</v>
      </c>
      <c r="W888">
        <f>0.61365*exp(17.502*V888/(240.97+V888))</f>
        <v>0</v>
      </c>
      <c r="X888">
        <f>(Y888/Z888*100)</f>
        <v>0</v>
      </c>
      <c r="Y888">
        <f>CF888*(CK888+CL888)/1000</f>
        <v>0</v>
      </c>
      <c r="Z888">
        <f>0.61365*exp(17.502*CM888/(240.97+CM888))</f>
        <v>0</v>
      </c>
      <c r="AA888">
        <f>(W888-CF888*(CK888+CL888)/1000)</f>
        <v>0</v>
      </c>
      <c r="AB888">
        <f>(-I888*44100)</f>
        <v>0</v>
      </c>
      <c r="AC888">
        <f>2*29.3*Q888*0.92*(CM888-V888)</f>
        <v>0</v>
      </c>
      <c r="AD888">
        <f>2*0.95*5.67E-8*(((CM888+$B$7)+273)^4-(V888+273)^4)</f>
        <v>0</v>
      </c>
      <c r="AE888">
        <f>T888+AD888+AB888+AC888</f>
        <v>0</v>
      </c>
      <c r="AF888">
        <v>0</v>
      </c>
      <c r="AG888">
        <v>0</v>
      </c>
      <c r="AH888">
        <f>IF(AF888*$H$13&gt;=AJ888,1.0,(AJ888/(AJ888-AF888*$H$13)))</f>
        <v>0</v>
      </c>
      <c r="AI888">
        <f>(AH888-1)*100</f>
        <v>0</v>
      </c>
      <c r="AJ888">
        <f>MAX(0,($B$13+$C$13*CR888)/(1+$D$13*CR888)*CK888/(CM888+273)*$E$13)</f>
        <v>0</v>
      </c>
      <c r="AK888" t="s">
        <v>303</v>
      </c>
      <c r="AL888" t="s">
        <v>303</v>
      </c>
      <c r="AM888">
        <v>0</v>
      </c>
      <c r="AN888">
        <v>0</v>
      </c>
      <c r="AO888">
        <f>1-AM888/AN888</f>
        <v>0</v>
      </c>
      <c r="AP888">
        <v>0</v>
      </c>
      <c r="AQ888" t="s">
        <v>303</v>
      </c>
      <c r="AR888" t="s">
        <v>303</v>
      </c>
      <c r="AS888">
        <v>0</v>
      </c>
      <c r="AT888">
        <v>0</v>
      </c>
      <c r="AU888">
        <f>1-AS888/AT888</f>
        <v>0</v>
      </c>
      <c r="AV888">
        <v>0.5</v>
      </c>
      <c r="AW888">
        <f>BV888</f>
        <v>0</v>
      </c>
      <c r="AX888">
        <f>K888</f>
        <v>0</v>
      </c>
      <c r="AY888">
        <f>AU888*AV888*AW888</f>
        <v>0</v>
      </c>
      <c r="AZ888">
        <f>(AX888-AP888)/AW888</f>
        <v>0</v>
      </c>
      <c r="BA888">
        <f>(AN888-AT888)/AT888</f>
        <v>0</v>
      </c>
      <c r="BB888">
        <f>AM888/(AO888+AM888/AT888)</f>
        <v>0</v>
      </c>
      <c r="BC888" t="s">
        <v>303</v>
      </c>
      <c r="BD888">
        <v>0</v>
      </c>
      <c r="BE888">
        <f>IF(BD888&lt;&gt;0, BD888, BB888)</f>
        <v>0</v>
      </c>
      <c r="BF888">
        <f>1-BE888/AT888</f>
        <v>0</v>
      </c>
      <c r="BG888">
        <f>(AT888-AS888)/(AT888-BE888)</f>
        <v>0</v>
      </c>
      <c r="BH888">
        <f>(AN888-AT888)/(AN888-BE888)</f>
        <v>0</v>
      </c>
      <c r="BI888">
        <f>(AT888-AS888)/(AT888-AM888)</f>
        <v>0</v>
      </c>
      <c r="BJ888">
        <f>(AN888-AT888)/(AN888-AM888)</f>
        <v>0</v>
      </c>
      <c r="BK888">
        <f>(BG888*BE888/AS888)</f>
        <v>0</v>
      </c>
      <c r="BL888">
        <f>(1-BK888)</f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f>$B$11*CS888+$C$11*CT888+$F$11*CU888*(1-CX888)</f>
        <v>0</v>
      </c>
      <c r="BV888">
        <f>BU888*BW888</f>
        <v>0</v>
      </c>
      <c r="BW888">
        <f>($B$11*$D$9+$C$11*$D$9+$F$11*((DH888+CZ888)/MAX(DH888+CZ888+DI888, 0.1)*$I$9+DI888/MAX(DH888+CZ888+DI888, 0.1)*$J$9))/($B$11+$C$11+$F$11)</f>
        <v>0</v>
      </c>
      <c r="BX888">
        <f>($B$11*$K$9+$C$11*$K$9+$F$11*((DH888+CZ888)/MAX(DH888+CZ888+DI888, 0.1)*$P$9+DI888/MAX(DH888+CZ888+DI888, 0.1)*$Q$9))/($B$11+$C$11+$F$11)</f>
        <v>0</v>
      </c>
      <c r="BY888">
        <v>6</v>
      </c>
      <c r="BZ888">
        <v>0.5</v>
      </c>
      <c r="CA888" t="s">
        <v>304</v>
      </c>
      <c r="CB888">
        <v>2</v>
      </c>
      <c r="CC888">
        <v>1625678957.5</v>
      </c>
      <c r="CD888">
        <v>405.918333333333</v>
      </c>
      <c r="CE888">
        <v>419.930333333333</v>
      </c>
      <c r="CF888">
        <v>24.9362</v>
      </c>
      <c r="CG888">
        <v>20.1680666666667</v>
      </c>
      <c r="CH888">
        <v>420.26</v>
      </c>
      <c r="CI888">
        <v>26.6459333333333</v>
      </c>
      <c r="CJ888">
        <v>499.966333333333</v>
      </c>
      <c r="CK888">
        <v>100.420666666667</v>
      </c>
      <c r="CL888">
        <v>0.0996862666666667</v>
      </c>
      <c r="CM888">
        <v>39.5830666666667</v>
      </c>
      <c r="CN888">
        <v>38.4049666666667</v>
      </c>
      <c r="CO888">
        <v>999.9</v>
      </c>
      <c r="CP888">
        <v>0</v>
      </c>
      <c r="CQ888">
        <v>0</v>
      </c>
      <c r="CR888">
        <v>10012.7</v>
      </c>
      <c r="CS888">
        <v>0</v>
      </c>
      <c r="CT888">
        <v>5.29355</v>
      </c>
      <c r="CU888">
        <v>1046.12333333333</v>
      </c>
      <c r="CV888">
        <v>0.962007666666667</v>
      </c>
      <c r="CW888">
        <v>0.0379923</v>
      </c>
      <c r="CX888">
        <v>0</v>
      </c>
      <c r="CY888">
        <v>1039.74</v>
      </c>
      <c r="CZ888">
        <v>4.99912</v>
      </c>
      <c r="DA888">
        <v>10959.2666666667</v>
      </c>
      <c r="DB888">
        <v>6713.60333333333</v>
      </c>
      <c r="DC888">
        <v>40.3536666666667</v>
      </c>
      <c r="DD888">
        <v>42.5</v>
      </c>
      <c r="DE888">
        <v>41.5623333333333</v>
      </c>
      <c r="DF888">
        <v>42.3536666666667</v>
      </c>
      <c r="DG888">
        <v>43.208</v>
      </c>
      <c r="DH888">
        <v>1001.57333333333</v>
      </c>
      <c r="DI888">
        <v>39.5533333333333</v>
      </c>
      <c r="DJ888">
        <v>0</v>
      </c>
      <c r="DK888">
        <v>1625678959.4</v>
      </c>
      <c r="DL888">
        <v>0</v>
      </c>
      <c r="DM888">
        <v>1040.7908</v>
      </c>
      <c r="DN888">
        <v>-9.29538460408708</v>
      </c>
      <c r="DO888">
        <v>-83.1846153424444</v>
      </c>
      <c r="DP888">
        <v>10965.98</v>
      </c>
      <c r="DQ888">
        <v>15</v>
      </c>
      <c r="DR888">
        <v>1625677134.6</v>
      </c>
      <c r="DS888" t="s">
        <v>305</v>
      </c>
      <c r="DT888">
        <v>1625677128.6</v>
      </c>
      <c r="DU888">
        <v>1625677134.6</v>
      </c>
      <c r="DV888">
        <v>2</v>
      </c>
      <c r="DW888">
        <v>0.041</v>
      </c>
      <c r="DX888">
        <v>0.026</v>
      </c>
      <c r="DY888">
        <v>-14.347</v>
      </c>
      <c r="DZ888">
        <v>-1.389</v>
      </c>
      <c r="EA888">
        <v>420</v>
      </c>
      <c r="EB888">
        <v>5</v>
      </c>
      <c r="EC888">
        <v>0.14</v>
      </c>
      <c r="ED888">
        <v>0.08</v>
      </c>
      <c r="EE888">
        <v>-14.1230170731707</v>
      </c>
      <c r="EF888">
        <v>0.693620905923294</v>
      </c>
      <c r="EG888">
        <v>0.0819869320415151</v>
      </c>
      <c r="EH888">
        <v>0</v>
      </c>
      <c r="EI888">
        <v>1041.26823529412</v>
      </c>
      <c r="EJ888">
        <v>-8.70706015320605</v>
      </c>
      <c r="EK888">
        <v>0.888496650290733</v>
      </c>
      <c r="EL888">
        <v>1</v>
      </c>
      <c r="EM888">
        <v>4.75001682926829</v>
      </c>
      <c r="EN888">
        <v>0.0913507317073168</v>
      </c>
      <c r="EO888">
        <v>0.0142696480615368</v>
      </c>
      <c r="EP888">
        <v>1</v>
      </c>
      <c r="EQ888">
        <v>2</v>
      </c>
      <c r="ER888">
        <v>3</v>
      </c>
      <c r="ES888" t="s">
        <v>349</v>
      </c>
      <c r="ET888">
        <v>100</v>
      </c>
      <c r="EU888">
        <v>100</v>
      </c>
      <c r="EV888">
        <v>-14.342</v>
      </c>
      <c r="EW888">
        <v>-1.7099</v>
      </c>
      <c r="EX888">
        <v>-14.3476998515065</v>
      </c>
      <c r="EY888">
        <v>0.000485247639819423</v>
      </c>
      <c r="EZ888">
        <v>-1.36446825205216e-06</v>
      </c>
      <c r="FA888">
        <v>5.78542989185787e-10</v>
      </c>
      <c r="FB888">
        <v>-1.1099058739466</v>
      </c>
      <c r="FC888">
        <v>-0.0508365997127688</v>
      </c>
      <c r="FD888">
        <v>0.00161886503163497</v>
      </c>
      <c r="FE888">
        <v>-2.08621555845513e-05</v>
      </c>
      <c r="FF888">
        <v>0</v>
      </c>
      <c r="FG888">
        <v>2096</v>
      </c>
      <c r="FH888">
        <v>2</v>
      </c>
      <c r="FI888">
        <v>28</v>
      </c>
      <c r="FJ888">
        <v>30.5</v>
      </c>
      <c r="FK888">
        <v>30.4</v>
      </c>
      <c r="FL888">
        <v>18</v>
      </c>
      <c r="FM888">
        <v>496.323</v>
      </c>
      <c r="FN888">
        <v>519.081</v>
      </c>
      <c r="FO888">
        <v>47.4068</v>
      </c>
      <c r="FP888">
        <v>27.6524</v>
      </c>
      <c r="FQ888">
        <v>30.0006</v>
      </c>
      <c r="FR888">
        <v>27.3455</v>
      </c>
      <c r="FS888">
        <v>27.2889</v>
      </c>
      <c r="FT888">
        <v>21.7126</v>
      </c>
      <c r="FU888">
        <v>0</v>
      </c>
      <c r="FV888">
        <v>41.772</v>
      </c>
      <c r="FW888">
        <v>47.76</v>
      </c>
      <c r="FX888">
        <v>420</v>
      </c>
      <c r="FY888">
        <v>20.2714</v>
      </c>
      <c r="FZ888">
        <v>101.569</v>
      </c>
      <c r="GA888">
        <v>96.0539</v>
      </c>
    </row>
    <row r="889" spans="1:183">
      <c r="A889">
        <v>873</v>
      </c>
      <c r="B889">
        <v>1625678960.5</v>
      </c>
      <c r="C889">
        <v>1744.40000009537</v>
      </c>
      <c r="D889" t="s">
        <v>2052</v>
      </c>
      <c r="E889" t="s">
        <v>2053</v>
      </c>
      <c r="F889">
        <v>1</v>
      </c>
      <c r="G889" t="s">
        <v>302</v>
      </c>
      <c r="H889">
        <v>1625678959.5</v>
      </c>
      <c r="I889">
        <f>(J889)/1000</f>
        <v>0</v>
      </c>
      <c r="J889">
        <f>1000*CJ889*AH889*(CF889-CG889)/(100*BY889*(1000-AH889*CF889))</f>
        <v>0</v>
      </c>
      <c r="K889">
        <f>CJ889*AH889*(CE889-CD889*(1000-AH889*CG889)/(1000-AH889*CF889))/(100*BY889)</f>
        <v>0</v>
      </c>
      <c r="L889">
        <f>CD889 - IF(AH889&gt;1, K889*BY889*100.0/(AJ889*CR889), 0)</f>
        <v>0</v>
      </c>
      <c r="M889">
        <f>((S889-I889/2)*L889-K889)/(S889+I889/2)</f>
        <v>0</v>
      </c>
      <c r="N889">
        <f>M889*(CK889+CL889)/1000.0</f>
        <v>0</v>
      </c>
      <c r="O889">
        <f>(CD889 - IF(AH889&gt;1, K889*BY889*100.0/(AJ889*CR889), 0))*(CK889+CL889)/1000.0</f>
        <v>0</v>
      </c>
      <c r="P889">
        <f>2.0/((1/R889-1/Q889)+SIGN(R889)*SQRT((1/R889-1/Q889)*(1/R889-1/Q889) + 4*BZ889/((BZ889+1)*(BZ889+1))*(2*1/R889*1/Q889-1/Q889*1/Q889)))</f>
        <v>0</v>
      </c>
      <c r="Q889">
        <f>IF(LEFT(CA889,1)&lt;&gt;"0",IF(LEFT(CA889,1)="1",3.0,CB889),$D$5+$E$5*(CR889*CK889/($K$5*1000))+$F$5*(CR889*CK889/($K$5*1000))*MAX(MIN(BY889,$J$5),$I$5)*MAX(MIN(BY889,$J$5),$I$5)+$G$5*MAX(MIN(BY889,$J$5),$I$5)*(CR889*CK889/($K$5*1000))+$H$5*(CR889*CK889/($K$5*1000))*(CR889*CK889/($K$5*1000)))</f>
        <v>0</v>
      </c>
      <c r="R889">
        <f>I889*(1000-(1000*0.61365*exp(17.502*V889/(240.97+V889))/(CK889+CL889)+CF889)/2)/(1000*0.61365*exp(17.502*V889/(240.97+V889))/(CK889+CL889)-CF889)</f>
        <v>0</v>
      </c>
      <c r="S889">
        <f>1/((BZ889+1)/(P889/1.6)+1/(Q889/1.37)) + BZ889/((BZ889+1)/(P889/1.6) + BZ889/(Q889/1.37))</f>
        <v>0</v>
      </c>
      <c r="T889">
        <f>(BU889*BX889)</f>
        <v>0</v>
      </c>
      <c r="U889">
        <f>(CM889+(T889+2*0.95*5.67E-8*(((CM889+$B$7)+273)^4-(CM889+273)^4)-44100*I889)/(1.84*29.3*Q889+8*0.95*5.67E-8*(CM889+273)^3))</f>
        <v>0</v>
      </c>
      <c r="V889">
        <f>($C$7*CN889+$D$7*CO889+$E$7*U889)</f>
        <v>0</v>
      </c>
      <c r="W889">
        <f>0.61365*exp(17.502*V889/(240.97+V889))</f>
        <v>0</v>
      </c>
      <c r="X889">
        <f>(Y889/Z889*100)</f>
        <v>0</v>
      </c>
      <c r="Y889">
        <f>CF889*(CK889+CL889)/1000</f>
        <v>0</v>
      </c>
      <c r="Z889">
        <f>0.61365*exp(17.502*CM889/(240.97+CM889))</f>
        <v>0</v>
      </c>
      <c r="AA889">
        <f>(W889-CF889*(CK889+CL889)/1000)</f>
        <v>0</v>
      </c>
      <c r="AB889">
        <f>(-I889*44100)</f>
        <v>0</v>
      </c>
      <c r="AC889">
        <f>2*29.3*Q889*0.92*(CM889-V889)</f>
        <v>0</v>
      </c>
      <c r="AD889">
        <f>2*0.95*5.67E-8*(((CM889+$B$7)+273)^4-(V889+273)^4)</f>
        <v>0</v>
      </c>
      <c r="AE889">
        <f>T889+AD889+AB889+AC889</f>
        <v>0</v>
      </c>
      <c r="AF889">
        <v>0</v>
      </c>
      <c r="AG889">
        <v>0</v>
      </c>
      <c r="AH889">
        <f>IF(AF889*$H$13&gt;=AJ889,1.0,(AJ889/(AJ889-AF889*$H$13)))</f>
        <v>0</v>
      </c>
      <c r="AI889">
        <f>(AH889-1)*100</f>
        <v>0</v>
      </c>
      <c r="AJ889">
        <f>MAX(0,($B$13+$C$13*CR889)/(1+$D$13*CR889)*CK889/(CM889+273)*$E$13)</f>
        <v>0</v>
      </c>
      <c r="AK889" t="s">
        <v>303</v>
      </c>
      <c r="AL889" t="s">
        <v>303</v>
      </c>
      <c r="AM889">
        <v>0</v>
      </c>
      <c r="AN889">
        <v>0</v>
      </c>
      <c r="AO889">
        <f>1-AM889/AN889</f>
        <v>0</v>
      </c>
      <c r="AP889">
        <v>0</v>
      </c>
      <c r="AQ889" t="s">
        <v>303</v>
      </c>
      <c r="AR889" t="s">
        <v>303</v>
      </c>
      <c r="AS889">
        <v>0</v>
      </c>
      <c r="AT889">
        <v>0</v>
      </c>
      <c r="AU889">
        <f>1-AS889/AT889</f>
        <v>0</v>
      </c>
      <c r="AV889">
        <v>0.5</v>
      </c>
      <c r="AW889">
        <f>BV889</f>
        <v>0</v>
      </c>
      <c r="AX889">
        <f>K889</f>
        <v>0</v>
      </c>
      <c r="AY889">
        <f>AU889*AV889*AW889</f>
        <v>0</v>
      </c>
      <c r="AZ889">
        <f>(AX889-AP889)/AW889</f>
        <v>0</v>
      </c>
      <c r="BA889">
        <f>(AN889-AT889)/AT889</f>
        <v>0</v>
      </c>
      <c r="BB889">
        <f>AM889/(AO889+AM889/AT889)</f>
        <v>0</v>
      </c>
      <c r="BC889" t="s">
        <v>303</v>
      </c>
      <c r="BD889">
        <v>0</v>
      </c>
      <c r="BE889">
        <f>IF(BD889&lt;&gt;0, BD889, BB889)</f>
        <v>0</v>
      </c>
      <c r="BF889">
        <f>1-BE889/AT889</f>
        <v>0</v>
      </c>
      <c r="BG889">
        <f>(AT889-AS889)/(AT889-BE889)</f>
        <v>0</v>
      </c>
      <c r="BH889">
        <f>(AN889-AT889)/(AN889-BE889)</f>
        <v>0</v>
      </c>
      <c r="BI889">
        <f>(AT889-AS889)/(AT889-AM889)</f>
        <v>0</v>
      </c>
      <c r="BJ889">
        <f>(AN889-AT889)/(AN889-AM889)</f>
        <v>0</v>
      </c>
      <c r="BK889">
        <f>(BG889*BE889/AS889)</f>
        <v>0</v>
      </c>
      <c r="BL889">
        <f>(1-BK889)</f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f>$B$11*CS889+$C$11*CT889+$F$11*CU889*(1-CX889)</f>
        <v>0</v>
      </c>
      <c r="BV889">
        <f>BU889*BW889</f>
        <v>0</v>
      </c>
      <c r="BW889">
        <f>($B$11*$D$9+$C$11*$D$9+$F$11*((DH889+CZ889)/MAX(DH889+CZ889+DI889, 0.1)*$I$9+DI889/MAX(DH889+CZ889+DI889, 0.1)*$J$9))/($B$11+$C$11+$F$11)</f>
        <v>0</v>
      </c>
      <c r="BX889">
        <f>($B$11*$K$9+$C$11*$K$9+$F$11*((DH889+CZ889)/MAX(DH889+CZ889+DI889, 0.1)*$P$9+DI889/MAX(DH889+CZ889+DI889, 0.1)*$Q$9))/($B$11+$C$11+$F$11)</f>
        <v>0</v>
      </c>
      <c r="BY889">
        <v>6</v>
      </c>
      <c r="BZ889">
        <v>0.5</v>
      </c>
      <c r="CA889" t="s">
        <v>304</v>
      </c>
      <c r="CB889">
        <v>2</v>
      </c>
      <c r="CC889">
        <v>1625678959.5</v>
      </c>
      <c r="CD889">
        <v>405.946</v>
      </c>
      <c r="CE889">
        <v>420.006</v>
      </c>
      <c r="CF889">
        <v>24.9644</v>
      </c>
      <c r="CG889">
        <v>20.1785666666667</v>
      </c>
      <c r="CH889">
        <v>420.287666666667</v>
      </c>
      <c r="CI889">
        <v>26.6744333333333</v>
      </c>
      <c r="CJ889">
        <v>499.961666666667</v>
      </c>
      <c r="CK889">
        <v>100.42</v>
      </c>
      <c r="CL889">
        <v>0.0998072</v>
      </c>
      <c r="CM889">
        <v>39.6104</v>
      </c>
      <c r="CN889">
        <v>38.4302666666667</v>
      </c>
      <c r="CO889">
        <v>999.9</v>
      </c>
      <c r="CP889">
        <v>0</v>
      </c>
      <c r="CQ889">
        <v>0</v>
      </c>
      <c r="CR889">
        <v>10006.25</v>
      </c>
      <c r="CS889">
        <v>0</v>
      </c>
      <c r="CT889">
        <v>5.29355</v>
      </c>
      <c r="CU889">
        <v>1045.92</v>
      </c>
      <c r="CV889">
        <v>0.962009666666667</v>
      </c>
      <c r="CW889">
        <v>0.0379900333333333</v>
      </c>
      <c r="CX889">
        <v>0</v>
      </c>
      <c r="CY889">
        <v>1039.31666666667</v>
      </c>
      <c r="CZ889">
        <v>4.99912</v>
      </c>
      <c r="DA889">
        <v>10953.9333333333</v>
      </c>
      <c r="DB889">
        <v>6712.29666666667</v>
      </c>
      <c r="DC889">
        <v>40.3123333333333</v>
      </c>
      <c r="DD889">
        <v>42.5</v>
      </c>
      <c r="DE889">
        <v>41.7286666666667</v>
      </c>
      <c r="DF889">
        <v>42.3123333333333</v>
      </c>
      <c r="DG889">
        <v>43.1873333333333</v>
      </c>
      <c r="DH889">
        <v>1001.38</v>
      </c>
      <c r="DI889">
        <v>39.54</v>
      </c>
      <c r="DJ889">
        <v>0</v>
      </c>
      <c r="DK889">
        <v>1625678961.2</v>
      </c>
      <c r="DL889">
        <v>0</v>
      </c>
      <c r="DM889">
        <v>1040.54538461538</v>
      </c>
      <c r="DN889">
        <v>-9.86256411914092</v>
      </c>
      <c r="DO889">
        <v>-82.6324787784138</v>
      </c>
      <c r="DP889">
        <v>10963.7923076923</v>
      </c>
      <c r="DQ889">
        <v>15</v>
      </c>
      <c r="DR889">
        <v>1625677134.6</v>
      </c>
      <c r="DS889" t="s">
        <v>305</v>
      </c>
      <c r="DT889">
        <v>1625677128.6</v>
      </c>
      <c r="DU889">
        <v>1625677134.6</v>
      </c>
      <c r="DV889">
        <v>2</v>
      </c>
      <c r="DW889">
        <v>0.041</v>
      </c>
      <c r="DX889">
        <v>0.026</v>
      </c>
      <c r="DY889">
        <v>-14.347</v>
      </c>
      <c r="DZ889">
        <v>-1.389</v>
      </c>
      <c r="EA889">
        <v>420</v>
      </c>
      <c r="EB889">
        <v>5</v>
      </c>
      <c r="EC889">
        <v>0.14</v>
      </c>
      <c r="ED889">
        <v>0.08</v>
      </c>
      <c r="EE889">
        <v>-14.1065536585366</v>
      </c>
      <c r="EF889">
        <v>0.617251567944259</v>
      </c>
      <c r="EG889">
        <v>0.0771604634561085</v>
      </c>
      <c r="EH889">
        <v>0</v>
      </c>
      <c r="EI889">
        <v>1040.94685714286</v>
      </c>
      <c r="EJ889">
        <v>-9.3579532413764</v>
      </c>
      <c r="EK889">
        <v>0.973388107675072</v>
      </c>
      <c r="EL889">
        <v>1</v>
      </c>
      <c r="EM889">
        <v>4.75583146341463</v>
      </c>
      <c r="EN889">
        <v>0.0971529616724701</v>
      </c>
      <c r="EO889">
        <v>0.0148858596449992</v>
      </c>
      <c r="EP889">
        <v>1</v>
      </c>
      <c r="EQ889">
        <v>2</v>
      </c>
      <c r="ER889">
        <v>3</v>
      </c>
      <c r="ES889" t="s">
        <v>349</v>
      </c>
      <c r="ET889">
        <v>100</v>
      </c>
      <c r="EU889">
        <v>100</v>
      </c>
      <c r="EV889">
        <v>-14.342</v>
      </c>
      <c r="EW889">
        <v>-1.7101</v>
      </c>
      <c r="EX889">
        <v>-14.3476998515065</v>
      </c>
      <c r="EY889">
        <v>0.000485247639819423</v>
      </c>
      <c r="EZ889">
        <v>-1.36446825205216e-06</v>
      </c>
      <c r="FA889">
        <v>5.78542989185787e-10</v>
      </c>
      <c r="FB889">
        <v>-1.1099058739466</v>
      </c>
      <c r="FC889">
        <v>-0.0508365997127688</v>
      </c>
      <c r="FD889">
        <v>0.00161886503163497</v>
      </c>
      <c r="FE889">
        <v>-2.08621555845513e-05</v>
      </c>
      <c r="FF889">
        <v>0</v>
      </c>
      <c r="FG889">
        <v>2096</v>
      </c>
      <c r="FH889">
        <v>2</v>
      </c>
      <c r="FI889">
        <v>28</v>
      </c>
      <c r="FJ889">
        <v>30.5</v>
      </c>
      <c r="FK889">
        <v>30.4</v>
      </c>
      <c r="FL889">
        <v>18</v>
      </c>
      <c r="FM889">
        <v>496.396</v>
      </c>
      <c r="FN889">
        <v>519.216</v>
      </c>
      <c r="FO889">
        <v>47.4343</v>
      </c>
      <c r="FP889">
        <v>27.6559</v>
      </c>
      <c r="FQ889">
        <v>30.0006</v>
      </c>
      <c r="FR889">
        <v>27.349</v>
      </c>
      <c r="FS889">
        <v>27.2917</v>
      </c>
      <c r="FT889">
        <v>21.7119</v>
      </c>
      <c r="FU889">
        <v>0</v>
      </c>
      <c r="FV889">
        <v>42.1545</v>
      </c>
      <c r="FW889">
        <v>47.83</v>
      </c>
      <c r="FX889">
        <v>420</v>
      </c>
      <c r="FY889">
        <v>20.2857</v>
      </c>
      <c r="FZ889">
        <v>101.57</v>
      </c>
      <c r="GA889">
        <v>96.0518</v>
      </c>
    </row>
    <row r="890" spans="1:183">
      <c r="A890">
        <v>874</v>
      </c>
      <c r="B890">
        <v>1625678962.5</v>
      </c>
      <c r="C890">
        <v>1746.40000009537</v>
      </c>
      <c r="D890" t="s">
        <v>2054</v>
      </c>
      <c r="E890" t="s">
        <v>2055</v>
      </c>
      <c r="F890">
        <v>1</v>
      </c>
      <c r="G890" t="s">
        <v>302</v>
      </c>
      <c r="H890">
        <v>1625678961.5</v>
      </c>
      <c r="I890">
        <f>(J890)/1000</f>
        <v>0</v>
      </c>
      <c r="J890">
        <f>1000*CJ890*AH890*(CF890-CG890)/(100*BY890*(1000-AH890*CF890))</f>
        <v>0</v>
      </c>
      <c r="K890">
        <f>CJ890*AH890*(CE890-CD890*(1000-AH890*CG890)/(1000-AH890*CF890))/(100*BY890)</f>
        <v>0</v>
      </c>
      <c r="L890">
        <f>CD890 - IF(AH890&gt;1, K890*BY890*100.0/(AJ890*CR890), 0)</f>
        <v>0</v>
      </c>
      <c r="M890">
        <f>((S890-I890/2)*L890-K890)/(S890+I890/2)</f>
        <v>0</v>
      </c>
      <c r="N890">
        <f>M890*(CK890+CL890)/1000.0</f>
        <v>0</v>
      </c>
      <c r="O890">
        <f>(CD890 - IF(AH890&gt;1, K890*BY890*100.0/(AJ890*CR890), 0))*(CK890+CL890)/1000.0</f>
        <v>0</v>
      </c>
      <c r="P890">
        <f>2.0/((1/R890-1/Q890)+SIGN(R890)*SQRT((1/R890-1/Q890)*(1/R890-1/Q890) + 4*BZ890/((BZ890+1)*(BZ890+1))*(2*1/R890*1/Q890-1/Q890*1/Q890)))</f>
        <v>0</v>
      </c>
      <c r="Q890">
        <f>IF(LEFT(CA890,1)&lt;&gt;"0",IF(LEFT(CA890,1)="1",3.0,CB890),$D$5+$E$5*(CR890*CK890/($K$5*1000))+$F$5*(CR890*CK890/($K$5*1000))*MAX(MIN(BY890,$J$5),$I$5)*MAX(MIN(BY890,$J$5),$I$5)+$G$5*MAX(MIN(BY890,$J$5),$I$5)*(CR890*CK890/($K$5*1000))+$H$5*(CR890*CK890/($K$5*1000))*(CR890*CK890/($K$5*1000)))</f>
        <v>0</v>
      </c>
      <c r="R890">
        <f>I890*(1000-(1000*0.61365*exp(17.502*V890/(240.97+V890))/(CK890+CL890)+CF890)/2)/(1000*0.61365*exp(17.502*V890/(240.97+V890))/(CK890+CL890)-CF890)</f>
        <v>0</v>
      </c>
      <c r="S890">
        <f>1/((BZ890+1)/(P890/1.6)+1/(Q890/1.37)) + BZ890/((BZ890+1)/(P890/1.6) + BZ890/(Q890/1.37))</f>
        <v>0</v>
      </c>
      <c r="T890">
        <f>(BU890*BX890)</f>
        <v>0</v>
      </c>
      <c r="U890">
        <f>(CM890+(T890+2*0.95*5.67E-8*(((CM890+$B$7)+273)^4-(CM890+273)^4)-44100*I890)/(1.84*29.3*Q890+8*0.95*5.67E-8*(CM890+273)^3))</f>
        <v>0</v>
      </c>
      <c r="V890">
        <f>($C$7*CN890+$D$7*CO890+$E$7*U890)</f>
        <v>0</v>
      </c>
      <c r="W890">
        <f>0.61365*exp(17.502*V890/(240.97+V890))</f>
        <v>0</v>
      </c>
      <c r="X890">
        <f>(Y890/Z890*100)</f>
        <v>0</v>
      </c>
      <c r="Y890">
        <f>CF890*(CK890+CL890)/1000</f>
        <v>0</v>
      </c>
      <c r="Z890">
        <f>0.61365*exp(17.502*CM890/(240.97+CM890))</f>
        <v>0</v>
      </c>
      <c r="AA890">
        <f>(W890-CF890*(CK890+CL890)/1000)</f>
        <v>0</v>
      </c>
      <c r="AB890">
        <f>(-I890*44100)</f>
        <v>0</v>
      </c>
      <c r="AC890">
        <f>2*29.3*Q890*0.92*(CM890-V890)</f>
        <v>0</v>
      </c>
      <c r="AD890">
        <f>2*0.95*5.67E-8*(((CM890+$B$7)+273)^4-(V890+273)^4)</f>
        <v>0</v>
      </c>
      <c r="AE890">
        <f>T890+AD890+AB890+AC890</f>
        <v>0</v>
      </c>
      <c r="AF890">
        <v>0</v>
      </c>
      <c r="AG890">
        <v>0</v>
      </c>
      <c r="AH890">
        <f>IF(AF890*$H$13&gt;=AJ890,1.0,(AJ890/(AJ890-AF890*$H$13)))</f>
        <v>0</v>
      </c>
      <c r="AI890">
        <f>(AH890-1)*100</f>
        <v>0</v>
      </c>
      <c r="AJ890">
        <f>MAX(0,($B$13+$C$13*CR890)/(1+$D$13*CR890)*CK890/(CM890+273)*$E$13)</f>
        <v>0</v>
      </c>
      <c r="AK890" t="s">
        <v>303</v>
      </c>
      <c r="AL890" t="s">
        <v>303</v>
      </c>
      <c r="AM890">
        <v>0</v>
      </c>
      <c r="AN890">
        <v>0</v>
      </c>
      <c r="AO890">
        <f>1-AM890/AN890</f>
        <v>0</v>
      </c>
      <c r="AP890">
        <v>0</v>
      </c>
      <c r="AQ890" t="s">
        <v>303</v>
      </c>
      <c r="AR890" t="s">
        <v>303</v>
      </c>
      <c r="AS890">
        <v>0</v>
      </c>
      <c r="AT890">
        <v>0</v>
      </c>
      <c r="AU890">
        <f>1-AS890/AT890</f>
        <v>0</v>
      </c>
      <c r="AV890">
        <v>0.5</v>
      </c>
      <c r="AW890">
        <f>BV890</f>
        <v>0</v>
      </c>
      <c r="AX890">
        <f>K890</f>
        <v>0</v>
      </c>
      <c r="AY890">
        <f>AU890*AV890*AW890</f>
        <v>0</v>
      </c>
      <c r="AZ890">
        <f>(AX890-AP890)/AW890</f>
        <v>0</v>
      </c>
      <c r="BA890">
        <f>(AN890-AT890)/AT890</f>
        <v>0</v>
      </c>
      <c r="BB890">
        <f>AM890/(AO890+AM890/AT890)</f>
        <v>0</v>
      </c>
      <c r="BC890" t="s">
        <v>303</v>
      </c>
      <c r="BD890">
        <v>0</v>
      </c>
      <c r="BE890">
        <f>IF(BD890&lt;&gt;0, BD890, BB890)</f>
        <v>0</v>
      </c>
      <c r="BF890">
        <f>1-BE890/AT890</f>
        <v>0</v>
      </c>
      <c r="BG890">
        <f>(AT890-AS890)/(AT890-BE890)</f>
        <v>0</v>
      </c>
      <c r="BH890">
        <f>(AN890-AT890)/(AN890-BE890)</f>
        <v>0</v>
      </c>
      <c r="BI890">
        <f>(AT890-AS890)/(AT890-AM890)</f>
        <v>0</v>
      </c>
      <c r="BJ890">
        <f>(AN890-AT890)/(AN890-AM890)</f>
        <v>0</v>
      </c>
      <c r="BK890">
        <f>(BG890*BE890/AS890)</f>
        <v>0</v>
      </c>
      <c r="BL890">
        <f>(1-BK890)</f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f>$B$11*CS890+$C$11*CT890+$F$11*CU890*(1-CX890)</f>
        <v>0</v>
      </c>
      <c r="BV890">
        <f>BU890*BW890</f>
        <v>0</v>
      </c>
      <c r="BW890">
        <f>($B$11*$D$9+$C$11*$D$9+$F$11*((DH890+CZ890)/MAX(DH890+CZ890+DI890, 0.1)*$I$9+DI890/MAX(DH890+CZ890+DI890, 0.1)*$J$9))/($B$11+$C$11+$F$11)</f>
        <v>0</v>
      </c>
      <c r="BX890">
        <f>($B$11*$K$9+$C$11*$K$9+$F$11*((DH890+CZ890)/MAX(DH890+CZ890+DI890, 0.1)*$P$9+DI890/MAX(DH890+CZ890+DI890, 0.1)*$Q$9))/($B$11+$C$11+$F$11)</f>
        <v>0</v>
      </c>
      <c r="BY890">
        <v>6</v>
      </c>
      <c r="BZ890">
        <v>0.5</v>
      </c>
      <c r="CA890" t="s">
        <v>304</v>
      </c>
      <c r="CB890">
        <v>2</v>
      </c>
      <c r="CC890">
        <v>1625678961.5</v>
      </c>
      <c r="CD890">
        <v>405.965333333333</v>
      </c>
      <c r="CE890">
        <v>420.047</v>
      </c>
      <c r="CF890">
        <v>24.9889333333333</v>
      </c>
      <c r="CG890">
        <v>20.2030666666667</v>
      </c>
      <c r="CH890">
        <v>420.307333333333</v>
      </c>
      <c r="CI890">
        <v>26.6992</v>
      </c>
      <c r="CJ890">
        <v>500.053333333333</v>
      </c>
      <c r="CK890">
        <v>100.418333333333</v>
      </c>
      <c r="CL890">
        <v>0.0999964666666667</v>
      </c>
      <c r="CM890">
        <v>39.6396333333333</v>
      </c>
      <c r="CN890">
        <v>38.4669333333333</v>
      </c>
      <c r="CO890">
        <v>999.9</v>
      </c>
      <c r="CP890">
        <v>0</v>
      </c>
      <c r="CQ890">
        <v>0</v>
      </c>
      <c r="CR890">
        <v>10028.5666666667</v>
      </c>
      <c r="CS890">
        <v>0</v>
      </c>
      <c r="CT890">
        <v>5.29355</v>
      </c>
      <c r="CU890">
        <v>1046.13</v>
      </c>
      <c r="CV890">
        <v>0.961994666666667</v>
      </c>
      <c r="CW890">
        <v>0.0380054333333333</v>
      </c>
      <c r="CX890">
        <v>0</v>
      </c>
      <c r="CY890">
        <v>1039.4</v>
      </c>
      <c r="CZ890">
        <v>4.99912</v>
      </c>
      <c r="DA890">
        <v>10953.9333333333</v>
      </c>
      <c r="DB890">
        <v>6713.62666666667</v>
      </c>
      <c r="DC890">
        <v>40.3333333333333</v>
      </c>
      <c r="DD890">
        <v>42.5413333333333</v>
      </c>
      <c r="DE890">
        <v>41.5413333333333</v>
      </c>
      <c r="DF890">
        <v>42.2913333333333</v>
      </c>
      <c r="DG890">
        <v>43.2286666666667</v>
      </c>
      <c r="DH890">
        <v>1001.56333333333</v>
      </c>
      <c r="DI890">
        <v>39.57</v>
      </c>
      <c r="DJ890">
        <v>0</v>
      </c>
      <c r="DK890">
        <v>1625678963.6</v>
      </c>
      <c r="DL890">
        <v>0</v>
      </c>
      <c r="DM890">
        <v>1040.205</v>
      </c>
      <c r="DN890">
        <v>-9.20376068751284</v>
      </c>
      <c r="DO890">
        <v>-82.6666666890709</v>
      </c>
      <c r="DP890">
        <v>10960.7923076923</v>
      </c>
      <c r="DQ890">
        <v>15</v>
      </c>
      <c r="DR890">
        <v>1625677134.6</v>
      </c>
      <c r="DS890" t="s">
        <v>305</v>
      </c>
      <c r="DT890">
        <v>1625677128.6</v>
      </c>
      <c r="DU890">
        <v>1625677134.6</v>
      </c>
      <c r="DV890">
        <v>2</v>
      </c>
      <c r="DW890">
        <v>0.041</v>
      </c>
      <c r="DX890">
        <v>0.026</v>
      </c>
      <c r="DY890">
        <v>-14.347</v>
      </c>
      <c r="DZ890">
        <v>-1.389</v>
      </c>
      <c r="EA890">
        <v>420</v>
      </c>
      <c r="EB890">
        <v>5</v>
      </c>
      <c r="EC890">
        <v>0.14</v>
      </c>
      <c r="ED890">
        <v>0.08</v>
      </c>
      <c r="EE890">
        <v>-14.0894463414634</v>
      </c>
      <c r="EF890">
        <v>0.384825783972116</v>
      </c>
      <c r="EG890">
        <v>0.0602921064184294</v>
      </c>
      <c r="EH890">
        <v>1</v>
      </c>
      <c r="EI890">
        <v>1040.60090909091</v>
      </c>
      <c r="EJ890">
        <v>-9.1244419279484</v>
      </c>
      <c r="EK890">
        <v>0.902714303059191</v>
      </c>
      <c r="EL890">
        <v>1</v>
      </c>
      <c r="EM890">
        <v>4.75960219512195</v>
      </c>
      <c r="EN890">
        <v>0.127497909407659</v>
      </c>
      <c r="EO890">
        <v>0.0169133408899451</v>
      </c>
      <c r="EP890">
        <v>0</v>
      </c>
      <c r="EQ890">
        <v>2</v>
      </c>
      <c r="ER890">
        <v>3</v>
      </c>
      <c r="ES890" t="s">
        <v>349</v>
      </c>
      <c r="ET890">
        <v>100</v>
      </c>
      <c r="EU890">
        <v>100</v>
      </c>
      <c r="EV890">
        <v>-14.342</v>
      </c>
      <c r="EW890">
        <v>-1.7103</v>
      </c>
      <c r="EX890">
        <v>-14.3476998515065</v>
      </c>
      <c r="EY890">
        <v>0.000485247639819423</v>
      </c>
      <c r="EZ890">
        <v>-1.36446825205216e-06</v>
      </c>
      <c r="FA890">
        <v>5.78542989185787e-10</v>
      </c>
      <c r="FB890">
        <v>-1.1099058739466</v>
      </c>
      <c r="FC890">
        <v>-0.0508365997127688</v>
      </c>
      <c r="FD890">
        <v>0.00161886503163497</v>
      </c>
      <c r="FE890">
        <v>-2.08621555845513e-05</v>
      </c>
      <c r="FF890">
        <v>0</v>
      </c>
      <c r="FG890">
        <v>2096</v>
      </c>
      <c r="FH890">
        <v>2</v>
      </c>
      <c r="FI890">
        <v>28</v>
      </c>
      <c r="FJ890">
        <v>30.6</v>
      </c>
      <c r="FK890">
        <v>30.5</v>
      </c>
      <c r="FL890">
        <v>18</v>
      </c>
      <c r="FM890">
        <v>496.361</v>
      </c>
      <c r="FN890">
        <v>519.17</v>
      </c>
      <c r="FO890">
        <v>47.4612</v>
      </c>
      <c r="FP890">
        <v>27.6595</v>
      </c>
      <c r="FQ890">
        <v>30.0007</v>
      </c>
      <c r="FR890">
        <v>27.3519</v>
      </c>
      <c r="FS890">
        <v>27.2945</v>
      </c>
      <c r="FT890">
        <v>21.7144</v>
      </c>
      <c r="FU890">
        <v>0</v>
      </c>
      <c r="FV890">
        <v>42.1545</v>
      </c>
      <c r="FW890">
        <v>47.89</v>
      </c>
      <c r="FX890">
        <v>420</v>
      </c>
      <c r="FY890">
        <v>20.2901</v>
      </c>
      <c r="FZ890">
        <v>101.57</v>
      </c>
      <c r="GA890">
        <v>96.0505</v>
      </c>
    </row>
    <row r="891" spans="1:183">
      <c r="A891">
        <v>875</v>
      </c>
      <c r="B891">
        <v>1625678964.5</v>
      </c>
      <c r="C891">
        <v>1748.40000009537</v>
      </c>
      <c r="D891" t="s">
        <v>2056</v>
      </c>
      <c r="E891" t="s">
        <v>2057</v>
      </c>
      <c r="F891">
        <v>1</v>
      </c>
      <c r="G891" t="s">
        <v>302</v>
      </c>
      <c r="H891">
        <v>1625678963.5</v>
      </c>
      <c r="I891">
        <f>(J891)/1000</f>
        <v>0</v>
      </c>
      <c r="J891">
        <f>1000*CJ891*AH891*(CF891-CG891)/(100*BY891*(1000-AH891*CF891))</f>
        <v>0</v>
      </c>
      <c r="K891">
        <f>CJ891*AH891*(CE891-CD891*(1000-AH891*CG891)/(1000-AH891*CF891))/(100*BY891)</f>
        <v>0</v>
      </c>
      <c r="L891">
        <f>CD891 - IF(AH891&gt;1, K891*BY891*100.0/(AJ891*CR891), 0)</f>
        <v>0</v>
      </c>
      <c r="M891">
        <f>((S891-I891/2)*L891-K891)/(S891+I891/2)</f>
        <v>0</v>
      </c>
      <c r="N891">
        <f>M891*(CK891+CL891)/1000.0</f>
        <v>0</v>
      </c>
      <c r="O891">
        <f>(CD891 - IF(AH891&gt;1, K891*BY891*100.0/(AJ891*CR891), 0))*(CK891+CL891)/1000.0</f>
        <v>0</v>
      </c>
      <c r="P891">
        <f>2.0/((1/R891-1/Q891)+SIGN(R891)*SQRT((1/R891-1/Q891)*(1/R891-1/Q891) + 4*BZ891/((BZ891+1)*(BZ891+1))*(2*1/R891*1/Q891-1/Q891*1/Q891)))</f>
        <v>0</v>
      </c>
      <c r="Q891">
        <f>IF(LEFT(CA891,1)&lt;&gt;"0",IF(LEFT(CA891,1)="1",3.0,CB891),$D$5+$E$5*(CR891*CK891/($K$5*1000))+$F$5*(CR891*CK891/($K$5*1000))*MAX(MIN(BY891,$J$5),$I$5)*MAX(MIN(BY891,$J$5),$I$5)+$G$5*MAX(MIN(BY891,$J$5),$I$5)*(CR891*CK891/($K$5*1000))+$H$5*(CR891*CK891/($K$5*1000))*(CR891*CK891/($K$5*1000)))</f>
        <v>0</v>
      </c>
      <c r="R891">
        <f>I891*(1000-(1000*0.61365*exp(17.502*V891/(240.97+V891))/(CK891+CL891)+CF891)/2)/(1000*0.61365*exp(17.502*V891/(240.97+V891))/(CK891+CL891)-CF891)</f>
        <v>0</v>
      </c>
      <c r="S891">
        <f>1/((BZ891+1)/(P891/1.6)+1/(Q891/1.37)) + BZ891/((BZ891+1)/(P891/1.6) + BZ891/(Q891/1.37))</f>
        <v>0</v>
      </c>
      <c r="T891">
        <f>(BU891*BX891)</f>
        <v>0</v>
      </c>
      <c r="U891">
        <f>(CM891+(T891+2*0.95*5.67E-8*(((CM891+$B$7)+273)^4-(CM891+273)^4)-44100*I891)/(1.84*29.3*Q891+8*0.95*5.67E-8*(CM891+273)^3))</f>
        <v>0</v>
      </c>
      <c r="V891">
        <f>($C$7*CN891+$D$7*CO891+$E$7*U891)</f>
        <v>0</v>
      </c>
      <c r="W891">
        <f>0.61365*exp(17.502*V891/(240.97+V891))</f>
        <v>0</v>
      </c>
      <c r="X891">
        <f>(Y891/Z891*100)</f>
        <v>0</v>
      </c>
      <c r="Y891">
        <f>CF891*(CK891+CL891)/1000</f>
        <v>0</v>
      </c>
      <c r="Z891">
        <f>0.61365*exp(17.502*CM891/(240.97+CM891))</f>
        <v>0</v>
      </c>
      <c r="AA891">
        <f>(W891-CF891*(CK891+CL891)/1000)</f>
        <v>0</v>
      </c>
      <c r="AB891">
        <f>(-I891*44100)</f>
        <v>0</v>
      </c>
      <c r="AC891">
        <f>2*29.3*Q891*0.92*(CM891-V891)</f>
        <v>0</v>
      </c>
      <c r="AD891">
        <f>2*0.95*5.67E-8*(((CM891+$B$7)+273)^4-(V891+273)^4)</f>
        <v>0</v>
      </c>
      <c r="AE891">
        <f>T891+AD891+AB891+AC891</f>
        <v>0</v>
      </c>
      <c r="AF891">
        <v>0</v>
      </c>
      <c r="AG891">
        <v>0</v>
      </c>
      <c r="AH891">
        <f>IF(AF891*$H$13&gt;=AJ891,1.0,(AJ891/(AJ891-AF891*$H$13)))</f>
        <v>0</v>
      </c>
      <c r="AI891">
        <f>(AH891-1)*100</f>
        <v>0</v>
      </c>
      <c r="AJ891">
        <f>MAX(0,($B$13+$C$13*CR891)/(1+$D$13*CR891)*CK891/(CM891+273)*$E$13)</f>
        <v>0</v>
      </c>
      <c r="AK891" t="s">
        <v>303</v>
      </c>
      <c r="AL891" t="s">
        <v>303</v>
      </c>
      <c r="AM891">
        <v>0</v>
      </c>
      <c r="AN891">
        <v>0</v>
      </c>
      <c r="AO891">
        <f>1-AM891/AN891</f>
        <v>0</v>
      </c>
      <c r="AP891">
        <v>0</v>
      </c>
      <c r="AQ891" t="s">
        <v>303</v>
      </c>
      <c r="AR891" t="s">
        <v>303</v>
      </c>
      <c r="AS891">
        <v>0</v>
      </c>
      <c r="AT891">
        <v>0</v>
      </c>
      <c r="AU891">
        <f>1-AS891/AT891</f>
        <v>0</v>
      </c>
      <c r="AV891">
        <v>0.5</v>
      </c>
      <c r="AW891">
        <f>BV891</f>
        <v>0</v>
      </c>
      <c r="AX891">
        <f>K891</f>
        <v>0</v>
      </c>
      <c r="AY891">
        <f>AU891*AV891*AW891</f>
        <v>0</v>
      </c>
      <c r="AZ891">
        <f>(AX891-AP891)/AW891</f>
        <v>0</v>
      </c>
      <c r="BA891">
        <f>(AN891-AT891)/AT891</f>
        <v>0</v>
      </c>
      <c r="BB891">
        <f>AM891/(AO891+AM891/AT891)</f>
        <v>0</v>
      </c>
      <c r="BC891" t="s">
        <v>303</v>
      </c>
      <c r="BD891">
        <v>0</v>
      </c>
      <c r="BE891">
        <f>IF(BD891&lt;&gt;0, BD891, BB891)</f>
        <v>0</v>
      </c>
      <c r="BF891">
        <f>1-BE891/AT891</f>
        <v>0</v>
      </c>
      <c r="BG891">
        <f>(AT891-AS891)/(AT891-BE891)</f>
        <v>0</v>
      </c>
      <c r="BH891">
        <f>(AN891-AT891)/(AN891-BE891)</f>
        <v>0</v>
      </c>
      <c r="BI891">
        <f>(AT891-AS891)/(AT891-AM891)</f>
        <v>0</v>
      </c>
      <c r="BJ891">
        <f>(AN891-AT891)/(AN891-AM891)</f>
        <v>0</v>
      </c>
      <c r="BK891">
        <f>(BG891*BE891/AS891)</f>
        <v>0</v>
      </c>
      <c r="BL891">
        <f>(1-BK891)</f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f>$B$11*CS891+$C$11*CT891+$F$11*CU891*(1-CX891)</f>
        <v>0</v>
      </c>
      <c r="BV891">
        <f>BU891*BW891</f>
        <v>0</v>
      </c>
      <c r="BW891">
        <f>($B$11*$D$9+$C$11*$D$9+$F$11*((DH891+CZ891)/MAX(DH891+CZ891+DI891, 0.1)*$I$9+DI891/MAX(DH891+CZ891+DI891, 0.1)*$J$9))/($B$11+$C$11+$F$11)</f>
        <v>0</v>
      </c>
      <c r="BX891">
        <f>($B$11*$K$9+$C$11*$K$9+$F$11*((DH891+CZ891)/MAX(DH891+CZ891+DI891, 0.1)*$P$9+DI891/MAX(DH891+CZ891+DI891, 0.1)*$Q$9))/($B$11+$C$11+$F$11)</f>
        <v>0</v>
      </c>
      <c r="BY891">
        <v>6</v>
      </c>
      <c r="BZ891">
        <v>0.5</v>
      </c>
      <c r="CA891" t="s">
        <v>304</v>
      </c>
      <c r="CB891">
        <v>2</v>
      </c>
      <c r="CC891">
        <v>1625678963.5</v>
      </c>
      <c r="CD891">
        <v>405.960333333333</v>
      </c>
      <c r="CE891">
        <v>419.982333333333</v>
      </c>
      <c r="CF891">
        <v>25.0139333333333</v>
      </c>
      <c r="CG891">
        <v>20.2284666666667</v>
      </c>
      <c r="CH891">
        <v>420.302333333333</v>
      </c>
      <c r="CI891">
        <v>26.7244666666667</v>
      </c>
      <c r="CJ891">
        <v>500.026</v>
      </c>
      <c r="CK891">
        <v>100.417666666667</v>
      </c>
      <c r="CL891">
        <v>0.100075633333333</v>
      </c>
      <c r="CM891">
        <v>39.6681</v>
      </c>
      <c r="CN891">
        <v>38.4946666666667</v>
      </c>
      <c r="CO891">
        <v>999.9</v>
      </c>
      <c r="CP891">
        <v>0</v>
      </c>
      <c r="CQ891">
        <v>0</v>
      </c>
      <c r="CR891">
        <v>10013.1333333333</v>
      </c>
      <c r="CS891">
        <v>0</v>
      </c>
      <c r="CT891">
        <v>5.29355</v>
      </c>
      <c r="CU891">
        <v>1046.14</v>
      </c>
      <c r="CV891">
        <v>0.961981666666667</v>
      </c>
      <c r="CW891">
        <v>0.0380185666666667</v>
      </c>
      <c r="CX891">
        <v>0</v>
      </c>
      <c r="CY891">
        <v>1039.00666666667</v>
      </c>
      <c r="CZ891">
        <v>4.99912</v>
      </c>
      <c r="DA891">
        <v>10951.4</v>
      </c>
      <c r="DB891">
        <v>6713.66666666667</v>
      </c>
      <c r="DC891">
        <v>40.3746666666667</v>
      </c>
      <c r="DD891">
        <v>42.5</v>
      </c>
      <c r="DE891">
        <v>41.833</v>
      </c>
      <c r="DF891">
        <v>42.4166666666667</v>
      </c>
      <c r="DG891">
        <v>43.312</v>
      </c>
      <c r="DH891">
        <v>1001.55666666667</v>
      </c>
      <c r="DI891">
        <v>39.5866666666667</v>
      </c>
      <c r="DJ891">
        <v>0</v>
      </c>
      <c r="DK891">
        <v>1625678965.4</v>
      </c>
      <c r="DL891">
        <v>0</v>
      </c>
      <c r="DM891">
        <v>1039.8804</v>
      </c>
      <c r="DN891">
        <v>-8.72230768404665</v>
      </c>
      <c r="DO891">
        <v>-77.5999999253676</v>
      </c>
      <c r="DP891">
        <v>10957.832</v>
      </c>
      <c r="DQ891">
        <v>15</v>
      </c>
      <c r="DR891">
        <v>1625677134.6</v>
      </c>
      <c r="DS891" t="s">
        <v>305</v>
      </c>
      <c r="DT891">
        <v>1625677128.6</v>
      </c>
      <c r="DU891">
        <v>1625677134.6</v>
      </c>
      <c r="DV891">
        <v>2</v>
      </c>
      <c r="DW891">
        <v>0.041</v>
      </c>
      <c r="DX891">
        <v>0.026</v>
      </c>
      <c r="DY891">
        <v>-14.347</v>
      </c>
      <c r="DZ891">
        <v>-1.389</v>
      </c>
      <c r="EA891">
        <v>420</v>
      </c>
      <c r="EB891">
        <v>5</v>
      </c>
      <c r="EC891">
        <v>0.14</v>
      </c>
      <c r="ED891">
        <v>0.08</v>
      </c>
      <c r="EE891">
        <v>-14.0691853658537</v>
      </c>
      <c r="EF891">
        <v>0.210219512195079</v>
      </c>
      <c r="EG891">
        <v>0.0391589603550154</v>
      </c>
      <c r="EH891">
        <v>1</v>
      </c>
      <c r="EI891">
        <v>1040.33757575758</v>
      </c>
      <c r="EJ891">
        <v>-8.92274819475621</v>
      </c>
      <c r="EK891">
        <v>0.886340895849176</v>
      </c>
      <c r="EL891">
        <v>1</v>
      </c>
      <c r="EM891">
        <v>4.76244487804878</v>
      </c>
      <c r="EN891">
        <v>0.160608292682938</v>
      </c>
      <c r="EO891">
        <v>0.0184382583593623</v>
      </c>
      <c r="EP891">
        <v>0</v>
      </c>
      <c r="EQ891">
        <v>2</v>
      </c>
      <c r="ER891">
        <v>3</v>
      </c>
      <c r="ES891" t="s">
        <v>349</v>
      </c>
      <c r="ET891">
        <v>100</v>
      </c>
      <c r="EU891">
        <v>100</v>
      </c>
      <c r="EV891">
        <v>-14.342</v>
      </c>
      <c r="EW891">
        <v>-1.7106</v>
      </c>
      <c r="EX891">
        <v>-14.3476998515065</v>
      </c>
      <c r="EY891">
        <v>0.000485247639819423</v>
      </c>
      <c r="EZ891">
        <v>-1.36446825205216e-06</v>
      </c>
      <c r="FA891">
        <v>5.78542989185787e-10</v>
      </c>
      <c r="FB891">
        <v>-1.1099058739466</v>
      </c>
      <c r="FC891">
        <v>-0.0508365997127688</v>
      </c>
      <c r="FD891">
        <v>0.00161886503163497</v>
      </c>
      <c r="FE891">
        <v>-2.08621555845513e-05</v>
      </c>
      <c r="FF891">
        <v>0</v>
      </c>
      <c r="FG891">
        <v>2096</v>
      </c>
      <c r="FH891">
        <v>2</v>
      </c>
      <c r="FI891">
        <v>28</v>
      </c>
      <c r="FJ891">
        <v>30.6</v>
      </c>
      <c r="FK891">
        <v>30.5</v>
      </c>
      <c r="FL891">
        <v>18</v>
      </c>
      <c r="FM891">
        <v>496.414</v>
      </c>
      <c r="FN891">
        <v>519.143</v>
      </c>
      <c r="FO891">
        <v>47.4884</v>
      </c>
      <c r="FP891">
        <v>27.6642</v>
      </c>
      <c r="FQ891">
        <v>30.0007</v>
      </c>
      <c r="FR891">
        <v>27.3548</v>
      </c>
      <c r="FS891">
        <v>27.2975</v>
      </c>
      <c r="FT891">
        <v>21.7135</v>
      </c>
      <c r="FU891">
        <v>0</v>
      </c>
      <c r="FV891">
        <v>42.1545</v>
      </c>
      <c r="FW891">
        <v>47.89</v>
      </c>
      <c r="FX891">
        <v>420</v>
      </c>
      <c r="FY891">
        <v>20.2964</v>
      </c>
      <c r="FZ891">
        <v>101.57</v>
      </c>
      <c r="GA891">
        <v>96.0504</v>
      </c>
    </row>
    <row r="892" spans="1:183">
      <c r="A892">
        <v>876</v>
      </c>
      <c r="B892">
        <v>1625678966.5</v>
      </c>
      <c r="C892">
        <v>1750.40000009537</v>
      </c>
      <c r="D892" t="s">
        <v>2058</v>
      </c>
      <c r="E892" t="s">
        <v>2059</v>
      </c>
      <c r="F892">
        <v>1</v>
      </c>
      <c r="G892" t="s">
        <v>302</v>
      </c>
      <c r="H892">
        <v>1625678965.5</v>
      </c>
      <c r="I892">
        <f>(J892)/1000</f>
        <v>0</v>
      </c>
      <c r="J892">
        <f>1000*CJ892*AH892*(CF892-CG892)/(100*BY892*(1000-AH892*CF892))</f>
        <v>0</v>
      </c>
      <c r="K892">
        <f>CJ892*AH892*(CE892-CD892*(1000-AH892*CG892)/(1000-AH892*CF892))/(100*BY892)</f>
        <v>0</v>
      </c>
      <c r="L892">
        <f>CD892 - IF(AH892&gt;1, K892*BY892*100.0/(AJ892*CR892), 0)</f>
        <v>0</v>
      </c>
      <c r="M892">
        <f>((S892-I892/2)*L892-K892)/(S892+I892/2)</f>
        <v>0</v>
      </c>
      <c r="N892">
        <f>M892*(CK892+CL892)/1000.0</f>
        <v>0</v>
      </c>
      <c r="O892">
        <f>(CD892 - IF(AH892&gt;1, K892*BY892*100.0/(AJ892*CR892), 0))*(CK892+CL892)/1000.0</f>
        <v>0</v>
      </c>
      <c r="P892">
        <f>2.0/((1/R892-1/Q892)+SIGN(R892)*SQRT((1/R892-1/Q892)*(1/R892-1/Q892) + 4*BZ892/((BZ892+1)*(BZ892+1))*(2*1/R892*1/Q892-1/Q892*1/Q892)))</f>
        <v>0</v>
      </c>
      <c r="Q892">
        <f>IF(LEFT(CA892,1)&lt;&gt;"0",IF(LEFT(CA892,1)="1",3.0,CB892),$D$5+$E$5*(CR892*CK892/($K$5*1000))+$F$5*(CR892*CK892/($K$5*1000))*MAX(MIN(BY892,$J$5),$I$5)*MAX(MIN(BY892,$J$5),$I$5)+$G$5*MAX(MIN(BY892,$J$5),$I$5)*(CR892*CK892/($K$5*1000))+$H$5*(CR892*CK892/($K$5*1000))*(CR892*CK892/($K$5*1000)))</f>
        <v>0</v>
      </c>
      <c r="R892">
        <f>I892*(1000-(1000*0.61365*exp(17.502*V892/(240.97+V892))/(CK892+CL892)+CF892)/2)/(1000*0.61365*exp(17.502*V892/(240.97+V892))/(CK892+CL892)-CF892)</f>
        <v>0</v>
      </c>
      <c r="S892">
        <f>1/((BZ892+1)/(P892/1.6)+1/(Q892/1.37)) + BZ892/((BZ892+1)/(P892/1.6) + BZ892/(Q892/1.37))</f>
        <v>0</v>
      </c>
      <c r="T892">
        <f>(BU892*BX892)</f>
        <v>0</v>
      </c>
      <c r="U892">
        <f>(CM892+(T892+2*0.95*5.67E-8*(((CM892+$B$7)+273)^4-(CM892+273)^4)-44100*I892)/(1.84*29.3*Q892+8*0.95*5.67E-8*(CM892+273)^3))</f>
        <v>0</v>
      </c>
      <c r="V892">
        <f>($C$7*CN892+$D$7*CO892+$E$7*U892)</f>
        <v>0</v>
      </c>
      <c r="W892">
        <f>0.61365*exp(17.502*V892/(240.97+V892))</f>
        <v>0</v>
      </c>
      <c r="X892">
        <f>(Y892/Z892*100)</f>
        <v>0</v>
      </c>
      <c r="Y892">
        <f>CF892*(CK892+CL892)/1000</f>
        <v>0</v>
      </c>
      <c r="Z892">
        <f>0.61365*exp(17.502*CM892/(240.97+CM892))</f>
        <v>0</v>
      </c>
      <c r="AA892">
        <f>(W892-CF892*(CK892+CL892)/1000)</f>
        <v>0</v>
      </c>
      <c r="AB892">
        <f>(-I892*44100)</f>
        <v>0</v>
      </c>
      <c r="AC892">
        <f>2*29.3*Q892*0.92*(CM892-V892)</f>
        <v>0</v>
      </c>
      <c r="AD892">
        <f>2*0.95*5.67E-8*(((CM892+$B$7)+273)^4-(V892+273)^4)</f>
        <v>0</v>
      </c>
      <c r="AE892">
        <f>T892+AD892+AB892+AC892</f>
        <v>0</v>
      </c>
      <c r="AF892">
        <v>0</v>
      </c>
      <c r="AG892">
        <v>0</v>
      </c>
      <c r="AH892">
        <f>IF(AF892*$H$13&gt;=AJ892,1.0,(AJ892/(AJ892-AF892*$H$13)))</f>
        <v>0</v>
      </c>
      <c r="AI892">
        <f>(AH892-1)*100</f>
        <v>0</v>
      </c>
      <c r="AJ892">
        <f>MAX(0,($B$13+$C$13*CR892)/(1+$D$13*CR892)*CK892/(CM892+273)*$E$13)</f>
        <v>0</v>
      </c>
      <c r="AK892" t="s">
        <v>303</v>
      </c>
      <c r="AL892" t="s">
        <v>303</v>
      </c>
      <c r="AM892">
        <v>0</v>
      </c>
      <c r="AN892">
        <v>0</v>
      </c>
      <c r="AO892">
        <f>1-AM892/AN892</f>
        <v>0</v>
      </c>
      <c r="AP892">
        <v>0</v>
      </c>
      <c r="AQ892" t="s">
        <v>303</v>
      </c>
      <c r="AR892" t="s">
        <v>303</v>
      </c>
      <c r="AS892">
        <v>0</v>
      </c>
      <c r="AT892">
        <v>0</v>
      </c>
      <c r="AU892">
        <f>1-AS892/AT892</f>
        <v>0</v>
      </c>
      <c r="AV892">
        <v>0.5</v>
      </c>
      <c r="AW892">
        <f>BV892</f>
        <v>0</v>
      </c>
      <c r="AX892">
        <f>K892</f>
        <v>0</v>
      </c>
      <c r="AY892">
        <f>AU892*AV892*AW892</f>
        <v>0</v>
      </c>
      <c r="AZ892">
        <f>(AX892-AP892)/AW892</f>
        <v>0</v>
      </c>
      <c r="BA892">
        <f>(AN892-AT892)/AT892</f>
        <v>0</v>
      </c>
      <c r="BB892">
        <f>AM892/(AO892+AM892/AT892)</f>
        <v>0</v>
      </c>
      <c r="BC892" t="s">
        <v>303</v>
      </c>
      <c r="BD892">
        <v>0</v>
      </c>
      <c r="BE892">
        <f>IF(BD892&lt;&gt;0, BD892, BB892)</f>
        <v>0</v>
      </c>
      <c r="BF892">
        <f>1-BE892/AT892</f>
        <v>0</v>
      </c>
      <c r="BG892">
        <f>(AT892-AS892)/(AT892-BE892)</f>
        <v>0</v>
      </c>
      <c r="BH892">
        <f>(AN892-AT892)/(AN892-BE892)</f>
        <v>0</v>
      </c>
      <c r="BI892">
        <f>(AT892-AS892)/(AT892-AM892)</f>
        <v>0</v>
      </c>
      <c r="BJ892">
        <f>(AN892-AT892)/(AN892-AM892)</f>
        <v>0</v>
      </c>
      <c r="BK892">
        <f>(BG892*BE892/AS892)</f>
        <v>0</v>
      </c>
      <c r="BL892">
        <f>(1-BK892)</f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f>$B$11*CS892+$C$11*CT892+$F$11*CU892*(1-CX892)</f>
        <v>0</v>
      </c>
      <c r="BV892">
        <f>BU892*BW892</f>
        <v>0</v>
      </c>
      <c r="BW892">
        <f>($B$11*$D$9+$C$11*$D$9+$F$11*((DH892+CZ892)/MAX(DH892+CZ892+DI892, 0.1)*$I$9+DI892/MAX(DH892+CZ892+DI892, 0.1)*$J$9))/($B$11+$C$11+$F$11)</f>
        <v>0</v>
      </c>
      <c r="BX892">
        <f>($B$11*$K$9+$C$11*$K$9+$F$11*((DH892+CZ892)/MAX(DH892+CZ892+DI892, 0.1)*$P$9+DI892/MAX(DH892+CZ892+DI892, 0.1)*$Q$9))/($B$11+$C$11+$F$11)</f>
        <v>0</v>
      </c>
      <c r="BY892">
        <v>6</v>
      </c>
      <c r="BZ892">
        <v>0.5</v>
      </c>
      <c r="CA892" t="s">
        <v>304</v>
      </c>
      <c r="CB892">
        <v>2</v>
      </c>
      <c r="CC892">
        <v>1625678965.5</v>
      </c>
      <c r="CD892">
        <v>405.972333333333</v>
      </c>
      <c r="CE892">
        <v>419.925</v>
      </c>
      <c r="CF892">
        <v>25.0402</v>
      </c>
      <c r="CG892">
        <v>20.2480333333333</v>
      </c>
      <c r="CH892">
        <v>420.314</v>
      </c>
      <c r="CI892">
        <v>26.7509333333333</v>
      </c>
      <c r="CJ892">
        <v>500.052333333333</v>
      </c>
      <c r="CK892">
        <v>100.417666666667</v>
      </c>
      <c r="CL892">
        <v>0.100528333333333</v>
      </c>
      <c r="CM892">
        <v>39.6944333333333</v>
      </c>
      <c r="CN892">
        <v>38.5112666666667</v>
      </c>
      <c r="CO892">
        <v>999.9</v>
      </c>
      <c r="CP892">
        <v>0</v>
      </c>
      <c r="CQ892">
        <v>0</v>
      </c>
      <c r="CR892">
        <v>9975.21333333333</v>
      </c>
      <c r="CS892">
        <v>0</v>
      </c>
      <c r="CT892">
        <v>5.29355</v>
      </c>
      <c r="CU892">
        <v>1045.92333333333</v>
      </c>
      <c r="CV892">
        <v>0.962000333333333</v>
      </c>
      <c r="CW892">
        <v>0.0379998333333333</v>
      </c>
      <c r="CX892">
        <v>0</v>
      </c>
      <c r="CY892">
        <v>1038.59333333333</v>
      </c>
      <c r="CZ892">
        <v>4.99912</v>
      </c>
      <c r="DA892">
        <v>10945.7</v>
      </c>
      <c r="DB892">
        <v>6712.31333333333</v>
      </c>
      <c r="DC892">
        <v>40.3123333333333</v>
      </c>
      <c r="DD892">
        <v>42.5206666666667</v>
      </c>
      <c r="DE892">
        <v>41.6663333333333</v>
      </c>
      <c r="DF892">
        <v>42.3746666666667</v>
      </c>
      <c r="DG892">
        <v>43.1873333333333</v>
      </c>
      <c r="DH892">
        <v>1001.37333333333</v>
      </c>
      <c r="DI892">
        <v>39.5566666666667</v>
      </c>
      <c r="DJ892">
        <v>0</v>
      </c>
      <c r="DK892">
        <v>1625678967.2</v>
      </c>
      <c r="DL892">
        <v>0</v>
      </c>
      <c r="DM892">
        <v>1039.65076923077</v>
      </c>
      <c r="DN892">
        <v>-8.77743590849214</v>
      </c>
      <c r="DO892">
        <v>-79.2034188565277</v>
      </c>
      <c r="DP892">
        <v>10955.6730769231</v>
      </c>
      <c r="DQ892">
        <v>15</v>
      </c>
      <c r="DR892">
        <v>1625677134.6</v>
      </c>
      <c r="DS892" t="s">
        <v>305</v>
      </c>
      <c r="DT892">
        <v>1625677128.6</v>
      </c>
      <c r="DU892">
        <v>1625677134.6</v>
      </c>
      <c r="DV892">
        <v>2</v>
      </c>
      <c r="DW892">
        <v>0.041</v>
      </c>
      <c r="DX892">
        <v>0.026</v>
      </c>
      <c r="DY892">
        <v>-14.347</v>
      </c>
      <c r="DZ892">
        <v>-1.389</v>
      </c>
      <c r="EA892">
        <v>420</v>
      </c>
      <c r="EB892">
        <v>5</v>
      </c>
      <c r="EC892">
        <v>0.14</v>
      </c>
      <c r="ED892">
        <v>0.08</v>
      </c>
      <c r="EE892">
        <v>-14.0536195121951</v>
      </c>
      <c r="EF892">
        <v>0.263629965156805</v>
      </c>
      <c r="EG892">
        <v>0.0445736289723199</v>
      </c>
      <c r="EH892">
        <v>1</v>
      </c>
      <c r="EI892">
        <v>1040.08428571429</v>
      </c>
      <c r="EJ892">
        <v>-9.30694721283233</v>
      </c>
      <c r="EK892">
        <v>0.964673995900853</v>
      </c>
      <c r="EL892">
        <v>1</v>
      </c>
      <c r="EM892">
        <v>4.76745634146342</v>
      </c>
      <c r="EN892">
        <v>0.163337979094082</v>
      </c>
      <c r="EO892">
        <v>0.0185233718887061</v>
      </c>
      <c r="EP892">
        <v>0</v>
      </c>
      <c r="EQ892">
        <v>2</v>
      </c>
      <c r="ER892">
        <v>3</v>
      </c>
      <c r="ES892" t="s">
        <v>349</v>
      </c>
      <c r="ET892">
        <v>100</v>
      </c>
      <c r="EU892">
        <v>100</v>
      </c>
      <c r="EV892">
        <v>-14.341</v>
      </c>
      <c r="EW892">
        <v>-1.7108</v>
      </c>
      <c r="EX892">
        <v>-14.3476998515065</v>
      </c>
      <c r="EY892">
        <v>0.000485247639819423</v>
      </c>
      <c r="EZ892">
        <v>-1.36446825205216e-06</v>
      </c>
      <c r="FA892">
        <v>5.78542989185787e-10</v>
      </c>
      <c r="FB892">
        <v>-1.1099058739466</v>
      </c>
      <c r="FC892">
        <v>-0.0508365997127688</v>
      </c>
      <c r="FD892">
        <v>0.00161886503163497</v>
      </c>
      <c r="FE892">
        <v>-2.08621555845513e-05</v>
      </c>
      <c r="FF892">
        <v>0</v>
      </c>
      <c r="FG892">
        <v>2096</v>
      </c>
      <c r="FH892">
        <v>2</v>
      </c>
      <c r="FI892">
        <v>28</v>
      </c>
      <c r="FJ892">
        <v>30.6</v>
      </c>
      <c r="FK892">
        <v>30.5</v>
      </c>
      <c r="FL892">
        <v>18</v>
      </c>
      <c r="FM892">
        <v>496.34</v>
      </c>
      <c r="FN892">
        <v>519.211</v>
      </c>
      <c r="FO892">
        <v>47.5151</v>
      </c>
      <c r="FP892">
        <v>27.6688</v>
      </c>
      <c r="FQ892">
        <v>30.0006</v>
      </c>
      <c r="FR892">
        <v>27.3582</v>
      </c>
      <c r="FS892">
        <v>27.3009</v>
      </c>
      <c r="FT892">
        <v>21.717</v>
      </c>
      <c r="FU892">
        <v>0</v>
      </c>
      <c r="FV892">
        <v>42.6322</v>
      </c>
      <c r="FW892">
        <v>47.96</v>
      </c>
      <c r="FX892">
        <v>420</v>
      </c>
      <c r="FY892">
        <v>20.4193</v>
      </c>
      <c r="FZ892">
        <v>101.569</v>
      </c>
      <c r="GA892">
        <v>96.0499</v>
      </c>
    </row>
    <row r="893" spans="1:183">
      <c r="A893">
        <v>877</v>
      </c>
      <c r="B893">
        <v>1625678968.5</v>
      </c>
      <c r="C893">
        <v>1752.40000009537</v>
      </c>
      <c r="D893" t="s">
        <v>2060</v>
      </c>
      <c r="E893" t="s">
        <v>2061</v>
      </c>
      <c r="F893">
        <v>1</v>
      </c>
      <c r="G893" t="s">
        <v>302</v>
      </c>
      <c r="H893">
        <v>1625678967.5</v>
      </c>
      <c r="I893">
        <f>(J893)/1000</f>
        <v>0</v>
      </c>
      <c r="J893">
        <f>1000*CJ893*AH893*(CF893-CG893)/(100*BY893*(1000-AH893*CF893))</f>
        <v>0</v>
      </c>
      <c r="K893">
        <f>CJ893*AH893*(CE893-CD893*(1000-AH893*CG893)/(1000-AH893*CF893))/(100*BY893)</f>
        <v>0</v>
      </c>
      <c r="L893">
        <f>CD893 - IF(AH893&gt;1, K893*BY893*100.0/(AJ893*CR893), 0)</f>
        <v>0</v>
      </c>
      <c r="M893">
        <f>((S893-I893/2)*L893-K893)/(S893+I893/2)</f>
        <v>0</v>
      </c>
      <c r="N893">
        <f>M893*(CK893+CL893)/1000.0</f>
        <v>0</v>
      </c>
      <c r="O893">
        <f>(CD893 - IF(AH893&gt;1, K893*BY893*100.0/(AJ893*CR893), 0))*(CK893+CL893)/1000.0</f>
        <v>0</v>
      </c>
      <c r="P893">
        <f>2.0/((1/R893-1/Q893)+SIGN(R893)*SQRT((1/R893-1/Q893)*(1/R893-1/Q893) + 4*BZ893/((BZ893+1)*(BZ893+1))*(2*1/R893*1/Q893-1/Q893*1/Q893)))</f>
        <v>0</v>
      </c>
      <c r="Q893">
        <f>IF(LEFT(CA893,1)&lt;&gt;"0",IF(LEFT(CA893,1)="1",3.0,CB893),$D$5+$E$5*(CR893*CK893/($K$5*1000))+$F$5*(CR893*CK893/($K$5*1000))*MAX(MIN(BY893,$J$5),$I$5)*MAX(MIN(BY893,$J$5),$I$5)+$G$5*MAX(MIN(BY893,$J$5),$I$5)*(CR893*CK893/($K$5*1000))+$H$5*(CR893*CK893/($K$5*1000))*(CR893*CK893/($K$5*1000)))</f>
        <v>0</v>
      </c>
      <c r="R893">
        <f>I893*(1000-(1000*0.61365*exp(17.502*V893/(240.97+V893))/(CK893+CL893)+CF893)/2)/(1000*0.61365*exp(17.502*V893/(240.97+V893))/(CK893+CL893)-CF893)</f>
        <v>0</v>
      </c>
      <c r="S893">
        <f>1/((BZ893+1)/(P893/1.6)+1/(Q893/1.37)) + BZ893/((BZ893+1)/(P893/1.6) + BZ893/(Q893/1.37))</f>
        <v>0</v>
      </c>
      <c r="T893">
        <f>(BU893*BX893)</f>
        <v>0</v>
      </c>
      <c r="U893">
        <f>(CM893+(T893+2*0.95*5.67E-8*(((CM893+$B$7)+273)^4-(CM893+273)^4)-44100*I893)/(1.84*29.3*Q893+8*0.95*5.67E-8*(CM893+273)^3))</f>
        <v>0</v>
      </c>
      <c r="V893">
        <f>($C$7*CN893+$D$7*CO893+$E$7*U893)</f>
        <v>0</v>
      </c>
      <c r="W893">
        <f>0.61365*exp(17.502*V893/(240.97+V893))</f>
        <v>0</v>
      </c>
      <c r="X893">
        <f>(Y893/Z893*100)</f>
        <v>0</v>
      </c>
      <c r="Y893">
        <f>CF893*(CK893+CL893)/1000</f>
        <v>0</v>
      </c>
      <c r="Z893">
        <f>0.61365*exp(17.502*CM893/(240.97+CM893))</f>
        <v>0</v>
      </c>
      <c r="AA893">
        <f>(W893-CF893*(CK893+CL893)/1000)</f>
        <v>0</v>
      </c>
      <c r="AB893">
        <f>(-I893*44100)</f>
        <v>0</v>
      </c>
      <c r="AC893">
        <f>2*29.3*Q893*0.92*(CM893-V893)</f>
        <v>0</v>
      </c>
      <c r="AD893">
        <f>2*0.95*5.67E-8*(((CM893+$B$7)+273)^4-(V893+273)^4)</f>
        <v>0</v>
      </c>
      <c r="AE893">
        <f>T893+AD893+AB893+AC893</f>
        <v>0</v>
      </c>
      <c r="AF893">
        <v>0</v>
      </c>
      <c r="AG893">
        <v>0</v>
      </c>
      <c r="AH893">
        <f>IF(AF893*$H$13&gt;=AJ893,1.0,(AJ893/(AJ893-AF893*$H$13)))</f>
        <v>0</v>
      </c>
      <c r="AI893">
        <f>(AH893-1)*100</f>
        <v>0</v>
      </c>
      <c r="AJ893">
        <f>MAX(0,($B$13+$C$13*CR893)/(1+$D$13*CR893)*CK893/(CM893+273)*$E$13)</f>
        <v>0</v>
      </c>
      <c r="AK893" t="s">
        <v>303</v>
      </c>
      <c r="AL893" t="s">
        <v>303</v>
      </c>
      <c r="AM893">
        <v>0</v>
      </c>
      <c r="AN893">
        <v>0</v>
      </c>
      <c r="AO893">
        <f>1-AM893/AN893</f>
        <v>0</v>
      </c>
      <c r="AP893">
        <v>0</v>
      </c>
      <c r="AQ893" t="s">
        <v>303</v>
      </c>
      <c r="AR893" t="s">
        <v>303</v>
      </c>
      <c r="AS893">
        <v>0</v>
      </c>
      <c r="AT893">
        <v>0</v>
      </c>
      <c r="AU893">
        <f>1-AS893/AT893</f>
        <v>0</v>
      </c>
      <c r="AV893">
        <v>0.5</v>
      </c>
      <c r="AW893">
        <f>BV893</f>
        <v>0</v>
      </c>
      <c r="AX893">
        <f>K893</f>
        <v>0</v>
      </c>
      <c r="AY893">
        <f>AU893*AV893*AW893</f>
        <v>0</v>
      </c>
      <c r="AZ893">
        <f>(AX893-AP893)/AW893</f>
        <v>0</v>
      </c>
      <c r="BA893">
        <f>(AN893-AT893)/AT893</f>
        <v>0</v>
      </c>
      <c r="BB893">
        <f>AM893/(AO893+AM893/AT893)</f>
        <v>0</v>
      </c>
      <c r="BC893" t="s">
        <v>303</v>
      </c>
      <c r="BD893">
        <v>0</v>
      </c>
      <c r="BE893">
        <f>IF(BD893&lt;&gt;0, BD893, BB893)</f>
        <v>0</v>
      </c>
      <c r="BF893">
        <f>1-BE893/AT893</f>
        <v>0</v>
      </c>
      <c r="BG893">
        <f>(AT893-AS893)/(AT893-BE893)</f>
        <v>0</v>
      </c>
      <c r="BH893">
        <f>(AN893-AT893)/(AN893-BE893)</f>
        <v>0</v>
      </c>
      <c r="BI893">
        <f>(AT893-AS893)/(AT893-AM893)</f>
        <v>0</v>
      </c>
      <c r="BJ893">
        <f>(AN893-AT893)/(AN893-AM893)</f>
        <v>0</v>
      </c>
      <c r="BK893">
        <f>(BG893*BE893/AS893)</f>
        <v>0</v>
      </c>
      <c r="BL893">
        <f>(1-BK893)</f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f>$B$11*CS893+$C$11*CT893+$F$11*CU893*(1-CX893)</f>
        <v>0</v>
      </c>
      <c r="BV893">
        <f>BU893*BW893</f>
        <v>0</v>
      </c>
      <c r="BW893">
        <f>($B$11*$D$9+$C$11*$D$9+$F$11*((DH893+CZ893)/MAX(DH893+CZ893+DI893, 0.1)*$I$9+DI893/MAX(DH893+CZ893+DI893, 0.1)*$J$9))/($B$11+$C$11+$F$11)</f>
        <v>0</v>
      </c>
      <c r="BX893">
        <f>($B$11*$K$9+$C$11*$K$9+$F$11*((DH893+CZ893)/MAX(DH893+CZ893+DI893, 0.1)*$P$9+DI893/MAX(DH893+CZ893+DI893, 0.1)*$Q$9))/($B$11+$C$11+$F$11)</f>
        <v>0</v>
      </c>
      <c r="BY893">
        <v>6</v>
      </c>
      <c r="BZ893">
        <v>0.5</v>
      </c>
      <c r="CA893" t="s">
        <v>304</v>
      </c>
      <c r="CB893">
        <v>2</v>
      </c>
      <c r="CC893">
        <v>1625678967.5</v>
      </c>
      <c r="CD893">
        <v>405.991</v>
      </c>
      <c r="CE893">
        <v>419.900333333333</v>
      </c>
      <c r="CF893">
        <v>25.0656333333333</v>
      </c>
      <c r="CG893">
        <v>20.2612333333333</v>
      </c>
      <c r="CH893">
        <v>420.333</v>
      </c>
      <c r="CI893">
        <v>26.7765666666667</v>
      </c>
      <c r="CJ893">
        <v>500.027</v>
      </c>
      <c r="CK893">
        <v>100.417333333333</v>
      </c>
      <c r="CL893">
        <v>0.100045</v>
      </c>
      <c r="CM893">
        <v>39.7232333333333</v>
      </c>
      <c r="CN893">
        <v>38.535</v>
      </c>
      <c r="CO893">
        <v>999.9</v>
      </c>
      <c r="CP893">
        <v>0</v>
      </c>
      <c r="CQ893">
        <v>0</v>
      </c>
      <c r="CR893">
        <v>9988.75</v>
      </c>
      <c r="CS893">
        <v>0</v>
      </c>
      <c r="CT893">
        <v>5.29355</v>
      </c>
      <c r="CU893">
        <v>1046.02333333333</v>
      </c>
      <c r="CV893">
        <v>0.962004</v>
      </c>
      <c r="CW893">
        <v>0.0379959666666667</v>
      </c>
      <c r="CX893">
        <v>0</v>
      </c>
      <c r="CY893">
        <v>1038.35</v>
      </c>
      <c r="CZ893">
        <v>4.99912</v>
      </c>
      <c r="DA893">
        <v>10944.7</v>
      </c>
      <c r="DB893">
        <v>6712.95</v>
      </c>
      <c r="DC893">
        <v>40.3746666666667</v>
      </c>
      <c r="DD893">
        <v>42.5413333333333</v>
      </c>
      <c r="DE893">
        <v>41.562</v>
      </c>
      <c r="DF893">
        <v>42.4373333333333</v>
      </c>
      <c r="DG893">
        <v>43.2496666666667</v>
      </c>
      <c r="DH893">
        <v>1001.47333333333</v>
      </c>
      <c r="DI893">
        <v>39.5533333333333</v>
      </c>
      <c r="DJ893">
        <v>0</v>
      </c>
      <c r="DK893">
        <v>1625678969.6</v>
      </c>
      <c r="DL893">
        <v>0</v>
      </c>
      <c r="DM893">
        <v>1039.28692307692</v>
      </c>
      <c r="DN893">
        <v>-8.37470085924988</v>
      </c>
      <c r="DO893">
        <v>-82.2495726007219</v>
      </c>
      <c r="DP893">
        <v>10952.5461538462</v>
      </c>
      <c r="DQ893">
        <v>15</v>
      </c>
      <c r="DR893">
        <v>1625677134.6</v>
      </c>
      <c r="DS893" t="s">
        <v>305</v>
      </c>
      <c r="DT893">
        <v>1625677128.6</v>
      </c>
      <c r="DU893">
        <v>1625677134.6</v>
      </c>
      <c r="DV893">
        <v>2</v>
      </c>
      <c r="DW893">
        <v>0.041</v>
      </c>
      <c r="DX893">
        <v>0.026</v>
      </c>
      <c r="DY893">
        <v>-14.347</v>
      </c>
      <c r="DZ893">
        <v>-1.389</v>
      </c>
      <c r="EA893">
        <v>420</v>
      </c>
      <c r="EB893">
        <v>5</v>
      </c>
      <c r="EC893">
        <v>0.14</v>
      </c>
      <c r="ED893">
        <v>0.08</v>
      </c>
      <c r="EE893">
        <v>-14.039612195122</v>
      </c>
      <c r="EF893">
        <v>0.464698954703819</v>
      </c>
      <c r="EG893">
        <v>0.060200580157329</v>
      </c>
      <c r="EH893">
        <v>1</v>
      </c>
      <c r="EI893">
        <v>1039.71606060606</v>
      </c>
      <c r="EJ893">
        <v>-9.1851747582359</v>
      </c>
      <c r="EK893">
        <v>0.900723410927867</v>
      </c>
      <c r="EL893">
        <v>1</v>
      </c>
      <c r="EM893">
        <v>4.77426609756098</v>
      </c>
      <c r="EN893">
        <v>0.152438675958195</v>
      </c>
      <c r="EO893">
        <v>0.0173312434465942</v>
      </c>
      <c r="EP893">
        <v>0</v>
      </c>
      <c r="EQ893">
        <v>2</v>
      </c>
      <c r="ER893">
        <v>3</v>
      </c>
      <c r="ES893" t="s">
        <v>349</v>
      </c>
      <c r="ET893">
        <v>100</v>
      </c>
      <c r="EU893">
        <v>100</v>
      </c>
      <c r="EV893">
        <v>-14.341</v>
      </c>
      <c r="EW893">
        <v>-1.7111</v>
      </c>
      <c r="EX893">
        <v>-14.3476998515065</v>
      </c>
      <c r="EY893">
        <v>0.000485247639819423</v>
      </c>
      <c r="EZ893">
        <v>-1.36446825205216e-06</v>
      </c>
      <c r="FA893">
        <v>5.78542989185787e-10</v>
      </c>
      <c r="FB893">
        <v>-1.1099058739466</v>
      </c>
      <c r="FC893">
        <v>-0.0508365997127688</v>
      </c>
      <c r="FD893">
        <v>0.00161886503163497</v>
      </c>
      <c r="FE893">
        <v>-2.08621555845513e-05</v>
      </c>
      <c r="FF893">
        <v>0</v>
      </c>
      <c r="FG893">
        <v>2096</v>
      </c>
      <c r="FH893">
        <v>2</v>
      </c>
      <c r="FI893">
        <v>28</v>
      </c>
      <c r="FJ893">
        <v>30.7</v>
      </c>
      <c r="FK893">
        <v>30.6</v>
      </c>
      <c r="FL893">
        <v>18</v>
      </c>
      <c r="FM893">
        <v>496.218</v>
      </c>
      <c r="FN893">
        <v>519.129</v>
      </c>
      <c r="FO893">
        <v>47.5419</v>
      </c>
      <c r="FP893">
        <v>27.6724</v>
      </c>
      <c r="FQ893">
        <v>30.0006</v>
      </c>
      <c r="FR893">
        <v>27.3611</v>
      </c>
      <c r="FS893">
        <v>27.3037</v>
      </c>
      <c r="FT893">
        <v>21.7172</v>
      </c>
      <c r="FU893">
        <v>0</v>
      </c>
      <c r="FV893">
        <v>42.6322</v>
      </c>
      <c r="FW893">
        <v>48.03</v>
      </c>
      <c r="FX893">
        <v>420</v>
      </c>
      <c r="FY893">
        <v>20.443</v>
      </c>
      <c r="FZ893">
        <v>101.568</v>
      </c>
      <c r="GA893">
        <v>96.0484</v>
      </c>
    </row>
    <row r="894" spans="1:183">
      <c r="A894">
        <v>878</v>
      </c>
      <c r="B894">
        <v>1625678970.5</v>
      </c>
      <c r="C894">
        <v>1754.40000009537</v>
      </c>
      <c r="D894" t="s">
        <v>2062</v>
      </c>
      <c r="E894" t="s">
        <v>2063</v>
      </c>
      <c r="F894">
        <v>1</v>
      </c>
      <c r="G894" t="s">
        <v>302</v>
      </c>
      <c r="H894">
        <v>1625678969.5</v>
      </c>
      <c r="I894">
        <f>(J894)/1000</f>
        <v>0</v>
      </c>
      <c r="J894">
        <f>1000*CJ894*AH894*(CF894-CG894)/(100*BY894*(1000-AH894*CF894))</f>
        <v>0</v>
      </c>
      <c r="K894">
        <f>CJ894*AH894*(CE894-CD894*(1000-AH894*CG894)/(1000-AH894*CF894))/(100*BY894)</f>
        <v>0</v>
      </c>
      <c r="L894">
        <f>CD894 - IF(AH894&gt;1, K894*BY894*100.0/(AJ894*CR894), 0)</f>
        <v>0</v>
      </c>
      <c r="M894">
        <f>((S894-I894/2)*L894-K894)/(S894+I894/2)</f>
        <v>0</v>
      </c>
      <c r="N894">
        <f>M894*(CK894+CL894)/1000.0</f>
        <v>0</v>
      </c>
      <c r="O894">
        <f>(CD894 - IF(AH894&gt;1, K894*BY894*100.0/(AJ894*CR894), 0))*(CK894+CL894)/1000.0</f>
        <v>0</v>
      </c>
      <c r="P894">
        <f>2.0/((1/R894-1/Q894)+SIGN(R894)*SQRT((1/R894-1/Q894)*(1/R894-1/Q894) + 4*BZ894/((BZ894+1)*(BZ894+1))*(2*1/R894*1/Q894-1/Q894*1/Q894)))</f>
        <v>0</v>
      </c>
      <c r="Q894">
        <f>IF(LEFT(CA894,1)&lt;&gt;"0",IF(LEFT(CA894,1)="1",3.0,CB894),$D$5+$E$5*(CR894*CK894/($K$5*1000))+$F$5*(CR894*CK894/($K$5*1000))*MAX(MIN(BY894,$J$5),$I$5)*MAX(MIN(BY894,$J$5),$I$5)+$G$5*MAX(MIN(BY894,$J$5),$I$5)*(CR894*CK894/($K$5*1000))+$H$5*(CR894*CK894/($K$5*1000))*(CR894*CK894/($K$5*1000)))</f>
        <v>0</v>
      </c>
      <c r="R894">
        <f>I894*(1000-(1000*0.61365*exp(17.502*V894/(240.97+V894))/(CK894+CL894)+CF894)/2)/(1000*0.61365*exp(17.502*V894/(240.97+V894))/(CK894+CL894)-CF894)</f>
        <v>0</v>
      </c>
      <c r="S894">
        <f>1/((BZ894+1)/(P894/1.6)+1/(Q894/1.37)) + BZ894/((BZ894+1)/(P894/1.6) + BZ894/(Q894/1.37))</f>
        <v>0</v>
      </c>
      <c r="T894">
        <f>(BU894*BX894)</f>
        <v>0</v>
      </c>
      <c r="U894">
        <f>(CM894+(T894+2*0.95*5.67E-8*(((CM894+$B$7)+273)^4-(CM894+273)^4)-44100*I894)/(1.84*29.3*Q894+8*0.95*5.67E-8*(CM894+273)^3))</f>
        <v>0</v>
      </c>
      <c r="V894">
        <f>($C$7*CN894+$D$7*CO894+$E$7*U894)</f>
        <v>0</v>
      </c>
      <c r="W894">
        <f>0.61365*exp(17.502*V894/(240.97+V894))</f>
        <v>0</v>
      </c>
      <c r="X894">
        <f>(Y894/Z894*100)</f>
        <v>0</v>
      </c>
      <c r="Y894">
        <f>CF894*(CK894+CL894)/1000</f>
        <v>0</v>
      </c>
      <c r="Z894">
        <f>0.61365*exp(17.502*CM894/(240.97+CM894))</f>
        <v>0</v>
      </c>
      <c r="AA894">
        <f>(W894-CF894*(CK894+CL894)/1000)</f>
        <v>0</v>
      </c>
      <c r="AB894">
        <f>(-I894*44100)</f>
        <v>0</v>
      </c>
      <c r="AC894">
        <f>2*29.3*Q894*0.92*(CM894-V894)</f>
        <v>0</v>
      </c>
      <c r="AD894">
        <f>2*0.95*5.67E-8*(((CM894+$B$7)+273)^4-(V894+273)^4)</f>
        <v>0</v>
      </c>
      <c r="AE894">
        <f>T894+AD894+AB894+AC894</f>
        <v>0</v>
      </c>
      <c r="AF894">
        <v>0</v>
      </c>
      <c r="AG894">
        <v>0</v>
      </c>
      <c r="AH894">
        <f>IF(AF894*$H$13&gt;=AJ894,1.0,(AJ894/(AJ894-AF894*$H$13)))</f>
        <v>0</v>
      </c>
      <c r="AI894">
        <f>(AH894-1)*100</f>
        <v>0</v>
      </c>
      <c r="AJ894">
        <f>MAX(0,($B$13+$C$13*CR894)/(1+$D$13*CR894)*CK894/(CM894+273)*$E$13)</f>
        <v>0</v>
      </c>
      <c r="AK894" t="s">
        <v>303</v>
      </c>
      <c r="AL894" t="s">
        <v>303</v>
      </c>
      <c r="AM894">
        <v>0</v>
      </c>
      <c r="AN894">
        <v>0</v>
      </c>
      <c r="AO894">
        <f>1-AM894/AN894</f>
        <v>0</v>
      </c>
      <c r="AP894">
        <v>0</v>
      </c>
      <c r="AQ894" t="s">
        <v>303</v>
      </c>
      <c r="AR894" t="s">
        <v>303</v>
      </c>
      <c r="AS894">
        <v>0</v>
      </c>
      <c r="AT894">
        <v>0</v>
      </c>
      <c r="AU894">
        <f>1-AS894/AT894</f>
        <v>0</v>
      </c>
      <c r="AV894">
        <v>0.5</v>
      </c>
      <c r="AW894">
        <f>BV894</f>
        <v>0</v>
      </c>
      <c r="AX894">
        <f>K894</f>
        <v>0</v>
      </c>
      <c r="AY894">
        <f>AU894*AV894*AW894</f>
        <v>0</v>
      </c>
      <c r="AZ894">
        <f>(AX894-AP894)/AW894</f>
        <v>0</v>
      </c>
      <c r="BA894">
        <f>(AN894-AT894)/AT894</f>
        <v>0</v>
      </c>
      <c r="BB894">
        <f>AM894/(AO894+AM894/AT894)</f>
        <v>0</v>
      </c>
      <c r="BC894" t="s">
        <v>303</v>
      </c>
      <c r="BD894">
        <v>0</v>
      </c>
      <c r="BE894">
        <f>IF(BD894&lt;&gt;0, BD894, BB894)</f>
        <v>0</v>
      </c>
      <c r="BF894">
        <f>1-BE894/AT894</f>
        <v>0</v>
      </c>
      <c r="BG894">
        <f>(AT894-AS894)/(AT894-BE894)</f>
        <v>0</v>
      </c>
      <c r="BH894">
        <f>(AN894-AT894)/(AN894-BE894)</f>
        <v>0</v>
      </c>
      <c r="BI894">
        <f>(AT894-AS894)/(AT894-AM894)</f>
        <v>0</v>
      </c>
      <c r="BJ894">
        <f>(AN894-AT894)/(AN894-AM894)</f>
        <v>0</v>
      </c>
      <c r="BK894">
        <f>(BG894*BE894/AS894)</f>
        <v>0</v>
      </c>
      <c r="BL894">
        <f>(1-BK894)</f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f>$B$11*CS894+$C$11*CT894+$F$11*CU894*(1-CX894)</f>
        <v>0</v>
      </c>
      <c r="BV894">
        <f>BU894*BW894</f>
        <v>0</v>
      </c>
      <c r="BW894">
        <f>($B$11*$D$9+$C$11*$D$9+$F$11*((DH894+CZ894)/MAX(DH894+CZ894+DI894, 0.1)*$I$9+DI894/MAX(DH894+CZ894+DI894, 0.1)*$J$9))/($B$11+$C$11+$F$11)</f>
        <v>0</v>
      </c>
      <c r="BX894">
        <f>($B$11*$K$9+$C$11*$K$9+$F$11*((DH894+CZ894)/MAX(DH894+CZ894+DI894, 0.1)*$P$9+DI894/MAX(DH894+CZ894+DI894, 0.1)*$Q$9))/($B$11+$C$11+$F$11)</f>
        <v>0</v>
      </c>
      <c r="BY894">
        <v>6</v>
      </c>
      <c r="BZ894">
        <v>0.5</v>
      </c>
      <c r="CA894" t="s">
        <v>304</v>
      </c>
      <c r="CB894">
        <v>2</v>
      </c>
      <c r="CC894">
        <v>1625678969.5</v>
      </c>
      <c r="CD894">
        <v>405.977</v>
      </c>
      <c r="CE894">
        <v>419.957666666667</v>
      </c>
      <c r="CF894">
        <v>25.0906666666667</v>
      </c>
      <c r="CG894">
        <v>20.2744333333333</v>
      </c>
      <c r="CH894">
        <v>420.318666666667</v>
      </c>
      <c r="CI894">
        <v>26.8018666666667</v>
      </c>
      <c r="CJ894">
        <v>499.973666666667</v>
      </c>
      <c r="CK894">
        <v>100.417666666667</v>
      </c>
      <c r="CL894">
        <v>0.0995158666666667</v>
      </c>
      <c r="CM894">
        <v>39.7527666666667</v>
      </c>
      <c r="CN894">
        <v>38.5602666666667</v>
      </c>
      <c r="CO894">
        <v>999.9</v>
      </c>
      <c r="CP894">
        <v>0</v>
      </c>
      <c r="CQ894">
        <v>0</v>
      </c>
      <c r="CR894">
        <v>10015.6333333333</v>
      </c>
      <c r="CS894">
        <v>0</v>
      </c>
      <c r="CT894">
        <v>5.30595333333333</v>
      </c>
      <c r="CU894">
        <v>1046.02666666667</v>
      </c>
      <c r="CV894">
        <v>0.961994666666667</v>
      </c>
      <c r="CW894">
        <v>0.0380055666666667</v>
      </c>
      <c r="CX894">
        <v>0</v>
      </c>
      <c r="CY894">
        <v>1038.31333333333</v>
      </c>
      <c r="CZ894">
        <v>4.99912</v>
      </c>
      <c r="DA894">
        <v>10942.0333333333</v>
      </c>
      <c r="DB894">
        <v>6712.97666666667</v>
      </c>
      <c r="DC894">
        <v>40.4373333333333</v>
      </c>
      <c r="DD894">
        <v>42.5206666666667</v>
      </c>
      <c r="DE894">
        <v>41.7286666666667</v>
      </c>
      <c r="DF894">
        <v>42.3333333333333</v>
      </c>
      <c r="DG894">
        <v>43.3536666666667</v>
      </c>
      <c r="DH894">
        <v>1001.46666666667</v>
      </c>
      <c r="DI894">
        <v>39.5666666666667</v>
      </c>
      <c r="DJ894">
        <v>0</v>
      </c>
      <c r="DK894">
        <v>1625678971.4</v>
      </c>
      <c r="DL894">
        <v>0</v>
      </c>
      <c r="DM894">
        <v>1039.0176</v>
      </c>
      <c r="DN894">
        <v>-7.68538460558449</v>
      </c>
      <c r="DO894">
        <v>-80.4076921126328</v>
      </c>
      <c r="DP894">
        <v>10949.764</v>
      </c>
      <c r="DQ894">
        <v>15</v>
      </c>
      <c r="DR894">
        <v>1625677134.6</v>
      </c>
      <c r="DS894" t="s">
        <v>305</v>
      </c>
      <c r="DT894">
        <v>1625677128.6</v>
      </c>
      <c r="DU894">
        <v>1625677134.6</v>
      </c>
      <c r="DV894">
        <v>2</v>
      </c>
      <c r="DW894">
        <v>0.041</v>
      </c>
      <c r="DX894">
        <v>0.026</v>
      </c>
      <c r="DY894">
        <v>-14.347</v>
      </c>
      <c r="DZ894">
        <v>-1.389</v>
      </c>
      <c r="EA894">
        <v>420</v>
      </c>
      <c r="EB894">
        <v>5</v>
      </c>
      <c r="EC894">
        <v>0.14</v>
      </c>
      <c r="ED894">
        <v>0.08</v>
      </c>
      <c r="EE894">
        <v>-14.0297341463415</v>
      </c>
      <c r="EF894">
        <v>0.528654355400697</v>
      </c>
      <c r="EG894">
        <v>0.0638659709756417</v>
      </c>
      <c r="EH894">
        <v>0</v>
      </c>
      <c r="EI894">
        <v>1039.44151515152</v>
      </c>
      <c r="EJ894">
        <v>-8.55032125309352</v>
      </c>
      <c r="EK894">
        <v>0.841114416647116</v>
      </c>
      <c r="EL894">
        <v>1</v>
      </c>
      <c r="EM894">
        <v>4.78058951219512</v>
      </c>
      <c r="EN894">
        <v>0.171902508710808</v>
      </c>
      <c r="EO894">
        <v>0.0192512977011078</v>
      </c>
      <c r="EP894">
        <v>0</v>
      </c>
      <c r="EQ894">
        <v>1</v>
      </c>
      <c r="ER894">
        <v>3</v>
      </c>
      <c r="ES894" t="s">
        <v>427</v>
      </c>
      <c r="ET894">
        <v>100</v>
      </c>
      <c r="EU894">
        <v>100</v>
      </c>
      <c r="EV894">
        <v>-14.342</v>
      </c>
      <c r="EW894">
        <v>-1.7113</v>
      </c>
      <c r="EX894">
        <v>-14.3476998515065</v>
      </c>
      <c r="EY894">
        <v>0.000485247639819423</v>
      </c>
      <c r="EZ894">
        <v>-1.36446825205216e-06</v>
      </c>
      <c r="FA894">
        <v>5.78542989185787e-10</v>
      </c>
      <c r="FB894">
        <v>-1.1099058739466</v>
      </c>
      <c r="FC894">
        <v>-0.0508365997127688</v>
      </c>
      <c r="FD894">
        <v>0.00161886503163497</v>
      </c>
      <c r="FE894">
        <v>-2.08621555845513e-05</v>
      </c>
      <c r="FF894">
        <v>0</v>
      </c>
      <c r="FG894">
        <v>2096</v>
      </c>
      <c r="FH894">
        <v>2</v>
      </c>
      <c r="FI894">
        <v>28</v>
      </c>
      <c r="FJ894">
        <v>30.7</v>
      </c>
      <c r="FK894">
        <v>30.6</v>
      </c>
      <c r="FL894">
        <v>18</v>
      </c>
      <c r="FM894">
        <v>496.345</v>
      </c>
      <c r="FN894">
        <v>519.06</v>
      </c>
      <c r="FO894">
        <v>47.5684</v>
      </c>
      <c r="FP894">
        <v>27.676</v>
      </c>
      <c r="FQ894">
        <v>30.0006</v>
      </c>
      <c r="FR894">
        <v>27.3641</v>
      </c>
      <c r="FS894">
        <v>27.3061</v>
      </c>
      <c r="FT894">
        <v>21.7174</v>
      </c>
      <c r="FU894">
        <v>0</v>
      </c>
      <c r="FV894">
        <v>42.6322</v>
      </c>
      <c r="FW894">
        <v>48.03</v>
      </c>
      <c r="FX894">
        <v>420</v>
      </c>
      <c r="FY894">
        <v>20.4603</v>
      </c>
      <c r="FZ894">
        <v>101.568</v>
      </c>
      <c r="GA894">
        <v>96.0473</v>
      </c>
    </row>
    <row r="895" spans="1:183">
      <c r="A895">
        <v>879</v>
      </c>
      <c r="B895">
        <v>1625678972.5</v>
      </c>
      <c r="C895">
        <v>1756.40000009537</v>
      </c>
      <c r="D895" t="s">
        <v>2064</v>
      </c>
      <c r="E895" t="s">
        <v>2065</v>
      </c>
      <c r="F895">
        <v>1</v>
      </c>
      <c r="G895" t="s">
        <v>302</v>
      </c>
      <c r="H895">
        <v>1625678971.5</v>
      </c>
      <c r="I895">
        <f>(J895)/1000</f>
        <v>0</v>
      </c>
      <c r="J895">
        <f>1000*CJ895*AH895*(CF895-CG895)/(100*BY895*(1000-AH895*CF895))</f>
        <v>0</v>
      </c>
      <c r="K895">
        <f>CJ895*AH895*(CE895-CD895*(1000-AH895*CG895)/(1000-AH895*CF895))/(100*BY895)</f>
        <v>0</v>
      </c>
      <c r="L895">
        <f>CD895 - IF(AH895&gt;1, K895*BY895*100.0/(AJ895*CR895), 0)</f>
        <v>0</v>
      </c>
      <c r="M895">
        <f>((S895-I895/2)*L895-K895)/(S895+I895/2)</f>
        <v>0</v>
      </c>
      <c r="N895">
        <f>M895*(CK895+CL895)/1000.0</f>
        <v>0</v>
      </c>
      <c r="O895">
        <f>(CD895 - IF(AH895&gt;1, K895*BY895*100.0/(AJ895*CR895), 0))*(CK895+CL895)/1000.0</f>
        <v>0</v>
      </c>
      <c r="P895">
        <f>2.0/((1/R895-1/Q895)+SIGN(R895)*SQRT((1/R895-1/Q895)*(1/R895-1/Q895) + 4*BZ895/((BZ895+1)*(BZ895+1))*(2*1/R895*1/Q895-1/Q895*1/Q895)))</f>
        <v>0</v>
      </c>
      <c r="Q895">
        <f>IF(LEFT(CA895,1)&lt;&gt;"0",IF(LEFT(CA895,1)="1",3.0,CB895),$D$5+$E$5*(CR895*CK895/($K$5*1000))+$F$5*(CR895*CK895/($K$5*1000))*MAX(MIN(BY895,$J$5),$I$5)*MAX(MIN(BY895,$J$5),$I$5)+$G$5*MAX(MIN(BY895,$J$5),$I$5)*(CR895*CK895/($K$5*1000))+$H$5*(CR895*CK895/($K$5*1000))*(CR895*CK895/($K$5*1000)))</f>
        <v>0</v>
      </c>
      <c r="R895">
        <f>I895*(1000-(1000*0.61365*exp(17.502*V895/(240.97+V895))/(CK895+CL895)+CF895)/2)/(1000*0.61365*exp(17.502*V895/(240.97+V895))/(CK895+CL895)-CF895)</f>
        <v>0</v>
      </c>
      <c r="S895">
        <f>1/((BZ895+1)/(P895/1.6)+1/(Q895/1.37)) + BZ895/((BZ895+1)/(P895/1.6) + BZ895/(Q895/1.37))</f>
        <v>0</v>
      </c>
      <c r="T895">
        <f>(BU895*BX895)</f>
        <v>0</v>
      </c>
      <c r="U895">
        <f>(CM895+(T895+2*0.95*5.67E-8*(((CM895+$B$7)+273)^4-(CM895+273)^4)-44100*I895)/(1.84*29.3*Q895+8*0.95*5.67E-8*(CM895+273)^3))</f>
        <v>0</v>
      </c>
      <c r="V895">
        <f>($C$7*CN895+$D$7*CO895+$E$7*U895)</f>
        <v>0</v>
      </c>
      <c r="W895">
        <f>0.61365*exp(17.502*V895/(240.97+V895))</f>
        <v>0</v>
      </c>
      <c r="X895">
        <f>(Y895/Z895*100)</f>
        <v>0</v>
      </c>
      <c r="Y895">
        <f>CF895*(CK895+CL895)/1000</f>
        <v>0</v>
      </c>
      <c r="Z895">
        <f>0.61365*exp(17.502*CM895/(240.97+CM895))</f>
        <v>0</v>
      </c>
      <c r="AA895">
        <f>(W895-CF895*(CK895+CL895)/1000)</f>
        <v>0</v>
      </c>
      <c r="AB895">
        <f>(-I895*44100)</f>
        <v>0</v>
      </c>
      <c r="AC895">
        <f>2*29.3*Q895*0.92*(CM895-V895)</f>
        <v>0</v>
      </c>
      <c r="AD895">
        <f>2*0.95*5.67E-8*(((CM895+$B$7)+273)^4-(V895+273)^4)</f>
        <v>0</v>
      </c>
      <c r="AE895">
        <f>T895+AD895+AB895+AC895</f>
        <v>0</v>
      </c>
      <c r="AF895">
        <v>0</v>
      </c>
      <c r="AG895">
        <v>0</v>
      </c>
      <c r="AH895">
        <f>IF(AF895*$H$13&gt;=AJ895,1.0,(AJ895/(AJ895-AF895*$H$13)))</f>
        <v>0</v>
      </c>
      <c r="AI895">
        <f>(AH895-1)*100</f>
        <v>0</v>
      </c>
      <c r="AJ895">
        <f>MAX(0,($B$13+$C$13*CR895)/(1+$D$13*CR895)*CK895/(CM895+273)*$E$13)</f>
        <v>0</v>
      </c>
      <c r="AK895" t="s">
        <v>303</v>
      </c>
      <c r="AL895" t="s">
        <v>303</v>
      </c>
      <c r="AM895">
        <v>0</v>
      </c>
      <c r="AN895">
        <v>0</v>
      </c>
      <c r="AO895">
        <f>1-AM895/AN895</f>
        <v>0</v>
      </c>
      <c r="AP895">
        <v>0</v>
      </c>
      <c r="AQ895" t="s">
        <v>303</v>
      </c>
      <c r="AR895" t="s">
        <v>303</v>
      </c>
      <c r="AS895">
        <v>0</v>
      </c>
      <c r="AT895">
        <v>0</v>
      </c>
      <c r="AU895">
        <f>1-AS895/AT895</f>
        <v>0</v>
      </c>
      <c r="AV895">
        <v>0.5</v>
      </c>
      <c r="AW895">
        <f>BV895</f>
        <v>0</v>
      </c>
      <c r="AX895">
        <f>K895</f>
        <v>0</v>
      </c>
      <c r="AY895">
        <f>AU895*AV895*AW895</f>
        <v>0</v>
      </c>
      <c r="AZ895">
        <f>(AX895-AP895)/AW895</f>
        <v>0</v>
      </c>
      <c r="BA895">
        <f>(AN895-AT895)/AT895</f>
        <v>0</v>
      </c>
      <c r="BB895">
        <f>AM895/(AO895+AM895/AT895)</f>
        <v>0</v>
      </c>
      <c r="BC895" t="s">
        <v>303</v>
      </c>
      <c r="BD895">
        <v>0</v>
      </c>
      <c r="BE895">
        <f>IF(BD895&lt;&gt;0, BD895, BB895)</f>
        <v>0</v>
      </c>
      <c r="BF895">
        <f>1-BE895/AT895</f>
        <v>0</v>
      </c>
      <c r="BG895">
        <f>(AT895-AS895)/(AT895-BE895)</f>
        <v>0</v>
      </c>
      <c r="BH895">
        <f>(AN895-AT895)/(AN895-BE895)</f>
        <v>0</v>
      </c>
      <c r="BI895">
        <f>(AT895-AS895)/(AT895-AM895)</f>
        <v>0</v>
      </c>
      <c r="BJ895">
        <f>(AN895-AT895)/(AN895-AM895)</f>
        <v>0</v>
      </c>
      <c r="BK895">
        <f>(BG895*BE895/AS895)</f>
        <v>0</v>
      </c>
      <c r="BL895">
        <f>(1-BK895)</f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f>$B$11*CS895+$C$11*CT895+$F$11*CU895*(1-CX895)</f>
        <v>0</v>
      </c>
      <c r="BV895">
        <f>BU895*BW895</f>
        <v>0</v>
      </c>
      <c r="BW895">
        <f>($B$11*$D$9+$C$11*$D$9+$F$11*((DH895+CZ895)/MAX(DH895+CZ895+DI895, 0.1)*$I$9+DI895/MAX(DH895+CZ895+DI895, 0.1)*$J$9))/($B$11+$C$11+$F$11)</f>
        <v>0</v>
      </c>
      <c r="BX895">
        <f>($B$11*$K$9+$C$11*$K$9+$F$11*((DH895+CZ895)/MAX(DH895+CZ895+DI895, 0.1)*$P$9+DI895/MAX(DH895+CZ895+DI895, 0.1)*$Q$9))/($B$11+$C$11+$F$11)</f>
        <v>0</v>
      </c>
      <c r="BY895">
        <v>6</v>
      </c>
      <c r="BZ895">
        <v>0.5</v>
      </c>
      <c r="CA895" t="s">
        <v>304</v>
      </c>
      <c r="CB895">
        <v>2</v>
      </c>
      <c r="CC895">
        <v>1625678971.5</v>
      </c>
      <c r="CD895">
        <v>405.986</v>
      </c>
      <c r="CE895">
        <v>419.997333333333</v>
      </c>
      <c r="CF895">
        <v>25.1148333333333</v>
      </c>
      <c r="CG895">
        <v>20.3120333333333</v>
      </c>
      <c r="CH895">
        <v>420.328</v>
      </c>
      <c r="CI895">
        <v>26.8262666666667</v>
      </c>
      <c r="CJ895">
        <v>500.074</v>
      </c>
      <c r="CK895">
        <v>100.417333333333</v>
      </c>
      <c r="CL895">
        <v>0.100221466666667</v>
      </c>
      <c r="CM895">
        <v>39.7781</v>
      </c>
      <c r="CN895">
        <v>38.5834666666667</v>
      </c>
      <c r="CO895">
        <v>999.9</v>
      </c>
      <c r="CP895">
        <v>0</v>
      </c>
      <c r="CQ895">
        <v>0</v>
      </c>
      <c r="CR895">
        <v>10008.5666666667</v>
      </c>
      <c r="CS895">
        <v>0</v>
      </c>
      <c r="CT895">
        <v>5.32295666666667</v>
      </c>
      <c r="CU895">
        <v>1046.01666666667</v>
      </c>
      <c r="CV895">
        <v>0.962004</v>
      </c>
      <c r="CW895">
        <v>0.0379959666666667</v>
      </c>
      <c r="CX895">
        <v>0</v>
      </c>
      <c r="CY895">
        <v>1037.75</v>
      </c>
      <c r="CZ895">
        <v>4.99912</v>
      </c>
      <c r="DA895">
        <v>10938.9666666667</v>
      </c>
      <c r="DB895">
        <v>6712.91333333333</v>
      </c>
      <c r="DC895">
        <v>40.2916666666667</v>
      </c>
      <c r="DD895">
        <v>42.5206666666667</v>
      </c>
      <c r="DE895">
        <v>41.6036666666667</v>
      </c>
      <c r="DF895">
        <v>42.2916666666667</v>
      </c>
      <c r="DG895">
        <v>43.1666666666667</v>
      </c>
      <c r="DH895">
        <v>1001.46666666667</v>
      </c>
      <c r="DI895">
        <v>39.55</v>
      </c>
      <c r="DJ895">
        <v>0</v>
      </c>
      <c r="DK895">
        <v>1625678973.2</v>
      </c>
      <c r="DL895">
        <v>0</v>
      </c>
      <c r="DM895">
        <v>1038.79653846154</v>
      </c>
      <c r="DN895">
        <v>-7.99350427309717</v>
      </c>
      <c r="DO895">
        <v>-83.1418803942788</v>
      </c>
      <c r="DP895">
        <v>10947.95</v>
      </c>
      <c r="DQ895">
        <v>15</v>
      </c>
      <c r="DR895">
        <v>1625677134.6</v>
      </c>
      <c r="DS895" t="s">
        <v>305</v>
      </c>
      <c r="DT895">
        <v>1625677128.6</v>
      </c>
      <c r="DU895">
        <v>1625677134.6</v>
      </c>
      <c r="DV895">
        <v>2</v>
      </c>
      <c r="DW895">
        <v>0.041</v>
      </c>
      <c r="DX895">
        <v>0.026</v>
      </c>
      <c r="DY895">
        <v>-14.347</v>
      </c>
      <c r="DZ895">
        <v>-1.389</v>
      </c>
      <c r="EA895">
        <v>420</v>
      </c>
      <c r="EB895">
        <v>5</v>
      </c>
      <c r="EC895">
        <v>0.14</v>
      </c>
      <c r="ED895">
        <v>0.08</v>
      </c>
      <c r="EE895">
        <v>-14.0207756097561</v>
      </c>
      <c r="EF895">
        <v>0.428236933797907</v>
      </c>
      <c r="EG895">
        <v>0.0594330152992007</v>
      </c>
      <c r="EH895">
        <v>1</v>
      </c>
      <c r="EI895">
        <v>1039.18971428571</v>
      </c>
      <c r="EJ895">
        <v>-8.4456944784968</v>
      </c>
      <c r="EK895">
        <v>0.879371482413219</v>
      </c>
      <c r="EL895">
        <v>1</v>
      </c>
      <c r="EM895">
        <v>4.78406658536585</v>
      </c>
      <c r="EN895">
        <v>0.187891358885029</v>
      </c>
      <c r="EO895">
        <v>0.0201565709929524</v>
      </c>
      <c r="EP895">
        <v>0</v>
      </c>
      <c r="EQ895">
        <v>2</v>
      </c>
      <c r="ER895">
        <v>3</v>
      </c>
      <c r="ES895" t="s">
        <v>349</v>
      </c>
      <c r="ET895">
        <v>100</v>
      </c>
      <c r="EU895">
        <v>100</v>
      </c>
      <c r="EV895">
        <v>-14.342</v>
      </c>
      <c r="EW895">
        <v>-1.7115</v>
      </c>
      <c r="EX895">
        <v>-14.3476998515065</v>
      </c>
      <c r="EY895">
        <v>0.000485247639819423</v>
      </c>
      <c r="EZ895">
        <v>-1.36446825205216e-06</v>
      </c>
      <c r="FA895">
        <v>5.78542989185787e-10</v>
      </c>
      <c r="FB895">
        <v>-1.1099058739466</v>
      </c>
      <c r="FC895">
        <v>-0.0508365997127688</v>
      </c>
      <c r="FD895">
        <v>0.00161886503163497</v>
      </c>
      <c r="FE895">
        <v>-2.08621555845513e-05</v>
      </c>
      <c r="FF895">
        <v>0</v>
      </c>
      <c r="FG895">
        <v>2096</v>
      </c>
      <c r="FH895">
        <v>2</v>
      </c>
      <c r="FI895">
        <v>28</v>
      </c>
      <c r="FJ895">
        <v>30.7</v>
      </c>
      <c r="FK895">
        <v>30.6</v>
      </c>
      <c r="FL895">
        <v>18</v>
      </c>
      <c r="FM895">
        <v>496.374</v>
      </c>
      <c r="FN895">
        <v>519.287</v>
      </c>
      <c r="FO895">
        <v>47.5949</v>
      </c>
      <c r="FP895">
        <v>27.6807</v>
      </c>
      <c r="FQ895">
        <v>30.0006</v>
      </c>
      <c r="FR895">
        <v>27.3675</v>
      </c>
      <c r="FS895">
        <v>27.309</v>
      </c>
      <c r="FT895">
        <v>21.718</v>
      </c>
      <c r="FU895">
        <v>0</v>
      </c>
      <c r="FV895">
        <v>43.018</v>
      </c>
      <c r="FW895">
        <v>48.1</v>
      </c>
      <c r="FX895">
        <v>420</v>
      </c>
      <c r="FY895">
        <v>20.4728</v>
      </c>
      <c r="FZ895">
        <v>101.569</v>
      </c>
      <c r="GA895">
        <v>96.0477</v>
      </c>
    </row>
    <row r="896" spans="1:183">
      <c r="A896">
        <v>880</v>
      </c>
      <c r="B896">
        <v>1625678974.5</v>
      </c>
      <c r="C896">
        <v>1758.40000009537</v>
      </c>
      <c r="D896" t="s">
        <v>2066</v>
      </c>
      <c r="E896" t="s">
        <v>2067</v>
      </c>
      <c r="F896">
        <v>1</v>
      </c>
      <c r="G896" t="s">
        <v>302</v>
      </c>
      <c r="H896">
        <v>1625678973.5</v>
      </c>
      <c r="I896">
        <f>(J896)/1000</f>
        <v>0</v>
      </c>
      <c r="J896">
        <f>1000*CJ896*AH896*(CF896-CG896)/(100*BY896*(1000-AH896*CF896))</f>
        <v>0</v>
      </c>
      <c r="K896">
        <f>CJ896*AH896*(CE896-CD896*(1000-AH896*CG896)/(1000-AH896*CF896))/(100*BY896)</f>
        <v>0</v>
      </c>
      <c r="L896">
        <f>CD896 - IF(AH896&gt;1, K896*BY896*100.0/(AJ896*CR896), 0)</f>
        <v>0</v>
      </c>
      <c r="M896">
        <f>((S896-I896/2)*L896-K896)/(S896+I896/2)</f>
        <v>0</v>
      </c>
      <c r="N896">
        <f>M896*(CK896+CL896)/1000.0</f>
        <v>0</v>
      </c>
      <c r="O896">
        <f>(CD896 - IF(AH896&gt;1, K896*BY896*100.0/(AJ896*CR896), 0))*(CK896+CL896)/1000.0</f>
        <v>0</v>
      </c>
      <c r="P896">
        <f>2.0/((1/R896-1/Q896)+SIGN(R896)*SQRT((1/R896-1/Q896)*(1/R896-1/Q896) + 4*BZ896/((BZ896+1)*(BZ896+1))*(2*1/R896*1/Q896-1/Q896*1/Q896)))</f>
        <v>0</v>
      </c>
      <c r="Q896">
        <f>IF(LEFT(CA896,1)&lt;&gt;"0",IF(LEFT(CA896,1)="1",3.0,CB896),$D$5+$E$5*(CR896*CK896/($K$5*1000))+$F$5*(CR896*CK896/($K$5*1000))*MAX(MIN(BY896,$J$5),$I$5)*MAX(MIN(BY896,$J$5),$I$5)+$G$5*MAX(MIN(BY896,$J$5),$I$5)*(CR896*CK896/($K$5*1000))+$H$5*(CR896*CK896/($K$5*1000))*(CR896*CK896/($K$5*1000)))</f>
        <v>0</v>
      </c>
      <c r="R896">
        <f>I896*(1000-(1000*0.61365*exp(17.502*V896/(240.97+V896))/(CK896+CL896)+CF896)/2)/(1000*0.61365*exp(17.502*V896/(240.97+V896))/(CK896+CL896)-CF896)</f>
        <v>0</v>
      </c>
      <c r="S896">
        <f>1/((BZ896+1)/(P896/1.6)+1/(Q896/1.37)) + BZ896/((BZ896+1)/(P896/1.6) + BZ896/(Q896/1.37))</f>
        <v>0</v>
      </c>
      <c r="T896">
        <f>(BU896*BX896)</f>
        <v>0</v>
      </c>
      <c r="U896">
        <f>(CM896+(T896+2*0.95*5.67E-8*(((CM896+$B$7)+273)^4-(CM896+273)^4)-44100*I896)/(1.84*29.3*Q896+8*0.95*5.67E-8*(CM896+273)^3))</f>
        <v>0</v>
      </c>
      <c r="V896">
        <f>($C$7*CN896+$D$7*CO896+$E$7*U896)</f>
        <v>0</v>
      </c>
      <c r="W896">
        <f>0.61365*exp(17.502*V896/(240.97+V896))</f>
        <v>0</v>
      </c>
      <c r="X896">
        <f>(Y896/Z896*100)</f>
        <v>0</v>
      </c>
      <c r="Y896">
        <f>CF896*(CK896+CL896)/1000</f>
        <v>0</v>
      </c>
      <c r="Z896">
        <f>0.61365*exp(17.502*CM896/(240.97+CM896))</f>
        <v>0</v>
      </c>
      <c r="AA896">
        <f>(W896-CF896*(CK896+CL896)/1000)</f>
        <v>0</v>
      </c>
      <c r="AB896">
        <f>(-I896*44100)</f>
        <v>0</v>
      </c>
      <c r="AC896">
        <f>2*29.3*Q896*0.92*(CM896-V896)</f>
        <v>0</v>
      </c>
      <c r="AD896">
        <f>2*0.95*5.67E-8*(((CM896+$B$7)+273)^4-(V896+273)^4)</f>
        <v>0</v>
      </c>
      <c r="AE896">
        <f>T896+AD896+AB896+AC896</f>
        <v>0</v>
      </c>
      <c r="AF896">
        <v>0</v>
      </c>
      <c r="AG896">
        <v>0</v>
      </c>
      <c r="AH896">
        <f>IF(AF896*$H$13&gt;=AJ896,1.0,(AJ896/(AJ896-AF896*$H$13)))</f>
        <v>0</v>
      </c>
      <c r="AI896">
        <f>(AH896-1)*100</f>
        <v>0</v>
      </c>
      <c r="AJ896">
        <f>MAX(0,($B$13+$C$13*CR896)/(1+$D$13*CR896)*CK896/(CM896+273)*$E$13)</f>
        <v>0</v>
      </c>
      <c r="AK896" t="s">
        <v>303</v>
      </c>
      <c r="AL896" t="s">
        <v>303</v>
      </c>
      <c r="AM896">
        <v>0</v>
      </c>
      <c r="AN896">
        <v>0</v>
      </c>
      <c r="AO896">
        <f>1-AM896/AN896</f>
        <v>0</v>
      </c>
      <c r="AP896">
        <v>0</v>
      </c>
      <c r="AQ896" t="s">
        <v>303</v>
      </c>
      <c r="AR896" t="s">
        <v>303</v>
      </c>
      <c r="AS896">
        <v>0</v>
      </c>
      <c r="AT896">
        <v>0</v>
      </c>
      <c r="AU896">
        <f>1-AS896/AT896</f>
        <v>0</v>
      </c>
      <c r="AV896">
        <v>0.5</v>
      </c>
      <c r="AW896">
        <f>BV896</f>
        <v>0</v>
      </c>
      <c r="AX896">
        <f>K896</f>
        <v>0</v>
      </c>
      <c r="AY896">
        <f>AU896*AV896*AW896</f>
        <v>0</v>
      </c>
      <c r="AZ896">
        <f>(AX896-AP896)/AW896</f>
        <v>0</v>
      </c>
      <c r="BA896">
        <f>(AN896-AT896)/AT896</f>
        <v>0</v>
      </c>
      <c r="BB896">
        <f>AM896/(AO896+AM896/AT896)</f>
        <v>0</v>
      </c>
      <c r="BC896" t="s">
        <v>303</v>
      </c>
      <c r="BD896">
        <v>0</v>
      </c>
      <c r="BE896">
        <f>IF(BD896&lt;&gt;0, BD896, BB896)</f>
        <v>0</v>
      </c>
      <c r="BF896">
        <f>1-BE896/AT896</f>
        <v>0</v>
      </c>
      <c r="BG896">
        <f>(AT896-AS896)/(AT896-BE896)</f>
        <v>0</v>
      </c>
      <c r="BH896">
        <f>(AN896-AT896)/(AN896-BE896)</f>
        <v>0</v>
      </c>
      <c r="BI896">
        <f>(AT896-AS896)/(AT896-AM896)</f>
        <v>0</v>
      </c>
      <c r="BJ896">
        <f>(AN896-AT896)/(AN896-AM896)</f>
        <v>0</v>
      </c>
      <c r="BK896">
        <f>(BG896*BE896/AS896)</f>
        <v>0</v>
      </c>
      <c r="BL896">
        <f>(1-BK896)</f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f>$B$11*CS896+$C$11*CT896+$F$11*CU896*(1-CX896)</f>
        <v>0</v>
      </c>
      <c r="BV896">
        <f>BU896*BW896</f>
        <v>0</v>
      </c>
      <c r="BW896">
        <f>($B$11*$D$9+$C$11*$D$9+$F$11*((DH896+CZ896)/MAX(DH896+CZ896+DI896, 0.1)*$I$9+DI896/MAX(DH896+CZ896+DI896, 0.1)*$J$9))/($B$11+$C$11+$F$11)</f>
        <v>0</v>
      </c>
      <c r="BX896">
        <f>($B$11*$K$9+$C$11*$K$9+$F$11*((DH896+CZ896)/MAX(DH896+CZ896+DI896, 0.1)*$P$9+DI896/MAX(DH896+CZ896+DI896, 0.1)*$Q$9))/($B$11+$C$11+$F$11)</f>
        <v>0</v>
      </c>
      <c r="BY896">
        <v>6</v>
      </c>
      <c r="BZ896">
        <v>0.5</v>
      </c>
      <c r="CA896" t="s">
        <v>304</v>
      </c>
      <c r="CB896">
        <v>2</v>
      </c>
      <c r="CC896">
        <v>1625678973.5</v>
      </c>
      <c r="CD896">
        <v>406.016333333333</v>
      </c>
      <c r="CE896">
        <v>419.977</v>
      </c>
      <c r="CF896">
        <v>25.1407</v>
      </c>
      <c r="CG896">
        <v>20.3462</v>
      </c>
      <c r="CH896">
        <v>420.357666666667</v>
      </c>
      <c r="CI896">
        <v>26.8522666666667</v>
      </c>
      <c r="CJ896">
        <v>500.052333333333</v>
      </c>
      <c r="CK896">
        <v>100.417333333333</v>
      </c>
      <c r="CL896">
        <v>0.100284666666667</v>
      </c>
      <c r="CM896">
        <v>39.8027333333333</v>
      </c>
      <c r="CN896">
        <v>38.6142</v>
      </c>
      <c r="CO896">
        <v>999.9</v>
      </c>
      <c r="CP896">
        <v>0</v>
      </c>
      <c r="CQ896">
        <v>0</v>
      </c>
      <c r="CR896">
        <v>10008.1333333333</v>
      </c>
      <c r="CS896">
        <v>0</v>
      </c>
      <c r="CT896">
        <v>5.32249333333333</v>
      </c>
      <c r="CU896">
        <v>1046.02333333333</v>
      </c>
      <c r="CV896">
        <v>0.961991</v>
      </c>
      <c r="CW896">
        <v>0.0380091</v>
      </c>
      <c r="CX896">
        <v>0</v>
      </c>
      <c r="CY896">
        <v>1037.61</v>
      </c>
      <c r="CZ896">
        <v>4.99912</v>
      </c>
      <c r="DA896">
        <v>10936.5666666667</v>
      </c>
      <c r="DB896">
        <v>6712.94333333333</v>
      </c>
      <c r="DC896">
        <v>40.3953333333333</v>
      </c>
      <c r="DD896">
        <v>42.5206666666667</v>
      </c>
      <c r="DE896">
        <v>41.625</v>
      </c>
      <c r="DF896">
        <v>42.354</v>
      </c>
      <c r="DG896">
        <v>43.1663333333333</v>
      </c>
      <c r="DH896">
        <v>1001.46</v>
      </c>
      <c r="DI896">
        <v>39.5666666666667</v>
      </c>
      <c r="DJ896">
        <v>0</v>
      </c>
      <c r="DK896">
        <v>1625678975.6</v>
      </c>
      <c r="DL896">
        <v>0</v>
      </c>
      <c r="DM896">
        <v>1038.475</v>
      </c>
      <c r="DN896">
        <v>-8.55555554659143</v>
      </c>
      <c r="DO896">
        <v>-80.9641025475366</v>
      </c>
      <c r="DP896">
        <v>10944.8230769231</v>
      </c>
      <c r="DQ896">
        <v>15</v>
      </c>
      <c r="DR896">
        <v>1625677134.6</v>
      </c>
      <c r="DS896" t="s">
        <v>305</v>
      </c>
      <c r="DT896">
        <v>1625677128.6</v>
      </c>
      <c r="DU896">
        <v>1625677134.6</v>
      </c>
      <c r="DV896">
        <v>2</v>
      </c>
      <c r="DW896">
        <v>0.041</v>
      </c>
      <c r="DX896">
        <v>0.026</v>
      </c>
      <c r="DY896">
        <v>-14.347</v>
      </c>
      <c r="DZ896">
        <v>-1.389</v>
      </c>
      <c r="EA896">
        <v>420</v>
      </c>
      <c r="EB896">
        <v>5</v>
      </c>
      <c r="EC896">
        <v>0.14</v>
      </c>
      <c r="ED896">
        <v>0.08</v>
      </c>
      <c r="EE896">
        <v>-14.0057658536585</v>
      </c>
      <c r="EF896">
        <v>0.317351916376301</v>
      </c>
      <c r="EG896">
        <v>0.0506772360006099</v>
      </c>
      <c r="EH896">
        <v>1</v>
      </c>
      <c r="EI896">
        <v>1038.84818181818</v>
      </c>
      <c r="EJ896">
        <v>-8.23610173999788</v>
      </c>
      <c r="EK896">
        <v>0.81669123480221</v>
      </c>
      <c r="EL896">
        <v>1</v>
      </c>
      <c r="EM896">
        <v>4.78714634146341</v>
      </c>
      <c r="EN896">
        <v>0.164949825783981</v>
      </c>
      <c r="EO896">
        <v>0.0190515983269182</v>
      </c>
      <c r="EP896">
        <v>0</v>
      </c>
      <c r="EQ896">
        <v>2</v>
      </c>
      <c r="ER896">
        <v>3</v>
      </c>
      <c r="ES896" t="s">
        <v>349</v>
      </c>
      <c r="ET896">
        <v>100</v>
      </c>
      <c r="EU896">
        <v>100</v>
      </c>
      <c r="EV896">
        <v>-14.342</v>
      </c>
      <c r="EW896">
        <v>-1.7118</v>
      </c>
      <c r="EX896">
        <v>-14.3476998515065</v>
      </c>
      <c r="EY896">
        <v>0.000485247639819423</v>
      </c>
      <c r="EZ896">
        <v>-1.36446825205216e-06</v>
      </c>
      <c r="FA896">
        <v>5.78542989185787e-10</v>
      </c>
      <c r="FB896">
        <v>-1.1099058739466</v>
      </c>
      <c r="FC896">
        <v>-0.0508365997127688</v>
      </c>
      <c r="FD896">
        <v>0.00161886503163497</v>
      </c>
      <c r="FE896">
        <v>-2.08621555845513e-05</v>
      </c>
      <c r="FF896">
        <v>0</v>
      </c>
      <c r="FG896">
        <v>2096</v>
      </c>
      <c r="FH896">
        <v>2</v>
      </c>
      <c r="FI896">
        <v>28</v>
      </c>
      <c r="FJ896">
        <v>30.8</v>
      </c>
      <c r="FK896">
        <v>30.7</v>
      </c>
      <c r="FL896">
        <v>18</v>
      </c>
      <c r="FM896">
        <v>496.471</v>
      </c>
      <c r="FN896">
        <v>519.319</v>
      </c>
      <c r="FO896">
        <v>47.6213</v>
      </c>
      <c r="FP896">
        <v>27.6853</v>
      </c>
      <c r="FQ896">
        <v>30.0007</v>
      </c>
      <c r="FR896">
        <v>27.3704</v>
      </c>
      <c r="FS896">
        <v>27.3124</v>
      </c>
      <c r="FT896">
        <v>21.7176</v>
      </c>
      <c r="FU896">
        <v>0</v>
      </c>
      <c r="FV896">
        <v>43.018</v>
      </c>
      <c r="FW896">
        <v>48.16</v>
      </c>
      <c r="FX896">
        <v>420</v>
      </c>
      <c r="FY896">
        <v>20.4819</v>
      </c>
      <c r="FZ896">
        <v>101.569</v>
      </c>
      <c r="GA896">
        <v>96.0477</v>
      </c>
    </row>
    <row r="897" spans="1:183">
      <c r="A897">
        <v>881</v>
      </c>
      <c r="B897">
        <v>1625678976.5</v>
      </c>
      <c r="C897">
        <v>1760.40000009537</v>
      </c>
      <c r="D897" t="s">
        <v>2068</v>
      </c>
      <c r="E897" t="s">
        <v>2069</v>
      </c>
      <c r="F897">
        <v>1</v>
      </c>
      <c r="G897" t="s">
        <v>302</v>
      </c>
      <c r="H897">
        <v>1625678975.5</v>
      </c>
      <c r="I897">
        <f>(J897)/1000</f>
        <v>0</v>
      </c>
      <c r="J897">
        <f>1000*CJ897*AH897*(CF897-CG897)/(100*BY897*(1000-AH897*CF897))</f>
        <v>0</v>
      </c>
      <c r="K897">
        <f>CJ897*AH897*(CE897-CD897*(1000-AH897*CG897)/(1000-AH897*CF897))/(100*BY897)</f>
        <v>0</v>
      </c>
      <c r="L897">
        <f>CD897 - IF(AH897&gt;1, K897*BY897*100.0/(AJ897*CR897), 0)</f>
        <v>0</v>
      </c>
      <c r="M897">
        <f>((S897-I897/2)*L897-K897)/(S897+I897/2)</f>
        <v>0</v>
      </c>
      <c r="N897">
        <f>M897*(CK897+CL897)/1000.0</f>
        <v>0</v>
      </c>
      <c r="O897">
        <f>(CD897 - IF(AH897&gt;1, K897*BY897*100.0/(AJ897*CR897), 0))*(CK897+CL897)/1000.0</f>
        <v>0</v>
      </c>
      <c r="P897">
        <f>2.0/((1/R897-1/Q897)+SIGN(R897)*SQRT((1/R897-1/Q897)*(1/R897-1/Q897) + 4*BZ897/((BZ897+1)*(BZ897+1))*(2*1/R897*1/Q897-1/Q897*1/Q897)))</f>
        <v>0</v>
      </c>
      <c r="Q897">
        <f>IF(LEFT(CA897,1)&lt;&gt;"0",IF(LEFT(CA897,1)="1",3.0,CB897),$D$5+$E$5*(CR897*CK897/($K$5*1000))+$F$5*(CR897*CK897/($K$5*1000))*MAX(MIN(BY897,$J$5),$I$5)*MAX(MIN(BY897,$J$5),$I$5)+$G$5*MAX(MIN(BY897,$J$5),$I$5)*(CR897*CK897/($K$5*1000))+$H$5*(CR897*CK897/($K$5*1000))*(CR897*CK897/($K$5*1000)))</f>
        <v>0</v>
      </c>
      <c r="R897">
        <f>I897*(1000-(1000*0.61365*exp(17.502*V897/(240.97+V897))/(CK897+CL897)+CF897)/2)/(1000*0.61365*exp(17.502*V897/(240.97+V897))/(CK897+CL897)-CF897)</f>
        <v>0</v>
      </c>
      <c r="S897">
        <f>1/((BZ897+1)/(P897/1.6)+1/(Q897/1.37)) + BZ897/((BZ897+1)/(P897/1.6) + BZ897/(Q897/1.37))</f>
        <v>0</v>
      </c>
      <c r="T897">
        <f>(BU897*BX897)</f>
        <v>0</v>
      </c>
      <c r="U897">
        <f>(CM897+(T897+2*0.95*5.67E-8*(((CM897+$B$7)+273)^4-(CM897+273)^4)-44100*I897)/(1.84*29.3*Q897+8*0.95*5.67E-8*(CM897+273)^3))</f>
        <v>0</v>
      </c>
      <c r="V897">
        <f>($C$7*CN897+$D$7*CO897+$E$7*U897)</f>
        <v>0</v>
      </c>
      <c r="W897">
        <f>0.61365*exp(17.502*V897/(240.97+V897))</f>
        <v>0</v>
      </c>
      <c r="X897">
        <f>(Y897/Z897*100)</f>
        <v>0</v>
      </c>
      <c r="Y897">
        <f>CF897*(CK897+CL897)/1000</f>
        <v>0</v>
      </c>
      <c r="Z897">
        <f>0.61365*exp(17.502*CM897/(240.97+CM897))</f>
        <v>0</v>
      </c>
      <c r="AA897">
        <f>(W897-CF897*(CK897+CL897)/1000)</f>
        <v>0</v>
      </c>
      <c r="AB897">
        <f>(-I897*44100)</f>
        <v>0</v>
      </c>
      <c r="AC897">
        <f>2*29.3*Q897*0.92*(CM897-V897)</f>
        <v>0</v>
      </c>
      <c r="AD897">
        <f>2*0.95*5.67E-8*(((CM897+$B$7)+273)^4-(V897+273)^4)</f>
        <v>0</v>
      </c>
      <c r="AE897">
        <f>T897+AD897+AB897+AC897</f>
        <v>0</v>
      </c>
      <c r="AF897">
        <v>0</v>
      </c>
      <c r="AG897">
        <v>0</v>
      </c>
      <c r="AH897">
        <f>IF(AF897*$H$13&gt;=AJ897,1.0,(AJ897/(AJ897-AF897*$H$13)))</f>
        <v>0</v>
      </c>
      <c r="AI897">
        <f>(AH897-1)*100</f>
        <v>0</v>
      </c>
      <c r="AJ897">
        <f>MAX(0,($B$13+$C$13*CR897)/(1+$D$13*CR897)*CK897/(CM897+273)*$E$13)</f>
        <v>0</v>
      </c>
      <c r="AK897" t="s">
        <v>303</v>
      </c>
      <c r="AL897" t="s">
        <v>303</v>
      </c>
      <c r="AM897">
        <v>0</v>
      </c>
      <c r="AN897">
        <v>0</v>
      </c>
      <c r="AO897">
        <f>1-AM897/AN897</f>
        <v>0</v>
      </c>
      <c r="AP897">
        <v>0</v>
      </c>
      <c r="AQ897" t="s">
        <v>303</v>
      </c>
      <c r="AR897" t="s">
        <v>303</v>
      </c>
      <c r="AS897">
        <v>0</v>
      </c>
      <c r="AT897">
        <v>0</v>
      </c>
      <c r="AU897">
        <f>1-AS897/AT897</f>
        <v>0</v>
      </c>
      <c r="AV897">
        <v>0.5</v>
      </c>
      <c r="AW897">
        <f>BV897</f>
        <v>0</v>
      </c>
      <c r="AX897">
        <f>K897</f>
        <v>0</v>
      </c>
      <c r="AY897">
        <f>AU897*AV897*AW897</f>
        <v>0</v>
      </c>
      <c r="AZ897">
        <f>(AX897-AP897)/AW897</f>
        <v>0</v>
      </c>
      <c r="BA897">
        <f>(AN897-AT897)/AT897</f>
        <v>0</v>
      </c>
      <c r="BB897">
        <f>AM897/(AO897+AM897/AT897)</f>
        <v>0</v>
      </c>
      <c r="BC897" t="s">
        <v>303</v>
      </c>
      <c r="BD897">
        <v>0</v>
      </c>
      <c r="BE897">
        <f>IF(BD897&lt;&gt;0, BD897, BB897)</f>
        <v>0</v>
      </c>
      <c r="BF897">
        <f>1-BE897/AT897</f>
        <v>0</v>
      </c>
      <c r="BG897">
        <f>(AT897-AS897)/(AT897-BE897)</f>
        <v>0</v>
      </c>
      <c r="BH897">
        <f>(AN897-AT897)/(AN897-BE897)</f>
        <v>0</v>
      </c>
      <c r="BI897">
        <f>(AT897-AS897)/(AT897-AM897)</f>
        <v>0</v>
      </c>
      <c r="BJ897">
        <f>(AN897-AT897)/(AN897-AM897)</f>
        <v>0</v>
      </c>
      <c r="BK897">
        <f>(BG897*BE897/AS897)</f>
        <v>0</v>
      </c>
      <c r="BL897">
        <f>(1-BK897)</f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f>$B$11*CS897+$C$11*CT897+$F$11*CU897*(1-CX897)</f>
        <v>0</v>
      </c>
      <c r="BV897">
        <f>BU897*BW897</f>
        <v>0</v>
      </c>
      <c r="BW897">
        <f>($B$11*$D$9+$C$11*$D$9+$F$11*((DH897+CZ897)/MAX(DH897+CZ897+DI897, 0.1)*$I$9+DI897/MAX(DH897+CZ897+DI897, 0.1)*$J$9))/($B$11+$C$11+$F$11)</f>
        <v>0</v>
      </c>
      <c r="BX897">
        <f>($B$11*$K$9+$C$11*$K$9+$F$11*((DH897+CZ897)/MAX(DH897+CZ897+DI897, 0.1)*$P$9+DI897/MAX(DH897+CZ897+DI897, 0.1)*$Q$9))/($B$11+$C$11+$F$11)</f>
        <v>0</v>
      </c>
      <c r="BY897">
        <v>6</v>
      </c>
      <c r="BZ897">
        <v>0.5</v>
      </c>
      <c r="CA897" t="s">
        <v>304</v>
      </c>
      <c r="CB897">
        <v>2</v>
      </c>
      <c r="CC897">
        <v>1625678975.5</v>
      </c>
      <c r="CD897">
        <v>406.016333333333</v>
      </c>
      <c r="CE897">
        <v>419.976333333333</v>
      </c>
      <c r="CF897">
        <v>25.1688333333333</v>
      </c>
      <c r="CG897">
        <v>20.3616</v>
      </c>
      <c r="CH897">
        <v>420.358</v>
      </c>
      <c r="CI897">
        <v>26.8807333333333</v>
      </c>
      <c r="CJ897">
        <v>499.979</v>
      </c>
      <c r="CK897">
        <v>100.417</v>
      </c>
      <c r="CL897">
        <v>0.0999353666666667</v>
      </c>
      <c r="CM897">
        <v>39.8291333333333</v>
      </c>
      <c r="CN897">
        <v>38.6461</v>
      </c>
      <c r="CO897">
        <v>999.9</v>
      </c>
      <c r="CP897">
        <v>0</v>
      </c>
      <c r="CQ897">
        <v>0</v>
      </c>
      <c r="CR897">
        <v>9997.09333333333</v>
      </c>
      <c r="CS897">
        <v>0</v>
      </c>
      <c r="CT897">
        <v>5.31790333333333</v>
      </c>
      <c r="CU897">
        <v>1046.09333333333</v>
      </c>
      <c r="CV897">
        <v>0.962017</v>
      </c>
      <c r="CW897">
        <v>0.0379830333333333</v>
      </c>
      <c r="CX897">
        <v>0</v>
      </c>
      <c r="CY897">
        <v>1037.17666666667</v>
      </c>
      <c r="CZ897">
        <v>4.99912</v>
      </c>
      <c r="DA897">
        <v>10934.3333333333</v>
      </c>
      <c r="DB897">
        <v>6713.43333333333</v>
      </c>
      <c r="DC897">
        <v>40.4166666666667</v>
      </c>
      <c r="DD897">
        <v>42.562</v>
      </c>
      <c r="DE897">
        <v>41.6453333333333</v>
      </c>
      <c r="DF897">
        <v>42.4373333333333</v>
      </c>
      <c r="DG897">
        <v>43.4166666666667</v>
      </c>
      <c r="DH897">
        <v>1001.55333333333</v>
      </c>
      <c r="DI897">
        <v>39.54</v>
      </c>
      <c r="DJ897">
        <v>0</v>
      </c>
      <c r="DK897">
        <v>1625678977.4</v>
      </c>
      <c r="DL897">
        <v>0</v>
      </c>
      <c r="DM897">
        <v>1038.19</v>
      </c>
      <c r="DN897">
        <v>-8.73230765986832</v>
      </c>
      <c r="DO897">
        <v>-80.5692306451968</v>
      </c>
      <c r="DP897">
        <v>10941.828</v>
      </c>
      <c r="DQ897">
        <v>15</v>
      </c>
      <c r="DR897">
        <v>1625677134.6</v>
      </c>
      <c r="DS897" t="s">
        <v>305</v>
      </c>
      <c r="DT897">
        <v>1625677128.6</v>
      </c>
      <c r="DU897">
        <v>1625677134.6</v>
      </c>
      <c r="DV897">
        <v>2</v>
      </c>
      <c r="DW897">
        <v>0.041</v>
      </c>
      <c r="DX897">
        <v>0.026</v>
      </c>
      <c r="DY897">
        <v>-14.347</v>
      </c>
      <c r="DZ897">
        <v>-1.389</v>
      </c>
      <c r="EA897">
        <v>420</v>
      </c>
      <c r="EB897">
        <v>5</v>
      </c>
      <c r="EC897">
        <v>0.14</v>
      </c>
      <c r="ED897">
        <v>0.08</v>
      </c>
      <c r="EE897">
        <v>-13.9961146341463</v>
      </c>
      <c r="EF897">
        <v>0.286235540069657</v>
      </c>
      <c r="EG897">
        <v>0.0484374102597468</v>
      </c>
      <c r="EH897">
        <v>1</v>
      </c>
      <c r="EI897">
        <v>1038.58575757576</v>
      </c>
      <c r="EJ897">
        <v>-8.48860304865577</v>
      </c>
      <c r="EK897">
        <v>0.84000010931828</v>
      </c>
      <c r="EL897">
        <v>1</v>
      </c>
      <c r="EM897">
        <v>4.79262463414634</v>
      </c>
      <c r="EN897">
        <v>0.123472264808373</v>
      </c>
      <c r="EO897">
        <v>0.0151524199303015</v>
      </c>
      <c r="EP897">
        <v>0</v>
      </c>
      <c r="EQ897">
        <v>2</v>
      </c>
      <c r="ER897">
        <v>3</v>
      </c>
      <c r="ES897" t="s">
        <v>349</v>
      </c>
      <c r="ET897">
        <v>100</v>
      </c>
      <c r="EU897">
        <v>100</v>
      </c>
      <c r="EV897">
        <v>-14.341</v>
      </c>
      <c r="EW897">
        <v>-1.712</v>
      </c>
      <c r="EX897">
        <v>-14.3476998515065</v>
      </c>
      <c r="EY897">
        <v>0.000485247639819423</v>
      </c>
      <c r="EZ897">
        <v>-1.36446825205216e-06</v>
      </c>
      <c r="FA897">
        <v>5.78542989185787e-10</v>
      </c>
      <c r="FB897">
        <v>-1.1099058739466</v>
      </c>
      <c r="FC897">
        <v>-0.0508365997127688</v>
      </c>
      <c r="FD897">
        <v>0.00161886503163497</v>
      </c>
      <c r="FE897">
        <v>-2.08621555845513e-05</v>
      </c>
      <c r="FF897">
        <v>0</v>
      </c>
      <c r="FG897">
        <v>2096</v>
      </c>
      <c r="FH897">
        <v>2</v>
      </c>
      <c r="FI897">
        <v>28</v>
      </c>
      <c r="FJ897">
        <v>30.8</v>
      </c>
      <c r="FK897">
        <v>30.7</v>
      </c>
      <c r="FL897">
        <v>18</v>
      </c>
      <c r="FM897">
        <v>496.451</v>
      </c>
      <c r="FN897">
        <v>519.346</v>
      </c>
      <c r="FO897">
        <v>47.647</v>
      </c>
      <c r="FP897">
        <v>27.6894</v>
      </c>
      <c r="FQ897">
        <v>30.0006</v>
      </c>
      <c r="FR897">
        <v>27.3733</v>
      </c>
      <c r="FS897">
        <v>27.3153</v>
      </c>
      <c r="FT897">
        <v>21.7195</v>
      </c>
      <c r="FU897">
        <v>0</v>
      </c>
      <c r="FV897">
        <v>43.4177</v>
      </c>
      <c r="FW897">
        <v>48.16</v>
      </c>
      <c r="FX897">
        <v>420</v>
      </c>
      <c r="FY897">
        <v>20.6138</v>
      </c>
      <c r="FZ897">
        <v>101.57</v>
      </c>
      <c r="GA897">
        <v>96.0474</v>
      </c>
    </row>
    <row r="898" spans="1:183">
      <c r="A898">
        <v>882</v>
      </c>
      <c r="B898">
        <v>1625678978.5</v>
      </c>
      <c r="C898">
        <v>1762.40000009537</v>
      </c>
      <c r="D898" t="s">
        <v>2070</v>
      </c>
      <c r="E898" t="s">
        <v>2071</v>
      </c>
      <c r="F898">
        <v>1</v>
      </c>
      <c r="G898" t="s">
        <v>302</v>
      </c>
      <c r="H898">
        <v>1625678977.5</v>
      </c>
      <c r="I898">
        <f>(J898)/1000</f>
        <v>0</v>
      </c>
      <c r="J898">
        <f>1000*CJ898*AH898*(CF898-CG898)/(100*BY898*(1000-AH898*CF898))</f>
        <v>0</v>
      </c>
      <c r="K898">
        <f>CJ898*AH898*(CE898-CD898*(1000-AH898*CG898)/(1000-AH898*CF898))/(100*BY898)</f>
        <v>0</v>
      </c>
      <c r="L898">
        <f>CD898 - IF(AH898&gt;1, K898*BY898*100.0/(AJ898*CR898), 0)</f>
        <v>0</v>
      </c>
      <c r="M898">
        <f>((S898-I898/2)*L898-K898)/(S898+I898/2)</f>
        <v>0</v>
      </c>
      <c r="N898">
        <f>M898*(CK898+CL898)/1000.0</f>
        <v>0</v>
      </c>
      <c r="O898">
        <f>(CD898 - IF(AH898&gt;1, K898*BY898*100.0/(AJ898*CR898), 0))*(CK898+CL898)/1000.0</f>
        <v>0</v>
      </c>
      <c r="P898">
        <f>2.0/((1/R898-1/Q898)+SIGN(R898)*SQRT((1/R898-1/Q898)*(1/R898-1/Q898) + 4*BZ898/((BZ898+1)*(BZ898+1))*(2*1/R898*1/Q898-1/Q898*1/Q898)))</f>
        <v>0</v>
      </c>
      <c r="Q898">
        <f>IF(LEFT(CA898,1)&lt;&gt;"0",IF(LEFT(CA898,1)="1",3.0,CB898),$D$5+$E$5*(CR898*CK898/($K$5*1000))+$F$5*(CR898*CK898/($K$5*1000))*MAX(MIN(BY898,$J$5),$I$5)*MAX(MIN(BY898,$J$5),$I$5)+$G$5*MAX(MIN(BY898,$J$5),$I$5)*(CR898*CK898/($K$5*1000))+$H$5*(CR898*CK898/($K$5*1000))*(CR898*CK898/($K$5*1000)))</f>
        <v>0</v>
      </c>
      <c r="R898">
        <f>I898*(1000-(1000*0.61365*exp(17.502*V898/(240.97+V898))/(CK898+CL898)+CF898)/2)/(1000*0.61365*exp(17.502*V898/(240.97+V898))/(CK898+CL898)-CF898)</f>
        <v>0</v>
      </c>
      <c r="S898">
        <f>1/((BZ898+1)/(P898/1.6)+1/(Q898/1.37)) + BZ898/((BZ898+1)/(P898/1.6) + BZ898/(Q898/1.37))</f>
        <v>0</v>
      </c>
      <c r="T898">
        <f>(BU898*BX898)</f>
        <v>0</v>
      </c>
      <c r="U898">
        <f>(CM898+(T898+2*0.95*5.67E-8*(((CM898+$B$7)+273)^4-(CM898+273)^4)-44100*I898)/(1.84*29.3*Q898+8*0.95*5.67E-8*(CM898+273)^3))</f>
        <v>0</v>
      </c>
      <c r="V898">
        <f>($C$7*CN898+$D$7*CO898+$E$7*U898)</f>
        <v>0</v>
      </c>
      <c r="W898">
        <f>0.61365*exp(17.502*V898/(240.97+V898))</f>
        <v>0</v>
      </c>
      <c r="X898">
        <f>(Y898/Z898*100)</f>
        <v>0</v>
      </c>
      <c r="Y898">
        <f>CF898*(CK898+CL898)/1000</f>
        <v>0</v>
      </c>
      <c r="Z898">
        <f>0.61365*exp(17.502*CM898/(240.97+CM898))</f>
        <v>0</v>
      </c>
      <c r="AA898">
        <f>(W898-CF898*(CK898+CL898)/1000)</f>
        <v>0</v>
      </c>
      <c r="AB898">
        <f>(-I898*44100)</f>
        <v>0</v>
      </c>
      <c r="AC898">
        <f>2*29.3*Q898*0.92*(CM898-V898)</f>
        <v>0</v>
      </c>
      <c r="AD898">
        <f>2*0.95*5.67E-8*(((CM898+$B$7)+273)^4-(V898+273)^4)</f>
        <v>0</v>
      </c>
      <c r="AE898">
        <f>T898+AD898+AB898+AC898</f>
        <v>0</v>
      </c>
      <c r="AF898">
        <v>0</v>
      </c>
      <c r="AG898">
        <v>0</v>
      </c>
      <c r="AH898">
        <f>IF(AF898*$H$13&gt;=AJ898,1.0,(AJ898/(AJ898-AF898*$H$13)))</f>
        <v>0</v>
      </c>
      <c r="AI898">
        <f>(AH898-1)*100</f>
        <v>0</v>
      </c>
      <c r="AJ898">
        <f>MAX(0,($B$13+$C$13*CR898)/(1+$D$13*CR898)*CK898/(CM898+273)*$E$13)</f>
        <v>0</v>
      </c>
      <c r="AK898" t="s">
        <v>303</v>
      </c>
      <c r="AL898" t="s">
        <v>303</v>
      </c>
      <c r="AM898">
        <v>0</v>
      </c>
      <c r="AN898">
        <v>0</v>
      </c>
      <c r="AO898">
        <f>1-AM898/AN898</f>
        <v>0</v>
      </c>
      <c r="AP898">
        <v>0</v>
      </c>
      <c r="AQ898" t="s">
        <v>303</v>
      </c>
      <c r="AR898" t="s">
        <v>303</v>
      </c>
      <c r="AS898">
        <v>0</v>
      </c>
      <c r="AT898">
        <v>0</v>
      </c>
      <c r="AU898">
        <f>1-AS898/AT898</f>
        <v>0</v>
      </c>
      <c r="AV898">
        <v>0.5</v>
      </c>
      <c r="AW898">
        <f>BV898</f>
        <v>0</v>
      </c>
      <c r="AX898">
        <f>K898</f>
        <v>0</v>
      </c>
      <c r="AY898">
        <f>AU898*AV898*AW898</f>
        <v>0</v>
      </c>
      <c r="AZ898">
        <f>(AX898-AP898)/AW898</f>
        <v>0</v>
      </c>
      <c r="BA898">
        <f>(AN898-AT898)/AT898</f>
        <v>0</v>
      </c>
      <c r="BB898">
        <f>AM898/(AO898+AM898/AT898)</f>
        <v>0</v>
      </c>
      <c r="BC898" t="s">
        <v>303</v>
      </c>
      <c r="BD898">
        <v>0</v>
      </c>
      <c r="BE898">
        <f>IF(BD898&lt;&gt;0, BD898, BB898)</f>
        <v>0</v>
      </c>
      <c r="BF898">
        <f>1-BE898/AT898</f>
        <v>0</v>
      </c>
      <c r="BG898">
        <f>(AT898-AS898)/(AT898-BE898)</f>
        <v>0</v>
      </c>
      <c r="BH898">
        <f>(AN898-AT898)/(AN898-BE898)</f>
        <v>0</v>
      </c>
      <c r="BI898">
        <f>(AT898-AS898)/(AT898-AM898)</f>
        <v>0</v>
      </c>
      <c r="BJ898">
        <f>(AN898-AT898)/(AN898-AM898)</f>
        <v>0</v>
      </c>
      <c r="BK898">
        <f>(BG898*BE898/AS898)</f>
        <v>0</v>
      </c>
      <c r="BL898">
        <f>(1-BK898)</f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f>$B$11*CS898+$C$11*CT898+$F$11*CU898*(1-CX898)</f>
        <v>0</v>
      </c>
      <c r="BV898">
        <f>BU898*BW898</f>
        <v>0</v>
      </c>
      <c r="BW898">
        <f>($B$11*$D$9+$C$11*$D$9+$F$11*((DH898+CZ898)/MAX(DH898+CZ898+DI898, 0.1)*$I$9+DI898/MAX(DH898+CZ898+DI898, 0.1)*$J$9))/($B$11+$C$11+$F$11)</f>
        <v>0</v>
      </c>
      <c r="BX898">
        <f>($B$11*$K$9+$C$11*$K$9+$F$11*((DH898+CZ898)/MAX(DH898+CZ898+DI898, 0.1)*$P$9+DI898/MAX(DH898+CZ898+DI898, 0.1)*$Q$9))/($B$11+$C$11+$F$11)</f>
        <v>0</v>
      </c>
      <c r="BY898">
        <v>6</v>
      </c>
      <c r="BZ898">
        <v>0.5</v>
      </c>
      <c r="CA898" t="s">
        <v>304</v>
      </c>
      <c r="CB898">
        <v>2</v>
      </c>
      <c r="CC898">
        <v>1625678977.5</v>
      </c>
      <c r="CD898">
        <v>406.014</v>
      </c>
      <c r="CE898">
        <v>419.936666666667</v>
      </c>
      <c r="CF898">
        <v>25.1965333333333</v>
      </c>
      <c r="CG898">
        <v>20.3861666666667</v>
      </c>
      <c r="CH898">
        <v>420.355666666667</v>
      </c>
      <c r="CI898">
        <v>26.9087</v>
      </c>
      <c r="CJ898">
        <v>500.004333333333</v>
      </c>
      <c r="CK898">
        <v>100.416333333333</v>
      </c>
      <c r="CL898">
        <v>0.0998591</v>
      </c>
      <c r="CM898">
        <v>39.8576666666667</v>
      </c>
      <c r="CN898">
        <v>38.6746666666667</v>
      </c>
      <c r="CO898">
        <v>999.9</v>
      </c>
      <c r="CP898">
        <v>0</v>
      </c>
      <c r="CQ898">
        <v>0</v>
      </c>
      <c r="CR898">
        <v>9996.88666666667</v>
      </c>
      <c r="CS898">
        <v>0</v>
      </c>
      <c r="CT898">
        <v>5.33352333333333</v>
      </c>
      <c r="CU898">
        <v>1046.10333333333</v>
      </c>
      <c r="CV898">
        <v>0.962007666666667</v>
      </c>
      <c r="CW898">
        <v>0.0379924666666667</v>
      </c>
      <c r="CX898">
        <v>0</v>
      </c>
      <c r="CY898">
        <v>1036.91333333333</v>
      </c>
      <c r="CZ898">
        <v>4.99912</v>
      </c>
      <c r="DA898">
        <v>10931.4333333333</v>
      </c>
      <c r="DB898">
        <v>6713.47666666667</v>
      </c>
      <c r="DC898">
        <v>40.375</v>
      </c>
      <c r="DD898">
        <v>42.562</v>
      </c>
      <c r="DE898">
        <v>41.7496666666667</v>
      </c>
      <c r="DF898">
        <v>42.375</v>
      </c>
      <c r="DG898">
        <v>43.2913333333333</v>
      </c>
      <c r="DH898">
        <v>1001.55333333333</v>
      </c>
      <c r="DI898">
        <v>39.55</v>
      </c>
      <c r="DJ898">
        <v>0</v>
      </c>
      <c r="DK898">
        <v>1625678979.2</v>
      </c>
      <c r="DL898">
        <v>0</v>
      </c>
      <c r="DM898">
        <v>1037.95076923077</v>
      </c>
      <c r="DN898">
        <v>-8.48752135525669</v>
      </c>
      <c r="DO898">
        <v>-79.1794872644861</v>
      </c>
      <c r="DP898">
        <v>10939.9461538462</v>
      </c>
      <c r="DQ898">
        <v>15</v>
      </c>
      <c r="DR898">
        <v>1625677134.6</v>
      </c>
      <c r="DS898" t="s">
        <v>305</v>
      </c>
      <c r="DT898">
        <v>1625677128.6</v>
      </c>
      <c r="DU898">
        <v>1625677134.6</v>
      </c>
      <c r="DV898">
        <v>2</v>
      </c>
      <c r="DW898">
        <v>0.041</v>
      </c>
      <c r="DX898">
        <v>0.026</v>
      </c>
      <c r="DY898">
        <v>-14.347</v>
      </c>
      <c r="DZ898">
        <v>-1.389</v>
      </c>
      <c r="EA898">
        <v>420</v>
      </c>
      <c r="EB898">
        <v>5</v>
      </c>
      <c r="EC898">
        <v>0.14</v>
      </c>
      <c r="ED898">
        <v>0.08</v>
      </c>
      <c r="EE898">
        <v>-13.9879609756098</v>
      </c>
      <c r="EF898">
        <v>0.35699163763062</v>
      </c>
      <c r="EG898">
        <v>0.0518729398793929</v>
      </c>
      <c r="EH898">
        <v>1</v>
      </c>
      <c r="EI898">
        <v>1038.28441176471</v>
      </c>
      <c r="EJ898">
        <v>-8.32801802929662</v>
      </c>
      <c r="EK898">
        <v>0.842004580036698</v>
      </c>
      <c r="EL898">
        <v>1</v>
      </c>
      <c r="EM898">
        <v>4.79748975609756</v>
      </c>
      <c r="EN898">
        <v>0.0896573519163829</v>
      </c>
      <c r="EO898">
        <v>0.0114986475318823</v>
      </c>
      <c r="EP898">
        <v>1</v>
      </c>
      <c r="EQ898">
        <v>3</v>
      </c>
      <c r="ER898">
        <v>3</v>
      </c>
      <c r="ES898" t="s">
        <v>306</v>
      </c>
      <c r="ET898">
        <v>100</v>
      </c>
      <c r="EU898">
        <v>100</v>
      </c>
      <c r="EV898">
        <v>-14.342</v>
      </c>
      <c r="EW898">
        <v>-1.7123</v>
      </c>
      <c r="EX898">
        <v>-14.3476998515065</v>
      </c>
      <c r="EY898">
        <v>0.000485247639819423</v>
      </c>
      <c r="EZ898">
        <v>-1.36446825205216e-06</v>
      </c>
      <c r="FA898">
        <v>5.78542989185787e-10</v>
      </c>
      <c r="FB898">
        <v>-1.1099058739466</v>
      </c>
      <c r="FC898">
        <v>-0.0508365997127688</v>
      </c>
      <c r="FD898">
        <v>0.00161886503163497</v>
      </c>
      <c r="FE898">
        <v>-2.08621555845513e-05</v>
      </c>
      <c r="FF898">
        <v>0</v>
      </c>
      <c r="FG898">
        <v>2096</v>
      </c>
      <c r="FH898">
        <v>2</v>
      </c>
      <c r="FI898">
        <v>28</v>
      </c>
      <c r="FJ898">
        <v>30.8</v>
      </c>
      <c r="FK898">
        <v>30.7</v>
      </c>
      <c r="FL898">
        <v>18</v>
      </c>
      <c r="FM898">
        <v>496.466</v>
      </c>
      <c r="FN898">
        <v>519.459</v>
      </c>
      <c r="FO898">
        <v>47.673</v>
      </c>
      <c r="FP898">
        <v>27.6929</v>
      </c>
      <c r="FQ898">
        <v>30.0006</v>
      </c>
      <c r="FR898">
        <v>27.3768</v>
      </c>
      <c r="FS898">
        <v>27.3176</v>
      </c>
      <c r="FT898">
        <v>21.7203</v>
      </c>
      <c r="FU898">
        <v>0</v>
      </c>
      <c r="FV898">
        <v>43.4177</v>
      </c>
      <c r="FW898">
        <v>48.23</v>
      </c>
      <c r="FX898">
        <v>420</v>
      </c>
      <c r="FY898">
        <v>20.6346</v>
      </c>
      <c r="FZ898">
        <v>101.569</v>
      </c>
      <c r="GA898">
        <v>96.0474</v>
      </c>
    </row>
    <row r="899" spans="1:183">
      <c r="A899">
        <v>883</v>
      </c>
      <c r="B899">
        <v>1625678980.5</v>
      </c>
      <c r="C899">
        <v>1764.40000009537</v>
      </c>
      <c r="D899" t="s">
        <v>2072</v>
      </c>
      <c r="E899" t="s">
        <v>2073</v>
      </c>
      <c r="F899">
        <v>1</v>
      </c>
      <c r="G899" t="s">
        <v>302</v>
      </c>
      <c r="H899">
        <v>1625678979.5</v>
      </c>
      <c r="I899">
        <f>(J899)/1000</f>
        <v>0</v>
      </c>
      <c r="J899">
        <f>1000*CJ899*AH899*(CF899-CG899)/(100*BY899*(1000-AH899*CF899))</f>
        <v>0</v>
      </c>
      <c r="K899">
        <f>CJ899*AH899*(CE899-CD899*(1000-AH899*CG899)/(1000-AH899*CF899))/(100*BY899)</f>
        <v>0</v>
      </c>
      <c r="L899">
        <f>CD899 - IF(AH899&gt;1, K899*BY899*100.0/(AJ899*CR899), 0)</f>
        <v>0</v>
      </c>
      <c r="M899">
        <f>((S899-I899/2)*L899-K899)/(S899+I899/2)</f>
        <v>0</v>
      </c>
      <c r="N899">
        <f>M899*(CK899+CL899)/1000.0</f>
        <v>0</v>
      </c>
      <c r="O899">
        <f>(CD899 - IF(AH899&gt;1, K899*BY899*100.0/(AJ899*CR899), 0))*(CK899+CL899)/1000.0</f>
        <v>0</v>
      </c>
      <c r="P899">
        <f>2.0/((1/R899-1/Q899)+SIGN(R899)*SQRT((1/R899-1/Q899)*(1/R899-1/Q899) + 4*BZ899/((BZ899+1)*(BZ899+1))*(2*1/R899*1/Q899-1/Q899*1/Q899)))</f>
        <v>0</v>
      </c>
      <c r="Q899">
        <f>IF(LEFT(CA899,1)&lt;&gt;"0",IF(LEFT(CA899,1)="1",3.0,CB899),$D$5+$E$5*(CR899*CK899/($K$5*1000))+$F$5*(CR899*CK899/($K$5*1000))*MAX(MIN(BY899,$J$5),$I$5)*MAX(MIN(BY899,$J$5),$I$5)+$G$5*MAX(MIN(BY899,$J$5),$I$5)*(CR899*CK899/($K$5*1000))+$H$5*(CR899*CK899/($K$5*1000))*(CR899*CK899/($K$5*1000)))</f>
        <v>0</v>
      </c>
      <c r="R899">
        <f>I899*(1000-(1000*0.61365*exp(17.502*V899/(240.97+V899))/(CK899+CL899)+CF899)/2)/(1000*0.61365*exp(17.502*V899/(240.97+V899))/(CK899+CL899)-CF899)</f>
        <v>0</v>
      </c>
      <c r="S899">
        <f>1/((BZ899+1)/(P899/1.6)+1/(Q899/1.37)) + BZ899/((BZ899+1)/(P899/1.6) + BZ899/(Q899/1.37))</f>
        <v>0</v>
      </c>
      <c r="T899">
        <f>(BU899*BX899)</f>
        <v>0</v>
      </c>
      <c r="U899">
        <f>(CM899+(T899+2*0.95*5.67E-8*(((CM899+$B$7)+273)^4-(CM899+273)^4)-44100*I899)/(1.84*29.3*Q899+8*0.95*5.67E-8*(CM899+273)^3))</f>
        <v>0</v>
      </c>
      <c r="V899">
        <f>($C$7*CN899+$D$7*CO899+$E$7*U899)</f>
        <v>0</v>
      </c>
      <c r="W899">
        <f>0.61365*exp(17.502*V899/(240.97+V899))</f>
        <v>0</v>
      </c>
      <c r="X899">
        <f>(Y899/Z899*100)</f>
        <v>0</v>
      </c>
      <c r="Y899">
        <f>CF899*(CK899+CL899)/1000</f>
        <v>0</v>
      </c>
      <c r="Z899">
        <f>0.61365*exp(17.502*CM899/(240.97+CM899))</f>
        <v>0</v>
      </c>
      <c r="AA899">
        <f>(W899-CF899*(CK899+CL899)/1000)</f>
        <v>0</v>
      </c>
      <c r="AB899">
        <f>(-I899*44100)</f>
        <v>0</v>
      </c>
      <c r="AC899">
        <f>2*29.3*Q899*0.92*(CM899-V899)</f>
        <v>0</v>
      </c>
      <c r="AD899">
        <f>2*0.95*5.67E-8*(((CM899+$B$7)+273)^4-(V899+273)^4)</f>
        <v>0</v>
      </c>
      <c r="AE899">
        <f>T899+AD899+AB899+AC899</f>
        <v>0</v>
      </c>
      <c r="AF899">
        <v>0</v>
      </c>
      <c r="AG899">
        <v>0</v>
      </c>
      <c r="AH899">
        <f>IF(AF899*$H$13&gt;=AJ899,1.0,(AJ899/(AJ899-AF899*$H$13)))</f>
        <v>0</v>
      </c>
      <c r="AI899">
        <f>(AH899-1)*100</f>
        <v>0</v>
      </c>
      <c r="AJ899">
        <f>MAX(0,($B$13+$C$13*CR899)/(1+$D$13*CR899)*CK899/(CM899+273)*$E$13)</f>
        <v>0</v>
      </c>
      <c r="AK899" t="s">
        <v>303</v>
      </c>
      <c r="AL899" t="s">
        <v>303</v>
      </c>
      <c r="AM899">
        <v>0</v>
      </c>
      <c r="AN899">
        <v>0</v>
      </c>
      <c r="AO899">
        <f>1-AM899/AN899</f>
        <v>0</v>
      </c>
      <c r="AP899">
        <v>0</v>
      </c>
      <c r="AQ899" t="s">
        <v>303</v>
      </c>
      <c r="AR899" t="s">
        <v>303</v>
      </c>
      <c r="AS899">
        <v>0</v>
      </c>
      <c r="AT899">
        <v>0</v>
      </c>
      <c r="AU899">
        <f>1-AS899/AT899</f>
        <v>0</v>
      </c>
      <c r="AV899">
        <v>0.5</v>
      </c>
      <c r="AW899">
        <f>BV899</f>
        <v>0</v>
      </c>
      <c r="AX899">
        <f>K899</f>
        <v>0</v>
      </c>
      <c r="AY899">
        <f>AU899*AV899*AW899</f>
        <v>0</v>
      </c>
      <c r="AZ899">
        <f>(AX899-AP899)/AW899</f>
        <v>0</v>
      </c>
      <c r="BA899">
        <f>(AN899-AT899)/AT899</f>
        <v>0</v>
      </c>
      <c r="BB899">
        <f>AM899/(AO899+AM899/AT899)</f>
        <v>0</v>
      </c>
      <c r="BC899" t="s">
        <v>303</v>
      </c>
      <c r="BD899">
        <v>0</v>
      </c>
      <c r="BE899">
        <f>IF(BD899&lt;&gt;0, BD899, BB899)</f>
        <v>0</v>
      </c>
      <c r="BF899">
        <f>1-BE899/AT899</f>
        <v>0</v>
      </c>
      <c r="BG899">
        <f>(AT899-AS899)/(AT899-BE899)</f>
        <v>0</v>
      </c>
      <c r="BH899">
        <f>(AN899-AT899)/(AN899-BE899)</f>
        <v>0</v>
      </c>
      <c r="BI899">
        <f>(AT899-AS899)/(AT899-AM899)</f>
        <v>0</v>
      </c>
      <c r="BJ899">
        <f>(AN899-AT899)/(AN899-AM899)</f>
        <v>0</v>
      </c>
      <c r="BK899">
        <f>(BG899*BE899/AS899)</f>
        <v>0</v>
      </c>
      <c r="BL899">
        <f>(1-BK899)</f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f>$B$11*CS899+$C$11*CT899+$F$11*CU899*(1-CX899)</f>
        <v>0</v>
      </c>
      <c r="BV899">
        <f>BU899*BW899</f>
        <v>0</v>
      </c>
      <c r="BW899">
        <f>($B$11*$D$9+$C$11*$D$9+$F$11*((DH899+CZ899)/MAX(DH899+CZ899+DI899, 0.1)*$I$9+DI899/MAX(DH899+CZ899+DI899, 0.1)*$J$9))/($B$11+$C$11+$F$11)</f>
        <v>0</v>
      </c>
      <c r="BX899">
        <f>($B$11*$K$9+$C$11*$K$9+$F$11*((DH899+CZ899)/MAX(DH899+CZ899+DI899, 0.1)*$P$9+DI899/MAX(DH899+CZ899+DI899, 0.1)*$Q$9))/($B$11+$C$11+$F$11)</f>
        <v>0</v>
      </c>
      <c r="BY899">
        <v>6</v>
      </c>
      <c r="BZ899">
        <v>0.5</v>
      </c>
      <c r="CA899" t="s">
        <v>304</v>
      </c>
      <c r="CB899">
        <v>2</v>
      </c>
      <c r="CC899">
        <v>1625678979.5</v>
      </c>
      <c r="CD899">
        <v>406.012333333333</v>
      </c>
      <c r="CE899">
        <v>419.942</v>
      </c>
      <c r="CF899">
        <v>25.2243</v>
      </c>
      <c r="CG899">
        <v>20.4159333333333</v>
      </c>
      <c r="CH899">
        <v>420.353666666667</v>
      </c>
      <c r="CI899">
        <v>26.9366666666667</v>
      </c>
      <c r="CJ899">
        <v>500.025333333333</v>
      </c>
      <c r="CK899">
        <v>100.417333333333</v>
      </c>
      <c r="CL899">
        <v>0.0999535333333333</v>
      </c>
      <c r="CM899">
        <v>39.8851333333333</v>
      </c>
      <c r="CN899">
        <v>38.6957</v>
      </c>
      <c r="CO899">
        <v>999.9</v>
      </c>
      <c r="CP899">
        <v>0</v>
      </c>
      <c r="CQ899">
        <v>0</v>
      </c>
      <c r="CR899">
        <v>10021.2666666667</v>
      </c>
      <c r="CS899">
        <v>0</v>
      </c>
      <c r="CT899">
        <v>5.33628</v>
      </c>
      <c r="CU899">
        <v>1046.00666666667</v>
      </c>
      <c r="CV899">
        <v>0.962003666666667</v>
      </c>
      <c r="CW899">
        <v>0.0379962666666667</v>
      </c>
      <c r="CX899">
        <v>0</v>
      </c>
      <c r="CY899">
        <v>1036.89</v>
      </c>
      <c r="CZ899">
        <v>4.99912</v>
      </c>
      <c r="DA899">
        <v>10926.9666666667</v>
      </c>
      <c r="DB899">
        <v>6712.84</v>
      </c>
      <c r="DC899">
        <v>40.4583333333333</v>
      </c>
      <c r="DD899">
        <v>42.562</v>
      </c>
      <c r="DE899">
        <v>41.6453333333333</v>
      </c>
      <c r="DF899">
        <v>42.4163333333333</v>
      </c>
      <c r="DG899">
        <v>43.312</v>
      </c>
      <c r="DH899">
        <v>1001.45666666667</v>
      </c>
      <c r="DI899">
        <v>39.55</v>
      </c>
      <c r="DJ899">
        <v>0</v>
      </c>
      <c r="DK899">
        <v>1625678981.6</v>
      </c>
      <c r="DL899">
        <v>0</v>
      </c>
      <c r="DM899">
        <v>1037.63807692308</v>
      </c>
      <c r="DN899">
        <v>-7.99008545647113</v>
      </c>
      <c r="DO899">
        <v>-80.1641025363747</v>
      </c>
      <c r="DP899">
        <v>10936.4538461538</v>
      </c>
      <c r="DQ899">
        <v>15</v>
      </c>
      <c r="DR899">
        <v>1625677134.6</v>
      </c>
      <c r="DS899" t="s">
        <v>305</v>
      </c>
      <c r="DT899">
        <v>1625677128.6</v>
      </c>
      <c r="DU899">
        <v>1625677134.6</v>
      </c>
      <c r="DV899">
        <v>2</v>
      </c>
      <c r="DW899">
        <v>0.041</v>
      </c>
      <c r="DX899">
        <v>0.026</v>
      </c>
      <c r="DY899">
        <v>-14.347</v>
      </c>
      <c r="DZ899">
        <v>-1.389</v>
      </c>
      <c r="EA899">
        <v>420</v>
      </c>
      <c r="EB899">
        <v>5</v>
      </c>
      <c r="EC899">
        <v>0.14</v>
      </c>
      <c r="ED899">
        <v>0.08</v>
      </c>
      <c r="EE899">
        <v>-13.9772341463415</v>
      </c>
      <c r="EF899">
        <v>0.349563763066161</v>
      </c>
      <c r="EG899">
        <v>0.0511174907288847</v>
      </c>
      <c r="EH899">
        <v>1</v>
      </c>
      <c r="EI899">
        <v>1038.02575757576</v>
      </c>
      <c r="EJ899">
        <v>-8.4979379700813</v>
      </c>
      <c r="EK899">
        <v>0.832167779932492</v>
      </c>
      <c r="EL899">
        <v>1</v>
      </c>
      <c r="EM899">
        <v>4.80017829268293</v>
      </c>
      <c r="EN899">
        <v>0.0761489895470504</v>
      </c>
      <c r="EO899">
        <v>0.0104785131840583</v>
      </c>
      <c r="EP899">
        <v>1</v>
      </c>
      <c r="EQ899">
        <v>3</v>
      </c>
      <c r="ER899">
        <v>3</v>
      </c>
      <c r="ES899" t="s">
        <v>306</v>
      </c>
      <c r="ET899">
        <v>100</v>
      </c>
      <c r="EU899">
        <v>100</v>
      </c>
      <c r="EV899">
        <v>-14.342</v>
      </c>
      <c r="EW899">
        <v>-1.7125</v>
      </c>
      <c r="EX899">
        <v>-14.3476998515065</v>
      </c>
      <c r="EY899">
        <v>0.000485247639819423</v>
      </c>
      <c r="EZ899">
        <v>-1.36446825205216e-06</v>
      </c>
      <c r="FA899">
        <v>5.78542989185787e-10</v>
      </c>
      <c r="FB899">
        <v>-1.1099058739466</v>
      </c>
      <c r="FC899">
        <v>-0.0508365997127688</v>
      </c>
      <c r="FD899">
        <v>0.00161886503163497</v>
      </c>
      <c r="FE899">
        <v>-2.08621555845513e-05</v>
      </c>
      <c r="FF899">
        <v>0</v>
      </c>
      <c r="FG899">
        <v>2096</v>
      </c>
      <c r="FH899">
        <v>2</v>
      </c>
      <c r="FI899">
        <v>28</v>
      </c>
      <c r="FJ899">
        <v>30.9</v>
      </c>
      <c r="FK899">
        <v>30.8</v>
      </c>
      <c r="FL899">
        <v>18</v>
      </c>
      <c r="FM899">
        <v>496.607</v>
      </c>
      <c r="FN899">
        <v>519.341</v>
      </c>
      <c r="FO899">
        <v>47.6982</v>
      </c>
      <c r="FP899">
        <v>27.6971</v>
      </c>
      <c r="FQ899">
        <v>30.0006</v>
      </c>
      <c r="FR899">
        <v>27.3796</v>
      </c>
      <c r="FS899">
        <v>27.3205</v>
      </c>
      <c r="FT899">
        <v>21.7229</v>
      </c>
      <c r="FU899">
        <v>0</v>
      </c>
      <c r="FV899">
        <v>43.4177</v>
      </c>
      <c r="FW899">
        <v>48.3</v>
      </c>
      <c r="FX899">
        <v>420</v>
      </c>
      <c r="FY899">
        <v>20.6536</v>
      </c>
      <c r="FZ899">
        <v>101.568</v>
      </c>
      <c r="GA899">
        <v>96.0478</v>
      </c>
    </row>
    <row r="900" spans="1:183">
      <c r="A900">
        <v>884</v>
      </c>
      <c r="B900">
        <v>1625678982.5</v>
      </c>
      <c r="C900">
        <v>1766.40000009537</v>
      </c>
      <c r="D900" t="s">
        <v>2074</v>
      </c>
      <c r="E900" t="s">
        <v>2075</v>
      </c>
      <c r="F900">
        <v>1</v>
      </c>
      <c r="G900" t="s">
        <v>302</v>
      </c>
      <c r="H900">
        <v>1625678981.5</v>
      </c>
      <c r="I900">
        <f>(J900)/1000</f>
        <v>0</v>
      </c>
      <c r="J900">
        <f>1000*CJ900*AH900*(CF900-CG900)/(100*BY900*(1000-AH900*CF900))</f>
        <v>0</v>
      </c>
      <c r="K900">
        <f>CJ900*AH900*(CE900-CD900*(1000-AH900*CG900)/(1000-AH900*CF900))/(100*BY900)</f>
        <v>0</v>
      </c>
      <c r="L900">
        <f>CD900 - IF(AH900&gt;1, K900*BY900*100.0/(AJ900*CR900), 0)</f>
        <v>0</v>
      </c>
      <c r="M900">
        <f>((S900-I900/2)*L900-K900)/(S900+I900/2)</f>
        <v>0</v>
      </c>
      <c r="N900">
        <f>M900*(CK900+CL900)/1000.0</f>
        <v>0</v>
      </c>
      <c r="O900">
        <f>(CD900 - IF(AH900&gt;1, K900*BY900*100.0/(AJ900*CR900), 0))*(CK900+CL900)/1000.0</f>
        <v>0</v>
      </c>
      <c r="P900">
        <f>2.0/((1/R900-1/Q900)+SIGN(R900)*SQRT((1/R900-1/Q900)*(1/R900-1/Q900) + 4*BZ900/((BZ900+1)*(BZ900+1))*(2*1/R900*1/Q900-1/Q900*1/Q900)))</f>
        <v>0</v>
      </c>
      <c r="Q900">
        <f>IF(LEFT(CA900,1)&lt;&gt;"0",IF(LEFT(CA900,1)="1",3.0,CB900),$D$5+$E$5*(CR900*CK900/($K$5*1000))+$F$5*(CR900*CK900/($K$5*1000))*MAX(MIN(BY900,$J$5),$I$5)*MAX(MIN(BY900,$J$5),$I$5)+$G$5*MAX(MIN(BY900,$J$5),$I$5)*(CR900*CK900/($K$5*1000))+$H$5*(CR900*CK900/($K$5*1000))*(CR900*CK900/($K$5*1000)))</f>
        <v>0</v>
      </c>
      <c r="R900">
        <f>I900*(1000-(1000*0.61365*exp(17.502*V900/(240.97+V900))/(CK900+CL900)+CF900)/2)/(1000*0.61365*exp(17.502*V900/(240.97+V900))/(CK900+CL900)-CF900)</f>
        <v>0</v>
      </c>
      <c r="S900">
        <f>1/((BZ900+1)/(P900/1.6)+1/(Q900/1.37)) + BZ900/((BZ900+1)/(P900/1.6) + BZ900/(Q900/1.37))</f>
        <v>0</v>
      </c>
      <c r="T900">
        <f>(BU900*BX900)</f>
        <v>0</v>
      </c>
      <c r="U900">
        <f>(CM900+(T900+2*0.95*5.67E-8*(((CM900+$B$7)+273)^4-(CM900+273)^4)-44100*I900)/(1.84*29.3*Q900+8*0.95*5.67E-8*(CM900+273)^3))</f>
        <v>0</v>
      </c>
      <c r="V900">
        <f>($C$7*CN900+$D$7*CO900+$E$7*U900)</f>
        <v>0</v>
      </c>
      <c r="W900">
        <f>0.61365*exp(17.502*V900/(240.97+V900))</f>
        <v>0</v>
      </c>
      <c r="X900">
        <f>(Y900/Z900*100)</f>
        <v>0</v>
      </c>
      <c r="Y900">
        <f>CF900*(CK900+CL900)/1000</f>
        <v>0</v>
      </c>
      <c r="Z900">
        <f>0.61365*exp(17.502*CM900/(240.97+CM900))</f>
        <v>0</v>
      </c>
      <c r="AA900">
        <f>(W900-CF900*(CK900+CL900)/1000)</f>
        <v>0</v>
      </c>
      <c r="AB900">
        <f>(-I900*44100)</f>
        <v>0</v>
      </c>
      <c r="AC900">
        <f>2*29.3*Q900*0.92*(CM900-V900)</f>
        <v>0</v>
      </c>
      <c r="AD900">
        <f>2*0.95*5.67E-8*(((CM900+$B$7)+273)^4-(V900+273)^4)</f>
        <v>0</v>
      </c>
      <c r="AE900">
        <f>T900+AD900+AB900+AC900</f>
        <v>0</v>
      </c>
      <c r="AF900">
        <v>0</v>
      </c>
      <c r="AG900">
        <v>0</v>
      </c>
      <c r="AH900">
        <f>IF(AF900*$H$13&gt;=AJ900,1.0,(AJ900/(AJ900-AF900*$H$13)))</f>
        <v>0</v>
      </c>
      <c r="AI900">
        <f>(AH900-1)*100</f>
        <v>0</v>
      </c>
      <c r="AJ900">
        <f>MAX(0,($B$13+$C$13*CR900)/(1+$D$13*CR900)*CK900/(CM900+273)*$E$13)</f>
        <v>0</v>
      </c>
      <c r="AK900" t="s">
        <v>303</v>
      </c>
      <c r="AL900" t="s">
        <v>303</v>
      </c>
      <c r="AM900">
        <v>0</v>
      </c>
      <c r="AN900">
        <v>0</v>
      </c>
      <c r="AO900">
        <f>1-AM900/AN900</f>
        <v>0</v>
      </c>
      <c r="AP900">
        <v>0</v>
      </c>
      <c r="AQ900" t="s">
        <v>303</v>
      </c>
      <c r="AR900" t="s">
        <v>303</v>
      </c>
      <c r="AS900">
        <v>0</v>
      </c>
      <c r="AT900">
        <v>0</v>
      </c>
      <c r="AU900">
        <f>1-AS900/AT900</f>
        <v>0</v>
      </c>
      <c r="AV900">
        <v>0.5</v>
      </c>
      <c r="AW900">
        <f>BV900</f>
        <v>0</v>
      </c>
      <c r="AX900">
        <f>K900</f>
        <v>0</v>
      </c>
      <c r="AY900">
        <f>AU900*AV900*AW900</f>
        <v>0</v>
      </c>
      <c r="AZ900">
        <f>(AX900-AP900)/AW900</f>
        <v>0</v>
      </c>
      <c r="BA900">
        <f>(AN900-AT900)/AT900</f>
        <v>0</v>
      </c>
      <c r="BB900">
        <f>AM900/(AO900+AM900/AT900)</f>
        <v>0</v>
      </c>
      <c r="BC900" t="s">
        <v>303</v>
      </c>
      <c r="BD900">
        <v>0</v>
      </c>
      <c r="BE900">
        <f>IF(BD900&lt;&gt;0, BD900, BB900)</f>
        <v>0</v>
      </c>
      <c r="BF900">
        <f>1-BE900/AT900</f>
        <v>0</v>
      </c>
      <c r="BG900">
        <f>(AT900-AS900)/(AT900-BE900)</f>
        <v>0</v>
      </c>
      <c r="BH900">
        <f>(AN900-AT900)/(AN900-BE900)</f>
        <v>0</v>
      </c>
      <c r="BI900">
        <f>(AT900-AS900)/(AT900-AM900)</f>
        <v>0</v>
      </c>
      <c r="BJ900">
        <f>(AN900-AT900)/(AN900-AM900)</f>
        <v>0</v>
      </c>
      <c r="BK900">
        <f>(BG900*BE900/AS900)</f>
        <v>0</v>
      </c>
      <c r="BL900">
        <f>(1-BK900)</f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f>$B$11*CS900+$C$11*CT900+$F$11*CU900*(1-CX900)</f>
        <v>0</v>
      </c>
      <c r="BV900">
        <f>BU900*BW900</f>
        <v>0</v>
      </c>
      <c r="BW900">
        <f>($B$11*$D$9+$C$11*$D$9+$F$11*((DH900+CZ900)/MAX(DH900+CZ900+DI900, 0.1)*$I$9+DI900/MAX(DH900+CZ900+DI900, 0.1)*$J$9))/($B$11+$C$11+$F$11)</f>
        <v>0</v>
      </c>
      <c r="BX900">
        <f>($B$11*$K$9+$C$11*$K$9+$F$11*((DH900+CZ900)/MAX(DH900+CZ900+DI900, 0.1)*$P$9+DI900/MAX(DH900+CZ900+DI900, 0.1)*$Q$9))/($B$11+$C$11+$F$11)</f>
        <v>0</v>
      </c>
      <c r="BY900">
        <v>6</v>
      </c>
      <c r="BZ900">
        <v>0.5</v>
      </c>
      <c r="CA900" t="s">
        <v>304</v>
      </c>
      <c r="CB900">
        <v>2</v>
      </c>
      <c r="CC900">
        <v>1625678981.5</v>
      </c>
      <c r="CD900">
        <v>406.035333333333</v>
      </c>
      <c r="CE900">
        <v>419.908666666667</v>
      </c>
      <c r="CF900">
        <v>25.2534666666667</v>
      </c>
      <c r="CG900">
        <v>20.4475666666667</v>
      </c>
      <c r="CH900">
        <v>420.376666666667</v>
      </c>
      <c r="CI900">
        <v>26.9661333333333</v>
      </c>
      <c r="CJ900">
        <v>500.009333333333</v>
      </c>
      <c r="CK900">
        <v>100.418</v>
      </c>
      <c r="CL900">
        <v>0.0999862333333333</v>
      </c>
      <c r="CM900">
        <v>39.9114333333333</v>
      </c>
      <c r="CN900">
        <v>38.7168333333333</v>
      </c>
      <c r="CO900">
        <v>999.9</v>
      </c>
      <c r="CP900">
        <v>0</v>
      </c>
      <c r="CQ900">
        <v>0</v>
      </c>
      <c r="CR900">
        <v>10008.1333333333</v>
      </c>
      <c r="CS900">
        <v>0</v>
      </c>
      <c r="CT900">
        <v>5.30687</v>
      </c>
      <c r="CU900">
        <v>1045.89333333333</v>
      </c>
      <c r="CV900">
        <v>0.962000333333333</v>
      </c>
      <c r="CW900">
        <v>0.0379996333333333</v>
      </c>
      <c r="CX900">
        <v>0</v>
      </c>
      <c r="CY900">
        <v>1036.35666666667</v>
      </c>
      <c r="CZ900">
        <v>4.99912</v>
      </c>
      <c r="DA900">
        <v>10921.3</v>
      </c>
      <c r="DB900">
        <v>6712.11333333333</v>
      </c>
      <c r="DC900">
        <v>40.375</v>
      </c>
      <c r="DD900">
        <v>42.562</v>
      </c>
      <c r="DE900">
        <v>41.6453333333333</v>
      </c>
      <c r="DF900">
        <v>42.3333333333333</v>
      </c>
      <c r="DG900">
        <v>43.3536666666667</v>
      </c>
      <c r="DH900">
        <v>1001.34333333333</v>
      </c>
      <c r="DI900">
        <v>39.55</v>
      </c>
      <c r="DJ900">
        <v>0</v>
      </c>
      <c r="DK900">
        <v>1625678983.4</v>
      </c>
      <c r="DL900">
        <v>0</v>
      </c>
      <c r="DM900">
        <v>1037.3728</v>
      </c>
      <c r="DN900">
        <v>-8.69923074172243</v>
      </c>
      <c r="DO900">
        <v>-89.9076922052361</v>
      </c>
      <c r="DP900">
        <v>10933.228</v>
      </c>
      <c r="DQ900">
        <v>15</v>
      </c>
      <c r="DR900">
        <v>1625677134.6</v>
      </c>
      <c r="DS900" t="s">
        <v>305</v>
      </c>
      <c r="DT900">
        <v>1625677128.6</v>
      </c>
      <c r="DU900">
        <v>1625677134.6</v>
      </c>
      <c r="DV900">
        <v>2</v>
      </c>
      <c r="DW900">
        <v>0.041</v>
      </c>
      <c r="DX900">
        <v>0.026</v>
      </c>
      <c r="DY900">
        <v>-14.347</v>
      </c>
      <c r="DZ900">
        <v>-1.389</v>
      </c>
      <c r="EA900">
        <v>420</v>
      </c>
      <c r="EB900">
        <v>5</v>
      </c>
      <c r="EC900">
        <v>0.14</v>
      </c>
      <c r="ED900">
        <v>0.08</v>
      </c>
      <c r="EE900">
        <v>-13.9581634146341</v>
      </c>
      <c r="EF900">
        <v>0.313158188153307</v>
      </c>
      <c r="EG900">
        <v>0.0468490609849284</v>
      </c>
      <c r="EH900">
        <v>1</v>
      </c>
      <c r="EI900">
        <v>1037.76151515152</v>
      </c>
      <c r="EJ900">
        <v>-8.31522489407544</v>
      </c>
      <c r="EK900">
        <v>0.815851000998994</v>
      </c>
      <c r="EL900">
        <v>1</v>
      </c>
      <c r="EM900">
        <v>4.80208609756098</v>
      </c>
      <c r="EN900">
        <v>0.0598241811846691</v>
      </c>
      <c r="EO900">
        <v>0.00957754280775524</v>
      </c>
      <c r="EP900">
        <v>1</v>
      </c>
      <c r="EQ900">
        <v>3</v>
      </c>
      <c r="ER900">
        <v>3</v>
      </c>
      <c r="ES900" t="s">
        <v>306</v>
      </c>
      <c r="ET900">
        <v>100</v>
      </c>
      <c r="EU900">
        <v>100</v>
      </c>
      <c r="EV900">
        <v>-14.342</v>
      </c>
      <c r="EW900">
        <v>-1.7128</v>
      </c>
      <c r="EX900">
        <v>-14.3476998515065</v>
      </c>
      <c r="EY900">
        <v>0.000485247639819423</v>
      </c>
      <c r="EZ900">
        <v>-1.36446825205216e-06</v>
      </c>
      <c r="FA900">
        <v>5.78542989185787e-10</v>
      </c>
      <c r="FB900">
        <v>-1.1099058739466</v>
      </c>
      <c r="FC900">
        <v>-0.0508365997127688</v>
      </c>
      <c r="FD900">
        <v>0.00161886503163497</v>
      </c>
      <c r="FE900">
        <v>-2.08621555845513e-05</v>
      </c>
      <c r="FF900">
        <v>0</v>
      </c>
      <c r="FG900">
        <v>2096</v>
      </c>
      <c r="FH900">
        <v>2</v>
      </c>
      <c r="FI900">
        <v>28</v>
      </c>
      <c r="FJ900">
        <v>30.9</v>
      </c>
      <c r="FK900">
        <v>30.8</v>
      </c>
      <c r="FL900">
        <v>18</v>
      </c>
      <c r="FM900">
        <v>496.641</v>
      </c>
      <c r="FN900">
        <v>519.226</v>
      </c>
      <c r="FO900">
        <v>47.7232</v>
      </c>
      <c r="FP900">
        <v>27.7012</v>
      </c>
      <c r="FQ900">
        <v>30.0006</v>
      </c>
      <c r="FR900">
        <v>27.382</v>
      </c>
      <c r="FS900">
        <v>27.3239</v>
      </c>
      <c r="FT900">
        <v>21.7228</v>
      </c>
      <c r="FU900">
        <v>0</v>
      </c>
      <c r="FV900">
        <v>43.827</v>
      </c>
      <c r="FW900">
        <v>48.3</v>
      </c>
      <c r="FX900">
        <v>420</v>
      </c>
      <c r="FY900">
        <v>20.6691</v>
      </c>
      <c r="FZ900">
        <v>101.568</v>
      </c>
      <c r="GA900">
        <v>96.0481</v>
      </c>
    </row>
    <row r="901" spans="1:183">
      <c r="A901">
        <v>885</v>
      </c>
      <c r="B901">
        <v>1625678984.5</v>
      </c>
      <c r="C901">
        <v>1768.40000009537</v>
      </c>
      <c r="D901" t="s">
        <v>2076</v>
      </c>
      <c r="E901" t="s">
        <v>2077</v>
      </c>
      <c r="F901">
        <v>1</v>
      </c>
      <c r="G901" t="s">
        <v>302</v>
      </c>
      <c r="H901">
        <v>1625678983.5</v>
      </c>
      <c r="I901">
        <f>(J901)/1000</f>
        <v>0</v>
      </c>
      <c r="J901">
        <f>1000*CJ901*AH901*(CF901-CG901)/(100*BY901*(1000-AH901*CF901))</f>
        <v>0</v>
      </c>
      <c r="K901">
        <f>CJ901*AH901*(CE901-CD901*(1000-AH901*CG901)/(1000-AH901*CF901))/(100*BY901)</f>
        <v>0</v>
      </c>
      <c r="L901">
        <f>CD901 - IF(AH901&gt;1, K901*BY901*100.0/(AJ901*CR901), 0)</f>
        <v>0</v>
      </c>
      <c r="M901">
        <f>((S901-I901/2)*L901-K901)/(S901+I901/2)</f>
        <v>0</v>
      </c>
      <c r="N901">
        <f>M901*(CK901+CL901)/1000.0</f>
        <v>0</v>
      </c>
      <c r="O901">
        <f>(CD901 - IF(AH901&gt;1, K901*BY901*100.0/(AJ901*CR901), 0))*(CK901+CL901)/1000.0</f>
        <v>0</v>
      </c>
      <c r="P901">
        <f>2.0/((1/R901-1/Q901)+SIGN(R901)*SQRT((1/R901-1/Q901)*(1/R901-1/Q901) + 4*BZ901/((BZ901+1)*(BZ901+1))*(2*1/R901*1/Q901-1/Q901*1/Q901)))</f>
        <v>0</v>
      </c>
      <c r="Q901">
        <f>IF(LEFT(CA901,1)&lt;&gt;"0",IF(LEFT(CA901,1)="1",3.0,CB901),$D$5+$E$5*(CR901*CK901/($K$5*1000))+$F$5*(CR901*CK901/($K$5*1000))*MAX(MIN(BY901,$J$5),$I$5)*MAX(MIN(BY901,$J$5),$I$5)+$G$5*MAX(MIN(BY901,$J$5),$I$5)*(CR901*CK901/($K$5*1000))+$H$5*(CR901*CK901/($K$5*1000))*(CR901*CK901/($K$5*1000)))</f>
        <v>0</v>
      </c>
      <c r="R901">
        <f>I901*(1000-(1000*0.61365*exp(17.502*V901/(240.97+V901))/(CK901+CL901)+CF901)/2)/(1000*0.61365*exp(17.502*V901/(240.97+V901))/(CK901+CL901)-CF901)</f>
        <v>0</v>
      </c>
      <c r="S901">
        <f>1/((BZ901+1)/(P901/1.6)+1/(Q901/1.37)) + BZ901/((BZ901+1)/(P901/1.6) + BZ901/(Q901/1.37))</f>
        <v>0</v>
      </c>
      <c r="T901">
        <f>(BU901*BX901)</f>
        <v>0</v>
      </c>
      <c r="U901">
        <f>(CM901+(T901+2*0.95*5.67E-8*(((CM901+$B$7)+273)^4-(CM901+273)^4)-44100*I901)/(1.84*29.3*Q901+8*0.95*5.67E-8*(CM901+273)^3))</f>
        <v>0</v>
      </c>
      <c r="V901">
        <f>($C$7*CN901+$D$7*CO901+$E$7*U901)</f>
        <v>0</v>
      </c>
      <c r="W901">
        <f>0.61365*exp(17.502*V901/(240.97+V901))</f>
        <v>0</v>
      </c>
      <c r="X901">
        <f>(Y901/Z901*100)</f>
        <v>0</v>
      </c>
      <c r="Y901">
        <f>CF901*(CK901+CL901)/1000</f>
        <v>0</v>
      </c>
      <c r="Z901">
        <f>0.61365*exp(17.502*CM901/(240.97+CM901))</f>
        <v>0</v>
      </c>
      <c r="AA901">
        <f>(W901-CF901*(CK901+CL901)/1000)</f>
        <v>0</v>
      </c>
      <c r="AB901">
        <f>(-I901*44100)</f>
        <v>0</v>
      </c>
      <c r="AC901">
        <f>2*29.3*Q901*0.92*(CM901-V901)</f>
        <v>0</v>
      </c>
      <c r="AD901">
        <f>2*0.95*5.67E-8*(((CM901+$B$7)+273)^4-(V901+273)^4)</f>
        <v>0</v>
      </c>
      <c r="AE901">
        <f>T901+AD901+AB901+AC901</f>
        <v>0</v>
      </c>
      <c r="AF901">
        <v>0</v>
      </c>
      <c r="AG901">
        <v>0</v>
      </c>
      <c r="AH901">
        <f>IF(AF901*$H$13&gt;=AJ901,1.0,(AJ901/(AJ901-AF901*$H$13)))</f>
        <v>0</v>
      </c>
      <c r="AI901">
        <f>(AH901-1)*100</f>
        <v>0</v>
      </c>
      <c r="AJ901">
        <f>MAX(0,($B$13+$C$13*CR901)/(1+$D$13*CR901)*CK901/(CM901+273)*$E$13)</f>
        <v>0</v>
      </c>
      <c r="AK901" t="s">
        <v>303</v>
      </c>
      <c r="AL901" t="s">
        <v>303</v>
      </c>
      <c r="AM901">
        <v>0</v>
      </c>
      <c r="AN901">
        <v>0</v>
      </c>
      <c r="AO901">
        <f>1-AM901/AN901</f>
        <v>0</v>
      </c>
      <c r="AP901">
        <v>0</v>
      </c>
      <c r="AQ901" t="s">
        <v>303</v>
      </c>
      <c r="AR901" t="s">
        <v>303</v>
      </c>
      <c r="AS901">
        <v>0</v>
      </c>
      <c r="AT901">
        <v>0</v>
      </c>
      <c r="AU901">
        <f>1-AS901/AT901</f>
        <v>0</v>
      </c>
      <c r="AV901">
        <v>0.5</v>
      </c>
      <c r="AW901">
        <f>BV901</f>
        <v>0</v>
      </c>
      <c r="AX901">
        <f>K901</f>
        <v>0</v>
      </c>
      <c r="AY901">
        <f>AU901*AV901*AW901</f>
        <v>0</v>
      </c>
      <c r="AZ901">
        <f>(AX901-AP901)/AW901</f>
        <v>0</v>
      </c>
      <c r="BA901">
        <f>(AN901-AT901)/AT901</f>
        <v>0</v>
      </c>
      <c r="BB901">
        <f>AM901/(AO901+AM901/AT901)</f>
        <v>0</v>
      </c>
      <c r="BC901" t="s">
        <v>303</v>
      </c>
      <c r="BD901">
        <v>0</v>
      </c>
      <c r="BE901">
        <f>IF(BD901&lt;&gt;0, BD901, BB901)</f>
        <v>0</v>
      </c>
      <c r="BF901">
        <f>1-BE901/AT901</f>
        <v>0</v>
      </c>
      <c r="BG901">
        <f>(AT901-AS901)/(AT901-BE901)</f>
        <v>0</v>
      </c>
      <c r="BH901">
        <f>(AN901-AT901)/(AN901-BE901)</f>
        <v>0</v>
      </c>
      <c r="BI901">
        <f>(AT901-AS901)/(AT901-AM901)</f>
        <v>0</v>
      </c>
      <c r="BJ901">
        <f>(AN901-AT901)/(AN901-AM901)</f>
        <v>0</v>
      </c>
      <c r="BK901">
        <f>(BG901*BE901/AS901)</f>
        <v>0</v>
      </c>
      <c r="BL901">
        <f>(1-BK901)</f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f>$B$11*CS901+$C$11*CT901+$F$11*CU901*(1-CX901)</f>
        <v>0</v>
      </c>
      <c r="BV901">
        <f>BU901*BW901</f>
        <v>0</v>
      </c>
      <c r="BW901">
        <f>($B$11*$D$9+$C$11*$D$9+$F$11*((DH901+CZ901)/MAX(DH901+CZ901+DI901, 0.1)*$I$9+DI901/MAX(DH901+CZ901+DI901, 0.1)*$J$9))/($B$11+$C$11+$F$11)</f>
        <v>0</v>
      </c>
      <c r="BX901">
        <f>($B$11*$K$9+$C$11*$K$9+$F$11*((DH901+CZ901)/MAX(DH901+CZ901+DI901, 0.1)*$P$9+DI901/MAX(DH901+CZ901+DI901, 0.1)*$Q$9))/($B$11+$C$11+$F$11)</f>
        <v>0</v>
      </c>
      <c r="BY901">
        <v>6</v>
      </c>
      <c r="BZ901">
        <v>0.5</v>
      </c>
      <c r="CA901" t="s">
        <v>304</v>
      </c>
      <c r="CB901">
        <v>2</v>
      </c>
      <c r="CC901">
        <v>1625678983.5</v>
      </c>
      <c r="CD901">
        <v>406.045666666667</v>
      </c>
      <c r="CE901">
        <v>419.897666666667</v>
      </c>
      <c r="CF901">
        <v>25.2827333333333</v>
      </c>
      <c r="CG901">
        <v>20.4717666666667</v>
      </c>
      <c r="CH901">
        <v>420.387666666667</v>
      </c>
      <c r="CI901">
        <v>26.9956666666667</v>
      </c>
      <c r="CJ901">
        <v>500.062666666667</v>
      </c>
      <c r="CK901">
        <v>100.417</v>
      </c>
      <c r="CL901">
        <v>0.1001219</v>
      </c>
      <c r="CM901">
        <v>39.9378</v>
      </c>
      <c r="CN901">
        <v>38.7376666666667</v>
      </c>
      <c r="CO901">
        <v>999.9</v>
      </c>
      <c r="CP901">
        <v>0</v>
      </c>
      <c r="CQ901">
        <v>0</v>
      </c>
      <c r="CR901">
        <v>9992.91666666667</v>
      </c>
      <c r="CS901">
        <v>0</v>
      </c>
      <c r="CT901">
        <v>5.24346</v>
      </c>
      <c r="CU901">
        <v>1045.98666666667</v>
      </c>
      <c r="CV901">
        <v>0.962004</v>
      </c>
      <c r="CW901">
        <v>0.0379959666666667</v>
      </c>
      <c r="CX901">
        <v>0</v>
      </c>
      <c r="CY901">
        <v>1036.11333333333</v>
      </c>
      <c r="CZ901">
        <v>4.99912</v>
      </c>
      <c r="DA901">
        <v>10915.2333333333</v>
      </c>
      <c r="DB901">
        <v>6712.72333333333</v>
      </c>
      <c r="DC901">
        <v>40.3953333333333</v>
      </c>
      <c r="DD901">
        <v>42.562</v>
      </c>
      <c r="DE901">
        <v>41.7083333333333</v>
      </c>
      <c r="DF901">
        <v>42.3333333333333</v>
      </c>
      <c r="DG901">
        <v>43.2496666666667</v>
      </c>
      <c r="DH901">
        <v>1001.43666666667</v>
      </c>
      <c r="DI901">
        <v>39.55</v>
      </c>
      <c r="DJ901">
        <v>0</v>
      </c>
      <c r="DK901">
        <v>1625678985.2</v>
      </c>
      <c r="DL901">
        <v>0</v>
      </c>
      <c r="DM901">
        <v>1037.14384615385</v>
      </c>
      <c r="DN901">
        <v>-8.64683760002137</v>
      </c>
      <c r="DO901">
        <v>-107.955555632481</v>
      </c>
      <c r="DP901">
        <v>10930.5653846154</v>
      </c>
      <c r="DQ901">
        <v>15</v>
      </c>
      <c r="DR901">
        <v>1625677134.6</v>
      </c>
      <c r="DS901" t="s">
        <v>305</v>
      </c>
      <c r="DT901">
        <v>1625677128.6</v>
      </c>
      <c r="DU901">
        <v>1625677134.6</v>
      </c>
      <c r="DV901">
        <v>2</v>
      </c>
      <c r="DW901">
        <v>0.041</v>
      </c>
      <c r="DX901">
        <v>0.026</v>
      </c>
      <c r="DY901">
        <v>-14.347</v>
      </c>
      <c r="DZ901">
        <v>-1.389</v>
      </c>
      <c r="EA901">
        <v>420</v>
      </c>
      <c r="EB901">
        <v>5</v>
      </c>
      <c r="EC901">
        <v>0.14</v>
      </c>
      <c r="ED901">
        <v>0.08</v>
      </c>
      <c r="EE901">
        <v>-13.939643902439</v>
      </c>
      <c r="EF901">
        <v>0.310756097560977</v>
      </c>
      <c r="EG901">
        <v>0.0464192403799751</v>
      </c>
      <c r="EH901">
        <v>1</v>
      </c>
      <c r="EI901">
        <v>1037.50457142857</v>
      </c>
      <c r="EJ901">
        <v>-8.27671232876876</v>
      </c>
      <c r="EK901">
        <v>0.855915025345549</v>
      </c>
      <c r="EL901">
        <v>1</v>
      </c>
      <c r="EM901">
        <v>4.80449195121951</v>
      </c>
      <c r="EN901">
        <v>0.0390468292683046</v>
      </c>
      <c r="EO901">
        <v>0.00795391243489705</v>
      </c>
      <c r="EP901">
        <v>1</v>
      </c>
      <c r="EQ901">
        <v>3</v>
      </c>
      <c r="ER901">
        <v>3</v>
      </c>
      <c r="ES901" t="s">
        <v>306</v>
      </c>
      <c r="ET901">
        <v>100</v>
      </c>
      <c r="EU901">
        <v>100</v>
      </c>
      <c r="EV901">
        <v>-14.342</v>
      </c>
      <c r="EW901">
        <v>-1.7131</v>
      </c>
      <c r="EX901">
        <v>-14.3476998515065</v>
      </c>
      <c r="EY901">
        <v>0.000485247639819423</v>
      </c>
      <c r="EZ901">
        <v>-1.36446825205216e-06</v>
      </c>
      <c r="FA901">
        <v>5.78542989185787e-10</v>
      </c>
      <c r="FB901">
        <v>-1.1099058739466</v>
      </c>
      <c r="FC901">
        <v>-0.0508365997127688</v>
      </c>
      <c r="FD901">
        <v>0.00161886503163497</v>
      </c>
      <c r="FE901">
        <v>-2.08621555845513e-05</v>
      </c>
      <c r="FF901">
        <v>0</v>
      </c>
      <c r="FG901">
        <v>2096</v>
      </c>
      <c r="FH901">
        <v>2</v>
      </c>
      <c r="FI901">
        <v>28</v>
      </c>
      <c r="FJ901">
        <v>30.9</v>
      </c>
      <c r="FK901">
        <v>30.8</v>
      </c>
      <c r="FL901">
        <v>18</v>
      </c>
      <c r="FM901">
        <v>496.342</v>
      </c>
      <c r="FN901">
        <v>519.362</v>
      </c>
      <c r="FO901">
        <v>47.7481</v>
      </c>
      <c r="FP901">
        <v>27.7047</v>
      </c>
      <c r="FQ901">
        <v>30.0006</v>
      </c>
      <c r="FR901">
        <v>27.3849</v>
      </c>
      <c r="FS901">
        <v>27.3268</v>
      </c>
      <c r="FT901">
        <v>21.7218</v>
      </c>
      <c r="FU901">
        <v>0</v>
      </c>
      <c r="FV901">
        <v>43.827</v>
      </c>
      <c r="FW901">
        <v>48.37</v>
      </c>
      <c r="FX901">
        <v>420</v>
      </c>
      <c r="FY901">
        <v>20.8041</v>
      </c>
      <c r="FZ901">
        <v>101.568</v>
      </c>
      <c r="GA901">
        <v>96.0479</v>
      </c>
    </row>
    <row r="902" spans="1:183">
      <c r="A902">
        <v>886</v>
      </c>
      <c r="B902">
        <v>1625678986.5</v>
      </c>
      <c r="C902">
        <v>1770.40000009537</v>
      </c>
      <c r="D902" t="s">
        <v>2078</v>
      </c>
      <c r="E902" t="s">
        <v>2079</v>
      </c>
      <c r="F902">
        <v>1</v>
      </c>
      <c r="G902" t="s">
        <v>302</v>
      </c>
      <c r="H902">
        <v>1625678985.5</v>
      </c>
      <c r="I902">
        <f>(J902)/1000</f>
        <v>0</v>
      </c>
      <c r="J902">
        <f>1000*CJ902*AH902*(CF902-CG902)/(100*BY902*(1000-AH902*CF902))</f>
        <v>0</v>
      </c>
      <c r="K902">
        <f>CJ902*AH902*(CE902-CD902*(1000-AH902*CG902)/(1000-AH902*CF902))/(100*BY902)</f>
        <v>0</v>
      </c>
      <c r="L902">
        <f>CD902 - IF(AH902&gt;1, K902*BY902*100.0/(AJ902*CR902), 0)</f>
        <v>0</v>
      </c>
      <c r="M902">
        <f>((S902-I902/2)*L902-K902)/(S902+I902/2)</f>
        <v>0</v>
      </c>
      <c r="N902">
        <f>M902*(CK902+CL902)/1000.0</f>
        <v>0</v>
      </c>
      <c r="O902">
        <f>(CD902 - IF(AH902&gt;1, K902*BY902*100.0/(AJ902*CR902), 0))*(CK902+CL902)/1000.0</f>
        <v>0</v>
      </c>
      <c r="P902">
        <f>2.0/((1/R902-1/Q902)+SIGN(R902)*SQRT((1/R902-1/Q902)*(1/R902-1/Q902) + 4*BZ902/((BZ902+1)*(BZ902+1))*(2*1/R902*1/Q902-1/Q902*1/Q902)))</f>
        <v>0</v>
      </c>
      <c r="Q902">
        <f>IF(LEFT(CA902,1)&lt;&gt;"0",IF(LEFT(CA902,1)="1",3.0,CB902),$D$5+$E$5*(CR902*CK902/($K$5*1000))+$F$5*(CR902*CK902/($K$5*1000))*MAX(MIN(BY902,$J$5),$I$5)*MAX(MIN(BY902,$J$5),$I$5)+$G$5*MAX(MIN(BY902,$J$5),$I$5)*(CR902*CK902/($K$5*1000))+$H$5*(CR902*CK902/($K$5*1000))*(CR902*CK902/($K$5*1000)))</f>
        <v>0</v>
      </c>
      <c r="R902">
        <f>I902*(1000-(1000*0.61365*exp(17.502*V902/(240.97+V902))/(CK902+CL902)+CF902)/2)/(1000*0.61365*exp(17.502*V902/(240.97+V902))/(CK902+CL902)-CF902)</f>
        <v>0</v>
      </c>
      <c r="S902">
        <f>1/((BZ902+1)/(P902/1.6)+1/(Q902/1.37)) + BZ902/((BZ902+1)/(P902/1.6) + BZ902/(Q902/1.37))</f>
        <v>0</v>
      </c>
      <c r="T902">
        <f>(BU902*BX902)</f>
        <v>0</v>
      </c>
      <c r="U902">
        <f>(CM902+(T902+2*0.95*5.67E-8*(((CM902+$B$7)+273)^4-(CM902+273)^4)-44100*I902)/(1.84*29.3*Q902+8*0.95*5.67E-8*(CM902+273)^3))</f>
        <v>0</v>
      </c>
      <c r="V902">
        <f>($C$7*CN902+$D$7*CO902+$E$7*U902)</f>
        <v>0</v>
      </c>
      <c r="W902">
        <f>0.61365*exp(17.502*V902/(240.97+V902))</f>
        <v>0</v>
      </c>
      <c r="X902">
        <f>(Y902/Z902*100)</f>
        <v>0</v>
      </c>
      <c r="Y902">
        <f>CF902*(CK902+CL902)/1000</f>
        <v>0</v>
      </c>
      <c r="Z902">
        <f>0.61365*exp(17.502*CM902/(240.97+CM902))</f>
        <v>0</v>
      </c>
      <c r="AA902">
        <f>(W902-CF902*(CK902+CL902)/1000)</f>
        <v>0</v>
      </c>
      <c r="AB902">
        <f>(-I902*44100)</f>
        <v>0</v>
      </c>
      <c r="AC902">
        <f>2*29.3*Q902*0.92*(CM902-V902)</f>
        <v>0</v>
      </c>
      <c r="AD902">
        <f>2*0.95*5.67E-8*(((CM902+$B$7)+273)^4-(V902+273)^4)</f>
        <v>0</v>
      </c>
      <c r="AE902">
        <f>T902+AD902+AB902+AC902</f>
        <v>0</v>
      </c>
      <c r="AF902">
        <v>0</v>
      </c>
      <c r="AG902">
        <v>0</v>
      </c>
      <c r="AH902">
        <f>IF(AF902*$H$13&gt;=AJ902,1.0,(AJ902/(AJ902-AF902*$H$13)))</f>
        <v>0</v>
      </c>
      <c r="AI902">
        <f>(AH902-1)*100</f>
        <v>0</v>
      </c>
      <c r="AJ902">
        <f>MAX(0,($B$13+$C$13*CR902)/(1+$D$13*CR902)*CK902/(CM902+273)*$E$13)</f>
        <v>0</v>
      </c>
      <c r="AK902" t="s">
        <v>303</v>
      </c>
      <c r="AL902" t="s">
        <v>303</v>
      </c>
      <c r="AM902">
        <v>0</v>
      </c>
      <c r="AN902">
        <v>0</v>
      </c>
      <c r="AO902">
        <f>1-AM902/AN902</f>
        <v>0</v>
      </c>
      <c r="AP902">
        <v>0</v>
      </c>
      <c r="AQ902" t="s">
        <v>303</v>
      </c>
      <c r="AR902" t="s">
        <v>303</v>
      </c>
      <c r="AS902">
        <v>0</v>
      </c>
      <c r="AT902">
        <v>0</v>
      </c>
      <c r="AU902">
        <f>1-AS902/AT902</f>
        <v>0</v>
      </c>
      <c r="AV902">
        <v>0.5</v>
      </c>
      <c r="AW902">
        <f>BV902</f>
        <v>0</v>
      </c>
      <c r="AX902">
        <f>K902</f>
        <v>0</v>
      </c>
      <c r="AY902">
        <f>AU902*AV902*AW902</f>
        <v>0</v>
      </c>
      <c r="AZ902">
        <f>(AX902-AP902)/AW902</f>
        <v>0</v>
      </c>
      <c r="BA902">
        <f>(AN902-AT902)/AT902</f>
        <v>0</v>
      </c>
      <c r="BB902">
        <f>AM902/(AO902+AM902/AT902)</f>
        <v>0</v>
      </c>
      <c r="BC902" t="s">
        <v>303</v>
      </c>
      <c r="BD902">
        <v>0</v>
      </c>
      <c r="BE902">
        <f>IF(BD902&lt;&gt;0, BD902, BB902)</f>
        <v>0</v>
      </c>
      <c r="BF902">
        <f>1-BE902/AT902</f>
        <v>0</v>
      </c>
      <c r="BG902">
        <f>(AT902-AS902)/(AT902-BE902)</f>
        <v>0</v>
      </c>
      <c r="BH902">
        <f>(AN902-AT902)/(AN902-BE902)</f>
        <v>0</v>
      </c>
      <c r="BI902">
        <f>(AT902-AS902)/(AT902-AM902)</f>
        <v>0</v>
      </c>
      <c r="BJ902">
        <f>(AN902-AT902)/(AN902-AM902)</f>
        <v>0</v>
      </c>
      <c r="BK902">
        <f>(BG902*BE902/AS902)</f>
        <v>0</v>
      </c>
      <c r="BL902">
        <f>(1-BK902)</f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f>$B$11*CS902+$C$11*CT902+$F$11*CU902*(1-CX902)</f>
        <v>0</v>
      </c>
      <c r="BV902">
        <f>BU902*BW902</f>
        <v>0</v>
      </c>
      <c r="BW902">
        <f>($B$11*$D$9+$C$11*$D$9+$F$11*((DH902+CZ902)/MAX(DH902+CZ902+DI902, 0.1)*$I$9+DI902/MAX(DH902+CZ902+DI902, 0.1)*$J$9))/($B$11+$C$11+$F$11)</f>
        <v>0</v>
      </c>
      <c r="BX902">
        <f>($B$11*$K$9+$C$11*$K$9+$F$11*((DH902+CZ902)/MAX(DH902+CZ902+DI902, 0.1)*$P$9+DI902/MAX(DH902+CZ902+DI902, 0.1)*$Q$9))/($B$11+$C$11+$F$11)</f>
        <v>0</v>
      </c>
      <c r="BY902">
        <v>6</v>
      </c>
      <c r="BZ902">
        <v>0.5</v>
      </c>
      <c r="CA902" t="s">
        <v>304</v>
      </c>
      <c r="CB902">
        <v>2</v>
      </c>
      <c r="CC902">
        <v>1625678985.5</v>
      </c>
      <c r="CD902">
        <v>406.057</v>
      </c>
      <c r="CE902">
        <v>419.974666666667</v>
      </c>
      <c r="CF902">
        <v>25.3106666666667</v>
      </c>
      <c r="CG902">
        <v>20.4910666666667</v>
      </c>
      <c r="CH902">
        <v>420.399</v>
      </c>
      <c r="CI902">
        <v>27.0238666666667</v>
      </c>
      <c r="CJ902">
        <v>500.019333333333</v>
      </c>
      <c r="CK902">
        <v>100.417333333333</v>
      </c>
      <c r="CL902">
        <v>0.100044166666667</v>
      </c>
      <c r="CM902">
        <v>39.9643666666667</v>
      </c>
      <c r="CN902">
        <v>38.7611666666667</v>
      </c>
      <c r="CO902">
        <v>999.9</v>
      </c>
      <c r="CP902">
        <v>0</v>
      </c>
      <c r="CQ902">
        <v>0</v>
      </c>
      <c r="CR902">
        <v>9968.75</v>
      </c>
      <c r="CS902">
        <v>0</v>
      </c>
      <c r="CT902">
        <v>5.12306666666667</v>
      </c>
      <c r="CU902">
        <v>1046.06666666667</v>
      </c>
      <c r="CV902">
        <v>0.962017</v>
      </c>
      <c r="CW902">
        <v>0.0379828666666667</v>
      </c>
      <c r="CX902">
        <v>0</v>
      </c>
      <c r="CY902">
        <v>1035.94666666667</v>
      </c>
      <c r="CZ902">
        <v>4.99912</v>
      </c>
      <c r="DA902">
        <v>10912.9666666667</v>
      </c>
      <c r="DB902">
        <v>6713.28</v>
      </c>
      <c r="DC902">
        <v>40.3953333333333</v>
      </c>
      <c r="DD902">
        <v>42.562</v>
      </c>
      <c r="DE902">
        <v>41.6873333333333</v>
      </c>
      <c r="DF902">
        <v>42.4786666666667</v>
      </c>
      <c r="DG902">
        <v>43.3123333333333</v>
      </c>
      <c r="DH902">
        <v>1001.52666666667</v>
      </c>
      <c r="DI902">
        <v>39.54</v>
      </c>
      <c r="DJ902">
        <v>0</v>
      </c>
      <c r="DK902">
        <v>1625678987.6</v>
      </c>
      <c r="DL902">
        <v>0</v>
      </c>
      <c r="DM902">
        <v>1036.78653846154</v>
      </c>
      <c r="DN902">
        <v>-7.94564102057381</v>
      </c>
      <c r="DO902">
        <v>-121.552136724051</v>
      </c>
      <c r="DP902">
        <v>10925.9846153846</v>
      </c>
      <c r="DQ902">
        <v>15</v>
      </c>
      <c r="DR902">
        <v>1625677134.6</v>
      </c>
      <c r="DS902" t="s">
        <v>305</v>
      </c>
      <c r="DT902">
        <v>1625677128.6</v>
      </c>
      <c r="DU902">
        <v>1625677134.6</v>
      </c>
      <c r="DV902">
        <v>2</v>
      </c>
      <c r="DW902">
        <v>0.041</v>
      </c>
      <c r="DX902">
        <v>0.026</v>
      </c>
      <c r="DY902">
        <v>-14.347</v>
      </c>
      <c r="DZ902">
        <v>-1.389</v>
      </c>
      <c r="EA902">
        <v>420</v>
      </c>
      <c r="EB902">
        <v>5</v>
      </c>
      <c r="EC902">
        <v>0.14</v>
      </c>
      <c r="ED902">
        <v>0.08</v>
      </c>
      <c r="EE902">
        <v>-13.9327170731707</v>
      </c>
      <c r="EF902">
        <v>0.281849477351914</v>
      </c>
      <c r="EG902">
        <v>0.0449758629165936</v>
      </c>
      <c r="EH902">
        <v>1</v>
      </c>
      <c r="EI902">
        <v>1037.17939393939</v>
      </c>
      <c r="EJ902">
        <v>-8.31912448237754</v>
      </c>
      <c r="EK902">
        <v>0.816303343030073</v>
      </c>
      <c r="EL902">
        <v>1</v>
      </c>
      <c r="EM902">
        <v>4.80739975609756</v>
      </c>
      <c r="EN902">
        <v>0.0324114982578519</v>
      </c>
      <c r="EO902">
        <v>0.00720035076645735</v>
      </c>
      <c r="EP902">
        <v>1</v>
      </c>
      <c r="EQ902">
        <v>3</v>
      </c>
      <c r="ER902">
        <v>3</v>
      </c>
      <c r="ES902" t="s">
        <v>306</v>
      </c>
      <c r="ET902">
        <v>100</v>
      </c>
      <c r="EU902">
        <v>100</v>
      </c>
      <c r="EV902">
        <v>-14.342</v>
      </c>
      <c r="EW902">
        <v>-1.7133</v>
      </c>
      <c r="EX902">
        <v>-14.3476998515065</v>
      </c>
      <c r="EY902">
        <v>0.000485247639819423</v>
      </c>
      <c r="EZ902">
        <v>-1.36446825205216e-06</v>
      </c>
      <c r="FA902">
        <v>5.78542989185787e-10</v>
      </c>
      <c r="FB902">
        <v>-1.1099058739466</v>
      </c>
      <c r="FC902">
        <v>-0.0508365997127688</v>
      </c>
      <c r="FD902">
        <v>0.00161886503163497</v>
      </c>
      <c r="FE902">
        <v>-2.08621555845513e-05</v>
      </c>
      <c r="FF902">
        <v>0</v>
      </c>
      <c r="FG902">
        <v>2096</v>
      </c>
      <c r="FH902">
        <v>2</v>
      </c>
      <c r="FI902">
        <v>28</v>
      </c>
      <c r="FJ902">
        <v>31</v>
      </c>
      <c r="FK902">
        <v>30.9</v>
      </c>
      <c r="FL902">
        <v>18</v>
      </c>
      <c r="FM902">
        <v>496.18</v>
      </c>
      <c r="FN902">
        <v>519.353</v>
      </c>
      <c r="FO902">
        <v>47.7721</v>
      </c>
      <c r="FP902">
        <v>27.7089</v>
      </c>
      <c r="FQ902">
        <v>30.0007</v>
      </c>
      <c r="FR902">
        <v>27.3883</v>
      </c>
      <c r="FS902">
        <v>27.3297</v>
      </c>
      <c r="FT902">
        <v>21.7233</v>
      </c>
      <c r="FU902">
        <v>0</v>
      </c>
      <c r="FV902">
        <v>44.221</v>
      </c>
      <c r="FW902">
        <v>48.43</v>
      </c>
      <c r="FX902">
        <v>420</v>
      </c>
      <c r="FY902">
        <v>20.8319</v>
      </c>
      <c r="FZ902">
        <v>101.567</v>
      </c>
      <c r="GA902">
        <v>96.0475</v>
      </c>
    </row>
    <row r="903" spans="1:183">
      <c r="A903">
        <v>887</v>
      </c>
      <c r="B903">
        <v>1625678988.5</v>
      </c>
      <c r="C903">
        <v>1772.40000009537</v>
      </c>
      <c r="D903" t="s">
        <v>2080</v>
      </c>
      <c r="E903" t="s">
        <v>2081</v>
      </c>
      <c r="F903">
        <v>1</v>
      </c>
      <c r="G903" t="s">
        <v>302</v>
      </c>
      <c r="H903">
        <v>1625678987.5</v>
      </c>
      <c r="I903">
        <f>(J903)/1000</f>
        <v>0</v>
      </c>
      <c r="J903">
        <f>1000*CJ903*AH903*(CF903-CG903)/(100*BY903*(1000-AH903*CF903))</f>
        <v>0</v>
      </c>
      <c r="K903">
        <f>CJ903*AH903*(CE903-CD903*(1000-AH903*CG903)/(1000-AH903*CF903))/(100*BY903)</f>
        <v>0</v>
      </c>
      <c r="L903">
        <f>CD903 - IF(AH903&gt;1, K903*BY903*100.0/(AJ903*CR903), 0)</f>
        <v>0</v>
      </c>
      <c r="M903">
        <f>((S903-I903/2)*L903-K903)/(S903+I903/2)</f>
        <v>0</v>
      </c>
      <c r="N903">
        <f>M903*(CK903+CL903)/1000.0</f>
        <v>0</v>
      </c>
      <c r="O903">
        <f>(CD903 - IF(AH903&gt;1, K903*BY903*100.0/(AJ903*CR903), 0))*(CK903+CL903)/1000.0</f>
        <v>0</v>
      </c>
      <c r="P903">
        <f>2.0/((1/R903-1/Q903)+SIGN(R903)*SQRT((1/R903-1/Q903)*(1/R903-1/Q903) + 4*BZ903/((BZ903+1)*(BZ903+1))*(2*1/R903*1/Q903-1/Q903*1/Q903)))</f>
        <v>0</v>
      </c>
      <c r="Q903">
        <f>IF(LEFT(CA903,1)&lt;&gt;"0",IF(LEFT(CA903,1)="1",3.0,CB903),$D$5+$E$5*(CR903*CK903/($K$5*1000))+$F$5*(CR903*CK903/($K$5*1000))*MAX(MIN(BY903,$J$5),$I$5)*MAX(MIN(BY903,$J$5),$I$5)+$G$5*MAX(MIN(BY903,$J$5),$I$5)*(CR903*CK903/($K$5*1000))+$H$5*(CR903*CK903/($K$5*1000))*(CR903*CK903/($K$5*1000)))</f>
        <v>0</v>
      </c>
      <c r="R903">
        <f>I903*(1000-(1000*0.61365*exp(17.502*V903/(240.97+V903))/(CK903+CL903)+CF903)/2)/(1000*0.61365*exp(17.502*V903/(240.97+V903))/(CK903+CL903)-CF903)</f>
        <v>0</v>
      </c>
      <c r="S903">
        <f>1/((BZ903+1)/(P903/1.6)+1/(Q903/1.37)) + BZ903/((BZ903+1)/(P903/1.6) + BZ903/(Q903/1.37))</f>
        <v>0</v>
      </c>
      <c r="T903">
        <f>(BU903*BX903)</f>
        <v>0</v>
      </c>
      <c r="U903">
        <f>(CM903+(T903+2*0.95*5.67E-8*(((CM903+$B$7)+273)^4-(CM903+273)^4)-44100*I903)/(1.84*29.3*Q903+8*0.95*5.67E-8*(CM903+273)^3))</f>
        <v>0</v>
      </c>
      <c r="V903">
        <f>($C$7*CN903+$D$7*CO903+$E$7*U903)</f>
        <v>0</v>
      </c>
      <c r="W903">
        <f>0.61365*exp(17.502*V903/(240.97+V903))</f>
        <v>0</v>
      </c>
      <c r="X903">
        <f>(Y903/Z903*100)</f>
        <v>0</v>
      </c>
      <c r="Y903">
        <f>CF903*(CK903+CL903)/1000</f>
        <v>0</v>
      </c>
      <c r="Z903">
        <f>0.61365*exp(17.502*CM903/(240.97+CM903))</f>
        <v>0</v>
      </c>
      <c r="AA903">
        <f>(W903-CF903*(CK903+CL903)/1000)</f>
        <v>0</v>
      </c>
      <c r="AB903">
        <f>(-I903*44100)</f>
        <v>0</v>
      </c>
      <c r="AC903">
        <f>2*29.3*Q903*0.92*(CM903-V903)</f>
        <v>0</v>
      </c>
      <c r="AD903">
        <f>2*0.95*5.67E-8*(((CM903+$B$7)+273)^4-(V903+273)^4)</f>
        <v>0</v>
      </c>
      <c r="AE903">
        <f>T903+AD903+AB903+AC903</f>
        <v>0</v>
      </c>
      <c r="AF903">
        <v>0</v>
      </c>
      <c r="AG903">
        <v>0</v>
      </c>
      <c r="AH903">
        <f>IF(AF903*$H$13&gt;=AJ903,1.0,(AJ903/(AJ903-AF903*$H$13)))</f>
        <v>0</v>
      </c>
      <c r="AI903">
        <f>(AH903-1)*100</f>
        <v>0</v>
      </c>
      <c r="AJ903">
        <f>MAX(0,($B$13+$C$13*CR903)/(1+$D$13*CR903)*CK903/(CM903+273)*$E$13)</f>
        <v>0</v>
      </c>
      <c r="AK903" t="s">
        <v>303</v>
      </c>
      <c r="AL903" t="s">
        <v>303</v>
      </c>
      <c r="AM903">
        <v>0</v>
      </c>
      <c r="AN903">
        <v>0</v>
      </c>
      <c r="AO903">
        <f>1-AM903/AN903</f>
        <v>0</v>
      </c>
      <c r="AP903">
        <v>0</v>
      </c>
      <c r="AQ903" t="s">
        <v>303</v>
      </c>
      <c r="AR903" t="s">
        <v>303</v>
      </c>
      <c r="AS903">
        <v>0</v>
      </c>
      <c r="AT903">
        <v>0</v>
      </c>
      <c r="AU903">
        <f>1-AS903/AT903</f>
        <v>0</v>
      </c>
      <c r="AV903">
        <v>0.5</v>
      </c>
      <c r="AW903">
        <f>BV903</f>
        <v>0</v>
      </c>
      <c r="AX903">
        <f>K903</f>
        <v>0</v>
      </c>
      <c r="AY903">
        <f>AU903*AV903*AW903</f>
        <v>0</v>
      </c>
      <c r="AZ903">
        <f>(AX903-AP903)/AW903</f>
        <v>0</v>
      </c>
      <c r="BA903">
        <f>(AN903-AT903)/AT903</f>
        <v>0</v>
      </c>
      <c r="BB903">
        <f>AM903/(AO903+AM903/AT903)</f>
        <v>0</v>
      </c>
      <c r="BC903" t="s">
        <v>303</v>
      </c>
      <c r="BD903">
        <v>0</v>
      </c>
      <c r="BE903">
        <f>IF(BD903&lt;&gt;0, BD903, BB903)</f>
        <v>0</v>
      </c>
      <c r="BF903">
        <f>1-BE903/AT903</f>
        <v>0</v>
      </c>
      <c r="BG903">
        <f>(AT903-AS903)/(AT903-BE903)</f>
        <v>0</v>
      </c>
      <c r="BH903">
        <f>(AN903-AT903)/(AN903-BE903)</f>
        <v>0</v>
      </c>
      <c r="BI903">
        <f>(AT903-AS903)/(AT903-AM903)</f>
        <v>0</v>
      </c>
      <c r="BJ903">
        <f>(AN903-AT903)/(AN903-AM903)</f>
        <v>0</v>
      </c>
      <c r="BK903">
        <f>(BG903*BE903/AS903)</f>
        <v>0</v>
      </c>
      <c r="BL903">
        <f>(1-BK903)</f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f>$B$11*CS903+$C$11*CT903+$F$11*CU903*(1-CX903)</f>
        <v>0</v>
      </c>
      <c r="BV903">
        <f>BU903*BW903</f>
        <v>0</v>
      </c>
      <c r="BW903">
        <f>($B$11*$D$9+$C$11*$D$9+$F$11*((DH903+CZ903)/MAX(DH903+CZ903+DI903, 0.1)*$I$9+DI903/MAX(DH903+CZ903+DI903, 0.1)*$J$9))/($B$11+$C$11+$F$11)</f>
        <v>0</v>
      </c>
      <c r="BX903">
        <f>($B$11*$K$9+$C$11*$K$9+$F$11*((DH903+CZ903)/MAX(DH903+CZ903+DI903, 0.1)*$P$9+DI903/MAX(DH903+CZ903+DI903, 0.1)*$Q$9))/($B$11+$C$11+$F$11)</f>
        <v>0</v>
      </c>
      <c r="BY903">
        <v>6</v>
      </c>
      <c r="BZ903">
        <v>0.5</v>
      </c>
      <c r="CA903" t="s">
        <v>304</v>
      </c>
      <c r="CB903">
        <v>2</v>
      </c>
      <c r="CC903">
        <v>1625678987.5</v>
      </c>
      <c r="CD903">
        <v>406.094333333333</v>
      </c>
      <c r="CE903">
        <v>420.004666666667</v>
      </c>
      <c r="CF903">
        <v>25.3382</v>
      </c>
      <c r="CG903">
        <v>20.5208666666667</v>
      </c>
      <c r="CH903">
        <v>420.436</v>
      </c>
      <c r="CI903">
        <v>27.0516</v>
      </c>
      <c r="CJ903">
        <v>499.97</v>
      </c>
      <c r="CK903">
        <v>100.417666666667</v>
      </c>
      <c r="CL903">
        <v>0.0996600666666667</v>
      </c>
      <c r="CM903">
        <v>39.9874666666667</v>
      </c>
      <c r="CN903">
        <v>38.7837333333333</v>
      </c>
      <c r="CO903">
        <v>999.9</v>
      </c>
      <c r="CP903">
        <v>0</v>
      </c>
      <c r="CQ903">
        <v>0</v>
      </c>
      <c r="CR903">
        <v>9999.96666666667</v>
      </c>
      <c r="CS903">
        <v>0</v>
      </c>
      <c r="CT903">
        <v>5.03622</v>
      </c>
      <c r="CU903">
        <v>1046.09333333333</v>
      </c>
      <c r="CV903">
        <v>0.961981666666667</v>
      </c>
      <c r="CW903">
        <v>0.0380185666666667</v>
      </c>
      <c r="CX903">
        <v>0</v>
      </c>
      <c r="CY903">
        <v>1035.87333333333</v>
      </c>
      <c r="CZ903">
        <v>4.99912</v>
      </c>
      <c r="DA903">
        <v>10910.2</v>
      </c>
      <c r="DB903">
        <v>6713.39</v>
      </c>
      <c r="DC903">
        <v>40.4373333333333</v>
      </c>
      <c r="DD903">
        <v>42.562</v>
      </c>
      <c r="DE903">
        <v>41.604</v>
      </c>
      <c r="DF903">
        <v>42.354</v>
      </c>
      <c r="DG903">
        <v>43.3123333333333</v>
      </c>
      <c r="DH903">
        <v>1001.51666666667</v>
      </c>
      <c r="DI903">
        <v>39.5766666666667</v>
      </c>
      <c r="DJ903">
        <v>0</v>
      </c>
      <c r="DK903">
        <v>1625678989.4</v>
      </c>
      <c r="DL903">
        <v>0</v>
      </c>
      <c r="DM903">
        <v>1036.5116</v>
      </c>
      <c r="DN903">
        <v>-7.71076921991432</v>
      </c>
      <c r="DO903">
        <v>-124.330768970518</v>
      </c>
      <c r="DP903">
        <v>10922.112</v>
      </c>
      <c r="DQ903">
        <v>15</v>
      </c>
      <c r="DR903">
        <v>1625677134.6</v>
      </c>
      <c r="DS903" t="s">
        <v>305</v>
      </c>
      <c r="DT903">
        <v>1625677128.6</v>
      </c>
      <c r="DU903">
        <v>1625677134.6</v>
      </c>
      <c r="DV903">
        <v>2</v>
      </c>
      <c r="DW903">
        <v>0.041</v>
      </c>
      <c r="DX903">
        <v>0.026</v>
      </c>
      <c r="DY903">
        <v>-14.347</v>
      </c>
      <c r="DZ903">
        <v>-1.389</v>
      </c>
      <c r="EA903">
        <v>420</v>
      </c>
      <c r="EB903">
        <v>5</v>
      </c>
      <c r="EC903">
        <v>0.14</v>
      </c>
      <c r="ED903">
        <v>0.08</v>
      </c>
      <c r="EE903">
        <v>-13.9310609756098</v>
      </c>
      <c r="EF903">
        <v>0.332935191637646</v>
      </c>
      <c r="EG903">
        <v>0.0451937178779702</v>
      </c>
      <c r="EH903">
        <v>1</v>
      </c>
      <c r="EI903">
        <v>1036.9496969697</v>
      </c>
      <c r="EJ903">
        <v>-8.24456634585784</v>
      </c>
      <c r="EK903">
        <v>0.80676114466196</v>
      </c>
      <c r="EL903">
        <v>1</v>
      </c>
      <c r="EM903">
        <v>4.80924243902439</v>
      </c>
      <c r="EN903">
        <v>0.0320506620209108</v>
      </c>
      <c r="EO903">
        <v>0.00712522307070148</v>
      </c>
      <c r="EP903">
        <v>1</v>
      </c>
      <c r="EQ903">
        <v>3</v>
      </c>
      <c r="ER903">
        <v>3</v>
      </c>
      <c r="ES903" t="s">
        <v>306</v>
      </c>
      <c r="ET903">
        <v>100</v>
      </c>
      <c r="EU903">
        <v>100</v>
      </c>
      <c r="EV903">
        <v>-14.342</v>
      </c>
      <c r="EW903">
        <v>-1.7136</v>
      </c>
      <c r="EX903">
        <v>-14.3476998515065</v>
      </c>
      <c r="EY903">
        <v>0.000485247639819423</v>
      </c>
      <c r="EZ903">
        <v>-1.36446825205216e-06</v>
      </c>
      <c r="FA903">
        <v>5.78542989185787e-10</v>
      </c>
      <c r="FB903">
        <v>-1.1099058739466</v>
      </c>
      <c r="FC903">
        <v>-0.0508365997127688</v>
      </c>
      <c r="FD903">
        <v>0.00161886503163497</v>
      </c>
      <c r="FE903">
        <v>-2.08621555845513e-05</v>
      </c>
      <c r="FF903">
        <v>0</v>
      </c>
      <c r="FG903">
        <v>2096</v>
      </c>
      <c r="FH903">
        <v>2</v>
      </c>
      <c r="FI903">
        <v>28</v>
      </c>
      <c r="FJ903">
        <v>31</v>
      </c>
      <c r="FK903">
        <v>30.9</v>
      </c>
      <c r="FL903">
        <v>18</v>
      </c>
      <c r="FM903">
        <v>496.38</v>
      </c>
      <c r="FN903">
        <v>519.326</v>
      </c>
      <c r="FO903">
        <v>47.7967</v>
      </c>
      <c r="FP903">
        <v>27.7136</v>
      </c>
      <c r="FQ903">
        <v>30.0007</v>
      </c>
      <c r="FR903">
        <v>27.3913</v>
      </c>
      <c r="FS903">
        <v>27.3326</v>
      </c>
      <c r="FT903">
        <v>21.7229</v>
      </c>
      <c r="FU903">
        <v>0</v>
      </c>
      <c r="FV903">
        <v>44.221</v>
      </c>
      <c r="FW903">
        <v>48.43</v>
      </c>
      <c r="FX903">
        <v>420</v>
      </c>
      <c r="FY903">
        <v>20.8565</v>
      </c>
      <c r="FZ903">
        <v>101.565</v>
      </c>
      <c r="GA903">
        <v>96.0467</v>
      </c>
    </row>
    <row r="904" spans="1:183">
      <c r="A904">
        <v>888</v>
      </c>
      <c r="B904">
        <v>1625678990.5</v>
      </c>
      <c r="C904">
        <v>1774.40000009537</v>
      </c>
      <c r="D904" t="s">
        <v>2082</v>
      </c>
      <c r="E904" t="s">
        <v>2083</v>
      </c>
      <c r="F904">
        <v>1</v>
      </c>
      <c r="G904" t="s">
        <v>302</v>
      </c>
      <c r="H904">
        <v>1625678989.5</v>
      </c>
      <c r="I904">
        <f>(J904)/1000</f>
        <v>0</v>
      </c>
      <c r="J904">
        <f>1000*CJ904*AH904*(CF904-CG904)/(100*BY904*(1000-AH904*CF904))</f>
        <v>0</v>
      </c>
      <c r="K904">
        <f>CJ904*AH904*(CE904-CD904*(1000-AH904*CG904)/(1000-AH904*CF904))/(100*BY904)</f>
        <v>0</v>
      </c>
      <c r="L904">
        <f>CD904 - IF(AH904&gt;1, K904*BY904*100.0/(AJ904*CR904), 0)</f>
        <v>0</v>
      </c>
      <c r="M904">
        <f>((S904-I904/2)*L904-K904)/(S904+I904/2)</f>
        <v>0</v>
      </c>
      <c r="N904">
        <f>M904*(CK904+CL904)/1000.0</f>
        <v>0</v>
      </c>
      <c r="O904">
        <f>(CD904 - IF(AH904&gt;1, K904*BY904*100.0/(AJ904*CR904), 0))*(CK904+CL904)/1000.0</f>
        <v>0</v>
      </c>
      <c r="P904">
        <f>2.0/((1/R904-1/Q904)+SIGN(R904)*SQRT((1/R904-1/Q904)*(1/R904-1/Q904) + 4*BZ904/((BZ904+1)*(BZ904+1))*(2*1/R904*1/Q904-1/Q904*1/Q904)))</f>
        <v>0</v>
      </c>
      <c r="Q904">
        <f>IF(LEFT(CA904,1)&lt;&gt;"0",IF(LEFT(CA904,1)="1",3.0,CB904),$D$5+$E$5*(CR904*CK904/($K$5*1000))+$F$5*(CR904*CK904/($K$5*1000))*MAX(MIN(BY904,$J$5),$I$5)*MAX(MIN(BY904,$J$5),$I$5)+$G$5*MAX(MIN(BY904,$J$5),$I$5)*(CR904*CK904/($K$5*1000))+$H$5*(CR904*CK904/($K$5*1000))*(CR904*CK904/($K$5*1000)))</f>
        <v>0</v>
      </c>
      <c r="R904">
        <f>I904*(1000-(1000*0.61365*exp(17.502*V904/(240.97+V904))/(CK904+CL904)+CF904)/2)/(1000*0.61365*exp(17.502*V904/(240.97+V904))/(CK904+CL904)-CF904)</f>
        <v>0</v>
      </c>
      <c r="S904">
        <f>1/((BZ904+1)/(P904/1.6)+1/(Q904/1.37)) + BZ904/((BZ904+1)/(P904/1.6) + BZ904/(Q904/1.37))</f>
        <v>0</v>
      </c>
      <c r="T904">
        <f>(BU904*BX904)</f>
        <v>0</v>
      </c>
      <c r="U904">
        <f>(CM904+(T904+2*0.95*5.67E-8*(((CM904+$B$7)+273)^4-(CM904+273)^4)-44100*I904)/(1.84*29.3*Q904+8*0.95*5.67E-8*(CM904+273)^3))</f>
        <v>0</v>
      </c>
      <c r="V904">
        <f>($C$7*CN904+$D$7*CO904+$E$7*U904)</f>
        <v>0</v>
      </c>
      <c r="W904">
        <f>0.61365*exp(17.502*V904/(240.97+V904))</f>
        <v>0</v>
      </c>
      <c r="X904">
        <f>(Y904/Z904*100)</f>
        <v>0</v>
      </c>
      <c r="Y904">
        <f>CF904*(CK904+CL904)/1000</f>
        <v>0</v>
      </c>
      <c r="Z904">
        <f>0.61365*exp(17.502*CM904/(240.97+CM904))</f>
        <v>0</v>
      </c>
      <c r="AA904">
        <f>(W904-CF904*(CK904+CL904)/1000)</f>
        <v>0</v>
      </c>
      <c r="AB904">
        <f>(-I904*44100)</f>
        <v>0</v>
      </c>
      <c r="AC904">
        <f>2*29.3*Q904*0.92*(CM904-V904)</f>
        <v>0</v>
      </c>
      <c r="AD904">
        <f>2*0.95*5.67E-8*(((CM904+$B$7)+273)^4-(V904+273)^4)</f>
        <v>0</v>
      </c>
      <c r="AE904">
        <f>T904+AD904+AB904+AC904</f>
        <v>0</v>
      </c>
      <c r="AF904">
        <v>0</v>
      </c>
      <c r="AG904">
        <v>0</v>
      </c>
      <c r="AH904">
        <f>IF(AF904*$H$13&gt;=AJ904,1.0,(AJ904/(AJ904-AF904*$H$13)))</f>
        <v>0</v>
      </c>
      <c r="AI904">
        <f>(AH904-1)*100</f>
        <v>0</v>
      </c>
      <c r="AJ904">
        <f>MAX(0,($B$13+$C$13*CR904)/(1+$D$13*CR904)*CK904/(CM904+273)*$E$13)</f>
        <v>0</v>
      </c>
      <c r="AK904" t="s">
        <v>303</v>
      </c>
      <c r="AL904" t="s">
        <v>303</v>
      </c>
      <c r="AM904">
        <v>0</v>
      </c>
      <c r="AN904">
        <v>0</v>
      </c>
      <c r="AO904">
        <f>1-AM904/AN904</f>
        <v>0</v>
      </c>
      <c r="AP904">
        <v>0</v>
      </c>
      <c r="AQ904" t="s">
        <v>303</v>
      </c>
      <c r="AR904" t="s">
        <v>303</v>
      </c>
      <c r="AS904">
        <v>0</v>
      </c>
      <c r="AT904">
        <v>0</v>
      </c>
      <c r="AU904">
        <f>1-AS904/AT904</f>
        <v>0</v>
      </c>
      <c r="AV904">
        <v>0.5</v>
      </c>
      <c r="AW904">
        <f>BV904</f>
        <v>0</v>
      </c>
      <c r="AX904">
        <f>K904</f>
        <v>0</v>
      </c>
      <c r="AY904">
        <f>AU904*AV904*AW904</f>
        <v>0</v>
      </c>
      <c r="AZ904">
        <f>(AX904-AP904)/AW904</f>
        <v>0</v>
      </c>
      <c r="BA904">
        <f>(AN904-AT904)/AT904</f>
        <v>0</v>
      </c>
      <c r="BB904">
        <f>AM904/(AO904+AM904/AT904)</f>
        <v>0</v>
      </c>
      <c r="BC904" t="s">
        <v>303</v>
      </c>
      <c r="BD904">
        <v>0</v>
      </c>
      <c r="BE904">
        <f>IF(BD904&lt;&gt;0, BD904, BB904)</f>
        <v>0</v>
      </c>
      <c r="BF904">
        <f>1-BE904/AT904</f>
        <v>0</v>
      </c>
      <c r="BG904">
        <f>(AT904-AS904)/(AT904-BE904)</f>
        <v>0</v>
      </c>
      <c r="BH904">
        <f>(AN904-AT904)/(AN904-BE904)</f>
        <v>0</v>
      </c>
      <c r="BI904">
        <f>(AT904-AS904)/(AT904-AM904)</f>
        <v>0</v>
      </c>
      <c r="BJ904">
        <f>(AN904-AT904)/(AN904-AM904)</f>
        <v>0</v>
      </c>
      <c r="BK904">
        <f>(BG904*BE904/AS904)</f>
        <v>0</v>
      </c>
      <c r="BL904">
        <f>(1-BK904)</f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f>$B$11*CS904+$C$11*CT904+$F$11*CU904*(1-CX904)</f>
        <v>0</v>
      </c>
      <c r="BV904">
        <f>BU904*BW904</f>
        <v>0</v>
      </c>
      <c r="BW904">
        <f>($B$11*$D$9+$C$11*$D$9+$F$11*((DH904+CZ904)/MAX(DH904+CZ904+DI904, 0.1)*$I$9+DI904/MAX(DH904+CZ904+DI904, 0.1)*$J$9))/($B$11+$C$11+$F$11)</f>
        <v>0</v>
      </c>
      <c r="BX904">
        <f>($B$11*$K$9+$C$11*$K$9+$F$11*((DH904+CZ904)/MAX(DH904+CZ904+DI904, 0.1)*$P$9+DI904/MAX(DH904+CZ904+DI904, 0.1)*$Q$9))/($B$11+$C$11+$F$11)</f>
        <v>0</v>
      </c>
      <c r="BY904">
        <v>6</v>
      </c>
      <c r="BZ904">
        <v>0.5</v>
      </c>
      <c r="CA904" t="s">
        <v>304</v>
      </c>
      <c r="CB904">
        <v>2</v>
      </c>
      <c r="CC904">
        <v>1625678989.5</v>
      </c>
      <c r="CD904">
        <v>406.129333333333</v>
      </c>
      <c r="CE904">
        <v>419.988333333333</v>
      </c>
      <c r="CF904">
        <v>25.3677</v>
      </c>
      <c r="CG904">
        <v>20.5567333333333</v>
      </c>
      <c r="CH904">
        <v>420.471333333333</v>
      </c>
      <c r="CI904">
        <v>27.0814</v>
      </c>
      <c r="CJ904">
        <v>500.063666666667</v>
      </c>
      <c r="CK904">
        <v>100.416333333333</v>
      </c>
      <c r="CL904">
        <v>0.100144966666667</v>
      </c>
      <c r="CM904">
        <v>40.0122</v>
      </c>
      <c r="CN904">
        <v>38.8002</v>
      </c>
      <c r="CO904">
        <v>999.9</v>
      </c>
      <c r="CP904">
        <v>0</v>
      </c>
      <c r="CQ904">
        <v>0</v>
      </c>
      <c r="CR904">
        <v>10008.3333333333</v>
      </c>
      <c r="CS904">
        <v>0</v>
      </c>
      <c r="CT904">
        <v>5.01784</v>
      </c>
      <c r="CU904">
        <v>1045.98333333333</v>
      </c>
      <c r="CV904">
        <v>0.961991</v>
      </c>
      <c r="CW904">
        <v>0.0380091</v>
      </c>
      <c r="CX904">
        <v>0</v>
      </c>
      <c r="CY904">
        <v>1035.33333333333</v>
      </c>
      <c r="CZ904">
        <v>4.99912</v>
      </c>
      <c r="DA904">
        <v>10906.2333333333</v>
      </c>
      <c r="DB904">
        <v>6712.69</v>
      </c>
      <c r="DC904">
        <v>40.3746666666667</v>
      </c>
      <c r="DD904">
        <v>42.583</v>
      </c>
      <c r="DE904">
        <v>41.6453333333333</v>
      </c>
      <c r="DF904">
        <v>42.333</v>
      </c>
      <c r="DG904">
        <v>43.2916666666667</v>
      </c>
      <c r="DH904">
        <v>1001.42</v>
      </c>
      <c r="DI904">
        <v>39.5633333333333</v>
      </c>
      <c r="DJ904">
        <v>0</v>
      </c>
      <c r="DK904">
        <v>1625678991.2</v>
      </c>
      <c r="DL904">
        <v>0</v>
      </c>
      <c r="DM904">
        <v>1036.31730769231</v>
      </c>
      <c r="DN904">
        <v>-8.19452992472569</v>
      </c>
      <c r="DO904">
        <v>-123.586324812922</v>
      </c>
      <c r="DP904">
        <v>10919.3038461538</v>
      </c>
      <c r="DQ904">
        <v>15</v>
      </c>
      <c r="DR904">
        <v>1625677134.6</v>
      </c>
      <c r="DS904" t="s">
        <v>305</v>
      </c>
      <c r="DT904">
        <v>1625677128.6</v>
      </c>
      <c r="DU904">
        <v>1625677134.6</v>
      </c>
      <c r="DV904">
        <v>2</v>
      </c>
      <c r="DW904">
        <v>0.041</v>
      </c>
      <c r="DX904">
        <v>0.026</v>
      </c>
      <c r="DY904">
        <v>-14.347</v>
      </c>
      <c r="DZ904">
        <v>-1.389</v>
      </c>
      <c r="EA904">
        <v>420</v>
      </c>
      <c r="EB904">
        <v>5</v>
      </c>
      <c r="EC904">
        <v>0.14</v>
      </c>
      <c r="ED904">
        <v>0.08</v>
      </c>
      <c r="EE904">
        <v>-13.9236146341463</v>
      </c>
      <c r="EF904">
        <v>0.402947038327532</v>
      </c>
      <c r="EG904">
        <v>0.0479864287774927</v>
      </c>
      <c r="EH904">
        <v>1</v>
      </c>
      <c r="EI904">
        <v>1036.68571428571</v>
      </c>
      <c r="EJ904">
        <v>-8.24970645792436</v>
      </c>
      <c r="EK904">
        <v>0.849178714874497</v>
      </c>
      <c r="EL904">
        <v>1</v>
      </c>
      <c r="EM904">
        <v>4.80901341463415</v>
      </c>
      <c r="EN904">
        <v>0.0450311498257897</v>
      </c>
      <c r="EO904">
        <v>0.00694927706707014</v>
      </c>
      <c r="EP904">
        <v>1</v>
      </c>
      <c r="EQ904">
        <v>3</v>
      </c>
      <c r="ER904">
        <v>3</v>
      </c>
      <c r="ES904" t="s">
        <v>306</v>
      </c>
      <c r="ET904">
        <v>100</v>
      </c>
      <c r="EU904">
        <v>100</v>
      </c>
      <c r="EV904">
        <v>-14.342</v>
      </c>
      <c r="EW904">
        <v>-1.7139</v>
      </c>
      <c r="EX904">
        <v>-14.3476998515065</v>
      </c>
      <c r="EY904">
        <v>0.000485247639819423</v>
      </c>
      <c r="EZ904">
        <v>-1.36446825205216e-06</v>
      </c>
      <c r="FA904">
        <v>5.78542989185787e-10</v>
      </c>
      <c r="FB904">
        <v>-1.1099058739466</v>
      </c>
      <c r="FC904">
        <v>-0.0508365997127688</v>
      </c>
      <c r="FD904">
        <v>0.00161886503163497</v>
      </c>
      <c r="FE904">
        <v>-2.08621555845513e-05</v>
      </c>
      <c r="FF904">
        <v>0</v>
      </c>
      <c r="FG904">
        <v>2096</v>
      </c>
      <c r="FH904">
        <v>2</v>
      </c>
      <c r="FI904">
        <v>28</v>
      </c>
      <c r="FJ904">
        <v>31</v>
      </c>
      <c r="FK904">
        <v>30.9</v>
      </c>
      <c r="FL904">
        <v>18</v>
      </c>
      <c r="FM904">
        <v>496.346</v>
      </c>
      <c r="FN904">
        <v>519.443</v>
      </c>
      <c r="FO904">
        <v>47.8216</v>
      </c>
      <c r="FP904">
        <v>27.7171</v>
      </c>
      <c r="FQ904">
        <v>30.0007</v>
      </c>
      <c r="FR904">
        <v>27.3942</v>
      </c>
      <c r="FS904">
        <v>27.3354</v>
      </c>
      <c r="FT904">
        <v>21.724</v>
      </c>
      <c r="FU904">
        <v>0</v>
      </c>
      <c r="FV904">
        <v>44.6146</v>
      </c>
      <c r="FW904">
        <v>48.5</v>
      </c>
      <c r="FX904">
        <v>420</v>
      </c>
      <c r="FY904">
        <v>20.8816</v>
      </c>
      <c r="FZ904">
        <v>101.565</v>
      </c>
      <c r="GA904">
        <v>96.0457</v>
      </c>
    </row>
    <row r="905" spans="1:183">
      <c r="A905">
        <v>889</v>
      </c>
      <c r="B905">
        <v>1625678992.5</v>
      </c>
      <c r="C905">
        <v>1776.40000009537</v>
      </c>
      <c r="D905" t="s">
        <v>2084</v>
      </c>
      <c r="E905" t="s">
        <v>2085</v>
      </c>
      <c r="F905">
        <v>1</v>
      </c>
      <c r="G905" t="s">
        <v>302</v>
      </c>
      <c r="H905">
        <v>1625678991.5</v>
      </c>
      <c r="I905">
        <f>(J905)/1000</f>
        <v>0</v>
      </c>
      <c r="J905">
        <f>1000*CJ905*AH905*(CF905-CG905)/(100*BY905*(1000-AH905*CF905))</f>
        <v>0</v>
      </c>
      <c r="K905">
        <f>CJ905*AH905*(CE905-CD905*(1000-AH905*CG905)/(1000-AH905*CF905))/(100*BY905)</f>
        <v>0</v>
      </c>
      <c r="L905">
        <f>CD905 - IF(AH905&gt;1, K905*BY905*100.0/(AJ905*CR905), 0)</f>
        <v>0</v>
      </c>
      <c r="M905">
        <f>((S905-I905/2)*L905-K905)/(S905+I905/2)</f>
        <v>0</v>
      </c>
      <c r="N905">
        <f>M905*(CK905+CL905)/1000.0</f>
        <v>0</v>
      </c>
      <c r="O905">
        <f>(CD905 - IF(AH905&gt;1, K905*BY905*100.0/(AJ905*CR905), 0))*(CK905+CL905)/1000.0</f>
        <v>0</v>
      </c>
      <c r="P905">
        <f>2.0/((1/R905-1/Q905)+SIGN(R905)*SQRT((1/R905-1/Q905)*(1/R905-1/Q905) + 4*BZ905/((BZ905+1)*(BZ905+1))*(2*1/R905*1/Q905-1/Q905*1/Q905)))</f>
        <v>0</v>
      </c>
      <c r="Q905">
        <f>IF(LEFT(CA905,1)&lt;&gt;"0",IF(LEFT(CA905,1)="1",3.0,CB905),$D$5+$E$5*(CR905*CK905/($K$5*1000))+$F$5*(CR905*CK905/($K$5*1000))*MAX(MIN(BY905,$J$5),$I$5)*MAX(MIN(BY905,$J$5),$I$5)+$G$5*MAX(MIN(BY905,$J$5),$I$5)*(CR905*CK905/($K$5*1000))+$H$5*(CR905*CK905/($K$5*1000))*(CR905*CK905/($K$5*1000)))</f>
        <v>0</v>
      </c>
      <c r="R905">
        <f>I905*(1000-(1000*0.61365*exp(17.502*V905/(240.97+V905))/(CK905+CL905)+CF905)/2)/(1000*0.61365*exp(17.502*V905/(240.97+V905))/(CK905+CL905)-CF905)</f>
        <v>0</v>
      </c>
      <c r="S905">
        <f>1/((BZ905+1)/(P905/1.6)+1/(Q905/1.37)) + BZ905/((BZ905+1)/(P905/1.6) + BZ905/(Q905/1.37))</f>
        <v>0</v>
      </c>
      <c r="T905">
        <f>(BU905*BX905)</f>
        <v>0</v>
      </c>
      <c r="U905">
        <f>(CM905+(T905+2*0.95*5.67E-8*(((CM905+$B$7)+273)^4-(CM905+273)^4)-44100*I905)/(1.84*29.3*Q905+8*0.95*5.67E-8*(CM905+273)^3))</f>
        <v>0</v>
      </c>
      <c r="V905">
        <f>($C$7*CN905+$D$7*CO905+$E$7*U905)</f>
        <v>0</v>
      </c>
      <c r="W905">
        <f>0.61365*exp(17.502*V905/(240.97+V905))</f>
        <v>0</v>
      </c>
      <c r="X905">
        <f>(Y905/Z905*100)</f>
        <v>0</v>
      </c>
      <c r="Y905">
        <f>CF905*(CK905+CL905)/1000</f>
        <v>0</v>
      </c>
      <c r="Z905">
        <f>0.61365*exp(17.502*CM905/(240.97+CM905))</f>
        <v>0</v>
      </c>
      <c r="AA905">
        <f>(W905-CF905*(CK905+CL905)/1000)</f>
        <v>0</v>
      </c>
      <c r="AB905">
        <f>(-I905*44100)</f>
        <v>0</v>
      </c>
      <c r="AC905">
        <f>2*29.3*Q905*0.92*(CM905-V905)</f>
        <v>0</v>
      </c>
      <c r="AD905">
        <f>2*0.95*5.67E-8*(((CM905+$B$7)+273)^4-(V905+273)^4)</f>
        <v>0</v>
      </c>
      <c r="AE905">
        <f>T905+AD905+AB905+AC905</f>
        <v>0</v>
      </c>
      <c r="AF905">
        <v>0</v>
      </c>
      <c r="AG905">
        <v>0</v>
      </c>
      <c r="AH905">
        <f>IF(AF905*$H$13&gt;=AJ905,1.0,(AJ905/(AJ905-AF905*$H$13)))</f>
        <v>0</v>
      </c>
      <c r="AI905">
        <f>(AH905-1)*100</f>
        <v>0</v>
      </c>
      <c r="AJ905">
        <f>MAX(0,($B$13+$C$13*CR905)/(1+$D$13*CR905)*CK905/(CM905+273)*$E$13)</f>
        <v>0</v>
      </c>
      <c r="AK905" t="s">
        <v>303</v>
      </c>
      <c r="AL905" t="s">
        <v>303</v>
      </c>
      <c r="AM905">
        <v>0</v>
      </c>
      <c r="AN905">
        <v>0</v>
      </c>
      <c r="AO905">
        <f>1-AM905/AN905</f>
        <v>0</v>
      </c>
      <c r="AP905">
        <v>0</v>
      </c>
      <c r="AQ905" t="s">
        <v>303</v>
      </c>
      <c r="AR905" t="s">
        <v>303</v>
      </c>
      <c r="AS905">
        <v>0</v>
      </c>
      <c r="AT905">
        <v>0</v>
      </c>
      <c r="AU905">
        <f>1-AS905/AT905</f>
        <v>0</v>
      </c>
      <c r="AV905">
        <v>0.5</v>
      </c>
      <c r="AW905">
        <f>BV905</f>
        <v>0</v>
      </c>
      <c r="AX905">
        <f>K905</f>
        <v>0</v>
      </c>
      <c r="AY905">
        <f>AU905*AV905*AW905</f>
        <v>0</v>
      </c>
      <c r="AZ905">
        <f>(AX905-AP905)/AW905</f>
        <v>0</v>
      </c>
      <c r="BA905">
        <f>(AN905-AT905)/AT905</f>
        <v>0</v>
      </c>
      <c r="BB905">
        <f>AM905/(AO905+AM905/AT905)</f>
        <v>0</v>
      </c>
      <c r="BC905" t="s">
        <v>303</v>
      </c>
      <c r="BD905">
        <v>0</v>
      </c>
      <c r="BE905">
        <f>IF(BD905&lt;&gt;0, BD905, BB905)</f>
        <v>0</v>
      </c>
      <c r="BF905">
        <f>1-BE905/AT905</f>
        <v>0</v>
      </c>
      <c r="BG905">
        <f>(AT905-AS905)/(AT905-BE905)</f>
        <v>0</v>
      </c>
      <c r="BH905">
        <f>(AN905-AT905)/(AN905-BE905)</f>
        <v>0</v>
      </c>
      <c r="BI905">
        <f>(AT905-AS905)/(AT905-AM905)</f>
        <v>0</v>
      </c>
      <c r="BJ905">
        <f>(AN905-AT905)/(AN905-AM905)</f>
        <v>0</v>
      </c>
      <c r="BK905">
        <f>(BG905*BE905/AS905)</f>
        <v>0</v>
      </c>
      <c r="BL905">
        <f>(1-BK905)</f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f>$B$11*CS905+$C$11*CT905+$F$11*CU905*(1-CX905)</f>
        <v>0</v>
      </c>
      <c r="BV905">
        <f>BU905*BW905</f>
        <v>0</v>
      </c>
      <c r="BW905">
        <f>($B$11*$D$9+$C$11*$D$9+$F$11*((DH905+CZ905)/MAX(DH905+CZ905+DI905, 0.1)*$I$9+DI905/MAX(DH905+CZ905+DI905, 0.1)*$J$9))/($B$11+$C$11+$F$11)</f>
        <v>0</v>
      </c>
      <c r="BX905">
        <f>($B$11*$K$9+$C$11*$K$9+$F$11*((DH905+CZ905)/MAX(DH905+CZ905+DI905, 0.1)*$P$9+DI905/MAX(DH905+CZ905+DI905, 0.1)*$Q$9))/($B$11+$C$11+$F$11)</f>
        <v>0</v>
      </c>
      <c r="BY905">
        <v>6</v>
      </c>
      <c r="BZ905">
        <v>0.5</v>
      </c>
      <c r="CA905" t="s">
        <v>304</v>
      </c>
      <c r="CB905">
        <v>2</v>
      </c>
      <c r="CC905">
        <v>1625678991.5</v>
      </c>
      <c r="CD905">
        <v>406.146666666667</v>
      </c>
      <c r="CE905">
        <v>419.97</v>
      </c>
      <c r="CF905">
        <v>25.3979</v>
      </c>
      <c r="CG905">
        <v>20.5889333333333</v>
      </c>
      <c r="CH905">
        <v>420.488666666667</v>
      </c>
      <c r="CI905">
        <v>27.1118333333333</v>
      </c>
      <c r="CJ905">
        <v>500.058</v>
      </c>
      <c r="CK905">
        <v>100.415</v>
      </c>
      <c r="CL905">
        <v>0.100340333333333</v>
      </c>
      <c r="CM905">
        <v>40.0406</v>
      </c>
      <c r="CN905">
        <v>38.8229</v>
      </c>
      <c r="CO905">
        <v>999.9</v>
      </c>
      <c r="CP905">
        <v>0</v>
      </c>
      <c r="CQ905">
        <v>0</v>
      </c>
      <c r="CR905">
        <v>9993.75</v>
      </c>
      <c r="CS905">
        <v>0</v>
      </c>
      <c r="CT905">
        <v>5.01784</v>
      </c>
      <c r="CU905">
        <v>1045.97666666667</v>
      </c>
      <c r="CV905">
        <v>0.962013333333333</v>
      </c>
      <c r="CW905">
        <v>0.0379863666666667</v>
      </c>
      <c r="CX905">
        <v>0</v>
      </c>
      <c r="CY905">
        <v>1035.04333333333</v>
      </c>
      <c r="CZ905">
        <v>4.99912</v>
      </c>
      <c r="DA905">
        <v>10904.0666666667</v>
      </c>
      <c r="DB905">
        <v>6712.67333333333</v>
      </c>
      <c r="DC905">
        <v>40.4373333333333</v>
      </c>
      <c r="DD905">
        <v>42.562</v>
      </c>
      <c r="DE905">
        <v>41.6453333333333</v>
      </c>
      <c r="DF905">
        <v>42.3953333333333</v>
      </c>
      <c r="DG905">
        <v>43.437</v>
      </c>
      <c r="DH905">
        <v>1001.43666666667</v>
      </c>
      <c r="DI905">
        <v>39.54</v>
      </c>
      <c r="DJ905">
        <v>0</v>
      </c>
      <c r="DK905">
        <v>1625678993.6</v>
      </c>
      <c r="DL905">
        <v>0</v>
      </c>
      <c r="DM905">
        <v>1035.98846153846</v>
      </c>
      <c r="DN905">
        <v>-8.41162393805638</v>
      </c>
      <c r="DO905">
        <v>-118.55384604493</v>
      </c>
      <c r="DP905">
        <v>10914.7730769231</v>
      </c>
      <c r="DQ905">
        <v>15</v>
      </c>
      <c r="DR905">
        <v>1625677134.6</v>
      </c>
      <c r="DS905" t="s">
        <v>305</v>
      </c>
      <c r="DT905">
        <v>1625677128.6</v>
      </c>
      <c r="DU905">
        <v>1625677134.6</v>
      </c>
      <c r="DV905">
        <v>2</v>
      </c>
      <c r="DW905">
        <v>0.041</v>
      </c>
      <c r="DX905">
        <v>0.026</v>
      </c>
      <c r="DY905">
        <v>-14.347</v>
      </c>
      <c r="DZ905">
        <v>-1.389</v>
      </c>
      <c r="EA905">
        <v>420</v>
      </c>
      <c r="EB905">
        <v>5</v>
      </c>
      <c r="EC905">
        <v>0.14</v>
      </c>
      <c r="ED905">
        <v>0.08</v>
      </c>
      <c r="EE905">
        <v>-13.9066073170732</v>
      </c>
      <c r="EF905">
        <v>0.396039721254345</v>
      </c>
      <c r="EG905">
        <v>0.047202849181492</v>
      </c>
      <c r="EH905">
        <v>1</v>
      </c>
      <c r="EI905">
        <v>1036.34606060606</v>
      </c>
      <c r="EJ905">
        <v>-8.26055945237969</v>
      </c>
      <c r="EK905">
        <v>0.802001055670493</v>
      </c>
      <c r="EL905">
        <v>1</v>
      </c>
      <c r="EM905">
        <v>4.8089787804878</v>
      </c>
      <c r="EN905">
        <v>0.0457492682926837</v>
      </c>
      <c r="EO905">
        <v>0.00680147946428079</v>
      </c>
      <c r="EP905">
        <v>1</v>
      </c>
      <c r="EQ905">
        <v>3</v>
      </c>
      <c r="ER905">
        <v>3</v>
      </c>
      <c r="ES905" t="s">
        <v>306</v>
      </c>
      <c r="ET905">
        <v>100</v>
      </c>
      <c r="EU905">
        <v>100</v>
      </c>
      <c r="EV905">
        <v>-14.342</v>
      </c>
      <c r="EW905">
        <v>-1.7141</v>
      </c>
      <c r="EX905">
        <v>-14.3476998515065</v>
      </c>
      <c r="EY905">
        <v>0.000485247639819423</v>
      </c>
      <c r="EZ905">
        <v>-1.36446825205216e-06</v>
      </c>
      <c r="FA905">
        <v>5.78542989185787e-10</v>
      </c>
      <c r="FB905">
        <v>-1.1099058739466</v>
      </c>
      <c r="FC905">
        <v>-0.0508365997127688</v>
      </c>
      <c r="FD905">
        <v>0.00161886503163497</v>
      </c>
      <c r="FE905">
        <v>-2.08621555845513e-05</v>
      </c>
      <c r="FF905">
        <v>0</v>
      </c>
      <c r="FG905">
        <v>2096</v>
      </c>
      <c r="FH905">
        <v>2</v>
      </c>
      <c r="FI905">
        <v>28</v>
      </c>
      <c r="FJ905">
        <v>31.1</v>
      </c>
      <c r="FK905">
        <v>31</v>
      </c>
      <c r="FL905">
        <v>18</v>
      </c>
      <c r="FM905">
        <v>496.532</v>
      </c>
      <c r="FN905">
        <v>519.282</v>
      </c>
      <c r="FO905">
        <v>47.8465</v>
      </c>
      <c r="FP905">
        <v>27.7201</v>
      </c>
      <c r="FQ905">
        <v>30.0006</v>
      </c>
      <c r="FR905">
        <v>27.3972</v>
      </c>
      <c r="FS905">
        <v>27.3378</v>
      </c>
      <c r="FT905">
        <v>21.7245</v>
      </c>
      <c r="FU905">
        <v>0</v>
      </c>
      <c r="FV905">
        <v>44.6146</v>
      </c>
      <c r="FW905">
        <v>48.57</v>
      </c>
      <c r="FX905">
        <v>420</v>
      </c>
      <c r="FY905">
        <v>20.8977</v>
      </c>
      <c r="FZ905">
        <v>101.566</v>
      </c>
      <c r="GA905">
        <v>96.0446</v>
      </c>
    </row>
    <row r="906" spans="1:183">
      <c r="A906">
        <v>890</v>
      </c>
      <c r="B906">
        <v>1625678994.5</v>
      </c>
      <c r="C906">
        <v>1778.40000009537</v>
      </c>
      <c r="D906" t="s">
        <v>2086</v>
      </c>
      <c r="E906" t="s">
        <v>2087</v>
      </c>
      <c r="F906">
        <v>1</v>
      </c>
      <c r="G906" t="s">
        <v>302</v>
      </c>
      <c r="H906">
        <v>1625678993.5</v>
      </c>
      <c r="I906">
        <f>(J906)/1000</f>
        <v>0</v>
      </c>
      <c r="J906">
        <f>1000*CJ906*AH906*(CF906-CG906)/(100*BY906*(1000-AH906*CF906))</f>
        <v>0</v>
      </c>
      <c r="K906">
        <f>CJ906*AH906*(CE906-CD906*(1000-AH906*CG906)/(1000-AH906*CF906))/(100*BY906)</f>
        <v>0</v>
      </c>
      <c r="L906">
        <f>CD906 - IF(AH906&gt;1, K906*BY906*100.0/(AJ906*CR906), 0)</f>
        <v>0</v>
      </c>
      <c r="M906">
        <f>((S906-I906/2)*L906-K906)/(S906+I906/2)</f>
        <v>0</v>
      </c>
      <c r="N906">
        <f>M906*(CK906+CL906)/1000.0</f>
        <v>0</v>
      </c>
      <c r="O906">
        <f>(CD906 - IF(AH906&gt;1, K906*BY906*100.0/(AJ906*CR906), 0))*(CK906+CL906)/1000.0</f>
        <v>0</v>
      </c>
      <c r="P906">
        <f>2.0/((1/R906-1/Q906)+SIGN(R906)*SQRT((1/R906-1/Q906)*(1/R906-1/Q906) + 4*BZ906/((BZ906+1)*(BZ906+1))*(2*1/R906*1/Q906-1/Q906*1/Q906)))</f>
        <v>0</v>
      </c>
      <c r="Q906">
        <f>IF(LEFT(CA906,1)&lt;&gt;"0",IF(LEFT(CA906,1)="1",3.0,CB906),$D$5+$E$5*(CR906*CK906/($K$5*1000))+$F$5*(CR906*CK906/($K$5*1000))*MAX(MIN(BY906,$J$5),$I$5)*MAX(MIN(BY906,$J$5),$I$5)+$G$5*MAX(MIN(BY906,$J$5),$I$5)*(CR906*CK906/($K$5*1000))+$H$5*(CR906*CK906/($K$5*1000))*(CR906*CK906/($K$5*1000)))</f>
        <v>0</v>
      </c>
      <c r="R906">
        <f>I906*(1000-(1000*0.61365*exp(17.502*V906/(240.97+V906))/(CK906+CL906)+CF906)/2)/(1000*0.61365*exp(17.502*V906/(240.97+V906))/(CK906+CL906)-CF906)</f>
        <v>0</v>
      </c>
      <c r="S906">
        <f>1/((BZ906+1)/(P906/1.6)+1/(Q906/1.37)) + BZ906/((BZ906+1)/(P906/1.6) + BZ906/(Q906/1.37))</f>
        <v>0</v>
      </c>
      <c r="T906">
        <f>(BU906*BX906)</f>
        <v>0</v>
      </c>
      <c r="U906">
        <f>(CM906+(T906+2*0.95*5.67E-8*(((CM906+$B$7)+273)^4-(CM906+273)^4)-44100*I906)/(1.84*29.3*Q906+8*0.95*5.67E-8*(CM906+273)^3))</f>
        <v>0</v>
      </c>
      <c r="V906">
        <f>($C$7*CN906+$D$7*CO906+$E$7*U906)</f>
        <v>0</v>
      </c>
      <c r="W906">
        <f>0.61365*exp(17.502*V906/(240.97+V906))</f>
        <v>0</v>
      </c>
      <c r="X906">
        <f>(Y906/Z906*100)</f>
        <v>0</v>
      </c>
      <c r="Y906">
        <f>CF906*(CK906+CL906)/1000</f>
        <v>0</v>
      </c>
      <c r="Z906">
        <f>0.61365*exp(17.502*CM906/(240.97+CM906))</f>
        <v>0</v>
      </c>
      <c r="AA906">
        <f>(W906-CF906*(CK906+CL906)/1000)</f>
        <v>0</v>
      </c>
      <c r="AB906">
        <f>(-I906*44100)</f>
        <v>0</v>
      </c>
      <c r="AC906">
        <f>2*29.3*Q906*0.92*(CM906-V906)</f>
        <v>0</v>
      </c>
      <c r="AD906">
        <f>2*0.95*5.67E-8*(((CM906+$B$7)+273)^4-(V906+273)^4)</f>
        <v>0</v>
      </c>
      <c r="AE906">
        <f>T906+AD906+AB906+AC906</f>
        <v>0</v>
      </c>
      <c r="AF906">
        <v>0</v>
      </c>
      <c r="AG906">
        <v>0</v>
      </c>
      <c r="AH906">
        <f>IF(AF906*$H$13&gt;=AJ906,1.0,(AJ906/(AJ906-AF906*$H$13)))</f>
        <v>0</v>
      </c>
      <c r="AI906">
        <f>(AH906-1)*100</f>
        <v>0</v>
      </c>
      <c r="AJ906">
        <f>MAX(0,($B$13+$C$13*CR906)/(1+$D$13*CR906)*CK906/(CM906+273)*$E$13)</f>
        <v>0</v>
      </c>
      <c r="AK906" t="s">
        <v>303</v>
      </c>
      <c r="AL906" t="s">
        <v>303</v>
      </c>
      <c r="AM906">
        <v>0</v>
      </c>
      <c r="AN906">
        <v>0</v>
      </c>
      <c r="AO906">
        <f>1-AM906/AN906</f>
        <v>0</v>
      </c>
      <c r="AP906">
        <v>0</v>
      </c>
      <c r="AQ906" t="s">
        <v>303</v>
      </c>
      <c r="AR906" t="s">
        <v>303</v>
      </c>
      <c r="AS906">
        <v>0</v>
      </c>
      <c r="AT906">
        <v>0</v>
      </c>
      <c r="AU906">
        <f>1-AS906/AT906</f>
        <v>0</v>
      </c>
      <c r="AV906">
        <v>0.5</v>
      </c>
      <c r="AW906">
        <f>BV906</f>
        <v>0</v>
      </c>
      <c r="AX906">
        <f>K906</f>
        <v>0</v>
      </c>
      <c r="AY906">
        <f>AU906*AV906*AW906</f>
        <v>0</v>
      </c>
      <c r="AZ906">
        <f>(AX906-AP906)/AW906</f>
        <v>0</v>
      </c>
      <c r="BA906">
        <f>(AN906-AT906)/AT906</f>
        <v>0</v>
      </c>
      <c r="BB906">
        <f>AM906/(AO906+AM906/AT906)</f>
        <v>0</v>
      </c>
      <c r="BC906" t="s">
        <v>303</v>
      </c>
      <c r="BD906">
        <v>0</v>
      </c>
      <c r="BE906">
        <f>IF(BD906&lt;&gt;0, BD906, BB906)</f>
        <v>0</v>
      </c>
      <c r="BF906">
        <f>1-BE906/AT906</f>
        <v>0</v>
      </c>
      <c r="BG906">
        <f>(AT906-AS906)/(AT906-BE906)</f>
        <v>0</v>
      </c>
      <c r="BH906">
        <f>(AN906-AT906)/(AN906-BE906)</f>
        <v>0</v>
      </c>
      <c r="BI906">
        <f>(AT906-AS906)/(AT906-AM906)</f>
        <v>0</v>
      </c>
      <c r="BJ906">
        <f>(AN906-AT906)/(AN906-AM906)</f>
        <v>0</v>
      </c>
      <c r="BK906">
        <f>(BG906*BE906/AS906)</f>
        <v>0</v>
      </c>
      <c r="BL906">
        <f>(1-BK906)</f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f>$B$11*CS906+$C$11*CT906+$F$11*CU906*(1-CX906)</f>
        <v>0</v>
      </c>
      <c r="BV906">
        <f>BU906*BW906</f>
        <v>0</v>
      </c>
      <c r="BW906">
        <f>($B$11*$D$9+$C$11*$D$9+$F$11*((DH906+CZ906)/MAX(DH906+CZ906+DI906, 0.1)*$I$9+DI906/MAX(DH906+CZ906+DI906, 0.1)*$J$9))/($B$11+$C$11+$F$11)</f>
        <v>0</v>
      </c>
      <c r="BX906">
        <f>($B$11*$K$9+$C$11*$K$9+$F$11*((DH906+CZ906)/MAX(DH906+CZ906+DI906, 0.1)*$P$9+DI906/MAX(DH906+CZ906+DI906, 0.1)*$Q$9))/($B$11+$C$11+$F$11)</f>
        <v>0</v>
      </c>
      <c r="BY906">
        <v>6</v>
      </c>
      <c r="BZ906">
        <v>0.5</v>
      </c>
      <c r="CA906" t="s">
        <v>304</v>
      </c>
      <c r="CB906">
        <v>2</v>
      </c>
      <c r="CC906">
        <v>1625678993.5</v>
      </c>
      <c r="CD906">
        <v>406.148666666667</v>
      </c>
      <c r="CE906">
        <v>419.962</v>
      </c>
      <c r="CF906">
        <v>25.4274666666667</v>
      </c>
      <c r="CG906">
        <v>20.6157666666667</v>
      </c>
      <c r="CH906">
        <v>420.490666666667</v>
      </c>
      <c r="CI906">
        <v>27.1417333333333</v>
      </c>
      <c r="CJ906">
        <v>500.000333333333</v>
      </c>
      <c r="CK906">
        <v>100.415333333333</v>
      </c>
      <c r="CL906">
        <v>0.0997080333333333</v>
      </c>
      <c r="CM906">
        <v>40.0672</v>
      </c>
      <c r="CN906">
        <v>38.8492666666667</v>
      </c>
      <c r="CO906">
        <v>999.9</v>
      </c>
      <c r="CP906">
        <v>0</v>
      </c>
      <c r="CQ906">
        <v>0</v>
      </c>
      <c r="CR906">
        <v>10007.4666666667</v>
      </c>
      <c r="CS906">
        <v>0</v>
      </c>
      <c r="CT906">
        <v>5.01784</v>
      </c>
      <c r="CU906">
        <v>1046.08333333333</v>
      </c>
      <c r="CV906">
        <v>0.961998333333333</v>
      </c>
      <c r="CW906">
        <v>0.0380019</v>
      </c>
      <c r="CX906">
        <v>0</v>
      </c>
      <c r="CY906">
        <v>1034.93666666667</v>
      </c>
      <c r="CZ906">
        <v>4.99912</v>
      </c>
      <c r="DA906">
        <v>10903.1666666667</v>
      </c>
      <c r="DB906">
        <v>6713.35</v>
      </c>
      <c r="DC906">
        <v>40.437</v>
      </c>
      <c r="DD906">
        <v>42.562</v>
      </c>
      <c r="DE906">
        <v>41.7706666666667</v>
      </c>
      <c r="DF906">
        <v>42.354</v>
      </c>
      <c r="DG906">
        <v>43.3956666666667</v>
      </c>
      <c r="DH906">
        <v>1001.52333333333</v>
      </c>
      <c r="DI906">
        <v>39.56</v>
      </c>
      <c r="DJ906">
        <v>0</v>
      </c>
      <c r="DK906">
        <v>1625678995.4</v>
      </c>
      <c r="DL906">
        <v>0</v>
      </c>
      <c r="DM906">
        <v>1035.7072</v>
      </c>
      <c r="DN906">
        <v>-8.27769230409133</v>
      </c>
      <c r="DO906">
        <v>-101.538461248233</v>
      </c>
      <c r="DP906">
        <v>10911.048</v>
      </c>
      <c r="DQ906">
        <v>15</v>
      </c>
      <c r="DR906">
        <v>1625677134.6</v>
      </c>
      <c r="DS906" t="s">
        <v>305</v>
      </c>
      <c r="DT906">
        <v>1625677128.6</v>
      </c>
      <c r="DU906">
        <v>1625677134.6</v>
      </c>
      <c r="DV906">
        <v>2</v>
      </c>
      <c r="DW906">
        <v>0.041</v>
      </c>
      <c r="DX906">
        <v>0.026</v>
      </c>
      <c r="DY906">
        <v>-14.347</v>
      </c>
      <c r="DZ906">
        <v>-1.389</v>
      </c>
      <c r="EA906">
        <v>420</v>
      </c>
      <c r="EB906">
        <v>5</v>
      </c>
      <c r="EC906">
        <v>0.14</v>
      </c>
      <c r="ED906">
        <v>0.08</v>
      </c>
      <c r="EE906">
        <v>-13.8899219512195</v>
      </c>
      <c r="EF906">
        <v>0.400448780487805</v>
      </c>
      <c r="EG906">
        <v>0.0475129533670152</v>
      </c>
      <c r="EH906">
        <v>1</v>
      </c>
      <c r="EI906">
        <v>1036.11151515152</v>
      </c>
      <c r="EJ906">
        <v>-7.9218805241447</v>
      </c>
      <c r="EK906">
        <v>0.774284112024826</v>
      </c>
      <c r="EL906">
        <v>1</v>
      </c>
      <c r="EM906">
        <v>4.81057658536585</v>
      </c>
      <c r="EN906">
        <v>0.0232956794425022</v>
      </c>
      <c r="EO906">
        <v>0.00498452953464387</v>
      </c>
      <c r="EP906">
        <v>1</v>
      </c>
      <c r="EQ906">
        <v>3</v>
      </c>
      <c r="ER906">
        <v>3</v>
      </c>
      <c r="ES906" t="s">
        <v>306</v>
      </c>
      <c r="ET906">
        <v>100</v>
      </c>
      <c r="EU906">
        <v>100</v>
      </c>
      <c r="EV906">
        <v>-14.342</v>
      </c>
      <c r="EW906">
        <v>-1.7144</v>
      </c>
      <c r="EX906">
        <v>-14.3476998515065</v>
      </c>
      <c r="EY906">
        <v>0.000485247639819423</v>
      </c>
      <c r="EZ906">
        <v>-1.36446825205216e-06</v>
      </c>
      <c r="FA906">
        <v>5.78542989185787e-10</v>
      </c>
      <c r="FB906">
        <v>-1.1099058739466</v>
      </c>
      <c r="FC906">
        <v>-0.0508365997127688</v>
      </c>
      <c r="FD906">
        <v>0.00161886503163497</v>
      </c>
      <c r="FE906">
        <v>-2.08621555845513e-05</v>
      </c>
      <c r="FF906">
        <v>0</v>
      </c>
      <c r="FG906">
        <v>2096</v>
      </c>
      <c r="FH906">
        <v>2</v>
      </c>
      <c r="FI906">
        <v>28</v>
      </c>
      <c r="FJ906">
        <v>31.1</v>
      </c>
      <c r="FK906">
        <v>31</v>
      </c>
      <c r="FL906">
        <v>18</v>
      </c>
      <c r="FM906">
        <v>496.457</v>
      </c>
      <c r="FN906">
        <v>519.316</v>
      </c>
      <c r="FO906">
        <v>47.87</v>
      </c>
      <c r="FP906">
        <v>27.7254</v>
      </c>
      <c r="FQ906">
        <v>30.0006</v>
      </c>
      <c r="FR906">
        <v>27.4006</v>
      </c>
      <c r="FS906">
        <v>27.3412</v>
      </c>
      <c r="FT906">
        <v>21.7268</v>
      </c>
      <c r="FU906">
        <v>0</v>
      </c>
      <c r="FV906">
        <v>45.0486</v>
      </c>
      <c r="FW906">
        <v>48.57</v>
      </c>
      <c r="FX906">
        <v>420</v>
      </c>
      <c r="FY906">
        <v>21.0286</v>
      </c>
      <c r="FZ906">
        <v>101.566</v>
      </c>
      <c r="GA906">
        <v>96.0432</v>
      </c>
    </row>
    <row r="907" spans="1:183">
      <c r="A907">
        <v>891</v>
      </c>
      <c r="B907">
        <v>1625678996.5</v>
      </c>
      <c r="C907">
        <v>1780.40000009537</v>
      </c>
      <c r="D907" t="s">
        <v>2088</v>
      </c>
      <c r="E907" t="s">
        <v>2089</v>
      </c>
      <c r="F907">
        <v>1</v>
      </c>
      <c r="G907" t="s">
        <v>302</v>
      </c>
      <c r="H907">
        <v>1625678995.5</v>
      </c>
      <c r="I907">
        <f>(J907)/1000</f>
        <v>0</v>
      </c>
      <c r="J907">
        <f>1000*CJ907*AH907*(CF907-CG907)/(100*BY907*(1000-AH907*CF907))</f>
        <v>0</v>
      </c>
      <c r="K907">
        <f>CJ907*AH907*(CE907-CD907*(1000-AH907*CG907)/(1000-AH907*CF907))/(100*BY907)</f>
        <v>0</v>
      </c>
      <c r="L907">
        <f>CD907 - IF(AH907&gt;1, K907*BY907*100.0/(AJ907*CR907), 0)</f>
        <v>0</v>
      </c>
      <c r="M907">
        <f>((S907-I907/2)*L907-K907)/(S907+I907/2)</f>
        <v>0</v>
      </c>
      <c r="N907">
        <f>M907*(CK907+CL907)/1000.0</f>
        <v>0</v>
      </c>
      <c r="O907">
        <f>(CD907 - IF(AH907&gt;1, K907*BY907*100.0/(AJ907*CR907), 0))*(CK907+CL907)/1000.0</f>
        <v>0</v>
      </c>
      <c r="P907">
        <f>2.0/((1/R907-1/Q907)+SIGN(R907)*SQRT((1/R907-1/Q907)*(1/R907-1/Q907) + 4*BZ907/((BZ907+1)*(BZ907+1))*(2*1/R907*1/Q907-1/Q907*1/Q907)))</f>
        <v>0</v>
      </c>
      <c r="Q907">
        <f>IF(LEFT(CA907,1)&lt;&gt;"0",IF(LEFT(CA907,1)="1",3.0,CB907),$D$5+$E$5*(CR907*CK907/($K$5*1000))+$F$5*(CR907*CK907/($K$5*1000))*MAX(MIN(BY907,$J$5),$I$5)*MAX(MIN(BY907,$J$5),$I$5)+$G$5*MAX(MIN(BY907,$J$5),$I$5)*(CR907*CK907/($K$5*1000))+$H$5*(CR907*CK907/($K$5*1000))*(CR907*CK907/($K$5*1000)))</f>
        <v>0</v>
      </c>
      <c r="R907">
        <f>I907*(1000-(1000*0.61365*exp(17.502*V907/(240.97+V907))/(CK907+CL907)+CF907)/2)/(1000*0.61365*exp(17.502*V907/(240.97+V907))/(CK907+CL907)-CF907)</f>
        <v>0</v>
      </c>
      <c r="S907">
        <f>1/((BZ907+1)/(P907/1.6)+1/(Q907/1.37)) + BZ907/((BZ907+1)/(P907/1.6) + BZ907/(Q907/1.37))</f>
        <v>0</v>
      </c>
      <c r="T907">
        <f>(BU907*BX907)</f>
        <v>0</v>
      </c>
      <c r="U907">
        <f>(CM907+(T907+2*0.95*5.67E-8*(((CM907+$B$7)+273)^4-(CM907+273)^4)-44100*I907)/(1.84*29.3*Q907+8*0.95*5.67E-8*(CM907+273)^3))</f>
        <v>0</v>
      </c>
      <c r="V907">
        <f>($C$7*CN907+$D$7*CO907+$E$7*U907)</f>
        <v>0</v>
      </c>
      <c r="W907">
        <f>0.61365*exp(17.502*V907/(240.97+V907))</f>
        <v>0</v>
      </c>
      <c r="X907">
        <f>(Y907/Z907*100)</f>
        <v>0</v>
      </c>
      <c r="Y907">
        <f>CF907*(CK907+CL907)/1000</f>
        <v>0</v>
      </c>
      <c r="Z907">
        <f>0.61365*exp(17.502*CM907/(240.97+CM907))</f>
        <v>0</v>
      </c>
      <c r="AA907">
        <f>(W907-CF907*(CK907+CL907)/1000)</f>
        <v>0</v>
      </c>
      <c r="AB907">
        <f>(-I907*44100)</f>
        <v>0</v>
      </c>
      <c r="AC907">
        <f>2*29.3*Q907*0.92*(CM907-V907)</f>
        <v>0</v>
      </c>
      <c r="AD907">
        <f>2*0.95*5.67E-8*(((CM907+$B$7)+273)^4-(V907+273)^4)</f>
        <v>0</v>
      </c>
      <c r="AE907">
        <f>T907+AD907+AB907+AC907</f>
        <v>0</v>
      </c>
      <c r="AF907">
        <v>0</v>
      </c>
      <c r="AG907">
        <v>0</v>
      </c>
      <c r="AH907">
        <f>IF(AF907*$H$13&gt;=AJ907,1.0,(AJ907/(AJ907-AF907*$H$13)))</f>
        <v>0</v>
      </c>
      <c r="AI907">
        <f>(AH907-1)*100</f>
        <v>0</v>
      </c>
      <c r="AJ907">
        <f>MAX(0,($B$13+$C$13*CR907)/(1+$D$13*CR907)*CK907/(CM907+273)*$E$13)</f>
        <v>0</v>
      </c>
      <c r="AK907" t="s">
        <v>303</v>
      </c>
      <c r="AL907" t="s">
        <v>303</v>
      </c>
      <c r="AM907">
        <v>0</v>
      </c>
      <c r="AN907">
        <v>0</v>
      </c>
      <c r="AO907">
        <f>1-AM907/AN907</f>
        <v>0</v>
      </c>
      <c r="AP907">
        <v>0</v>
      </c>
      <c r="AQ907" t="s">
        <v>303</v>
      </c>
      <c r="AR907" t="s">
        <v>303</v>
      </c>
      <c r="AS907">
        <v>0</v>
      </c>
      <c r="AT907">
        <v>0</v>
      </c>
      <c r="AU907">
        <f>1-AS907/AT907</f>
        <v>0</v>
      </c>
      <c r="AV907">
        <v>0.5</v>
      </c>
      <c r="AW907">
        <f>BV907</f>
        <v>0</v>
      </c>
      <c r="AX907">
        <f>K907</f>
        <v>0</v>
      </c>
      <c r="AY907">
        <f>AU907*AV907*AW907</f>
        <v>0</v>
      </c>
      <c r="AZ907">
        <f>(AX907-AP907)/AW907</f>
        <v>0</v>
      </c>
      <c r="BA907">
        <f>(AN907-AT907)/AT907</f>
        <v>0</v>
      </c>
      <c r="BB907">
        <f>AM907/(AO907+AM907/AT907)</f>
        <v>0</v>
      </c>
      <c r="BC907" t="s">
        <v>303</v>
      </c>
      <c r="BD907">
        <v>0</v>
      </c>
      <c r="BE907">
        <f>IF(BD907&lt;&gt;0, BD907, BB907)</f>
        <v>0</v>
      </c>
      <c r="BF907">
        <f>1-BE907/AT907</f>
        <v>0</v>
      </c>
      <c r="BG907">
        <f>(AT907-AS907)/(AT907-BE907)</f>
        <v>0</v>
      </c>
      <c r="BH907">
        <f>(AN907-AT907)/(AN907-BE907)</f>
        <v>0</v>
      </c>
      <c r="BI907">
        <f>(AT907-AS907)/(AT907-AM907)</f>
        <v>0</v>
      </c>
      <c r="BJ907">
        <f>(AN907-AT907)/(AN907-AM907)</f>
        <v>0</v>
      </c>
      <c r="BK907">
        <f>(BG907*BE907/AS907)</f>
        <v>0</v>
      </c>
      <c r="BL907">
        <f>(1-BK907)</f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f>$B$11*CS907+$C$11*CT907+$F$11*CU907*(1-CX907)</f>
        <v>0</v>
      </c>
      <c r="BV907">
        <f>BU907*BW907</f>
        <v>0</v>
      </c>
      <c r="BW907">
        <f>($B$11*$D$9+$C$11*$D$9+$F$11*((DH907+CZ907)/MAX(DH907+CZ907+DI907, 0.1)*$I$9+DI907/MAX(DH907+CZ907+DI907, 0.1)*$J$9))/($B$11+$C$11+$F$11)</f>
        <v>0</v>
      </c>
      <c r="BX907">
        <f>($B$11*$K$9+$C$11*$K$9+$F$11*((DH907+CZ907)/MAX(DH907+CZ907+DI907, 0.1)*$P$9+DI907/MAX(DH907+CZ907+DI907, 0.1)*$Q$9))/($B$11+$C$11+$F$11)</f>
        <v>0</v>
      </c>
      <c r="BY907">
        <v>6</v>
      </c>
      <c r="BZ907">
        <v>0.5</v>
      </c>
      <c r="CA907" t="s">
        <v>304</v>
      </c>
      <c r="CB907">
        <v>2</v>
      </c>
      <c r="CC907">
        <v>1625678995.5</v>
      </c>
      <c r="CD907">
        <v>406.158</v>
      </c>
      <c r="CE907">
        <v>419.920333333333</v>
      </c>
      <c r="CF907">
        <v>25.4598333333333</v>
      </c>
      <c r="CG907">
        <v>20.6470333333333</v>
      </c>
      <c r="CH907">
        <v>420.499666666667</v>
      </c>
      <c r="CI907">
        <v>27.1744</v>
      </c>
      <c r="CJ907">
        <v>499.995666666667</v>
      </c>
      <c r="CK907">
        <v>100.416666666667</v>
      </c>
      <c r="CL907">
        <v>0.0998787666666667</v>
      </c>
      <c r="CM907">
        <v>40.0912666666667</v>
      </c>
      <c r="CN907">
        <v>38.868</v>
      </c>
      <c r="CO907">
        <v>999.9</v>
      </c>
      <c r="CP907">
        <v>0</v>
      </c>
      <c r="CQ907">
        <v>0</v>
      </c>
      <c r="CR907">
        <v>9979.37333333333</v>
      </c>
      <c r="CS907">
        <v>0</v>
      </c>
      <c r="CT907">
        <v>5.02978666666667</v>
      </c>
      <c r="CU907">
        <v>1045.98</v>
      </c>
      <c r="CV907">
        <v>0.962004</v>
      </c>
      <c r="CW907">
        <v>0.0379959666666667</v>
      </c>
      <c r="CX907">
        <v>0</v>
      </c>
      <c r="CY907">
        <v>1034.38</v>
      </c>
      <c r="CZ907">
        <v>4.99912</v>
      </c>
      <c r="DA907">
        <v>10899.8</v>
      </c>
      <c r="DB907">
        <v>6712.67333333333</v>
      </c>
      <c r="DC907">
        <v>40.437</v>
      </c>
      <c r="DD907">
        <v>42.562</v>
      </c>
      <c r="DE907">
        <v>41.6873333333333</v>
      </c>
      <c r="DF907">
        <v>42.3536666666667</v>
      </c>
      <c r="DG907">
        <v>43.3956666666667</v>
      </c>
      <c r="DH907">
        <v>1001.43</v>
      </c>
      <c r="DI907">
        <v>39.55</v>
      </c>
      <c r="DJ907">
        <v>0</v>
      </c>
      <c r="DK907">
        <v>1625678997.2</v>
      </c>
      <c r="DL907">
        <v>0</v>
      </c>
      <c r="DM907">
        <v>1035.47076923077</v>
      </c>
      <c r="DN907">
        <v>-8.41709403086994</v>
      </c>
      <c r="DO907">
        <v>-87.3059827755118</v>
      </c>
      <c r="DP907">
        <v>10908.5653846154</v>
      </c>
      <c r="DQ907">
        <v>15</v>
      </c>
      <c r="DR907">
        <v>1625677134.6</v>
      </c>
      <c r="DS907" t="s">
        <v>305</v>
      </c>
      <c r="DT907">
        <v>1625677128.6</v>
      </c>
      <c r="DU907">
        <v>1625677134.6</v>
      </c>
      <c r="DV907">
        <v>2</v>
      </c>
      <c r="DW907">
        <v>0.041</v>
      </c>
      <c r="DX907">
        <v>0.026</v>
      </c>
      <c r="DY907">
        <v>-14.347</v>
      </c>
      <c r="DZ907">
        <v>-1.389</v>
      </c>
      <c r="EA907">
        <v>420</v>
      </c>
      <c r="EB907">
        <v>5</v>
      </c>
      <c r="EC907">
        <v>0.14</v>
      </c>
      <c r="ED907">
        <v>0.08</v>
      </c>
      <c r="EE907">
        <v>-13.8710902439024</v>
      </c>
      <c r="EF907">
        <v>0.463931707317043</v>
      </c>
      <c r="EG907">
        <v>0.0543008772550887</v>
      </c>
      <c r="EH907">
        <v>1</v>
      </c>
      <c r="EI907">
        <v>1035.85685714286</v>
      </c>
      <c r="EJ907">
        <v>-8.49088062622252</v>
      </c>
      <c r="EK907">
        <v>0.872024807735505</v>
      </c>
      <c r="EL907">
        <v>1</v>
      </c>
      <c r="EM907">
        <v>4.81160268292683</v>
      </c>
      <c r="EN907">
        <v>0.0112193728223095</v>
      </c>
      <c r="EO907">
        <v>0.0040291535299312</v>
      </c>
      <c r="EP907">
        <v>1</v>
      </c>
      <c r="EQ907">
        <v>3</v>
      </c>
      <c r="ER907">
        <v>3</v>
      </c>
      <c r="ES907" t="s">
        <v>306</v>
      </c>
      <c r="ET907">
        <v>100</v>
      </c>
      <c r="EU907">
        <v>100</v>
      </c>
      <c r="EV907">
        <v>-14.342</v>
      </c>
      <c r="EW907">
        <v>-1.7147</v>
      </c>
      <c r="EX907">
        <v>-14.3476998515065</v>
      </c>
      <c r="EY907">
        <v>0.000485247639819423</v>
      </c>
      <c r="EZ907">
        <v>-1.36446825205216e-06</v>
      </c>
      <c r="FA907">
        <v>5.78542989185787e-10</v>
      </c>
      <c r="FB907">
        <v>-1.1099058739466</v>
      </c>
      <c r="FC907">
        <v>-0.0508365997127688</v>
      </c>
      <c r="FD907">
        <v>0.00161886503163497</v>
      </c>
      <c r="FE907">
        <v>-2.08621555845513e-05</v>
      </c>
      <c r="FF907">
        <v>0</v>
      </c>
      <c r="FG907">
        <v>2096</v>
      </c>
      <c r="FH907">
        <v>2</v>
      </c>
      <c r="FI907">
        <v>28</v>
      </c>
      <c r="FJ907">
        <v>31.1</v>
      </c>
      <c r="FK907">
        <v>31</v>
      </c>
      <c r="FL907">
        <v>18</v>
      </c>
      <c r="FM907">
        <v>496.203</v>
      </c>
      <c r="FN907">
        <v>519.547</v>
      </c>
      <c r="FO907">
        <v>47.8927</v>
      </c>
      <c r="FP907">
        <v>27.7294</v>
      </c>
      <c r="FQ907">
        <v>30.0005</v>
      </c>
      <c r="FR907">
        <v>27.4035</v>
      </c>
      <c r="FS907">
        <v>27.3446</v>
      </c>
      <c r="FT907">
        <v>21.7266</v>
      </c>
      <c r="FU907">
        <v>0</v>
      </c>
      <c r="FV907">
        <v>45.0486</v>
      </c>
      <c r="FW907">
        <v>48.64</v>
      </c>
      <c r="FX907">
        <v>420</v>
      </c>
      <c r="FY907">
        <v>21.0553</v>
      </c>
      <c r="FZ907">
        <v>101.566</v>
      </c>
      <c r="GA907">
        <v>96.0418</v>
      </c>
    </row>
    <row r="908" spans="1:183">
      <c r="A908">
        <v>892</v>
      </c>
      <c r="B908">
        <v>1625678998.5</v>
      </c>
      <c r="C908">
        <v>1782.40000009537</v>
      </c>
      <c r="D908" t="s">
        <v>2090</v>
      </c>
      <c r="E908" t="s">
        <v>2091</v>
      </c>
      <c r="F908">
        <v>1</v>
      </c>
      <c r="G908" t="s">
        <v>302</v>
      </c>
      <c r="H908">
        <v>1625678997.5</v>
      </c>
      <c r="I908">
        <f>(J908)/1000</f>
        <v>0</v>
      </c>
      <c r="J908">
        <f>1000*CJ908*AH908*(CF908-CG908)/(100*BY908*(1000-AH908*CF908))</f>
        <v>0</v>
      </c>
      <c r="K908">
        <f>CJ908*AH908*(CE908-CD908*(1000-AH908*CG908)/(1000-AH908*CF908))/(100*BY908)</f>
        <v>0</v>
      </c>
      <c r="L908">
        <f>CD908 - IF(AH908&gt;1, K908*BY908*100.0/(AJ908*CR908), 0)</f>
        <v>0</v>
      </c>
      <c r="M908">
        <f>((S908-I908/2)*L908-K908)/(S908+I908/2)</f>
        <v>0</v>
      </c>
      <c r="N908">
        <f>M908*(CK908+CL908)/1000.0</f>
        <v>0</v>
      </c>
      <c r="O908">
        <f>(CD908 - IF(AH908&gt;1, K908*BY908*100.0/(AJ908*CR908), 0))*(CK908+CL908)/1000.0</f>
        <v>0</v>
      </c>
      <c r="P908">
        <f>2.0/((1/R908-1/Q908)+SIGN(R908)*SQRT((1/R908-1/Q908)*(1/R908-1/Q908) + 4*BZ908/((BZ908+1)*(BZ908+1))*(2*1/R908*1/Q908-1/Q908*1/Q908)))</f>
        <v>0</v>
      </c>
      <c r="Q908">
        <f>IF(LEFT(CA908,1)&lt;&gt;"0",IF(LEFT(CA908,1)="1",3.0,CB908),$D$5+$E$5*(CR908*CK908/($K$5*1000))+$F$5*(CR908*CK908/($K$5*1000))*MAX(MIN(BY908,$J$5),$I$5)*MAX(MIN(BY908,$J$5),$I$5)+$G$5*MAX(MIN(BY908,$J$5),$I$5)*(CR908*CK908/($K$5*1000))+$H$5*(CR908*CK908/($K$5*1000))*(CR908*CK908/($K$5*1000)))</f>
        <v>0</v>
      </c>
      <c r="R908">
        <f>I908*(1000-(1000*0.61365*exp(17.502*V908/(240.97+V908))/(CK908+CL908)+CF908)/2)/(1000*0.61365*exp(17.502*V908/(240.97+V908))/(CK908+CL908)-CF908)</f>
        <v>0</v>
      </c>
      <c r="S908">
        <f>1/((BZ908+1)/(P908/1.6)+1/(Q908/1.37)) + BZ908/((BZ908+1)/(P908/1.6) + BZ908/(Q908/1.37))</f>
        <v>0</v>
      </c>
      <c r="T908">
        <f>(BU908*BX908)</f>
        <v>0</v>
      </c>
      <c r="U908">
        <f>(CM908+(T908+2*0.95*5.67E-8*(((CM908+$B$7)+273)^4-(CM908+273)^4)-44100*I908)/(1.84*29.3*Q908+8*0.95*5.67E-8*(CM908+273)^3))</f>
        <v>0</v>
      </c>
      <c r="V908">
        <f>($C$7*CN908+$D$7*CO908+$E$7*U908)</f>
        <v>0</v>
      </c>
      <c r="W908">
        <f>0.61365*exp(17.502*V908/(240.97+V908))</f>
        <v>0</v>
      </c>
      <c r="X908">
        <f>(Y908/Z908*100)</f>
        <v>0</v>
      </c>
      <c r="Y908">
        <f>CF908*(CK908+CL908)/1000</f>
        <v>0</v>
      </c>
      <c r="Z908">
        <f>0.61365*exp(17.502*CM908/(240.97+CM908))</f>
        <v>0</v>
      </c>
      <c r="AA908">
        <f>(W908-CF908*(CK908+CL908)/1000)</f>
        <v>0</v>
      </c>
      <c r="AB908">
        <f>(-I908*44100)</f>
        <v>0</v>
      </c>
      <c r="AC908">
        <f>2*29.3*Q908*0.92*(CM908-V908)</f>
        <v>0</v>
      </c>
      <c r="AD908">
        <f>2*0.95*5.67E-8*(((CM908+$B$7)+273)^4-(V908+273)^4)</f>
        <v>0</v>
      </c>
      <c r="AE908">
        <f>T908+AD908+AB908+AC908</f>
        <v>0</v>
      </c>
      <c r="AF908">
        <v>0</v>
      </c>
      <c r="AG908">
        <v>0</v>
      </c>
      <c r="AH908">
        <f>IF(AF908*$H$13&gt;=AJ908,1.0,(AJ908/(AJ908-AF908*$H$13)))</f>
        <v>0</v>
      </c>
      <c r="AI908">
        <f>(AH908-1)*100</f>
        <v>0</v>
      </c>
      <c r="AJ908">
        <f>MAX(0,($B$13+$C$13*CR908)/(1+$D$13*CR908)*CK908/(CM908+273)*$E$13)</f>
        <v>0</v>
      </c>
      <c r="AK908" t="s">
        <v>303</v>
      </c>
      <c r="AL908" t="s">
        <v>303</v>
      </c>
      <c r="AM908">
        <v>0</v>
      </c>
      <c r="AN908">
        <v>0</v>
      </c>
      <c r="AO908">
        <f>1-AM908/AN908</f>
        <v>0</v>
      </c>
      <c r="AP908">
        <v>0</v>
      </c>
      <c r="AQ908" t="s">
        <v>303</v>
      </c>
      <c r="AR908" t="s">
        <v>303</v>
      </c>
      <c r="AS908">
        <v>0</v>
      </c>
      <c r="AT908">
        <v>0</v>
      </c>
      <c r="AU908">
        <f>1-AS908/AT908</f>
        <v>0</v>
      </c>
      <c r="AV908">
        <v>0.5</v>
      </c>
      <c r="AW908">
        <f>BV908</f>
        <v>0</v>
      </c>
      <c r="AX908">
        <f>K908</f>
        <v>0</v>
      </c>
      <c r="AY908">
        <f>AU908*AV908*AW908</f>
        <v>0</v>
      </c>
      <c r="AZ908">
        <f>(AX908-AP908)/AW908</f>
        <v>0</v>
      </c>
      <c r="BA908">
        <f>(AN908-AT908)/AT908</f>
        <v>0</v>
      </c>
      <c r="BB908">
        <f>AM908/(AO908+AM908/AT908)</f>
        <v>0</v>
      </c>
      <c r="BC908" t="s">
        <v>303</v>
      </c>
      <c r="BD908">
        <v>0</v>
      </c>
      <c r="BE908">
        <f>IF(BD908&lt;&gt;0, BD908, BB908)</f>
        <v>0</v>
      </c>
      <c r="BF908">
        <f>1-BE908/AT908</f>
        <v>0</v>
      </c>
      <c r="BG908">
        <f>(AT908-AS908)/(AT908-BE908)</f>
        <v>0</v>
      </c>
      <c r="BH908">
        <f>(AN908-AT908)/(AN908-BE908)</f>
        <v>0</v>
      </c>
      <c r="BI908">
        <f>(AT908-AS908)/(AT908-AM908)</f>
        <v>0</v>
      </c>
      <c r="BJ908">
        <f>(AN908-AT908)/(AN908-AM908)</f>
        <v>0</v>
      </c>
      <c r="BK908">
        <f>(BG908*BE908/AS908)</f>
        <v>0</v>
      </c>
      <c r="BL908">
        <f>(1-BK908)</f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f>$B$11*CS908+$C$11*CT908+$F$11*CU908*(1-CX908)</f>
        <v>0</v>
      </c>
      <c r="BV908">
        <f>BU908*BW908</f>
        <v>0</v>
      </c>
      <c r="BW908">
        <f>($B$11*$D$9+$C$11*$D$9+$F$11*((DH908+CZ908)/MAX(DH908+CZ908+DI908, 0.1)*$I$9+DI908/MAX(DH908+CZ908+DI908, 0.1)*$J$9))/($B$11+$C$11+$F$11)</f>
        <v>0</v>
      </c>
      <c r="BX908">
        <f>($B$11*$K$9+$C$11*$K$9+$F$11*((DH908+CZ908)/MAX(DH908+CZ908+DI908, 0.1)*$P$9+DI908/MAX(DH908+CZ908+DI908, 0.1)*$Q$9))/($B$11+$C$11+$F$11)</f>
        <v>0</v>
      </c>
      <c r="BY908">
        <v>6</v>
      </c>
      <c r="BZ908">
        <v>0.5</v>
      </c>
      <c r="CA908" t="s">
        <v>304</v>
      </c>
      <c r="CB908">
        <v>2</v>
      </c>
      <c r="CC908">
        <v>1625678997.5</v>
      </c>
      <c r="CD908">
        <v>406.175333333333</v>
      </c>
      <c r="CE908">
        <v>419.928</v>
      </c>
      <c r="CF908">
        <v>25.4925</v>
      </c>
      <c r="CG908">
        <v>20.6820333333333</v>
      </c>
      <c r="CH908">
        <v>420.517333333333</v>
      </c>
      <c r="CI908">
        <v>27.2073666666667</v>
      </c>
      <c r="CJ908">
        <v>500.056</v>
      </c>
      <c r="CK908">
        <v>100.417333333333</v>
      </c>
      <c r="CL908">
        <v>0.100285333333333</v>
      </c>
      <c r="CM908">
        <v>40.1146333333333</v>
      </c>
      <c r="CN908">
        <v>38.8899666666667</v>
      </c>
      <c r="CO908">
        <v>999.9</v>
      </c>
      <c r="CP908">
        <v>0</v>
      </c>
      <c r="CQ908">
        <v>0</v>
      </c>
      <c r="CR908">
        <v>9981.86666666667</v>
      </c>
      <c r="CS908">
        <v>0</v>
      </c>
      <c r="CT908">
        <v>5.05965666666667</v>
      </c>
      <c r="CU908">
        <v>1046.07333333333</v>
      </c>
      <c r="CV908">
        <v>0.962017</v>
      </c>
      <c r="CW908">
        <v>0.0379828666666667</v>
      </c>
      <c r="CX908">
        <v>0</v>
      </c>
      <c r="CY908">
        <v>1034.16666666667</v>
      </c>
      <c r="CZ908">
        <v>4.99912</v>
      </c>
      <c r="DA908">
        <v>10899.6333333333</v>
      </c>
      <c r="DB908">
        <v>6713.29666666667</v>
      </c>
      <c r="DC908">
        <v>40.5413333333333</v>
      </c>
      <c r="DD908">
        <v>42.604</v>
      </c>
      <c r="DE908">
        <v>41.7703333333333</v>
      </c>
      <c r="DF908">
        <v>42.4163333333333</v>
      </c>
      <c r="DG908">
        <v>43.4373333333333</v>
      </c>
      <c r="DH908">
        <v>1001.53333333333</v>
      </c>
      <c r="DI908">
        <v>39.54</v>
      </c>
      <c r="DJ908">
        <v>0</v>
      </c>
      <c r="DK908">
        <v>1625678999.6</v>
      </c>
      <c r="DL908">
        <v>0</v>
      </c>
      <c r="DM908">
        <v>1035.12923076923</v>
      </c>
      <c r="DN908">
        <v>-8.3507692457267</v>
      </c>
      <c r="DO908">
        <v>-68.9811963853491</v>
      </c>
      <c r="DP908">
        <v>10905.1730769231</v>
      </c>
      <c r="DQ908">
        <v>15</v>
      </c>
      <c r="DR908">
        <v>1625677134.6</v>
      </c>
      <c r="DS908" t="s">
        <v>305</v>
      </c>
      <c r="DT908">
        <v>1625677128.6</v>
      </c>
      <c r="DU908">
        <v>1625677134.6</v>
      </c>
      <c r="DV908">
        <v>2</v>
      </c>
      <c r="DW908">
        <v>0.041</v>
      </c>
      <c r="DX908">
        <v>0.026</v>
      </c>
      <c r="DY908">
        <v>-14.347</v>
      </c>
      <c r="DZ908">
        <v>-1.389</v>
      </c>
      <c r="EA908">
        <v>420</v>
      </c>
      <c r="EB908">
        <v>5</v>
      </c>
      <c r="EC908">
        <v>0.14</v>
      </c>
      <c r="ED908">
        <v>0.08</v>
      </c>
      <c r="EE908">
        <v>-13.8533073170732</v>
      </c>
      <c r="EF908">
        <v>0.508488501742178</v>
      </c>
      <c r="EG908">
        <v>0.0583845719273795</v>
      </c>
      <c r="EH908">
        <v>0</v>
      </c>
      <c r="EI908">
        <v>1035.51909090909</v>
      </c>
      <c r="EJ908">
        <v>-8.75701850756163</v>
      </c>
      <c r="EK908">
        <v>0.851378075885908</v>
      </c>
      <c r="EL908">
        <v>1</v>
      </c>
      <c r="EM908">
        <v>4.81171512195122</v>
      </c>
      <c r="EN908">
        <v>0.00710717770035607</v>
      </c>
      <c r="EO908">
        <v>0.00401750142103952</v>
      </c>
      <c r="EP908">
        <v>1</v>
      </c>
      <c r="EQ908">
        <v>2</v>
      </c>
      <c r="ER908">
        <v>3</v>
      </c>
      <c r="ES908" t="s">
        <v>349</v>
      </c>
      <c r="ET908">
        <v>100</v>
      </c>
      <c r="EU908">
        <v>100</v>
      </c>
      <c r="EV908">
        <v>-14.342</v>
      </c>
      <c r="EW908">
        <v>-1.715</v>
      </c>
      <c r="EX908">
        <v>-14.3476998515065</v>
      </c>
      <c r="EY908">
        <v>0.000485247639819423</v>
      </c>
      <c r="EZ908">
        <v>-1.36446825205216e-06</v>
      </c>
      <c r="FA908">
        <v>5.78542989185787e-10</v>
      </c>
      <c r="FB908">
        <v>-1.1099058739466</v>
      </c>
      <c r="FC908">
        <v>-0.0508365997127688</v>
      </c>
      <c r="FD908">
        <v>0.00161886503163497</v>
      </c>
      <c r="FE908">
        <v>-2.08621555845513e-05</v>
      </c>
      <c r="FF908">
        <v>0</v>
      </c>
      <c r="FG908">
        <v>2096</v>
      </c>
      <c r="FH908">
        <v>2</v>
      </c>
      <c r="FI908">
        <v>28</v>
      </c>
      <c r="FJ908">
        <v>31.2</v>
      </c>
      <c r="FK908">
        <v>31.1</v>
      </c>
      <c r="FL908">
        <v>18</v>
      </c>
      <c r="FM908">
        <v>496.452</v>
      </c>
      <c r="FN908">
        <v>519.41</v>
      </c>
      <c r="FO908">
        <v>47.9134</v>
      </c>
      <c r="FP908">
        <v>27.733</v>
      </c>
      <c r="FQ908">
        <v>30.0006</v>
      </c>
      <c r="FR908">
        <v>27.4069</v>
      </c>
      <c r="FS908">
        <v>27.3475</v>
      </c>
      <c r="FT908">
        <v>21.7285</v>
      </c>
      <c r="FU908">
        <v>0</v>
      </c>
      <c r="FV908">
        <v>45.4566</v>
      </c>
      <c r="FW908">
        <v>48.7</v>
      </c>
      <c r="FX908">
        <v>420</v>
      </c>
      <c r="FY908">
        <v>21.0812</v>
      </c>
      <c r="FZ908">
        <v>101.565</v>
      </c>
      <c r="GA908">
        <v>96.0409</v>
      </c>
    </row>
    <row r="909" spans="1:183">
      <c r="A909">
        <v>893</v>
      </c>
      <c r="B909">
        <v>1625679000.5</v>
      </c>
      <c r="C909">
        <v>1784.40000009537</v>
      </c>
      <c r="D909" t="s">
        <v>2092</v>
      </c>
      <c r="E909" t="s">
        <v>2093</v>
      </c>
      <c r="F909">
        <v>1</v>
      </c>
      <c r="G909" t="s">
        <v>302</v>
      </c>
      <c r="H909">
        <v>1625678999.5</v>
      </c>
      <c r="I909">
        <f>(J909)/1000</f>
        <v>0</v>
      </c>
      <c r="J909">
        <f>1000*CJ909*AH909*(CF909-CG909)/(100*BY909*(1000-AH909*CF909))</f>
        <v>0</v>
      </c>
      <c r="K909">
        <f>CJ909*AH909*(CE909-CD909*(1000-AH909*CG909)/(1000-AH909*CF909))/(100*BY909)</f>
        <v>0</v>
      </c>
      <c r="L909">
        <f>CD909 - IF(AH909&gt;1, K909*BY909*100.0/(AJ909*CR909), 0)</f>
        <v>0</v>
      </c>
      <c r="M909">
        <f>((S909-I909/2)*L909-K909)/(S909+I909/2)</f>
        <v>0</v>
      </c>
      <c r="N909">
        <f>M909*(CK909+CL909)/1000.0</f>
        <v>0</v>
      </c>
      <c r="O909">
        <f>(CD909 - IF(AH909&gt;1, K909*BY909*100.0/(AJ909*CR909), 0))*(CK909+CL909)/1000.0</f>
        <v>0</v>
      </c>
      <c r="P909">
        <f>2.0/((1/R909-1/Q909)+SIGN(R909)*SQRT((1/R909-1/Q909)*(1/R909-1/Q909) + 4*BZ909/((BZ909+1)*(BZ909+1))*(2*1/R909*1/Q909-1/Q909*1/Q909)))</f>
        <v>0</v>
      </c>
      <c r="Q909">
        <f>IF(LEFT(CA909,1)&lt;&gt;"0",IF(LEFT(CA909,1)="1",3.0,CB909),$D$5+$E$5*(CR909*CK909/($K$5*1000))+$F$5*(CR909*CK909/($K$5*1000))*MAX(MIN(BY909,$J$5),$I$5)*MAX(MIN(BY909,$J$5),$I$5)+$G$5*MAX(MIN(BY909,$J$5),$I$5)*(CR909*CK909/($K$5*1000))+$H$5*(CR909*CK909/($K$5*1000))*(CR909*CK909/($K$5*1000)))</f>
        <v>0</v>
      </c>
      <c r="R909">
        <f>I909*(1000-(1000*0.61365*exp(17.502*V909/(240.97+V909))/(CK909+CL909)+CF909)/2)/(1000*0.61365*exp(17.502*V909/(240.97+V909))/(CK909+CL909)-CF909)</f>
        <v>0</v>
      </c>
      <c r="S909">
        <f>1/((BZ909+1)/(P909/1.6)+1/(Q909/1.37)) + BZ909/((BZ909+1)/(P909/1.6) + BZ909/(Q909/1.37))</f>
        <v>0</v>
      </c>
      <c r="T909">
        <f>(BU909*BX909)</f>
        <v>0</v>
      </c>
      <c r="U909">
        <f>(CM909+(T909+2*0.95*5.67E-8*(((CM909+$B$7)+273)^4-(CM909+273)^4)-44100*I909)/(1.84*29.3*Q909+8*0.95*5.67E-8*(CM909+273)^3))</f>
        <v>0</v>
      </c>
      <c r="V909">
        <f>($C$7*CN909+$D$7*CO909+$E$7*U909)</f>
        <v>0</v>
      </c>
      <c r="W909">
        <f>0.61365*exp(17.502*V909/(240.97+V909))</f>
        <v>0</v>
      </c>
      <c r="X909">
        <f>(Y909/Z909*100)</f>
        <v>0</v>
      </c>
      <c r="Y909">
        <f>CF909*(CK909+CL909)/1000</f>
        <v>0</v>
      </c>
      <c r="Z909">
        <f>0.61365*exp(17.502*CM909/(240.97+CM909))</f>
        <v>0</v>
      </c>
      <c r="AA909">
        <f>(W909-CF909*(CK909+CL909)/1000)</f>
        <v>0</v>
      </c>
      <c r="AB909">
        <f>(-I909*44100)</f>
        <v>0</v>
      </c>
      <c r="AC909">
        <f>2*29.3*Q909*0.92*(CM909-V909)</f>
        <v>0</v>
      </c>
      <c r="AD909">
        <f>2*0.95*5.67E-8*(((CM909+$B$7)+273)^4-(V909+273)^4)</f>
        <v>0</v>
      </c>
      <c r="AE909">
        <f>T909+AD909+AB909+AC909</f>
        <v>0</v>
      </c>
      <c r="AF909">
        <v>0</v>
      </c>
      <c r="AG909">
        <v>0</v>
      </c>
      <c r="AH909">
        <f>IF(AF909*$H$13&gt;=AJ909,1.0,(AJ909/(AJ909-AF909*$H$13)))</f>
        <v>0</v>
      </c>
      <c r="AI909">
        <f>(AH909-1)*100</f>
        <v>0</v>
      </c>
      <c r="AJ909">
        <f>MAX(0,($B$13+$C$13*CR909)/(1+$D$13*CR909)*CK909/(CM909+273)*$E$13)</f>
        <v>0</v>
      </c>
      <c r="AK909" t="s">
        <v>303</v>
      </c>
      <c r="AL909" t="s">
        <v>303</v>
      </c>
      <c r="AM909">
        <v>0</v>
      </c>
      <c r="AN909">
        <v>0</v>
      </c>
      <c r="AO909">
        <f>1-AM909/AN909</f>
        <v>0</v>
      </c>
      <c r="AP909">
        <v>0</v>
      </c>
      <c r="AQ909" t="s">
        <v>303</v>
      </c>
      <c r="AR909" t="s">
        <v>303</v>
      </c>
      <c r="AS909">
        <v>0</v>
      </c>
      <c r="AT909">
        <v>0</v>
      </c>
      <c r="AU909">
        <f>1-AS909/AT909</f>
        <v>0</v>
      </c>
      <c r="AV909">
        <v>0.5</v>
      </c>
      <c r="AW909">
        <f>BV909</f>
        <v>0</v>
      </c>
      <c r="AX909">
        <f>K909</f>
        <v>0</v>
      </c>
      <c r="AY909">
        <f>AU909*AV909*AW909</f>
        <v>0</v>
      </c>
      <c r="AZ909">
        <f>(AX909-AP909)/AW909</f>
        <v>0</v>
      </c>
      <c r="BA909">
        <f>(AN909-AT909)/AT909</f>
        <v>0</v>
      </c>
      <c r="BB909">
        <f>AM909/(AO909+AM909/AT909)</f>
        <v>0</v>
      </c>
      <c r="BC909" t="s">
        <v>303</v>
      </c>
      <c r="BD909">
        <v>0</v>
      </c>
      <c r="BE909">
        <f>IF(BD909&lt;&gt;0, BD909, BB909)</f>
        <v>0</v>
      </c>
      <c r="BF909">
        <f>1-BE909/AT909</f>
        <v>0</v>
      </c>
      <c r="BG909">
        <f>(AT909-AS909)/(AT909-BE909)</f>
        <v>0</v>
      </c>
      <c r="BH909">
        <f>(AN909-AT909)/(AN909-BE909)</f>
        <v>0</v>
      </c>
      <c r="BI909">
        <f>(AT909-AS909)/(AT909-AM909)</f>
        <v>0</v>
      </c>
      <c r="BJ909">
        <f>(AN909-AT909)/(AN909-AM909)</f>
        <v>0</v>
      </c>
      <c r="BK909">
        <f>(BG909*BE909/AS909)</f>
        <v>0</v>
      </c>
      <c r="BL909">
        <f>(1-BK909)</f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f>$B$11*CS909+$C$11*CT909+$F$11*CU909*(1-CX909)</f>
        <v>0</v>
      </c>
      <c r="BV909">
        <f>BU909*BW909</f>
        <v>0</v>
      </c>
      <c r="BW909">
        <f>($B$11*$D$9+$C$11*$D$9+$F$11*((DH909+CZ909)/MAX(DH909+CZ909+DI909, 0.1)*$I$9+DI909/MAX(DH909+CZ909+DI909, 0.1)*$J$9))/($B$11+$C$11+$F$11)</f>
        <v>0</v>
      </c>
      <c r="BX909">
        <f>($B$11*$K$9+$C$11*$K$9+$F$11*((DH909+CZ909)/MAX(DH909+CZ909+DI909, 0.1)*$P$9+DI909/MAX(DH909+CZ909+DI909, 0.1)*$Q$9))/($B$11+$C$11+$F$11)</f>
        <v>0</v>
      </c>
      <c r="BY909">
        <v>6</v>
      </c>
      <c r="BZ909">
        <v>0.5</v>
      </c>
      <c r="CA909" t="s">
        <v>304</v>
      </c>
      <c r="CB909">
        <v>2</v>
      </c>
      <c r="CC909">
        <v>1625678999.5</v>
      </c>
      <c r="CD909">
        <v>406.193666666667</v>
      </c>
      <c r="CE909">
        <v>419.948333333333</v>
      </c>
      <c r="CF909">
        <v>25.5239</v>
      </c>
      <c r="CG909">
        <v>20.7181333333333</v>
      </c>
      <c r="CH909">
        <v>420.535666666667</v>
      </c>
      <c r="CI909">
        <v>27.2390333333333</v>
      </c>
      <c r="CJ909">
        <v>500.028333333333</v>
      </c>
      <c r="CK909">
        <v>100.417</v>
      </c>
      <c r="CL909">
        <v>0.0998197666666667</v>
      </c>
      <c r="CM909">
        <v>40.1384333333333</v>
      </c>
      <c r="CN909">
        <v>38.9173333333333</v>
      </c>
      <c r="CO909">
        <v>999.9</v>
      </c>
      <c r="CP909">
        <v>0</v>
      </c>
      <c r="CQ909">
        <v>0</v>
      </c>
      <c r="CR909">
        <v>10016.2333333333</v>
      </c>
      <c r="CS909">
        <v>0</v>
      </c>
      <c r="CT909">
        <v>5.11158</v>
      </c>
      <c r="CU909">
        <v>1046.09333333333</v>
      </c>
      <c r="CV909">
        <v>0.961981666666667</v>
      </c>
      <c r="CW909">
        <v>0.0380185666666667</v>
      </c>
      <c r="CX909">
        <v>0</v>
      </c>
      <c r="CY909">
        <v>1034.27333333333</v>
      </c>
      <c r="CZ909">
        <v>4.99912</v>
      </c>
      <c r="DA909">
        <v>10898.7333333333</v>
      </c>
      <c r="DB909">
        <v>6713.38</v>
      </c>
      <c r="DC909">
        <v>40.5416666666667</v>
      </c>
      <c r="DD909">
        <v>42.562</v>
      </c>
      <c r="DE909">
        <v>41.7703333333333</v>
      </c>
      <c r="DF909">
        <v>42.4373333333333</v>
      </c>
      <c r="DG909">
        <v>43.3123333333333</v>
      </c>
      <c r="DH909">
        <v>1001.51666666667</v>
      </c>
      <c r="DI909">
        <v>39.5766666666667</v>
      </c>
      <c r="DJ909">
        <v>0</v>
      </c>
      <c r="DK909">
        <v>1625679001.4</v>
      </c>
      <c r="DL909">
        <v>0</v>
      </c>
      <c r="DM909">
        <v>1034.8728</v>
      </c>
      <c r="DN909">
        <v>-8.20923077800034</v>
      </c>
      <c r="DO909">
        <v>-56.4153843145506</v>
      </c>
      <c r="DP909">
        <v>10903.068</v>
      </c>
      <c r="DQ909">
        <v>15</v>
      </c>
      <c r="DR909">
        <v>1625677134.6</v>
      </c>
      <c r="DS909" t="s">
        <v>305</v>
      </c>
      <c r="DT909">
        <v>1625677128.6</v>
      </c>
      <c r="DU909">
        <v>1625677134.6</v>
      </c>
      <c r="DV909">
        <v>2</v>
      </c>
      <c r="DW909">
        <v>0.041</v>
      </c>
      <c r="DX909">
        <v>0.026</v>
      </c>
      <c r="DY909">
        <v>-14.347</v>
      </c>
      <c r="DZ909">
        <v>-1.389</v>
      </c>
      <c r="EA909">
        <v>420</v>
      </c>
      <c r="EB909">
        <v>5</v>
      </c>
      <c r="EC909">
        <v>0.14</v>
      </c>
      <c r="ED909">
        <v>0.08</v>
      </c>
      <c r="EE909">
        <v>-13.8362</v>
      </c>
      <c r="EF909">
        <v>0.519625087107997</v>
      </c>
      <c r="EG909">
        <v>0.0592593267332496</v>
      </c>
      <c r="EH909">
        <v>0</v>
      </c>
      <c r="EI909">
        <v>1035.28606060606</v>
      </c>
      <c r="EJ909">
        <v>-8.0410252812933</v>
      </c>
      <c r="EK909">
        <v>0.792651627379596</v>
      </c>
      <c r="EL909">
        <v>1</v>
      </c>
      <c r="EM909">
        <v>4.81137365853658</v>
      </c>
      <c r="EN909">
        <v>-0.00538703832751902</v>
      </c>
      <c r="EO909">
        <v>0.00431246619278233</v>
      </c>
      <c r="EP909">
        <v>1</v>
      </c>
      <c r="EQ909">
        <v>2</v>
      </c>
      <c r="ER909">
        <v>3</v>
      </c>
      <c r="ES909" t="s">
        <v>349</v>
      </c>
      <c r="ET909">
        <v>100</v>
      </c>
      <c r="EU909">
        <v>100</v>
      </c>
      <c r="EV909">
        <v>-14.342</v>
      </c>
      <c r="EW909">
        <v>-1.7153</v>
      </c>
      <c r="EX909">
        <v>-14.3476998515065</v>
      </c>
      <c r="EY909">
        <v>0.000485247639819423</v>
      </c>
      <c r="EZ909">
        <v>-1.36446825205216e-06</v>
      </c>
      <c r="FA909">
        <v>5.78542989185787e-10</v>
      </c>
      <c r="FB909">
        <v>-1.1099058739466</v>
      </c>
      <c r="FC909">
        <v>-0.0508365997127688</v>
      </c>
      <c r="FD909">
        <v>0.00161886503163497</v>
      </c>
      <c r="FE909">
        <v>-2.08621555845513e-05</v>
      </c>
      <c r="FF909">
        <v>0</v>
      </c>
      <c r="FG909">
        <v>2096</v>
      </c>
      <c r="FH909">
        <v>2</v>
      </c>
      <c r="FI909">
        <v>28</v>
      </c>
      <c r="FJ909">
        <v>31.2</v>
      </c>
      <c r="FK909">
        <v>31.1</v>
      </c>
      <c r="FL909">
        <v>18</v>
      </c>
      <c r="FM909">
        <v>496.534</v>
      </c>
      <c r="FN909">
        <v>519.365</v>
      </c>
      <c r="FO909">
        <v>47.9387</v>
      </c>
      <c r="FP909">
        <v>27.7372</v>
      </c>
      <c r="FQ909">
        <v>30.0009</v>
      </c>
      <c r="FR909">
        <v>27.4099</v>
      </c>
      <c r="FS909">
        <v>27.3504</v>
      </c>
      <c r="FT909">
        <v>21.7287</v>
      </c>
      <c r="FU909">
        <v>0</v>
      </c>
      <c r="FV909">
        <v>45.4566</v>
      </c>
      <c r="FW909">
        <v>48.7</v>
      </c>
      <c r="FX909">
        <v>420</v>
      </c>
      <c r="FY909">
        <v>21.0984</v>
      </c>
      <c r="FZ909">
        <v>101.563</v>
      </c>
      <c r="GA909">
        <v>96.0399</v>
      </c>
    </row>
    <row r="910" spans="1:183">
      <c r="A910">
        <v>894</v>
      </c>
      <c r="B910">
        <v>1625679002.5</v>
      </c>
      <c r="C910">
        <v>1786.40000009537</v>
      </c>
      <c r="D910" t="s">
        <v>2094</v>
      </c>
      <c r="E910" t="s">
        <v>2095</v>
      </c>
      <c r="F910">
        <v>1</v>
      </c>
      <c r="G910" t="s">
        <v>302</v>
      </c>
      <c r="H910">
        <v>1625679001.5</v>
      </c>
      <c r="I910">
        <f>(J910)/1000</f>
        <v>0</v>
      </c>
      <c r="J910">
        <f>1000*CJ910*AH910*(CF910-CG910)/(100*BY910*(1000-AH910*CF910))</f>
        <v>0</v>
      </c>
      <c r="K910">
        <f>CJ910*AH910*(CE910-CD910*(1000-AH910*CG910)/(1000-AH910*CF910))/(100*BY910)</f>
        <v>0</v>
      </c>
      <c r="L910">
        <f>CD910 - IF(AH910&gt;1, K910*BY910*100.0/(AJ910*CR910), 0)</f>
        <v>0</v>
      </c>
      <c r="M910">
        <f>((S910-I910/2)*L910-K910)/(S910+I910/2)</f>
        <v>0</v>
      </c>
      <c r="N910">
        <f>M910*(CK910+CL910)/1000.0</f>
        <v>0</v>
      </c>
      <c r="O910">
        <f>(CD910 - IF(AH910&gt;1, K910*BY910*100.0/(AJ910*CR910), 0))*(CK910+CL910)/1000.0</f>
        <v>0</v>
      </c>
      <c r="P910">
        <f>2.0/((1/R910-1/Q910)+SIGN(R910)*SQRT((1/R910-1/Q910)*(1/R910-1/Q910) + 4*BZ910/((BZ910+1)*(BZ910+1))*(2*1/R910*1/Q910-1/Q910*1/Q910)))</f>
        <v>0</v>
      </c>
      <c r="Q910">
        <f>IF(LEFT(CA910,1)&lt;&gt;"0",IF(LEFT(CA910,1)="1",3.0,CB910),$D$5+$E$5*(CR910*CK910/($K$5*1000))+$F$5*(CR910*CK910/($K$5*1000))*MAX(MIN(BY910,$J$5),$I$5)*MAX(MIN(BY910,$J$5),$I$5)+$G$5*MAX(MIN(BY910,$J$5),$I$5)*(CR910*CK910/($K$5*1000))+$H$5*(CR910*CK910/($K$5*1000))*(CR910*CK910/($K$5*1000)))</f>
        <v>0</v>
      </c>
      <c r="R910">
        <f>I910*(1000-(1000*0.61365*exp(17.502*V910/(240.97+V910))/(CK910+CL910)+CF910)/2)/(1000*0.61365*exp(17.502*V910/(240.97+V910))/(CK910+CL910)-CF910)</f>
        <v>0</v>
      </c>
      <c r="S910">
        <f>1/((BZ910+1)/(P910/1.6)+1/(Q910/1.37)) + BZ910/((BZ910+1)/(P910/1.6) + BZ910/(Q910/1.37))</f>
        <v>0</v>
      </c>
      <c r="T910">
        <f>(BU910*BX910)</f>
        <v>0</v>
      </c>
      <c r="U910">
        <f>(CM910+(T910+2*0.95*5.67E-8*(((CM910+$B$7)+273)^4-(CM910+273)^4)-44100*I910)/(1.84*29.3*Q910+8*0.95*5.67E-8*(CM910+273)^3))</f>
        <v>0</v>
      </c>
      <c r="V910">
        <f>($C$7*CN910+$D$7*CO910+$E$7*U910)</f>
        <v>0</v>
      </c>
      <c r="W910">
        <f>0.61365*exp(17.502*V910/(240.97+V910))</f>
        <v>0</v>
      </c>
      <c r="X910">
        <f>(Y910/Z910*100)</f>
        <v>0</v>
      </c>
      <c r="Y910">
        <f>CF910*(CK910+CL910)/1000</f>
        <v>0</v>
      </c>
      <c r="Z910">
        <f>0.61365*exp(17.502*CM910/(240.97+CM910))</f>
        <v>0</v>
      </c>
      <c r="AA910">
        <f>(W910-CF910*(CK910+CL910)/1000)</f>
        <v>0</v>
      </c>
      <c r="AB910">
        <f>(-I910*44100)</f>
        <v>0</v>
      </c>
      <c r="AC910">
        <f>2*29.3*Q910*0.92*(CM910-V910)</f>
        <v>0</v>
      </c>
      <c r="AD910">
        <f>2*0.95*5.67E-8*(((CM910+$B$7)+273)^4-(V910+273)^4)</f>
        <v>0</v>
      </c>
      <c r="AE910">
        <f>T910+AD910+AB910+AC910</f>
        <v>0</v>
      </c>
      <c r="AF910">
        <v>0</v>
      </c>
      <c r="AG910">
        <v>0</v>
      </c>
      <c r="AH910">
        <f>IF(AF910*$H$13&gt;=AJ910,1.0,(AJ910/(AJ910-AF910*$H$13)))</f>
        <v>0</v>
      </c>
      <c r="AI910">
        <f>(AH910-1)*100</f>
        <v>0</v>
      </c>
      <c r="AJ910">
        <f>MAX(0,($B$13+$C$13*CR910)/(1+$D$13*CR910)*CK910/(CM910+273)*$E$13)</f>
        <v>0</v>
      </c>
      <c r="AK910" t="s">
        <v>303</v>
      </c>
      <c r="AL910" t="s">
        <v>303</v>
      </c>
      <c r="AM910">
        <v>0</v>
      </c>
      <c r="AN910">
        <v>0</v>
      </c>
      <c r="AO910">
        <f>1-AM910/AN910</f>
        <v>0</v>
      </c>
      <c r="AP910">
        <v>0</v>
      </c>
      <c r="AQ910" t="s">
        <v>303</v>
      </c>
      <c r="AR910" t="s">
        <v>303</v>
      </c>
      <c r="AS910">
        <v>0</v>
      </c>
      <c r="AT910">
        <v>0</v>
      </c>
      <c r="AU910">
        <f>1-AS910/AT910</f>
        <v>0</v>
      </c>
      <c r="AV910">
        <v>0.5</v>
      </c>
      <c r="AW910">
        <f>BV910</f>
        <v>0</v>
      </c>
      <c r="AX910">
        <f>K910</f>
        <v>0</v>
      </c>
      <c r="AY910">
        <f>AU910*AV910*AW910</f>
        <v>0</v>
      </c>
      <c r="AZ910">
        <f>(AX910-AP910)/AW910</f>
        <v>0</v>
      </c>
      <c r="BA910">
        <f>(AN910-AT910)/AT910</f>
        <v>0</v>
      </c>
      <c r="BB910">
        <f>AM910/(AO910+AM910/AT910)</f>
        <v>0</v>
      </c>
      <c r="BC910" t="s">
        <v>303</v>
      </c>
      <c r="BD910">
        <v>0</v>
      </c>
      <c r="BE910">
        <f>IF(BD910&lt;&gt;0, BD910, BB910)</f>
        <v>0</v>
      </c>
      <c r="BF910">
        <f>1-BE910/AT910</f>
        <v>0</v>
      </c>
      <c r="BG910">
        <f>(AT910-AS910)/(AT910-BE910)</f>
        <v>0</v>
      </c>
      <c r="BH910">
        <f>(AN910-AT910)/(AN910-BE910)</f>
        <v>0</v>
      </c>
      <c r="BI910">
        <f>(AT910-AS910)/(AT910-AM910)</f>
        <v>0</v>
      </c>
      <c r="BJ910">
        <f>(AN910-AT910)/(AN910-AM910)</f>
        <v>0</v>
      </c>
      <c r="BK910">
        <f>(BG910*BE910/AS910)</f>
        <v>0</v>
      </c>
      <c r="BL910">
        <f>(1-BK910)</f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f>$B$11*CS910+$C$11*CT910+$F$11*CU910*(1-CX910)</f>
        <v>0</v>
      </c>
      <c r="BV910">
        <f>BU910*BW910</f>
        <v>0</v>
      </c>
      <c r="BW910">
        <f>($B$11*$D$9+$C$11*$D$9+$F$11*((DH910+CZ910)/MAX(DH910+CZ910+DI910, 0.1)*$I$9+DI910/MAX(DH910+CZ910+DI910, 0.1)*$J$9))/($B$11+$C$11+$F$11)</f>
        <v>0</v>
      </c>
      <c r="BX910">
        <f>($B$11*$K$9+$C$11*$K$9+$F$11*((DH910+CZ910)/MAX(DH910+CZ910+DI910, 0.1)*$P$9+DI910/MAX(DH910+CZ910+DI910, 0.1)*$Q$9))/($B$11+$C$11+$F$11)</f>
        <v>0</v>
      </c>
      <c r="BY910">
        <v>6</v>
      </c>
      <c r="BZ910">
        <v>0.5</v>
      </c>
      <c r="CA910" t="s">
        <v>304</v>
      </c>
      <c r="CB910">
        <v>2</v>
      </c>
      <c r="CC910">
        <v>1625679001.5</v>
      </c>
      <c r="CD910">
        <v>406.191666666667</v>
      </c>
      <c r="CE910">
        <v>419.942</v>
      </c>
      <c r="CF910">
        <v>25.5585666666667</v>
      </c>
      <c r="CG910">
        <v>20.7457666666667</v>
      </c>
      <c r="CH910">
        <v>420.533666666667</v>
      </c>
      <c r="CI910">
        <v>27.274</v>
      </c>
      <c r="CJ910">
        <v>500.043666666667</v>
      </c>
      <c r="CK910">
        <v>100.416</v>
      </c>
      <c r="CL910">
        <v>0.100104033333333</v>
      </c>
      <c r="CM910">
        <v>40.1622333333333</v>
      </c>
      <c r="CN910">
        <v>38.9426666666667</v>
      </c>
      <c r="CO910">
        <v>999.9</v>
      </c>
      <c r="CP910">
        <v>0</v>
      </c>
      <c r="CQ910">
        <v>0</v>
      </c>
      <c r="CR910">
        <v>9995</v>
      </c>
      <c r="CS910">
        <v>0</v>
      </c>
      <c r="CT910">
        <v>5.17913</v>
      </c>
      <c r="CU910">
        <v>1045.87</v>
      </c>
      <c r="CV910">
        <v>0.962009666666667</v>
      </c>
      <c r="CW910">
        <v>0.0379900333333333</v>
      </c>
      <c r="CX910">
        <v>0</v>
      </c>
      <c r="CY910">
        <v>1033.51</v>
      </c>
      <c r="CZ910">
        <v>4.99912</v>
      </c>
      <c r="DA910">
        <v>10896.7</v>
      </c>
      <c r="DB910">
        <v>6711.98666666667</v>
      </c>
      <c r="DC910">
        <v>40.458</v>
      </c>
      <c r="DD910">
        <v>42.583</v>
      </c>
      <c r="DE910">
        <v>41.7703333333333</v>
      </c>
      <c r="DF910">
        <v>42.375</v>
      </c>
      <c r="DG910">
        <v>43.3953333333333</v>
      </c>
      <c r="DH910">
        <v>1001.33</v>
      </c>
      <c r="DI910">
        <v>39.54</v>
      </c>
      <c r="DJ910">
        <v>0</v>
      </c>
      <c r="DK910">
        <v>1625679003.2</v>
      </c>
      <c r="DL910">
        <v>0</v>
      </c>
      <c r="DM910">
        <v>1034.64307692308</v>
      </c>
      <c r="DN910">
        <v>-8.71521370065639</v>
      </c>
      <c r="DO910">
        <v>-52.4888887521814</v>
      </c>
      <c r="DP910">
        <v>10901.8192307692</v>
      </c>
      <c r="DQ910">
        <v>15</v>
      </c>
      <c r="DR910">
        <v>1625677134.6</v>
      </c>
      <c r="DS910" t="s">
        <v>305</v>
      </c>
      <c r="DT910">
        <v>1625677128.6</v>
      </c>
      <c r="DU910">
        <v>1625677134.6</v>
      </c>
      <c r="DV910">
        <v>2</v>
      </c>
      <c r="DW910">
        <v>0.041</v>
      </c>
      <c r="DX910">
        <v>0.026</v>
      </c>
      <c r="DY910">
        <v>-14.347</v>
      </c>
      <c r="DZ910">
        <v>-1.389</v>
      </c>
      <c r="EA910">
        <v>420</v>
      </c>
      <c r="EB910">
        <v>5</v>
      </c>
      <c r="EC910">
        <v>0.14</v>
      </c>
      <c r="ED910">
        <v>0.08</v>
      </c>
      <c r="EE910">
        <v>-13.8215756097561</v>
      </c>
      <c r="EF910">
        <v>0.550444599303117</v>
      </c>
      <c r="EG910">
        <v>0.0613808295348334</v>
      </c>
      <c r="EH910">
        <v>0</v>
      </c>
      <c r="EI910">
        <v>1035.01771428571</v>
      </c>
      <c r="EJ910">
        <v>-8.51624266144805</v>
      </c>
      <c r="EK910">
        <v>0.881246149217241</v>
      </c>
      <c r="EL910">
        <v>1</v>
      </c>
      <c r="EM910">
        <v>4.81180097560976</v>
      </c>
      <c r="EN910">
        <v>-0.0136112195121977</v>
      </c>
      <c r="EO910">
        <v>0.00415708786724437</v>
      </c>
      <c r="EP910">
        <v>1</v>
      </c>
      <c r="EQ910">
        <v>2</v>
      </c>
      <c r="ER910">
        <v>3</v>
      </c>
      <c r="ES910" t="s">
        <v>349</v>
      </c>
      <c r="ET910">
        <v>100</v>
      </c>
      <c r="EU910">
        <v>100</v>
      </c>
      <c r="EV910">
        <v>-14.342</v>
      </c>
      <c r="EW910">
        <v>-1.7156</v>
      </c>
      <c r="EX910">
        <v>-14.3476998515065</v>
      </c>
      <c r="EY910">
        <v>0.000485247639819423</v>
      </c>
      <c r="EZ910">
        <v>-1.36446825205216e-06</v>
      </c>
      <c r="FA910">
        <v>5.78542989185787e-10</v>
      </c>
      <c r="FB910">
        <v>-1.1099058739466</v>
      </c>
      <c r="FC910">
        <v>-0.0508365997127688</v>
      </c>
      <c r="FD910">
        <v>0.00161886503163497</v>
      </c>
      <c r="FE910">
        <v>-2.08621555845513e-05</v>
      </c>
      <c r="FF910">
        <v>0</v>
      </c>
      <c r="FG910">
        <v>2096</v>
      </c>
      <c r="FH910">
        <v>2</v>
      </c>
      <c r="FI910">
        <v>28</v>
      </c>
      <c r="FJ910">
        <v>31.2</v>
      </c>
      <c r="FK910">
        <v>31.1</v>
      </c>
      <c r="FL910">
        <v>18</v>
      </c>
      <c r="FM910">
        <v>496.5</v>
      </c>
      <c r="FN910">
        <v>519.542</v>
      </c>
      <c r="FO910">
        <v>47.9607</v>
      </c>
      <c r="FP910">
        <v>27.7412</v>
      </c>
      <c r="FQ910">
        <v>30.0006</v>
      </c>
      <c r="FR910">
        <v>27.4128</v>
      </c>
      <c r="FS910">
        <v>27.3538</v>
      </c>
      <c r="FT910">
        <v>21.7284</v>
      </c>
      <c r="FU910">
        <v>0</v>
      </c>
      <c r="FV910">
        <v>45.8866</v>
      </c>
      <c r="FW910">
        <v>48.77</v>
      </c>
      <c r="FX910">
        <v>420</v>
      </c>
      <c r="FY910">
        <v>21.2229</v>
      </c>
      <c r="FZ910">
        <v>101.563</v>
      </c>
      <c r="GA910">
        <v>96.0385</v>
      </c>
    </row>
    <row r="911" spans="1:183">
      <c r="A911">
        <v>895</v>
      </c>
      <c r="B911">
        <v>1625679004.5</v>
      </c>
      <c r="C911">
        <v>1788.40000009537</v>
      </c>
      <c r="D911" t="s">
        <v>2096</v>
      </c>
      <c r="E911" t="s">
        <v>2097</v>
      </c>
      <c r="F911">
        <v>1</v>
      </c>
      <c r="G911" t="s">
        <v>302</v>
      </c>
      <c r="H911">
        <v>1625679003.5</v>
      </c>
      <c r="I911">
        <f>(J911)/1000</f>
        <v>0</v>
      </c>
      <c r="J911">
        <f>1000*CJ911*AH911*(CF911-CG911)/(100*BY911*(1000-AH911*CF911))</f>
        <v>0</v>
      </c>
      <c r="K911">
        <f>CJ911*AH911*(CE911-CD911*(1000-AH911*CG911)/(1000-AH911*CF911))/(100*BY911)</f>
        <v>0</v>
      </c>
      <c r="L911">
        <f>CD911 - IF(AH911&gt;1, K911*BY911*100.0/(AJ911*CR911), 0)</f>
        <v>0</v>
      </c>
      <c r="M911">
        <f>((S911-I911/2)*L911-K911)/(S911+I911/2)</f>
        <v>0</v>
      </c>
      <c r="N911">
        <f>M911*(CK911+CL911)/1000.0</f>
        <v>0</v>
      </c>
      <c r="O911">
        <f>(CD911 - IF(AH911&gt;1, K911*BY911*100.0/(AJ911*CR911), 0))*(CK911+CL911)/1000.0</f>
        <v>0</v>
      </c>
      <c r="P911">
        <f>2.0/((1/R911-1/Q911)+SIGN(R911)*SQRT((1/R911-1/Q911)*(1/R911-1/Q911) + 4*BZ911/((BZ911+1)*(BZ911+1))*(2*1/R911*1/Q911-1/Q911*1/Q911)))</f>
        <v>0</v>
      </c>
      <c r="Q911">
        <f>IF(LEFT(CA911,1)&lt;&gt;"0",IF(LEFT(CA911,1)="1",3.0,CB911),$D$5+$E$5*(CR911*CK911/($K$5*1000))+$F$5*(CR911*CK911/($K$5*1000))*MAX(MIN(BY911,$J$5),$I$5)*MAX(MIN(BY911,$J$5),$I$5)+$G$5*MAX(MIN(BY911,$J$5),$I$5)*(CR911*CK911/($K$5*1000))+$H$5*(CR911*CK911/($K$5*1000))*(CR911*CK911/($K$5*1000)))</f>
        <v>0</v>
      </c>
      <c r="R911">
        <f>I911*(1000-(1000*0.61365*exp(17.502*V911/(240.97+V911))/(CK911+CL911)+CF911)/2)/(1000*0.61365*exp(17.502*V911/(240.97+V911))/(CK911+CL911)-CF911)</f>
        <v>0</v>
      </c>
      <c r="S911">
        <f>1/((BZ911+1)/(P911/1.6)+1/(Q911/1.37)) + BZ911/((BZ911+1)/(P911/1.6) + BZ911/(Q911/1.37))</f>
        <v>0</v>
      </c>
      <c r="T911">
        <f>(BU911*BX911)</f>
        <v>0</v>
      </c>
      <c r="U911">
        <f>(CM911+(T911+2*0.95*5.67E-8*(((CM911+$B$7)+273)^4-(CM911+273)^4)-44100*I911)/(1.84*29.3*Q911+8*0.95*5.67E-8*(CM911+273)^3))</f>
        <v>0</v>
      </c>
      <c r="V911">
        <f>($C$7*CN911+$D$7*CO911+$E$7*U911)</f>
        <v>0</v>
      </c>
      <c r="W911">
        <f>0.61365*exp(17.502*V911/(240.97+V911))</f>
        <v>0</v>
      </c>
      <c r="X911">
        <f>(Y911/Z911*100)</f>
        <v>0</v>
      </c>
      <c r="Y911">
        <f>CF911*(CK911+CL911)/1000</f>
        <v>0</v>
      </c>
      <c r="Z911">
        <f>0.61365*exp(17.502*CM911/(240.97+CM911))</f>
        <v>0</v>
      </c>
      <c r="AA911">
        <f>(W911-CF911*(CK911+CL911)/1000)</f>
        <v>0</v>
      </c>
      <c r="AB911">
        <f>(-I911*44100)</f>
        <v>0</v>
      </c>
      <c r="AC911">
        <f>2*29.3*Q911*0.92*(CM911-V911)</f>
        <v>0</v>
      </c>
      <c r="AD911">
        <f>2*0.95*5.67E-8*(((CM911+$B$7)+273)^4-(V911+273)^4)</f>
        <v>0</v>
      </c>
      <c r="AE911">
        <f>T911+AD911+AB911+AC911</f>
        <v>0</v>
      </c>
      <c r="AF911">
        <v>0</v>
      </c>
      <c r="AG911">
        <v>0</v>
      </c>
      <c r="AH911">
        <f>IF(AF911*$H$13&gt;=AJ911,1.0,(AJ911/(AJ911-AF911*$H$13)))</f>
        <v>0</v>
      </c>
      <c r="AI911">
        <f>(AH911-1)*100</f>
        <v>0</v>
      </c>
      <c r="AJ911">
        <f>MAX(0,($B$13+$C$13*CR911)/(1+$D$13*CR911)*CK911/(CM911+273)*$E$13)</f>
        <v>0</v>
      </c>
      <c r="AK911" t="s">
        <v>303</v>
      </c>
      <c r="AL911" t="s">
        <v>303</v>
      </c>
      <c r="AM911">
        <v>0</v>
      </c>
      <c r="AN911">
        <v>0</v>
      </c>
      <c r="AO911">
        <f>1-AM911/AN911</f>
        <v>0</v>
      </c>
      <c r="AP911">
        <v>0</v>
      </c>
      <c r="AQ911" t="s">
        <v>303</v>
      </c>
      <c r="AR911" t="s">
        <v>303</v>
      </c>
      <c r="AS911">
        <v>0</v>
      </c>
      <c r="AT911">
        <v>0</v>
      </c>
      <c r="AU911">
        <f>1-AS911/AT911</f>
        <v>0</v>
      </c>
      <c r="AV911">
        <v>0.5</v>
      </c>
      <c r="AW911">
        <f>BV911</f>
        <v>0</v>
      </c>
      <c r="AX911">
        <f>K911</f>
        <v>0</v>
      </c>
      <c r="AY911">
        <f>AU911*AV911*AW911</f>
        <v>0</v>
      </c>
      <c r="AZ911">
        <f>(AX911-AP911)/AW911</f>
        <v>0</v>
      </c>
      <c r="BA911">
        <f>(AN911-AT911)/AT911</f>
        <v>0</v>
      </c>
      <c r="BB911">
        <f>AM911/(AO911+AM911/AT911)</f>
        <v>0</v>
      </c>
      <c r="BC911" t="s">
        <v>303</v>
      </c>
      <c r="BD911">
        <v>0</v>
      </c>
      <c r="BE911">
        <f>IF(BD911&lt;&gt;0, BD911, BB911)</f>
        <v>0</v>
      </c>
      <c r="BF911">
        <f>1-BE911/AT911</f>
        <v>0</v>
      </c>
      <c r="BG911">
        <f>(AT911-AS911)/(AT911-BE911)</f>
        <v>0</v>
      </c>
      <c r="BH911">
        <f>(AN911-AT911)/(AN911-BE911)</f>
        <v>0</v>
      </c>
      <c r="BI911">
        <f>(AT911-AS911)/(AT911-AM911)</f>
        <v>0</v>
      </c>
      <c r="BJ911">
        <f>(AN911-AT911)/(AN911-AM911)</f>
        <v>0</v>
      </c>
      <c r="BK911">
        <f>(BG911*BE911/AS911)</f>
        <v>0</v>
      </c>
      <c r="BL911">
        <f>(1-BK911)</f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f>$B$11*CS911+$C$11*CT911+$F$11*CU911*(1-CX911)</f>
        <v>0</v>
      </c>
      <c r="BV911">
        <f>BU911*BW911</f>
        <v>0</v>
      </c>
      <c r="BW911">
        <f>($B$11*$D$9+$C$11*$D$9+$F$11*((DH911+CZ911)/MAX(DH911+CZ911+DI911, 0.1)*$I$9+DI911/MAX(DH911+CZ911+DI911, 0.1)*$J$9))/($B$11+$C$11+$F$11)</f>
        <v>0</v>
      </c>
      <c r="BX911">
        <f>($B$11*$K$9+$C$11*$K$9+$F$11*((DH911+CZ911)/MAX(DH911+CZ911+DI911, 0.1)*$P$9+DI911/MAX(DH911+CZ911+DI911, 0.1)*$Q$9))/($B$11+$C$11+$F$11)</f>
        <v>0</v>
      </c>
      <c r="BY911">
        <v>6</v>
      </c>
      <c r="BZ911">
        <v>0.5</v>
      </c>
      <c r="CA911" t="s">
        <v>304</v>
      </c>
      <c r="CB911">
        <v>2</v>
      </c>
      <c r="CC911">
        <v>1625679003.5</v>
      </c>
      <c r="CD911">
        <v>406.202666666667</v>
      </c>
      <c r="CE911">
        <v>419.984666666667</v>
      </c>
      <c r="CF911">
        <v>25.5915666666667</v>
      </c>
      <c r="CG911">
        <v>20.7766333333333</v>
      </c>
      <c r="CH911">
        <v>420.544666666667</v>
      </c>
      <c r="CI911">
        <v>27.3073333333333</v>
      </c>
      <c r="CJ911">
        <v>500.017666666667</v>
      </c>
      <c r="CK911">
        <v>100.415</v>
      </c>
      <c r="CL911">
        <v>0.10013</v>
      </c>
      <c r="CM911">
        <v>40.1891333333333</v>
      </c>
      <c r="CN911">
        <v>38.9731666666667</v>
      </c>
      <c r="CO911">
        <v>999.9</v>
      </c>
      <c r="CP911">
        <v>0</v>
      </c>
      <c r="CQ911">
        <v>0</v>
      </c>
      <c r="CR911">
        <v>9966.87333333333</v>
      </c>
      <c r="CS911">
        <v>0</v>
      </c>
      <c r="CT911">
        <v>5.26184</v>
      </c>
      <c r="CU911">
        <v>1046.08</v>
      </c>
      <c r="CV911">
        <v>0.962007666666667</v>
      </c>
      <c r="CW911">
        <v>0.0379923</v>
      </c>
      <c r="CX911">
        <v>0</v>
      </c>
      <c r="CY911">
        <v>1033.43333333333</v>
      </c>
      <c r="CZ911">
        <v>4.99912</v>
      </c>
      <c r="DA911">
        <v>10898.5</v>
      </c>
      <c r="DB911">
        <v>6713.33666666667</v>
      </c>
      <c r="DC911">
        <v>40.479</v>
      </c>
      <c r="DD911">
        <v>42.562</v>
      </c>
      <c r="DE911">
        <v>41.8123333333333</v>
      </c>
      <c r="DF911">
        <v>42.4996666666667</v>
      </c>
      <c r="DG911">
        <v>43.4996666666667</v>
      </c>
      <c r="DH911">
        <v>1001.53</v>
      </c>
      <c r="DI911">
        <v>39.55</v>
      </c>
      <c r="DJ911">
        <v>0</v>
      </c>
      <c r="DK911">
        <v>1625679005.6</v>
      </c>
      <c r="DL911">
        <v>0</v>
      </c>
      <c r="DM911">
        <v>1034.29230769231</v>
      </c>
      <c r="DN911">
        <v>-8.60649574130503</v>
      </c>
      <c r="DO911">
        <v>-35.9282049950191</v>
      </c>
      <c r="DP911">
        <v>10900.2576923077</v>
      </c>
      <c r="DQ911">
        <v>15</v>
      </c>
      <c r="DR911">
        <v>1625677134.6</v>
      </c>
      <c r="DS911" t="s">
        <v>305</v>
      </c>
      <c r="DT911">
        <v>1625677128.6</v>
      </c>
      <c r="DU911">
        <v>1625677134.6</v>
      </c>
      <c r="DV911">
        <v>2</v>
      </c>
      <c r="DW911">
        <v>0.041</v>
      </c>
      <c r="DX911">
        <v>0.026</v>
      </c>
      <c r="DY911">
        <v>-14.347</v>
      </c>
      <c r="DZ911">
        <v>-1.389</v>
      </c>
      <c r="EA911">
        <v>420</v>
      </c>
      <c r="EB911">
        <v>5</v>
      </c>
      <c r="EC911">
        <v>0.14</v>
      </c>
      <c r="ED911">
        <v>0.08</v>
      </c>
      <c r="EE911">
        <v>-13.8142195121951</v>
      </c>
      <c r="EF911">
        <v>0.545598606271793</v>
      </c>
      <c r="EG911">
        <v>0.0612351732956029</v>
      </c>
      <c r="EH911">
        <v>0</v>
      </c>
      <c r="EI911">
        <v>1034.68575757576</v>
      </c>
      <c r="EJ911">
        <v>-8.54423223189161</v>
      </c>
      <c r="EK911">
        <v>0.838400462291072</v>
      </c>
      <c r="EL911">
        <v>1</v>
      </c>
      <c r="EM911">
        <v>4.81256951219512</v>
      </c>
      <c r="EN911">
        <v>-0.0176136585365866</v>
      </c>
      <c r="EO911">
        <v>0.00387091087233464</v>
      </c>
      <c r="EP911">
        <v>1</v>
      </c>
      <c r="EQ911">
        <v>2</v>
      </c>
      <c r="ER911">
        <v>3</v>
      </c>
      <c r="ES911" t="s">
        <v>349</v>
      </c>
      <c r="ET911">
        <v>100</v>
      </c>
      <c r="EU911">
        <v>100</v>
      </c>
      <c r="EV911">
        <v>-14.341</v>
      </c>
      <c r="EW911">
        <v>-1.7159</v>
      </c>
      <c r="EX911">
        <v>-14.3476998515065</v>
      </c>
      <c r="EY911">
        <v>0.000485247639819423</v>
      </c>
      <c r="EZ911">
        <v>-1.36446825205216e-06</v>
      </c>
      <c r="FA911">
        <v>5.78542989185787e-10</v>
      </c>
      <c r="FB911">
        <v>-1.1099058739466</v>
      </c>
      <c r="FC911">
        <v>-0.0508365997127688</v>
      </c>
      <c r="FD911">
        <v>0.00161886503163497</v>
      </c>
      <c r="FE911">
        <v>-2.08621555845513e-05</v>
      </c>
      <c r="FF911">
        <v>0</v>
      </c>
      <c r="FG911">
        <v>2096</v>
      </c>
      <c r="FH911">
        <v>2</v>
      </c>
      <c r="FI911">
        <v>28</v>
      </c>
      <c r="FJ911">
        <v>31.3</v>
      </c>
      <c r="FK911">
        <v>31.2</v>
      </c>
      <c r="FL911">
        <v>18</v>
      </c>
      <c r="FM911">
        <v>496.614</v>
      </c>
      <c r="FN911">
        <v>519.475</v>
      </c>
      <c r="FO911">
        <v>47.9818</v>
      </c>
      <c r="FP911">
        <v>27.7444</v>
      </c>
      <c r="FQ911">
        <v>30.0005</v>
      </c>
      <c r="FR911">
        <v>27.4159</v>
      </c>
      <c r="FS911">
        <v>27.3564</v>
      </c>
      <c r="FT911">
        <v>21.725</v>
      </c>
      <c r="FU911">
        <v>0</v>
      </c>
      <c r="FV911">
        <v>45.8866</v>
      </c>
      <c r="FW911">
        <v>48.84</v>
      </c>
      <c r="FX911">
        <v>420</v>
      </c>
      <c r="FY911">
        <v>21.2504</v>
      </c>
      <c r="FZ911">
        <v>101.562</v>
      </c>
      <c r="GA911">
        <v>96.0375</v>
      </c>
    </row>
    <row r="912" spans="1:183">
      <c r="A912">
        <v>896</v>
      </c>
      <c r="B912">
        <v>1625679006.5</v>
      </c>
      <c r="C912">
        <v>1790.40000009537</v>
      </c>
      <c r="D912" t="s">
        <v>2098</v>
      </c>
      <c r="E912" t="s">
        <v>2099</v>
      </c>
      <c r="F912">
        <v>1</v>
      </c>
      <c r="G912" t="s">
        <v>302</v>
      </c>
      <c r="H912">
        <v>1625679005.5</v>
      </c>
      <c r="I912">
        <f>(J912)/1000</f>
        <v>0</v>
      </c>
      <c r="J912">
        <f>1000*CJ912*AH912*(CF912-CG912)/(100*BY912*(1000-AH912*CF912))</f>
        <v>0</v>
      </c>
      <c r="K912">
        <f>CJ912*AH912*(CE912-CD912*(1000-AH912*CG912)/(1000-AH912*CF912))/(100*BY912)</f>
        <v>0</v>
      </c>
      <c r="L912">
        <f>CD912 - IF(AH912&gt;1, K912*BY912*100.0/(AJ912*CR912), 0)</f>
        <v>0</v>
      </c>
      <c r="M912">
        <f>((S912-I912/2)*L912-K912)/(S912+I912/2)</f>
        <v>0</v>
      </c>
      <c r="N912">
        <f>M912*(CK912+CL912)/1000.0</f>
        <v>0</v>
      </c>
      <c r="O912">
        <f>(CD912 - IF(AH912&gt;1, K912*BY912*100.0/(AJ912*CR912), 0))*(CK912+CL912)/1000.0</f>
        <v>0</v>
      </c>
      <c r="P912">
        <f>2.0/((1/R912-1/Q912)+SIGN(R912)*SQRT((1/R912-1/Q912)*(1/R912-1/Q912) + 4*BZ912/((BZ912+1)*(BZ912+1))*(2*1/R912*1/Q912-1/Q912*1/Q912)))</f>
        <v>0</v>
      </c>
      <c r="Q912">
        <f>IF(LEFT(CA912,1)&lt;&gt;"0",IF(LEFT(CA912,1)="1",3.0,CB912),$D$5+$E$5*(CR912*CK912/($K$5*1000))+$F$5*(CR912*CK912/($K$5*1000))*MAX(MIN(BY912,$J$5),$I$5)*MAX(MIN(BY912,$J$5),$I$5)+$G$5*MAX(MIN(BY912,$J$5),$I$5)*(CR912*CK912/($K$5*1000))+$H$5*(CR912*CK912/($K$5*1000))*(CR912*CK912/($K$5*1000)))</f>
        <v>0</v>
      </c>
      <c r="R912">
        <f>I912*(1000-(1000*0.61365*exp(17.502*V912/(240.97+V912))/(CK912+CL912)+CF912)/2)/(1000*0.61365*exp(17.502*V912/(240.97+V912))/(CK912+CL912)-CF912)</f>
        <v>0</v>
      </c>
      <c r="S912">
        <f>1/((BZ912+1)/(P912/1.6)+1/(Q912/1.37)) + BZ912/((BZ912+1)/(P912/1.6) + BZ912/(Q912/1.37))</f>
        <v>0</v>
      </c>
      <c r="T912">
        <f>(BU912*BX912)</f>
        <v>0</v>
      </c>
      <c r="U912">
        <f>(CM912+(T912+2*0.95*5.67E-8*(((CM912+$B$7)+273)^4-(CM912+273)^4)-44100*I912)/(1.84*29.3*Q912+8*0.95*5.67E-8*(CM912+273)^3))</f>
        <v>0</v>
      </c>
      <c r="V912">
        <f>($C$7*CN912+$D$7*CO912+$E$7*U912)</f>
        <v>0</v>
      </c>
      <c r="W912">
        <f>0.61365*exp(17.502*V912/(240.97+V912))</f>
        <v>0</v>
      </c>
      <c r="X912">
        <f>(Y912/Z912*100)</f>
        <v>0</v>
      </c>
      <c r="Y912">
        <f>CF912*(CK912+CL912)/1000</f>
        <v>0</v>
      </c>
      <c r="Z912">
        <f>0.61365*exp(17.502*CM912/(240.97+CM912))</f>
        <v>0</v>
      </c>
      <c r="AA912">
        <f>(W912-CF912*(CK912+CL912)/1000)</f>
        <v>0</v>
      </c>
      <c r="AB912">
        <f>(-I912*44100)</f>
        <v>0</v>
      </c>
      <c r="AC912">
        <f>2*29.3*Q912*0.92*(CM912-V912)</f>
        <v>0</v>
      </c>
      <c r="AD912">
        <f>2*0.95*5.67E-8*(((CM912+$B$7)+273)^4-(V912+273)^4)</f>
        <v>0</v>
      </c>
      <c r="AE912">
        <f>T912+AD912+AB912+AC912</f>
        <v>0</v>
      </c>
      <c r="AF912">
        <v>0</v>
      </c>
      <c r="AG912">
        <v>0</v>
      </c>
      <c r="AH912">
        <f>IF(AF912*$H$13&gt;=AJ912,1.0,(AJ912/(AJ912-AF912*$H$13)))</f>
        <v>0</v>
      </c>
      <c r="AI912">
        <f>(AH912-1)*100</f>
        <v>0</v>
      </c>
      <c r="AJ912">
        <f>MAX(0,($B$13+$C$13*CR912)/(1+$D$13*CR912)*CK912/(CM912+273)*$E$13)</f>
        <v>0</v>
      </c>
      <c r="AK912" t="s">
        <v>303</v>
      </c>
      <c r="AL912" t="s">
        <v>303</v>
      </c>
      <c r="AM912">
        <v>0</v>
      </c>
      <c r="AN912">
        <v>0</v>
      </c>
      <c r="AO912">
        <f>1-AM912/AN912</f>
        <v>0</v>
      </c>
      <c r="AP912">
        <v>0</v>
      </c>
      <c r="AQ912" t="s">
        <v>303</v>
      </c>
      <c r="AR912" t="s">
        <v>303</v>
      </c>
      <c r="AS912">
        <v>0</v>
      </c>
      <c r="AT912">
        <v>0</v>
      </c>
      <c r="AU912">
        <f>1-AS912/AT912</f>
        <v>0</v>
      </c>
      <c r="AV912">
        <v>0.5</v>
      </c>
      <c r="AW912">
        <f>BV912</f>
        <v>0</v>
      </c>
      <c r="AX912">
        <f>K912</f>
        <v>0</v>
      </c>
      <c r="AY912">
        <f>AU912*AV912*AW912</f>
        <v>0</v>
      </c>
      <c r="AZ912">
        <f>(AX912-AP912)/AW912</f>
        <v>0</v>
      </c>
      <c r="BA912">
        <f>(AN912-AT912)/AT912</f>
        <v>0</v>
      </c>
      <c r="BB912">
        <f>AM912/(AO912+AM912/AT912)</f>
        <v>0</v>
      </c>
      <c r="BC912" t="s">
        <v>303</v>
      </c>
      <c r="BD912">
        <v>0</v>
      </c>
      <c r="BE912">
        <f>IF(BD912&lt;&gt;0, BD912, BB912)</f>
        <v>0</v>
      </c>
      <c r="BF912">
        <f>1-BE912/AT912</f>
        <v>0</v>
      </c>
      <c r="BG912">
        <f>(AT912-AS912)/(AT912-BE912)</f>
        <v>0</v>
      </c>
      <c r="BH912">
        <f>(AN912-AT912)/(AN912-BE912)</f>
        <v>0</v>
      </c>
      <c r="BI912">
        <f>(AT912-AS912)/(AT912-AM912)</f>
        <v>0</v>
      </c>
      <c r="BJ912">
        <f>(AN912-AT912)/(AN912-AM912)</f>
        <v>0</v>
      </c>
      <c r="BK912">
        <f>(BG912*BE912/AS912)</f>
        <v>0</v>
      </c>
      <c r="BL912">
        <f>(1-BK912)</f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f>$B$11*CS912+$C$11*CT912+$F$11*CU912*(1-CX912)</f>
        <v>0</v>
      </c>
      <c r="BV912">
        <f>BU912*BW912</f>
        <v>0</v>
      </c>
      <c r="BW912">
        <f>($B$11*$D$9+$C$11*$D$9+$F$11*((DH912+CZ912)/MAX(DH912+CZ912+DI912, 0.1)*$I$9+DI912/MAX(DH912+CZ912+DI912, 0.1)*$J$9))/($B$11+$C$11+$F$11)</f>
        <v>0</v>
      </c>
      <c r="BX912">
        <f>($B$11*$K$9+$C$11*$K$9+$F$11*((DH912+CZ912)/MAX(DH912+CZ912+DI912, 0.1)*$P$9+DI912/MAX(DH912+CZ912+DI912, 0.1)*$Q$9))/($B$11+$C$11+$F$11)</f>
        <v>0</v>
      </c>
      <c r="BY912">
        <v>6</v>
      </c>
      <c r="BZ912">
        <v>0.5</v>
      </c>
      <c r="CA912" t="s">
        <v>304</v>
      </c>
      <c r="CB912">
        <v>2</v>
      </c>
      <c r="CC912">
        <v>1625679005.5</v>
      </c>
      <c r="CD912">
        <v>406.235666666667</v>
      </c>
      <c r="CE912">
        <v>420.058333333333</v>
      </c>
      <c r="CF912">
        <v>25.6219666666667</v>
      </c>
      <c r="CG912">
        <v>20.8143333333333</v>
      </c>
      <c r="CH912">
        <v>420.577666666667</v>
      </c>
      <c r="CI912">
        <v>27.338</v>
      </c>
      <c r="CJ912">
        <v>499.952666666667</v>
      </c>
      <c r="CK912">
        <v>100.415666666667</v>
      </c>
      <c r="CL912">
        <v>0.0997022</v>
      </c>
      <c r="CM912">
        <v>40.2158</v>
      </c>
      <c r="CN912">
        <v>38.9930333333333</v>
      </c>
      <c r="CO912">
        <v>999.9</v>
      </c>
      <c r="CP912">
        <v>0</v>
      </c>
      <c r="CQ912">
        <v>0</v>
      </c>
      <c r="CR912">
        <v>9981.87333333333</v>
      </c>
      <c r="CS912">
        <v>0</v>
      </c>
      <c r="CT912">
        <v>5.34271</v>
      </c>
      <c r="CU912">
        <v>1045.87</v>
      </c>
      <c r="CV912">
        <v>0.962000333333333</v>
      </c>
      <c r="CW912">
        <v>0.0379996333333333</v>
      </c>
      <c r="CX912">
        <v>0</v>
      </c>
      <c r="CY912">
        <v>1033.27</v>
      </c>
      <c r="CZ912">
        <v>4.99912</v>
      </c>
      <c r="DA912">
        <v>10894.4</v>
      </c>
      <c r="DB912">
        <v>6711.97666666667</v>
      </c>
      <c r="DC912">
        <v>40.5203333333333</v>
      </c>
      <c r="DD912">
        <v>42.604</v>
      </c>
      <c r="DE912">
        <v>41.75</v>
      </c>
      <c r="DF912">
        <v>42.437</v>
      </c>
      <c r="DG912">
        <v>43.4786666666667</v>
      </c>
      <c r="DH912">
        <v>1001.32</v>
      </c>
      <c r="DI912">
        <v>39.55</v>
      </c>
      <c r="DJ912">
        <v>0</v>
      </c>
      <c r="DK912">
        <v>1625679007.4</v>
      </c>
      <c r="DL912">
        <v>0</v>
      </c>
      <c r="DM912">
        <v>1034.0124</v>
      </c>
      <c r="DN912">
        <v>-8.34692307995624</v>
      </c>
      <c r="DO912">
        <v>-25.7615382935396</v>
      </c>
      <c r="DP912">
        <v>10898.652</v>
      </c>
      <c r="DQ912">
        <v>15</v>
      </c>
      <c r="DR912">
        <v>1625677134.6</v>
      </c>
      <c r="DS912" t="s">
        <v>305</v>
      </c>
      <c r="DT912">
        <v>1625677128.6</v>
      </c>
      <c r="DU912">
        <v>1625677134.6</v>
      </c>
      <c r="DV912">
        <v>2</v>
      </c>
      <c r="DW912">
        <v>0.041</v>
      </c>
      <c r="DX912">
        <v>0.026</v>
      </c>
      <c r="DY912">
        <v>-14.347</v>
      </c>
      <c r="DZ912">
        <v>-1.389</v>
      </c>
      <c r="EA912">
        <v>420</v>
      </c>
      <c r="EB912">
        <v>5</v>
      </c>
      <c r="EC912">
        <v>0.14</v>
      </c>
      <c r="ED912">
        <v>0.08</v>
      </c>
      <c r="EE912">
        <v>-13.8067682926829</v>
      </c>
      <c r="EF912">
        <v>0.387838327526129</v>
      </c>
      <c r="EG912">
        <v>0.0547414207066961</v>
      </c>
      <c r="EH912">
        <v>1</v>
      </c>
      <c r="EI912">
        <v>1034.43545454545</v>
      </c>
      <c r="EJ912">
        <v>-8.48276326496455</v>
      </c>
      <c r="EK912">
        <v>0.835435255490047</v>
      </c>
      <c r="EL912">
        <v>1</v>
      </c>
      <c r="EM912">
        <v>4.81174658536585</v>
      </c>
      <c r="EN912">
        <v>-0.0144694076654945</v>
      </c>
      <c r="EO912">
        <v>0.00370555917886605</v>
      </c>
      <c r="EP912">
        <v>1</v>
      </c>
      <c r="EQ912">
        <v>3</v>
      </c>
      <c r="ER912">
        <v>3</v>
      </c>
      <c r="ES912" t="s">
        <v>306</v>
      </c>
      <c r="ET912">
        <v>100</v>
      </c>
      <c r="EU912">
        <v>100</v>
      </c>
      <c r="EV912">
        <v>-14.342</v>
      </c>
      <c r="EW912">
        <v>-1.7161</v>
      </c>
      <c r="EX912">
        <v>-14.3476998515065</v>
      </c>
      <c r="EY912">
        <v>0.000485247639819423</v>
      </c>
      <c r="EZ912">
        <v>-1.36446825205216e-06</v>
      </c>
      <c r="FA912">
        <v>5.78542989185787e-10</v>
      </c>
      <c r="FB912">
        <v>-1.1099058739466</v>
      </c>
      <c r="FC912">
        <v>-0.0508365997127688</v>
      </c>
      <c r="FD912">
        <v>0.00161886503163497</v>
      </c>
      <c r="FE912">
        <v>-2.08621555845513e-05</v>
      </c>
      <c r="FF912">
        <v>0</v>
      </c>
      <c r="FG912">
        <v>2096</v>
      </c>
      <c r="FH912">
        <v>2</v>
      </c>
      <c r="FI912">
        <v>28</v>
      </c>
      <c r="FJ912">
        <v>31.3</v>
      </c>
      <c r="FK912">
        <v>31.2</v>
      </c>
      <c r="FL912">
        <v>18</v>
      </c>
      <c r="FM912">
        <v>496.612</v>
      </c>
      <c r="FN912">
        <v>519.464</v>
      </c>
      <c r="FO912">
        <v>48.0053</v>
      </c>
      <c r="FP912">
        <v>27.749</v>
      </c>
      <c r="FQ912">
        <v>30.0007</v>
      </c>
      <c r="FR912">
        <v>27.4192</v>
      </c>
      <c r="FS912">
        <v>27.3591</v>
      </c>
      <c r="FT912">
        <v>21.7264</v>
      </c>
      <c r="FU912">
        <v>0</v>
      </c>
      <c r="FV912">
        <v>46.267</v>
      </c>
      <c r="FW912">
        <v>48.84</v>
      </c>
      <c r="FX912">
        <v>420</v>
      </c>
      <c r="FY912">
        <v>21.2832</v>
      </c>
      <c r="FZ912">
        <v>101.561</v>
      </c>
      <c r="GA912">
        <v>96.037</v>
      </c>
    </row>
    <row r="913" spans="1:183">
      <c r="A913">
        <v>897</v>
      </c>
      <c r="B913">
        <v>1625679008.5</v>
      </c>
      <c r="C913">
        <v>1792.40000009537</v>
      </c>
      <c r="D913" t="s">
        <v>2100</v>
      </c>
      <c r="E913" t="s">
        <v>2101</v>
      </c>
      <c r="F913">
        <v>1</v>
      </c>
      <c r="G913" t="s">
        <v>302</v>
      </c>
      <c r="H913">
        <v>1625679007.5</v>
      </c>
      <c r="I913">
        <f>(J913)/1000</f>
        <v>0</v>
      </c>
      <c r="J913">
        <f>1000*CJ913*AH913*(CF913-CG913)/(100*BY913*(1000-AH913*CF913))</f>
        <v>0</v>
      </c>
      <c r="K913">
        <f>CJ913*AH913*(CE913-CD913*(1000-AH913*CG913)/(1000-AH913*CF913))/(100*BY913)</f>
        <v>0</v>
      </c>
      <c r="L913">
        <f>CD913 - IF(AH913&gt;1, K913*BY913*100.0/(AJ913*CR913), 0)</f>
        <v>0</v>
      </c>
      <c r="M913">
        <f>((S913-I913/2)*L913-K913)/(S913+I913/2)</f>
        <v>0</v>
      </c>
      <c r="N913">
        <f>M913*(CK913+CL913)/1000.0</f>
        <v>0</v>
      </c>
      <c r="O913">
        <f>(CD913 - IF(AH913&gt;1, K913*BY913*100.0/(AJ913*CR913), 0))*(CK913+CL913)/1000.0</f>
        <v>0</v>
      </c>
      <c r="P913">
        <f>2.0/((1/R913-1/Q913)+SIGN(R913)*SQRT((1/R913-1/Q913)*(1/R913-1/Q913) + 4*BZ913/((BZ913+1)*(BZ913+1))*(2*1/R913*1/Q913-1/Q913*1/Q913)))</f>
        <v>0</v>
      </c>
      <c r="Q913">
        <f>IF(LEFT(CA913,1)&lt;&gt;"0",IF(LEFT(CA913,1)="1",3.0,CB913),$D$5+$E$5*(CR913*CK913/($K$5*1000))+$F$5*(CR913*CK913/($K$5*1000))*MAX(MIN(BY913,$J$5),$I$5)*MAX(MIN(BY913,$J$5),$I$5)+$G$5*MAX(MIN(BY913,$J$5),$I$5)*(CR913*CK913/($K$5*1000))+$H$5*(CR913*CK913/($K$5*1000))*(CR913*CK913/($K$5*1000)))</f>
        <v>0</v>
      </c>
      <c r="R913">
        <f>I913*(1000-(1000*0.61365*exp(17.502*V913/(240.97+V913))/(CK913+CL913)+CF913)/2)/(1000*0.61365*exp(17.502*V913/(240.97+V913))/(CK913+CL913)-CF913)</f>
        <v>0</v>
      </c>
      <c r="S913">
        <f>1/((BZ913+1)/(P913/1.6)+1/(Q913/1.37)) + BZ913/((BZ913+1)/(P913/1.6) + BZ913/(Q913/1.37))</f>
        <v>0</v>
      </c>
      <c r="T913">
        <f>(BU913*BX913)</f>
        <v>0</v>
      </c>
      <c r="U913">
        <f>(CM913+(T913+2*0.95*5.67E-8*(((CM913+$B$7)+273)^4-(CM913+273)^4)-44100*I913)/(1.84*29.3*Q913+8*0.95*5.67E-8*(CM913+273)^3))</f>
        <v>0</v>
      </c>
      <c r="V913">
        <f>($C$7*CN913+$D$7*CO913+$E$7*U913)</f>
        <v>0</v>
      </c>
      <c r="W913">
        <f>0.61365*exp(17.502*V913/(240.97+V913))</f>
        <v>0</v>
      </c>
      <c r="X913">
        <f>(Y913/Z913*100)</f>
        <v>0</v>
      </c>
      <c r="Y913">
        <f>CF913*(CK913+CL913)/1000</f>
        <v>0</v>
      </c>
      <c r="Z913">
        <f>0.61365*exp(17.502*CM913/(240.97+CM913))</f>
        <v>0</v>
      </c>
      <c r="AA913">
        <f>(W913-CF913*(CK913+CL913)/1000)</f>
        <v>0</v>
      </c>
      <c r="AB913">
        <f>(-I913*44100)</f>
        <v>0</v>
      </c>
      <c r="AC913">
        <f>2*29.3*Q913*0.92*(CM913-V913)</f>
        <v>0</v>
      </c>
      <c r="AD913">
        <f>2*0.95*5.67E-8*(((CM913+$B$7)+273)^4-(V913+273)^4)</f>
        <v>0</v>
      </c>
      <c r="AE913">
        <f>T913+AD913+AB913+AC913</f>
        <v>0</v>
      </c>
      <c r="AF913">
        <v>0</v>
      </c>
      <c r="AG913">
        <v>0</v>
      </c>
      <c r="AH913">
        <f>IF(AF913*$H$13&gt;=AJ913,1.0,(AJ913/(AJ913-AF913*$H$13)))</f>
        <v>0</v>
      </c>
      <c r="AI913">
        <f>(AH913-1)*100</f>
        <v>0</v>
      </c>
      <c r="AJ913">
        <f>MAX(0,($B$13+$C$13*CR913)/(1+$D$13*CR913)*CK913/(CM913+273)*$E$13)</f>
        <v>0</v>
      </c>
      <c r="AK913" t="s">
        <v>303</v>
      </c>
      <c r="AL913" t="s">
        <v>303</v>
      </c>
      <c r="AM913">
        <v>0</v>
      </c>
      <c r="AN913">
        <v>0</v>
      </c>
      <c r="AO913">
        <f>1-AM913/AN913</f>
        <v>0</v>
      </c>
      <c r="AP913">
        <v>0</v>
      </c>
      <c r="AQ913" t="s">
        <v>303</v>
      </c>
      <c r="AR913" t="s">
        <v>303</v>
      </c>
      <c r="AS913">
        <v>0</v>
      </c>
      <c r="AT913">
        <v>0</v>
      </c>
      <c r="AU913">
        <f>1-AS913/AT913</f>
        <v>0</v>
      </c>
      <c r="AV913">
        <v>0.5</v>
      </c>
      <c r="AW913">
        <f>BV913</f>
        <v>0</v>
      </c>
      <c r="AX913">
        <f>K913</f>
        <v>0</v>
      </c>
      <c r="AY913">
        <f>AU913*AV913*AW913</f>
        <v>0</v>
      </c>
      <c r="AZ913">
        <f>(AX913-AP913)/AW913</f>
        <v>0</v>
      </c>
      <c r="BA913">
        <f>(AN913-AT913)/AT913</f>
        <v>0</v>
      </c>
      <c r="BB913">
        <f>AM913/(AO913+AM913/AT913)</f>
        <v>0</v>
      </c>
      <c r="BC913" t="s">
        <v>303</v>
      </c>
      <c r="BD913">
        <v>0</v>
      </c>
      <c r="BE913">
        <f>IF(BD913&lt;&gt;0, BD913, BB913)</f>
        <v>0</v>
      </c>
      <c r="BF913">
        <f>1-BE913/AT913</f>
        <v>0</v>
      </c>
      <c r="BG913">
        <f>(AT913-AS913)/(AT913-BE913)</f>
        <v>0</v>
      </c>
      <c r="BH913">
        <f>(AN913-AT913)/(AN913-BE913)</f>
        <v>0</v>
      </c>
      <c r="BI913">
        <f>(AT913-AS913)/(AT913-AM913)</f>
        <v>0</v>
      </c>
      <c r="BJ913">
        <f>(AN913-AT913)/(AN913-AM913)</f>
        <v>0</v>
      </c>
      <c r="BK913">
        <f>(BG913*BE913/AS913)</f>
        <v>0</v>
      </c>
      <c r="BL913">
        <f>(1-BK913)</f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f>$B$11*CS913+$C$11*CT913+$F$11*CU913*(1-CX913)</f>
        <v>0</v>
      </c>
      <c r="BV913">
        <f>BU913*BW913</f>
        <v>0</v>
      </c>
      <c r="BW913">
        <f>($B$11*$D$9+$C$11*$D$9+$F$11*((DH913+CZ913)/MAX(DH913+CZ913+DI913, 0.1)*$I$9+DI913/MAX(DH913+CZ913+DI913, 0.1)*$J$9))/($B$11+$C$11+$F$11)</f>
        <v>0</v>
      </c>
      <c r="BX913">
        <f>($B$11*$K$9+$C$11*$K$9+$F$11*((DH913+CZ913)/MAX(DH913+CZ913+DI913, 0.1)*$P$9+DI913/MAX(DH913+CZ913+DI913, 0.1)*$Q$9))/($B$11+$C$11+$F$11)</f>
        <v>0</v>
      </c>
      <c r="BY913">
        <v>6</v>
      </c>
      <c r="BZ913">
        <v>0.5</v>
      </c>
      <c r="CA913" t="s">
        <v>304</v>
      </c>
      <c r="CB913">
        <v>2</v>
      </c>
      <c r="CC913">
        <v>1625679007.5</v>
      </c>
      <c r="CD913">
        <v>406.264</v>
      </c>
      <c r="CE913">
        <v>420.045333333333</v>
      </c>
      <c r="CF913">
        <v>25.6533666666667</v>
      </c>
      <c r="CG913">
        <v>20.8605</v>
      </c>
      <c r="CH913">
        <v>420.606</v>
      </c>
      <c r="CI913">
        <v>27.3697</v>
      </c>
      <c r="CJ913">
        <v>500.045333333333</v>
      </c>
      <c r="CK913">
        <v>100.417666666667</v>
      </c>
      <c r="CL913">
        <v>0.1002679</v>
      </c>
      <c r="CM913">
        <v>40.2378333333333</v>
      </c>
      <c r="CN913">
        <v>39.0060333333333</v>
      </c>
      <c r="CO913">
        <v>999.9</v>
      </c>
      <c r="CP913">
        <v>0</v>
      </c>
      <c r="CQ913">
        <v>0</v>
      </c>
      <c r="CR913">
        <v>9987.48333333333</v>
      </c>
      <c r="CS913">
        <v>0</v>
      </c>
      <c r="CT913">
        <v>5.38866333333333</v>
      </c>
      <c r="CU913">
        <v>1046.05</v>
      </c>
      <c r="CV913">
        <v>0.962017</v>
      </c>
      <c r="CW913">
        <v>0.0379827</v>
      </c>
      <c r="CX913">
        <v>0</v>
      </c>
      <c r="CY913">
        <v>1032.93333333333</v>
      </c>
      <c r="CZ913">
        <v>4.99912</v>
      </c>
      <c r="DA913">
        <v>10894.2</v>
      </c>
      <c r="DB913">
        <v>6713.16666666667</v>
      </c>
      <c r="DC913">
        <v>40.4786666666667</v>
      </c>
      <c r="DD913">
        <v>42.625</v>
      </c>
      <c r="DE913">
        <v>41.708</v>
      </c>
      <c r="DF913">
        <v>42.4373333333333</v>
      </c>
      <c r="DG913">
        <v>43.4373333333333</v>
      </c>
      <c r="DH913">
        <v>1001.51</v>
      </c>
      <c r="DI913">
        <v>39.54</v>
      </c>
      <c r="DJ913">
        <v>0</v>
      </c>
      <c r="DK913">
        <v>1625679009.2</v>
      </c>
      <c r="DL913">
        <v>0</v>
      </c>
      <c r="DM913">
        <v>1033.81307692308</v>
      </c>
      <c r="DN913">
        <v>-8.12854702699761</v>
      </c>
      <c r="DO913">
        <v>-29.8119657339653</v>
      </c>
      <c r="DP913">
        <v>10897.9923076923</v>
      </c>
      <c r="DQ913">
        <v>15</v>
      </c>
      <c r="DR913">
        <v>1625677134.6</v>
      </c>
      <c r="DS913" t="s">
        <v>305</v>
      </c>
      <c r="DT913">
        <v>1625677128.6</v>
      </c>
      <c r="DU913">
        <v>1625677134.6</v>
      </c>
      <c r="DV913">
        <v>2</v>
      </c>
      <c r="DW913">
        <v>0.041</v>
      </c>
      <c r="DX913">
        <v>0.026</v>
      </c>
      <c r="DY913">
        <v>-14.347</v>
      </c>
      <c r="DZ913">
        <v>-1.389</v>
      </c>
      <c r="EA913">
        <v>420</v>
      </c>
      <c r="EB913">
        <v>5</v>
      </c>
      <c r="EC913">
        <v>0.14</v>
      </c>
      <c r="ED913">
        <v>0.08</v>
      </c>
      <c r="EE913">
        <v>-13.7953219512195</v>
      </c>
      <c r="EF913">
        <v>0.225821602787438</v>
      </c>
      <c r="EG913">
        <v>0.0439892310113876</v>
      </c>
      <c r="EH913">
        <v>1</v>
      </c>
      <c r="EI913">
        <v>1034.18685714286</v>
      </c>
      <c r="EJ913">
        <v>-8.24970645792475</v>
      </c>
      <c r="EK913">
        <v>0.854984616164274</v>
      </c>
      <c r="EL913">
        <v>1</v>
      </c>
      <c r="EM913">
        <v>4.80940170731707</v>
      </c>
      <c r="EN913">
        <v>-0.027884738675956</v>
      </c>
      <c r="EO913">
        <v>0.00576288287546153</v>
      </c>
      <c r="EP913">
        <v>1</v>
      </c>
      <c r="EQ913">
        <v>3</v>
      </c>
      <c r="ER913">
        <v>3</v>
      </c>
      <c r="ES913" t="s">
        <v>306</v>
      </c>
      <c r="ET913">
        <v>100</v>
      </c>
      <c r="EU913">
        <v>100</v>
      </c>
      <c r="EV913">
        <v>-14.342</v>
      </c>
      <c r="EW913">
        <v>-1.7165</v>
      </c>
      <c r="EX913">
        <v>-14.3476998515065</v>
      </c>
      <c r="EY913">
        <v>0.000485247639819423</v>
      </c>
      <c r="EZ913">
        <v>-1.36446825205216e-06</v>
      </c>
      <c r="FA913">
        <v>5.78542989185787e-10</v>
      </c>
      <c r="FB913">
        <v>-1.1099058739466</v>
      </c>
      <c r="FC913">
        <v>-0.0508365997127688</v>
      </c>
      <c r="FD913">
        <v>0.00161886503163497</v>
      </c>
      <c r="FE913">
        <v>-2.08621555845513e-05</v>
      </c>
      <c r="FF913">
        <v>0</v>
      </c>
      <c r="FG913">
        <v>2096</v>
      </c>
      <c r="FH913">
        <v>2</v>
      </c>
      <c r="FI913">
        <v>28</v>
      </c>
      <c r="FJ913">
        <v>31.3</v>
      </c>
      <c r="FK913">
        <v>31.2</v>
      </c>
      <c r="FL913">
        <v>18</v>
      </c>
      <c r="FM913">
        <v>496.401</v>
      </c>
      <c r="FN913">
        <v>519.55</v>
      </c>
      <c r="FO913">
        <v>48.0268</v>
      </c>
      <c r="FP913">
        <v>27.753</v>
      </c>
      <c r="FQ913">
        <v>30.0006</v>
      </c>
      <c r="FR913">
        <v>27.4221</v>
      </c>
      <c r="FS913">
        <v>27.3625</v>
      </c>
      <c r="FT913">
        <v>21.7261</v>
      </c>
      <c r="FU913">
        <v>0</v>
      </c>
      <c r="FV913">
        <v>46.267</v>
      </c>
      <c r="FW913">
        <v>48.9</v>
      </c>
      <c r="FX913">
        <v>420</v>
      </c>
      <c r="FY913">
        <v>21.2964</v>
      </c>
      <c r="FZ913">
        <v>101.561</v>
      </c>
      <c r="GA913">
        <v>96.0372</v>
      </c>
    </row>
    <row r="914" spans="1:183">
      <c r="A914">
        <v>898</v>
      </c>
      <c r="B914">
        <v>1625679010.5</v>
      </c>
      <c r="C914">
        <v>1794.40000009537</v>
      </c>
      <c r="D914" t="s">
        <v>2102</v>
      </c>
      <c r="E914" t="s">
        <v>2103</v>
      </c>
      <c r="F914">
        <v>1</v>
      </c>
      <c r="G914" t="s">
        <v>302</v>
      </c>
      <c r="H914">
        <v>1625679009.5</v>
      </c>
      <c r="I914">
        <f>(J914)/1000</f>
        <v>0</v>
      </c>
      <c r="J914">
        <f>1000*CJ914*AH914*(CF914-CG914)/(100*BY914*(1000-AH914*CF914))</f>
        <v>0</v>
      </c>
      <c r="K914">
        <f>CJ914*AH914*(CE914-CD914*(1000-AH914*CG914)/(1000-AH914*CF914))/(100*BY914)</f>
        <v>0</v>
      </c>
      <c r="L914">
        <f>CD914 - IF(AH914&gt;1, K914*BY914*100.0/(AJ914*CR914), 0)</f>
        <v>0</v>
      </c>
      <c r="M914">
        <f>((S914-I914/2)*L914-K914)/(S914+I914/2)</f>
        <v>0</v>
      </c>
      <c r="N914">
        <f>M914*(CK914+CL914)/1000.0</f>
        <v>0</v>
      </c>
      <c r="O914">
        <f>(CD914 - IF(AH914&gt;1, K914*BY914*100.0/(AJ914*CR914), 0))*(CK914+CL914)/1000.0</f>
        <v>0</v>
      </c>
      <c r="P914">
        <f>2.0/((1/R914-1/Q914)+SIGN(R914)*SQRT((1/R914-1/Q914)*(1/R914-1/Q914) + 4*BZ914/((BZ914+1)*(BZ914+1))*(2*1/R914*1/Q914-1/Q914*1/Q914)))</f>
        <v>0</v>
      </c>
      <c r="Q914">
        <f>IF(LEFT(CA914,1)&lt;&gt;"0",IF(LEFT(CA914,1)="1",3.0,CB914),$D$5+$E$5*(CR914*CK914/($K$5*1000))+$F$5*(CR914*CK914/($K$5*1000))*MAX(MIN(BY914,$J$5),$I$5)*MAX(MIN(BY914,$J$5),$I$5)+$G$5*MAX(MIN(BY914,$J$5),$I$5)*(CR914*CK914/($K$5*1000))+$H$5*(CR914*CK914/($K$5*1000))*(CR914*CK914/($K$5*1000)))</f>
        <v>0</v>
      </c>
      <c r="R914">
        <f>I914*(1000-(1000*0.61365*exp(17.502*V914/(240.97+V914))/(CK914+CL914)+CF914)/2)/(1000*0.61365*exp(17.502*V914/(240.97+V914))/(CK914+CL914)-CF914)</f>
        <v>0</v>
      </c>
      <c r="S914">
        <f>1/((BZ914+1)/(P914/1.6)+1/(Q914/1.37)) + BZ914/((BZ914+1)/(P914/1.6) + BZ914/(Q914/1.37))</f>
        <v>0</v>
      </c>
      <c r="T914">
        <f>(BU914*BX914)</f>
        <v>0</v>
      </c>
      <c r="U914">
        <f>(CM914+(T914+2*0.95*5.67E-8*(((CM914+$B$7)+273)^4-(CM914+273)^4)-44100*I914)/(1.84*29.3*Q914+8*0.95*5.67E-8*(CM914+273)^3))</f>
        <v>0</v>
      </c>
      <c r="V914">
        <f>($C$7*CN914+$D$7*CO914+$E$7*U914)</f>
        <v>0</v>
      </c>
      <c r="W914">
        <f>0.61365*exp(17.502*V914/(240.97+V914))</f>
        <v>0</v>
      </c>
      <c r="X914">
        <f>(Y914/Z914*100)</f>
        <v>0</v>
      </c>
      <c r="Y914">
        <f>CF914*(CK914+CL914)/1000</f>
        <v>0</v>
      </c>
      <c r="Z914">
        <f>0.61365*exp(17.502*CM914/(240.97+CM914))</f>
        <v>0</v>
      </c>
      <c r="AA914">
        <f>(W914-CF914*(CK914+CL914)/1000)</f>
        <v>0</v>
      </c>
      <c r="AB914">
        <f>(-I914*44100)</f>
        <v>0</v>
      </c>
      <c r="AC914">
        <f>2*29.3*Q914*0.92*(CM914-V914)</f>
        <v>0</v>
      </c>
      <c r="AD914">
        <f>2*0.95*5.67E-8*(((CM914+$B$7)+273)^4-(V914+273)^4)</f>
        <v>0</v>
      </c>
      <c r="AE914">
        <f>T914+AD914+AB914+AC914</f>
        <v>0</v>
      </c>
      <c r="AF914">
        <v>0</v>
      </c>
      <c r="AG914">
        <v>0</v>
      </c>
      <c r="AH914">
        <f>IF(AF914*$H$13&gt;=AJ914,1.0,(AJ914/(AJ914-AF914*$H$13)))</f>
        <v>0</v>
      </c>
      <c r="AI914">
        <f>(AH914-1)*100</f>
        <v>0</v>
      </c>
      <c r="AJ914">
        <f>MAX(0,($B$13+$C$13*CR914)/(1+$D$13*CR914)*CK914/(CM914+273)*$E$13)</f>
        <v>0</v>
      </c>
      <c r="AK914" t="s">
        <v>303</v>
      </c>
      <c r="AL914" t="s">
        <v>303</v>
      </c>
      <c r="AM914">
        <v>0</v>
      </c>
      <c r="AN914">
        <v>0</v>
      </c>
      <c r="AO914">
        <f>1-AM914/AN914</f>
        <v>0</v>
      </c>
      <c r="AP914">
        <v>0</v>
      </c>
      <c r="AQ914" t="s">
        <v>303</v>
      </c>
      <c r="AR914" t="s">
        <v>303</v>
      </c>
      <c r="AS914">
        <v>0</v>
      </c>
      <c r="AT914">
        <v>0</v>
      </c>
      <c r="AU914">
        <f>1-AS914/AT914</f>
        <v>0</v>
      </c>
      <c r="AV914">
        <v>0.5</v>
      </c>
      <c r="AW914">
        <f>BV914</f>
        <v>0</v>
      </c>
      <c r="AX914">
        <f>K914</f>
        <v>0</v>
      </c>
      <c r="AY914">
        <f>AU914*AV914*AW914</f>
        <v>0</v>
      </c>
      <c r="AZ914">
        <f>(AX914-AP914)/AW914</f>
        <v>0</v>
      </c>
      <c r="BA914">
        <f>(AN914-AT914)/AT914</f>
        <v>0</v>
      </c>
      <c r="BB914">
        <f>AM914/(AO914+AM914/AT914)</f>
        <v>0</v>
      </c>
      <c r="BC914" t="s">
        <v>303</v>
      </c>
      <c r="BD914">
        <v>0</v>
      </c>
      <c r="BE914">
        <f>IF(BD914&lt;&gt;0, BD914, BB914)</f>
        <v>0</v>
      </c>
      <c r="BF914">
        <f>1-BE914/AT914</f>
        <v>0</v>
      </c>
      <c r="BG914">
        <f>(AT914-AS914)/(AT914-BE914)</f>
        <v>0</v>
      </c>
      <c r="BH914">
        <f>(AN914-AT914)/(AN914-BE914)</f>
        <v>0</v>
      </c>
      <c r="BI914">
        <f>(AT914-AS914)/(AT914-AM914)</f>
        <v>0</v>
      </c>
      <c r="BJ914">
        <f>(AN914-AT914)/(AN914-AM914)</f>
        <v>0</v>
      </c>
      <c r="BK914">
        <f>(BG914*BE914/AS914)</f>
        <v>0</v>
      </c>
      <c r="BL914">
        <f>(1-BK914)</f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f>$B$11*CS914+$C$11*CT914+$F$11*CU914*(1-CX914)</f>
        <v>0</v>
      </c>
      <c r="BV914">
        <f>BU914*BW914</f>
        <v>0</v>
      </c>
      <c r="BW914">
        <f>($B$11*$D$9+$C$11*$D$9+$F$11*((DH914+CZ914)/MAX(DH914+CZ914+DI914, 0.1)*$I$9+DI914/MAX(DH914+CZ914+DI914, 0.1)*$J$9))/($B$11+$C$11+$F$11)</f>
        <v>0</v>
      </c>
      <c r="BX914">
        <f>($B$11*$K$9+$C$11*$K$9+$F$11*((DH914+CZ914)/MAX(DH914+CZ914+DI914, 0.1)*$P$9+DI914/MAX(DH914+CZ914+DI914, 0.1)*$Q$9))/($B$11+$C$11+$F$11)</f>
        <v>0</v>
      </c>
      <c r="BY914">
        <v>6</v>
      </c>
      <c r="BZ914">
        <v>0.5</v>
      </c>
      <c r="CA914" t="s">
        <v>304</v>
      </c>
      <c r="CB914">
        <v>2</v>
      </c>
      <c r="CC914">
        <v>1625679009.5</v>
      </c>
      <c r="CD914">
        <v>406.285666666667</v>
      </c>
      <c r="CE914">
        <v>419.973333333333</v>
      </c>
      <c r="CF914">
        <v>25.6893333333333</v>
      </c>
      <c r="CG914">
        <v>20.9058</v>
      </c>
      <c r="CH914">
        <v>420.627333333333</v>
      </c>
      <c r="CI914">
        <v>27.4060333333333</v>
      </c>
      <c r="CJ914">
        <v>500.093</v>
      </c>
      <c r="CK914">
        <v>100.417666666667</v>
      </c>
      <c r="CL914">
        <v>0.100168333333333</v>
      </c>
      <c r="CM914">
        <v>40.2598333333333</v>
      </c>
      <c r="CN914">
        <v>39.0241666666667</v>
      </c>
      <c r="CO914">
        <v>999.9</v>
      </c>
      <c r="CP914">
        <v>0</v>
      </c>
      <c r="CQ914">
        <v>0</v>
      </c>
      <c r="CR914">
        <v>10001.2333333333</v>
      </c>
      <c r="CS914">
        <v>0</v>
      </c>
      <c r="CT914">
        <v>5.40383</v>
      </c>
      <c r="CU914">
        <v>1045.86333333333</v>
      </c>
      <c r="CV914">
        <v>0.962000333333333</v>
      </c>
      <c r="CW914">
        <v>0.0379996333333333</v>
      </c>
      <c r="CX914">
        <v>0</v>
      </c>
      <c r="CY914">
        <v>1032.76666666667</v>
      </c>
      <c r="CZ914">
        <v>4.99912</v>
      </c>
      <c r="DA914">
        <v>10889.6666666667</v>
      </c>
      <c r="DB914">
        <v>6711.92666666667</v>
      </c>
      <c r="DC914">
        <v>40.5203333333333</v>
      </c>
      <c r="DD914">
        <v>42.625</v>
      </c>
      <c r="DE914">
        <v>41.8333333333333</v>
      </c>
      <c r="DF914">
        <v>42.4163333333333</v>
      </c>
      <c r="DG914">
        <v>43.479</v>
      </c>
      <c r="DH914">
        <v>1001.31333333333</v>
      </c>
      <c r="DI914">
        <v>39.55</v>
      </c>
      <c r="DJ914">
        <v>0</v>
      </c>
      <c r="DK914">
        <v>1625679011.6</v>
      </c>
      <c r="DL914">
        <v>0</v>
      </c>
      <c r="DM914">
        <v>1033.51038461538</v>
      </c>
      <c r="DN914">
        <v>-7.50119659727554</v>
      </c>
      <c r="DO914">
        <v>-36.3965811205988</v>
      </c>
      <c r="DP914">
        <v>10896.0923076923</v>
      </c>
      <c r="DQ914">
        <v>15</v>
      </c>
      <c r="DR914">
        <v>1625677134.6</v>
      </c>
      <c r="DS914" t="s">
        <v>305</v>
      </c>
      <c r="DT914">
        <v>1625677128.6</v>
      </c>
      <c r="DU914">
        <v>1625677134.6</v>
      </c>
      <c r="DV914">
        <v>2</v>
      </c>
      <c r="DW914">
        <v>0.041</v>
      </c>
      <c r="DX914">
        <v>0.026</v>
      </c>
      <c r="DY914">
        <v>-14.347</v>
      </c>
      <c r="DZ914">
        <v>-1.389</v>
      </c>
      <c r="EA914">
        <v>420</v>
      </c>
      <c r="EB914">
        <v>5</v>
      </c>
      <c r="EC914">
        <v>0.14</v>
      </c>
      <c r="ED914">
        <v>0.08</v>
      </c>
      <c r="EE914">
        <v>-13.7776292682927</v>
      </c>
      <c r="EF914">
        <v>0.190917073170762</v>
      </c>
      <c r="EG914">
        <v>0.0409547534029187</v>
      </c>
      <c r="EH914">
        <v>1</v>
      </c>
      <c r="EI914">
        <v>1033.86818181818</v>
      </c>
      <c r="EJ914">
        <v>-7.95176202146524</v>
      </c>
      <c r="EK914">
        <v>0.787467958157005</v>
      </c>
      <c r="EL914">
        <v>1</v>
      </c>
      <c r="EM914">
        <v>4.80655195121951</v>
      </c>
      <c r="EN914">
        <v>-0.0591232055749193</v>
      </c>
      <c r="EO914">
        <v>0.00922086293499223</v>
      </c>
      <c r="EP914">
        <v>1</v>
      </c>
      <c r="EQ914">
        <v>3</v>
      </c>
      <c r="ER914">
        <v>3</v>
      </c>
      <c r="ES914" t="s">
        <v>306</v>
      </c>
      <c r="ET914">
        <v>100</v>
      </c>
      <c r="EU914">
        <v>100</v>
      </c>
      <c r="EV914">
        <v>-14.342</v>
      </c>
      <c r="EW914">
        <v>-1.7168</v>
      </c>
      <c r="EX914">
        <v>-14.3476998515065</v>
      </c>
      <c r="EY914">
        <v>0.000485247639819423</v>
      </c>
      <c r="EZ914">
        <v>-1.36446825205216e-06</v>
      </c>
      <c r="FA914">
        <v>5.78542989185787e-10</v>
      </c>
      <c r="FB914">
        <v>-1.1099058739466</v>
      </c>
      <c r="FC914">
        <v>-0.0508365997127688</v>
      </c>
      <c r="FD914">
        <v>0.00161886503163497</v>
      </c>
      <c r="FE914">
        <v>-2.08621555845513e-05</v>
      </c>
      <c r="FF914">
        <v>0</v>
      </c>
      <c r="FG914">
        <v>2096</v>
      </c>
      <c r="FH914">
        <v>2</v>
      </c>
      <c r="FI914">
        <v>28</v>
      </c>
      <c r="FJ914">
        <v>31.4</v>
      </c>
      <c r="FK914">
        <v>31.3</v>
      </c>
      <c r="FL914">
        <v>18</v>
      </c>
      <c r="FM914">
        <v>496.516</v>
      </c>
      <c r="FN914">
        <v>519.49</v>
      </c>
      <c r="FO914">
        <v>48.048</v>
      </c>
      <c r="FP914">
        <v>27.7564</v>
      </c>
      <c r="FQ914">
        <v>30.0007</v>
      </c>
      <c r="FR914">
        <v>27.4254</v>
      </c>
      <c r="FS914">
        <v>27.3658</v>
      </c>
      <c r="FT914">
        <v>21.7306</v>
      </c>
      <c r="FU914">
        <v>0</v>
      </c>
      <c r="FV914">
        <v>46.267</v>
      </c>
      <c r="FW914">
        <v>48.97</v>
      </c>
      <c r="FX914">
        <v>420</v>
      </c>
      <c r="FY914">
        <v>21.3081</v>
      </c>
      <c r="FZ914">
        <v>101.561</v>
      </c>
      <c r="GA914">
        <v>96.037</v>
      </c>
    </row>
    <row r="915" spans="1:183">
      <c r="A915">
        <v>899</v>
      </c>
      <c r="B915">
        <v>1625679012.5</v>
      </c>
      <c r="C915">
        <v>1796.40000009537</v>
      </c>
      <c r="D915" t="s">
        <v>2104</v>
      </c>
      <c r="E915" t="s">
        <v>2105</v>
      </c>
      <c r="F915">
        <v>1</v>
      </c>
      <c r="G915" t="s">
        <v>302</v>
      </c>
      <c r="H915">
        <v>1625679011.5</v>
      </c>
      <c r="I915">
        <f>(J915)/1000</f>
        <v>0</v>
      </c>
      <c r="J915">
        <f>1000*CJ915*AH915*(CF915-CG915)/(100*BY915*(1000-AH915*CF915))</f>
        <v>0</v>
      </c>
      <c r="K915">
        <f>CJ915*AH915*(CE915-CD915*(1000-AH915*CG915)/(1000-AH915*CF915))/(100*BY915)</f>
        <v>0</v>
      </c>
      <c r="L915">
        <f>CD915 - IF(AH915&gt;1, K915*BY915*100.0/(AJ915*CR915), 0)</f>
        <v>0</v>
      </c>
      <c r="M915">
        <f>((S915-I915/2)*L915-K915)/(S915+I915/2)</f>
        <v>0</v>
      </c>
      <c r="N915">
        <f>M915*(CK915+CL915)/1000.0</f>
        <v>0</v>
      </c>
      <c r="O915">
        <f>(CD915 - IF(AH915&gt;1, K915*BY915*100.0/(AJ915*CR915), 0))*(CK915+CL915)/1000.0</f>
        <v>0</v>
      </c>
      <c r="P915">
        <f>2.0/((1/R915-1/Q915)+SIGN(R915)*SQRT((1/R915-1/Q915)*(1/R915-1/Q915) + 4*BZ915/((BZ915+1)*(BZ915+1))*(2*1/R915*1/Q915-1/Q915*1/Q915)))</f>
        <v>0</v>
      </c>
      <c r="Q915">
        <f>IF(LEFT(CA915,1)&lt;&gt;"0",IF(LEFT(CA915,1)="1",3.0,CB915),$D$5+$E$5*(CR915*CK915/($K$5*1000))+$F$5*(CR915*CK915/($K$5*1000))*MAX(MIN(BY915,$J$5),$I$5)*MAX(MIN(BY915,$J$5),$I$5)+$G$5*MAX(MIN(BY915,$J$5),$I$5)*(CR915*CK915/($K$5*1000))+$H$5*(CR915*CK915/($K$5*1000))*(CR915*CK915/($K$5*1000)))</f>
        <v>0</v>
      </c>
      <c r="R915">
        <f>I915*(1000-(1000*0.61365*exp(17.502*V915/(240.97+V915))/(CK915+CL915)+CF915)/2)/(1000*0.61365*exp(17.502*V915/(240.97+V915))/(CK915+CL915)-CF915)</f>
        <v>0</v>
      </c>
      <c r="S915">
        <f>1/((BZ915+1)/(P915/1.6)+1/(Q915/1.37)) + BZ915/((BZ915+1)/(P915/1.6) + BZ915/(Q915/1.37))</f>
        <v>0</v>
      </c>
      <c r="T915">
        <f>(BU915*BX915)</f>
        <v>0</v>
      </c>
      <c r="U915">
        <f>(CM915+(T915+2*0.95*5.67E-8*(((CM915+$B$7)+273)^4-(CM915+273)^4)-44100*I915)/(1.84*29.3*Q915+8*0.95*5.67E-8*(CM915+273)^3))</f>
        <v>0</v>
      </c>
      <c r="V915">
        <f>($C$7*CN915+$D$7*CO915+$E$7*U915)</f>
        <v>0</v>
      </c>
      <c r="W915">
        <f>0.61365*exp(17.502*V915/(240.97+V915))</f>
        <v>0</v>
      </c>
      <c r="X915">
        <f>(Y915/Z915*100)</f>
        <v>0</v>
      </c>
      <c r="Y915">
        <f>CF915*(CK915+CL915)/1000</f>
        <v>0</v>
      </c>
      <c r="Z915">
        <f>0.61365*exp(17.502*CM915/(240.97+CM915))</f>
        <v>0</v>
      </c>
      <c r="AA915">
        <f>(W915-CF915*(CK915+CL915)/1000)</f>
        <v>0</v>
      </c>
      <c r="AB915">
        <f>(-I915*44100)</f>
        <v>0</v>
      </c>
      <c r="AC915">
        <f>2*29.3*Q915*0.92*(CM915-V915)</f>
        <v>0</v>
      </c>
      <c r="AD915">
        <f>2*0.95*5.67E-8*(((CM915+$B$7)+273)^4-(V915+273)^4)</f>
        <v>0</v>
      </c>
      <c r="AE915">
        <f>T915+AD915+AB915+AC915</f>
        <v>0</v>
      </c>
      <c r="AF915">
        <v>0</v>
      </c>
      <c r="AG915">
        <v>0</v>
      </c>
      <c r="AH915">
        <f>IF(AF915*$H$13&gt;=AJ915,1.0,(AJ915/(AJ915-AF915*$H$13)))</f>
        <v>0</v>
      </c>
      <c r="AI915">
        <f>(AH915-1)*100</f>
        <v>0</v>
      </c>
      <c r="AJ915">
        <f>MAX(0,($B$13+$C$13*CR915)/(1+$D$13*CR915)*CK915/(CM915+273)*$E$13)</f>
        <v>0</v>
      </c>
      <c r="AK915" t="s">
        <v>303</v>
      </c>
      <c r="AL915" t="s">
        <v>303</v>
      </c>
      <c r="AM915">
        <v>0</v>
      </c>
      <c r="AN915">
        <v>0</v>
      </c>
      <c r="AO915">
        <f>1-AM915/AN915</f>
        <v>0</v>
      </c>
      <c r="AP915">
        <v>0</v>
      </c>
      <c r="AQ915" t="s">
        <v>303</v>
      </c>
      <c r="AR915" t="s">
        <v>303</v>
      </c>
      <c r="AS915">
        <v>0</v>
      </c>
      <c r="AT915">
        <v>0</v>
      </c>
      <c r="AU915">
        <f>1-AS915/AT915</f>
        <v>0</v>
      </c>
      <c r="AV915">
        <v>0.5</v>
      </c>
      <c r="AW915">
        <f>BV915</f>
        <v>0</v>
      </c>
      <c r="AX915">
        <f>K915</f>
        <v>0</v>
      </c>
      <c r="AY915">
        <f>AU915*AV915*AW915</f>
        <v>0</v>
      </c>
      <c r="AZ915">
        <f>(AX915-AP915)/AW915</f>
        <v>0</v>
      </c>
      <c r="BA915">
        <f>(AN915-AT915)/AT915</f>
        <v>0</v>
      </c>
      <c r="BB915">
        <f>AM915/(AO915+AM915/AT915)</f>
        <v>0</v>
      </c>
      <c r="BC915" t="s">
        <v>303</v>
      </c>
      <c r="BD915">
        <v>0</v>
      </c>
      <c r="BE915">
        <f>IF(BD915&lt;&gt;0, BD915, BB915)</f>
        <v>0</v>
      </c>
      <c r="BF915">
        <f>1-BE915/AT915</f>
        <v>0</v>
      </c>
      <c r="BG915">
        <f>(AT915-AS915)/(AT915-BE915)</f>
        <v>0</v>
      </c>
      <c r="BH915">
        <f>(AN915-AT915)/(AN915-BE915)</f>
        <v>0</v>
      </c>
      <c r="BI915">
        <f>(AT915-AS915)/(AT915-AM915)</f>
        <v>0</v>
      </c>
      <c r="BJ915">
        <f>(AN915-AT915)/(AN915-AM915)</f>
        <v>0</v>
      </c>
      <c r="BK915">
        <f>(BG915*BE915/AS915)</f>
        <v>0</v>
      </c>
      <c r="BL915">
        <f>(1-BK915)</f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f>$B$11*CS915+$C$11*CT915+$F$11*CU915*(1-CX915)</f>
        <v>0</v>
      </c>
      <c r="BV915">
        <f>BU915*BW915</f>
        <v>0</v>
      </c>
      <c r="BW915">
        <f>($B$11*$D$9+$C$11*$D$9+$F$11*((DH915+CZ915)/MAX(DH915+CZ915+DI915, 0.1)*$I$9+DI915/MAX(DH915+CZ915+DI915, 0.1)*$J$9))/($B$11+$C$11+$F$11)</f>
        <v>0</v>
      </c>
      <c r="BX915">
        <f>($B$11*$K$9+$C$11*$K$9+$F$11*((DH915+CZ915)/MAX(DH915+CZ915+DI915, 0.1)*$P$9+DI915/MAX(DH915+CZ915+DI915, 0.1)*$Q$9))/($B$11+$C$11+$F$11)</f>
        <v>0</v>
      </c>
      <c r="BY915">
        <v>6</v>
      </c>
      <c r="BZ915">
        <v>0.5</v>
      </c>
      <c r="CA915" t="s">
        <v>304</v>
      </c>
      <c r="CB915">
        <v>2</v>
      </c>
      <c r="CC915">
        <v>1625679011.5</v>
      </c>
      <c r="CD915">
        <v>406.297666666667</v>
      </c>
      <c r="CE915">
        <v>419.927333333333</v>
      </c>
      <c r="CF915">
        <v>25.7291333333333</v>
      </c>
      <c r="CG915">
        <v>20.9416666666667</v>
      </c>
      <c r="CH915">
        <v>420.639666666667</v>
      </c>
      <c r="CI915">
        <v>27.4461333333333</v>
      </c>
      <c r="CJ915">
        <v>499.991</v>
      </c>
      <c r="CK915">
        <v>100.417</v>
      </c>
      <c r="CL915">
        <v>0.0996387666666667</v>
      </c>
      <c r="CM915">
        <v>40.2837</v>
      </c>
      <c r="CN915">
        <v>39.047</v>
      </c>
      <c r="CO915">
        <v>999.9</v>
      </c>
      <c r="CP915">
        <v>0</v>
      </c>
      <c r="CQ915">
        <v>0</v>
      </c>
      <c r="CR915">
        <v>10015</v>
      </c>
      <c r="CS915">
        <v>0</v>
      </c>
      <c r="CT915">
        <v>5.40383</v>
      </c>
      <c r="CU915">
        <v>1046.04333333333</v>
      </c>
      <c r="CV915">
        <v>0.962017</v>
      </c>
      <c r="CW915">
        <v>0.0379827</v>
      </c>
      <c r="CX915">
        <v>0</v>
      </c>
      <c r="CY915">
        <v>1032.37</v>
      </c>
      <c r="CZ915">
        <v>4.99912</v>
      </c>
      <c r="DA915">
        <v>10889.8333333333</v>
      </c>
      <c r="DB915">
        <v>6713.13333333333</v>
      </c>
      <c r="DC915">
        <v>40.562</v>
      </c>
      <c r="DD915">
        <v>42.625</v>
      </c>
      <c r="DE915">
        <v>41.7913333333333</v>
      </c>
      <c r="DF915">
        <v>42.437</v>
      </c>
      <c r="DG915">
        <v>43.4583333333333</v>
      </c>
      <c r="DH915">
        <v>1001.50333333333</v>
      </c>
      <c r="DI915">
        <v>39.54</v>
      </c>
      <c r="DJ915">
        <v>0</v>
      </c>
      <c r="DK915">
        <v>1625679013.4</v>
      </c>
      <c r="DL915">
        <v>0</v>
      </c>
      <c r="DM915">
        <v>1033.2576</v>
      </c>
      <c r="DN915">
        <v>-7.84384615261144</v>
      </c>
      <c r="DO915">
        <v>-43.5538460579845</v>
      </c>
      <c r="DP915">
        <v>10894.76</v>
      </c>
      <c r="DQ915">
        <v>15</v>
      </c>
      <c r="DR915">
        <v>1625677134.6</v>
      </c>
      <c r="DS915" t="s">
        <v>305</v>
      </c>
      <c r="DT915">
        <v>1625677128.6</v>
      </c>
      <c r="DU915">
        <v>1625677134.6</v>
      </c>
      <c r="DV915">
        <v>2</v>
      </c>
      <c r="DW915">
        <v>0.041</v>
      </c>
      <c r="DX915">
        <v>0.026</v>
      </c>
      <c r="DY915">
        <v>-14.347</v>
      </c>
      <c r="DZ915">
        <v>-1.389</v>
      </c>
      <c r="EA915">
        <v>420</v>
      </c>
      <c r="EB915">
        <v>5</v>
      </c>
      <c r="EC915">
        <v>0.14</v>
      </c>
      <c r="ED915">
        <v>0.08</v>
      </c>
      <c r="EE915">
        <v>-13.7572317073171</v>
      </c>
      <c r="EF915">
        <v>0.307772822299649</v>
      </c>
      <c r="EG915">
        <v>0.0553784427505444</v>
      </c>
      <c r="EH915">
        <v>1</v>
      </c>
      <c r="EI915">
        <v>1033.63696969697</v>
      </c>
      <c r="EJ915">
        <v>-7.87884901372307</v>
      </c>
      <c r="EK915">
        <v>0.782480457103164</v>
      </c>
      <c r="EL915">
        <v>1</v>
      </c>
      <c r="EM915">
        <v>4.80439268292683</v>
      </c>
      <c r="EN915">
        <v>-0.0849614634146252</v>
      </c>
      <c r="EO915">
        <v>0.0108614422130878</v>
      </c>
      <c r="EP915">
        <v>1</v>
      </c>
      <c r="EQ915">
        <v>3</v>
      </c>
      <c r="ER915">
        <v>3</v>
      </c>
      <c r="ES915" t="s">
        <v>306</v>
      </c>
      <c r="ET915">
        <v>100</v>
      </c>
      <c r="EU915">
        <v>100</v>
      </c>
      <c r="EV915">
        <v>-14.342</v>
      </c>
      <c r="EW915">
        <v>-1.7172</v>
      </c>
      <c r="EX915">
        <v>-14.3476998515065</v>
      </c>
      <c r="EY915">
        <v>0.000485247639819423</v>
      </c>
      <c r="EZ915">
        <v>-1.36446825205216e-06</v>
      </c>
      <c r="FA915">
        <v>5.78542989185787e-10</v>
      </c>
      <c r="FB915">
        <v>-1.1099058739466</v>
      </c>
      <c r="FC915">
        <v>-0.0508365997127688</v>
      </c>
      <c r="FD915">
        <v>0.00161886503163497</v>
      </c>
      <c r="FE915">
        <v>-2.08621555845513e-05</v>
      </c>
      <c r="FF915">
        <v>0</v>
      </c>
      <c r="FG915">
        <v>2096</v>
      </c>
      <c r="FH915">
        <v>2</v>
      </c>
      <c r="FI915">
        <v>28</v>
      </c>
      <c r="FJ915">
        <v>31.4</v>
      </c>
      <c r="FK915">
        <v>31.3</v>
      </c>
      <c r="FL915">
        <v>18</v>
      </c>
      <c r="FM915">
        <v>496.513</v>
      </c>
      <c r="FN915">
        <v>519.55</v>
      </c>
      <c r="FO915">
        <v>48.0705</v>
      </c>
      <c r="FP915">
        <v>27.7607</v>
      </c>
      <c r="FQ915">
        <v>30.0007</v>
      </c>
      <c r="FR915">
        <v>27.4285</v>
      </c>
      <c r="FS915">
        <v>27.3683</v>
      </c>
      <c r="FT915">
        <v>21.7299</v>
      </c>
      <c r="FU915">
        <v>0</v>
      </c>
      <c r="FV915">
        <v>46.6527</v>
      </c>
      <c r="FW915">
        <v>48.97</v>
      </c>
      <c r="FX915">
        <v>420</v>
      </c>
      <c r="FY915">
        <v>21.4293</v>
      </c>
      <c r="FZ915">
        <v>101.56</v>
      </c>
      <c r="GA915">
        <v>96.036</v>
      </c>
    </row>
    <row r="916" spans="1:183">
      <c r="A916">
        <v>900</v>
      </c>
      <c r="B916">
        <v>1625679014.5</v>
      </c>
      <c r="C916">
        <v>1798.40000009537</v>
      </c>
      <c r="D916" t="s">
        <v>2106</v>
      </c>
      <c r="E916" t="s">
        <v>2107</v>
      </c>
      <c r="F916">
        <v>1</v>
      </c>
      <c r="G916" t="s">
        <v>302</v>
      </c>
      <c r="H916">
        <v>1625679013.5</v>
      </c>
      <c r="I916">
        <f>(J916)/1000</f>
        <v>0</v>
      </c>
      <c r="J916">
        <f>1000*CJ916*AH916*(CF916-CG916)/(100*BY916*(1000-AH916*CF916))</f>
        <v>0</v>
      </c>
      <c r="K916">
        <f>CJ916*AH916*(CE916-CD916*(1000-AH916*CG916)/(1000-AH916*CF916))/(100*BY916)</f>
        <v>0</v>
      </c>
      <c r="L916">
        <f>CD916 - IF(AH916&gt;1, K916*BY916*100.0/(AJ916*CR916), 0)</f>
        <v>0</v>
      </c>
      <c r="M916">
        <f>((S916-I916/2)*L916-K916)/(S916+I916/2)</f>
        <v>0</v>
      </c>
      <c r="N916">
        <f>M916*(CK916+CL916)/1000.0</f>
        <v>0</v>
      </c>
      <c r="O916">
        <f>(CD916 - IF(AH916&gt;1, K916*BY916*100.0/(AJ916*CR916), 0))*(CK916+CL916)/1000.0</f>
        <v>0</v>
      </c>
      <c r="P916">
        <f>2.0/((1/R916-1/Q916)+SIGN(R916)*SQRT((1/R916-1/Q916)*(1/R916-1/Q916) + 4*BZ916/((BZ916+1)*(BZ916+1))*(2*1/R916*1/Q916-1/Q916*1/Q916)))</f>
        <v>0</v>
      </c>
      <c r="Q916">
        <f>IF(LEFT(CA916,1)&lt;&gt;"0",IF(LEFT(CA916,1)="1",3.0,CB916),$D$5+$E$5*(CR916*CK916/($K$5*1000))+$F$5*(CR916*CK916/($K$5*1000))*MAX(MIN(BY916,$J$5),$I$5)*MAX(MIN(BY916,$J$5),$I$5)+$G$5*MAX(MIN(BY916,$J$5),$I$5)*(CR916*CK916/($K$5*1000))+$H$5*(CR916*CK916/($K$5*1000))*(CR916*CK916/($K$5*1000)))</f>
        <v>0</v>
      </c>
      <c r="R916">
        <f>I916*(1000-(1000*0.61365*exp(17.502*V916/(240.97+V916))/(CK916+CL916)+CF916)/2)/(1000*0.61365*exp(17.502*V916/(240.97+V916))/(CK916+CL916)-CF916)</f>
        <v>0</v>
      </c>
      <c r="S916">
        <f>1/((BZ916+1)/(P916/1.6)+1/(Q916/1.37)) + BZ916/((BZ916+1)/(P916/1.6) + BZ916/(Q916/1.37))</f>
        <v>0</v>
      </c>
      <c r="T916">
        <f>(BU916*BX916)</f>
        <v>0</v>
      </c>
      <c r="U916">
        <f>(CM916+(T916+2*0.95*5.67E-8*(((CM916+$B$7)+273)^4-(CM916+273)^4)-44100*I916)/(1.84*29.3*Q916+8*0.95*5.67E-8*(CM916+273)^3))</f>
        <v>0</v>
      </c>
      <c r="V916">
        <f>($C$7*CN916+$D$7*CO916+$E$7*U916)</f>
        <v>0</v>
      </c>
      <c r="W916">
        <f>0.61365*exp(17.502*V916/(240.97+V916))</f>
        <v>0</v>
      </c>
      <c r="X916">
        <f>(Y916/Z916*100)</f>
        <v>0</v>
      </c>
      <c r="Y916">
        <f>CF916*(CK916+CL916)/1000</f>
        <v>0</v>
      </c>
      <c r="Z916">
        <f>0.61365*exp(17.502*CM916/(240.97+CM916))</f>
        <v>0</v>
      </c>
      <c r="AA916">
        <f>(W916-CF916*(CK916+CL916)/1000)</f>
        <v>0</v>
      </c>
      <c r="AB916">
        <f>(-I916*44100)</f>
        <v>0</v>
      </c>
      <c r="AC916">
        <f>2*29.3*Q916*0.92*(CM916-V916)</f>
        <v>0</v>
      </c>
      <c r="AD916">
        <f>2*0.95*5.67E-8*(((CM916+$B$7)+273)^4-(V916+273)^4)</f>
        <v>0</v>
      </c>
      <c r="AE916">
        <f>T916+AD916+AB916+AC916</f>
        <v>0</v>
      </c>
      <c r="AF916">
        <v>0</v>
      </c>
      <c r="AG916">
        <v>0</v>
      </c>
      <c r="AH916">
        <f>IF(AF916*$H$13&gt;=AJ916,1.0,(AJ916/(AJ916-AF916*$H$13)))</f>
        <v>0</v>
      </c>
      <c r="AI916">
        <f>(AH916-1)*100</f>
        <v>0</v>
      </c>
      <c r="AJ916">
        <f>MAX(0,($B$13+$C$13*CR916)/(1+$D$13*CR916)*CK916/(CM916+273)*$E$13)</f>
        <v>0</v>
      </c>
      <c r="AK916" t="s">
        <v>303</v>
      </c>
      <c r="AL916" t="s">
        <v>303</v>
      </c>
      <c r="AM916">
        <v>0</v>
      </c>
      <c r="AN916">
        <v>0</v>
      </c>
      <c r="AO916">
        <f>1-AM916/AN916</f>
        <v>0</v>
      </c>
      <c r="AP916">
        <v>0</v>
      </c>
      <c r="AQ916" t="s">
        <v>303</v>
      </c>
      <c r="AR916" t="s">
        <v>303</v>
      </c>
      <c r="AS916">
        <v>0</v>
      </c>
      <c r="AT916">
        <v>0</v>
      </c>
      <c r="AU916">
        <f>1-AS916/AT916</f>
        <v>0</v>
      </c>
      <c r="AV916">
        <v>0.5</v>
      </c>
      <c r="AW916">
        <f>BV916</f>
        <v>0</v>
      </c>
      <c r="AX916">
        <f>K916</f>
        <v>0</v>
      </c>
      <c r="AY916">
        <f>AU916*AV916*AW916</f>
        <v>0</v>
      </c>
      <c r="AZ916">
        <f>(AX916-AP916)/AW916</f>
        <v>0</v>
      </c>
      <c r="BA916">
        <f>(AN916-AT916)/AT916</f>
        <v>0</v>
      </c>
      <c r="BB916">
        <f>AM916/(AO916+AM916/AT916)</f>
        <v>0</v>
      </c>
      <c r="BC916" t="s">
        <v>303</v>
      </c>
      <c r="BD916">
        <v>0</v>
      </c>
      <c r="BE916">
        <f>IF(BD916&lt;&gt;0, BD916, BB916)</f>
        <v>0</v>
      </c>
      <c r="BF916">
        <f>1-BE916/AT916</f>
        <v>0</v>
      </c>
      <c r="BG916">
        <f>(AT916-AS916)/(AT916-BE916)</f>
        <v>0</v>
      </c>
      <c r="BH916">
        <f>(AN916-AT916)/(AN916-BE916)</f>
        <v>0</v>
      </c>
      <c r="BI916">
        <f>(AT916-AS916)/(AT916-AM916)</f>
        <v>0</v>
      </c>
      <c r="BJ916">
        <f>(AN916-AT916)/(AN916-AM916)</f>
        <v>0</v>
      </c>
      <c r="BK916">
        <f>(BG916*BE916/AS916)</f>
        <v>0</v>
      </c>
      <c r="BL916">
        <f>(1-BK916)</f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f>$B$11*CS916+$C$11*CT916+$F$11*CU916*(1-CX916)</f>
        <v>0</v>
      </c>
      <c r="BV916">
        <f>BU916*BW916</f>
        <v>0</v>
      </c>
      <c r="BW916">
        <f>($B$11*$D$9+$C$11*$D$9+$F$11*((DH916+CZ916)/MAX(DH916+CZ916+DI916, 0.1)*$I$9+DI916/MAX(DH916+CZ916+DI916, 0.1)*$J$9))/($B$11+$C$11+$F$11)</f>
        <v>0</v>
      </c>
      <c r="BX916">
        <f>($B$11*$K$9+$C$11*$K$9+$F$11*((DH916+CZ916)/MAX(DH916+CZ916+DI916, 0.1)*$P$9+DI916/MAX(DH916+CZ916+DI916, 0.1)*$Q$9))/($B$11+$C$11+$F$11)</f>
        <v>0</v>
      </c>
      <c r="BY916">
        <v>6</v>
      </c>
      <c r="BZ916">
        <v>0.5</v>
      </c>
      <c r="CA916" t="s">
        <v>304</v>
      </c>
      <c r="CB916">
        <v>2</v>
      </c>
      <c r="CC916">
        <v>1625679013.5</v>
      </c>
      <c r="CD916">
        <v>406.280333333333</v>
      </c>
      <c r="CE916">
        <v>419.937666666667</v>
      </c>
      <c r="CF916">
        <v>25.7684</v>
      </c>
      <c r="CG916">
        <v>20.9707</v>
      </c>
      <c r="CH916">
        <v>420.622333333333</v>
      </c>
      <c r="CI916">
        <v>27.4858</v>
      </c>
      <c r="CJ916">
        <v>499.977666666667</v>
      </c>
      <c r="CK916">
        <v>100.417333333333</v>
      </c>
      <c r="CL916">
        <v>0.0998451</v>
      </c>
      <c r="CM916">
        <v>40.3085</v>
      </c>
      <c r="CN916">
        <v>39.07</v>
      </c>
      <c r="CO916">
        <v>999.9</v>
      </c>
      <c r="CP916">
        <v>0</v>
      </c>
      <c r="CQ916">
        <v>0</v>
      </c>
      <c r="CR916">
        <v>9994.98333333333</v>
      </c>
      <c r="CS916">
        <v>0</v>
      </c>
      <c r="CT916">
        <v>5.40383</v>
      </c>
      <c r="CU916">
        <v>1045.97333333333</v>
      </c>
      <c r="CV916">
        <v>0.961991</v>
      </c>
      <c r="CW916">
        <v>0.0380091</v>
      </c>
      <c r="CX916">
        <v>0</v>
      </c>
      <c r="CY916">
        <v>1032.26</v>
      </c>
      <c r="CZ916">
        <v>4.99912</v>
      </c>
      <c r="DA916">
        <v>10886.3</v>
      </c>
      <c r="DB916">
        <v>6712.62333333333</v>
      </c>
      <c r="DC916">
        <v>40.479</v>
      </c>
      <c r="DD916">
        <v>42.625</v>
      </c>
      <c r="DE916">
        <v>41.687</v>
      </c>
      <c r="DF916">
        <v>42.4583333333333</v>
      </c>
      <c r="DG916">
        <v>43.4373333333333</v>
      </c>
      <c r="DH916">
        <v>1001.41</v>
      </c>
      <c r="DI916">
        <v>39.5633333333333</v>
      </c>
      <c r="DJ916">
        <v>0</v>
      </c>
      <c r="DK916">
        <v>1625679015.2</v>
      </c>
      <c r="DL916">
        <v>0</v>
      </c>
      <c r="DM916">
        <v>1033.06346153846</v>
      </c>
      <c r="DN916">
        <v>-7.35076924376054</v>
      </c>
      <c r="DO916">
        <v>-53.9487180128209</v>
      </c>
      <c r="DP916">
        <v>10893.6076923077</v>
      </c>
      <c r="DQ916">
        <v>15</v>
      </c>
      <c r="DR916">
        <v>1625677134.6</v>
      </c>
      <c r="DS916" t="s">
        <v>305</v>
      </c>
      <c r="DT916">
        <v>1625677128.6</v>
      </c>
      <c r="DU916">
        <v>1625677134.6</v>
      </c>
      <c r="DV916">
        <v>2</v>
      </c>
      <c r="DW916">
        <v>0.041</v>
      </c>
      <c r="DX916">
        <v>0.026</v>
      </c>
      <c r="DY916">
        <v>-14.347</v>
      </c>
      <c r="DZ916">
        <v>-1.389</v>
      </c>
      <c r="EA916">
        <v>420</v>
      </c>
      <c r="EB916">
        <v>5</v>
      </c>
      <c r="EC916">
        <v>0.14</v>
      </c>
      <c r="ED916">
        <v>0.08</v>
      </c>
      <c r="EE916">
        <v>-13.7413317073171</v>
      </c>
      <c r="EF916">
        <v>0.370360975609738</v>
      </c>
      <c r="EG916">
        <v>0.0608898623426715</v>
      </c>
      <c r="EH916">
        <v>1</v>
      </c>
      <c r="EI916">
        <v>1033.41028571429</v>
      </c>
      <c r="EJ916">
        <v>-7.59827788649351</v>
      </c>
      <c r="EK916">
        <v>0.794773950663362</v>
      </c>
      <c r="EL916">
        <v>1</v>
      </c>
      <c r="EM916">
        <v>4.80296024390244</v>
      </c>
      <c r="EN916">
        <v>-0.0855068989547037</v>
      </c>
      <c r="EO916">
        <v>0.0109459473484549</v>
      </c>
      <c r="EP916">
        <v>1</v>
      </c>
      <c r="EQ916">
        <v>3</v>
      </c>
      <c r="ER916">
        <v>3</v>
      </c>
      <c r="ES916" t="s">
        <v>306</v>
      </c>
      <c r="ET916">
        <v>100</v>
      </c>
      <c r="EU916">
        <v>100</v>
      </c>
      <c r="EV916">
        <v>-14.342</v>
      </c>
      <c r="EW916">
        <v>-1.7176</v>
      </c>
      <c r="EX916">
        <v>-14.3476998515065</v>
      </c>
      <c r="EY916">
        <v>0.000485247639819423</v>
      </c>
      <c r="EZ916">
        <v>-1.36446825205216e-06</v>
      </c>
      <c r="FA916">
        <v>5.78542989185787e-10</v>
      </c>
      <c r="FB916">
        <v>-1.1099058739466</v>
      </c>
      <c r="FC916">
        <v>-0.0508365997127688</v>
      </c>
      <c r="FD916">
        <v>0.00161886503163497</v>
      </c>
      <c r="FE916">
        <v>-2.08621555845513e-05</v>
      </c>
      <c r="FF916">
        <v>0</v>
      </c>
      <c r="FG916">
        <v>2096</v>
      </c>
      <c r="FH916">
        <v>2</v>
      </c>
      <c r="FI916">
        <v>28</v>
      </c>
      <c r="FJ916">
        <v>31.4</v>
      </c>
      <c r="FK916">
        <v>31.3</v>
      </c>
      <c r="FL916">
        <v>18</v>
      </c>
      <c r="FM916">
        <v>496.581</v>
      </c>
      <c r="FN916">
        <v>519.65</v>
      </c>
      <c r="FO916">
        <v>48.0915</v>
      </c>
      <c r="FP916">
        <v>27.7648</v>
      </c>
      <c r="FQ916">
        <v>30.0006</v>
      </c>
      <c r="FR916">
        <v>27.4314</v>
      </c>
      <c r="FS916">
        <v>27.3712</v>
      </c>
      <c r="FT916">
        <v>21.7304</v>
      </c>
      <c r="FU916">
        <v>0</v>
      </c>
      <c r="FV916">
        <v>47.0474</v>
      </c>
      <c r="FW916">
        <v>49</v>
      </c>
      <c r="FX916">
        <v>420</v>
      </c>
      <c r="FY916">
        <v>21.4564</v>
      </c>
      <c r="FZ916">
        <v>101.56</v>
      </c>
      <c r="GA916">
        <v>96.0355</v>
      </c>
    </row>
    <row r="917" spans="1:183">
      <c r="A917">
        <v>901</v>
      </c>
      <c r="B917">
        <v>1625679016.5</v>
      </c>
      <c r="C917">
        <v>1800.40000009537</v>
      </c>
      <c r="D917" t="s">
        <v>2108</v>
      </c>
      <c r="E917" t="s">
        <v>2109</v>
      </c>
      <c r="F917">
        <v>1</v>
      </c>
      <c r="G917" t="s">
        <v>302</v>
      </c>
      <c r="H917">
        <v>1625679015.5</v>
      </c>
      <c r="I917">
        <f>(J917)/1000</f>
        <v>0</v>
      </c>
      <c r="J917">
        <f>1000*CJ917*AH917*(CF917-CG917)/(100*BY917*(1000-AH917*CF917))</f>
        <v>0</v>
      </c>
      <c r="K917">
        <f>CJ917*AH917*(CE917-CD917*(1000-AH917*CG917)/(1000-AH917*CF917))/(100*BY917)</f>
        <v>0</v>
      </c>
      <c r="L917">
        <f>CD917 - IF(AH917&gt;1, K917*BY917*100.0/(AJ917*CR917), 0)</f>
        <v>0</v>
      </c>
      <c r="M917">
        <f>((S917-I917/2)*L917-K917)/(S917+I917/2)</f>
        <v>0</v>
      </c>
      <c r="N917">
        <f>M917*(CK917+CL917)/1000.0</f>
        <v>0</v>
      </c>
      <c r="O917">
        <f>(CD917 - IF(AH917&gt;1, K917*BY917*100.0/(AJ917*CR917), 0))*(CK917+CL917)/1000.0</f>
        <v>0</v>
      </c>
      <c r="P917">
        <f>2.0/((1/R917-1/Q917)+SIGN(R917)*SQRT((1/R917-1/Q917)*(1/R917-1/Q917) + 4*BZ917/((BZ917+1)*(BZ917+1))*(2*1/R917*1/Q917-1/Q917*1/Q917)))</f>
        <v>0</v>
      </c>
      <c r="Q917">
        <f>IF(LEFT(CA917,1)&lt;&gt;"0",IF(LEFT(CA917,1)="1",3.0,CB917),$D$5+$E$5*(CR917*CK917/($K$5*1000))+$F$5*(CR917*CK917/($K$5*1000))*MAX(MIN(BY917,$J$5),$I$5)*MAX(MIN(BY917,$J$5),$I$5)+$G$5*MAX(MIN(BY917,$J$5),$I$5)*(CR917*CK917/($K$5*1000))+$H$5*(CR917*CK917/($K$5*1000))*(CR917*CK917/($K$5*1000)))</f>
        <v>0</v>
      </c>
      <c r="R917">
        <f>I917*(1000-(1000*0.61365*exp(17.502*V917/(240.97+V917))/(CK917+CL917)+CF917)/2)/(1000*0.61365*exp(17.502*V917/(240.97+V917))/(CK917+CL917)-CF917)</f>
        <v>0</v>
      </c>
      <c r="S917">
        <f>1/((BZ917+1)/(P917/1.6)+1/(Q917/1.37)) + BZ917/((BZ917+1)/(P917/1.6) + BZ917/(Q917/1.37))</f>
        <v>0</v>
      </c>
      <c r="T917">
        <f>(BU917*BX917)</f>
        <v>0</v>
      </c>
      <c r="U917">
        <f>(CM917+(T917+2*0.95*5.67E-8*(((CM917+$B$7)+273)^4-(CM917+273)^4)-44100*I917)/(1.84*29.3*Q917+8*0.95*5.67E-8*(CM917+273)^3))</f>
        <v>0</v>
      </c>
      <c r="V917">
        <f>($C$7*CN917+$D$7*CO917+$E$7*U917)</f>
        <v>0</v>
      </c>
      <c r="W917">
        <f>0.61365*exp(17.502*V917/(240.97+V917))</f>
        <v>0</v>
      </c>
      <c r="X917">
        <f>(Y917/Z917*100)</f>
        <v>0</v>
      </c>
      <c r="Y917">
        <f>CF917*(CK917+CL917)/1000</f>
        <v>0</v>
      </c>
      <c r="Z917">
        <f>0.61365*exp(17.502*CM917/(240.97+CM917))</f>
        <v>0</v>
      </c>
      <c r="AA917">
        <f>(W917-CF917*(CK917+CL917)/1000)</f>
        <v>0</v>
      </c>
      <c r="AB917">
        <f>(-I917*44100)</f>
        <v>0</v>
      </c>
      <c r="AC917">
        <f>2*29.3*Q917*0.92*(CM917-V917)</f>
        <v>0</v>
      </c>
      <c r="AD917">
        <f>2*0.95*5.67E-8*(((CM917+$B$7)+273)^4-(V917+273)^4)</f>
        <v>0</v>
      </c>
      <c r="AE917">
        <f>T917+AD917+AB917+AC917</f>
        <v>0</v>
      </c>
      <c r="AF917">
        <v>0</v>
      </c>
      <c r="AG917">
        <v>0</v>
      </c>
      <c r="AH917">
        <f>IF(AF917*$H$13&gt;=AJ917,1.0,(AJ917/(AJ917-AF917*$H$13)))</f>
        <v>0</v>
      </c>
      <c r="AI917">
        <f>(AH917-1)*100</f>
        <v>0</v>
      </c>
      <c r="AJ917">
        <f>MAX(0,($B$13+$C$13*CR917)/(1+$D$13*CR917)*CK917/(CM917+273)*$E$13)</f>
        <v>0</v>
      </c>
      <c r="AK917" t="s">
        <v>303</v>
      </c>
      <c r="AL917" t="s">
        <v>303</v>
      </c>
      <c r="AM917">
        <v>0</v>
      </c>
      <c r="AN917">
        <v>0</v>
      </c>
      <c r="AO917">
        <f>1-AM917/AN917</f>
        <v>0</v>
      </c>
      <c r="AP917">
        <v>0</v>
      </c>
      <c r="AQ917" t="s">
        <v>303</v>
      </c>
      <c r="AR917" t="s">
        <v>303</v>
      </c>
      <c r="AS917">
        <v>0</v>
      </c>
      <c r="AT917">
        <v>0</v>
      </c>
      <c r="AU917">
        <f>1-AS917/AT917</f>
        <v>0</v>
      </c>
      <c r="AV917">
        <v>0.5</v>
      </c>
      <c r="AW917">
        <f>BV917</f>
        <v>0</v>
      </c>
      <c r="AX917">
        <f>K917</f>
        <v>0</v>
      </c>
      <c r="AY917">
        <f>AU917*AV917*AW917</f>
        <v>0</v>
      </c>
      <c r="AZ917">
        <f>(AX917-AP917)/AW917</f>
        <v>0</v>
      </c>
      <c r="BA917">
        <f>(AN917-AT917)/AT917</f>
        <v>0</v>
      </c>
      <c r="BB917">
        <f>AM917/(AO917+AM917/AT917)</f>
        <v>0</v>
      </c>
      <c r="BC917" t="s">
        <v>303</v>
      </c>
      <c r="BD917">
        <v>0</v>
      </c>
      <c r="BE917">
        <f>IF(BD917&lt;&gt;0, BD917, BB917)</f>
        <v>0</v>
      </c>
      <c r="BF917">
        <f>1-BE917/AT917</f>
        <v>0</v>
      </c>
      <c r="BG917">
        <f>(AT917-AS917)/(AT917-BE917)</f>
        <v>0</v>
      </c>
      <c r="BH917">
        <f>(AN917-AT917)/(AN917-BE917)</f>
        <v>0</v>
      </c>
      <c r="BI917">
        <f>(AT917-AS917)/(AT917-AM917)</f>
        <v>0</v>
      </c>
      <c r="BJ917">
        <f>(AN917-AT917)/(AN917-AM917)</f>
        <v>0</v>
      </c>
      <c r="BK917">
        <f>(BG917*BE917/AS917)</f>
        <v>0</v>
      </c>
      <c r="BL917">
        <f>(1-BK917)</f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f>$B$11*CS917+$C$11*CT917+$F$11*CU917*(1-CX917)</f>
        <v>0</v>
      </c>
      <c r="BV917">
        <f>BU917*BW917</f>
        <v>0</v>
      </c>
      <c r="BW917">
        <f>($B$11*$D$9+$C$11*$D$9+$F$11*((DH917+CZ917)/MAX(DH917+CZ917+DI917, 0.1)*$I$9+DI917/MAX(DH917+CZ917+DI917, 0.1)*$J$9))/($B$11+$C$11+$F$11)</f>
        <v>0</v>
      </c>
      <c r="BX917">
        <f>($B$11*$K$9+$C$11*$K$9+$F$11*((DH917+CZ917)/MAX(DH917+CZ917+DI917, 0.1)*$P$9+DI917/MAX(DH917+CZ917+DI917, 0.1)*$Q$9))/($B$11+$C$11+$F$11)</f>
        <v>0</v>
      </c>
      <c r="BY917">
        <v>6</v>
      </c>
      <c r="BZ917">
        <v>0.5</v>
      </c>
      <c r="CA917" t="s">
        <v>304</v>
      </c>
      <c r="CB917">
        <v>2</v>
      </c>
      <c r="CC917">
        <v>1625679015.5</v>
      </c>
      <c r="CD917">
        <v>406.266</v>
      </c>
      <c r="CE917">
        <v>419.946333333333</v>
      </c>
      <c r="CF917">
        <v>25.8047666666667</v>
      </c>
      <c r="CG917">
        <v>20.9988</v>
      </c>
      <c r="CH917">
        <v>420.608</v>
      </c>
      <c r="CI917">
        <v>27.5225</v>
      </c>
      <c r="CJ917">
        <v>500.029666666667</v>
      </c>
      <c r="CK917">
        <v>100.417</v>
      </c>
      <c r="CL917">
        <v>0.100026933333333</v>
      </c>
      <c r="CM917">
        <v>40.3317333333333</v>
      </c>
      <c r="CN917">
        <v>39.0892666666667</v>
      </c>
      <c r="CO917">
        <v>999.9</v>
      </c>
      <c r="CP917">
        <v>0</v>
      </c>
      <c r="CQ917">
        <v>0</v>
      </c>
      <c r="CR917">
        <v>10011.6666666667</v>
      </c>
      <c r="CS917">
        <v>0</v>
      </c>
      <c r="CT917">
        <v>5.40383</v>
      </c>
      <c r="CU917">
        <v>1046.05</v>
      </c>
      <c r="CV917">
        <v>0.962017</v>
      </c>
      <c r="CW917">
        <v>0.0379827</v>
      </c>
      <c r="CX917">
        <v>0</v>
      </c>
      <c r="CY917">
        <v>1031.73</v>
      </c>
      <c r="CZ917">
        <v>4.99912</v>
      </c>
      <c r="DA917">
        <v>10885.0666666667</v>
      </c>
      <c r="DB917">
        <v>6713.16666666667</v>
      </c>
      <c r="DC917">
        <v>40.5833333333333</v>
      </c>
      <c r="DD917">
        <v>42.625</v>
      </c>
      <c r="DE917">
        <v>41.7703333333333</v>
      </c>
      <c r="DF917">
        <v>42.5203333333333</v>
      </c>
      <c r="DG917">
        <v>43.458</v>
      </c>
      <c r="DH917">
        <v>1001.51</v>
      </c>
      <c r="DI917">
        <v>39.54</v>
      </c>
      <c r="DJ917">
        <v>0</v>
      </c>
      <c r="DK917">
        <v>1625679017.6</v>
      </c>
      <c r="DL917">
        <v>0</v>
      </c>
      <c r="DM917">
        <v>1032.72269230769</v>
      </c>
      <c r="DN917">
        <v>-7.47179487905076</v>
      </c>
      <c r="DO917">
        <v>-59.2376068505373</v>
      </c>
      <c r="DP917">
        <v>10891.4115384615</v>
      </c>
      <c r="DQ917">
        <v>15</v>
      </c>
      <c r="DR917">
        <v>1625677134.6</v>
      </c>
      <c r="DS917" t="s">
        <v>305</v>
      </c>
      <c r="DT917">
        <v>1625677128.6</v>
      </c>
      <c r="DU917">
        <v>1625677134.6</v>
      </c>
      <c r="DV917">
        <v>2</v>
      </c>
      <c r="DW917">
        <v>0.041</v>
      </c>
      <c r="DX917">
        <v>0.026</v>
      </c>
      <c r="DY917">
        <v>-14.347</v>
      </c>
      <c r="DZ917">
        <v>-1.389</v>
      </c>
      <c r="EA917">
        <v>420</v>
      </c>
      <c r="EB917">
        <v>5</v>
      </c>
      <c r="EC917">
        <v>0.14</v>
      </c>
      <c r="ED917">
        <v>0.08</v>
      </c>
      <c r="EE917">
        <v>-13.7317512195122</v>
      </c>
      <c r="EF917">
        <v>0.390549825783974</v>
      </c>
      <c r="EG917">
        <v>0.0616374613758084</v>
      </c>
      <c r="EH917">
        <v>1</v>
      </c>
      <c r="EI917">
        <v>1033.08</v>
      </c>
      <c r="EJ917">
        <v>-7.80755514239919</v>
      </c>
      <c r="EK917">
        <v>0.771138473592474</v>
      </c>
      <c r="EL917">
        <v>1</v>
      </c>
      <c r="EM917">
        <v>4.80222756097561</v>
      </c>
      <c r="EN917">
        <v>-0.0634350522648066</v>
      </c>
      <c r="EO917">
        <v>0.0105197878074881</v>
      </c>
      <c r="EP917">
        <v>1</v>
      </c>
      <c r="EQ917">
        <v>3</v>
      </c>
      <c r="ER917">
        <v>3</v>
      </c>
      <c r="ES917" t="s">
        <v>306</v>
      </c>
      <c r="ET917">
        <v>100</v>
      </c>
      <c r="EU917">
        <v>100</v>
      </c>
      <c r="EV917">
        <v>-14.342</v>
      </c>
      <c r="EW917">
        <v>-1.7179</v>
      </c>
      <c r="EX917">
        <v>-14.3476998515065</v>
      </c>
      <c r="EY917">
        <v>0.000485247639819423</v>
      </c>
      <c r="EZ917">
        <v>-1.36446825205216e-06</v>
      </c>
      <c r="FA917">
        <v>5.78542989185787e-10</v>
      </c>
      <c r="FB917">
        <v>-1.1099058739466</v>
      </c>
      <c r="FC917">
        <v>-0.0508365997127688</v>
      </c>
      <c r="FD917">
        <v>0.00161886503163497</v>
      </c>
      <c r="FE917">
        <v>-2.08621555845513e-05</v>
      </c>
      <c r="FF917">
        <v>0</v>
      </c>
      <c r="FG917">
        <v>2096</v>
      </c>
      <c r="FH917">
        <v>2</v>
      </c>
      <c r="FI917">
        <v>28</v>
      </c>
      <c r="FJ917">
        <v>31.5</v>
      </c>
      <c r="FK917">
        <v>31.4</v>
      </c>
      <c r="FL917">
        <v>18</v>
      </c>
      <c r="FM917">
        <v>496.786</v>
      </c>
      <c r="FN917">
        <v>519.554</v>
      </c>
      <c r="FO917">
        <v>48.1134</v>
      </c>
      <c r="FP917">
        <v>27.7683</v>
      </c>
      <c r="FQ917">
        <v>30.0006</v>
      </c>
      <c r="FR917">
        <v>27.4348</v>
      </c>
      <c r="FS917">
        <v>27.3746</v>
      </c>
      <c r="FT917">
        <v>21.7316</v>
      </c>
      <c r="FU917">
        <v>0</v>
      </c>
      <c r="FV917">
        <v>47.0474</v>
      </c>
      <c r="FW917">
        <v>49</v>
      </c>
      <c r="FX917">
        <v>420</v>
      </c>
      <c r="FY917">
        <v>21.4784</v>
      </c>
      <c r="FZ917">
        <v>101.559</v>
      </c>
      <c r="GA917">
        <v>96.0353</v>
      </c>
    </row>
    <row r="918" spans="1:183">
      <c r="A918">
        <v>902</v>
      </c>
      <c r="B918">
        <v>1625679018.5</v>
      </c>
      <c r="C918">
        <v>1802.40000009537</v>
      </c>
      <c r="D918" t="s">
        <v>2110</v>
      </c>
      <c r="E918" t="s">
        <v>2111</v>
      </c>
      <c r="F918">
        <v>1</v>
      </c>
      <c r="G918" t="s">
        <v>302</v>
      </c>
      <c r="H918">
        <v>1625679017.5</v>
      </c>
      <c r="I918">
        <f>(J918)/1000</f>
        <v>0</v>
      </c>
      <c r="J918">
        <f>1000*CJ918*AH918*(CF918-CG918)/(100*BY918*(1000-AH918*CF918))</f>
        <v>0</v>
      </c>
      <c r="K918">
        <f>CJ918*AH918*(CE918-CD918*(1000-AH918*CG918)/(1000-AH918*CF918))/(100*BY918)</f>
        <v>0</v>
      </c>
      <c r="L918">
        <f>CD918 - IF(AH918&gt;1, K918*BY918*100.0/(AJ918*CR918), 0)</f>
        <v>0</v>
      </c>
      <c r="M918">
        <f>((S918-I918/2)*L918-K918)/(S918+I918/2)</f>
        <v>0</v>
      </c>
      <c r="N918">
        <f>M918*(CK918+CL918)/1000.0</f>
        <v>0</v>
      </c>
      <c r="O918">
        <f>(CD918 - IF(AH918&gt;1, K918*BY918*100.0/(AJ918*CR918), 0))*(CK918+CL918)/1000.0</f>
        <v>0</v>
      </c>
      <c r="P918">
        <f>2.0/((1/R918-1/Q918)+SIGN(R918)*SQRT((1/R918-1/Q918)*(1/R918-1/Q918) + 4*BZ918/((BZ918+1)*(BZ918+1))*(2*1/R918*1/Q918-1/Q918*1/Q918)))</f>
        <v>0</v>
      </c>
      <c r="Q918">
        <f>IF(LEFT(CA918,1)&lt;&gt;"0",IF(LEFT(CA918,1)="1",3.0,CB918),$D$5+$E$5*(CR918*CK918/($K$5*1000))+$F$5*(CR918*CK918/($K$5*1000))*MAX(MIN(BY918,$J$5),$I$5)*MAX(MIN(BY918,$J$5),$I$5)+$G$5*MAX(MIN(BY918,$J$5),$I$5)*(CR918*CK918/($K$5*1000))+$H$5*(CR918*CK918/($K$5*1000))*(CR918*CK918/($K$5*1000)))</f>
        <v>0</v>
      </c>
      <c r="R918">
        <f>I918*(1000-(1000*0.61365*exp(17.502*V918/(240.97+V918))/(CK918+CL918)+CF918)/2)/(1000*0.61365*exp(17.502*V918/(240.97+V918))/(CK918+CL918)-CF918)</f>
        <v>0</v>
      </c>
      <c r="S918">
        <f>1/((BZ918+1)/(P918/1.6)+1/(Q918/1.37)) + BZ918/((BZ918+1)/(P918/1.6) + BZ918/(Q918/1.37))</f>
        <v>0</v>
      </c>
      <c r="T918">
        <f>(BU918*BX918)</f>
        <v>0</v>
      </c>
      <c r="U918">
        <f>(CM918+(T918+2*0.95*5.67E-8*(((CM918+$B$7)+273)^4-(CM918+273)^4)-44100*I918)/(1.84*29.3*Q918+8*0.95*5.67E-8*(CM918+273)^3))</f>
        <v>0</v>
      </c>
      <c r="V918">
        <f>($C$7*CN918+$D$7*CO918+$E$7*U918)</f>
        <v>0</v>
      </c>
      <c r="W918">
        <f>0.61365*exp(17.502*V918/(240.97+V918))</f>
        <v>0</v>
      </c>
      <c r="X918">
        <f>(Y918/Z918*100)</f>
        <v>0</v>
      </c>
      <c r="Y918">
        <f>CF918*(CK918+CL918)/1000</f>
        <v>0</v>
      </c>
      <c r="Z918">
        <f>0.61365*exp(17.502*CM918/(240.97+CM918))</f>
        <v>0</v>
      </c>
      <c r="AA918">
        <f>(W918-CF918*(CK918+CL918)/1000)</f>
        <v>0</v>
      </c>
      <c r="AB918">
        <f>(-I918*44100)</f>
        <v>0</v>
      </c>
      <c r="AC918">
        <f>2*29.3*Q918*0.92*(CM918-V918)</f>
        <v>0</v>
      </c>
      <c r="AD918">
        <f>2*0.95*5.67E-8*(((CM918+$B$7)+273)^4-(V918+273)^4)</f>
        <v>0</v>
      </c>
      <c r="AE918">
        <f>T918+AD918+AB918+AC918</f>
        <v>0</v>
      </c>
      <c r="AF918">
        <v>0</v>
      </c>
      <c r="AG918">
        <v>0</v>
      </c>
      <c r="AH918">
        <f>IF(AF918*$H$13&gt;=AJ918,1.0,(AJ918/(AJ918-AF918*$H$13)))</f>
        <v>0</v>
      </c>
      <c r="AI918">
        <f>(AH918-1)*100</f>
        <v>0</v>
      </c>
      <c r="AJ918">
        <f>MAX(0,($B$13+$C$13*CR918)/(1+$D$13*CR918)*CK918/(CM918+273)*$E$13)</f>
        <v>0</v>
      </c>
      <c r="AK918" t="s">
        <v>303</v>
      </c>
      <c r="AL918" t="s">
        <v>303</v>
      </c>
      <c r="AM918">
        <v>0</v>
      </c>
      <c r="AN918">
        <v>0</v>
      </c>
      <c r="AO918">
        <f>1-AM918/AN918</f>
        <v>0</v>
      </c>
      <c r="AP918">
        <v>0</v>
      </c>
      <c r="AQ918" t="s">
        <v>303</v>
      </c>
      <c r="AR918" t="s">
        <v>303</v>
      </c>
      <c r="AS918">
        <v>0</v>
      </c>
      <c r="AT918">
        <v>0</v>
      </c>
      <c r="AU918">
        <f>1-AS918/AT918</f>
        <v>0</v>
      </c>
      <c r="AV918">
        <v>0.5</v>
      </c>
      <c r="AW918">
        <f>BV918</f>
        <v>0</v>
      </c>
      <c r="AX918">
        <f>K918</f>
        <v>0</v>
      </c>
      <c r="AY918">
        <f>AU918*AV918*AW918</f>
        <v>0</v>
      </c>
      <c r="AZ918">
        <f>(AX918-AP918)/AW918</f>
        <v>0</v>
      </c>
      <c r="BA918">
        <f>(AN918-AT918)/AT918</f>
        <v>0</v>
      </c>
      <c r="BB918">
        <f>AM918/(AO918+AM918/AT918)</f>
        <v>0</v>
      </c>
      <c r="BC918" t="s">
        <v>303</v>
      </c>
      <c r="BD918">
        <v>0</v>
      </c>
      <c r="BE918">
        <f>IF(BD918&lt;&gt;0, BD918, BB918)</f>
        <v>0</v>
      </c>
      <c r="BF918">
        <f>1-BE918/AT918</f>
        <v>0</v>
      </c>
      <c r="BG918">
        <f>(AT918-AS918)/(AT918-BE918)</f>
        <v>0</v>
      </c>
      <c r="BH918">
        <f>(AN918-AT918)/(AN918-BE918)</f>
        <v>0</v>
      </c>
      <c r="BI918">
        <f>(AT918-AS918)/(AT918-AM918)</f>
        <v>0</v>
      </c>
      <c r="BJ918">
        <f>(AN918-AT918)/(AN918-AM918)</f>
        <v>0</v>
      </c>
      <c r="BK918">
        <f>(BG918*BE918/AS918)</f>
        <v>0</v>
      </c>
      <c r="BL918">
        <f>(1-BK918)</f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f>$B$11*CS918+$C$11*CT918+$F$11*CU918*(1-CX918)</f>
        <v>0</v>
      </c>
      <c r="BV918">
        <f>BU918*BW918</f>
        <v>0</v>
      </c>
      <c r="BW918">
        <f>($B$11*$D$9+$C$11*$D$9+$F$11*((DH918+CZ918)/MAX(DH918+CZ918+DI918, 0.1)*$I$9+DI918/MAX(DH918+CZ918+DI918, 0.1)*$J$9))/($B$11+$C$11+$F$11)</f>
        <v>0</v>
      </c>
      <c r="BX918">
        <f>($B$11*$K$9+$C$11*$K$9+$F$11*((DH918+CZ918)/MAX(DH918+CZ918+DI918, 0.1)*$P$9+DI918/MAX(DH918+CZ918+DI918, 0.1)*$Q$9))/($B$11+$C$11+$F$11)</f>
        <v>0</v>
      </c>
      <c r="BY918">
        <v>6</v>
      </c>
      <c r="BZ918">
        <v>0.5</v>
      </c>
      <c r="CA918" t="s">
        <v>304</v>
      </c>
      <c r="CB918">
        <v>2</v>
      </c>
      <c r="CC918">
        <v>1625679017.5</v>
      </c>
      <c r="CD918">
        <v>406.270666666667</v>
      </c>
      <c r="CE918">
        <v>419.918666666667</v>
      </c>
      <c r="CF918">
        <v>25.8374</v>
      </c>
      <c r="CG918">
        <v>21.0384666666667</v>
      </c>
      <c r="CH918">
        <v>420.612666666667</v>
      </c>
      <c r="CI918">
        <v>27.5554333333333</v>
      </c>
      <c r="CJ918">
        <v>500.102</v>
      </c>
      <c r="CK918">
        <v>100.416333333333</v>
      </c>
      <c r="CL918">
        <v>0.100102533333333</v>
      </c>
      <c r="CM918">
        <v>40.3556333333333</v>
      </c>
      <c r="CN918">
        <v>39.1111</v>
      </c>
      <c r="CO918">
        <v>999.9</v>
      </c>
      <c r="CP918">
        <v>0</v>
      </c>
      <c r="CQ918">
        <v>0</v>
      </c>
      <c r="CR918">
        <v>10039.3666666667</v>
      </c>
      <c r="CS918">
        <v>0</v>
      </c>
      <c r="CT918">
        <v>5.40383</v>
      </c>
      <c r="CU918">
        <v>1045.85666666667</v>
      </c>
      <c r="CV918">
        <v>0.962000333333333</v>
      </c>
      <c r="CW918">
        <v>0.0379996333333333</v>
      </c>
      <c r="CX918">
        <v>0</v>
      </c>
      <c r="CY918">
        <v>1031.66333333333</v>
      </c>
      <c r="CZ918">
        <v>4.99912</v>
      </c>
      <c r="DA918">
        <v>10880.1333333333</v>
      </c>
      <c r="DB918">
        <v>6711.87333333333</v>
      </c>
      <c r="DC918">
        <v>40.479</v>
      </c>
      <c r="DD918">
        <v>42.604</v>
      </c>
      <c r="DE918">
        <v>41.8536666666667</v>
      </c>
      <c r="DF918">
        <v>42.4583333333333</v>
      </c>
      <c r="DG918">
        <v>43.4996666666667</v>
      </c>
      <c r="DH918">
        <v>1001.30666666667</v>
      </c>
      <c r="DI918">
        <v>39.55</v>
      </c>
      <c r="DJ918">
        <v>0</v>
      </c>
      <c r="DK918">
        <v>1625679019.4</v>
      </c>
      <c r="DL918">
        <v>0</v>
      </c>
      <c r="DM918">
        <v>1032.4616</v>
      </c>
      <c r="DN918">
        <v>-7.54692307579949</v>
      </c>
      <c r="DO918">
        <v>-67.8538461096578</v>
      </c>
      <c r="DP918">
        <v>10889.284</v>
      </c>
      <c r="DQ918">
        <v>15</v>
      </c>
      <c r="DR918">
        <v>1625677134.6</v>
      </c>
      <c r="DS918" t="s">
        <v>305</v>
      </c>
      <c r="DT918">
        <v>1625677128.6</v>
      </c>
      <c r="DU918">
        <v>1625677134.6</v>
      </c>
      <c r="DV918">
        <v>2</v>
      </c>
      <c r="DW918">
        <v>0.041</v>
      </c>
      <c r="DX918">
        <v>0.026</v>
      </c>
      <c r="DY918">
        <v>-14.347</v>
      </c>
      <c r="DZ918">
        <v>-1.389</v>
      </c>
      <c r="EA918">
        <v>420</v>
      </c>
      <c r="EB918">
        <v>5</v>
      </c>
      <c r="EC918">
        <v>0.14</v>
      </c>
      <c r="ED918">
        <v>0.08</v>
      </c>
      <c r="EE918">
        <v>-13.7213146341463</v>
      </c>
      <c r="EF918">
        <v>0.463469686411171</v>
      </c>
      <c r="EG918">
        <v>0.0651079537345502</v>
      </c>
      <c r="EH918">
        <v>1</v>
      </c>
      <c r="EI918">
        <v>1032.85878787879</v>
      </c>
      <c r="EJ918">
        <v>-7.85367153960803</v>
      </c>
      <c r="EK918">
        <v>0.774642664739606</v>
      </c>
      <c r="EL918">
        <v>1</v>
      </c>
      <c r="EM918">
        <v>4.80112975609756</v>
      </c>
      <c r="EN918">
        <v>-0.047994146341467</v>
      </c>
      <c r="EO918">
        <v>0.010086472585042</v>
      </c>
      <c r="EP918">
        <v>1</v>
      </c>
      <c r="EQ918">
        <v>3</v>
      </c>
      <c r="ER918">
        <v>3</v>
      </c>
      <c r="ES918" t="s">
        <v>306</v>
      </c>
      <c r="ET918">
        <v>100</v>
      </c>
      <c r="EU918">
        <v>100</v>
      </c>
      <c r="EV918">
        <v>-14.342</v>
      </c>
      <c r="EW918">
        <v>-1.7182</v>
      </c>
      <c r="EX918">
        <v>-14.3476998515065</v>
      </c>
      <c r="EY918">
        <v>0.000485247639819423</v>
      </c>
      <c r="EZ918">
        <v>-1.36446825205216e-06</v>
      </c>
      <c r="FA918">
        <v>5.78542989185787e-10</v>
      </c>
      <c r="FB918">
        <v>-1.1099058739466</v>
      </c>
      <c r="FC918">
        <v>-0.0508365997127688</v>
      </c>
      <c r="FD918">
        <v>0.00161886503163497</v>
      </c>
      <c r="FE918">
        <v>-2.08621555845513e-05</v>
      </c>
      <c r="FF918">
        <v>0</v>
      </c>
      <c r="FG918">
        <v>2096</v>
      </c>
      <c r="FH918">
        <v>2</v>
      </c>
      <c r="FI918">
        <v>28</v>
      </c>
      <c r="FJ918">
        <v>31.5</v>
      </c>
      <c r="FK918">
        <v>31.4</v>
      </c>
      <c r="FL918">
        <v>18</v>
      </c>
      <c r="FM918">
        <v>496.707</v>
      </c>
      <c r="FN918">
        <v>519.708</v>
      </c>
      <c r="FO918">
        <v>48.1339</v>
      </c>
      <c r="FP918">
        <v>27.7725</v>
      </c>
      <c r="FQ918">
        <v>30.0007</v>
      </c>
      <c r="FR918">
        <v>27.4377</v>
      </c>
      <c r="FS918">
        <v>27.3775</v>
      </c>
      <c r="FT918">
        <v>21.7329</v>
      </c>
      <c r="FU918">
        <v>0</v>
      </c>
      <c r="FV918">
        <v>47.4336</v>
      </c>
      <c r="FW918">
        <v>49</v>
      </c>
      <c r="FX918">
        <v>420</v>
      </c>
      <c r="FY918">
        <v>21.4937</v>
      </c>
      <c r="FZ918">
        <v>101.56</v>
      </c>
      <c r="GA918">
        <v>96.0351</v>
      </c>
    </row>
    <row r="919" spans="1:183">
      <c r="A919">
        <v>903</v>
      </c>
      <c r="B919">
        <v>1625679020.5</v>
      </c>
      <c r="C919">
        <v>1804.40000009537</v>
      </c>
      <c r="D919" t="s">
        <v>2112</v>
      </c>
      <c r="E919" t="s">
        <v>2113</v>
      </c>
      <c r="F919">
        <v>1</v>
      </c>
      <c r="G919" t="s">
        <v>302</v>
      </c>
      <c r="H919">
        <v>1625679019.5</v>
      </c>
      <c r="I919">
        <f>(J919)/1000</f>
        <v>0</v>
      </c>
      <c r="J919">
        <f>1000*CJ919*AH919*(CF919-CG919)/(100*BY919*(1000-AH919*CF919))</f>
        <v>0</v>
      </c>
      <c r="K919">
        <f>CJ919*AH919*(CE919-CD919*(1000-AH919*CG919)/(1000-AH919*CF919))/(100*BY919)</f>
        <v>0</v>
      </c>
      <c r="L919">
        <f>CD919 - IF(AH919&gt;1, K919*BY919*100.0/(AJ919*CR919), 0)</f>
        <v>0</v>
      </c>
      <c r="M919">
        <f>((S919-I919/2)*L919-K919)/(S919+I919/2)</f>
        <v>0</v>
      </c>
      <c r="N919">
        <f>M919*(CK919+CL919)/1000.0</f>
        <v>0</v>
      </c>
      <c r="O919">
        <f>(CD919 - IF(AH919&gt;1, K919*BY919*100.0/(AJ919*CR919), 0))*(CK919+CL919)/1000.0</f>
        <v>0</v>
      </c>
      <c r="P919">
        <f>2.0/((1/R919-1/Q919)+SIGN(R919)*SQRT((1/R919-1/Q919)*(1/R919-1/Q919) + 4*BZ919/((BZ919+1)*(BZ919+1))*(2*1/R919*1/Q919-1/Q919*1/Q919)))</f>
        <v>0</v>
      </c>
      <c r="Q919">
        <f>IF(LEFT(CA919,1)&lt;&gt;"0",IF(LEFT(CA919,1)="1",3.0,CB919),$D$5+$E$5*(CR919*CK919/($K$5*1000))+$F$5*(CR919*CK919/($K$5*1000))*MAX(MIN(BY919,$J$5),$I$5)*MAX(MIN(BY919,$J$5),$I$5)+$G$5*MAX(MIN(BY919,$J$5),$I$5)*(CR919*CK919/($K$5*1000))+$H$5*(CR919*CK919/($K$5*1000))*(CR919*CK919/($K$5*1000)))</f>
        <v>0</v>
      </c>
      <c r="R919">
        <f>I919*(1000-(1000*0.61365*exp(17.502*V919/(240.97+V919))/(CK919+CL919)+CF919)/2)/(1000*0.61365*exp(17.502*V919/(240.97+V919))/(CK919+CL919)-CF919)</f>
        <v>0</v>
      </c>
      <c r="S919">
        <f>1/((BZ919+1)/(P919/1.6)+1/(Q919/1.37)) + BZ919/((BZ919+1)/(P919/1.6) + BZ919/(Q919/1.37))</f>
        <v>0</v>
      </c>
      <c r="T919">
        <f>(BU919*BX919)</f>
        <v>0</v>
      </c>
      <c r="U919">
        <f>(CM919+(T919+2*0.95*5.67E-8*(((CM919+$B$7)+273)^4-(CM919+273)^4)-44100*I919)/(1.84*29.3*Q919+8*0.95*5.67E-8*(CM919+273)^3))</f>
        <v>0</v>
      </c>
      <c r="V919">
        <f>($C$7*CN919+$D$7*CO919+$E$7*U919)</f>
        <v>0</v>
      </c>
      <c r="W919">
        <f>0.61365*exp(17.502*V919/(240.97+V919))</f>
        <v>0</v>
      </c>
      <c r="X919">
        <f>(Y919/Z919*100)</f>
        <v>0</v>
      </c>
      <c r="Y919">
        <f>CF919*(CK919+CL919)/1000</f>
        <v>0</v>
      </c>
      <c r="Z919">
        <f>0.61365*exp(17.502*CM919/(240.97+CM919))</f>
        <v>0</v>
      </c>
      <c r="AA919">
        <f>(W919-CF919*(CK919+CL919)/1000)</f>
        <v>0</v>
      </c>
      <c r="AB919">
        <f>(-I919*44100)</f>
        <v>0</v>
      </c>
      <c r="AC919">
        <f>2*29.3*Q919*0.92*(CM919-V919)</f>
        <v>0</v>
      </c>
      <c r="AD919">
        <f>2*0.95*5.67E-8*(((CM919+$B$7)+273)^4-(V919+273)^4)</f>
        <v>0</v>
      </c>
      <c r="AE919">
        <f>T919+AD919+AB919+AC919</f>
        <v>0</v>
      </c>
      <c r="AF919">
        <v>0</v>
      </c>
      <c r="AG919">
        <v>0</v>
      </c>
      <c r="AH919">
        <f>IF(AF919*$H$13&gt;=AJ919,1.0,(AJ919/(AJ919-AF919*$H$13)))</f>
        <v>0</v>
      </c>
      <c r="AI919">
        <f>(AH919-1)*100</f>
        <v>0</v>
      </c>
      <c r="AJ919">
        <f>MAX(0,($B$13+$C$13*CR919)/(1+$D$13*CR919)*CK919/(CM919+273)*$E$13)</f>
        <v>0</v>
      </c>
      <c r="AK919" t="s">
        <v>303</v>
      </c>
      <c r="AL919" t="s">
        <v>303</v>
      </c>
      <c r="AM919">
        <v>0</v>
      </c>
      <c r="AN919">
        <v>0</v>
      </c>
      <c r="AO919">
        <f>1-AM919/AN919</f>
        <v>0</v>
      </c>
      <c r="AP919">
        <v>0</v>
      </c>
      <c r="AQ919" t="s">
        <v>303</v>
      </c>
      <c r="AR919" t="s">
        <v>303</v>
      </c>
      <c r="AS919">
        <v>0</v>
      </c>
      <c r="AT919">
        <v>0</v>
      </c>
      <c r="AU919">
        <f>1-AS919/AT919</f>
        <v>0</v>
      </c>
      <c r="AV919">
        <v>0.5</v>
      </c>
      <c r="AW919">
        <f>BV919</f>
        <v>0</v>
      </c>
      <c r="AX919">
        <f>K919</f>
        <v>0</v>
      </c>
      <c r="AY919">
        <f>AU919*AV919*AW919</f>
        <v>0</v>
      </c>
      <c r="AZ919">
        <f>(AX919-AP919)/AW919</f>
        <v>0</v>
      </c>
      <c r="BA919">
        <f>(AN919-AT919)/AT919</f>
        <v>0</v>
      </c>
      <c r="BB919">
        <f>AM919/(AO919+AM919/AT919)</f>
        <v>0</v>
      </c>
      <c r="BC919" t="s">
        <v>303</v>
      </c>
      <c r="BD919">
        <v>0</v>
      </c>
      <c r="BE919">
        <f>IF(BD919&lt;&gt;0, BD919, BB919)</f>
        <v>0</v>
      </c>
      <c r="BF919">
        <f>1-BE919/AT919</f>
        <v>0</v>
      </c>
      <c r="BG919">
        <f>(AT919-AS919)/(AT919-BE919)</f>
        <v>0</v>
      </c>
      <c r="BH919">
        <f>(AN919-AT919)/(AN919-BE919)</f>
        <v>0</v>
      </c>
      <c r="BI919">
        <f>(AT919-AS919)/(AT919-AM919)</f>
        <v>0</v>
      </c>
      <c r="BJ919">
        <f>(AN919-AT919)/(AN919-AM919)</f>
        <v>0</v>
      </c>
      <c r="BK919">
        <f>(BG919*BE919/AS919)</f>
        <v>0</v>
      </c>
      <c r="BL919">
        <f>(1-BK919)</f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f>$B$11*CS919+$C$11*CT919+$F$11*CU919*(1-CX919)</f>
        <v>0</v>
      </c>
      <c r="BV919">
        <f>BU919*BW919</f>
        <v>0</v>
      </c>
      <c r="BW919">
        <f>($B$11*$D$9+$C$11*$D$9+$F$11*((DH919+CZ919)/MAX(DH919+CZ919+DI919, 0.1)*$I$9+DI919/MAX(DH919+CZ919+DI919, 0.1)*$J$9))/($B$11+$C$11+$F$11)</f>
        <v>0</v>
      </c>
      <c r="BX919">
        <f>($B$11*$K$9+$C$11*$K$9+$F$11*((DH919+CZ919)/MAX(DH919+CZ919+DI919, 0.1)*$P$9+DI919/MAX(DH919+CZ919+DI919, 0.1)*$Q$9))/($B$11+$C$11+$F$11)</f>
        <v>0</v>
      </c>
      <c r="BY919">
        <v>6</v>
      </c>
      <c r="BZ919">
        <v>0.5</v>
      </c>
      <c r="CA919" t="s">
        <v>304</v>
      </c>
      <c r="CB919">
        <v>2</v>
      </c>
      <c r="CC919">
        <v>1625679019.5</v>
      </c>
      <c r="CD919">
        <v>406.285333333333</v>
      </c>
      <c r="CE919">
        <v>419.956666666667</v>
      </c>
      <c r="CF919">
        <v>25.8713</v>
      </c>
      <c r="CG919">
        <v>21.0779333333333</v>
      </c>
      <c r="CH919">
        <v>420.627333333333</v>
      </c>
      <c r="CI919">
        <v>27.5896333333333</v>
      </c>
      <c r="CJ919">
        <v>500.066666666667</v>
      </c>
      <c r="CK919">
        <v>100.416333333333</v>
      </c>
      <c r="CL919">
        <v>0.1002929</v>
      </c>
      <c r="CM919">
        <v>40.3794666666667</v>
      </c>
      <c r="CN919">
        <v>39.1293</v>
      </c>
      <c r="CO919">
        <v>999.9</v>
      </c>
      <c r="CP919">
        <v>0</v>
      </c>
      <c r="CQ919">
        <v>0</v>
      </c>
      <c r="CR919">
        <v>9993.96666666667</v>
      </c>
      <c r="CS919">
        <v>0</v>
      </c>
      <c r="CT919">
        <v>5.40566666666667</v>
      </c>
      <c r="CU919">
        <v>1046.05666666667</v>
      </c>
      <c r="CV919">
        <v>0.962007666666667</v>
      </c>
      <c r="CW919">
        <v>0.0379923</v>
      </c>
      <c r="CX919">
        <v>0</v>
      </c>
      <c r="CY919">
        <v>1031.31333333333</v>
      </c>
      <c r="CZ919">
        <v>4.99912</v>
      </c>
      <c r="DA919">
        <v>10880.2666666667</v>
      </c>
      <c r="DB919">
        <v>6713.18666666667</v>
      </c>
      <c r="DC919">
        <v>40.625</v>
      </c>
      <c r="DD919">
        <v>42.625</v>
      </c>
      <c r="DE919">
        <v>41.7703333333333</v>
      </c>
      <c r="DF919">
        <v>42.479</v>
      </c>
      <c r="DG919">
        <v>43.5</v>
      </c>
      <c r="DH919">
        <v>1001.50666666667</v>
      </c>
      <c r="DI919">
        <v>39.55</v>
      </c>
      <c r="DJ919">
        <v>0</v>
      </c>
      <c r="DK919">
        <v>1625679021.2</v>
      </c>
      <c r="DL919">
        <v>0</v>
      </c>
      <c r="DM919">
        <v>1032.27923076923</v>
      </c>
      <c r="DN919">
        <v>-8.17025642346955</v>
      </c>
      <c r="DO919">
        <v>-65.5042735970264</v>
      </c>
      <c r="DP919">
        <v>10887.5923076923</v>
      </c>
      <c r="DQ919">
        <v>15</v>
      </c>
      <c r="DR919">
        <v>1625677134.6</v>
      </c>
      <c r="DS919" t="s">
        <v>305</v>
      </c>
      <c r="DT919">
        <v>1625677128.6</v>
      </c>
      <c r="DU919">
        <v>1625677134.6</v>
      </c>
      <c r="DV919">
        <v>2</v>
      </c>
      <c r="DW919">
        <v>0.041</v>
      </c>
      <c r="DX919">
        <v>0.026</v>
      </c>
      <c r="DY919">
        <v>-14.347</v>
      </c>
      <c r="DZ919">
        <v>-1.389</v>
      </c>
      <c r="EA919">
        <v>420</v>
      </c>
      <c r="EB919">
        <v>5</v>
      </c>
      <c r="EC919">
        <v>0.14</v>
      </c>
      <c r="ED919">
        <v>0.08</v>
      </c>
      <c r="EE919">
        <v>-13.7124926829268</v>
      </c>
      <c r="EF919">
        <v>0.479278745644616</v>
      </c>
      <c r="EG919">
        <v>0.06586435577074</v>
      </c>
      <c r="EH919">
        <v>1</v>
      </c>
      <c r="EI919">
        <v>1032.61085714286</v>
      </c>
      <c r="EJ919">
        <v>-7.79318982387499</v>
      </c>
      <c r="EK919">
        <v>0.809477331999103</v>
      </c>
      <c r="EL919">
        <v>1</v>
      </c>
      <c r="EM919">
        <v>4.79983512195122</v>
      </c>
      <c r="EN919">
        <v>-0.0478720557491255</v>
      </c>
      <c r="EO919">
        <v>0.0100775873327172</v>
      </c>
      <c r="EP919">
        <v>1</v>
      </c>
      <c r="EQ919">
        <v>3</v>
      </c>
      <c r="ER919">
        <v>3</v>
      </c>
      <c r="ES919" t="s">
        <v>306</v>
      </c>
      <c r="ET919">
        <v>100</v>
      </c>
      <c r="EU919">
        <v>100</v>
      </c>
      <c r="EV919">
        <v>-14.342</v>
      </c>
      <c r="EW919">
        <v>-1.7185</v>
      </c>
      <c r="EX919">
        <v>-14.3476998515065</v>
      </c>
      <c r="EY919">
        <v>0.000485247639819423</v>
      </c>
      <c r="EZ919">
        <v>-1.36446825205216e-06</v>
      </c>
      <c r="FA919">
        <v>5.78542989185787e-10</v>
      </c>
      <c r="FB919">
        <v>-1.1099058739466</v>
      </c>
      <c r="FC919">
        <v>-0.0508365997127688</v>
      </c>
      <c r="FD919">
        <v>0.00161886503163497</v>
      </c>
      <c r="FE919">
        <v>-2.08621555845513e-05</v>
      </c>
      <c r="FF919">
        <v>0</v>
      </c>
      <c r="FG919">
        <v>2096</v>
      </c>
      <c r="FH919">
        <v>2</v>
      </c>
      <c r="FI919">
        <v>28</v>
      </c>
      <c r="FJ919">
        <v>31.5</v>
      </c>
      <c r="FK919">
        <v>31.4</v>
      </c>
      <c r="FL919">
        <v>18</v>
      </c>
      <c r="FM919">
        <v>496.555</v>
      </c>
      <c r="FN919">
        <v>519.882</v>
      </c>
      <c r="FO919">
        <v>48.1541</v>
      </c>
      <c r="FP919">
        <v>27.7766</v>
      </c>
      <c r="FQ919">
        <v>30.0007</v>
      </c>
      <c r="FR919">
        <v>27.4406</v>
      </c>
      <c r="FS919">
        <v>27.3804</v>
      </c>
      <c r="FT919">
        <v>21.7329</v>
      </c>
      <c r="FU919">
        <v>0</v>
      </c>
      <c r="FV919">
        <v>47.4336</v>
      </c>
      <c r="FW919">
        <v>49</v>
      </c>
      <c r="FX919">
        <v>420</v>
      </c>
      <c r="FY919">
        <v>21.6133</v>
      </c>
      <c r="FZ919">
        <v>101.559</v>
      </c>
      <c r="GA919">
        <v>96.0345</v>
      </c>
    </row>
    <row r="920" spans="1:183">
      <c r="A920">
        <v>904</v>
      </c>
      <c r="B920">
        <v>1625679022.5</v>
      </c>
      <c r="C920">
        <v>1806.40000009537</v>
      </c>
      <c r="D920" t="s">
        <v>2114</v>
      </c>
      <c r="E920" t="s">
        <v>2115</v>
      </c>
      <c r="F920">
        <v>1</v>
      </c>
      <c r="G920" t="s">
        <v>302</v>
      </c>
      <c r="H920">
        <v>1625679021.5</v>
      </c>
      <c r="I920">
        <f>(J920)/1000</f>
        <v>0</v>
      </c>
      <c r="J920">
        <f>1000*CJ920*AH920*(CF920-CG920)/(100*BY920*(1000-AH920*CF920))</f>
        <v>0</v>
      </c>
      <c r="K920">
        <f>CJ920*AH920*(CE920-CD920*(1000-AH920*CG920)/(1000-AH920*CF920))/(100*BY920)</f>
        <v>0</v>
      </c>
      <c r="L920">
        <f>CD920 - IF(AH920&gt;1, K920*BY920*100.0/(AJ920*CR920), 0)</f>
        <v>0</v>
      </c>
      <c r="M920">
        <f>((S920-I920/2)*L920-K920)/(S920+I920/2)</f>
        <v>0</v>
      </c>
      <c r="N920">
        <f>M920*(CK920+CL920)/1000.0</f>
        <v>0</v>
      </c>
      <c r="O920">
        <f>(CD920 - IF(AH920&gt;1, K920*BY920*100.0/(AJ920*CR920), 0))*(CK920+CL920)/1000.0</f>
        <v>0</v>
      </c>
      <c r="P920">
        <f>2.0/((1/R920-1/Q920)+SIGN(R920)*SQRT((1/R920-1/Q920)*(1/R920-1/Q920) + 4*BZ920/((BZ920+1)*(BZ920+1))*(2*1/R920*1/Q920-1/Q920*1/Q920)))</f>
        <v>0</v>
      </c>
      <c r="Q920">
        <f>IF(LEFT(CA920,1)&lt;&gt;"0",IF(LEFT(CA920,1)="1",3.0,CB920),$D$5+$E$5*(CR920*CK920/($K$5*1000))+$F$5*(CR920*CK920/($K$5*1000))*MAX(MIN(BY920,$J$5),$I$5)*MAX(MIN(BY920,$J$5),$I$5)+$G$5*MAX(MIN(BY920,$J$5),$I$5)*(CR920*CK920/($K$5*1000))+$H$5*(CR920*CK920/($K$5*1000))*(CR920*CK920/($K$5*1000)))</f>
        <v>0</v>
      </c>
      <c r="R920">
        <f>I920*(1000-(1000*0.61365*exp(17.502*V920/(240.97+V920))/(CK920+CL920)+CF920)/2)/(1000*0.61365*exp(17.502*V920/(240.97+V920))/(CK920+CL920)-CF920)</f>
        <v>0</v>
      </c>
      <c r="S920">
        <f>1/((BZ920+1)/(P920/1.6)+1/(Q920/1.37)) + BZ920/((BZ920+1)/(P920/1.6) + BZ920/(Q920/1.37))</f>
        <v>0</v>
      </c>
      <c r="T920">
        <f>(BU920*BX920)</f>
        <v>0</v>
      </c>
      <c r="U920">
        <f>(CM920+(T920+2*0.95*5.67E-8*(((CM920+$B$7)+273)^4-(CM920+273)^4)-44100*I920)/(1.84*29.3*Q920+8*0.95*5.67E-8*(CM920+273)^3))</f>
        <v>0</v>
      </c>
      <c r="V920">
        <f>($C$7*CN920+$D$7*CO920+$E$7*U920)</f>
        <v>0</v>
      </c>
      <c r="W920">
        <f>0.61365*exp(17.502*V920/(240.97+V920))</f>
        <v>0</v>
      </c>
      <c r="X920">
        <f>(Y920/Z920*100)</f>
        <v>0</v>
      </c>
      <c r="Y920">
        <f>CF920*(CK920+CL920)/1000</f>
        <v>0</v>
      </c>
      <c r="Z920">
        <f>0.61365*exp(17.502*CM920/(240.97+CM920))</f>
        <v>0</v>
      </c>
      <c r="AA920">
        <f>(W920-CF920*(CK920+CL920)/1000)</f>
        <v>0</v>
      </c>
      <c r="AB920">
        <f>(-I920*44100)</f>
        <v>0</v>
      </c>
      <c r="AC920">
        <f>2*29.3*Q920*0.92*(CM920-V920)</f>
        <v>0</v>
      </c>
      <c r="AD920">
        <f>2*0.95*5.67E-8*(((CM920+$B$7)+273)^4-(V920+273)^4)</f>
        <v>0</v>
      </c>
      <c r="AE920">
        <f>T920+AD920+AB920+AC920</f>
        <v>0</v>
      </c>
      <c r="AF920">
        <v>0</v>
      </c>
      <c r="AG920">
        <v>0</v>
      </c>
      <c r="AH920">
        <f>IF(AF920*$H$13&gt;=AJ920,1.0,(AJ920/(AJ920-AF920*$H$13)))</f>
        <v>0</v>
      </c>
      <c r="AI920">
        <f>(AH920-1)*100</f>
        <v>0</v>
      </c>
      <c r="AJ920">
        <f>MAX(0,($B$13+$C$13*CR920)/(1+$D$13*CR920)*CK920/(CM920+273)*$E$13)</f>
        <v>0</v>
      </c>
      <c r="AK920" t="s">
        <v>303</v>
      </c>
      <c r="AL920" t="s">
        <v>303</v>
      </c>
      <c r="AM920">
        <v>0</v>
      </c>
      <c r="AN920">
        <v>0</v>
      </c>
      <c r="AO920">
        <f>1-AM920/AN920</f>
        <v>0</v>
      </c>
      <c r="AP920">
        <v>0</v>
      </c>
      <c r="AQ920" t="s">
        <v>303</v>
      </c>
      <c r="AR920" t="s">
        <v>303</v>
      </c>
      <c r="AS920">
        <v>0</v>
      </c>
      <c r="AT920">
        <v>0</v>
      </c>
      <c r="AU920">
        <f>1-AS920/AT920</f>
        <v>0</v>
      </c>
      <c r="AV920">
        <v>0.5</v>
      </c>
      <c r="AW920">
        <f>BV920</f>
        <v>0</v>
      </c>
      <c r="AX920">
        <f>K920</f>
        <v>0</v>
      </c>
      <c r="AY920">
        <f>AU920*AV920*AW920</f>
        <v>0</v>
      </c>
      <c r="AZ920">
        <f>(AX920-AP920)/AW920</f>
        <v>0</v>
      </c>
      <c r="BA920">
        <f>(AN920-AT920)/AT920</f>
        <v>0</v>
      </c>
      <c r="BB920">
        <f>AM920/(AO920+AM920/AT920)</f>
        <v>0</v>
      </c>
      <c r="BC920" t="s">
        <v>303</v>
      </c>
      <c r="BD920">
        <v>0</v>
      </c>
      <c r="BE920">
        <f>IF(BD920&lt;&gt;0, BD920, BB920)</f>
        <v>0</v>
      </c>
      <c r="BF920">
        <f>1-BE920/AT920</f>
        <v>0</v>
      </c>
      <c r="BG920">
        <f>(AT920-AS920)/(AT920-BE920)</f>
        <v>0</v>
      </c>
      <c r="BH920">
        <f>(AN920-AT920)/(AN920-BE920)</f>
        <v>0</v>
      </c>
      <c r="BI920">
        <f>(AT920-AS920)/(AT920-AM920)</f>
        <v>0</v>
      </c>
      <c r="BJ920">
        <f>(AN920-AT920)/(AN920-AM920)</f>
        <v>0</v>
      </c>
      <c r="BK920">
        <f>(BG920*BE920/AS920)</f>
        <v>0</v>
      </c>
      <c r="BL920">
        <f>(1-BK920)</f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f>$B$11*CS920+$C$11*CT920+$F$11*CU920*(1-CX920)</f>
        <v>0</v>
      </c>
      <c r="BV920">
        <f>BU920*BW920</f>
        <v>0</v>
      </c>
      <c r="BW920">
        <f>($B$11*$D$9+$C$11*$D$9+$F$11*((DH920+CZ920)/MAX(DH920+CZ920+DI920, 0.1)*$I$9+DI920/MAX(DH920+CZ920+DI920, 0.1)*$J$9))/($B$11+$C$11+$F$11)</f>
        <v>0</v>
      </c>
      <c r="BX920">
        <f>($B$11*$K$9+$C$11*$K$9+$F$11*((DH920+CZ920)/MAX(DH920+CZ920+DI920, 0.1)*$P$9+DI920/MAX(DH920+CZ920+DI920, 0.1)*$Q$9))/($B$11+$C$11+$F$11)</f>
        <v>0</v>
      </c>
      <c r="BY920">
        <v>6</v>
      </c>
      <c r="BZ920">
        <v>0.5</v>
      </c>
      <c r="CA920" t="s">
        <v>304</v>
      </c>
      <c r="CB920">
        <v>2</v>
      </c>
      <c r="CC920">
        <v>1625679021.5</v>
      </c>
      <c r="CD920">
        <v>406.307</v>
      </c>
      <c r="CE920">
        <v>419.951333333333</v>
      </c>
      <c r="CF920">
        <v>25.9067</v>
      </c>
      <c r="CG920">
        <v>21.1125666666667</v>
      </c>
      <c r="CH920">
        <v>420.649</v>
      </c>
      <c r="CI920">
        <v>27.6254</v>
      </c>
      <c r="CJ920">
        <v>499.919333333333</v>
      </c>
      <c r="CK920">
        <v>100.417</v>
      </c>
      <c r="CL920">
        <v>0.0998328666666667</v>
      </c>
      <c r="CM920">
        <v>40.4025</v>
      </c>
      <c r="CN920">
        <v>39.1498333333333</v>
      </c>
      <c r="CO920">
        <v>999.9</v>
      </c>
      <c r="CP920">
        <v>0</v>
      </c>
      <c r="CQ920">
        <v>0</v>
      </c>
      <c r="CR920">
        <v>9981.23333333333</v>
      </c>
      <c r="CS920">
        <v>0</v>
      </c>
      <c r="CT920">
        <v>5.42818333333333</v>
      </c>
      <c r="CU920">
        <v>1045.93666666667</v>
      </c>
      <c r="CV920">
        <v>0.962013333333333</v>
      </c>
      <c r="CW920">
        <v>0.0379863666666667</v>
      </c>
      <c r="CX920">
        <v>0</v>
      </c>
      <c r="CY920">
        <v>1031.01666666667</v>
      </c>
      <c r="CZ920">
        <v>4.99912</v>
      </c>
      <c r="DA920">
        <v>10875.8333333333</v>
      </c>
      <c r="DB920">
        <v>6712.43</v>
      </c>
      <c r="DC920">
        <v>40.5413333333333</v>
      </c>
      <c r="DD920">
        <v>42.625</v>
      </c>
      <c r="DE920">
        <v>41.8536666666667</v>
      </c>
      <c r="DF920">
        <v>42.437</v>
      </c>
      <c r="DG920">
        <v>43.5</v>
      </c>
      <c r="DH920">
        <v>1001.39666666667</v>
      </c>
      <c r="DI920">
        <v>39.54</v>
      </c>
      <c r="DJ920">
        <v>0</v>
      </c>
      <c r="DK920">
        <v>1625679023.6</v>
      </c>
      <c r="DL920">
        <v>0</v>
      </c>
      <c r="DM920">
        <v>1031.94576923077</v>
      </c>
      <c r="DN920">
        <v>-8.3859829133127</v>
      </c>
      <c r="DO920">
        <v>-82.0512819565953</v>
      </c>
      <c r="DP920">
        <v>10884.1615384615</v>
      </c>
      <c r="DQ920">
        <v>15</v>
      </c>
      <c r="DR920">
        <v>1625677134.6</v>
      </c>
      <c r="DS920" t="s">
        <v>305</v>
      </c>
      <c r="DT920">
        <v>1625677128.6</v>
      </c>
      <c r="DU920">
        <v>1625677134.6</v>
      </c>
      <c r="DV920">
        <v>2</v>
      </c>
      <c r="DW920">
        <v>0.041</v>
      </c>
      <c r="DX920">
        <v>0.026</v>
      </c>
      <c r="DY920">
        <v>-14.347</v>
      </c>
      <c r="DZ920">
        <v>-1.389</v>
      </c>
      <c r="EA920">
        <v>420</v>
      </c>
      <c r="EB920">
        <v>5</v>
      </c>
      <c r="EC920">
        <v>0.14</v>
      </c>
      <c r="ED920">
        <v>0.08</v>
      </c>
      <c r="EE920">
        <v>-13.7036170731707</v>
      </c>
      <c r="EF920">
        <v>0.523296167247383</v>
      </c>
      <c r="EG920">
        <v>0.0676153031547</v>
      </c>
      <c r="EH920">
        <v>0</v>
      </c>
      <c r="EI920">
        <v>1032.29333333333</v>
      </c>
      <c r="EJ920">
        <v>-7.98687568663915</v>
      </c>
      <c r="EK920">
        <v>0.776903982471308</v>
      </c>
      <c r="EL920">
        <v>1</v>
      </c>
      <c r="EM920">
        <v>4.79834390243902</v>
      </c>
      <c r="EN920">
        <v>-0.0400327526132458</v>
      </c>
      <c r="EO920">
        <v>0.00967350161789709</v>
      </c>
      <c r="EP920">
        <v>1</v>
      </c>
      <c r="EQ920">
        <v>2</v>
      </c>
      <c r="ER920">
        <v>3</v>
      </c>
      <c r="ES920" t="s">
        <v>349</v>
      </c>
      <c r="ET920">
        <v>100</v>
      </c>
      <c r="EU920">
        <v>100</v>
      </c>
      <c r="EV920">
        <v>-14.342</v>
      </c>
      <c r="EW920">
        <v>-1.7188</v>
      </c>
      <c r="EX920">
        <v>-14.3476998515065</v>
      </c>
      <c r="EY920">
        <v>0.000485247639819423</v>
      </c>
      <c r="EZ920">
        <v>-1.36446825205216e-06</v>
      </c>
      <c r="FA920">
        <v>5.78542989185787e-10</v>
      </c>
      <c r="FB920">
        <v>-1.1099058739466</v>
      </c>
      <c r="FC920">
        <v>-0.0508365997127688</v>
      </c>
      <c r="FD920">
        <v>0.00161886503163497</v>
      </c>
      <c r="FE920">
        <v>-2.08621555845513e-05</v>
      </c>
      <c r="FF920">
        <v>0</v>
      </c>
      <c r="FG920">
        <v>2096</v>
      </c>
      <c r="FH920">
        <v>2</v>
      </c>
      <c r="FI920">
        <v>28</v>
      </c>
      <c r="FJ920">
        <v>31.6</v>
      </c>
      <c r="FK920">
        <v>31.5</v>
      </c>
      <c r="FL920">
        <v>18</v>
      </c>
      <c r="FM920">
        <v>496.496</v>
      </c>
      <c r="FN920">
        <v>519.782</v>
      </c>
      <c r="FO920">
        <v>48.1755</v>
      </c>
      <c r="FP920">
        <v>27.7802</v>
      </c>
      <c r="FQ920">
        <v>30.0005</v>
      </c>
      <c r="FR920">
        <v>27.4441</v>
      </c>
      <c r="FS920">
        <v>27.3833</v>
      </c>
      <c r="FT920">
        <v>21.7353</v>
      </c>
      <c r="FU920">
        <v>0</v>
      </c>
      <c r="FV920">
        <v>47.8085</v>
      </c>
      <c r="FW920">
        <v>49</v>
      </c>
      <c r="FX920">
        <v>420</v>
      </c>
      <c r="FY920">
        <v>21.6398</v>
      </c>
      <c r="FZ920">
        <v>101.559</v>
      </c>
      <c r="GA920">
        <v>96.0339</v>
      </c>
    </row>
    <row r="921" spans="1:183">
      <c r="A921">
        <v>905</v>
      </c>
      <c r="B921">
        <v>1625679024.5</v>
      </c>
      <c r="C921">
        <v>1808.40000009537</v>
      </c>
      <c r="D921" t="s">
        <v>2116</v>
      </c>
      <c r="E921" t="s">
        <v>2117</v>
      </c>
      <c r="F921">
        <v>1</v>
      </c>
      <c r="G921" t="s">
        <v>302</v>
      </c>
      <c r="H921">
        <v>1625679023.5</v>
      </c>
      <c r="I921">
        <f>(J921)/1000</f>
        <v>0</v>
      </c>
      <c r="J921">
        <f>1000*CJ921*AH921*(CF921-CG921)/(100*BY921*(1000-AH921*CF921))</f>
        <v>0</v>
      </c>
      <c r="K921">
        <f>CJ921*AH921*(CE921-CD921*(1000-AH921*CG921)/(1000-AH921*CF921))/(100*BY921)</f>
        <v>0</v>
      </c>
      <c r="L921">
        <f>CD921 - IF(AH921&gt;1, K921*BY921*100.0/(AJ921*CR921), 0)</f>
        <v>0</v>
      </c>
      <c r="M921">
        <f>((S921-I921/2)*L921-K921)/(S921+I921/2)</f>
        <v>0</v>
      </c>
      <c r="N921">
        <f>M921*(CK921+CL921)/1000.0</f>
        <v>0</v>
      </c>
      <c r="O921">
        <f>(CD921 - IF(AH921&gt;1, K921*BY921*100.0/(AJ921*CR921), 0))*(CK921+CL921)/1000.0</f>
        <v>0</v>
      </c>
      <c r="P921">
        <f>2.0/((1/R921-1/Q921)+SIGN(R921)*SQRT((1/R921-1/Q921)*(1/R921-1/Q921) + 4*BZ921/((BZ921+1)*(BZ921+1))*(2*1/R921*1/Q921-1/Q921*1/Q921)))</f>
        <v>0</v>
      </c>
      <c r="Q921">
        <f>IF(LEFT(CA921,1)&lt;&gt;"0",IF(LEFT(CA921,1)="1",3.0,CB921),$D$5+$E$5*(CR921*CK921/($K$5*1000))+$F$5*(CR921*CK921/($K$5*1000))*MAX(MIN(BY921,$J$5),$I$5)*MAX(MIN(BY921,$J$5),$I$5)+$G$5*MAX(MIN(BY921,$J$5),$I$5)*(CR921*CK921/($K$5*1000))+$H$5*(CR921*CK921/($K$5*1000))*(CR921*CK921/($K$5*1000)))</f>
        <v>0</v>
      </c>
      <c r="R921">
        <f>I921*(1000-(1000*0.61365*exp(17.502*V921/(240.97+V921))/(CK921+CL921)+CF921)/2)/(1000*0.61365*exp(17.502*V921/(240.97+V921))/(CK921+CL921)-CF921)</f>
        <v>0</v>
      </c>
      <c r="S921">
        <f>1/((BZ921+1)/(P921/1.6)+1/(Q921/1.37)) + BZ921/((BZ921+1)/(P921/1.6) + BZ921/(Q921/1.37))</f>
        <v>0</v>
      </c>
      <c r="T921">
        <f>(BU921*BX921)</f>
        <v>0</v>
      </c>
      <c r="U921">
        <f>(CM921+(T921+2*0.95*5.67E-8*(((CM921+$B$7)+273)^4-(CM921+273)^4)-44100*I921)/(1.84*29.3*Q921+8*0.95*5.67E-8*(CM921+273)^3))</f>
        <v>0</v>
      </c>
      <c r="V921">
        <f>($C$7*CN921+$D$7*CO921+$E$7*U921)</f>
        <v>0</v>
      </c>
      <c r="W921">
        <f>0.61365*exp(17.502*V921/(240.97+V921))</f>
        <v>0</v>
      </c>
      <c r="X921">
        <f>(Y921/Z921*100)</f>
        <v>0</v>
      </c>
      <c r="Y921">
        <f>CF921*(CK921+CL921)/1000</f>
        <v>0</v>
      </c>
      <c r="Z921">
        <f>0.61365*exp(17.502*CM921/(240.97+CM921))</f>
        <v>0</v>
      </c>
      <c r="AA921">
        <f>(W921-CF921*(CK921+CL921)/1000)</f>
        <v>0</v>
      </c>
      <c r="AB921">
        <f>(-I921*44100)</f>
        <v>0</v>
      </c>
      <c r="AC921">
        <f>2*29.3*Q921*0.92*(CM921-V921)</f>
        <v>0</v>
      </c>
      <c r="AD921">
        <f>2*0.95*5.67E-8*(((CM921+$B$7)+273)^4-(V921+273)^4)</f>
        <v>0</v>
      </c>
      <c r="AE921">
        <f>T921+AD921+AB921+AC921</f>
        <v>0</v>
      </c>
      <c r="AF921">
        <v>0</v>
      </c>
      <c r="AG921">
        <v>0</v>
      </c>
      <c r="AH921">
        <f>IF(AF921*$H$13&gt;=AJ921,1.0,(AJ921/(AJ921-AF921*$H$13)))</f>
        <v>0</v>
      </c>
      <c r="AI921">
        <f>(AH921-1)*100</f>
        <v>0</v>
      </c>
      <c r="AJ921">
        <f>MAX(0,($B$13+$C$13*CR921)/(1+$D$13*CR921)*CK921/(CM921+273)*$E$13)</f>
        <v>0</v>
      </c>
      <c r="AK921" t="s">
        <v>303</v>
      </c>
      <c r="AL921" t="s">
        <v>303</v>
      </c>
      <c r="AM921">
        <v>0</v>
      </c>
      <c r="AN921">
        <v>0</v>
      </c>
      <c r="AO921">
        <f>1-AM921/AN921</f>
        <v>0</v>
      </c>
      <c r="AP921">
        <v>0</v>
      </c>
      <c r="AQ921" t="s">
        <v>303</v>
      </c>
      <c r="AR921" t="s">
        <v>303</v>
      </c>
      <c r="AS921">
        <v>0</v>
      </c>
      <c r="AT921">
        <v>0</v>
      </c>
      <c r="AU921">
        <f>1-AS921/AT921</f>
        <v>0</v>
      </c>
      <c r="AV921">
        <v>0.5</v>
      </c>
      <c r="AW921">
        <f>BV921</f>
        <v>0</v>
      </c>
      <c r="AX921">
        <f>K921</f>
        <v>0</v>
      </c>
      <c r="AY921">
        <f>AU921*AV921*AW921</f>
        <v>0</v>
      </c>
      <c r="AZ921">
        <f>(AX921-AP921)/AW921</f>
        <v>0</v>
      </c>
      <c r="BA921">
        <f>(AN921-AT921)/AT921</f>
        <v>0</v>
      </c>
      <c r="BB921">
        <f>AM921/(AO921+AM921/AT921)</f>
        <v>0</v>
      </c>
      <c r="BC921" t="s">
        <v>303</v>
      </c>
      <c r="BD921">
        <v>0</v>
      </c>
      <c r="BE921">
        <f>IF(BD921&lt;&gt;0, BD921, BB921)</f>
        <v>0</v>
      </c>
      <c r="BF921">
        <f>1-BE921/AT921</f>
        <v>0</v>
      </c>
      <c r="BG921">
        <f>(AT921-AS921)/(AT921-BE921)</f>
        <v>0</v>
      </c>
      <c r="BH921">
        <f>(AN921-AT921)/(AN921-BE921)</f>
        <v>0</v>
      </c>
      <c r="BI921">
        <f>(AT921-AS921)/(AT921-AM921)</f>
        <v>0</v>
      </c>
      <c r="BJ921">
        <f>(AN921-AT921)/(AN921-AM921)</f>
        <v>0</v>
      </c>
      <c r="BK921">
        <f>(BG921*BE921/AS921)</f>
        <v>0</v>
      </c>
      <c r="BL921">
        <f>(1-BK921)</f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f>$B$11*CS921+$C$11*CT921+$F$11*CU921*(1-CX921)</f>
        <v>0</v>
      </c>
      <c r="BV921">
        <f>BU921*BW921</f>
        <v>0</v>
      </c>
      <c r="BW921">
        <f>($B$11*$D$9+$C$11*$D$9+$F$11*((DH921+CZ921)/MAX(DH921+CZ921+DI921, 0.1)*$I$9+DI921/MAX(DH921+CZ921+DI921, 0.1)*$J$9))/($B$11+$C$11+$F$11)</f>
        <v>0</v>
      </c>
      <c r="BX921">
        <f>($B$11*$K$9+$C$11*$K$9+$F$11*((DH921+CZ921)/MAX(DH921+CZ921+DI921, 0.1)*$P$9+DI921/MAX(DH921+CZ921+DI921, 0.1)*$Q$9))/($B$11+$C$11+$F$11)</f>
        <v>0</v>
      </c>
      <c r="BY921">
        <v>6</v>
      </c>
      <c r="BZ921">
        <v>0.5</v>
      </c>
      <c r="CA921" t="s">
        <v>304</v>
      </c>
      <c r="CB921">
        <v>2</v>
      </c>
      <c r="CC921">
        <v>1625679023.5</v>
      </c>
      <c r="CD921">
        <v>406.32</v>
      </c>
      <c r="CE921">
        <v>419.917</v>
      </c>
      <c r="CF921">
        <v>25.9415666666667</v>
      </c>
      <c r="CG921">
        <v>21.1466</v>
      </c>
      <c r="CH921">
        <v>420.662</v>
      </c>
      <c r="CI921">
        <v>27.6605666666667</v>
      </c>
      <c r="CJ921">
        <v>500.037333333333</v>
      </c>
      <c r="CK921">
        <v>100.417333333333</v>
      </c>
      <c r="CL921">
        <v>0.0999020666666667</v>
      </c>
      <c r="CM921">
        <v>40.4256</v>
      </c>
      <c r="CN921">
        <v>39.1748333333333</v>
      </c>
      <c r="CO921">
        <v>999.9</v>
      </c>
      <c r="CP921">
        <v>0</v>
      </c>
      <c r="CQ921">
        <v>0</v>
      </c>
      <c r="CR921">
        <v>10016.2666666667</v>
      </c>
      <c r="CS921">
        <v>0</v>
      </c>
      <c r="CT921">
        <v>5.39969333333333</v>
      </c>
      <c r="CU921">
        <v>1046.06333333333</v>
      </c>
      <c r="CV921">
        <v>0.961989</v>
      </c>
      <c r="CW921">
        <v>0.0380115</v>
      </c>
      <c r="CX921">
        <v>0</v>
      </c>
      <c r="CY921">
        <v>1031.19666666667</v>
      </c>
      <c r="CZ921">
        <v>4.99912</v>
      </c>
      <c r="DA921">
        <v>10871.7333333333</v>
      </c>
      <c r="DB921">
        <v>6713.20666666667</v>
      </c>
      <c r="DC921">
        <v>40.5</v>
      </c>
      <c r="DD921">
        <v>42.625</v>
      </c>
      <c r="DE921">
        <v>41.958</v>
      </c>
      <c r="DF921">
        <v>42.5206666666667</v>
      </c>
      <c r="DG921">
        <v>43.4583333333333</v>
      </c>
      <c r="DH921">
        <v>1001.49333333333</v>
      </c>
      <c r="DI921">
        <v>39.57</v>
      </c>
      <c r="DJ921">
        <v>0</v>
      </c>
      <c r="DK921">
        <v>1625679025.4</v>
      </c>
      <c r="DL921">
        <v>0</v>
      </c>
      <c r="DM921">
        <v>1031.6784</v>
      </c>
      <c r="DN921">
        <v>-8.31923076054898</v>
      </c>
      <c r="DO921">
        <v>-74.7538458813286</v>
      </c>
      <c r="DP921">
        <v>10882.204</v>
      </c>
      <c r="DQ921">
        <v>15</v>
      </c>
      <c r="DR921">
        <v>1625677134.6</v>
      </c>
      <c r="DS921" t="s">
        <v>305</v>
      </c>
      <c r="DT921">
        <v>1625677128.6</v>
      </c>
      <c r="DU921">
        <v>1625677134.6</v>
      </c>
      <c r="DV921">
        <v>2</v>
      </c>
      <c r="DW921">
        <v>0.041</v>
      </c>
      <c r="DX921">
        <v>0.026</v>
      </c>
      <c r="DY921">
        <v>-14.347</v>
      </c>
      <c r="DZ921">
        <v>-1.389</v>
      </c>
      <c r="EA921">
        <v>420</v>
      </c>
      <c r="EB921">
        <v>5</v>
      </c>
      <c r="EC921">
        <v>0.14</v>
      </c>
      <c r="ED921">
        <v>0.08</v>
      </c>
      <c r="EE921">
        <v>-13.6872926829268</v>
      </c>
      <c r="EF921">
        <v>0.552401393728214</v>
      </c>
      <c r="EG921">
        <v>0.0695076917668335</v>
      </c>
      <c r="EH921">
        <v>0</v>
      </c>
      <c r="EI921">
        <v>1032.07727272727</v>
      </c>
      <c r="EJ921">
        <v>-7.76645528774461</v>
      </c>
      <c r="EK921">
        <v>0.76028412841703</v>
      </c>
      <c r="EL921">
        <v>1</v>
      </c>
      <c r="EM921">
        <v>4.79638756097561</v>
      </c>
      <c r="EN921">
        <v>-0.0138158885017242</v>
      </c>
      <c r="EO921">
        <v>0.00797970712234963</v>
      </c>
      <c r="EP921">
        <v>1</v>
      </c>
      <c r="EQ921">
        <v>2</v>
      </c>
      <c r="ER921">
        <v>3</v>
      </c>
      <c r="ES921" t="s">
        <v>349</v>
      </c>
      <c r="ET921">
        <v>100</v>
      </c>
      <c r="EU921">
        <v>100</v>
      </c>
      <c r="EV921">
        <v>-14.342</v>
      </c>
      <c r="EW921">
        <v>-1.7191</v>
      </c>
      <c r="EX921">
        <v>-14.3476998515065</v>
      </c>
      <c r="EY921">
        <v>0.000485247639819423</v>
      </c>
      <c r="EZ921">
        <v>-1.36446825205216e-06</v>
      </c>
      <c r="FA921">
        <v>5.78542989185787e-10</v>
      </c>
      <c r="FB921">
        <v>-1.1099058739466</v>
      </c>
      <c r="FC921">
        <v>-0.0508365997127688</v>
      </c>
      <c r="FD921">
        <v>0.00161886503163497</v>
      </c>
      <c r="FE921">
        <v>-2.08621555845513e-05</v>
      </c>
      <c r="FF921">
        <v>0</v>
      </c>
      <c r="FG921">
        <v>2096</v>
      </c>
      <c r="FH921">
        <v>2</v>
      </c>
      <c r="FI921">
        <v>28</v>
      </c>
      <c r="FJ921">
        <v>31.6</v>
      </c>
      <c r="FK921">
        <v>31.5</v>
      </c>
      <c r="FL921">
        <v>18</v>
      </c>
      <c r="FM921">
        <v>496.579</v>
      </c>
      <c r="FN921">
        <v>519.826</v>
      </c>
      <c r="FO921">
        <v>48.1956</v>
      </c>
      <c r="FP921">
        <v>27.7844</v>
      </c>
      <c r="FQ921">
        <v>30.0007</v>
      </c>
      <c r="FR921">
        <v>27.447</v>
      </c>
      <c r="FS921">
        <v>27.3862</v>
      </c>
      <c r="FT921">
        <v>21.7356</v>
      </c>
      <c r="FU921">
        <v>0</v>
      </c>
      <c r="FV921">
        <v>47.8085</v>
      </c>
      <c r="FW921">
        <v>49</v>
      </c>
      <c r="FX921">
        <v>420</v>
      </c>
      <c r="FY921">
        <v>21.6626</v>
      </c>
      <c r="FZ921">
        <v>101.56</v>
      </c>
      <c r="GA921">
        <v>96.033</v>
      </c>
    </row>
    <row r="922" spans="1:183">
      <c r="A922">
        <v>906</v>
      </c>
      <c r="B922">
        <v>1625679026.5</v>
      </c>
      <c r="C922">
        <v>1810.40000009537</v>
      </c>
      <c r="D922" t="s">
        <v>2118</v>
      </c>
      <c r="E922" t="s">
        <v>2119</v>
      </c>
      <c r="F922">
        <v>1</v>
      </c>
      <c r="G922" t="s">
        <v>302</v>
      </c>
      <c r="H922">
        <v>1625679025.5</v>
      </c>
      <c r="I922">
        <f>(J922)/1000</f>
        <v>0</v>
      </c>
      <c r="J922">
        <f>1000*CJ922*AH922*(CF922-CG922)/(100*BY922*(1000-AH922*CF922))</f>
        <v>0</v>
      </c>
      <c r="K922">
        <f>CJ922*AH922*(CE922-CD922*(1000-AH922*CG922)/(1000-AH922*CF922))/(100*BY922)</f>
        <v>0</v>
      </c>
      <c r="L922">
        <f>CD922 - IF(AH922&gt;1, K922*BY922*100.0/(AJ922*CR922), 0)</f>
        <v>0</v>
      </c>
      <c r="M922">
        <f>((S922-I922/2)*L922-K922)/(S922+I922/2)</f>
        <v>0</v>
      </c>
      <c r="N922">
        <f>M922*(CK922+CL922)/1000.0</f>
        <v>0</v>
      </c>
      <c r="O922">
        <f>(CD922 - IF(AH922&gt;1, K922*BY922*100.0/(AJ922*CR922), 0))*(CK922+CL922)/1000.0</f>
        <v>0</v>
      </c>
      <c r="P922">
        <f>2.0/((1/R922-1/Q922)+SIGN(R922)*SQRT((1/R922-1/Q922)*(1/R922-1/Q922) + 4*BZ922/((BZ922+1)*(BZ922+1))*(2*1/R922*1/Q922-1/Q922*1/Q922)))</f>
        <v>0</v>
      </c>
      <c r="Q922">
        <f>IF(LEFT(CA922,1)&lt;&gt;"0",IF(LEFT(CA922,1)="1",3.0,CB922),$D$5+$E$5*(CR922*CK922/($K$5*1000))+$F$5*(CR922*CK922/($K$5*1000))*MAX(MIN(BY922,$J$5),$I$5)*MAX(MIN(BY922,$J$5),$I$5)+$G$5*MAX(MIN(BY922,$J$5),$I$5)*(CR922*CK922/($K$5*1000))+$H$5*(CR922*CK922/($K$5*1000))*(CR922*CK922/($K$5*1000)))</f>
        <v>0</v>
      </c>
      <c r="R922">
        <f>I922*(1000-(1000*0.61365*exp(17.502*V922/(240.97+V922))/(CK922+CL922)+CF922)/2)/(1000*0.61365*exp(17.502*V922/(240.97+V922))/(CK922+CL922)-CF922)</f>
        <v>0</v>
      </c>
      <c r="S922">
        <f>1/((BZ922+1)/(P922/1.6)+1/(Q922/1.37)) + BZ922/((BZ922+1)/(P922/1.6) + BZ922/(Q922/1.37))</f>
        <v>0</v>
      </c>
      <c r="T922">
        <f>(BU922*BX922)</f>
        <v>0</v>
      </c>
      <c r="U922">
        <f>(CM922+(T922+2*0.95*5.67E-8*(((CM922+$B$7)+273)^4-(CM922+273)^4)-44100*I922)/(1.84*29.3*Q922+8*0.95*5.67E-8*(CM922+273)^3))</f>
        <v>0</v>
      </c>
      <c r="V922">
        <f>($C$7*CN922+$D$7*CO922+$E$7*U922)</f>
        <v>0</v>
      </c>
      <c r="W922">
        <f>0.61365*exp(17.502*V922/(240.97+V922))</f>
        <v>0</v>
      </c>
      <c r="X922">
        <f>(Y922/Z922*100)</f>
        <v>0</v>
      </c>
      <c r="Y922">
        <f>CF922*(CK922+CL922)/1000</f>
        <v>0</v>
      </c>
      <c r="Z922">
        <f>0.61365*exp(17.502*CM922/(240.97+CM922))</f>
        <v>0</v>
      </c>
      <c r="AA922">
        <f>(W922-CF922*(CK922+CL922)/1000)</f>
        <v>0</v>
      </c>
      <c r="AB922">
        <f>(-I922*44100)</f>
        <v>0</v>
      </c>
      <c r="AC922">
        <f>2*29.3*Q922*0.92*(CM922-V922)</f>
        <v>0</v>
      </c>
      <c r="AD922">
        <f>2*0.95*5.67E-8*(((CM922+$B$7)+273)^4-(V922+273)^4)</f>
        <v>0</v>
      </c>
      <c r="AE922">
        <f>T922+AD922+AB922+AC922</f>
        <v>0</v>
      </c>
      <c r="AF922">
        <v>0</v>
      </c>
      <c r="AG922">
        <v>0</v>
      </c>
      <c r="AH922">
        <f>IF(AF922*$H$13&gt;=AJ922,1.0,(AJ922/(AJ922-AF922*$H$13)))</f>
        <v>0</v>
      </c>
      <c r="AI922">
        <f>(AH922-1)*100</f>
        <v>0</v>
      </c>
      <c r="AJ922">
        <f>MAX(0,($B$13+$C$13*CR922)/(1+$D$13*CR922)*CK922/(CM922+273)*$E$13)</f>
        <v>0</v>
      </c>
      <c r="AK922" t="s">
        <v>303</v>
      </c>
      <c r="AL922" t="s">
        <v>303</v>
      </c>
      <c r="AM922">
        <v>0</v>
      </c>
      <c r="AN922">
        <v>0</v>
      </c>
      <c r="AO922">
        <f>1-AM922/AN922</f>
        <v>0</v>
      </c>
      <c r="AP922">
        <v>0</v>
      </c>
      <c r="AQ922" t="s">
        <v>303</v>
      </c>
      <c r="AR922" t="s">
        <v>303</v>
      </c>
      <c r="AS922">
        <v>0</v>
      </c>
      <c r="AT922">
        <v>0</v>
      </c>
      <c r="AU922">
        <f>1-AS922/AT922</f>
        <v>0</v>
      </c>
      <c r="AV922">
        <v>0.5</v>
      </c>
      <c r="AW922">
        <f>BV922</f>
        <v>0</v>
      </c>
      <c r="AX922">
        <f>K922</f>
        <v>0</v>
      </c>
      <c r="AY922">
        <f>AU922*AV922*AW922</f>
        <v>0</v>
      </c>
      <c r="AZ922">
        <f>(AX922-AP922)/AW922</f>
        <v>0</v>
      </c>
      <c r="BA922">
        <f>(AN922-AT922)/AT922</f>
        <v>0</v>
      </c>
      <c r="BB922">
        <f>AM922/(AO922+AM922/AT922)</f>
        <v>0</v>
      </c>
      <c r="BC922" t="s">
        <v>303</v>
      </c>
      <c r="BD922">
        <v>0</v>
      </c>
      <c r="BE922">
        <f>IF(BD922&lt;&gt;0, BD922, BB922)</f>
        <v>0</v>
      </c>
      <c r="BF922">
        <f>1-BE922/AT922</f>
        <v>0</v>
      </c>
      <c r="BG922">
        <f>(AT922-AS922)/(AT922-BE922)</f>
        <v>0</v>
      </c>
      <c r="BH922">
        <f>(AN922-AT922)/(AN922-BE922)</f>
        <v>0</v>
      </c>
      <c r="BI922">
        <f>(AT922-AS922)/(AT922-AM922)</f>
        <v>0</v>
      </c>
      <c r="BJ922">
        <f>(AN922-AT922)/(AN922-AM922)</f>
        <v>0</v>
      </c>
      <c r="BK922">
        <f>(BG922*BE922/AS922)</f>
        <v>0</v>
      </c>
      <c r="BL922">
        <f>(1-BK922)</f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f>$B$11*CS922+$C$11*CT922+$F$11*CU922*(1-CX922)</f>
        <v>0</v>
      </c>
      <c r="BV922">
        <f>BU922*BW922</f>
        <v>0</v>
      </c>
      <c r="BW922">
        <f>($B$11*$D$9+$C$11*$D$9+$F$11*((DH922+CZ922)/MAX(DH922+CZ922+DI922, 0.1)*$I$9+DI922/MAX(DH922+CZ922+DI922, 0.1)*$J$9))/($B$11+$C$11+$F$11)</f>
        <v>0</v>
      </c>
      <c r="BX922">
        <f>($B$11*$K$9+$C$11*$K$9+$F$11*((DH922+CZ922)/MAX(DH922+CZ922+DI922, 0.1)*$P$9+DI922/MAX(DH922+CZ922+DI922, 0.1)*$Q$9))/($B$11+$C$11+$F$11)</f>
        <v>0</v>
      </c>
      <c r="BY922">
        <v>6</v>
      </c>
      <c r="BZ922">
        <v>0.5</v>
      </c>
      <c r="CA922" t="s">
        <v>304</v>
      </c>
      <c r="CB922">
        <v>2</v>
      </c>
      <c r="CC922">
        <v>1625679025.5</v>
      </c>
      <c r="CD922">
        <v>406.333</v>
      </c>
      <c r="CE922">
        <v>419.915</v>
      </c>
      <c r="CF922">
        <v>25.9768333333333</v>
      </c>
      <c r="CG922">
        <v>21.1876333333333</v>
      </c>
      <c r="CH922">
        <v>420.675</v>
      </c>
      <c r="CI922">
        <v>27.6961</v>
      </c>
      <c r="CJ922">
        <v>500.127</v>
      </c>
      <c r="CK922">
        <v>100.417333333333</v>
      </c>
      <c r="CL922">
        <v>0.100435</v>
      </c>
      <c r="CM922">
        <v>40.4472</v>
      </c>
      <c r="CN922">
        <v>39.1984</v>
      </c>
      <c r="CO922">
        <v>999.9</v>
      </c>
      <c r="CP922">
        <v>0</v>
      </c>
      <c r="CQ922">
        <v>0</v>
      </c>
      <c r="CR922">
        <v>10007.9266666667</v>
      </c>
      <c r="CS922">
        <v>0</v>
      </c>
      <c r="CT922">
        <v>5.40429</v>
      </c>
      <c r="CU922">
        <v>1046.03666666667</v>
      </c>
      <c r="CV922">
        <v>0.962017</v>
      </c>
      <c r="CW922">
        <v>0.0379827</v>
      </c>
      <c r="CX922">
        <v>0</v>
      </c>
      <c r="CY922">
        <v>1030.6</v>
      </c>
      <c r="CZ922">
        <v>4.99912</v>
      </c>
      <c r="DA922">
        <v>10882.0666666667</v>
      </c>
      <c r="DB922">
        <v>6713.08333333333</v>
      </c>
      <c r="DC922">
        <v>40.5413333333333</v>
      </c>
      <c r="DD922">
        <v>42.625</v>
      </c>
      <c r="DE922">
        <v>41.937</v>
      </c>
      <c r="DF922">
        <v>42.5623333333333</v>
      </c>
      <c r="DG922">
        <v>43.562</v>
      </c>
      <c r="DH922">
        <v>1001.49666666667</v>
      </c>
      <c r="DI922">
        <v>39.54</v>
      </c>
      <c r="DJ922">
        <v>0</v>
      </c>
      <c r="DK922">
        <v>1625679027.2</v>
      </c>
      <c r="DL922">
        <v>0</v>
      </c>
      <c r="DM922">
        <v>1031.47115384615</v>
      </c>
      <c r="DN922">
        <v>-7.87931624703701</v>
      </c>
      <c r="DO922">
        <v>-50.2188033626854</v>
      </c>
      <c r="DP922">
        <v>10881.5192307692</v>
      </c>
      <c r="DQ922">
        <v>15</v>
      </c>
      <c r="DR922">
        <v>1625677134.6</v>
      </c>
      <c r="DS922" t="s">
        <v>305</v>
      </c>
      <c r="DT922">
        <v>1625677128.6</v>
      </c>
      <c r="DU922">
        <v>1625677134.6</v>
      </c>
      <c r="DV922">
        <v>2</v>
      </c>
      <c r="DW922">
        <v>0.041</v>
      </c>
      <c r="DX922">
        <v>0.026</v>
      </c>
      <c r="DY922">
        <v>-14.347</v>
      </c>
      <c r="DZ922">
        <v>-1.389</v>
      </c>
      <c r="EA922">
        <v>420</v>
      </c>
      <c r="EB922">
        <v>5</v>
      </c>
      <c r="EC922">
        <v>0.14</v>
      </c>
      <c r="ED922">
        <v>0.08</v>
      </c>
      <c r="EE922">
        <v>-13.665656097561</v>
      </c>
      <c r="EF922">
        <v>0.484352613240423</v>
      </c>
      <c r="EG922">
        <v>0.0628521107734133</v>
      </c>
      <c r="EH922">
        <v>1</v>
      </c>
      <c r="EI922">
        <v>1031.83885714286</v>
      </c>
      <c r="EJ922">
        <v>-8.05362035225055</v>
      </c>
      <c r="EK922">
        <v>0.828698709435697</v>
      </c>
      <c r="EL922">
        <v>1</v>
      </c>
      <c r="EM922">
        <v>4.79424926829268</v>
      </c>
      <c r="EN922">
        <v>0.00376766550522662</v>
      </c>
      <c r="EO922">
        <v>0.0064335073278715</v>
      </c>
      <c r="EP922">
        <v>1</v>
      </c>
      <c r="EQ922">
        <v>3</v>
      </c>
      <c r="ER922">
        <v>3</v>
      </c>
      <c r="ES922" t="s">
        <v>306</v>
      </c>
      <c r="ET922">
        <v>100</v>
      </c>
      <c r="EU922">
        <v>100</v>
      </c>
      <c r="EV922">
        <v>-14.342</v>
      </c>
      <c r="EW922">
        <v>-1.7195</v>
      </c>
      <c r="EX922">
        <v>-14.3476998515065</v>
      </c>
      <c r="EY922">
        <v>0.000485247639819423</v>
      </c>
      <c r="EZ922">
        <v>-1.36446825205216e-06</v>
      </c>
      <c r="FA922">
        <v>5.78542989185787e-10</v>
      </c>
      <c r="FB922">
        <v>-1.1099058739466</v>
      </c>
      <c r="FC922">
        <v>-0.0508365997127688</v>
      </c>
      <c r="FD922">
        <v>0.00161886503163497</v>
      </c>
      <c r="FE922">
        <v>-2.08621555845513e-05</v>
      </c>
      <c r="FF922">
        <v>0</v>
      </c>
      <c r="FG922">
        <v>2096</v>
      </c>
      <c r="FH922">
        <v>2</v>
      </c>
      <c r="FI922">
        <v>28</v>
      </c>
      <c r="FJ922">
        <v>31.6</v>
      </c>
      <c r="FK922">
        <v>31.5</v>
      </c>
      <c r="FL922">
        <v>18</v>
      </c>
      <c r="FM922">
        <v>496.603</v>
      </c>
      <c r="FN922">
        <v>519.871</v>
      </c>
      <c r="FO922">
        <v>48.2154</v>
      </c>
      <c r="FP922">
        <v>27.7884</v>
      </c>
      <c r="FQ922">
        <v>30.0008</v>
      </c>
      <c r="FR922">
        <v>27.45</v>
      </c>
      <c r="FS922">
        <v>27.389</v>
      </c>
      <c r="FT922">
        <v>21.7386</v>
      </c>
      <c r="FU922">
        <v>0</v>
      </c>
      <c r="FV922">
        <v>48.1959</v>
      </c>
      <c r="FW922">
        <v>49</v>
      </c>
      <c r="FX922">
        <v>420</v>
      </c>
      <c r="FY922">
        <v>21.6791</v>
      </c>
      <c r="FZ922">
        <v>101.56</v>
      </c>
      <c r="GA922">
        <v>96.0318</v>
      </c>
    </row>
    <row r="923" spans="1:183">
      <c r="A923">
        <v>907</v>
      </c>
      <c r="B923">
        <v>1625679028.5</v>
      </c>
      <c r="C923">
        <v>1812.40000009537</v>
      </c>
      <c r="D923" t="s">
        <v>2120</v>
      </c>
      <c r="E923" t="s">
        <v>2121</v>
      </c>
      <c r="F923">
        <v>1</v>
      </c>
      <c r="G923" t="s">
        <v>302</v>
      </c>
      <c r="H923">
        <v>1625679027.5</v>
      </c>
      <c r="I923">
        <f>(J923)/1000</f>
        <v>0</v>
      </c>
      <c r="J923">
        <f>1000*CJ923*AH923*(CF923-CG923)/(100*BY923*(1000-AH923*CF923))</f>
        <v>0</v>
      </c>
      <c r="K923">
        <f>CJ923*AH923*(CE923-CD923*(1000-AH923*CG923)/(1000-AH923*CF923))/(100*BY923)</f>
        <v>0</v>
      </c>
      <c r="L923">
        <f>CD923 - IF(AH923&gt;1, K923*BY923*100.0/(AJ923*CR923), 0)</f>
        <v>0</v>
      </c>
      <c r="M923">
        <f>((S923-I923/2)*L923-K923)/(S923+I923/2)</f>
        <v>0</v>
      </c>
      <c r="N923">
        <f>M923*(CK923+CL923)/1000.0</f>
        <v>0</v>
      </c>
      <c r="O923">
        <f>(CD923 - IF(AH923&gt;1, K923*BY923*100.0/(AJ923*CR923), 0))*(CK923+CL923)/1000.0</f>
        <v>0</v>
      </c>
      <c r="P923">
        <f>2.0/((1/R923-1/Q923)+SIGN(R923)*SQRT((1/R923-1/Q923)*(1/R923-1/Q923) + 4*BZ923/((BZ923+1)*(BZ923+1))*(2*1/R923*1/Q923-1/Q923*1/Q923)))</f>
        <v>0</v>
      </c>
      <c r="Q923">
        <f>IF(LEFT(CA923,1)&lt;&gt;"0",IF(LEFT(CA923,1)="1",3.0,CB923),$D$5+$E$5*(CR923*CK923/($K$5*1000))+$F$5*(CR923*CK923/($K$5*1000))*MAX(MIN(BY923,$J$5),$I$5)*MAX(MIN(BY923,$J$5),$I$5)+$G$5*MAX(MIN(BY923,$J$5),$I$5)*(CR923*CK923/($K$5*1000))+$H$5*(CR923*CK923/($K$5*1000))*(CR923*CK923/($K$5*1000)))</f>
        <v>0</v>
      </c>
      <c r="R923">
        <f>I923*(1000-(1000*0.61365*exp(17.502*V923/(240.97+V923))/(CK923+CL923)+CF923)/2)/(1000*0.61365*exp(17.502*V923/(240.97+V923))/(CK923+CL923)-CF923)</f>
        <v>0</v>
      </c>
      <c r="S923">
        <f>1/((BZ923+1)/(P923/1.6)+1/(Q923/1.37)) + BZ923/((BZ923+1)/(P923/1.6) + BZ923/(Q923/1.37))</f>
        <v>0</v>
      </c>
      <c r="T923">
        <f>(BU923*BX923)</f>
        <v>0</v>
      </c>
      <c r="U923">
        <f>(CM923+(T923+2*0.95*5.67E-8*(((CM923+$B$7)+273)^4-(CM923+273)^4)-44100*I923)/(1.84*29.3*Q923+8*0.95*5.67E-8*(CM923+273)^3))</f>
        <v>0</v>
      </c>
      <c r="V923">
        <f>($C$7*CN923+$D$7*CO923+$E$7*U923)</f>
        <v>0</v>
      </c>
      <c r="W923">
        <f>0.61365*exp(17.502*V923/(240.97+V923))</f>
        <v>0</v>
      </c>
      <c r="X923">
        <f>(Y923/Z923*100)</f>
        <v>0</v>
      </c>
      <c r="Y923">
        <f>CF923*(CK923+CL923)/1000</f>
        <v>0</v>
      </c>
      <c r="Z923">
        <f>0.61365*exp(17.502*CM923/(240.97+CM923))</f>
        <v>0</v>
      </c>
      <c r="AA923">
        <f>(W923-CF923*(CK923+CL923)/1000)</f>
        <v>0</v>
      </c>
      <c r="AB923">
        <f>(-I923*44100)</f>
        <v>0</v>
      </c>
      <c r="AC923">
        <f>2*29.3*Q923*0.92*(CM923-V923)</f>
        <v>0</v>
      </c>
      <c r="AD923">
        <f>2*0.95*5.67E-8*(((CM923+$B$7)+273)^4-(V923+273)^4)</f>
        <v>0</v>
      </c>
      <c r="AE923">
        <f>T923+AD923+AB923+AC923</f>
        <v>0</v>
      </c>
      <c r="AF923">
        <v>0</v>
      </c>
      <c r="AG923">
        <v>0</v>
      </c>
      <c r="AH923">
        <f>IF(AF923*$H$13&gt;=AJ923,1.0,(AJ923/(AJ923-AF923*$H$13)))</f>
        <v>0</v>
      </c>
      <c r="AI923">
        <f>(AH923-1)*100</f>
        <v>0</v>
      </c>
      <c r="AJ923">
        <f>MAX(0,($B$13+$C$13*CR923)/(1+$D$13*CR923)*CK923/(CM923+273)*$E$13)</f>
        <v>0</v>
      </c>
      <c r="AK923" t="s">
        <v>303</v>
      </c>
      <c r="AL923" t="s">
        <v>303</v>
      </c>
      <c r="AM923">
        <v>0</v>
      </c>
      <c r="AN923">
        <v>0</v>
      </c>
      <c r="AO923">
        <f>1-AM923/AN923</f>
        <v>0</v>
      </c>
      <c r="AP923">
        <v>0</v>
      </c>
      <c r="AQ923" t="s">
        <v>303</v>
      </c>
      <c r="AR923" t="s">
        <v>303</v>
      </c>
      <c r="AS923">
        <v>0</v>
      </c>
      <c r="AT923">
        <v>0</v>
      </c>
      <c r="AU923">
        <f>1-AS923/AT923</f>
        <v>0</v>
      </c>
      <c r="AV923">
        <v>0.5</v>
      </c>
      <c r="AW923">
        <f>BV923</f>
        <v>0</v>
      </c>
      <c r="AX923">
        <f>K923</f>
        <v>0</v>
      </c>
      <c r="AY923">
        <f>AU923*AV923*AW923</f>
        <v>0</v>
      </c>
      <c r="AZ923">
        <f>(AX923-AP923)/AW923</f>
        <v>0</v>
      </c>
      <c r="BA923">
        <f>(AN923-AT923)/AT923</f>
        <v>0</v>
      </c>
      <c r="BB923">
        <f>AM923/(AO923+AM923/AT923)</f>
        <v>0</v>
      </c>
      <c r="BC923" t="s">
        <v>303</v>
      </c>
      <c r="BD923">
        <v>0</v>
      </c>
      <c r="BE923">
        <f>IF(BD923&lt;&gt;0, BD923, BB923)</f>
        <v>0</v>
      </c>
      <c r="BF923">
        <f>1-BE923/AT923</f>
        <v>0</v>
      </c>
      <c r="BG923">
        <f>(AT923-AS923)/(AT923-BE923)</f>
        <v>0</v>
      </c>
      <c r="BH923">
        <f>(AN923-AT923)/(AN923-BE923)</f>
        <v>0</v>
      </c>
      <c r="BI923">
        <f>(AT923-AS923)/(AT923-AM923)</f>
        <v>0</v>
      </c>
      <c r="BJ923">
        <f>(AN923-AT923)/(AN923-AM923)</f>
        <v>0</v>
      </c>
      <c r="BK923">
        <f>(BG923*BE923/AS923)</f>
        <v>0</v>
      </c>
      <c r="BL923">
        <f>(1-BK923)</f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f>$B$11*CS923+$C$11*CT923+$F$11*CU923*(1-CX923)</f>
        <v>0</v>
      </c>
      <c r="BV923">
        <f>BU923*BW923</f>
        <v>0</v>
      </c>
      <c r="BW923">
        <f>($B$11*$D$9+$C$11*$D$9+$F$11*((DH923+CZ923)/MAX(DH923+CZ923+DI923, 0.1)*$I$9+DI923/MAX(DH923+CZ923+DI923, 0.1)*$J$9))/($B$11+$C$11+$F$11)</f>
        <v>0</v>
      </c>
      <c r="BX923">
        <f>($B$11*$K$9+$C$11*$K$9+$F$11*((DH923+CZ923)/MAX(DH923+CZ923+DI923, 0.1)*$P$9+DI923/MAX(DH923+CZ923+DI923, 0.1)*$Q$9))/($B$11+$C$11+$F$11)</f>
        <v>0</v>
      </c>
      <c r="BY923">
        <v>6</v>
      </c>
      <c r="BZ923">
        <v>0.5</v>
      </c>
      <c r="CA923" t="s">
        <v>304</v>
      </c>
      <c r="CB923">
        <v>2</v>
      </c>
      <c r="CC923">
        <v>1625679027.5</v>
      </c>
      <c r="CD923">
        <v>406.332666666667</v>
      </c>
      <c r="CE923">
        <v>419.926333333333</v>
      </c>
      <c r="CF923">
        <v>26.0129</v>
      </c>
      <c r="CG923">
        <v>21.2219666666667</v>
      </c>
      <c r="CH923">
        <v>420.674666666667</v>
      </c>
      <c r="CI923">
        <v>27.7325666666667</v>
      </c>
      <c r="CJ923">
        <v>500.011333333333</v>
      </c>
      <c r="CK923">
        <v>100.418</v>
      </c>
      <c r="CL923">
        <v>0.0999710666666667</v>
      </c>
      <c r="CM923">
        <v>40.4702</v>
      </c>
      <c r="CN923">
        <v>39.226</v>
      </c>
      <c r="CO923">
        <v>999.9</v>
      </c>
      <c r="CP923">
        <v>0</v>
      </c>
      <c r="CQ923">
        <v>0</v>
      </c>
      <c r="CR923">
        <v>10001.8666666667</v>
      </c>
      <c r="CS923">
        <v>0</v>
      </c>
      <c r="CT923">
        <v>5.48608</v>
      </c>
      <c r="CU923">
        <v>1045.94333333333</v>
      </c>
      <c r="CV923">
        <v>0.962000333333333</v>
      </c>
      <c r="CW923">
        <v>0.0379993666666667</v>
      </c>
      <c r="CX923">
        <v>0</v>
      </c>
      <c r="CY923">
        <v>1030.34</v>
      </c>
      <c r="CZ923">
        <v>4.99912</v>
      </c>
      <c r="DA923">
        <v>10878.8666666667</v>
      </c>
      <c r="DB923">
        <v>6712.44666666667</v>
      </c>
      <c r="DC923">
        <v>40.5833333333333</v>
      </c>
      <c r="DD923">
        <v>42.625</v>
      </c>
      <c r="DE923">
        <v>41.9166666666667</v>
      </c>
      <c r="DF923">
        <v>42.5623333333333</v>
      </c>
      <c r="DG923">
        <v>43.583</v>
      </c>
      <c r="DH923">
        <v>1001.39</v>
      </c>
      <c r="DI923">
        <v>39.5533333333333</v>
      </c>
      <c r="DJ923">
        <v>0</v>
      </c>
      <c r="DK923">
        <v>1625679029.6</v>
      </c>
      <c r="DL923">
        <v>0</v>
      </c>
      <c r="DM923">
        <v>1031.15615384615</v>
      </c>
      <c r="DN923">
        <v>-7.84341880715886</v>
      </c>
      <c r="DO923">
        <v>-30.5675213653318</v>
      </c>
      <c r="DP923">
        <v>10880.1038461538</v>
      </c>
      <c r="DQ923">
        <v>15</v>
      </c>
      <c r="DR923">
        <v>1625677134.6</v>
      </c>
      <c r="DS923" t="s">
        <v>305</v>
      </c>
      <c r="DT923">
        <v>1625677128.6</v>
      </c>
      <c r="DU923">
        <v>1625677134.6</v>
      </c>
      <c r="DV923">
        <v>2</v>
      </c>
      <c r="DW923">
        <v>0.041</v>
      </c>
      <c r="DX923">
        <v>0.026</v>
      </c>
      <c r="DY923">
        <v>-14.347</v>
      </c>
      <c r="DZ923">
        <v>-1.389</v>
      </c>
      <c r="EA923">
        <v>420</v>
      </c>
      <c r="EB923">
        <v>5</v>
      </c>
      <c r="EC923">
        <v>0.14</v>
      </c>
      <c r="ED923">
        <v>0.08</v>
      </c>
      <c r="EE923">
        <v>-13.6445780487805</v>
      </c>
      <c r="EF923">
        <v>0.337749825783953</v>
      </c>
      <c r="EG923">
        <v>0.0461475761707659</v>
      </c>
      <c r="EH923">
        <v>1</v>
      </c>
      <c r="EI923">
        <v>1031.52454545455</v>
      </c>
      <c r="EJ923">
        <v>-8.070894954787</v>
      </c>
      <c r="EK923">
        <v>0.789733713882701</v>
      </c>
      <c r="EL923">
        <v>1</v>
      </c>
      <c r="EM923">
        <v>4.79346170731707</v>
      </c>
      <c r="EN923">
        <v>0.00672982578398545</v>
      </c>
      <c r="EO923">
        <v>0.00620766006048435</v>
      </c>
      <c r="EP923">
        <v>1</v>
      </c>
      <c r="EQ923">
        <v>3</v>
      </c>
      <c r="ER923">
        <v>3</v>
      </c>
      <c r="ES923" t="s">
        <v>306</v>
      </c>
      <c r="ET923">
        <v>100</v>
      </c>
      <c r="EU923">
        <v>100</v>
      </c>
      <c r="EV923">
        <v>-14.342</v>
      </c>
      <c r="EW923">
        <v>-1.7198</v>
      </c>
      <c r="EX923">
        <v>-14.3476998515065</v>
      </c>
      <c r="EY923">
        <v>0.000485247639819423</v>
      </c>
      <c r="EZ923">
        <v>-1.36446825205216e-06</v>
      </c>
      <c r="FA923">
        <v>5.78542989185787e-10</v>
      </c>
      <c r="FB923">
        <v>-1.1099058739466</v>
      </c>
      <c r="FC923">
        <v>-0.0508365997127688</v>
      </c>
      <c r="FD923">
        <v>0.00161886503163497</v>
      </c>
      <c r="FE923">
        <v>-2.08621555845513e-05</v>
      </c>
      <c r="FF923">
        <v>0</v>
      </c>
      <c r="FG923">
        <v>2096</v>
      </c>
      <c r="FH923">
        <v>2</v>
      </c>
      <c r="FI923">
        <v>28</v>
      </c>
      <c r="FJ923">
        <v>31.7</v>
      </c>
      <c r="FK923">
        <v>31.6</v>
      </c>
      <c r="FL923">
        <v>18</v>
      </c>
      <c r="FM923">
        <v>496.559</v>
      </c>
      <c r="FN923">
        <v>519.789</v>
      </c>
      <c r="FO923">
        <v>48.2361</v>
      </c>
      <c r="FP923">
        <v>27.792</v>
      </c>
      <c r="FQ923">
        <v>30.0005</v>
      </c>
      <c r="FR923">
        <v>27.4534</v>
      </c>
      <c r="FS923">
        <v>27.392</v>
      </c>
      <c r="FT923">
        <v>21.7385</v>
      </c>
      <c r="FU923">
        <v>0</v>
      </c>
      <c r="FV923">
        <v>48.1959</v>
      </c>
      <c r="FW923">
        <v>49</v>
      </c>
      <c r="FX923">
        <v>420</v>
      </c>
      <c r="FY923">
        <v>21.6897</v>
      </c>
      <c r="FZ923">
        <v>101.558</v>
      </c>
      <c r="GA923">
        <v>96.0306</v>
      </c>
    </row>
    <row r="924" spans="1:183">
      <c r="A924">
        <v>908</v>
      </c>
      <c r="B924">
        <v>1625679030.5</v>
      </c>
      <c r="C924">
        <v>1814.40000009537</v>
      </c>
      <c r="D924" t="s">
        <v>2122</v>
      </c>
      <c r="E924" t="s">
        <v>2123</v>
      </c>
      <c r="F924">
        <v>1</v>
      </c>
      <c r="G924" t="s">
        <v>302</v>
      </c>
      <c r="H924">
        <v>1625679029.5</v>
      </c>
      <c r="I924">
        <f>(J924)/1000</f>
        <v>0</v>
      </c>
      <c r="J924">
        <f>1000*CJ924*AH924*(CF924-CG924)/(100*BY924*(1000-AH924*CF924))</f>
        <v>0</v>
      </c>
      <c r="K924">
        <f>CJ924*AH924*(CE924-CD924*(1000-AH924*CG924)/(1000-AH924*CF924))/(100*BY924)</f>
        <v>0</v>
      </c>
      <c r="L924">
        <f>CD924 - IF(AH924&gt;1, K924*BY924*100.0/(AJ924*CR924), 0)</f>
        <v>0</v>
      </c>
      <c r="M924">
        <f>((S924-I924/2)*L924-K924)/(S924+I924/2)</f>
        <v>0</v>
      </c>
      <c r="N924">
        <f>M924*(CK924+CL924)/1000.0</f>
        <v>0</v>
      </c>
      <c r="O924">
        <f>(CD924 - IF(AH924&gt;1, K924*BY924*100.0/(AJ924*CR924), 0))*(CK924+CL924)/1000.0</f>
        <v>0</v>
      </c>
      <c r="P924">
        <f>2.0/((1/R924-1/Q924)+SIGN(R924)*SQRT((1/R924-1/Q924)*(1/R924-1/Q924) + 4*BZ924/((BZ924+1)*(BZ924+1))*(2*1/R924*1/Q924-1/Q924*1/Q924)))</f>
        <v>0</v>
      </c>
      <c r="Q924">
        <f>IF(LEFT(CA924,1)&lt;&gt;"0",IF(LEFT(CA924,1)="1",3.0,CB924),$D$5+$E$5*(CR924*CK924/($K$5*1000))+$F$5*(CR924*CK924/($K$5*1000))*MAX(MIN(BY924,$J$5),$I$5)*MAX(MIN(BY924,$J$5),$I$5)+$G$5*MAX(MIN(BY924,$J$5),$I$5)*(CR924*CK924/($K$5*1000))+$H$5*(CR924*CK924/($K$5*1000))*(CR924*CK924/($K$5*1000)))</f>
        <v>0</v>
      </c>
      <c r="R924">
        <f>I924*(1000-(1000*0.61365*exp(17.502*V924/(240.97+V924))/(CK924+CL924)+CF924)/2)/(1000*0.61365*exp(17.502*V924/(240.97+V924))/(CK924+CL924)-CF924)</f>
        <v>0</v>
      </c>
      <c r="S924">
        <f>1/((BZ924+1)/(P924/1.6)+1/(Q924/1.37)) + BZ924/((BZ924+1)/(P924/1.6) + BZ924/(Q924/1.37))</f>
        <v>0</v>
      </c>
      <c r="T924">
        <f>(BU924*BX924)</f>
        <v>0</v>
      </c>
      <c r="U924">
        <f>(CM924+(T924+2*0.95*5.67E-8*(((CM924+$B$7)+273)^4-(CM924+273)^4)-44100*I924)/(1.84*29.3*Q924+8*0.95*5.67E-8*(CM924+273)^3))</f>
        <v>0</v>
      </c>
      <c r="V924">
        <f>($C$7*CN924+$D$7*CO924+$E$7*U924)</f>
        <v>0</v>
      </c>
      <c r="W924">
        <f>0.61365*exp(17.502*V924/(240.97+V924))</f>
        <v>0</v>
      </c>
      <c r="X924">
        <f>(Y924/Z924*100)</f>
        <v>0</v>
      </c>
      <c r="Y924">
        <f>CF924*(CK924+CL924)/1000</f>
        <v>0</v>
      </c>
      <c r="Z924">
        <f>0.61365*exp(17.502*CM924/(240.97+CM924))</f>
        <v>0</v>
      </c>
      <c r="AA924">
        <f>(W924-CF924*(CK924+CL924)/1000)</f>
        <v>0</v>
      </c>
      <c r="AB924">
        <f>(-I924*44100)</f>
        <v>0</v>
      </c>
      <c r="AC924">
        <f>2*29.3*Q924*0.92*(CM924-V924)</f>
        <v>0</v>
      </c>
      <c r="AD924">
        <f>2*0.95*5.67E-8*(((CM924+$B$7)+273)^4-(V924+273)^4)</f>
        <v>0</v>
      </c>
      <c r="AE924">
        <f>T924+AD924+AB924+AC924</f>
        <v>0</v>
      </c>
      <c r="AF924">
        <v>0</v>
      </c>
      <c r="AG924">
        <v>0</v>
      </c>
      <c r="AH924">
        <f>IF(AF924*$H$13&gt;=AJ924,1.0,(AJ924/(AJ924-AF924*$H$13)))</f>
        <v>0</v>
      </c>
      <c r="AI924">
        <f>(AH924-1)*100</f>
        <v>0</v>
      </c>
      <c r="AJ924">
        <f>MAX(0,($B$13+$C$13*CR924)/(1+$D$13*CR924)*CK924/(CM924+273)*$E$13)</f>
        <v>0</v>
      </c>
      <c r="AK924" t="s">
        <v>303</v>
      </c>
      <c r="AL924" t="s">
        <v>303</v>
      </c>
      <c r="AM924">
        <v>0</v>
      </c>
      <c r="AN924">
        <v>0</v>
      </c>
      <c r="AO924">
        <f>1-AM924/AN924</f>
        <v>0</v>
      </c>
      <c r="AP924">
        <v>0</v>
      </c>
      <c r="AQ924" t="s">
        <v>303</v>
      </c>
      <c r="AR924" t="s">
        <v>303</v>
      </c>
      <c r="AS924">
        <v>0</v>
      </c>
      <c r="AT924">
        <v>0</v>
      </c>
      <c r="AU924">
        <f>1-AS924/AT924</f>
        <v>0</v>
      </c>
      <c r="AV924">
        <v>0.5</v>
      </c>
      <c r="AW924">
        <f>BV924</f>
        <v>0</v>
      </c>
      <c r="AX924">
        <f>K924</f>
        <v>0</v>
      </c>
      <c r="AY924">
        <f>AU924*AV924*AW924</f>
        <v>0</v>
      </c>
      <c r="AZ924">
        <f>(AX924-AP924)/AW924</f>
        <v>0</v>
      </c>
      <c r="BA924">
        <f>(AN924-AT924)/AT924</f>
        <v>0</v>
      </c>
      <c r="BB924">
        <f>AM924/(AO924+AM924/AT924)</f>
        <v>0</v>
      </c>
      <c r="BC924" t="s">
        <v>303</v>
      </c>
      <c r="BD924">
        <v>0</v>
      </c>
      <c r="BE924">
        <f>IF(BD924&lt;&gt;0, BD924, BB924)</f>
        <v>0</v>
      </c>
      <c r="BF924">
        <f>1-BE924/AT924</f>
        <v>0</v>
      </c>
      <c r="BG924">
        <f>(AT924-AS924)/(AT924-BE924)</f>
        <v>0</v>
      </c>
      <c r="BH924">
        <f>(AN924-AT924)/(AN924-BE924)</f>
        <v>0</v>
      </c>
      <c r="BI924">
        <f>(AT924-AS924)/(AT924-AM924)</f>
        <v>0</v>
      </c>
      <c r="BJ924">
        <f>(AN924-AT924)/(AN924-AM924)</f>
        <v>0</v>
      </c>
      <c r="BK924">
        <f>(BG924*BE924/AS924)</f>
        <v>0</v>
      </c>
      <c r="BL924">
        <f>(1-BK924)</f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f>$B$11*CS924+$C$11*CT924+$F$11*CU924*(1-CX924)</f>
        <v>0</v>
      </c>
      <c r="BV924">
        <f>BU924*BW924</f>
        <v>0</v>
      </c>
      <c r="BW924">
        <f>($B$11*$D$9+$C$11*$D$9+$F$11*((DH924+CZ924)/MAX(DH924+CZ924+DI924, 0.1)*$I$9+DI924/MAX(DH924+CZ924+DI924, 0.1)*$J$9))/($B$11+$C$11+$F$11)</f>
        <v>0</v>
      </c>
      <c r="BX924">
        <f>($B$11*$K$9+$C$11*$K$9+$F$11*((DH924+CZ924)/MAX(DH924+CZ924+DI924, 0.1)*$P$9+DI924/MAX(DH924+CZ924+DI924, 0.1)*$Q$9))/($B$11+$C$11+$F$11)</f>
        <v>0</v>
      </c>
      <c r="BY924">
        <v>6</v>
      </c>
      <c r="BZ924">
        <v>0.5</v>
      </c>
      <c r="CA924" t="s">
        <v>304</v>
      </c>
      <c r="CB924">
        <v>2</v>
      </c>
      <c r="CC924">
        <v>1625679029.5</v>
      </c>
      <c r="CD924">
        <v>406.351333333333</v>
      </c>
      <c r="CE924">
        <v>419.959666666667</v>
      </c>
      <c r="CF924">
        <v>26.0490666666667</v>
      </c>
      <c r="CG924">
        <v>21.2544</v>
      </c>
      <c r="CH924">
        <v>420.693333333333</v>
      </c>
      <c r="CI924">
        <v>27.7690666666667</v>
      </c>
      <c r="CJ924">
        <v>500.008333333333</v>
      </c>
      <c r="CK924">
        <v>100.417333333333</v>
      </c>
      <c r="CL924">
        <v>0.0998798</v>
      </c>
      <c r="CM924">
        <v>40.4936</v>
      </c>
      <c r="CN924">
        <v>39.2489</v>
      </c>
      <c r="CO924">
        <v>999.9</v>
      </c>
      <c r="CP924">
        <v>0</v>
      </c>
      <c r="CQ924">
        <v>0</v>
      </c>
      <c r="CR924">
        <v>10000.2</v>
      </c>
      <c r="CS924">
        <v>0</v>
      </c>
      <c r="CT924">
        <v>5.51411</v>
      </c>
      <c r="CU924">
        <v>1046.04</v>
      </c>
      <c r="CV924">
        <v>0.962007666666667</v>
      </c>
      <c r="CW924">
        <v>0.0379923</v>
      </c>
      <c r="CX924">
        <v>0</v>
      </c>
      <c r="CY924">
        <v>1030.06</v>
      </c>
      <c r="CZ924">
        <v>4.99912</v>
      </c>
      <c r="DA924">
        <v>10877.6333333333</v>
      </c>
      <c r="DB924">
        <v>6713.08</v>
      </c>
      <c r="DC924">
        <v>40.5416666666667</v>
      </c>
      <c r="DD924">
        <v>42.625</v>
      </c>
      <c r="DE924">
        <v>41.937</v>
      </c>
      <c r="DF924">
        <v>42.3956666666667</v>
      </c>
      <c r="DG924">
        <v>43.4166666666667</v>
      </c>
      <c r="DH924">
        <v>1001.49</v>
      </c>
      <c r="DI924">
        <v>39.55</v>
      </c>
      <c r="DJ924">
        <v>0</v>
      </c>
      <c r="DK924">
        <v>1625679031.4</v>
      </c>
      <c r="DL924">
        <v>0</v>
      </c>
      <c r="DM924">
        <v>1030.8808</v>
      </c>
      <c r="DN924">
        <v>-7.5069230652834</v>
      </c>
      <c r="DO924">
        <v>-12.8615384325819</v>
      </c>
      <c r="DP924">
        <v>10878.776</v>
      </c>
      <c r="DQ924">
        <v>15</v>
      </c>
      <c r="DR924">
        <v>1625677134.6</v>
      </c>
      <c r="DS924" t="s">
        <v>305</v>
      </c>
      <c r="DT924">
        <v>1625677128.6</v>
      </c>
      <c r="DU924">
        <v>1625677134.6</v>
      </c>
      <c r="DV924">
        <v>2</v>
      </c>
      <c r="DW924">
        <v>0.041</v>
      </c>
      <c r="DX924">
        <v>0.026</v>
      </c>
      <c r="DY924">
        <v>-14.347</v>
      </c>
      <c r="DZ924">
        <v>-1.389</v>
      </c>
      <c r="EA924">
        <v>420</v>
      </c>
      <c r="EB924">
        <v>5</v>
      </c>
      <c r="EC924">
        <v>0.14</v>
      </c>
      <c r="ED924">
        <v>0.08</v>
      </c>
      <c r="EE924">
        <v>-13.6310170731707</v>
      </c>
      <c r="EF924">
        <v>0.224178397212528</v>
      </c>
      <c r="EG924">
        <v>0.0349350610274928</v>
      </c>
      <c r="EH924">
        <v>1</v>
      </c>
      <c r="EI924">
        <v>1031.32529411765</v>
      </c>
      <c r="EJ924">
        <v>-8.06233329147393</v>
      </c>
      <c r="EK924">
        <v>0.805861742973896</v>
      </c>
      <c r="EL924">
        <v>1</v>
      </c>
      <c r="EM924">
        <v>4.79431780487805</v>
      </c>
      <c r="EN924">
        <v>-0.00605372822298616</v>
      </c>
      <c r="EO924">
        <v>0.00561521300866316</v>
      </c>
      <c r="EP924">
        <v>1</v>
      </c>
      <c r="EQ924">
        <v>3</v>
      </c>
      <c r="ER924">
        <v>3</v>
      </c>
      <c r="ES924" t="s">
        <v>306</v>
      </c>
      <c r="ET924">
        <v>100</v>
      </c>
      <c r="EU924">
        <v>100</v>
      </c>
      <c r="EV924">
        <v>-14.342</v>
      </c>
      <c r="EW924">
        <v>-1.7202</v>
      </c>
      <c r="EX924">
        <v>-14.3476998515065</v>
      </c>
      <c r="EY924">
        <v>0.000485247639819423</v>
      </c>
      <c r="EZ924">
        <v>-1.36446825205216e-06</v>
      </c>
      <c r="FA924">
        <v>5.78542989185787e-10</v>
      </c>
      <c r="FB924">
        <v>-1.1099058739466</v>
      </c>
      <c r="FC924">
        <v>-0.0508365997127688</v>
      </c>
      <c r="FD924">
        <v>0.00161886503163497</v>
      </c>
      <c r="FE924">
        <v>-2.08621555845513e-05</v>
      </c>
      <c r="FF924">
        <v>0</v>
      </c>
      <c r="FG924">
        <v>2096</v>
      </c>
      <c r="FH924">
        <v>2</v>
      </c>
      <c r="FI924">
        <v>28</v>
      </c>
      <c r="FJ924">
        <v>31.7</v>
      </c>
      <c r="FK924">
        <v>31.6</v>
      </c>
      <c r="FL924">
        <v>18</v>
      </c>
      <c r="FM924">
        <v>496.465</v>
      </c>
      <c r="FN924">
        <v>519.93</v>
      </c>
      <c r="FO924">
        <v>48.2559</v>
      </c>
      <c r="FP924">
        <v>27.7961</v>
      </c>
      <c r="FQ924">
        <v>30.0005</v>
      </c>
      <c r="FR924">
        <v>27.4563</v>
      </c>
      <c r="FS924">
        <v>27.3954</v>
      </c>
      <c r="FT924">
        <v>21.7393</v>
      </c>
      <c r="FU924">
        <v>0</v>
      </c>
      <c r="FV924">
        <v>48.7183</v>
      </c>
      <c r="FW924">
        <v>49</v>
      </c>
      <c r="FX924">
        <v>420</v>
      </c>
      <c r="FY924">
        <v>21.8152</v>
      </c>
      <c r="FZ924">
        <v>101.556</v>
      </c>
      <c r="GA924">
        <v>96.0297</v>
      </c>
    </row>
    <row r="925" spans="1:183">
      <c r="A925">
        <v>909</v>
      </c>
      <c r="B925">
        <v>1625679032.5</v>
      </c>
      <c r="C925">
        <v>1816.40000009537</v>
      </c>
      <c r="D925" t="s">
        <v>2124</v>
      </c>
      <c r="E925" t="s">
        <v>2125</v>
      </c>
      <c r="F925">
        <v>1</v>
      </c>
      <c r="G925" t="s">
        <v>302</v>
      </c>
      <c r="H925">
        <v>1625679031.5</v>
      </c>
      <c r="I925">
        <f>(J925)/1000</f>
        <v>0</v>
      </c>
      <c r="J925">
        <f>1000*CJ925*AH925*(CF925-CG925)/(100*BY925*(1000-AH925*CF925))</f>
        <v>0</v>
      </c>
      <c r="K925">
        <f>CJ925*AH925*(CE925-CD925*(1000-AH925*CG925)/(1000-AH925*CF925))/(100*BY925)</f>
        <v>0</v>
      </c>
      <c r="L925">
        <f>CD925 - IF(AH925&gt;1, K925*BY925*100.0/(AJ925*CR925), 0)</f>
        <v>0</v>
      </c>
      <c r="M925">
        <f>((S925-I925/2)*L925-K925)/(S925+I925/2)</f>
        <v>0</v>
      </c>
      <c r="N925">
        <f>M925*(CK925+CL925)/1000.0</f>
        <v>0</v>
      </c>
      <c r="O925">
        <f>(CD925 - IF(AH925&gt;1, K925*BY925*100.0/(AJ925*CR925), 0))*(CK925+CL925)/1000.0</f>
        <v>0</v>
      </c>
      <c r="P925">
        <f>2.0/((1/R925-1/Q925)+SIGN(R925)*SQRT((1/R925-1/Q925)*(1/R925-1/Q925) + 4*BZ925/((BZ925+1)*(BZ925+1))*(2*1/R925*1/Q925-1/Q925*1/Q925)))</f>
        <v>0</v>
      </c>
      <c r="Q925">
        <f>IF(LEFT(CA925,1)&lt;&gt;"0",IF(LEFT(CA925,1)="1",3.0,CB925),$D$5+$E$5*(CR925*CK925/($K$5*1000))+$F$5*(CR925*CK925/($K$5*1000))*MAX(MIN(BY925,$J$5),$I$5)*MAX(MIN(BY925,$J$5),$I$5)+$G$5*MAX(MIN(BY925,$J$5),$I$5)*(CR925*CK925/($K$5*1000))+$H$5*(CR925*CK925/($K$5*1000))*(CR925*CK925/($K$5*1000)))</f>
        <v>0</v>
      </c>
      <c r="R925">
        <f>I925*(1000-(1000*0.61365*exp(17.502*V925/(240.97+V925))/(CK925+CL925)+CF925)/2)/(1000*0.61365*exp(17.502*V925/(240.97+V925))/(CK925+CL925)-CF925)</f>
        <v>0</v>
      </c>
      <c r="S925">
        <f>1/((BZ925+1)/(P925/1.6)+1/(Q925/1.37)) + BZ925/((BZ925+1)/(P925/1.6) + BZ925/(Q925/1.37))</f>
        <v>0</v>
      </c>
      <c r="T925">
        <f>(BU925*BX925)</f>
        <v>0</v>
      </c>
      <c r="U925">
        <f>(CM925+(T925+2*0.95*5.67E-8*(((CM925+$B$7)+273)^4-(CM925+273)^4)-44100*I925)/(1.84*29.3*Q925+8*0.95*5.67E-8*(CM925+273)^3))</f>
        <v>0</v>
      </c>
      <c r="V925">
        <f>($C$7*CN925+$D$7*CO925+$E$7*U925)</f>
        <v>0</v>
      </c>
      <c r="W925">
        <f>0.61365*exp(17.502*V925/(240.97+V925))</f>
        <v>0</v>
      </c>
      <c r="X925">
        <f>(Y925/Z925*100)</f>
        <v>0</v>
      </c>
      <c r="Y925">
        <f>CF925*(CK925+CL925)/1000</f>
        <v>0</v>
      </c>
      <c r="Z925">
        <f>0.61365*exp(17.502*CM925/(240.97+CM925))</f>
        <v>0</v>
      </c>
      <c r="AA925">
        <f>(W925-CF925*(CK925+CL925)/1000)</f>
        <v>0</v>
      </c>
      <c r="AB925">
        <f>(-I925*44100)</f>
        <v>0</v>
      </c>
      <c r="AC925">
        <f>2*29.3*Q925*0.92*(CM925-V925)</f>
        <v>0</v>
      </c>
      <c r="AD925">
        <f>2*0.95*5.67E-8*(((CM925+$B$7)+273)^4-(V925+273)^4)</f>
        <v>0</v>
      </c>
      <c r="AE925">
        <f>T925+AD925+AB925+AC925</f>
        <v>0</v>
      </c>
      <c r="AF925">
        <v>0</v>
      </c>
      <c r="AG925">
        <v>0</v>
      </c>
      <c r="AH925">
        <f>IF(AF925*$H$13&gt;=AJ925,1.0,(AJ925/(AJ925-AF925*$H$13)))</f>
        <v>0</v>
      </c>
      <c r="AI925">
        <f>(AH925-1)*100</f>
        <v>0</v>
      </c>
      <c r="AJ925">
        <f>MAX(0,($B$13+$C$13*CR925)/(1+$D$13*CR925)*CK925/(CM925+273)*$E$13)</f>
        <v>0</v>
      </c>
      <c r="AK925" t="s">
        <v>303</v>
      </c>
      <c r="AL925" t="s">
        <v>303</v>
      </c>
      <c r="AM925">
        <v>0</v>
      </c>
      <c r="AN925">
        <v>0</v>
      </c>
      <c r="AO925">
        <f>1-AM925/AN925</f>
        <v>0</v>
      </c>
      <c r="AP925">
        <v>0</v>
      </c>
      <c r="AQ925" t="s">
        <v>303</v>
      </c>
      <c r="AR925" t="s">
        <v>303</v>
      </c>
      <c r="AS925">
        <v>0</v>
      </c>
      <c r="AT925">
        <v>0</v>
      </c>
      <c r="AU925">
        <f>1-AS925/AT925</f>
        <v>0</v>
      </c>
      <c r="AV925">
        <v>0.5</v>
      </c>
      <c r="AW925">
        <f>BV925</f>
        <v>0</v>
      </c>
      <c r="AX925">
        <f>K925</f>
        <v>0</v>
      </c>
      <c r="AY925">
        <f>AU925*AV925*AW925</f>
        <v>0</v>
      </c>
      <c r="AZ925">
        <f>(AX925-AP925)/AW925</f>
        <v>0</v>
      </c>
      <c r="BA925">
        <f>(AN925-AT925)/AT925</f>
        <v>0</v>
      </c>
      <c r="BB925">
        <f>AM925/(AO925+AM925/AT925)</f>
        <v>0</v>
      </c>
      <c r="BC925" t="s">
        <v>303</v>
      </c>
      <c r="BD925">
        <v>0</v>
      </c>
      <c r="BE925">
        <f>IF(BD925&lt;&gt;0, BD925, BB925)</f>
        <v>0</v>
      </c>
      <c r="BF925">
        <f>1-BE925/AT925</f>
        <v>0</v>
      </c>
      <c r="BG925">
        <f>(AT925-AS925)/(AT925-BE925)</f>
        <v>0</v>
      </c>
      <c r="BH925">
        <f>(AN925-AT925)/(AN925-BE925)</f>
        <v>0</v>
      </c>
      <c r="BI925">
        <f>(AT925-AS925)/(AT925-AM925)</f>
        <v>0</v>
      </c>
      <c r="BJ925">
        <f>(AN925-AT925)/(AN925-AM925)</f>
        <v>0</v>
      </c>
      <c r="BK925">
        <f>(BG925*BE925/AS925)</f>
        <v>0</v>
      </c>
      <c r="BL925">
        <f>(1-BK925)</f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f>$B$11*CS925+$C$11*CT925+$F$11*CU925*(1-CX925)</f>
        <v>0</v>
      </c>
      <c r="BV925">
        <f>BU925*BW925</f>
        <v>0</v>
      </c>
      <c r="BW925">
        <f>($B$11*$D$9+$C$11*$D$9+$F$11*((DH925+CZ925)/MAX(DH925+CZ925+DI925, 0.1)*$I$9+DI925/MAX(DH925+CZ925+DI925, 0.1)*$J$9))/($B$11+$C$11+$F$11)</f>
        <v>0</v>
      </c>
      <c r="BX925">
        <f>($B$11*$K$9+$C$11*$K$9+$F$11*((DH925+CZ925)/MAX(DH925+CZ925+DI925, 0.1)*$P$9+DI925/MAX(DH925+CZ925+DI925, 0.1)*$Q$9))/($B$11+$C$11+$F$11)</f>
        <v>0</v>
      </c>
      <c r="BY925">
        <v>6</v>
      </c>
      <c r="BZ925">
        <v>0.5</v>
      </c>
      <c r="CA925" t="s">
        <v>304</v>
      </c>
      <c r="CB925">
        <v>2</v>
      </c>
      <c r="CC925">
        <v>1625679031.5</v>
      </c>
      <c r="CD925">
        <v>406.386666666667</v>
      </c>
      <c r="CE925">
        <v>419.952666666667</v>
      </c>
      <c r="CF925">
        <v>26.0842666666667</v>
      </c>
      <c r="CG925">
        <v>21.2852666666667</v>
      </c>
      <c r="CH925">
        <v>420.728666666667</v>
      </c>
      <c r="CI925">
        <v>27.8045666666667</v>
      </c>
      <c r="CJ925">
        <v>500.031</v>
      </c>
      <c r="CK925">
        <v>100.417</v>
      </c>
      <c r="CL925">
        <v>0.100198666666667</v>
      </c>
      <c r="CM925">
        <v>40.5162666666667</v>
      </c>
      <c r="CN925">
        <v>39.2593333333333</v>
      </c>
      <c r="CO925">
        <v>999.9</v>
      </c>
      <c r="CP925">
        <v>0</v>
      </c>
      <c r="CQ925">
        <v>0</v>
      </c>
      <c r="CR925">
        <v>9984.37333333333</v>
      </c>
      <c r="CS925">
        <v>0</v>
      </c>
      <c r="CT925">
        <v>5.51411</v>
      </c>
      <c r="CU925">
        <v>1046.03333333333</v>
      </c>
      <c r="CV925">
        <v>0.962017</v>
      </c>
      <c r="CW925">
        <v>0.0379827</v>
      </c>
      <c r="CX925">
        <v>0</v>
      </c>
      <c r="CY925">
        <v>1029.87</v>
      </c>
      <c r="CZ925">
        <v>4.99912</v>
      </c>
      <c r="DA925">
        <v>10875.1666666667</v>
      </c>
      <c r="DB925">
        <v>6713.04666666667</v>
      </c>
      <c r="DC925">
        <v>40.729</v>
      </c>
      <c r="DD925">
        <v>42.625</v>
      </c>
      <c r="DE925">
        <v>41.812</v>
      </c>
      <c r="DF925">
        <v>42.5206666666667</v>
      </c>
      <c r="DG925">
        <v>43.6453333333333</v>
      </c>
      <c r="DH925">
        <v>1001.49333333333</v>
      </c>
      <c r="DI925">
        <v>39.54</v>
      </c>
      <c r="DJ925">
        <v>0</v>
      </c>
      <c r="DK925">
        <v>1625679033.2</v>
      </c>
      <c r="DL925">
        <v>0</v>
      </c>
      <c r="DM925">
        <v>1030.7</v>
      </c>
      <c r="DN925">
        <v>-7.47829060334321</v>
      </c>
      <c r="DO925">
        <v>-10.1914529415348</v>
      </c>
      <c r="DP925">
        <v>10877.9653846154</v>
      </c>
      <c r="DQ925">
        <v>15</v>
      </c>
      <c r="DR925">
        <v>1625677134.6</v>
      </c>
      <c r="DS925" t="s">
        <v>305</v>
      </c>
      <c r="DT925">
        <v>1625677128.6</v>
      </c>
      <c r="DU925">
        <v>1625677134.6</v>
      </c>
      <c r="DV925">
        <v>2</v>
      </c>
      <c r="DW925">
        <v>0.041</v>
      </c>
      <c r="DX925">
        <v>0.026</v>
      </c>
      <c r="DY925">
        <v>-14.347</v>
      </c>
      <c r="DZ925">
        <v>-1.389</v>
      </c>
      <c r="EA925">
        <v>420</v>
      </c>
      <c r="EB925">
        <v>5</v>
      </c>
      <c r="EC925">
        <v>0.14</v>
      </c>
      <c r="ED925">
        <v>0.08</v>
      </c>
      <c r="EE925">
        <v>-13.6255487804878</v>
      </c>
      <c r="EF925">
        <v>0.307703832752625</v>
      </c>
      <c r="EG925">
        <v>0.0389481025678368</v>
      </c>
      <c r="EH925">
        <v>1</v>
      </c>
      <c r="EI925">
        <v>1031.05314285714</v>
      </c>
      <c r="EJ925">
        <v>-7.79678000045329</v>
      </c>
      <c r="EK925">
        <v>0.79917733211301</v>
      </c>
      <c r="EL925">
        <v>1</v>
      </c>
      <c r="EM925">
        <v>4.7955556097561</v>
      </c>
      <c r="EN925">
        <v>-0.0168698257839691</v>
      </c>
      <c r="EO925">
        <v>0.00490871303424717</v>
      </c>
      <c r="EP925">
        <v>1</v>
      </c>
      <c r="EQ925">
        <v>3</v>
      </c>
      <c r="ER925">
        <v>3</v>
      </c>
      <c r="ES925" t="s">
        <v>306</v>
      </c>
      <c r="ET925">
        <v>100</v>
      </c>
      <c r="EU925">
        <v>100</v>
      </c>
      <c r="EV925">
        <v>-14.342</v>
      </c>
      <c r="EW925">
        <v>-1.7205</v>
      </c>
      <c r="EX925">
        <v>-14.3476998515065</v>
      </c>
      <c r="EY925">
        <v>0.000485247639819423</v>
      </c>
      <c r="EZ925">
        <v>-1.36446825205216e-06</v>
      </c>
      <c r="FA925">
        <v>5.78542989185787e-10</v>
      </c>
      <c r="FB925">
        <v>-1.1099058739466</v>
      </c>
      <c r="FC925">
        <v>-0.0508365997127688</v>
      </c>
      <c r="FD925">
        <v>0.00161886503163497</v>
      </c>
      <c r="FE925">
        <v>-2.08621555845513e-05</v>
      </c>
      <c r="FF925">
        <v>0</v>
      </c>
      <c r="FG925">
        <v>2096</v>
      </c>
      <c r="FH925">
        <v>2</v>
      </c>
      <c r="FI925">
        <v>28</v>
      </c>
      <c r="FJ925">
        <v>31.7</v>
      </c>
      <c r="FK925">
        <v>31.6</v>
      </c>
      <c r="FL925">
        <v>18</v>
      </c>
      <c r="FM925">
        <v>496.636</v>
      </c>
      <c r="FN925">
        <v>519.939</v>
      </c>
      <c r="FO925">
        <v>48.2751</v>
      </c>
      <c r="FP925">
        <v>27.7997</v>
      </c>
      <c r="FQ925">
        <v>30.0006</v>
      </c>
      <c r="FR925">
        <v>27.4592</v>
      </c>
      <c r="FS925">
        <v>27.3983</v>
      </c>
      <c r="FT925">
        <v>21.7393</v>
      </c>
      <c r="FU925">
        <v>0</v>
      </c>
      <c r="FV925">
        <v>48.7183</v>
      </c>
      <c r="FW925">
        <v>49</v>
      </c>
      <c r="FX925">
        <v>420</v>
      </c>
      <c r="FY925">
        <v>21.8376</v>
      </c>
      <c r="FZ925">
        <v>101.556</v>
      </c>
      <c r="GA925">
        <v>96.0289</v>
      </c>
    </row>
    <row r="926" spans="1:183">
      <c r="A926">
        <v>910</v>
      </c>
      <c r="B926">
        <v>1625679034.5</v>
      </c>
      <c r="C926">
        <v>1818.40000009537</v>
      </c>
      <c r="D926" t="s">
        <v>2126</v>
      </c>
      <c r="E926" t="s">
        <v>2127</v>
      </c>
      <c r="F926">
        <v>1</v>
      </c>
      <c r="G926" t="s">
        <v>302</v>
      </c>
      <c r="H926">
        <v>1625679033.5</v>
      </c>
      <c r="I926">
        <f>(J926)/1000</f>
        <v>0</v>
      </c>
      <c r="J926">
        <f>1000*CJ926*AH926*(CF926-CG926)/(100*BY926*(1000-AH926*CF926))</f>
        <v>0</v>
      </c>
      <c r="K926">
        <f>CJ926*AH926*(CE926-CD926*(1000-AH926*CG926)/(1000-AH926*CF926))/(100*BY926)</f>
        <v>0</v>
      </c>
      <c r="L926">
        <f>CD926 - IF(AH926&gt;1, K926*BY926*100.0/(AJ926*CR926), 0)</f>
        <v>0</v>
      </c>
      <c r="M926">
        <f>((S926-I926/2)*L926-K926)/(S926+I926/2)</f>
        <v>0</v>
      </c>
      <c r="N926">
        <f>M926*(CK926+CL926)/1000.0</f>
        <v>0</v>
      </c>
      <c r="O926">
        <f>(CD926 - IF(AH926&gt;1, K926*BY926*100.0/(AJ926*CR926), 0))*(CK926+CL926)/1000.0</f>
        <v>0</v>
      </c>
      <c r="P926">
        <f>2.0/((1/R926-1/Q926)+SIGN(R926)*SQRT((1/R926-1/Q926)*(1/R926-1/Q926) + 4*BZ926/((BZ926+1)*(BZ926+1))*(2*1/R926*1/Q926-1/Q926*1/Q926)))</f>
        <v>0</v>
      </c>
      <c r="Q926">
        <f>IF(LEFT(CA926,1)&lt;&gt;"0",IF(LEFT(CA926,1)="1",3.0,CB926),$D$5+$E$5*(CR926*CK926/($K$5*1000))+$F$5*(CR926*CK926/($K$5*1000))*MAX(MIN(BY926,$J$5),$I$5)*MAX(MIN(BY926,$J$5),$I$5)+$G$5*MAX(MIN(BY926,$J$5),$I$5)*(CR926*CK926/($K$5*1000))+$H$5*(CR926*CK926/($K$5*1000))*(CR926*CK926/($K$5*1000)))</f>
        <v>0</v>
      </c>
      <c r="R926">
        <f>I926*(1000-(1000*0.61365*exp(17.502*V926/(240.97+V926))/(CK926+CL926)+CF926)/2)/(1000*0.61365*exp(17.502*V926/(240.97+V926))/(CK926+CL926)-CF926)</f>
        <v>0</v>
      </c>
      <c r="S926">
        <f>1/((BZ926+1)/(P926/1.6)+1/(Q926/1.37)) + BZ926/((BZ926+1)/(P926/1.6) + BZ926/(Q926/1.37))</f>
        <v>0</v>
      </c>
      <c r="T926">
        <f>(BU926*BX926)</f>
        <v>0</v>
      </c>
      <c r="U926">
        <f>(CM926+(T926+2*0.95*5.67E-8*(((CM926+$B$7)+273)^4-(CM926+273)^4)-44100*I926)/(1.84*29.3*Q926+8*0.95*5.67E-8*(CM926+273)^3))</f>
        <v>0</v>
      </c>
      <c r="V926">
        <f>($C$7*CN926+$D$7*CO926+$E$7*U926)</f>
        <v>0</v>
      </c>
      <c r="W926">
        <f>0.61365*exp(17.502*V926/(240.97+V926))</f>
        <v>0</v>
      </c>
      <c r="X926">
        <f>(Y926/Z926*100)</f>
        <v>0</v>
      </c>
      <c r="Y926">
        <f>CF926*(CK926+CL926)/1000</f>
        <v>0</v>
      </c>
      <c r="Z926">
        <f>0.61365*exp(17.502*CM926/(240.97+CM926))</f>
        <v>0</v>
      </c>
      <c r="AA926">
        <f>(W926-CF926*(CK926+CL926)/1000)</f>
        <v>0</v>
      </c>
      <c r="AB926">
        <f>(-I926*44100)</f>
        <v>0</v>
      </c>
      <c r="AC926">
        <f>2*29.3*Q926*0.92*(CM926-V926)</f>
        <v>0</v>
      </c>
      <c r="AD926">
        <f>2*0.95*5.67E-8*(((CM926+$B$7)+273)^4-(V926+273)^4)</f>
        <v>0</v>
      </c>
      <c r="AE926">
        <f>T926+AD926+AB926+AC926</f>
        <v>0</v>
      </c>
      <c r="AF926">
        <v>0</v>
      </c>
      <c r="AG926">
        <v>0</v>
      </c>
      <c r="AH926">
        <f>IF(AF926*$H$13&gt;=AJ926,1.0,(AJ926/(AJ926-AF926*$H$13)))</f>
        <v>0</v>
      </c>
      <c r="AI926">
        <f>(AH926-1)*100</f>
        <v>0</v>
      </c>
      <c r="AJ926">
        <f>MAX(0,($B$13+$C$13*CR926)/(1+$D$13*CR926)*CK926/(CM926+273)*$E$13)</f>
        <v>0</v>
      </c>
      <c r="AK926" t="s">
        <v>303</v>
      </c>
      <c r="AL926" t="s">
        <v>303</v>
      </c>
      <c r="AM926">
        <v>0</v>
      </c>
      <c r="AN926">
        <v>0</v>
      </c>
      <c r="AO926">
        <f>1-AM926/AN926</f>
        <v>0</v>
      </c>
      <c r="AP926">
        <v>0</v>
      </c>
      <c r="AQ926" t="s">
        <v>303</v>
      </c>
      <c r="AR926" t="s">
        <v>303</v>
      </c>
      <c r="AS926">
        <v>0</v>
      </c>
      <c r="AT926">
        <v>0</v>
      </c>
      <c r="AU926">
        <f>1-AS926/AT926</f>
        <v>0</v>
      </c>
      <c r="AV926">
        <v>0.5</v>
      </c>
      <c r="AW926">
        <f>BV926</f>
        <v>0</v>
      </c>
      <c r="AX926">
        <f>K926</f>
        <v>0</v>
      </c>
      <c r="AY926">
        <f>AU926*AV926*AW926</f>
        <v>0</v>
      </c>
      <c r="AZ926">
        <f>(AX926-AP926)/AW926</f>
        <v>0</v>
      </c>
      <c r="BA926">
        <f>(AN926-AT926)/AT926</f>
        <v>0</v>
      </c>
      <c r="BB926">
        <f>AM926/(AO926+AM926/AT926)</f>
        <v>0</v>
      </c>
      <c r="BC926" t="s">
        <v>303</v>
      </c>
      <c r="BD926">
        <v>0</v>
      </c>
      <c r="BE926">
        <f>IF(BD926&lt;&gt;0, BD926, BB926)</f>
        <v>0</v>
      </c>
      <c r="BF926">
        <f>1-BE926/AT926</f>
        <v>0</v>
      </c>
      <c r="BG926">
        <f>(AT926-AS926)/(AT926-BE926)</f>
        <v>0</v>
      </c>
      <c r="BH926">
        <f>(AN926-AT926)/(AN926-BE926)</f>
        <v>0</v>
      </c>
      <c r="BI926">
        <f>(AT926-AS926)/(AT926-AM926)</f>
        <v>0</v>
      </c>
      <c r="BJ926">
        <f>(AN926-AT926)/(AN926-AM926)</f>
        <v>0</v>
      </c>
      <c r="BK926">
        <f>(BG926*BE926/AS926)</f>
        <v>0</v>
      </c>
      <c r="BL926">
        <f>(1-BK926)</f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f>$B$11*CS926+$C$11*CT926+$F$11*CU926*(1-CX926)</f>
        <v>0</v>
      </c>
      <c r="BV926">
        <f>BU926*BW926</f>
        <v>0</v>
      </c>
      <c r="BW926">
        <f>($B$11*$D$9+$C$11*$D$9+$F$11*((DH926+CZ926)/MAX(DH926+CZ926+DI926, 0.1)*$I$9+DI926/MAX(DH926+CZ926+DI926, 0.1)*$J$9))/($B$11+$C$11+$F$11)</f>
        <v>0</v>
      </c>
      <c r="BX926">
        <f>($B$11*$K$9+$C$11*$K$9+$F$11*((DH926+CZ926)/MAX(DH926+CZ926+DI926, 0.1)*$P$9+DI926/MAX(DH926+CZ926+DI926, 0.1)*$Q$9))/($B$11+$C$11+$F$11)</f>
        <v>0</v>
      </c>
      <c r="BY926">
        <v>6</v>
      </c>
      <c r="BZ926">
        <v>0.5</v>
      </c>
      <c r="CA926" t="s">
        <v>304</v>
      </c>
      <c r="CB926">
        <v>2</v>
      </c>
      <c r="CC926">
        <v>1625679033.5</v>
      </c>
      <c r="CD926">
        <v>406.408</v>
      </c>
      <c r="CE926">
        <v>419.932333333333</v>
      </c>
      <c r="CF926">
        <v>26.1170666666667</v>
      </c>
      <c r="CG926">
        <v>21.3108333333333</v>
      </c>
      <c r="CH926">
        <v>420.75</v>
      </c>
      <c r="CI926">
        <v>27.8376666666667</v>
      </c>
      <c r="CJ926">
        <v>500.052666666667</v>
      </c>
      <c r="CK926">
        <v>100.419</v>
      </c>
      <c r="CL926">
        <v>0.100203333333333</v>
      </c>
      <c r="CM926">
        <v>40.5382</v>
      </c>
      <c r="CN926">
        <v>39.2754</v>
      </c>
      <c r="CO926">
        <v>999.9</v>
      </c>
      <c r="CP926">
        <v>0</v>
      </c>
      <c r="CQ926">
        <v>0</v>
      </c>
      <c r="CR926">
        <v>9980.83</v>
      </c>
      <c r="CS926">
        <v>0</v>
      </c>
      <c r="CT926">
        <v>5.51411</v>
      </c>
      <c r="CU926">
        <v>1045.83333333333</v>
      </c>
      <c r="CV926">
        <v>0.962000333333333</v>
      </c>
      <c r="CW926">
        <v>0.0379996333333333</v>
      </c>
      <c r="CX926">
        <v>0</v>
      </c>
      <c r="CY926">
        <v>1029.70333333333</v>
      </c>
      <c r="CZ926">
        <v>4.99912</v>
      </c>
      <c r="DA926">
        <v>10870.7666666667</v>
      </c>
      <c r="DB926">
        <v>6711.74333333333</v>
      </c>
      <c r="DC926">
        <v>40.562</v>
      </c>
      <c r="DD926">
        <v>42.6663333333333</v>
      </c>
      <c r="DE926">
        <v>41.812</v>
      </c>
      <c r="DF926">
        <v>42.583</v>
      </c>
      <c r="DG926">
        <v>43.6246666666667</v>
      </c>
      <c r="DH926">
        <v>1001.28333333333</v>
      </c>
      <c r="DI926">
        <v>39.55</v>
      </c>
      <c r="DJ926">
        <v>0</v>
      </c>
      <c r="DK926">
        <v>1625679035.6</v>
      </c>
      <c r="DL926">
        <v>0</v>
      </c>
      <c r="DM926">
        <v>1030.39230769231</v>
      </c>
      <c r="DN926">
        <v>-7.24923076719738</v>
      </c>
      <c r="DO926">
        <v>-17.2512820223643</v>
      </c>
      <c r="DP926">
        <v>10876.4153846154</v>
      </c>
      <c r="DQ926">
        <v>15</v>
      </c>
      <c r="DR926">
        <v>1625677134.6</v>
      </c>
      <c r="DS926" t="s">
        <v>305</v>
      </c>
      <c r="DT926">
        <v>1625677128.6</v>
      </c>
      <c r="DU926">
        <v>1625677134.6</v>
      </c>
      <c r="DV926">
        <v>2</v>
      </c>
      <c r="DW926">
        <v>0.041</v>
      </c>
      <c r="DX926">
        <v>0.026</v>
      </c>
      <c r="DY926">
        <v>-14.347</v>
      </c>
      <c r="DZ926">
        <v>-1.389</v>
      </c>
      <c r="EA926">
        <v>420</v>
      </c>
      <c r="EB926">
        <v>5</v>
      </c>
      <c r="EC926">
        <v>0.14</v>
      </c>
      <c r="ED926">
        <v>0.08</v>
      </c>
      <c r="EE926">
        <v>-13.615356097561</v>
      </c>
      <c r="EF926">
        <v>0.435620905923372</v>
      </c>
      <c r="EG926">
        <v>0.0478626034006004</v>
      </c>
      <c r="EH926">
        <v>1</v>
      </c>
      <c r="EI926">
        <v>1030.73757575758</v>
      </c>
      <c r="EJ926">
        <v>-7.23688583763447</v>
      </c>
      <c r="EK926">
        <v>0.705858730406515</v>
      </c>
      <c r="EL926">
        <v>1</v>
      </c>
      <c r="EM926">
        <v>4.79677097560976</v>
      </c>
      <c r="EN926">
        <v>-0.00614216027872953</v>
      </c>
      <c r="EO926">
        <v>0.00556726530269799</v>
      </c>
      <c r="EP926">
        <v>1</v>
      </c>
      <c r="EQ926">
        <v>3</v>
      </c>
      <c r="ER926">
        <v>3</v>
      </c>
      <c r="ES926" t="s">
        <v>306</v>
      </c>
      <c r="ET926">
        <v>100</v>
      </c>
      <c r="EU926">
        <v>100</v>
      </c>
      <c r="EV926">
        <v>-14.342</v>
      </c>
      <c r="EW926">
        <v>-1.7208</v>
      </c>
      <c r="EX926">
        <v>-14.3476998515065</v>
      </c>
      <c r="EY926">
        <v>0.000485247639819423</v>
      </c>
      <c r="EZ926">
        <v>-1.36446825205216e-06</v>
      </c>
      <c r="FA926">
        <v>5.78542989185787e-10</v>
      </c>
      <c r="FB926">
        <v>-1.1099058739466</v>
      </c>
      <c r="FC926">
        <v>-0.0508365997127688</v>
      </c>
      <c r="FD926">
        <v>0.00161886503163497</v>
      </c>
      <c r="FE926">
        <v>-2.08621555845513e-05</v>
      </c>
      <c r="FF926">
        <v>0</v>
      </c>
      <c r="FG926">
        <v>2096</v>
      </c>
      <c r="FH926">
        <v>2</v>
      </c>
      <c r="FI926">
        <v>28</v>
      </c>
      <c r="FJ926">
        <v>31.8</v>
      </c>
      <c r="FK926">
        <v>31.7</v>
      </c>
      <c r="FL926">
        <v>18</v>
      </c>
      <c r="FM926">
        <v>496.827</v>
      </c>
      <c r="FN926">
        <v>519.894</v>
      </c>
      <c r="FO926">
        <v>48.295</v>
      </c>
      <c r="FP926">
        <v>27.8033</v>
      </c>
      <c r="FQ926">
        <v>30.0003</v>
      </c>
      <c r="FR926">
        <v>27.4627</v>
      </c>
      <c r="FS926">
        <v>27.4012</v>
      </c>
      <c r="FT926">
        <v>21.7423</v>
      </c>
      <c r="FU926">
        <v>0</v>
      </c>
      <c r="FV926">
        <v>49.0937</v>
      </c>
      <c r="FW926">
        <v>49</v>
      </c>
      <c r="FX926">
        <v>420</v>
      </c>
      <c r="FY926">
        <v>21.8578</v>
      </c>
      <c r="FZ926">
        <v>101.556</v>
      </c>
      <c r="GA926">
        <v>96.0274</v>
      </c>
    </row>
    <row r="927" spans="1:183">
      <c r="A927">
        <v>911</v>
      </c>
      <c r="B927">
        <v>1625679036.5</v>
      </c>
      <c r="C927">
        <v>1820.40000009537</v>
      </c>
      <c r="D927" t="s">
        <v>2128</v>
      </c>
      <c r="E927" t="s">
        <v>2129</v>
      </c>
      <c r="F927">
        <v>1</v>
      </c>
      <c r="G927" t="s">
        <v>302</v>
      </c>
      <c r="H927">
        <v>1625679035.5</v>
      </c>
      <c r="I927">
        <f>(J927)/1000</f>
        <v>0</v>
      </c>
      <c r="J927">
        <f>1000*CJ927*AH927*(CF927-CG927)/(100*BY927*(1000-AH927*CF927))</f>
        <v>0</v>
      </c>
      <c r="K927">
        <f>CJ927*AH927*(CE927-CD927*(1000-AH927*CG927)/(1000-AH927*CF927))/(100*BY927)</f>
        <v>0</v>
      </c>
      <c r="L927">
        <f>CD927 - IF(AH927&gt;1, K927*BY927*100.0/(AJ927*CR927), 0)</f>
        <v>0</v>
      </c>
      <c r="M927">
        <f>((S927-I927/2)*L927-K927)/(S927+I927/2)</f>
        <v>0</v>
      </c>
      <c r="N927">
        <f>M927*(CK927+CL927)/1000.0</f>
        <v>0</v>
      </c>
      <c r="O927">
        <f>(CD927 - IF(AH927&gt;1, K927*BY927*100.0/(AJ927*CR927), 0))*(CK927+CL927)/1000.0</f>
        <v>0</v>
      </c>
      <c r="P927">
        <f>2.0/((1/R927-1/Q927)+SIGN(R927)*SQRT((1/R927-1/Q927)*(1/R927-1/Q927) + 4*BZ927/((BZ927+1)*(BZ927+1))*(2*1/R927*1/Q927-1/Q927*1/Q927)))</f>
        <v>0</v>
      </c>
      <c r="Q927">
        <f>IF(LEFT(CA927,1)&lt;&gt;"0",IF(LEFT(CA927,1)="1",3.0,CB927),$D$5+$E$5*(CR927*CK927/($K$5*1000))+$F$5*(CR927*CK927/($K$5*1000))*MAX(MIN(BY927,$J$5),$I$5)*MAX(MIN(BY927,$J$5),$I$5)+$G$5*MAX(MIN(BY927,$J$5),$I$5)*(CR927*CK927/($K$5*1000))+$H$5*(CR927*CK927/($K$5*1000))*(CR927*CK927/($K$5*1000)))</f>
        <v>0</v>
      </c>
      <c r="R927">
        <f>I927*(1000-(1000*0.61365*exp(17.502*V927/(240.97+V927))/(CK927+CL927)+CF927)/2)/(1000*0.61365*exp(17.502*V927/(240.97+V927))/(CK927+CL927)-CF927)</f>
        <v>0</v>
      </c>
      <c r="S927">
        <f>1/((BZ927+1)/(P927/1.6)+1/(Q927/1.37)) + BZ927/((BZ927+1)/(P927/1.6) + BZ927/(Q927/1.37))</f>
        <v>0</v>
      </c>
      <c r="T927">
        <f>(BU927*BX927)</f>
        <v>0</v>
      </c>
      <c r="U927">
        <f>(CM927+(T927+2*0.95*5.67E-8*(((CM927+$B$7)+273)^4-(CM927+273)^4)-44100*I927)/(1.84*29.3*Q927+8*0.95*5.67E-8*(CM927+273)^3))</f>
        <v>0</v>
      </c>
      <c r="V927">
        <f>($C$7*CN927+$D$7*CO927+$E$7*U927)</f>
        <v>0</v>
      </c>
      <c r="W927">
        <f>0.61365*exp(17.502*V927/(240.97+V927))</f>
        <v>0</v>
      </c>
      <c r="X927">
        <f>(Y927/Z927*100)</f>
        <v>0</v>
      </c>
      <c r="Y927">
        <f>CF927*(CK927+CL927)/1000</f>
        <v>0</v>
      </c>
      <c r="Z927">
        <f>0.61365*exp(17.502*CM927/(240.97+CM927))</f>
        <v>0</v>
      </c>
      <c r="AA927">
        <f>(W927-CF927*(CK927+CL927)/1000)</f>
        <v>0</v>
      </c>
      <c r="AB927">
        <f>(-I927*44100)</f>
        <v>0</v>
      </c>
      <c r="AC927">
        <f>2*29.3*Q927*0.92*(CM927-V927)</f>
        <v>0</v>
      </c>
      <c r="AD927">
        <f>2*0.95*5.67E-8*(((CM927+$B$7)+273)^4-(V927+273)^4)</f>
        <v>0</v>
      </c>
      <c r="AE927">
        <f>T927+AD927+AB927+AC927</f>
        <v>0</v>
      </c>
      <c r="AF927">
        <v>0</v>
      </c>
      <c r="AG927">
        <v>0</v>
      </c>
      <c r="AH927">
        <f>IF(AF927*$H$13&gt;=AJ927,1.0,(AJ927/(AJ927-AF927*$H$13)))</f>
        <v>0</v>
      </c>
      <c r="AI927">
        <f>(AH927-1)*100</f>
        <v>0</v>
      </c>
      <c r="AJ927">
        <f>MAX(0,($B$13+$C$13*CR927)/(1+$D$13*CR927)*CK927/(CM927+273)*$E$13)</f>
        <v>0</v>
      </c>
      <c r="AK927" t="s">
        <v>303</v>
      </c>
      <c r="AL927" t="s">
        <v>303</v>
      </c>
      <c r="AM927">
        <v>0</v>
      </c>
      <c r="AN927">
        <v>0</v>
      </c>
      <c r="AO927">
        <f>1-AM927/AN927</f>
        <v>0</v>
      </c>
      <c r="AP927">
        <v>0</v>
      </c>
      <c r="AQ927" t="s">
        <v>303</v>
      </c>
      <c r="AR927" t="s">
        <v>303</v>
      </c>
      <c r="AS927">
        <v>0</v>
      </c>
      <c r="AT927">
        <v>0</v>
      </c>
      <c r="AU927">
        <f>1-AS927/AT927</f>
        <v>0</v>
      </c>
      <c r="AV927">
        <v>0.5</v>
      </c>
      <c r="AW927">
        <f>BV927</f>
        <v>0</v>
      </c>
      <c r="AX927">
        <f>K927</f>
        <v>0</v>
      </c>
      <c r="AY927">
        <f>AU927*AV927*AW927</f>
        <v>0</v>
      </c>
      <c r="AZ927">
        <f>(AX927-AP927)/AW927</f>
        <v>0</v>
      </c>
      <c r="BA927">
        <f>(AN927-AT927)/AT927</f>
        <v>0</v>
      </c>
      <c r="BB927">
        <f>AM927/(AO927+AM927/AT927)</f>
        <v>0</v>
      </c>
      <c r="BC927" t="s">
        <v>303</v>
      </c>
      <c r="BD927">
        <v>0</v>
      </c>
      <c r="BE927">
        <f>IF(BD927&lt;&gt;0, BD927, BB927)</f>
        <v>0</v>
      </c>
      <c r="BF927">
        <f>1-BE927/AT927</f>
        <v>0</v>
      </c>
      <c r="BG927">
        <f>(AT927-AS927)/(AT927-BE927)</f>
        <v>0</v>
      </c>
      <c r="BH927">
        <f>(AN927-AT927)/(AN927-BE927)</f>
        <v>0</v>
      </c>
      <c r="BI927">
        <f>(AT927-AS927)/(AT927-AM927)</f>
        <v>0</v>
      </c>
      <c r="BJ927">
        <f>(AN927-AT927)/(AN927-AM927)</f>
        <v>0</v>
      </c>
      <c r="BK927">
        <f>(BG927*BE927/AS927)</f>
        <v>0</v>
      </c>
      <c r="BL927">
        <f>(1-BK927)</f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f>$B$11*CS927+$C$11*CT927+$F$11*CU927*(1-CX927)</f>
        <v>0</v>
      </c>
      <c r="BV927">
        <f>BU927*BW927</f>
        <v>0</v>
      </c>
      <c r="BW927">
        <f>($B$11*$D$9+$C$11*$D$9+$F$11*((DH927+CZ927)/MAX(DH927+CZ927+DI927, 0.1)*$I$9+DI927/MAX(DH927+CZ927+DI927, 0.1)*$J$9))/($B$11+$C$11+$F$11)</f>
        <v>0</v>
      </c>
      <c r="BX927">
        <f>($B$11*$K$9+$C$11*$K$9+$F$11*((DH927+CZ927)/MAX(DH927+CZ927+DI927, 0.1)*$P$9+DI927/MAX(DH927+CZ927+DI927, 0.1)*$Q$9))/($B$11+$C$11+$F$11)</f>
        <v>0</v>
      </c>
      <c r="BY927">
        <v>6</v>
      </c>
      <c r="BZ927">
        <v>0.5</v>
      </c>
      <c r="CA927" t="s">
        <v>304</v>
      </c>
      <c r="CB927">
        <v>2</v>
      </c>
      <c r="CC927">
        <v>1625679035.5</v>
      </c>
      <c r="CD927">
        <v>406.402666666667</v>
      </c>
      <c r="CE927">
        <v>419.920666666667</v>
      </c>
      <c r="CF927">
        <v>26.1481</v>
      </c>
      <c r="CG927">
        <v>21.3422</v>
      </c>
      <c r="CH927">
        <v>420.744666666667</v>
      </c>
      <c r="CI927">
        <v>27.869</v>
      </c>
      <c r="CJ927">
        <v>500.02</v>
      </c>
      <c r="CK927">
        <v>100.420666666667</v>
      </c>
      <c r="CL927">
        <v>0.0999262</v>
      </c>
      <c r="CM927">
        <v>40.5607333333333</v>
      </c>
      <c r="CN927">
        <v>39.2973666666667</v>
      </c>
      <c r="CO927">
        <v>999.9</v>
      </c>
      <c r="CP927">
        <v>0</v>
      </c>
      <c r="CQ927">
        <v>0</v>
      </c>
      <c r="CR927">
        <v>9988.75</v>
      </c>
      <c r="CS927">
        <v>0</v>
      </c>
      <c r="CT927">
        <v>5.51594666666667</v>
      </c>
      <c r="CU927">
        <v>1046.04</v>
      </c>
      <c r="CV927">
        <v>0.961989</v>
      </c>
      <c r="CW927">
        <v>0.0380115</v>
      </c>
      <c r="CX927">
        <v>0</v>
      </c>
      <c r="CY927">
        <v>1029.41</v>
      </c>
      <c r="CZ927">
        <v>4.99912</v>
      </c>
      <c r="DA927">
        <v>10870.6</v>
      </c>
      <c r="DB927">
        <v>6713.05666666667</v>
      </c>
      <c r="DC927">
        <v>40.625</v>
      </c>
      <c r="DD927">
        <v>42.687</v>
      </c>
      <c r="DE927">
        <v>41.875</v>
      </c>
      <c r="DF927">
        <v>42.583</v>
      </c>
      <c r="DG927">
        <v>43.5</v>
      </c>
      <c r="DH927">
        <v>1001.47</v>
      </c>
      <c r="DI927">
        <v>39.57</v>
      </c>
      <c r="DJ927">
        <v>0</v>
      </c>
      <c r="DK927">
        <v>1625679037.4</v>
      </c>
      <c r="DL927">
        <v>0</v>
      </c>
      <c r="DM927">
        <v>1030.1444</v>
      </c>
      <c r="DN927">
        <v>-7.66769229880225</v>
      </c>
      <c r="DO927">
        <v>-23.2461537885286</v>
      </c>
      <c r="DP927">
        <v>10875.256</v>
      </c>
      <c r="DQ927">
        <v>15</v>
      </c>
      <c r="DR927">
        <v>1625677134.6</v>
      </c>
      <c r="DS927" t="s">
        <v>305</v>
      </c>
      <c r="DT927">
        <v>1625677128.6</v>
      </c>
      <c r="DU927">
        <v>1625677134.6</v>
      </c>
      <c r="DV927">
        <v>2</v>
      </c>
      <c r="DW927">
        <v>0.041</v>
      </c>
      <c r="DX927">
        <v>0.026</v>
      </c>
      <c r="DY927">
        <v>-14.347</v>
      </c>
      <c r="DZ927">
        <v>-1.389</v>
      </c>
      <c r="EA927">
        <v>420</v>
      </c>
      <c r="EB927">
        <v>5</v>
      </c>
      <c r="EC927">
        <v>0.14</v>
      </c>
      <c r="ED927">
        <v>0.08</v>
      </c>
      <c r="EE927">
        <v>-13.5986804878049</v>
      </c>
      <c r="EF927">
        <v>0.462806968641114</v>
      </c>
      <c r="EG927">
        <v>0.0507420171278307</v>
      </c>
      <c r="EH927">
        <v>1</v>
      </c>
      <c r="EI927">
        <v>1030.5196969697</v>
      </c>
      <c r="EJ927">
        <v>-7.51906591782352</v>
      </c>
      <c r="EK927">
        <v>0.734201214466547</v>
      </c>
      <c r="EL927">
        <v>1</v>
      </c>
      <c r="EM927">
        <v>4.79704292682927</v>
      </c>
      <c r="EN927">
        <v>0.0215071777003423</v>
      </c>
      <c r="EO927">
        <v>0.00596308777596931</v>
      </c>
      <c r="EP927">
        <v>1</v>
      </c>
      <c r="EQ927">
        <v>3</v>
      </c>
      <c r="ER927">
        <v>3</v>
      </c>
      <c r="ES927" t="s">
        <v>306</v>
      </c>
      <c r="ET927">
        <v>100</v>
      </c>
      <c r="EU927">
        <v>100</v>
      </c>
      <c r="EV927">
        <v>-14.342</v>
      </c>
      <c r="EW927">
        <v>-1.7211</v>
      </c>
      <c r="EX927">
        <v>-14.3476998515065</v>
      </c>
      <c r="EY927">
        <v>0.000485247639819423</v>
      </c>
      <c r="EZ927">
        <v>-1.36446825205216e-06</v>
      </c>
      <c r="FA927">
        <v>5.78542989185787e-10</v>
      </c>
      <c r="FB927">
        <v>-1.1099058739466</v>
      </c>
      <c r="FC927">
        <v>-0.0508365997127688</v>
      </c>
      <c r="FD927">
        <v>0.00161886503163497</v>
      </c>
      <c r="FE927">
        <v>-2.08621555845513e-05</v>
      </c>
      <c r="FF927">
        <v>0</v>
      </c>
      <c r="FG927">
        <v>2096</v>
      </c>
      <c r="FH927">
        <v>2</v>
      </c>
      <c r="FI927">
        <v>28</v>
      </c>
      <c r="FJ927">
        <v>31.8</v>
      </c>
      <c r="FK927">
        <v>31.7</v>
      </c>
      <c r="FL927">
        <v>18</v>
      </c>
      <c r="FM927">
        <v>496.572</v>
      </c>
      <c r="FN927">
        <v>520.158</v>
      </c>
      <c r="FO927">
        <v>48.3151</v>
      </c>
      <c r="FP927">
        <v>27.8073</v>
      </c>
      <c r="FQ927">
        <v>30</v>
      </c>
      <c r="FR927">
        <v>27.4656</v>
      </c>
      <c r="FS927">
        <v>27.4041</v>
      </c>
      <c r="FT927">
        <v>21.7434</v>
      </c>
      <c r="FU927">
        <v>0</v>
      </c>
      <c r="FV927">
        <v>49.0937</v>
      </c>
      <c r="FW927">
        <v>49</v>
      </c>
      <c r="FX927">
        <v>420</v>
      </c>
      <c r="FY927">
        <v>21.8718</v>
      </c>
      <c r="FZ927">
        <v>101.555</v>
      </c>
      <c r="GA927">
        <v>96.0271</v>
      </c>
    </row>
    <row r="928" spans="1:183">
      <c r="A928">
        <v>912</v>
      </c>
      <c r="B928">
        <v>1625679038.5</v>
      </c>
      <c r="C928">
        <v>1822.40000009537</v>
      </c>
      <c r="D928" t="s">
        <v>2130</v>
      </c>
      <c r="E928" t="s">
        <v>2131</v>
      </c>
      <c r="F928">
        <v>1</v>
      </c>
      <c r="G928" t="s">
        <v>302</v>
      </c>
      <c r="H928">
        <v>1625679037.5</v>
      </c>
      <c r="I928">
        <f>(J928)/1000</f>
        <v>0</v>
      </c>
      <c r="J928">
        <f>1000*CJ928*AH928*(CF928-CG928)/(100*BY928*(1000-AH928*CF928))</f>
        <v>0</v>
      </c>
      <c r="K928">
        <f>CJ928*AH928*(CE928-CD928*(1000-AH928*CG928)/(1000-AH928*CF928))/(100*BY928)</f>
        <v>0</v>
      </c>
      <c r="L928">
        <f>CD928 - IF(AH928&gt;1, K928*BY928*100.0/(AJ928*CR928), 0)</f>
        <v>0</v>
      </c>
      <c r="M928">
        <f>((S928-I928/2)*L928-K928)/(S928+I928/2)</f>
        <v>0</v>
      </c>
      <c r="N928">
        <f>M928*(CK928+CL928)/1000.0</f>
        <v>0</v>
      </c>
      <c r="O928">
        <f>(CD928 - IF(AH928&gt;1, K928*BY928*100.0/(AJ928*CR928), 0))*(CK928+CL928)/1000.0</f>
        <v>0</v>
      </c>
      <c r="P928">
        <f>2.0/((1/R928-1/Q928)+SIGN(R928)*SQRT((1/R928-1/Q928)*(1/R928-1/Q928) + 4*BZ928/((BZ928+1)*(BZ928+1))*(2*1/R928*1/Q928-1/Q928*1/Q928)))</f>
        <v>0</v>
      </c>
      <c r="Q928">
        <f>IF(LEFT(CA928,1)&lt;&gt;"0",IF(LEFT(CA928,1)="1",3.0,CB928),$D$5+$E$5*(CR928*CK928/($K$5*1000))+$F$5*(CR928*CK928/($K$5*1000))*MAX(MIN(BY928,$J$5),$I$5)*MAX(MIN(BY928,$J$5),$I$5)+$G$5*MAX(MIN(BY928,$J$5),$I$5)*(CR928*CK928/($K$5*1000))+$H$5*(CR928*CK928/($K$5*1000))*(CR928*CK928/($K$5*1000)))</f>
        <v>0</v>
      </c>
      <c r="R928">
        <f>I928*(1000-(1000*0.61365*exp(17.502*V928/(240.97+V928))/(CK928+CL928)+CF928)/2)/(1000*0.61365*exp(17.502*V928/(240.97+V928))/(CK928+CL928)-CF928)</f>
        <v>0</v>
      </c>
      <c r="S928">
        <f>1/((BZ928+1)/(P928/1.6)+1/(Q928/1.37)) + BZ928/((BZ928+1)/(P928/1.6) + BZ928/(Q928/1.37))</f>
        <v>0</v>
      </c>
      <c r="T928">
        <f>(BU928*BX928)</f>
        <v>0</v>
      </c>
      <c r="U928">
        <f>(CM928+(T928+2*0.95*5.67E-8*(((CM928+$B$7)+273)^4-(CM928+273)^4)-44100*I928)/(1.84*29.3*Q928+8*0.95*5.67E-8*(CM928+273)^3))</f>
        <v>0</v>
      </c>
      <c r="V928">
        <f>($C$7*CN928+$D$7*CO928+$E$7*U928)</f>
        <v>0</v>
      </c>
      <c r="W928">
        <f>0.61365*exp(17.502*V928/(240.97+V928))</f>
        <v>0</v>
      </c>
      <c r="X928">
        <f>(Y928/Z928*100)</f>
        <v>0</v>
      </c>
      <c r="Y928">
        <f>CF928*(CK928+CL928)/1000</f>
        <v>0</v>
      </c>
      <c r="Z928">
        <f>0.61365*exp(17.502*CM928/(240.97+CM928))</f>
        <v>0</v>
      </c>
      <c r="AA928">
        <f>(W928-CF928*(CK928+CL928)/1000)</f>
        <v>0</v>
      </c>
      <c r="AB928">
        <f>(-I928*44100)</f>
        <v>0</v>
      </c>
      <c r="AC928">
        <f>2*29.3*Q928*0.92*(CM928-V928)</f>
        <v>0</v>
      </c>
      <c r="AD928">
        <f>2*0.95*5.67E-8*(((CM928+$B$7)+273)^4-(V928+273)^4)</f>
        <v>0</v>
      </c>
      <c r="AE928">
        <f>T928+AD928+AB928+AC928</f>
        <v>0</v>
      </c>
      <c r="AF928">
        <v>0</v>
      </c>
      <c r="AG928">
        <v>0</v>
      </c>
      <c r="AH928">
        <f>IF(AF928*$H$13&gt;=AJ928,1.0,(AJ928/(AJ928-AF928*$H$13)))</f>
        <v>0</v>
      </c>
      <c r="AI928">
        <f>(AH928-1)*100</f>
        <v>0</v>
      </c>
      <c r="AJ928">
        <f>MAX(0,($B$13+$C$13*CR928)/(1+$D$13*CR928)*CK928/(CM928+273)*$E$13)</f>
        <v>0</v>
      </c>
      <c r="AK928" t="s">
        <v>303</v>
      </c>
      <c r="AL928" t="s">
        <v>303</v>
      </c>
      <c r="AM928">
        <v>0</v>
      </c>
      <c r="AN928">
        <v>0</v>
      </c>
      <c r="AO928">
        <f>1-AM928/AN928</f>
        <v>0</v>
      </c>
      <c r="AP928">
        <v>0</v>
      </c>
      <c r="AQ928" t="s">
        <v>303</v>
      </c>
      <c r="AR928" t="s">
        <v>303</v>
      </c>
      <c r="AS928">
        <v>0</v>
      </c>
      <c r="AT928">
        <v>0</v>
      </c>
      <c r="AU928">
        <f>1-AS928/AT928</f>
        <v>0</v>
      </c>
      <c r="AV928">
        <v>0.5</v>
      </c>
      <c r="AW928">
        <f>BV928</f>
        <v>0</v>
      </c>
      <c r="AX928">
        <f>K928</f>
        <v>0</v>
      </c>
      <c r="AY928">
        <f>AU928*AV928*AW928</f>
        <v>0</v>
      </c>
      <c r="AZ928">
        <f>(AX928-AP928)/AW928</f>
        <v>0</v>
      </c>
      <c r="BA928">
        <f>(AN928-AT928)/AT928</f>
        <v>0</v>
      </c>
      <c r="BB928">
        <f>AM928/(AO928+AM928/AT928)</f>
        <v>0</v>
      </c>
      <c r="BC928" t="s">
        <v>303</v>
      </c>
      <c r="BD928">
        <v>0</v>
      </c>
      <c r="BE928">
        <f>IF(BD928&lt;&gt;0, BD928, BB928)</f>
        <v>0</v>
      </c>
      <c r="BF928">
        <f>1-BE928/AT928</f>
        <v>0</v>
      </c>
      <c r="BG928">
        <f>(AT928-AS928)/(AT928-BE928)</f>
        <v>0</v>
      </c>
      <c r="BH928">
        <f>(AN928-AT928)/(AN928-BE928)</f>
        <v>0</v>
      </c>
      <c r="BI928">
        <f>(AT928-AS928)/(AT928-AM928)</f>
        <v>0</v>
      </c>
      <c r="BJ928">
        <f>(AN928-AT928)/(AN928-AM928)</f>
        <v>0</v>
      </c>
      <c r="BK928">
        <f>(BG928*BE928/AS928)</f>
        <v>0</v>
      </c>
      <c r="BL928">
        <f>(1-BK928)</f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f>$B$11*CS928+$C$11*CT928+$F$11*CU928*(1-CX928)</f>
        <v>0</v>
      </c>
      <c r="BV928">
        <f>BU928*BW928</f>
        <v>0</v>
      </c>
      <c r="BW928">
        <f>($B$11*$D$9+$C$11*$D$9+$F$11*((DH928+CZ928)/MAX(DH928+CZ928+DI928, 0.1)*$I$9+DI928/MAX(DH928+CZ928+DI928, 0.1)*$J$9))/($B$11+$C$11+$F$11)</f>
        <v>0</v>
      </c>
      <c r="BX928">
        <f>($B$11*$K$9+$C$11*$K$9+$F$11*((DH928+CZ928)/MAX(DH928+CZ928+DI928, 0.1)*$P$9+DI928/MAX(DH928+CZ928+DI928, 0.1)*$Q$9))/($B$11+$C$11+$F$11)</f>
        <v>0</v>
      </c>
      <c r="BY928">
        <v>6</v>
      </c>
      <c r="BZ928">
        <v>0.5</v>
      </c>
      <c r="CA928" t="s">
        <v>304</v>
      </c>
      <c r="CB928">
        <v>2</v>
      </c>
      <c r="CC928">
        <v>1625679037.5</v>
      </c>
      <c r="CD928">
        <v>406.402333333333</v>
      </c>
      <c r="CE928">
        <v>419.899666666667</v>
      </c>
      <c r="CF928">
        <v>26.1799333333333</v>
      </c>
      <c r="CG928">
        <v>21.3818</v>
      </c>
      <c r="CH928">
        <v>420.744333333333</v>
      </c>
      <c r="CI928">
        <v>27.9011333333333</v>
      </c>
      <c r="CJ928">
        <v>499.978666666667</v>
      </c>
      <c r="CK928">
        <v>100.42</v>
      </c>
      <c r="CL928">
        <v>0.0998696333333333</v>
      </c>
      <c r="CM928">
        <v>40.5849666666667</v>
      </c>
      <c r="CN928">
        <v>39.3147333333333</v>
      </c>
      <c r="CO928">
        <v>999.9</v>
      </c>
      <c r="CP928">
        <v>0</v>
      </c>
      <c r="CQ928">
        <v>0</v>
      </c>
      <c r="CR928">
        <v>9994.98333333333</v>
      </c>
      <c r="CS928">
        <v>0</v>
      </c>
      <c r="CT928">
        <v>5.5279</v>
      </c>
      <c r="CU928">
        <v>1046.01</v>
      </c>
      <c r="CV928">
        <v>0.962017</v>
      </c>
      <c r="CW928">
        <v>0.0379827</v>
      </c>
      <c r="CX928">
        <v>0</v>
      </c>
      <c r="CY928">
        <v>1029.41666666667</v>
      </c>
      <c r="CZ928">
        <v>4.99912</v>
      </c>
      <c r="DA928">
        <v>10868</v>
      </c>
      <c r="DB928">
        <v>6712.89333333333</v>
      </c>
      <c r="DC928">
        <v>40.6453333333333</v>
      </c>
      <c r="DD928">
        <v>42.687</v>
      </c>
      <c r="DE928">
        <v>41.958</v>
      </c>
      <c r="DF928">
        <v>42.5833333333333</v>
      </c>
      <c r="DG928">
        <v>43.6246666666667</v>
      </c>
      <c r="DH928">
        <v>1001.47</v>
      </c>
      <c r="DI928">
        <v>39.54</v>
      </c>
      <c r="DJ928">
        <v>0</v>
      </c>
      <c r="DK928">
        <v>1625679039.2</v>
      </c>
      <c r="DL928">
        <v>0</v>
      </c>
      <c r="DM928">
        <v>1029.99423076923</v>
      </c>
      <c r="DN928">
        <v>-6.902222228361</v>
      </c>
      <c r="DO928">
        <v>-53.4153847952919</v>
      </c>
      <c r="DP928">
        <v>10875.0538461538</v>
      </c>
      <c r="DQ928">
        <v>15</v>
      </c>
      <c r="DR928">
        <v>1625677134.6</v>
      </c>
      <c r="DS928" t="s">
        <v>305</v>
      </c>
      <c r="DT928">
        <v>1625677128.6</v>
      </c>
      <c r="DU928">
        <v>1625677134.6</v>
      </c>
      <c r="DV928">
        <v>2</v>
      </c>
      <c r="DW928">
        <v>0.041</v>
      </c>
      <c r="DX928">
        <v>0.026</v>
      </c>
      <c r="DY928">
        <v>-14.347</v>
      </c>
      <c r="DZ928">
        <v>-1.389</v>
      </c>
      <c r="EA928">
        <v>420</v>
      </c>
      <c r="EB928">
        <v>5</v>
      </c>
      <c r="EC928">
        <v>0.14</v>
      </c>
      <c r="ED928">
        <v>0.08</v>
      </c>
      <c r="EE928">
        <v>-13.5835731707317</v>
      </c>
      <c r="EF928">
        <v>0.509165853658526</v>
      </c>
      <c r="EG928">
        <v>0.0545958589709487</v>
      </c>
      <c r="EH928">
        <v>0</v>
      </c>
      <c r="EI928">
        <v>1030.31542857143</v>
      </c>
      <c r="EJ928">
        <v>-7.11031779803461</v>
      </c>
      <c r="EK928">
        <v>0.739862314824829</v>
      </c>
      <c r="EL928">
        <v>1</v>
      </c>
      <c r="EM928">
        <v>4.79660780487805</v>
      </c>
      <c r="EN928">
        <v>0.0361670383275255</v>
      </c>
      <c r="EO928">
        <v>0.00555816495081462</v>
      </c>
      <c r="EP928">
        <v>1</v>
      </c>
      <c r="EQ928">
        <v>2</v>
      </c>
      <c r="ER928">
        <v>3</v>
      </c>
      <c r="ES928" t="s">
        <v>349</v>
      </c>
      <c r="ET928">
        <v>100</v>
      </c>
      <c r="EU928">
        <v>100</v>
      </c>
      <c r="EV928">
        <v>-14.342</v>
      </c>
      <c r="EW928">
        <v>-1.7213</v>
      </c>
      <c r="EX928">
        <v>-14.3476998515065</v>
      </c>
      <c r="EY928">
        <v>0.000485247639819423</v>
      </c>
      <c r="EZ928">
        <v>-1.36446825205216e-06</v>
      </c>
      <c r="FA928">
        <v>5.78542989185787e-10</v>
      </c>
      <c r="FB928">
        <v>-1.1099058739466</v>
      </c>
      <c r="FC928">
        <v>-0.0508365997127688</v>
      </c>
      <c r="FD928">
        <v>0.00161886503163497</v>
      </c>
      <c r="FE928">
        <v>-2.08621555845513e-05</v>
      </c>
      <c r="FF928">
        <v>0</v>
      </c>
      <c r="FG928">
        <v>2096</v>
      </c>
      <c r="FH928">
        <v>2</v>
      </c>
      <c r="FI928">
        <v>28</v>
      </c>
      <c r="FJ928">
        <v>31.8</v>
      </c>
      <c r="FK928">
        <v>31.7</v>
      </c>
      <c r="FL928">
        <v>18</v>
      </c>
      <c r="FM928">
        <v>496.635</v>
      </c>
      <c r="FN928">
        <v>520.239</v>
      </c>
      <c r="FO928">
        <v>48.3349</v>
      </c>
      <c r="FP928">
        <v>27.8109</v>
      </c>
      <c r="FQ928">
        <v>30.0004</v>
      </c>
      <c r="FR928">
        <v>27.468</v>
      </c>
      <c r="FS928">
        <v>27.4069</v>
      </c>
      <c r="FT928">
        <v>21.7427</v>
      </c>
      <c r="FU928">
        <v>0</v>
      </c>
      <c r="FV928">
        <v>49.488</v>
      </c>
      <c r="FW928">
        <v>49</v>
      </c>
      <c r="FX928">
        <v>420</v>
      </c>
      <c r="FY928">
        <v>21.9958</v>
      </c>
      <c r="FZ928">
        <v>101.556</v>
      </c>
      <c r="GA928">
        <v>96.0277</v>
      </c>
    </row>
    <row r="929" spans="1:183">
      <c r="A929">
        <v>913</v>
      </c>
      <c r="B929">
        <v>1625679040.5</v>
      </c>
      <c r="C929">
        <v>1824.40000009537</v>
      </c>
      <c r="D929" t="s">
        <v>2132</v>
      </c>
      <c r="E929" t="s">
        <v>2133</v>
      </c>
      <c r="F929">
        <v>1</v>
      </c>
      <c r="G929" t="s">
        <v>302</v>
      </c>
      <c r="H929">
        <v>1625679039.5</v>
      </c>
      <c r="I929">
        <f>(J929)/1000</f>
        <v>0</v>
      </c>
      <c r="J929">
        <f>1000*CJ929*AH929*(CF929-CG929)/(100*BY929*(1000-AH929*CF929))</f>
        <v>0</v>
      </c>
      <c r="K929">
        <f>CJ929*AH929*(CE929-CD929*(1000-AH929*CG929)/(1000-AH929*CF929))/(100*BY929)</f>
        <v>0</v>
      </c>
      <c r="L929">
        <f>CD929 - IF(AH929&gt;1, K929*BY929*100.0/(AJ929*CR929), 0)</f>
        <v>0</v>
      </c>
      <c r="M929">
        <f>((S929-I929/2)*L929-K929)/(S929+I929/2)</f>
        <v>0</v>
      </c>
      <c r="N929">
        <f>M929*(CK929+CL929)/1000.0</f>
        <v>0</v>
      </c>
      <c r="O929">
        <f>(CD929 - IF(AH929&gt;1, K929*BY929*100.0/(AJ929*CR929), 0))*(CK929+CL929)/1000.0</f>
        <v>0</v>
      </c>
      <c r="P929">
        <f>2.0/((1/R929-1/Q929)+SIGN(R929)*SQRT((1/R929-1/Q929)*(1/R929-1/Q929) + 4*BZ929/((BZ929+1)*(BZ929+1))*(2*1/R929*1/Q929-1/Q929*1/Q929)))</f>
        <v>0</v>
      </c>
      <c r="Q929">
        <f>IF(LEFT(CA929,1)&lt;&gt;"0",IF(LEFT(CA929,1)="1",3.0,CB929),$D$5+$E$5*(CR929*CK929/($K$5*1000))+$F$5*(CR929*CK929/($K$5*1000))*MAX(MIN(BY929,$J$5),$I$5)*MAX(MIN(BY929,$J$5),$I$5)+$G$5*MAX(MIN(BY929,$J$5),$I$5)*(CR929*CK929/($K$5*1000))+$H$5*(CR929*CK929/($K$5*1000))*(CR929*CK929/($K$5*1000)))</f>
        <v>0</v>
      </c>
      <c r="R929">
        <f>I929*(1000-(1000*0.61365*exp(17.502*V929/(240.97+V929))/(CK929+CL929)+CF929)/2)/(1000*0.61365*exp(17.502*V929/(240.97+V929))/(CK929+CL929)-CF929)</f>
        <v>0</v>
      </c>
      <c r="S929">
        <f>1/((BZ929+1)/(P929/1.6)+1/(Q929/1.37)) + BZ929/((BZ929+1)/(P929/1.6) + BZ929/(Q929/1.37))</f>
        <v>0</v>
      </c>
      <c r="T929">
        <f>(BU929*BX929)</f>
        <v>0</v>
      </c>
      <c r="U929">
        <f>(CM929+(T929+2*0.95*5.67E-8*(((CM929+$B$7)+273)^4-(CM929+273)^4)-44100*I929)/(1.84*29.3*Q929+8*0.95*5.67E-8*(CM929+273)^3))</f>
        <v>0</v>
      </c>
      <c r="V929">
        <f>($C$7*CN929+$D$7*CO929+$E$7*U929)</f>
        <v>0</v>
      </c>
      <c r="W929">
        <f>0.61365*exp(17.502*V929/(240.97+V929))</f>
        <v>0</v>
      </c>
      <c r="X929">
        <f>(Y929/Z929*100)</f>
        <v>0</v>
      </c>
      <c r="Y929">
        <f>CF929*(CK929+CL929)/1000</f>
        <v>0</v>
      </c>
      <c r="Z929">
        <f>0.61365*exp(17.502*CM929/(240.97+CM929))</f>
        <v>0</v>
      </c>
      <c r="AA929">
        <f>(W929-CF929*(CK929+CL929)/1000)</f>
        <v>0</v>
      </c>
      <c r="AB929">
        <f>(-I929*44100)</f>
        <v>0</v>
      </c>
      <c r="AC929">
        <f>2*29.3*Q929*0.92*(CM929-V929)</f>
        <v>0</v>
      </c>
      <c r="AD929">
        <f>2*0.95*5.67E-8*(((CM929+$B$7)+273)^4-(V929+273)^4)</f>
        <v>0</v>
      </c>
      <c r="AE929">
        <f>T929+AD929+AB929+AC929</f>
        <v>0</v>
      </c>
      <c r="AF929">
        <v>0</v>
      </c>
      <c r="AG929">
        <v>0</v>
      </c>
      <c r="AH929">
        <f>IF(AF929*$H$13&gt;=AJ929,1.0,(AJ929/(AJ929-AF929*$H$13)))</f>
        <v>0</v>
      </c>
      <c r="AI929">
        <f>(AH929-1)*100</f>
        <v>0</v>
      </c>
      <c r="AJ929">
        <f>MAX(0,($B$13+$C$13*CR929)/(1+$D$13*CR929)*CK929/(CM929+273)*$E$13)</f>
        <v>0</v>
      </c>
      <c r="AK929" t="s">
        <v>303</v>
      </c>
      <c r="AL929" t="s">
        <v>303</v>
      </c>
      <c r="AM929">
        <v>0</v>
      </c>
      <c r="AN929">
        <v>0</v>
      </c>
      <c r="AO929">
        <f>1-AM929/AN929</f>
        <v>0</v>
      </c>
      <c r="AP929">
        <v>0</v>
      </c>
      <c r="AQ929" t="s">
        <v>303</v>
      </c>
      <c r="AR929" t="s">
        <v>303</v>
      </c>
      <c r="AS929">
        <v>0</v>
      </c>
      <c r="AT929">
        <v>0</v>
      </c>
      <c r="AU929">
        <f>1-AS929/AT929</f>
        <v>0</v>
      </c>
      <c r="AV929">
        <v>0.5</v>
      </c>
      <c r="AW929">
        <f>BV929</f>
        <v>0</v>
      </c>
      <c r="AX929">
        <f>K929</f>
        <v>0</v>
      </c>
      <c r="AY929">
        <f>AU929*AV929*AW929</f>
        <v>0</v>
      </c>
      <c r="AZ929">
        <f>(AX929-AP929)/AW929</f>
        <v>0</v>
      </c>
      <c r="BA929">
        <f>(AN929-AT929)/AT929</f>
        <v>0</v>
      </c>
      <c r="BB929">
        <f>AM929/(AO929+AM929/AT929)</f>
        <v>0</v>
      </c>
      <c r="BC929" t="s">
        <v>303</v>
      </c>
      <c r="BD929">
        <v>0</v>
      </c>
      <c r="BE929">
        <f>IF(BD929&lt;&gt;0, BD929, BB929)</f>
        <v>0</v>
      </c>
      <c r="BF929">
        <f>1-BE929/AT929</f>
        <v>0</v>
      </c>
      <c r="BG929">
        <f>(AT929-AS929)/(AT929-BE929)</f>
        <v>0</v>
      </c>
      <c r="BH929">
        <f>(AN929-AT929)/(AN929-BE929)</f>
        <v>0</v>
      </c>
      <c r="BI929">
        <f>(AT929-AS929)/(AT929-AM929)</f>
        <v>0</v>
      </c>
      <c r="BJ929">
        <f>(AN929-AT929)/(AN929-AM929)</f>
        <v>0</v>
      </c>
      <c r="BK929">
        <f>(BG929*BE929/AS929)</f>
        <v>0</v>
      </c>
      <c r="BL929">
        <f>(1-BK929)</f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f>$B$11*CS929+$C$11*CT929+$F$11*CU929*(1-CX929)</f>
        <v>0</v>
      </c>
      <c r="BV929">
        <f>BU929*BW929</f>
        <v>0</v>
      </c>
      <c r="BW929">
        <f>($B$11*$D$9+$C$11*$D$9+$F$11*((DH929+CZ929)/MAX(DH929+CZ929+DI929, 0.1)*$I$9+DI929/MAX(DH929+CZ929+DI929, 0.1)*$J$9))/($B$11+$C$11+$F$11)</f>
        <v>0</v>
      </c>
      <c r="BX929">
        <f>($B$11*$K$9+$C$11*$K$9+$F$11*((DH929+CZ929)/MAX(DH929+CZ929+DI929, 0.1)*$P$9+DI929/MAX(DH929+CZ929+DI929, 0.1)*$Q$9))/($B$11+$C$11+$F$11)</f>
        <v>0</v>
      </c>
      <c r="BY929">
        <v>6</v>
      </c>
      <c r="BZ929">
        <v>0.5</v>
      </c>
      <c r="CA929" t="s">
        <v>304</v>
      </c>
      <c r="CB929">
        <v>2</v>
      </c>
      <c r="CC929">
        <v>1625679039.5</v>
      </c>
      <c r="CD929">
        <v>406.433</v>
      </c>
      <c r="CE929">
        <v>419.951333333333</v>
      </c>
      <c r="CF929">
        <v>26.2117666666667</v>
      </c>
      <c r="CG929">
        <v>21.4175333333333</v>
      </c>
      <c r="CH929">
        <v>420.775</v>
      </c>
      <c r="CI929">
        <v>27.9332666666667</v>
      </c>
      <c r="CJ929">
        <v>499.973666666667</v>
      </c>
      <c r="CK929">
        <v>100.42</v>
      </c>
      <c r="CL929">
        <v>0.0995175</v>
      </c>
      <c r="CM929">
        <v>40.6068</v>
      </c>
      <c r="CN929">
        <v>39.3284</v>
      </c>
      <c r="CO929">
        <v>999.9</v>
      </c>
      <c r="CP929">
        <v>0</v>
      </c>
      <c r="CQ929">
        <v>0</v>
      </c>
      <c r="CR929">
        <v>10028.7333333333</v>
      </c>
      <c r="CS929">
        <v>0</v>
      </c>
      <c r="CT929">
        <v>5.53846333333333</v>
      </c>
      <c r="CU929">
        <v>1045.99333333333</v>
      </c>
      <c r="CV929">
        <v>0.962017</v>
      </c>
      <c r="CW929">
        <v>0.0379827</v>
      </c>
      <c r="CX929">
        <v>0</v>
      </c>
      <c r="CY929">
        <v>1028.94666666667</v>
      </c>
      <c r="CZ929">
        <v>4.99912</v>
      </c>
      <c r="DA929">
        <v>10866.4333333333</v>
      </c>
      <c r="DB929">
        <v>6712.81</v>
      </c>
      <c r="DC929">
        <v>40.6453333333333</v>
      </c>
      <c r="DD929">
        <v>42.6456666666667</v>
      </c>
      <c r="DE929">
        <v>41.8956666666667</v>
      </c>
      <c r="DF929">
        <v>42.5</v>
      </c>
      <c r="DG929">
        <v>43.6246666666667</v>
      </c>
      <c r="DH929">
        <v>1001.45333333333</v>
      </c>
      <c r="DI929">
        <v>39.54</v>
      </c>
      <c r="DJ929">
        <v>0</v>
      </c>
      <c r="DK929">
        <v>1625679041.6</v>
      </c>
      <c r="DL929">
        <v>0</v>
      </c>
      <c r="DM929">
        <v>1029.70346153846</v>
      </c>
      <c r="DN929">
        <v>-6.76341880528476</v>
      </c>
      <c r="DO929">
        <v>-66.8854701600131</v>
      </c>
      <c r="DP929">
        <v>10873.0923076923</v>
      </c>
      <c r="DQ929">
        <v>15</v>
      </c>
      <c r="DR929">
        <v>1625677134.6</v>
      </c>
      <c r="DS929" t="s">
        <v>305</v>
      </c>
      <c r="DT929">
        <v>1625677128.6</v>
      </c>
      <c r="DU929">
        <v>1625677134.6</v>
      </c>
      <c r="DV929">
        <v>2</v>
      </c>
      <c r="DW929">
        <v>0.041</v>
      </c>
      <c r="DX929">
        <v>0.026</v>
      </c>
      <c r="DY929">
        <v>-14.347</v>
      </c>
      <c r="DZ929">
        <v>-1.389</v>
      </c>
      <c r="EA929">
        <v>420</v>
      </c>
      <c r="EB929">
        <v>5</v>
      </c>
      <c r="EC929">
        <v>0.14</v>
      </c>
      <c r="ED929">
        <v>0.08</v>
      </c>
      <c r="EE929">
        <v>-13.5700707317073</v>
      </c>
      <c r="EF929">
        <v>0.464491986062677</v>
      </c>
      <c r="EG929">
        <v>0.0511877712335167</v>
      </c>
      <c r="EH929">
        <v>1</v>
      </c>
      <c r="EI929">
        <v>1030.0203030303</v>
      </c>
      <c r="EJ929">
        <v>-6.91451415379681</v>
      </c>
      <c r="EK929">
        <v>0.682870433819446</v>
      </c>
      <c r="EL929">
        <v>1</v>
      </c>
      <c r="EM929">
        <v>4.7965856097561</v>
      </c>
      <c r="EN929">
        <v>0.0298147735191789</v>
      </c>
      <c r="EO929">
        <v>0.00555532486757482</v>
      </c>
      <c r="EP929">
        <v>1</v>
      </c>
      <c r="EQ929">
        <v>3</v>
      </c>
      <c r="ER929">
        <v>3</v>
      </c>
      <c r="ES929" t="s">
        <v>306</v>
      </c>
      <c r="ET929">
        <v>100</v>
      </c>
      <c r="EU929">
        <v>100</v>
      </c>
      <c r="EV929">
        <v>-14.342</v>
      </c>
      <c r="EW929">
        <v>-1.7217</v>
      </c>
      <c r="EX929">
        <v>-14.3476998515065</v>
      </c>
      <c r="EY929">
        <v>0.000485247639819423</v>
      </c>
      <c r="EZ929">
        <v>-1.36446825205216e-06</v>
      </c>
      <c r="FA929">
        <v>5.78542989185787e-10</v>
      </c>
      <c r="FB929">
        <v>-1.1099058739466</v>
      </c>
      <c r="FC929">
        <v>-0.0508365997127688</v>
      </c>
      <c r="FD929">
        <v>0.00161886503163497</v>
      </c>
      <c r="FE929">
        <v>-2.08621555845513e-05</v>
      </c>
      <c r="FF929">
        <v>0</v>
      </c>
      <c r="FG929">
        <v>2096</v>
      </c>
      <c r="FH929">
        <v>2</v>
      </c>
      <c r="FI929">
        <v>28</v>
      </c>
      <c r="FJ929">
        <v>31.9</v>
      </c>
      <c r="FK929">
        <v>31.8</v>
      </c>
      <c r="FL929">
        <v>18</v>
      </c>
      <c r="FM929">
        <v>496.718</v>
      </c>
      <c r="FN929">
        <v>520.12</v>
      </c>
      <c r="FO929">
        <v>48.3545</v>
      </c>
      <c r="FP929">
        <v>27.8151</v>
      </c>
      <c r="FQ929">
        <v>30.0012</v>
      </c>
      <c r="FR929">
        <v>27.4709</v>
      </c>
      <c r="FS929">
        <v>27.4098</v>
      </c>
      <c r="FT929">
        <v>21.7416</v>
      </c>
      <c r="FU929">
        <v>0</v>
      </c>
      <c r="FV929">
        <v>49.8731</v>
      </c>
      <c r="FW929">
        <v>49</v>
      </c>
      <c r="FX929">
        <v>420</v>
      </c>
      <c r="FY929">
        <v>22.0218</v>
      </c>
      <c r="FZ929">
        <v>101.556</v>
      </c>
      <c r="GA929">
        <v>96.0267</v>
      </c>
    </row>
    <row r="930" spans="1:183">
      <c r="A930">
        <v>914</v>
      </c>
      <c r="B930">
        <v>1625679042.5</v>
      </c>
      <c r="C930">
        <v>1826.40000009537</v>
      </c>
      <c r="D930" t="s">
        <v>2134</v>
      </c>
      <c r="E930" t="s">
        <v>2135</v>
      </c>
      <c r="F930">
        <v>1</v>
      </c>
      <c r="G930" t="s">
        <v>302</v>
      </c>
      <c r="H930">
        <v>1625679041.5</v>
      </c>
      <c r="I930">
        <f>(J930)/1000</f>
        <v>0</v>
      </c>
      <c r="J930">
        <f>1000*CJ930*AH930*(CF930-CG930)/(100*BY930*(1000-AH930*CF930))</f>
        <v>0</v>
      </c>
      <c r="K930">
        <f>CJ930*AH930*(CE930-CD930*(1000-AH930*CG930)/(1000-AH930*CF930))/(100*BY930)</f>
        <v>0</v>
      </c>
      <c r="L930">
        <f>CD930 - IF(AH930&gt;1, K930*BY930*100.0/(AJ930*CR930), 0)</f>
        <v>0</v>
      </c>
      <c r="M930">
        <f>((S930-I930/2)*L930-K930)/(S930+I930/2)</f>
        <v>0</v>
      </c>
      <c r="N930">
        <f>M930*(CK930+CL930)/1000.0</f>
        <v>0</v>
      </c>
      <c r="O930">
        <f>(CD930 - IF(AH930&gt;1, K930*BY930*100.0/(AJ930*CR930), 0))*(CK930+CL930)/1000.0</f>
        <v>0</v>
      </c>
      <c r="P930">
        <f>2.0/((1/R930-1/Q930)+SIGN(R930)*SQRT((1/R930-1/Q930)*(1/R930-1/Q930) + 4*BZ930/((BZ930+1)*(BZ930+1))*(2*1/R930*1/Q930-1/Q930*1/Q930)))</f>
        <v>0</v>
      </c>
      <c r="Q930">
        <f>IF(LEFT(CA930,1)&lt;&gt;"0",IF(LEFT(CA930,1)="1",3.0,CB930),$D$5+$E$5*(CR930*CK930/($K$5*1000))+$F$5*(CR930*CK930/($K$5*1000))*MAX(MIN(BY930,$J$5),$I$5)*MAX(MIN(BY930,$J$5),$I$5)+$G$5*MAX(MIN(BY930,$J$5),$I$5)*(CR930*CK930/($K$5*1000))+$H$5*(CR930*CK930/($K$5*1000))*(CR930*CK930/($K$5*1000)))</f>
        <v>0</v>
      </c>
      <c r="R930">
        <f>I930*(1000-(1000*0.61365*exp(17.502*V930/(240.97+V930))/(CK930+CL930)+CF930)/2)/(1000*0.61365*exp(17.502*V930/(240.97+V930))/(CK930+CL930)-CF930)</f>
        <v>0</v>
      </c>
      <c r="S930">
        <f>1/((BZ930+1)/(P930/1.6)+1/(Q930/1.37)) + BZ930/((BZ930+1)/(P930/1.6) + BZ930/(Q930/1.37))</f>
        <v>0</v>
      </c>
      <c r="T930">
        <f>(BU930*BX930)</f>
        <v>0</v>
      </c>
      <c r="U930">
        <f>(CM930+(T930+2*0.95*5.67E-8*(((CM930+$B$7)+273)^4-(CM930+273)^4)-44100*I930)/(1.84*29.3*Q930+8*0.95*5.67E-8*(CM930+273)^3))</f>
        <v>0</v>
      </c>
      <c r="V930">
        <f>($C$7*CN930+$D$7*CO930+$E$7*U930)</f>
        <v>0</v>
      </c>
      <c r="W930">
        <f>0.61365*exp(17.502*V930/(240.97+V930))</f>
        <v>0</v>
      </c>
      <c r="X930">
        <f>(Y930/Z930*100)</f>
        <v>0</v>
      </c>
      <c r="Y930">
        <f>CF930*(CK930+CL930)/1000</f>
        <v>0</v>
      </c>
      <c r="Z930">
        <f>0.61365*exp(17.502*CM930/(240.97+CM930))</f>
        <v>0</v>
      </c>
      <c r="AA930">
        <f>(W930-CF930*(CK930+CL930)/1000)</f>
        <v>0</v>
      </c>
      <c r="AB930">
        <f>(-I930*44100)</f>
        <v>0</v>
      </c>
      <c r="AC930">
        <f>2*29.3*Q930*0.92*(CM930-V930)</f>
        <v>0</v>
      </c>
      <c r="AD930">
        <f>2*0.95*5.67E-8*(((CM930+$B$7)+273)^4-(V930+273)^4)</f>
        <v>0</v>
      </c>
      <c r="AE930">
        <f>T930+AD930+AB930+AC930</f>
        <v>0</v>
      </c>
      <c r="AF930">
        <v>0</v>
      </c>
      <c r="AG930">
        <v>0</v>
      </c>
      <c r="AH930">
        <f>IF(AF930*$H$13&gt;=AJ930,1.0,(AJ930/(AJ930-AF930*$H$13)))</f>
        <v>0</v>
      </c>
      <c r="AI930">
        <f>(AH930-1)*100</f>
        <v>0</v>
      </c>
      <c r="AJ930">
        <f>MAX(0,($B$13+$C$13*CR930)/(1+$D$13*CR930)*CK930/(CM930+273)*$E$13)</f>
        <v>0</v>
      </c>
      <c r="AK930" t="s">
        <v>303</v>
      </c>
      <c r="AL930" t="s">
        <v>303</v>
      </c>
      <c r="AM930">
        <v>0</v>
      </c>
      <c r="AN930">
        <v>0</v>
      </c>
      <c r="AO930">
        <f>1-AM930/AN930</f>
        <v>0</v>
      </c>
      <c r="AP930">
        <v>0</v>
      </c>
      <c r="AQ930" t="s">
        <v>303</v>
      </c>
      <c r="AR930" t="s">
        <v>303</v>
      </c>
      <c r="AS930">
        <v>0</v>
      </c>
      <c r="AT930">
        <v>0</v>
      </c>
      <c r="AU930">
        <f>1-AS930/AT930</f>
        <v>0</v>
      </c>
      <c r="AV930">
        <v>0.5</v>
      </c>
      <c r="AW930">
        <f>BV930</f>
        <v>0</v>
      </c>
      <c r="AX930">
        <f>K930</f>
        <v>0</v>
      </c>
      <c r="AY930">
        <f>AU930*AV930*AW930</f>
        <v>0</v>
      </c>
      <c r="AZ930">
        <f>(AX930-AP930)/AW930</f>
        <v>0</v>
      </c>
      <c r="BA930">
        <f>(AN930-AT930)/AT930</f>
        <v>0</v>
      </c>
      <c r="BB930">
        <f>AM930/(AO930+AM930/AT930)</f>
        <v>0</v>
      </c>
      <c r="BC930" t="s">
        <v>303</v>
      </c>
      <c r="BD930">
        <v>0</v>
      </c>
      <c r="BE930">
        <f>IF(BD930&lt;&gt;0, BD930, BB930)</f>
        <v>0</v>
      </c>
      <c r="BF930">
        <f>1-BE930/AT930</f>
        <v>0</v>
      </c>
      <c r="BG930">
        <f>(AT930-AS930)/(AT930-BE930)</f>
        <v>0</v>
      </c>
      <c r="BH930">
        <f>(AN930-AT930)/(AN930-BE930)</f>
        <v>0</v>
      </c>
      <c r="BI930">
        <f>(AT930-AS930)/(AT930-AM930)</f>
        <v>0</v>
      </c>
      <c r="BJ930">
        <f>(AN930-AT930)/(AN930-AM930)</f>
        <v>0</v>
      </c>
      <c r="BK930">
        <f>(BG930*BE930/AS930)</f>
        <v>0</v>
      </c>
      <c r="BL930">
        <f>(1-BK930)</f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f>$B$11*CS930+$C$11*CT930+$F$11*CU930*(1-CX930)</f>
        <v>0</v>
      </c>
      <c r="BV930">
        <f>BU930*BW930</f>
        <v>0</v>
      </c>
      <c r="BW930">
        <f>($B$11*$D$9+$C$11*$D$9+$F$11*((DH930+CZ930)/MAX(DH930+CZ930+DI930, 0.1)*$I$9+DI930/MAX(DH930+CZ930+DI930, 0.1)*$J$9))/($B$11+$C$11+$F$11)</f>
        <v>0</v>
      </c>
      <c r="BX930">
        <f>($B$11*$K$9+$C$11*$K$9+$F$11*((DH930+CZ930)/MAX(DH930+CZ930+DI930, 0.1)*$P$9+DI930/MAX(DH930+CZ930+DI930, 0.1)*$Q$9))/($B$11+$C$11+$F$11)</f>
        <v>0</v>
      </c>
      <c r="BY930">
        <v>6</v>
      </c>
      <c r="BZ930">
        <v>0.5</v>
      </c>
      <c r="CA930" t="s">
        <v>304</v>
      </c>
      <c r="CB930">
        <v>2</v>
      </c>
      <c r="CC930">
        <v>1625679041.5</v>
      </c>
      <c r="CD930">
        <v>406.479666666667</v>
      </c>
      <c r="CE930">
        <v>420.002666666667</v>
      </c>
      <c r="CF930">
        <v>26.2442333333333</v>
      </c>
      <c r="CG930">
        <v>21.4513</v>
      </c>
      <c r="CH930">
        <v>420.821666666667</v>
      </c>
      <c r="CI930">
        <v>27.9660333333333</v>
      </c>
      <c r="CJ930">
        <v>500.048333333333</v>
      </c>
      <c r="CK930">
        <v>100.421</v>
      </c>
      <c r="CL930">
        <v>0.100061833333333</v>
      </c>
      <c r="CM930">
        <v>40.6271</v>
      </c>
      <c r="CN930">
        <v>39.3442333333333</v>
      </c>
      <c r="CO930">
        <v>999.9</v>
      </c>
      <c r="CP930">
        <v>0</v>
      </c>
      <c r="CQ930">
        <v>0</v>
      </c>
      <c r="CR930">
        <v>10005.8</v>
      </c>
      <c r="CS930">
        <v>0</v>
      </c>
      <c r="CT930">
        <v>5.55225</v>
      </c>
      <c r="CU930">
        <v>1046</v>
      </c>
      <c r="CV930">
        <v>0.962017</v>
      </c>
      <c r="CW930">
        <v>0.0379827</v>
      </c>
      <c r="CX930">
        <v>0</v>
      </c>
      <c r="CY930">
        <v>1028.6</v>
      </c>
      <c r="CZ930">
        <v>4.99912</v>
      </c>
      <c r="DA930">
        <v>10864</v>
      </c>
      <c r="DB930">
        <v>6712.85333333333</v>
      </c>
      <c r="DC930">
        <v>40.6663333333333</v>
      </c>
      <c r="DD930">
        <v>42.687</v>
      </c>
      <c r="DE930">
        <v>41.875</v>
      </c>
      <c r="DF930">
        <v>42.458</v>
      </c>
      <c r="DG930">
        <v>43.5413333333333</v>
      </c>
      <c r="DH930">
        <v>1001.46</v>
      </c>
      <c r="DI930">
        <v>39.54</v>
      </c>
      <c r="DJ930">
        <v>0</v>
      </c>
      <c r="DK930">
        <v>1625679043.4</v>
      </c>
      <c r="DL930">
        <v>0</v>
      </c>
      <c r="DM930">
        <v>1029.4428</v>
      </c>
      <c r="DN930">
        <v>-7.48461537567401</v>
      </c>
      <c r="DO930">
        <v>-66.8692306999111</v>
      </c>
      <c r="DP930">
        <v>10870.832</v>
      </c>
      <c r="DQ930">
        <v>15</v>
      </c>
      <c r="DR930">
        <v>1625677134.6</v>
      </c>
      <c r="DS930" t="s">
        <v>305</v>
      </c>
      <c r="DT930">
        <v>1625677128.6</v>
      </c>
      <c r="DU930">
        <v>1625677134.6</v>
      </c>
      <c r="DV930">
        <v>2</v>
      </c>
      <c r="DW930">
        <v>0.041</v>
      </c>
      <c r="DX930">
        <v>0.026</v>
      </c>
      <c r="DY930">
        <v>-14.347</v>
      </c>
      <c r="DZ930">
        <v>-1.389</v>
      </c>
      <c r="EA930">
        <v>420</v>
      </c>
      <c r="EB930">
        <v>5</v>
      </c>
      <c r="EC930">
        <v>0.14</v>
      </c>
      <c r="ED930">
        <v>0.08</v>
      </c>
      <c r="EE930">
        <v>-13.5564926829268</v>
      </c>
      <c r="EF930">
        <v>0.352243902439012</v>
      </c>
      <c r="EG930">
        <v>0.0414918116532083</v>
      </c>
      <c r="EH930">
        <v>1</v>
      </c>
      <c r="EI930">
        <v>1029.80515151515</v>
      </c>
      <c r="EJ930">
        <v>-7.17099903413791</v>
      </c>
      <c r="EK930">
        <v>0.708703986640068</v>
      </c>
      <c r="EL930">
        <v>1</v>
      </c>
      <c r="EM930">
        <v>4.79654365853659</v>
      </c>
      <c r="EN930">
        <v>0.0182822299651619</v>
      </c>
      <c r="EO930">
        <v>0.00557759531894701</v>
      </c>
      <c r="EP930">
        <v>1</v>
      </c>
      <c r="EQ930">
        <v>3</v>
      </c>
      <c r="ER930">
        <v>3</v>
      </c>
      <c r="ES930" t="s">
        <v>306</v>
      </c>
      <c r="ET930">
        <v>100</v>
      </c>
      <c r="EU930">
        <v>100</v>
      </c>
      <c r="EV930">
        <v>-14.342</v>
      </c>
      <c r="EW930">
        <v>-1.722</v>
      </c>
      <c r="EX930">
        <v>-14.3476998515065</v>
      </c>
      <c r="EY930">
        <v>0.000485247639819423</v>
      </c>
      <c r="EZ930">
        <v>-1.36446825205216e-06</v>
      </c>
      <c r="FA930">
        <v>5.78542989185787e-10</v>
      </c>
      <c r="FB930">
        <v>-1.1099058739466</v>
      </c>
      <c r="FC930">
        <v>-0.0508365997127688</v>
      </c>
      <c r="FD930">
        <v>0.00161886503163497</v>
      </c>
      <c r="FE930">
        <v>-2.08621555845513e-05</v>
      </c>
      <c r="FF930">
        <v>0</v>
      </c>
      <c r="FG930">
        <v>2096</v>
      </c>
      <c r="FH930">
        <v>2</v>
      </c>
      <c r="FI930">
        <v>28</v>
      </c>
      <c r="FJ930">
        <v>31.9</v>
      </c>
      <c r="FK930">
        <v>31.8</v>
      </c>
      <c r="FL930">
        <v>18</v>
      </c>
      <c r="FM930">
        <v>496.747</v>
      </c>
      <c r="FN930">
        <v>520.203</v>
      </c>
      <c r="FO930">
        <v>48.3737</v>
      </c>
      <c r="FP930">
        <v>27.8191</v>
      </c>
      <c r="FQ930">
        <v>30.0012</v>
      </c>
      <c r="FR930">
        <v>27.4743</v>
      </c>
      <c r="FS930">
        <v>27.4127</v>
      </c>
      <c r="FT930">
        <v>21.7433</v>
      </c>
      <c r="FU930">
        <v>0</v>
      </c>
      <c r="FV930">
        <v>49.8731</v>
      </c>
      <c r="FW930">
        <v>49</v>
      </c>
      <c r="FX930">
        <v>420</v>
      </c>
      <c r="FY930">
        <v>22.0393</v>
      </c>
      <c r="FZ930">
        <v>101.555</v>
      </c>
      <c r="GA930">
        <v>96.0259</v>
      </c>
    </row>
    <row r="931" spans="1:183">
      <c r="A931">
        <v>915</v>
      </c>
      <c r="B931">
        <v>1625679044.5</v>
      </c>
      <c r="C931">
        <v>1828.40000009537</v>
      </c>
      <c r="D931" t="s">
        <v>2136</v>
      </c>
      <c r="E931" t="s">
        <v>2137</v>
      </c>
      <c r="F931">
        <v>1</v>
      </c>
      <c r="G931" t="s">
        <v>302</v>
      </c>
      <c r="H931">
        <v>1625679043.5</v>
      </c>
      <c r="I931">
        <f>(J931)/1000</f>
        <v>0</v>
      </c>
      <c r="J931">
        <f>1000*CJ931*AH931*(CF931-CG931)/(100*BY931*(1000-AH931*CF931))</f>
        <v>0</v>
      </c>
      <c r="K931">
        <f>CJ931*AH931*(CE931-CD931*(1000-AH931*CG931)/(1000-AH931*CF931))/(100*BY931)</f>
        <v>0</v>
      </c>
      <c r="L931">
        <f>CD931 - IF(AH931&gt;1, K931*BY931*100.0/(AJ931*CR931), 0)</f>
        <v>0</v>
      </c>
      <c r="M931">
        <f>((S931-I931/2)*L931-K931)/(S931+I931/2)</f>
        <v>0</v>
      </c>
      <c r="N931">
        <f>M931*(CK931+CL931)/1000.0</f>
        <v>0</v>
      </c>
      <c r="O931">
        <f>(CD931 - IF(AH931&gt;1, K931*BY931*100.0/(AJ931*CR931), 0))*(CK931+CL931)/1000.0</f>
        <v>0</v>
      </c>
      <c r="P931">
        <f>2.0/((1/R931-1/Q931)+SIGN(R931)*SQRT((1/R931-1/Q931)*(1/R931-1/Q931) + 4*BZ931/((BZ931+1)*(BZ931+1))*(2*1/R931*1/Q931-1/Q931*1/Q931)))</f>
        <v>0</v>
      </c>
      <c r="Q931">
        <f>IF(LEFT(CA931,1)&lt;&gt;"0",IF(LEFT(CA931,1)="1",3.0,CB931),$D$5+$E$5*(CR931*CK931/($K$5*1000))+$F$5*(CR931*CK931/($K$5*1000))*MAX(MIN(BY931,$J$5),$I$5)*MAX(MIN(BY931,$J$5),$I$5)+$G$5*MAX(MIN(BY931,$J$5),$I$5)*(CR931*CK931/($K$5*1000))+$H$5*(CR931*CK931/($K$5*1000))*(CR931*CK931/($K$5*1000)))</f>
        <v>0</v>
      </c>
      <c r="R931">
        <f>I931*(1000-(1000*0.61365*exp(17.502*V931/(240.97+V931))/(CK931+CL931)+CF931)/2)/(1000*0.61365*exp(17.502*V931/(240.97+V931))/(CK931+CL931)-CF931)</f>
        <v>0</v>
      </c>
      <c r="S931">
        <f>1/((BZ931+1)/(P931/1.6)+1/(Q931/1.37)) + BZ931/((BZ931+1)/(P931/1.6) + BZ931/(Q931/1.37))</f>
        <v>0</v>
      </c>
      <c r="T931">
        <f>(BU931*BX931)</f>
        <v>0</v>
      </c>
      <c r="U931">
        <f>(CM931+(T931+2*0.95*5.67E-8*(((CM931+$B$7)+273)^4-(CM931+273)^4)-44100*I931)/(1.84*29.3*Q931+8*0.95*5.67E-8*(CM931+273)^3))</f>
        <v>0</v>
      </c>
      <c r="V931">
        <f>($C$7*CN931+$D$7*CO931+$E$7*U931)</f>
        <v>0</v>
      </c>
      <c r="W931">
        <f>0.61365*exp(17.502*V931/(240.97+V931))</f>
        <v>0</v>
      </c>
      <c r="X931">
        <f>(Y931/Z931*100)</f>
        <v>0</v>
      </c>
      <c r="Y931">
        <f>CF931*(CK931+CL931)/1000</f>
        <v>0</v>
      </c>
      <c r="Z931">
        <f>0.61365*exp(17.502*CM931/(240.97+CM931))</f>
        <v>0</v>
      </c>
      <c r="AA931">
        <f>(W931-CF931*(CK931+CL931)/1000)</f>
        <v>0</v>
      </c>
      <c r="AB931">
        <f>(-I931*44100)</f>
        <v>0</v>
      </c>
      <c r="AC931">
        <f>2*29.3*Q931*0.92*(CM931-V931)</f>
        <v>0</v>
      </c>
      <c r="AD931">
        <f>2*0.95*5.67E-8*(((CM931+$B$7)+273)^4-(V931+273)^4)</f>
        <v>0</v>
      </c>
      <c r="AE931">
        <f>T931+AD931+AB931+AC931</f>
        <v>0</v>
      </c>
      <c r="AF931">
        <v>0</v>
      </c>
      <c r="AG931">
        <v>0</v>
      </c>
      <c r="AH931">
        <f>IF(AF931*$H$13&gt;=AJ931,1.0,(AJ931/(AJ931-AF931*$H$13)))</f>
        <v>0</v>
      </c>
      <c r="AI931">
        <f>(AH931-1)*100</f>
        <v>0</v>
      </c>
      <c r="AJ931">
        <f>MAX(0,($B$13+$C$13*CR931)/(1+$D$13*CR931)*CK931/(CM931+273)*$E$13)</f>
        <v>0</v>
      </c>
      <c r="AK931" t="s">
        <v>303</v>
      </c>
      <c r="AL931" t="s">
        <v>303</v>
      </c>
      <c r="AM931">
        <v>0</v>
      </c>
      <c r="AN931">
        <v>0</v>
      </c>
      <c r="AO931">
        <f>1-AM931/AN931</f>
        <v>0</v>
      </c>
      <c r="AP931">
        <v>0</v>
      </c>
      <c r="AQ931" t="s">
        <v>303</v>
      </c>
      <c r="AR931" t="s">
        <v>303</v>
      </c>
      <c r="AS931">
        <v>0</v>
      </c>
      <c r="AT931">
        <v>0</v>
      </c>
      <c r="AU931">
        <f>1-AS931/AT931</f>
        <v>0</v>
      </c>
      <c r="AV931">
        <v>0.5</v>
      </c>
      <c r="AW931">
        <f>BV931</f>
        <v>0</v>
      </c>
      <c r="AX931">
        <f>K931</f>
        <v>0</v>
      </c>
      <c r="AY931">
        <f>AU931*AV931*AW931</f>
        <v>0</v>
      </c>
      <c r="AZ931">
        <f>(AX931-AP931)/AW931</f>
        <v>0</v>
      </c>
      <c r="BA931">
        <f>(AN931-AT931)/AT931</f>
        <v>0</v>
      </c>
      <c r="BB931">
        <f>AM931/(AO931+AM931/AT931)</f>
        <v>0</v>
      </c>
      <c r="BC931" t="s">
        <v>303</v>
      </c>
      <c r="BD931">
        <v>0</v>
      </c>
      <c r="BE931">
        <f>IF(BD931&lt;&gt;0, BD931, BB931)</f>
        <v>0</v>
      </c>
      <c r="BF931">
        <f>1-BE931/AT931</f>
        <v>0</v>
      </c>
      <c r="BG931">
        <f>(AT931-AS931)/(AT931-BE931)</f>
        <v>0</v>
      </c>
      <c r="BH931">
        <f>(AN931-AT931)/(AN931-BE931)</f>
        <v>0</v>
      </c>
      <c r="BI931">
        <f>(AT931-AS931)/(AT931-AM931)</f>
        <v>0</v>
      </c>
      <c r="BJ931">
        <f>(AN931-AT931)/(AN931-AM931)</f>
        <v>0</v>
      </c>
      <c r="BK931">
        <f>(BG931*BE931/AS931)</f>
        <v>0</v>
      </c>
      <c r="BL931">
        <f>(1-BK931)</f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f>$B$11*CS931+$C$11*CT931+$F$11*CU931*(1-CX931)</f>
        <v>0</v>
      </c>
      <c r="BV931">
        <f>BU931*BW931</f>
        <v>0</v>
      </c>
      <c r="BW931">
        <f>($B$11*$D$9+$C$11*$D$9+$F$11*((DH931+CZ931)/MAX(DH931+CZ931+DI931, 0.1)*$I$9+DI931/MAX(DH931+CZ931+DI931, 0.1)*$J$9))/($B$11+$C$11+$F$11)</f>
        <v>0</v>
      </c>
      <c r="BX931">
        <f>($B$11*$K$9+$C$11*$K$9+$F$11*((DH931+CZ931)/MAX(DH931+CZ931+DI931, 0.1)*$P$9+DI931/MAX(DH931+CZ931+DI931, 0.1)*$Q$9))/($B$11+$C$11+$F$11)</f>
        <v>0</v>
      </c>
      <c r="BY931">
        <v>6</v>
      </c>
      <c r="BZ931">
        <v>0.5</v>
      </c>
      <c r="CA931" t="s">
        <v>304</v>
      </c>
      <c r="CB931">
        <v>2</v>
      </c>
      <c r="CC931">
        <v>1625679043.5</v>
      </c>
      <c r="CD931">
        <v>406.519</v>
      </c>
      <c r="CE931">
        <v>419.984</v>
      </c>
      <c r="CF931">
        <v>26.2792666666667</v>
      </c>
      <c r="CG931">
        <v>21.4969333333333</v>
      </c>
      <c r="CH931">
        <v>420.861</v>
      </c>
      <c r="CI931">
        <v>28.0014</v>
      </c>
      <c r="CJ931">
        <v>500.116666666667</v>
      </c>
      <c r="CK931">
        <v>100.42</v>
      </c>
      <c r="CL931">
        <v>0.100562666666667</v>
      </c>
      <c r="CM931">
        <v>40.6499666666667</v>
      </c>
      <c r="CN931">
        <v>39.3667</v>
      </c>
      <c r="CO931">
        <v>999.9</v>
      </c>
      <c r="CP931">
        <v>0</v>
      </c>
      <c r="CQ931">
        <v>0</v>
      </c>
      <c r="CR931">
        <v>9988.75</v>
      </c>
      <c r="CS931">
        <v>0</v>
      </c>
      <c r="CT931">
        <v>5.54306</v>
      </c>
      <c r="CU931">
        <v>1045.99666666667</v>
      </c>
      <c r="CV931">
        <v>0.962017</v>
      </c>
      <c r="CW931">
        <v>0.0379827</v>
      </c>
      <c r="CX931">
        <v>0</v>
      </c>
      <c r="CY931">
        <v>1028.39333333333</v>
      </c>
      <c r="CZ931">
        <v>4.99912</v>
      </c>
      <c r="DA931">
        <v>10861.4333333333</v>
      </c>
      <c r="DB931">
        <v>6712.80666666667</v>
      </c>
      <c r="DC931">
        <v>40.7703333333333</v>
      </c>
      <c r="DD931">
        <v>42.6456666666667</v>
      </c>
      <c r="DE931">
        <v>41.833</v>
      </c>
      <c r="DF931">
        <v>42.5416666666667</v>
      </c>
      <c r="DG931">
        <v>43.562</v>
      </c>
      <c r="DH931">
        <v>1001.45666666667</v>
      </c>
      <c r="DI931">
        <v>39.54</v>
      </c>
      <c r="DJ931">
        <v>0</v>
      </c>
      <c r="DK931">
        <v>1625679045.2</v>
      </c>
      <c r="DL931">
        <v>0</v>
      </c>
      <c r="DM931">
        <v>1029.25192307692</v>
      </c>
      <c r="DN931">
        <v>-7.41504274300674</v>
      </c>
      <c r="DO931">
        <v>-65.7435898073737</v>
      </c>
      <c r="DP931">
        <v>10869.1076923077</v>
      </c>
      <c r="DQ931">
        <v>15</v>
      </c>
      <c r="DR931">
        <v>1625677134.6</v>
      </c>
      <c r="DS931" t="s">
        <v>305</v>
      </c>
      <c r="DT931">
        <v>1625677128.6</v>
      </c>
      <c r="DU931">
        <v>1625677134.6</v>
      </c>
      <c r="DV931">
        <v>2</v>
      </c>
      <c r="DW931">
        <v>0.041</v>
      </c>
      <c r="DX931">
        <v>0.026</v>
      </c>
      <c r="DY931">
        <v>-14.347</v>
      </c>
      <c r="DZ931">
        <v>-1.389</v>
      </c>
      <c r="EA931">
        <v>420</v>
      </c>
      <c r="EB931">
        <v>5</v>
      </c>
      <c r="EC931">
        <v>0.14</v>
      </c>
      <c r="ED931">
        <v>0.08</v>
      </c>
      <c r="EE931">
        <v>-13.5426804878049</v>
      </c>
      <c r="EF931">
        <v>0.377234843205555</v>
      </c>
      <c r="EG931">
        <v>0.0438878349693697</v>
      </c>
      <c r="EH931">
        <v>1</v>
      </c>
      <c r="EI931">
        <v>1029.56542857143</v>
      </c>
      <c r="EJ931">
        <v>-7.14748445197139</v>
      </c>
      <c r="EK931">
        <v>0.741848436030451</v>
      </c>
      <c r="EL931">
        <v>1</v>
      </c>
      <c r="EM931">
        <v>4.79544780487805</v>
      </c>
      <c r="EN931">
        <v>-0.00369512195122251</v>
      </c>
      <c r="EO931">
        <v>0.00679384065100116</v>
      </c>
      <c r="EP931">
        <v>1</v>
      </c>
      <c r="EQ931">
        <v>3</v>
      </c>
      <c r="ER931">
        <v>3</v>
      </c>
      <c r="ES931" t="s">
        <v>306</v>
      </c>
      <c r="ET931">
        <v>100</v>
      </c>
      <c r="EU931">
        <v>100</v>
      </c>
      <c r="EV931">
        <v>-14.342</v>
      </c>
      <c r="EW931">
        <v>-1.7223</v>
      </c>
      <c r="EX931">
        <v>-14.3476998515065</v>
      </c>
      <c r="EY931">
        <v>0.000485247639819423</v>
      </c>
      <c r="EZ931">
        <v>-1.36446825205216e-06</v>
      </c>
      <c r="FA931">
        <v>5.78542989185787e-10</v>
      </c>
      <c r="FB931">
        <v>-1.1099058739466</v>
      </c>
      <c r="FC931">
        <v>-0.0508365997127688</v>
      </c>
      <c r="FD931">
        <v>0.00161886503163497</v>
      </c>
      <c r="FE931">
        <v>-2.08621555845513e-05</v>
      </c>
      <c r="FF931">
        <v>0</v>
      </c>
      <c r="FG931">
        <v>2096</v>
      </c>
      <c r="FH931">
        <v>2</v>
      </c>
      <c r="FI931">
        <v>28</v>
      </c>
      <c r="FJ931">
        <v>31.9</v>
      </c>
      <c r="FK931">
        <v>31.8</v>
      </c>
      <c r="FL931">
        <v>18</v>
      </c>
      <c r="FM931">
        <v>496.801</v>
      </c>
      <c r="FN931">
        <v>520.266</v>
      </c>
      <c r="FO931">
        <v>48.3919</v>
      </c>
      <c r="FP931">
        <v>27.8227</v>
      </c>
      <c r="FQ931">
        <v>30.0009</v>
      </c>
      <c r="FR931">
        <v>27.4773</v>
      </c>
      <c r="FS931">
        <v>27.4157</v>
      </c>
      <c r="FT931">
        <v>21.7452</v>
      </c>
      <c r="FU931">
        <v>0</v>
      </c>
      <c r="FV931">
        <v>50.2806</v>
      </c>
      <c r="FW931">
        <v>49</v>
      </c>
      <c r="FX931">
        <v>420</v>
      </c>
      <c r="FY931">
        <v>22.0546</v>
      </c>
      <c r="FZ931">
        <v>101.554</v>
      </c>
      <c r="GA931">
        <v>96.0257</v>
      </c>
    </row>
    <row r="932" spans="1:183">
      <c r="A932">
        <v>916</v>
      </c>
      <c r="B932">
        <v>1625679046.5</v>
      </c>
      <c r="C932">
        <v>1830.40000009537</v>
      </c>
      <c r="D932" t="s">
        <v>2138</v>
      </c>
      <c r="E932" t="s">
        <v>2139</v>
      </c>
      <c r="F932">
        <v>1</v>
      </c>
      <c r="G932" t="s">
        <v>302</v>
      </c>
      <c r="H932">
        <v>1625679045.5</v>
      </c>
      <c r="I932">
        <f>(J932)/1000</f>
        <v>0</v>
      </c>
      <c r="J932">
        <f>1000*CJ932*AH932*(CF932-CG932)/(100*BY932*(1000-AH932*CF932))</f>
        <v>0</v>
      </c>
      <c r="K932">
        <f>CJ932*AH932*(CE932-CD932*(1000-AH932*CG932)/(1000-AH932*CF932))/(100*BY932)</f>
        <v>0</v>
      </c>
      <c r="L932">
        <f>CD932 - IF(AH932&gt;1, K932*BY932*100.0/(AJ932*CR932), 0)</f>
        <v>0</v>
      </c>
      <c r="M932">
        <f>((S932-I932/2)*L932-K932)/(S932+I932/2)</f>
        <v>0</v>
      </c>
      <c r="N932">
        <f>M932*(CK932+CL932)/1000.0</f>
        <v>0</v>
      </c>
      <c r="O932">
        <f>(CD932 - IF(AH932&gt;1, K932*BY932*100.0/(AJ932*CR932), 0))*(CK932+CL932)/1000.0</f>
        <v>0</v>
      </c>
      <c r="P932">
        <f>2.0/((1/R932-1/Q932)+SIGN(R932)*SQRT((1/R932-1/Q932)*(1/R932-1/Q932) + 4*BZ932/((BZ932+1)*(BZ932+1))*(2*1/R932*1/Q932-1/Q932*1/Q932)))</f>
        <v>0</v>
      </c>
      <c r="Q932">
        <f>IF(LEFT(CA932,1)&lt;&gt;"0",IF(LEFT(CA932,1)="1",3.0,CB932),$D$5+$E$5*(CR932*CK932/($K$5*1000))+$F$5*(CR932*CK932/($K$5*1000))*MAX(MIN(BY932,$J$5),$I$5)*MAX(MIN(BY932,$J$5),$I$5)+$G$5*MAX(MIN(BY932,$J$5),$I$5)*(CR932*CK932/($K$5*1000))+$H$5*(CR932*CK932/($K$5*1000))*(CR932*CK932/($K$5*1000)))</f>
        <v>0</v>
      </c>
      <c r="R932">
        <f>I932*(1000-(1000*0.61365*exp(17.502*V932/(240.97+V932))/(CK932+CL932)+CF932)/2)/(1000*0.61365*exp(17.502*V932/(240.97+V932))/(CK932+CL932)-CF932)</f>
        <v>0</v>
      </c>
      <c r="S932">
        <f>1/((BZ932+1)/(P932/1.6)+1/(Q932/1.37)) + BZ932/((BZ932+1)/(P932/1.6) + BZ932/(Q932/1.37))</f>
        <v>0</v>
      </c>
      <c r="T932">
        <f>(BU932*BX932)</f>
        <v>0</v>
      </c>
      <c r="U932">
        <f>(CM932+(T932+2*0.95*5.67E-8*(((CM932+$B$7)+273)^4-(CM932+273)^4)-44100*I932)/(1.84*29.3*Q932+8*0.95*5.67E-8*(CM932+273)^3))</f>
        <v>0</v>
      </c>
      <c r="V932">
        <f>($C$7*CN932+$D$7*CO932+$E$7*U932)</f>
        <v>0</v>
      </c>
      <c r="W932">
        <f>0.61365*exp(17.502*V932/(240.97+V932))</f>
        <v>0</v>
      </c>
      <c r="X932">
        <f>(Y932/Z932*100)</f>
        <v>0</v>
      </c>
      <c r="Y932">
        <f>CF932*(CK932+CL932)/1000</f>
        <v>0</v>
      </c>
      <c r="Z932">
        <f>0.61365*exp(17.502*CM932/(240.97+CM932))</f>
        <v>0</v>
      </c>
      <c r="AA932">
        <f>(W932-CF932*(CK932+CL932)/1000)</f>
        <v>0</v>
      </c>
      <c r="AB932">
        <f>(-I932*44100)</f>
        <v>0</v>
      </c>
      <c r="AC932">
        <f>2*29.3*Q932*0.92*(CM932-V932)</f>
        <v>0</v>
      </c>
      <c r="AD932">
        <f>2*0.95*5.67E-8*(((CM932+$B$7)+273)^4-(V932+273)^4)</f>
        <v>0</v>
      </c>
      <c r="AE932">
        <f>T932+AD932+AB932+AC932</f>
        <v>0</v>
      </c>
      <c r="AF932">
        <v>0</v>
      </c>
      <c r="AG932">
        <v>0</v>
      </c>
      <c r="AH932">
        <f>IF(AF932*$H$13&gt;=AJ932,1.0,(AJ932/(AJ932-AF932*$H$13)))</f>
        <v>0</v>
      </c>
      <c r="AI932">
        <f>(AH932-1)*100</f>
        <v>0</v>
      </c>
      <c r="AJ932">
        <f>MAX(0,($B$13+$C$13*CR932)/(1+$D$13*CR932)*CK932/(CM932+273)*$E$13)</f>
        <v>0</v>
      </c>
      <c r="AK932" t="s">
        <v>303</v>
      </c>
      <c r="AL932" t="s">
        <v>303</v>
      </c>
      <c r="AM932">
        <v>0</v>
      </c>
      <c r="AN932">
        <v>0</v>
      </c>
      <c r="AO932">
        <f>1-AM932/AN932</f>
        <v>0</v>
      </c>
      <c r="AP932">
        <v>0</v>
      </c>
      <c r="AQ932" t="s">
        <v>303</v>
      </c>
      <c r="AR932" t="s">
        <v>303</v>
      </c>
      <c r="AS932">
        <v>0</v>
      </c>
      <c r="AT932">
        <v>0</v>
      </c>
      <c r="AU932">
        <f>1-AS932/AT932</f>
        <v>0</v>
      </c>
      <c r="AV932">
        <v>0.5</v>
      </c>
      <c r="AW932">
        <f>BV932</f>
        <v>0</v>
      </c>
      <c r="AX932">
        <f>K932</f>
        <v>0</v>
      </c>
      <c r="AY932">
        <f>AU932*AV932*AW932</f>
        <v>0</v>
      </c>
      <c r="AZ932">
        <f>(AX932-AP932)/AW932</f>
        <v>0</v>
      </c>
      <c r="BA932">
        <f>(AN932-AT932)/AT932</f>
        <v>0</v>
      </c>
      <c r="BB932">
        <f>AM932/(AO932+AM932/AT932)</f>
        <v>0</v>
      </c>
      <c r="BC932" t="s">
        <v>303</v>
      </c>
      <c r="BD932">
        <v>0</v>
      </c>
      <c r="BE932">
        <f>IF(BD932&lt;&gt;0, BD932, BB932)</f>
        <v>0</v>
      </c>
      <c r="BF932">
        <f>1-BE932/AT932</f>
        <v>0</v>
      </c>
      <c r="BG932">
        <f>(AT932-AS932)/(AT932-BE932)</f>
        <v>0</v>
      </c>
      <c r="BH932">
        <f>(AN932-AT932)/(AN932-BE932)</f>
        <v>0</v>
      </c>
      <c r="BI932">
        <f>(AT932-AS932)/(AT932-AM932)</f>
        <v>0</v>
      </c>
      <c r="BJ932">
        <f>(AN932-AT932)/(AN932-AM932)</f>
        <v>0</v>
      </c>
      <c r="BK932">
        <f>(BG932*BE932/AS932)</f>
        <v>0</v>
      </c>
      <c r="BL932">
        <f>(1-BK932)</f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f>$B$11*CS932+$C$11*CT932+$F$11*CU932*(1-CX932)</f>
        <v>0</v>
      </c>
      <c r="BV932">
        <f>BU932*BW932</f>
        <v>0</v>
      </c>
      <c r="BW932">
        <f>($B$11*$D$9+$C$11*$D$9+$F$11*((DH932+CZ932)/MAX(DH932+CZ932+DI932, 0.1)*$I$9+DI932/MAX(DH932+CZ932+DI932, 0.1)*$J$9))/($B$11+$C$11+$F$11)</f>
        <v>0</v>
      </c>
      <c r="BX932">
        <f>($B$11*$K$9+$C$11*$K$9+$F$11*((DH932+CZ932)/MAX(DH932+CZ932+DI932, 0.1)*$P$9+DI932/MAX(DH932+CZ932+DI932, 0.1)*$Q$9))/($B$11+$C$11+$F$11)</f>
        <v>0</v>
      </c>
      <c r="BY932">
        <v>6</v>
      </c>
      <c r="BZ932">
        <v>0.5</v>
      </c>
      <c r="CA932" t="s">
        <v>304</v>
      </c>
      <c r="CB932">
        <v>2</v>
      </c>
      <c r="CC932">
        <v>1625679045.5</v>
      </c>
      <c r="CD932">
        <v>406.526333333333</v>
      </c>
      <c r="CE932">
        <v>419.931666666667</v>
      </c>
      <c r="CF932">
        <v>26.3137</v>
      </c>
      <c r="CG932">
        <v>21.5360333333333</v>
      </c>
      <c r="CH932">
        <v>420.868333333333</v>
      </c>
      <c r="CI932">
        <v>28.0362</v>
      </c>
      <c r="CJ932">
        <v>499.967666666667</v>
      </c>
      <c r="CK932">
        <v>100.42</v>
      </c>
      <c r="CL932">
        <v>0.0997712</v>
      </c>
      <c r="CM932">
        <v>40.6733333333333</v>
      </c>
      <c r="CN932">
        <v>39.3809666666667</v>
      </c>
      <c r="CO932">
        <v>999.9</v>
      </c>
      <c r="CP932">
        <v>0</v>
      </c>
      <c r="CQ932">
        <v>0</v>
      </c>
      <c r="CR932">
        <v>10003.35</v>
      </c>
      <c r="CS932">
        <v>0</v>
      </c>
      <c r="CT932">
        <v>5.5279</v>
      </c>
      <c r="CU932">
        <v>1045.99</v>
      </c>
      <c r="CV932">
        <v>0.962017</v>
      </c>
      <c r="CW932">
        <v>0.0379827</v>
      </c>
      <c r="CX932">
        <v>0</v>
      </c>
      <c r="CY932">
        <v>1028.07</v>
      </c>
      <c r="CZ932">
        <v>4.99912</v>
      </c>
      <c r="DA932">
        <v>10859.6333333333</v>
      </c>
      <c r="DB932">
        <v>6712.76666666667</v>
      </c>
      <c r="DC932">
        <v>40.625</v>
      </c>
      <c r="DD932">
        <v>42.6663333333333</v>
      </c>
      <c r="DE932">
        <v>41.9163333333333</v>
      </c>
      <c r="DF932">
        <v>42.5413333333333</v>
      </c>
      <c r="DG932">
        <v>43.562</v>
      </c>
      <c r="DH932">
        <v>1001.45</v>
      </c>
      <c r="DI932">
        <v>39.54</v>
      </c>
      <c r="DJ932">
        <v>0</v>
      </c>
      <c r="DK932">
        <v>1625679047.6</v>
      </c>
      <c r="DL932">
        <v>0</v>
      </c>
      <c r="DM932">
        <v>1028.94846153846</v>
      </c>
      <c r="DN932">
        <v>-7.8967521372611</v>
      </c>
      <c r="DO932">
        <v>-62.7179487480492</v>
      </c>
      <c r="DP932">
        <v>10866.3807692308</v>
      </c>
      <c r="DQ932">
        <v>15</v>
      </c>
      <c r="DR932">
        <v>1625677134.6</v>
      </c>
      <c r="DS932" t="s">
        <v>305</v>
      </c>
      <c r="DT932">
        <v>1625677128.6</v>
      </c>
      <c r="DU932">
        <v>1625677134.6</v>
      </c>
      <c r="DV932">
        <v>2</v>
      </c>
      <c r="DW932">
        <v>0.041</v>
      </c>
      <c r="DX932">
        <v>0.026</v>
      </c>
      <c r="DY932">
        <v>-14.347</v>
      </c>
      <c r="DZ932">
        <v>-1.389</v>
      </c>
      <c r="EA932">
        <v>420</v>
      </c>
      <c r="EB932">
        <v>5</v>
      </c>
      <c r="EC932">
        <v>0.14</v>
      </c>
      <c r="ED932">
        <v>0.08</v>
      </c>
      <c r="EE932">
        <v>-13.5250512195122</v>
      </c>
      <c r="EF932">
        <v>0.491629965156786</v>
      </c>
      <c r="EG932">
        <v>0.0557329701516743</v>
      </c>
      <c r="EH932">
        <v>1</v>
      </c>
      <c r="EI932">
        <v>1029.27060606061</v>
      </c>
      <c r="EJ932">
        <v>-7.40634685107224</v>
      </c>
      <c r="EK932">
        <v>0.728302049368791</v>
      </c>
      <c r="EL932">
        <v>1</v>
      </c>
      <c r="EM932">
        <v>4.79423853658537</v>
      </c>
      <c r="EN932">
        <v>-0.0404485714285631</v>
      </c>
      <c r="EO932">
        <v>0.00848074765485019</v>
      </c>
      <c r="EP932">
        <v>1</v>
      </c>
      <c r="EQ932">
        <v>3</v>
      </c>
      <c r="ER932">
        <v>3</v>
      </c>
      <c r="ES932" t="s">
        <v>306</v>
      </c>
      <c r="ET932">
        <v>100</v>
      </c>
      <c r="EU932">
        <v>100</v>
      </c>
      <c r="EV932">
        <v>-14.342</v>
      </c>
      <c r="EW932">
        <v>-1.7227</v>
      </c>
      <c r="EX932">
        <v>-14.3476998515065</v>
      </c>
      <c r="EY932">
        <v>0.000485247639819423</v>
      </c>
      <c r="EZ932">
        <v>-1.36446825205216e-06</v>
      </c>
      <c r="FA932">
        <v>5.78542989185787e-10</v>
      </c>
      <c r="FB932">
        <v>-1.1099058739466</v>
      </c>
      <c r="FC932">
        <v>-0.0508365997127688</v>
      </c>
      <c r="FD932">
        <v>0.00161886503163497</v>
      </c>
      <c r="FE932">
        <v>-2.08621555845513e-05</v>
      </c>
      <c r="FF932">
        <v>0</v>
      </c>
      <c r="FG932">
        <v>2096</v>
      </c>
      <c r="FH932">
        <v>2</v>
      </c>
      <c r="FI932">
        <v>28</v>
      </c>
      <c r="FJ932">
        <v>32</v>
      </c>
      <c r="FK932">
        <v>31.9</v>
      </c>
      <c r="FL932">
        <v>18</v>
      </c>
      <c r="FM932">
        <v>496.692</v>
      </c>
      <c r="FN932">
        <v>520.311</v>
      </c>
      <c r="FO932">
        <v>48.4104</v>
      </c>
      <c r="FP932">
        <v>27.8268</v>
      </c>
      <c r="FQ932">
        <v>30.0006</v>
      </c>
      <c r="FR932">
        <v>27.4802</v>
      </c>
      <c r="FS932">
        <v>27.4185</v>
      </c>
      <c r="FT932">
        <v>21.7448</v>
      </c>
      <c r="FU932">
        <v>0</v>
      </c>
      <c r="FV932">
        <v>50.2806</v>
      </c>
      <c r="FW932">
        <v>49</v>
      </c>
      <c r="FX932">
        <v>420</v>
      </c>
      <c r="FY932">
        <v>22.0624</v>
      </c>
      <c r="FZ932">
        <v>101.554</v>
      </c>
      <c r="GA932">
        <v>96.0252</v>
      </c>
    </row>
    <row r="933" spans="1:183">
      <c r="A933">
        <v>917</v>
      </c>
      <c r="B933">
        <v>1625679048.5</v>
      </c>
      <c r="C933">
        <v>1832.40000009537</v>
      </c>
      <c r="D933" t="s">
        <v>2140</v>
      </c>
      <c r="E933" t="s">
        <v>2141</v>
      </c>
      <c r="F933">
        <v>1</v>
      </c>
      <c r="G933" t="s">
        <v>302</v>
      </c>
      <c r="H933">
        <v>1625679047.5</v>
      </c>
      <c r="I933">
        <f>(J933)/1000</f>
        <v>0</v>
      </c>
      <c r="J933">
        <f>1000*CJ933*AH933*(CF933-CG933)/(100*BY933*(1000-AH933*CF933))</f>
        <v>0</v>
      </c>
      <c r="K933">
        <f>CJ933*AH933*(CE933-CD933*(1000-AH933*CG933)/(1000-AH933*CF933))/(100*BY933)</f>
        <v>0</v>
      </c>
      <c r="L933">
        <f>CD933 - IF(AH933&gt;1, K933*BY933*100.0/(AJ933*CR933), 0)</f>
        <v>0</v>
      </c>
      <c r="M933">
        <f>((S933-I933/2)*L933-K933)/(S933+I933/2)</f>
        <v>0</v>
      </c>
      <c r="N933">
        <f>M933*(CK933+CL933)/1000.0</f>
        <v>0</v>
      </c>
      <c r="O933">
        <f>(CD933 - IF(AH933&gt;1, K933*BY933*100.0/(AJ933*CR933), 0))*(CK933+CL933)/1000.0</f>
        <v>0</v>
      </c>
      <c r="P933">
        <f>2.0/((1/R933-1/Q933)+SIGN(R933)*SQRT((1/R933-1/Q933)*(1/R933-1/Q933) + 4*BZ933/((BZ933+1)*(BZ933+1))*(2*1/R933*1/Q933-1/Q933*1/Q933)))</f>
        <v>0</v>
      </c>
      <c r="Q933">
        <f>IF(LEFT(CA933,1)&lt;&gt;"0",IF(LEFT(CA933,1)="1",3.0,CB933),$D$5+$E$5*(CR933*CK933/($K$5*1000))+$F$5*(CR933*CK933/($K$5*1000))*MAX(MIN(BY933,$J$5),$I$5)*MAX(MIN(BY933,$J$5),$I$5)+$G$5*MAX(MIN(BY933,$J$5),$I$5)*(CR933*CK933/($K$5*1000))+$H$5*(CR933*CK933/($K$5*1000))*(CR933*CK933/($K$5*1000)))</f>
        <v>0</v>
      </c>
      <c r="R933">
        <f>I933*(1000-(1000*0.61365*exp(17.502*V933/(240.97+V933))/(CK933+CL933)+CF933)/2)/(1000*0.61365*exp(17.502*V933/(240.97+V933))/(CK933+CL933)-CF933)</f>
        <v>0</v>
      </c>
      <c r="S933">
        <f>1/((BZ933+1)/(P933/1.6)+1/(Q933/1.37)) + BZ933/((BZ933+1)/(P933/1.6) + BZ933/(Q933/1.37))</f>
        <v>0</v>
      </c>
      <c r="T933">
        <f>(BU933*BX933)</f>
        <v>0</v>
      </c>
      <c r="U933">
        <f>(CM933+(T933+2*0.95*5.67E-8*(((CM933+$B$7)+273)^4-(CM933+273)^4)-44100*I933)/(1.84*29.3*Q933+8*0.95*5.67E-8*(CM933+273)^3))</f>
        <v>0</v>
      </c>
      <c r="V933">
        <f>($C$7*CN933+$D$7*CO933+$E$7*U933)</f>
        <v>0</v>
      </c>
      <c r="W933">
        <f>0.61365*exp(17.502*V933/(240.97+V933))</f>
        <v>0</v>
      </c>
      <c r="X933">
        <f>(Y933/Z933*100)</f>
        <v>0</v>
      </c>
      <c r="Y933">
        <f>CF933*(CK933+CL933)/1000</f>
        <v>0</v>
      </c>
      <c r="Z933">
        <f>0.61365*exp(17.502*CM933/(240.97+CM933))</f>
        <v>0</v>
      </c>
      <c r="AA933">
        <f>(W933-CF933*(CK933+CL933)/1000)</f>
        <v>0</v>
      </c>
      <c r="AB933">
        <f>(-I933*44100)</f>
        <v>0</v>
      </c>
      <c r="AC933">
        <f>2*29.3*Q933*0.92*(CM933-V933)</f>
        <v>0</v>
      </c>
      <c r="AD933">
        <f>2*0.95*5.67E-8*(((CM933+$B$7)+273)^4-(V933+273)^4)</f>
        <v>0</v>
      </c>
      <c r="AE933">
        <f>T933+AD933+AB933+AC933</f>
        <v>0</v>
      </c>
      <c r="AF933">
        <v>0</v>
      </c>
      <c r="AG933">
        <v>0</v>
      </c>
      <c r="AH933">
        <f>IF(AF933*$H$13&gt;=AJ933,1.0,(AJ933/(AJ933-AF933*$H$13)))</f>
        <v>0</v>
      </c>
      <c r="AI933">
        <f>(AH933-1)*100</f>
        <v>0</v>
      </c>
      <c r="AJ933">
        <f>MAX(0,($B$13+$C$13*CR933)/(1+$D$13*CR933)*CK933/(CM933+273)*$E$13)</f>
        <v>0</v>
      </c>
      <c r="AK933" t="s">
        <v>303</v>
      </c>
      <c r="AL933" t="s">
        <v>303</v>
      </c>
      <c r="AM933">
        <v>0</v>
      </c>
      <c r="AN933">
        <v>0</v>
      </c>
      <c r="AO933">
        <f>1-AM933/AN933</f>
        <v>0</v>
      </c>
      <c r="AP933">
        <v>0</v>
      </c>
      <c r="AQ933" t="s">
        <v>303</v>
      </c>
      <c r="AR933" t="s">
        <v>303</v>
      </c>
      <c r="AS933">
        <v>0</v>
      </c>
      <c r="AT933">
        <v>0</v>
      </c>
      <c r="AU933">
        <f>1-AS933/AT933</f>
        <v>0</v>
      </c>
      <c r="AV933">
        <v>0.5</v>
      </c>
      <c r="AW933">
        <f>BV933</f>
        <v>0</v>
      </c>
      <c r="AX933">
        <f>K933</f>
        <v>0</v>
      </c>
      <c r="AY933">
        <f>AU933*AV933*AW933</f>
        <v>0</v>
      </c>
      <c r="AZ933">
        <f>(AX933-AP933)/AW933</f>
        <v>0</v>
      </c>
      <c r="BA933">
        <f>(AN933-AT933)/AT933</f>
        <v>0</v>
      </c>
      <c r="BB933">
        <f>AM933/(AO933+AM933/AT933)</f>
        <v>0</v>
      </c>
      <c r="BC933" t="s">
        <v>303</v>
      </c>
      <c r="BD933">
        <v>0</v>
      </c>
      <c r="BE933">
        <f>IF(BD933&lt;&gt;0, BD933, BB933)</f>
        <v>0</v>
      </c>
      <c r="BF933">
        <f>1-BE933/AT933</f>
        <v>0</v>
      </c>
      <c r="BG933">
        <f>(AT933-AS933)/(AT933-BE933)</f>
        <v>0</v>
      </c>
      <c r="BH933">
        <f>(AN933-AT933)/(AN933-BE933)</f>
        <v>0</v>
      </c>
      <c r="BI933">
        <f>(AT933-AS933)/(AT933-AM933)</f>
        <v>0</v>
      </c>
      <c r="BJ933">
        <f>(AN933-AT933)/(AN933-AM933)</f>
        <v>0</v>
      </c>
      <c r="BK933">
        <f>(BG933*BE933/AS933)</f>
        <v>0</v>
      </c>
      <c r="BL933">
        <f>(1-BK933)</f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f>$B$11*CS933+$C$11*CT933+$F$11*CU933*(1-CX933)</f>
        <v>0</v>
      </c>
      <c r="BV933">
        <f>BU933*BW933</f>
        <v>0</v>
      </c>
      <c r="BW933">
        <f>($B$11*$D$9+$C$11*$D$9+$F$11*((DH933+CZ933)/MAX(DH933+CZ933+DI933, 0.1)*$I$9+DI933/MAX(DH933+CZ933+DI933, 0.1)*$J$9))/($B$11+$C$11+$F$11)</f>
        <v>0</v>
      </c>
      <c r="BX933">
        <f>($B$11*$K$9+$C$11*$K$9+$F$11*((DH933+CZ933)/MAX(DH933+CZ933+DI933, 0.1)*$P$9+DI933/MAX(DH933+CZ933+DI933, 0.1)*$Q$9))/($B$11+$C$11+$F$11)</f>
        <v>0</v>
      </c>
      <c r="BY933">
        <v>6</v>
      </c>
      <c r="BZ933">
        <v>0.5</v>
      </c>
      <c r="CA933" t="s">
        <v>304</v>
      </c>
      <c r="CB933">
        <v>2</v>
      </c>
      <c r="CC933">
        <v>1625679047.5</v>
      </c>
      <c r="CD933">
        <v>406.547</v>
      </c>
      <c r="CE933">
        <v>419.934333333333</v>
      </c>
      <c r="CF933">
        <v>26.3491333333333</v>
      </c>
      <c r="CG933">
        <v>21.5688666666667</v>
      </c>
      <c r="CH933">
        <v>420.889</v>
      </c>
      <c r="CI933">
        <v>28.0719</v>
      </c>
      <c r="CJ933">
        <v>499.969666666667</v>
      </c>
      <c r="CK933">
        <v>100.420333333333</v>
      </c>
      <c r="CL933">
        <v>0.100019333333333</v>
      </c>
      <c r="CM933">
        <v>40.6959333333333</v>
      </c>
      <c r="CN933">
        <v>39.4007333333333</v>
      </c>
      <c r="CO933">
        <v>999.9</v>
      </c>
      <c r="CP933">
        <v>0</v>
      </c>
      <c r="CQ933">
        <v>0</v>
      </c>
      <c r="CR933">
        <v>9983.54</v>
      </c>
      <c r="CS933">
        <v>0</v>
      </c>
      <c r="CT933">
        <v>5.52973666666667</v>
      </c>
      <c r="CU933">
        <v>1045.99</v>
      </c>
      <c r="CV933">
        <v>0.962017</v>
      </c>
      <c r="CW933">
        <v>0.0379827</v>
      </c>
      <c r="CX933">
        <v>0</v>
      </c>
      <c r="CY933">
        <v>1027.79333333333</v>
      </c>
      <c r="CZ933">
        <v>4.99912</v>
      </c>
      <c r="DA933">
        <v>10856.8666666667</v>
      </c>
      <c r="DB933">
        <v>6712.76666666667</v>
      </c>
      <c r="DC933">
        <v>40.687</v>
      </c>
      <c r="DD933">
        <v>42.687</v>
      </c>
      <c r="DE933">
        <v>42</v>
      </c>
      <c r="DF933">
        <v>42.6036666666667</v>
      </c>
      <c r="DG933">
        <v>43.6666666666667</v>
      </c>
      <c r="DH933">
        <v>1001.45</v>
      </c>
      <c r="DI933">
        <v>39.54</v>
      </c>
      <c r="DJ933">
        <v>0</v>
      </c>
      <c r="DK933">
        <v>1625679049.4</v>
      </c>
      <c r="DL933">
        <v>0</v>
      </c>
      <c r="DM933">
        <v>1028.6952</v>
      </c>
      <c r="DN933">
        <v>-8.00692305696849</v>
      </c>
      <c r="DO933">
        <v>-67.8153845199481</v>
      </c>
      <c r="DP933">
        <v>10864.26</v>
      </c>
      <c r="DQ933">
        <v>15</v>
      </c>
      <c r="DR933">
        <v>1625677134.6</v>
      </c>
      <c r="DS933" t="s">
        <v>305</v>
      </c>
      <c r="DT933">
        <v>1625677128.6</v>
      </c>
      <c r="DU933">
        <v>1625677134.6</v>
      </c>
      <c r="DV933">
        <v>2</v>
      </c>
      <c r="DW933">
        <v>0.041</v>
      </c>
      <c r="DX933">
        <v>0.026</v>
      </c>
      <c r="DY933">
        <v>-14.347</v>
      </c>
      <c r="DZ933">
        <v>-1.389</v>
      </c>
      <c r="EA933">
        <v>420</v>
      </c>
      <c r="EB933">
        <v>5</v>
      </c>
      <c r="EC933">
        <v>0.14</v>
      </c>
      <c r="ED933">
        <v>0.08</v>
      </c>
      <c r="EE933">
        <v>-13.5063048780488</v>
      </c>
      <c r="EF933">
        <v>0.591068989547001</v>
      </c>
      <c r="EG933">
        <v>0.0645800956695826</v>
      </c>
      <c r="EH933">
        <v>0</v>
      </c>
      <c r="EI933">
        <v>1029.09529411765</v>
      </c>
      <c r="EJ933">
        <v>-7.63900851183602</v>
      </c>
      <c r="EK933">
        <v>0.771565388537437</v>
      </c>
      <c r="EL933">
        <v>1</v>
      </c>
      <c r="EM933">
        <v>4.79327268292683</v>
      </c>
      <c r="EN933">
        <v>-0.0709097560975605</v>
      </c>
      <c r="EO933">
        <v>0.00944371801120059</v>
      </c>
      <c r="EP933">
        <v>1</v>
      </c>
      <c r="EQ933">
        <v>2</v>
      </c>
      <c r="ER933">
        <v>3</v>
      </c>
      <c r="ES933" t="s">
        <v>349</v>
      </c>
      <c r="ET933">
        <v>100</v>
      </c>
      <c r="EU933">
        <v>100</v>
      </c>
      <c r="EV933">
        <v>-14.342</v>
      </c>
      <c r="EW933">
        <v>-1.7229</v>
      </c>
      <c r="EX933">
        <v>-14.3476998515065</v>
      </c>
      <c r="EY933">
        <v>0.000485247639819423</v>
      </c>
      <c r="EZ933">
        <v>-1.36446825205216e-06</v>
      </c>
      <c r="FA933">
        <v>5.78542989185787e-10</v>
      </c>
      <c r="FB933">
        <v>-1.1099058739466</v>
      </c>
      <c r="FC933">
        <v>-0.0508365997127688</v>
      </c>
      <c r="FD933">
        <v>0.00161886503163497</v>
      </c>
      <c r="FE933">
        <v>-2.08621555845513e-05</v>
      </c>
      <c r="FF933">
        <v>0</v>
      </c>
      <c r="FG933">
        <v>2096</v>
      </c>
      <c r="FH933">
        <v>2</v>
      </c>
      <c r="FI933">
        <v>28</v>
      </c>
      <c r="FJ933">
        <v>32</v>
      </c>
      <c r="FK933">
        <v>31.9</v>
      </c>
      <c r="FL933">
        <v>18</v>
      </c>
      <c r="FM933">
        <v>496.574</v>
      </c>
      <c r="FN933">
        <v>520.338</v>
      </c>
      <c r="FO933">
        <v>48.4298</v>
      </c>
      <c r="FP933">
        <v>27.8304</v>
      </c>
      <c r="FQ933">
        <v>30.0006</v>
      </c>
      <c r="FR933">
        <v>27.4836</v>
      </c>
      <c r="FS933">
        <v>27.4214</v>
      </c>
      <c r="FT933">
        <v>21.7463</v>
      </c>
      <c r="FU933">
        <v>0</v>
      </c>
      <c r="FV933">
        <v>50.8145</v>
      </c>
      <c r="FW933">
        <v>49</v>
      </c>
      <c r="FX933">
        <v>420</v>
      </c>
      <c r="FY933">
        <v>22.178</v>
      </c>
      <c r="FZ933">
        <v>101.553</v>
      </c>
      <c r="GA933">
        <v>96.0246</v>
      </c>
    </row>
    <row r="934" spans="1:183">
      <c r="A934">
        <v>918</v>
      </c>
      <c r="B934">
        <v>1625679050.5</v>
      </c>
      <c r="C934">
        <v>1834.40000009537</v>
      </c>
      <c r="D934" t="s">
        <v>2142</v>
      </c>
      <c r="E934" t="s">
        <v>2143</v>
      </c>
      <c r="F934">
        <v>1</v>
      </c>
      <c r="G934" t="s">
        <v>302</v>
      </c>
      <c r="H934">
        <v>1625679049.5</v>
      </c>
      <c r="I934">
        <f>(J934)/1000</f>
        <v>0</v>
      </c>
      <c r="J934">
        <f>1000*CJ934*AH934*(CF934-CG934)/(100*BY934*(1000-AH934*CF934))</f>
        <v>0</v>
      </c>
      <c r="K934">
        <f>CJ934*AH934*(CE934-CD934*(1000-AH934*CG934)/(1000-AH934*CF934))/(100*BY934)</f>
        <v>0</v>
      </c>
      <c r="L934">
        <f>CD934 - IF(AH934&gt;1, K934*BY934*100.0/(AJ934*CR934), 0)</f>
        <v>0</v>
      </c>
      <c r="M934">
        <f>((S934-I934/2)*L934-K934)/(S934+I934/2)</f>
        <v>0</v>
      </c>
      <c r="N934">
        <f>M934*(CK934+CL934)/1000.0</f>
        <v>0</v>
      </c>
      <c r="O934">
        <f>(CD934 - IF(AH934&gt;1, K934*BY934*100.0/(AJ934*CR934), 0))*(CK934+CL934)/1000.0</f>
        <v>0</v>
      </c>
      <c r="P934">
        <f>2.0/((1/R934-1/Q934)+SIGN(R934)*SQRT((1/R934-1/Q934)*(1/R934-1/Q934) + 4*BZ934/((BZ934+1)*(BZ934+1))*(2*1/R934*1/Q934-1/Q934*1/Q934)))</f>
        <v>0</v>
      </c>
      <c r="Q934">
        <f>IF(LEFT(CA934,1)&lt;&gt;"0",IF(LEFT(CA934,1)="1",3.0,CB934),$D$5+$E$5*(CR934*CK934/($K$5*1000))+$F$5*(CR934*CK934/($K$5*1000))*MAX(MIN(BY934,$J$5),$I$5)*MAX(MIN(BY934,$J$5),$I$5)+$G$5*MAX(MIN(BY934,$J$5),$I$5)*(CR934*CK934/($K$5*1000))+$H$5*(CR934*CK934/($K$5*1000))*(CR934*CK934/($K$5*1000)))</f>
        <v>0</v>
      </c>
      <c r="R934">
        <f>I934*(1000-(1000*0.61365*exp(17.502*V934/(240.97+V934))/(CK934+CL934)+CF934)/2)/(1000*0.61365*exp(17.502*V934/(240.97+V934))/(CK934+CL934)-CF934)</f>
        <v>0</v>
      </c>
      <c r="S934">
        <f>1/((BZ934+1)/(P934/1.6)+1/(Q934/1.37)) + BZ934/((BZ934+1)/(P934/1.6) + BZ934/(Q934/1.37))</f>
        <v>0</v>
      </c>
      <c r="T934">
        <f>(BU934*BX934)</f>
        <v>0</v>
      </c>
      <c r="U934">
        <f>(CM934+(T934+2*0.95*5.67E-8*(((CM934+$B$7)+273)^4-(CM934+273)^4)-44100*I934)/(1.84*29.3*Q934+8*0.95*5.67E-8*(CM934+273)^3))</f>
        <v>0</v>
      </c>
      <c r="V934">
        <f>($C$7*CN934+$D$7*CO934+$E$7*U934)</f>
        <v>0</v>
      </c>
      <c r="W934">
        <f>0.61365*exp(17.502*V934/(240.97+V934))</f>
        <v>0</v>
      </c>
      <c r="X934">
        <f>(Y934/Z934*100)</f>
        <v>0</v>
      </c>
      <c r="Y934">
        <f>CF934*(CK934+CL934)/1000</f>
        <v>0</v>
      </c>
      <c r="Z934">
        <f>0.61365*exp(17.502*CM934/(240.97+CM934))</f>
        <v>0</v>
      </c>
      <c r="AA934">
        <f>(W934-CF934*(CK934+CL934)/1000)</f>
        <v>0</v>
      </c>
      <c r="AB934">
        <f>(-I934*44100)</f>
        <v>0</v>
      </c>
      <c r="AC934">
        <f>2*29.3*Q934*0.92*(CM934-V934)</f>
        <v>0</v>
      </c>
      <c r="AD934">
        <f>2*0.95*5.67E-8*(((CM934+$B$7)+273)^4-(V934+273)^4)</f>
        <v>0</v>
      </c>
      <c r="AE934">
        <f>T934+AD934+AB934+AC934</f>
        <v>0</v>
      </c>
      <c r="AF934">
        <v>0</v>
      </c>
      <c r="AG934">
        <v>0</v>
      </c>
      <c r="AH934">
        <f>IF(AF934*$H$13&gt;=AJ934,1.0,(AJ934/(AJ934-AF934*$H$13)))</f>
        <v>0</v>
      </c>
      <c r="AI934">
        <f>(AH934-1)*100</f>
        <v>0</v>
      </c>
      <c r="AJ934">
        <f>MAX(0,($B$13+$C$13*CR934)/(1+$D$13*CR934)*CK934/(CM934+273)*$E$13)</f>
        <v>0</v>
      </c>
      <c r="AK934" t="s">
        <v>303</v>
      </c>
      <c r="AL934" t="s">
        <v>303</v>
      </c>
      <c r="AM934">
        <v>0</v>
      </c>
      <c r="AN934">
        <v>0</v>
      </c>
      <c r="AO934">
        <f>1-AM934/AN934</f>
        <v>0</v>
      </c>
      <c r="AP934">
        <v>0</v>
      </c>
      <c r="AQ934" t="s">
        <v>303</v>
      </c>
      <c r="AR934" t="s">
        <v>303</v>
      </c>
      <c r="AS934">
        <v>0</v>
      </c>
      <c r="AT934">
        <v>0</v>
      </c>
      <c r="AU934">
        <f>1-AS934/AT934</f>
        <v>0</v>
      </c>
      <c r="AV934">
        <v>0.5</v>
      </c>
      <c r="AW934">
        <f>BV934</f>
        <v>0</v>
      </c>
      <c r="AX934">
        <f>K934</f>
        <v>0</v>
      </c>
      <c r="AY934">
        <f>AU934*AV934*AW934</f>
        <v>0</v>
      </c>
      <c r="AZ934">
        <f>(AX934-AP934)/AW934</f>
        <v>0</v>
      </c>
      <c r="BA934">
        <f>(AN934-AT934)/AT934</f>
        <v>0</v>
      </c>
      <c r="BB934">
        <f>AM934/(AO934+AM934/AT934)</f>
        <v>0</v>
      </c>
      <c r="BC934" t="s">
        <v>303</v>
      </c>
      <c r="BD934">
        <v>0</v>
      </c>
      <c r="BE934">
        <f>IF(BD934&lt;&gt;0, BD934, BB934)</f>
        <v>0</v>
      </c>
      <c r="BF934">
        <f>1-BE934/AT934</f>
        <v>0</v>
      </c>
      <c r="BG934">
        <f>(AT934-AS934)/(AT934-BE934)</f>
        <v>0</v>
      </c>
      <c r="BH934">
        <f>(AN934-AT934)/(AN934-BE934)</f>
        <v>0</v>
      </c>
      <c r="BI934">
        <f>(AT934-AS934)/(AT934-AM934)</f>
        <v>0</v>
      </c>
      <c r="BJ934">
        <f>(AN934-AT934)/(AN934-AM934)</f>
        <v>0</v>
      </c>
      <c r="BK934">
        <f>(BG934*BE934/AS934)</f>
        <v>0</v>
      </c>
      <c r="BL934">
        <f>(1-BK934)</f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f>$B$11*CS934+$C$11*CT934+$F$11*CU934*(1-CX934)</f>
        <v>0</v>
      </c>
      <c r="BV934">
        <f>BU934*BW934</f>
        <v>0</v>
      </c>
      <c r="BW934">
        <f>($B$11*$D$9+$C$11*$D$9+$F$11*((DH934+CZ934)/MAX(DH934+CZ934+DI934, 0.1)*$I$9+DI934/MAX(DH934+CZ934+DI934, 0.1)*$J$9))/($B$11+$C$11+$F$11)</f>
        <v>0</v>
      </c>
      <c r="BX934">
        <f>($B$11*$K$9+$C$11*$K$9+$F$11*((DH934+CZ934)/MAX(DH934+CZ934+DI934, 0.1)*$P$9+DI934/MAX(DH934+CZ934+DI934, 0.1)*$Q$9))/($B$11+$C$11+$F$11)</f>
        <v>0</v>
      </c>
      <c r="BY934">
        <v>6</v>
      </c>
      <c r="BZ934">
        <v>0.5</v>
      </c>
      <c r="CA934" t="s">
        <v>304</v>
      </c>
      <c r="CB934">
        <v>2</v>
      </c>
      <c r="CC934">
        <v>1625679049.5</v>
      </c>
      <c r="CD934">
        <v>406.572</v>
      </c>
      <c r="CE934">
        <v>419.955666666667</v>
      </c>
      <c r="CF934">
        <v>26.3866666666667</v>
      </c>
      <c r="CG934">
        <v>21.6004</v>
      </c>
      <c r="CH934">
        <v>420.914</v>
      </c>
      <c r="CI934">
        <v>28.1097666666667</v>
      </c>
      <c r="CJ934">
        <v>500.079</v>
      </c>
      <c r="CK934">
        <v>100.419</v>
      </c>
      <c r="CL934">
        <v>0.100132333333333</v>
      </c>
      <c r="CM934">
        <v>40.7187</v>
      </c>
      <c r="CN934">
        <v>39.4318333333333</v>
      </c>
      <c r="CO934">
        <v>999.9</v>
      </c>
      <c r="CP934">
        <v>0</v>
      </c>
      <c r="CQ934">
        <v>0</v>
      </c>
      <c r="CR934">
        <v>9997.06666666667</v>
      </c>
      <c r="CS934">
        <v>0</v>
      </c>
      <c r="CT934">
        <v>5.53111333333333</v>
      </c>
      <c r="CU934">
        <v>1046.00333333333</v>
      </c>
      <c r="CV934">
        <v>0.961998333333333</v>
      </c>
      <c r="CW934">
        <v>0.0380017333333333</v>
      </c>
      <c r="CX934">
        <v>0</v>
      </c>
      <c r="CY934">
        <v>1027.65333333333</v>
      </c>
      <c r="CZ934">
        <v>4.99912</v>
      </c>
      <c r="DA934">
        <v>10854.7333333333</v>
      </c>
      <c r="DB934">
        <v>6712.83333333333</v>
      </c>
      <c r="DC934">
        <v>40.6666666666667</v>
      </c>
      <c r="DD934">
        <v>42.687</v>
      </c>
      <c r="DE934">
        <v>41.9786666666667</v>
      </c>
      <c r="DF934">
        <v>42.604</v>
      </c>
      <c r="DG934">
        <v>43.604</v>
      </c>
      <c r="DH934">
        <v>1001.44333333333</v>
      </c>
      <c r="DI934">
        <v>39.56</v>
      </c>
      <c r="DJ934">
        <v>0</v>
      </c>
      <c r="DK934">
        <v>1625679051.2</v>
      </c>
      <c r="DL934">
        <v>0</v>
      </c>
      <c r="DM934">
        <v>1028.51</v>
      </c>
      <c r="DN934">
        <v>-7.93435897519608</v>
      </c>
      <c r="DO934">
        <v>-67.1521368000819</v>
      </c>
      <c r="DP934">
        <v>10862.5307692308</v>
      </c>
      <c r="DQ934">
        <v>15</v>
      </c>
      <c r="DR934">
        <v>1625677134.6</v>
      </c>
      <c r="DS934" t="s">
        <v>305</v>
      </c>
      <c r="DT934">
        <v>1625677128.6</v>
      </c>
      <c r="DU934">
        <v>1625677134.6</v>
      </c>
      <c r="DV934">
        <v>2</v>
      </c>
      <c r="DW934">
        <v>0.041</v>
      </c>
      <c r="DX934">
        <v>0.026</v>
      </c>
      <c r="DY934">
        <v>-14.347</v>
      </c>
      <c r="DZ934">
        <v>-1.389</v>
      </c>
      <c r="EA934">
        <v>420</v>
      </c>
      <c r="EB934">
        <v>5</v>
      </c>
      <c r="EC934">
        <v>0.14</v>
      </c>
      <c r="ED934">
        <v>0.08</v>
      </c>
      <c r="EE934">
        <v>-13.4857609756098</v>
      </c>
      <c r="EF934">
        <v>0.621861324041835</v>
      </c>
      <c r="EG934">
        <v>0.0670684902136316</v>
      </c>
      <c r="EH934">
        <v>0</v>
      </c>
      <c r="EI934">
        <v>1028.80117647059</v>
      </c>
      <c r="EJ934">
        <v>-7.62899858245341</v>
      </c>
      <c r="EK934">
        <v>0.76603933513612</v>
      </c>
      <c r="EL934">
        <v>1</v>
      </c>
      <c r="EM934">
        <v>4.79246804878049</v>
      </c>
      <c r="EN934">
        <v>-0.0815483623693435</v>
      </c>
      <c r="EO934">
        <v>0.00971458125065972</v>
      </c>
      <c r="EP934">
        <v>1</v>
      </c>
      <c r="EQ934">
        <v>2</v>
      </c>
      <c r="ER934">
        <v>3</v>
      </c>
      <c r="ES934" t="s">
        <v>349</v>
      </c>
      <c r="ET934">
        <v>100</v>
      </c>
      <c r="EU934">
        <v>100</v>
      </c>
      <c r="EV934">
        <v>-14.342</v>
      </c>
      <c r="EW934">
        <v>-1.7233</v>
      </c>
      <c r="EX934">
        <v>-14.3476998515065</v>
      </c>
      <c r="EY934">
        <v>0.000485247639819423</v>
      </c>
      <c r="EZ934">
        <v>-1.36446825205216e-06</v>
      </c>
      <c r="FA934">
        <v>5.78542989185787e-10</v>
      </c>
      <c r="FB934">
        <v>-1.1099058739466</v>
      </c>
      <c r="FC934">
        <v>-0.0508365997127688</v>
      </c>
      <c r="FD934">
        <v>0.00161886503163497</v>
      </c>
      <c r="FE934">
        <v>-2.08621555845513e-05</v>
      </c>
      <c r="FF934">
        <v>0</v>
      </c>
      <c r="FG934">
        <v>2096</v>
      </c>
      <c r="FH934">
        <v>2</v>
      </c>
      <c r="FI934">
        <v>28</v>
      </c>
      <c r="FJ934">
        <v>32</v>
      </c>
      <c r="FK934">
        <v>31.9</v>
      </c>
      <c r="FL934">
        <v>18</v>
      </c>
      <c r="FM934">
        <v>496.716</v>
      </c>
      <c r="FN934">
        <v>520.269</v>
      </c>
      <c r="FO934">
        <v>48.4479</v>
      </c>
      <c r="FP934">
        <v>27.834</v>
      </c>
      <c r="FQ934">
        <v>30.0006</v>
      </c>
      <c r="FR934">
        <v>27.4866</v>
      </c>
      <c r="FS934">
        <v>27.4237</v>
      </c>
      <c r="FT934">
        <v>21.7463</v>
      </c>
      <c r="FU934">
        <v>0</v>
      </c>
      <c r="FV934">
        <v>50.8145</v>
      </c>
      <c r="FW934">
        <v>49</v>
      </c>
      <c r="FX934">
        <v>420</v>
      </c>
      <c r="FY934">
        <v>22.2004</v>
      </c>
      <c r="FZ934">
        <v>101.551</v>
      </c>
      <c r="GA934">
        <v>96.0232</v>
      </c>
    </row>
    <row r="935" spans="1:183">
      <c r="A935">
        <v>919</v>
      </c>
      <c r="B935">
        <v>1625679052.5</v>
      </c>
      <c r="C935">
        <v>1836.40000009537</v>
      </c>
      <c r="D935" t="s">
        <v>2144</v>
      </c>
      <c r="E935" t="s">
        <v>2145</v>
      </c>
      <c r="F935">
        <v>1</v>
      </c>
      <c r="G935" t="s">
        <v>302</v>
      </c>
      <c r="H935">
        <v>1625679051.5</v>
      </c>
      <c r="I935">
        <f>(J935)/1000</f>
        <v>0</v>
      </c>
      <c r="J935">
        <f>1000*CJ935*AH935*(CF935-CG935)/(100*BY935*(1000-AH935*CF935))</f>
        <v>0</v>
      </c>
      <c r="K935">
        <f>CJ935*AH935*(CE935-CD935*(1000-AH935*CG935)/(1000-AH935*CF935))/(100*BY935)</f>
        <v>0</v>
      </c>
      <c r="L935">
        <f>CD935 - IF(AH935&gt;1, K935*BY935*100.0/(AJ935*CR935), 0)</f>
        <v>0</v>
      </c>
      <c r="M935">
        <f>((S935-I935/2)*L935-K935)/(S935+I935/2)</f>
        <v>0</v>
      </c>
      <c r="N935">
        <f>M935*(CK935+CL935)/1000.0</f>
        <v>0</v>
      </c>
      <c r="O935">
        <f>(CD935 - IF(AH935&gt;1, K935*BY935*100.0/(AJ935*CR935), 0))*(CK935+CL935)/1000.0</f>
        <v>0</v>
      </c>
      <c r="P935">
        <f>2.0/((1/R935-1/Q935)+SIGN(R935)*SQRT((1/R935-1/Q935)*(1/R935-1/Q935) + 4*BZ935/((BZ935+1)*(BZ935+1))*(2*1/R935*1/Q935-1/Q935*1/Q935)))</f>
        <v>0</v>
      </c>
      <c r="Q935">
        <f>IF(LEFT(CA935,1)&lt;&gt;"0",IF(LEFT(CA935,1)="1",3.0,CB935),$D$5+$E$5*(CR935*CK935/($K$5*1000))+$F$5*(CR935*CK935/($K$5*1000))*MAX(MIN(BY935,$J$5),$I$5)*MAX(MIN(BY935,$J$5),$I$5)+$G$5*MAX(MIN(BY935,$J$5),$I$5)*(CR935*CK935/($K$5*1000))+$H$5*(CR935*CK935/($K$5*1000))*(CR935*CK935/($K$5*1000)))</f>
        <v>0</v>
      </c>
      <c r="R935">
        <f>I935*(1000-(1000*0.61365*exp(17.502*V935/(240.97+V935))/(CK935+CL935)+CF935)/2)/(1000*0.61365*exp(17.502*V935/(240.97+V935))/(CK935+CL935)-CF935)</f>
        <v>0</v>
      </c>
      <c r="S935">
        <f>1/((BZ935+1)/(P935/1.6)+1/(Q935/1.37)) + BZ935/((BZ935+1)/(P935/1.6) + BZ935/(Q935/1.37))</f>
        <v>0</v>
      </c>
      <c r="T935">
        <f>(BU935*BX935)</f>
        <v>0</v>
      </c>
      <c r="U935">
        <f>(CM935+(T935+2*0.95*5.67E-8*(((CM935+$B$7)+273)^4-(CM935+273)^4)-44100*I935)/(1.84*29.3*Q935+8*0.95*5.67E-8*(CM935+273)^3))</f>
        <v>0</v>
      </c>
      <c r="V935">
        <f>($C$7*CN935+$D$7*CO935+$E$7*U935)</f>
        <v>0</v>
      </c>
      <c r="W935">
        <f>0.61365*exp(17.502*V935/(240.97+V935))</f>
        <v>0</v>
      </c>
      <c r="X935">
        <f>(Y935/Z935*100)</f>
        <v>0</v>
      </c>
      <c r="Y935">
        <f>CF935*(CK935+CL935)/1000</f>
        <v>0</v>
      </c>
      <c r="Z935">
        <f>0.61365*exp(17.502*CM935/(240.97+CM935))</f>
        <v>0</v>
      </c>
      <c r="AA935">
        <f>(W935-CF935*(CK935+CL935)/1000)</f>
        <v>0</v>
      </c>
      <c r="AB935">
        <f>(-I935*44100)</f>
        <v>0</v>
      </c>
      <c r="AC935">
        <f>2*29.3*Q935*0.92*(CM935-V935)</f>
        <v>0</v>
      </c>
      <c r="AD935">
        <f>2*0.95*5.67E-8*(((CM935+$B$7)+273)^4-(V935+273)^4)</f>
        <v>0</v>
      </c>
      <c r="AE935">
        <f>T935+AD935+AB935+AC935</f>
        <v>0</v>
      </c>
      <c r="AF935">
        <v>0</v>
      </c>
      <c r="AG935">
        <v>0</v>
      </c>
      <c r="AH935">
        <f>IF(AF935*$H$13&gt;=AJ935,1.0,(AJ935/(AJ935-AF935*$H$13)))</f>
        <v>0</v>
      </c>
      <c r="AI935">
        <f>(AH935-1)*100</f>
        <v>0</v>
      </c>
      <c r="AJ935">
        <f>MAX(0,($B$13+$C$13*CR935)/(1+$D$13*CR935)*CK935/(CM935+273)*$E$13)</f>
        <v>0</v>
      </c>
      <c r="AK935" t="s">
        <v>303</v>
      </c>
      <c r="AL935" t="s">
        <v>303</v>
      </c>
      <c r="AM935">
        <v>0</v>
      </c>
      <c r="AN935">
        <v>0</v>
      </c>
      <c r="AO935">
        <f>1-AM935/AN935</f>
        <v>0</v>
      </c>
      <c r="AP935">
        <v>0</v>
      </c>
      <c r="AQ935" t="s">
        <v>303</v>
      </c>
      <c r="AR935" t="s">
        <v>303</v>
      </c>
      <c r="AS935">
        <v>0</v>
      </c>
      <c r="AT935">
        <v>0</v>
      </c>
      <c r="AU935">
        <f>1-AS935/AT935</f>
        <v>0</v>
      </c>
      <c r="AV935">
        <v>0.5</v>
      </c>
      <c r="AW935">
        <f>BV935</f>
        <v>0</v>
      </c>
      <c r="AX935">
        <f>K935</f>
        <v>0</v>
      </c>
      <c r="AY935">
        <f>AU935*AV935*AW935</f>
        <v>0</v>
      </c>
      <c r="AZ935">
        <f>(AX935-AP935)/AW935</f>
        <v>0</v>
      </c>
      <c r="BA935">
        <f>(AN935-AT935)/AT935</f>
        <v>0</v>
      </c>
      <c r="BB935">
        <f>AM935/(AO935+AM935/AT935)</f>
        <v>0</v>
      </c>
      <c r="BC935" t="s">
        <v>303</v>
      </c>
      <c r="BD935">
        <v>0</v>
      </c>
      <c r="BE935">
        <f>IF(BD935&lt;&gt;0, BD935, BB935)</f>
        <v>0</v>
      </c>
      <c r="BF935">
        <f>1-BE935/AT935</f>
        <v>0</v>
      </c>
      <c r="BG935">
        <f>(AT935-AS935)/(AT935-BE935)</f>
        <v>0</v>
      </c>
      <c r="BH935">
        <f>(AN935-AT935)/(AN935-BE935)</f>
        <v>0</v>
      </c>
      <c r="BI935">
        <f>(AT935-AS935)/(AT935-AM935)</f>
        <v>0</v>
      </c>
      <c r="BJ935">
        <f>(AN935-AT935)/(AN935-AM935)</f>
        <v>0</v>
      </c>
      <c r="BK935">
        <f>(BG935*BE935/AS935)</f>
        <v>0</v>
      </c>
      <c r="BL935">
        <f>(1-BK935)</f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f>$B$11*CS935+$C$11*CT935+$F$11*CU935*(1-CX935)</f>
        <v>0</v>
      </c>
      <c r="BV935">
        <f>BU935*BW935</f>
        <v>0</v>
      </c>
      <c r="BW935">
        <f>($B$11*$D$9+$C$11*$D$9+$F$11*((DH935+CZ935)/MAX(DH935+CZ935+DI935, 0.1)*$I$9+DI935/MAX(DH935+CZ935+DI935, 0.1)*$J$9))/($B$11+$C$11+$F$11)</f>
        <v>0</v>
      </c>
      <c r="BX935">
        <f>($B$11*$K$9+$C$11*$K$9+$F$11*((DH935+CZ935)/MAX(DH935+CZ935+DI935, 0.1)*$P$9+DI935/MAX(DH935+CZ935+DI935, 0.1)*$Q$9))/($B$11+$C$11+$F$11)</f>
        <v>0</v>
      </c>
      <c r="BY935">
        <v>6</v>
      </c>
      <c r="BZ935">
        <v>0.5</v>
      </c>
      <c r="CA935" t="s">
        <v>304</v>
      </c>
      <c r="CB935">
        <v>2</v>
      </c>
      <c r="CC935">
        <v>1625679051.5</v>
      </c>
      <c r="CD935">
        <v>406.585</v>
      </c>
      <c r="CE935">
        <v>419.961666666667</v>
      </c>
      <c r="CF935">
        <v>26.4216666666667</v>
      </c>
      <c r="CG935">
        <v>21.6337</v>
      </c>
      <c r="CH935">
        <v>420.927333333333</v>
      </c>
      <c r="CI935">
        <v>28.1451</v>
      </c>
      <c r="CJ935">
        <v>500.053666666667</v>
      </c>
      <c r="CK935">
        <v>100.419</v>
      </c>
      <c r="CL935">
        <v>0.1000263</v>
      </c>
      <c r="CM935">
        <v>40.7399</v>
      </c>
      <c r="CN935">
        <v>39.4494</v>
      </c>
      <c r="CO935">
        <v>999.9</v>
      </c>
      <c r="CP935">
        <v>0</v>
      </c>
      <c r="CQ935">
        <v>0</v>
      </c>
      <c r="CR935">
        <v>9997.5</v>
      </c>
      <c r="CS935">
        <v>0</v>
      </c>
      <c r="CT935">
        <v>5.52606</v>
      </c>
      <c r="CU935">
        <v>1045.99333333333</v>
      </c>
      <c r="CV935">
        <v>0.962007333333333</v>
      </c>
      <c r="CW935">
        <v>0.0379926</v>
      </c>
      <c r="CX935">
        <v>0</v>
      </c>
      <c r="CY935">
        <v>1027.41666666667</v>
      </c>
      <c r="CZ935">
        <v>4.99912</v>
      </c>
      <c r="DA935">
        <v>10852.7</v>
      </c>
      <c r="DB935">
        <v>6712.75666666667</v>
      </c>
      <c r="DC935">
        <v>40.729</v>
      </c>
      <c r="DD935">
        <v>42.687</v>
      </c>
      <c r="DE935">
        <v>41.8956666666667</v>
      </c>
      <c r="DF935">
        <v>42.5413333333333</v>
      </c>
      <c r="DG935">
        <v>43.562</v>
      </c>
      <c r="DH935">
        <v>1001.44333333333</v>
      </c>
      <c r="DI935">
        <v>39.55</v>
      </c>
      <c r="DJ935">
        <v>0</v>
      </c>
      <c r="DK935">
        <v>1625679053.6</v>
      </c>
      <c r="DL935">
        <v>0</v>
      </c>
      <c r="DM935">
        <v>1028.20423076923</v>
      </c>
      <c r="DN935">
        <v>-7.56341879870411</v>
      </c>
      <c r="DO935">
        <v>-67.5692307735555</v>
      </c>
      <c r="DP935">
        <v>10859.8538461538</v>
      </c>
      <c r="DQ935">
        <v>15</v>
      </c>
      <c r="DR935">
        <v>1625677134.6</v>
      </c>
      <c r="DS935" t="s">
        <v>305</v>
      </c>
      <c r="DT935">
        <v>1625677128.6</v>
      </c>
      <c r="DU935">
        <v>1625677134.6</v>
      </c>
      <c r="DV935">
        <v>2</v>
      </c>
      <c r="DW935">
        <v>0.041</v>
      </c>
      <c r="DX935">
        <v>0.026</v>
      </c>
      <c r="DY935">
        <v>-14.347</v>
      </c>
      <c r="DZ935">
        <v>-1.389</v>
      </c>
      <c r="EA935">
        <v>420</v>
      </c>
      <c r="EB935">
        <v>5</v>
      </c>
      <c r="EC935">
        <v>0.14</v>
      </c>
      <c r="ED935">
        <v>0.08</v>
      </c>
      <c r="EE935">
        <v>-13.464956097561</v>
      </c>
      <c r="EF935">
        <v>0.586082926829274</v>
      </c>
      <c r="EG935">
        <v>0.0634534207837625</v>
      </c>
      <c r="EH935">
        <v>0</v>
      </c>
      <c r="EI935">
        <v>1028.5403030303</v>
      </c>
      <c r="EJ935">
        <v>-7.64134758298266</v>
      </c>
      <c r="EK935">
        <v>0.747883821995731</v>
      </c>
      <c r="EL935">
        <v>1</v>
      </c>
      <c r="EM935">
        <v>4.79168512195122</v>
      </c>
      <c r="EN935">
        <v>-0.0811858536585253</v>
      </c>
      <c r="EO935">
        <v>0.00969604800608719</v>
      </c>
      <c r="EP935">
        <v>1</v>
      </c>
      <c r="EQ935">
        <v>2</v>
      </c>
      <c r="ER935">
        <v>3</v>
      </c>
      <c r="ES935" t="s">
        <v>349</v>
      </c>
      <c r="ET935">
        <v>100</v>
      </c>
      <c r="EU935">
        <v>100</v>
      </c>
      <c r="EV935">
        <v>-14.342</v>
      </c>
      <c r="EW935">
        <v>-1.7236</v>
      </c>
      <c r="EX935">
        <v>-14.3476998515065</v>
      </c>
      <c r="EY935">
        <v>0.000485247639819423</v>
      </c>
      <c r="EZ935">
        <v>-1.36446825205216e-06</v>
      </c>
      <c r="FA935">
        <v>5.78542989185787e-10</v>
      </c>
      <c r="FB935">
        <v>-1.1099058739466</v>
      </c>
      <c r="FC935">
        <v>-0.0508365997127688</v>
      </c>
      <c r="FD935">
        <v>0.00161886503163497</v>
      </c>
      <c r="FE935">
        <v>-2.08621555845513e-05</v>
      </c>
      <c r="FF935">
        <v>0</v>
      </c>
      <c r="FG935">
        <v>2096</v>
      </c>
      <c r="FH935">
        <v>2</v>
      </c>
      <c r="FI935">
        <v>28</v>
      </c>
      <c r="FJ935">
        <v>32.1</v>
      </c>
      <c r="FK935">
        <v>32</v>
      </c>
      <c r="FL935">
        <v>18</v>
      </c>
      <c r="FM935">
        <v>496.838</v>
      </c>
      <c r="FN935">
        <v>520.223</v>
      </c>
      <c r="FO935">
        <v>48.4657</v>
      </c>
      <c r="FP935">
        <v>27.8381</v>
      </c>
      <c r="FQ935">
        <v>30.0007</v>
      </c>
      <c r="FR935">
        <v>27.489</v>
      </c>
      <c r="FS935">
        <v>27.4266</v>
      </c>
      <c r="FT935">
        <v>21.7474</v>
      </c>
      <c r="FU935">
        <v>0</v>
      </c>
      <c r="FV935">
        <v>51.2235</v>
      </c>
      <c r="FW935">
        <v>49</v>
      </c>
      <c r="FX935">
        <v>420</v>
      </c>
      <c r="FY935">
        <v>22.2151</v>
      </c>
      <c r="FZ935">
        <v>101.552</v>
      </c>
      <c r="GA935">
        <v>96.0222</v>
      </c>
    </row>
    <row r="936" spans="1:183">
      <c r="A936">
        <v>920</v>
      </c>
      <c r="B936">
        <v>1625679054.5</v>
      </c>
      <c r="C936">
        <v>1838.40000009537</v>
      </c>
      <c r="D936" t="s">
        <v>2146</v>
      </c>
      <c r="E936" t="s">
        <v>2147</v>
      </c>
      <c r="F936">
        <v>1</v>
      </c>
      <c r="G936" t="s">
        <v>302</v>
      </c>
      <c r="H936">
        <v>1625679053.5</v>
      </c>
      <c r="I936">
        <f>(J936)/1000</f>
        <v>0</v>
      </c>
      <c r="J936">
        <f>1000*CJ936*AH936*(CF936-CG936)/(100*BY936*(1000-AH936*CF936))</f>
        <v>0</v>
      </c>
      <c r="K936">
        <f>CJ936*AH936*(CE936-CD936*(1000-AH936*CG936)/(1000-AH936*CF936))/(100*BY936)</f>
        <v>0</v>
      </c>
      <c r="L936">
        <f>CD936 - IF(AH936&gt;1, K936*BY936*100.0/(AJ936*CR936), 0)</f>
        <v>0</v>
      </c>
      <c r="M936">
        <f>((S936-I936/2)*L936-K936)/(S936+I936/2)</f>
        <v>0</v>
      </c>
      <c r="N936">
        <f>M936*(CK936+CL936)/1000.0</f>
        <v>0</v>
      </c>
      <c r="O936">
        <f>(CD936 - IF(AH936&gt;1, K936*BY936*100.0/(AJ936*CR936), 0))*(CK936+CL936)/1000.0</f>
        <v>0</v>
      </c>
      <c r="P936">
        <f>2.0/((1/R936-1/Q936)+SIGN(R936)*SQRT((1/R936-1/Q936)*(1/R936-1/Q936) + 4*BZ936/((BZ936+1)*(BZ936+1))*(2*1/R936*1/Q936-1/Q936*1/Q936)))</f>
        <v>0</v>
      </c>
      <c r="Q936">
        <f>IF(LEFT(CA936,1)&lt;&gt;"0",IF(LEFT(CA936,1)="1",3.0,CB936),$D$5+$E$5*(CR936*CK936/($K$5*1000))+$F$5*(CR936*CK936/($K$5*1000))*MAX(MIN(BY936,$J$5),$I$5)*MAX(MIN(BY936,$J$5),$I$5)+$G$5*MAX(MIN(BY936,$J$5),$I$5)*(CR936*CK936/($K$5*1000))+$H$5*(CR936*CK936/($K$5*1000))*(CR936*CK936/($K$5*1000)))</f>
        <v>0</v>
      </c>
      <c r="R936">
        <f>I936*(1000-(1000*0.61365*exp(17.502*V936/(240.97+V936))/(CK936+CL936)+CF936)/2)/(1000*0.61365*exp(17.502*V936/(240.97+V936))/(CK936+CL936)-CF936)</f>
        <v>0</v>
      </c>
      <c r="S936">
        <f>1/((BZ936+1)/(P936/1.6)+1/(Q936/1.37)) + BZ936/((BZ936+1)/(P936/1.6) + BZ936/(Q936/1.37))</f>
        <v>0</v>
      </c>
      <c r="T936">
        <f>(BU936*BX936)</f>
        <v>0</v>
      </c>
      <c r="U936">
        <f>(CM936+(T936+2*0.95*5.67E-8*(((CM936+$B$7)+273)^4-(CM936+273)^4)-44100*I936)/(1.84*29.3*Q936+8*0.95*5.67E-8*(CM936+273)^3))</f>
        <v>0</v>
      </c>
      <c r="V936">
        <f>($C$7*CN936+$D$7*CO936+$E$7*U936)</f>
        <v>0</v>
      </c>
      <c r="W936">
        <f>0.61365*exp(17.502*V936/(240.97+V936))</f>
        <v>0</v>
      </c>
      <c r="X936">
        <f>(Y936/Z936*100)</f>
        <v>0</v>
      </c>
      <c r="Y936">
        <f>CF936*(CK936+CL936)/1000</f>
        <v>0</v>
      </c>
      <c r="Z936">
        <f>0.61365*exp(17.502*CM936/(240.97+CM936))</f>
        <v>0</v>
      </c>
      <c r="AA936">
        <f>(W936-CF936*(CK936+CL936)/1000)</f>
        <v>0</v>
      </c>
      <c r="AB936">
        <f>(-I936*44100)</f>
        <v>0</v>
      </c>
      <c r="AC936">
        <f>2*29.3*Q936*0.92*(CM936-V936)</f>
        <v>0</v>
      </c>
      <c r="AD936">
        <f>2*0.95*5.67E-8*(((CM936+$B$7)+273)^4-(V936+273)^4)</f>
        <v>0</v>
      </c>
      <c r="AE936">
        <f>T936+AD936+AB936+AC936</f>
        <v>0</v>
      </c>
      <c r="AF936">
        <v>0</v>
      </c>
      <c r="AG936">
        <v>0</v>
      </c>
      <c r="AH936">
        <f>IF(AF936*$H$13&gt;=AJ936,1.0,(AJ936/(AJ936-AF936*$H$13)))</f>
        <v>0</v>
      </c>
      <c r="AI936">
        <f>(AH936-1)*100</f>
        <v>0</v>
      </c>
      <c r="AJ936">
        <f>MAX(0,($B$13+$C$13*CR936)/(1+$D$13*CR936)*CK936/(CM936+273)*$E$13)</f>
        <v>0</v>
      </c>
      <c r="AK936" t="s">
        <v>303</v>
      </c>
      <c r="AL936" t="s">
        <v>303</v>
      </c>
      <c r="AM936">
        <v>0</v>
      </c>
      <c r="AN936">
        <v>0</v>
      </c>
      <c r="AO936">
        <f>1-AM936/AN936</f>
        <v>0</v>
      </c>
      <c r="AP936">
        <v>0</v>
      </c>
      <c r="AQ936" t="s">
        <v>303</v>
      </c>
      <c r="AR936" t="s">
        <v>303</v>
      </c>
      <c r="AS936">
        <v>0</v>
      </c>
      <c r="AT936">
        <v>0</v>
      </c>
      <c r="AU936">
        <f>1-AS936/AT936</f>
        <v>0</v>
      </c>
      <c r="AV936">
        <v>0.5</v>
      </c>
      <c r="AW936">
        <f>BV936</f>
        <v>0</v>
      </c>
      <c r="AX936">
        <f>K936</f>
        <v>0</v>
      </c>
      <c r="AY936">
        <f>AU936*AV936*AW936</f>
        <v>0</v>
      </c>
      <c r="AZ936">
        <f>(AX936-AP936)/AW936</f>
        <v>0</v>
      </c>
      <c r="BA936">
        <f>(AN936-AT936)/AT936</f>
        <v>0</v>
      </c>
      <c r="BB936">
        <f>AM936/(AO936+AM936/AT936)</f>
        <v>0</v>
      </c>
      <c r="BC936" t="s">
        <v>303</v>
      </c>
      <c r="BD936">
        <v>0</v>
      </c>
      <c r="BE936">
        <f>IF(BD936&lt;&gt;0, BD936, BB936)</f>
        <v>0</v>
      </c>
      <c r="BF936">
        <f>1-BE936/AT936</f>
        <v>0</v>
      </c>
      <c r="BG936">
        <f>(AT936-AS936)/(AT936-BE936)</f>
        <v>0</v>
      </c>
      <c r="BH936">
        <f>(AN936-AT936)/(AN936-BE936)</f>
        <v>0</v>
      </c>
      <c r="BI936">
        <f>(AT936-AS936)/(AT936-AM936)</f>
        <v>0</v>
      </c>
      <c r="BJ936">
        <f>(AN936-AT936)/(AN936-AM936)</f>
        <v>0</v>
      </c>
      <c r="BK936">
        <f>(BG936*BE936/AS936)</f>
        <v>0</v>
      </c>
      <c r="BL936">
        <f>(1-BK936)</f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f>$B$11*CS936+$C$11*CT936+$F$11*CU936*(1-CX936)</f>
        <v>0</v>
      </c>
      <c r="BV936">
        <f>BU936*BW936</f>
        <v>0</v>
      </c>
      <c r="BW936">
        <f>($B$11*$D$9+$C$11*$D$9+$F$11*((DH936+CZ936)/MAX(DH936+CZ936+DI936, 0.1)*$I$9+DI936/MAX(DH936+CZ936+DI936, 0.1)*$J$9))/($B$11+$C$11+$F$11)</f>
        <v>0</v>
      </c>
      <c r="BX936">
        <f>($B$11*$K$9+$C$11*$K$9+$F$11*((DH936+CZ936)/MAX(DH936+CZ936+DI936, 0.1)*$P$9+DI936/MAX(DH936+CZ936+DI936, 0.1)*$Q$9))/($B$11+$C$11+$F$11)</f>
        <v>0</v>
      </c>
      <c r="BY936">
        <v>6</v>
      </c>
      <c r="BZ936">
        <v>0.5</v>
      </c>
      <c r="CA936" t="s">
        <v>304</v>
      </c>
      <c r="CB936">
        <v>2</v>
      </c>
      <c r="CC936">
        <v>1625679053.5</v>
      </c>
      <c r="CD936">
        <v>406.601</v>
      </c>
      <c r="CE936">
        <v>419.966333333333</v>
      </c>
      <c r="CF936">
        <v>26.4559666666667</v>
      </c>
      <c r="CG936">
        <v>21.6744</v>
      </c>
      <c r="CH936">
        <v>420.943</v>
      </c>
      <c r="CI936">
        <v>28.1797666666667</v>
      </c>
      <c r="CJ936">
        <v>499.969666666667</v>
      </c>
      <c r="CK936">
        <v>100.419666666667</v>
      </c>
      <c r="CL936">
        <v>0.1000042</v>
      </c>
      <c r="CM936">
        <v>40.7609</v>
      </c>
      <c r="CN936">
        <v>39.4605666666667</v>
      </c>
      <c r="CO936">
        <v>999.9</v>
      </c>
      <c r="CP936">
        <v>0</v>
      </c>
      <c r="CQ936">
        <v>0</v>
      </c>
      <c r="CR936">
        <v>9985</v>
      </c>
      <c r="CS936">
        <v>0</v>
      </c>
      <c r="CT936">
        <v>5.51594666666667</v>
      </c>
      <c r="CU936">
        <v>1046.00333333333</v>
      </c>
      <c r="CV936">
        <v>0.961998333333333</v>
      </c>
      <c r="CW936">
        <v>0.0380019</v>
      </c>
      <c r="CX936">
        <v>0</v>
      </c>
      <c r="CY936">
        <v>1027.08</v>
      </c>
      <c r="CZ936">
        <v>4.99912</v>
      </c>
      <c r="DA936">
        <v>10850.8666666667</v>
      </c>
      <c r="DB936">
        <v>6712.83333333333</v>
      </c>
      <c r="DC936">
        <v>40.7083333333333</v>
      </c>
      <c r="DD936">
        <v>42.687</v>
      </c>
      <c r="DE936">
        <v>41.8956666666667</v>
      </c>
      <c r="DF936">
        <v>42.729</v>
      </c>
      <c r="DG936">
        <v>43.6453333333333</v>
      </c>
      <c r="DH936">
        <v>1001.44333333333</v>
      </c>
      <c r="DI936">
        <v>39.56</v>
      </c>
      <c r="DJ936">
        <v>0</v>
      </c>
      <c r="DK936">
        <v>1625679055.4</v>
      </c>
      <c r="DL936">
        <v>0</v>
      </c>
      <c r="DM936">
        <v>1027.9144</v>
      </c>
      <c r="DN936">
        <v>-7.32538459959209</v>
      </c>
      <c r="DO936">
        <v>-67.1615383589031</v>
      </c>
      <c r="DP936">
        <v>10857.56</v>
      </c>
      <c r="DQ936">
        <v>15</v>
      </c>
      <c r="DR936">
        <v>1625677134.6</v>
      </c>
      <c r="DS936" t="s">
        <v>305</v>
      </c>
      <c r="DT936">
        <v>1625677128.6</v>
      </c>
      <c r="DU936">
        <v>1625677134.6</v>
      </c>
      <c r="DV936">
        <v>2</v>
      </c>
      <c r="DW936">
        <v>0.041</v>
      </c>
      <c r="DX936">
        <v>0.026</v>
      </c>
      <c r="DY936">
        <v>-14.347</v>
      </c>
      <c r="DZ936">
        <v>-1.389</v>
      </c>
      <c r="EA936">
        <v>420</v>
      </c>
      <c r="EB936">
        <v>5</v>
      </c>
      <c r="EC936">
        <v>0.14</v>
      </c>
      <c r="ED936">
        <v>0.08</v>
      </c>
      <c r="EE936">
        <v>-13.4476414634146</v>
      </c>
      <c r="EF936">
        <v>0.585687804877988</v>
      </c>
      <c r="EG936">
        <v>0.0633597470723955</v>
      </c>
      <c r="EH936">
        <v>0</v>
      </c>
      <c r="EI936">
        <v>1028.31060606061</v>
      </c>
      <c r="EJ936">
        <v>-7.59211181960155</v>
      </c>
      <c r="EK936">
        <v>0.744262658889866</v>
      </c>
      <c r="EL936">
        <v>1</v>
      </c>
      <c r="EM936">
        <v>4.78957146341463</v>
      </c>
      <c r="EN936">
        <v>-0.0720158885017393</v>
      </c>
      <c r="EO936">
        <v>0.00909413522108582</v>
      </c>
      <c r="EP936">
        <v>1</v>
      </c>
      <c r="EQ936">
        <v>2</v>
      </c>
      <c r="ER936">
        <v>3</v>
      </c>
      <c r="ES936" t="s">
        <v>349</v>
      </c>
      <c r="ET936">
        <v>100</v>
      </c>
      <c r="EU936">
        <v>100</v>
      </c>
      <c r="EV936">
        <v>-14.342</v>
      </c>
      <c r="EW936">
        <v>-1.724</v>
      </c>
      <c r="EX936">
        <v>-14.3476998515065</v>
      </c>
      <c r="EY936">
        <v>0.000485247639819423</v>
      </c>
      <c r="EZ936">
        <v>-1.36446825205216e-06</v>
      </c>
      <c r="FA936">
        <v>5.78542989185787e-10</v>
      </c>
      <c r="FB936">
        <v>-1.1099058739466</v>
      </c>
      <c r="FC936">
        <v>-0.0508365997127688</v>
      </c>
      <c r="FD936">
        <v>0.00161886503163497</v>
      </c>
      <c r="FE936">
        <v>-2.08621555845513e-05</v>
      </c>
      <c r="FF936">
        <v>0</v>
      </c>
      <c r="FG936">
        <v>2096</v>
      </c>
      <c r="FH936">
        <v>2</v>
      </c>
      <c r="FI936">
        <v>28</v>
      </c>
      <c r="FJ936">
        <v>32.1</v>
      </c>
      <c r="FK936">
        <v>32</v>
      </c>
      <c r="FL936">
        <v>18</v>
      </c>
      <c r="FM936">
        <v>496.642</v>
      </c>
      <c r="FN936">
        <v>520.382</v>
      </c>
      <c r="FO936">
        <v>48.4845</v>
      </c>
      <c r="FP936">
        <v>27.8416</v>
      </c>
      <c r="FQ936">
        <v>30.0007</v>
      </c>
      <c r="FR936">
        <v>27.4919</v>
      </c>
      <c r="FS936">
        <v>27.43</v>
      </c>
      <c r="FT936">
        <v>21.7485</v>
      </c>
      <c r="FU936">
        <v>0</v>
      </c>
      <c r="FV936">
        <v>51.2235</v>
      </c>
      <c r="FW936">
        <v>49</v>
      </c>
      <c r="FX936">
        <v>420</v>
      </c>
      <c r="FY936">
        <v>22.2264</v>
      </c>
      <c r="FZ936">
        <v>101.551</v>
      </c>
      <c r="GA936">
        <v>96.0216</v>
      </c>
    </row>
    <row r="937" spans="1:183">
      <c r="A937">
        <v>921</v>
      </c>
      <c r="B937">
        <v>1625679056.5</v>
      </c>
      <c r="C937">
        <v>1840.40000009537</v>
      </c>
      <c r="D937" t="s">
        <v>2148</v>
      </c>
      <c r="E937" t="s">
        <v>2149</v>
      </c>
      <c r="F937">
        <v>1</v>
      </c>
      <c r="G937" t="s">
        <v>302</v>
      </c>
      <c r="H937">
        <v>1625679055.5</v>
      </c>
      <c r="I937">
        <f>(J937)/1000</f>
        <v>0</v>
      </c>
      <c r="J937">
        <f>1000*CJ937*AH937*(CF937-CG937)/(100*BY937*(1000-AH937*CF937))</f>
        <v>0</v>
      </c>
      <c r="K937">
        <f>CJ937*AH937*(CE937-CD937*(1000-AH937*CG937)/(1000-AH937*CF937))/(100*BY937)</f>
        <v>0</v>
      </c>
      <c r="L937">
        <f>CD937 - IF(AH937&gt;1, K937*BY937*100.0/(AJ937*CR937), 0)</f>
        <v>0</v>
      </c>
      <c r="M937">
        <f>((S937-I937/2)*L937-K937)/(S937+I937/2)</f>
        <v>0</v>
      </c>
      <c r="N937">
        <f>M937*(CK937+CL937)/1000.0</f>
        <v>0</v>
      </c>
      <c r="O937">
        <f>(CD937 - IF(AH937&gt;1, K937*BY937*100.0/(AJ937*CR937), 0))*(CK937+CL937)/1000.0</f>
        <v>0</v>
      </c>
      <c r="P937">
        <f>2.0/((1/R937-1/Q937)+SIGN(R937)*SQRT((1/R937-1/Q937)*(1/R937-1/Q937) + 4*BZ937/((BZ937+1)*(BZ937+1))*(2*1/R937*1/Q937-1/Q937*1/Q937)))</f>
        <v>0</v>
      </c>
      <c r="Q937">
        <f>IF(LEFT(CA937,1)&lt;&gt;"0",IF(LEFT(CA937,1)="1",3.0,CB937),$D$5+$E$5*(CR937*CK937/($K$5*1000))+$F$5*(CR937*CK937/($K$5*1000))*MAX(MIN(BY937,$J$5),$I$5)*MAX(MIN(BY937,$J$5),$I$5)+$G$5*MAX(MIN(BY937,$J$5),$I$5)*(CR937*CK937/($K$5*1000))+$H$5*(CR937*CK937/($K$5*1000))*(CR937*CK937/($K$5*1000)))</f>
        <v>0</v>
      </c>
      <c r="R937">
        <f>I937*(1000-(1000*0.61365*exp(17.502*V937/(240.97+V937))/(CK937+CL937)+CF937)/2)/(1000*0.61365*exp(17.502*V937/(240.97+V937))/(CK937+CL937)-CF937)</f>
        <v>0</v>
      </c>
      <c r="S937">
        <f>1/((BZ937+1)/(P937/1.6)+1/(Q937/1.37)) + BZ937/((BZ937+1)/(P937/1.6) + BZ937/(Q937/1.37))</f>
        <v>0</v>
      </c>
      <c r="T937">
        <f>(BU937*BX937)</f>
        <v>0</v>
      </c>
      <c r="U937">
        <f>(CM937+(T937+2*0.95*5.67E-8*(((CM937+$B$7)+273)^4-(CM937+273)^4)-44100*I937)/(1.84*29.3*Q937+8*0.95*5.67E-8*(CM937+273)^3))</f>
        <v>0</v>
      </c>
      <c r="V937">
        <f>($C$7*CN937+$D$7*CO937+$E$7*U937)</f>
        <v>0</v>
      </c>
      <c r="W937">
        <f>0.61365*exp(17.502*V937/(240.97+V937))</f>
        <v>0</v>
      </c>
      <c r="X937">
        <f>(Y937/Z937*100)</f>
        <v>0</v>
      </c>
      <c r="Y937">
        <f>CF937*(CK937+CL937)/1000</f>
        <v>0</v>
      </c>
      <c r="Z937">
        <f>0.61365*exp(17.502*CM937/(240.97+CM937))</f>
        <v>0</v>
      </c>
      <c r="AA937">
        <f>(W937-CF937*(CK937+CL937)/1000)</f>
        <v>0</v>
      </c>
      <c r="AB937">
        <f>(-I937*44100)</f>
        <v>0</v>
      </c>
      <c r="AC937">
        <f>2*29.3*Q937*0.92*(CM937-V937)</f>
        <v>0</v>
      </c>
      <c r="AD937">
        <f>2*0.95*5.67E-8*(((CM937+$B$7)+273)^4-(V937+273)^4)</f>
        <v>0</v>
      </c>
      <c r="AE937">
        <f>T937+AD937+AB937+AC937</f>
        <v>0</v>
      </c>
      <c r="AF937">
        <v>0</v>
      </c>
      <c r="AG937">
        <v>0</v>
      </c>
      <c r="AH937">
        <f>IF(AF937*$H$13&gt;=AJ937,1.0,(AJ937/(AJ937-AF937*$H$13)))</f>
        <v>0</v>
      </c>
      <c r="AI937">
        <f>(AH937-1)*100</f>
        <v>0</v>
      </c>
      <c r="AJ937">
        <f>MAX(0,($B$13+$C$13*CR937)/(1+$D$13*CR937)*CK937/(CM937+273)*$E$13)</f>
        <v>0</v>
      </c>
      <c r="AK937" t="s">
        <v>303</v>
      </c>
      <c r="AL937" t="s">
        <v>303</v>
      </c>
      <c r="AM937">
        <v>0</v>
      </c>
      <c r="AN937">
        <v>0</v>
      </c>
      <c r="AO937">
        <f>1-AM937/AN937</f>
        <v>0</v>
      </c>
      <c r="AP937">
        <v>0</v>
      </c>
      <c r="AQ937" t="s">
        <v>303</v>
      </c>
      <c r="AR937" t="s">
        <v>303</v>
      </c>
      <c r="AS937">
        <v>0</v>
      </c>
      <c r="AT937">
        <v>0</v>
      </c>
      <c r="AU937">
        <f>1-AS937/AT937</f>
        <v>0</v>
      </c>
      <c r="AV937">
        <v>0.5</v>
      </c>
      <c r="AW937">
        <f>BV937</f>
        <v>0</v>
      </c>
      <c r="AX937">
        <f>K937</f>
        <v>0</v>
      </c>
      <c r="AY937">
        <f>AU937*AV937*AW937</f>
        <v>0</v>
      </c>
      <c r="AZ937">
        <f>(AX937-AP937)/AW937</f>
        <v>0</v>
      </c>
      <c r="BA937">
        <f>(AN937-AT937)/AT937</f>
        <v>0</v>
      </c>
      <c r="BB937">
        <f>AM937/(AO937+AM937/AT937)</f>
        <v>0</v>
      </c>
      <c r="BC937" t="s">
        <v>303</v>
      </c>
      <c r="BD937">
        <v>0</v>
      </c>
      <c r="BE937">
        <f>IF(BD937&lt;&gt;0, BD937, BB937)</f>
        <v>0</v>
      </c>
      <c r="BF937">
        <f>1-BE937/AT937</f>
        <v>0</v>
      </c>
      <c r="BG937">
        <f>(AT937-AS937)/(AT937-BE937)</f>
        <v>0</v>
      </c>
      <c r="BH937">
        <f>(AN937-AT937)/(AN937-BE937)</f>
        <v>0</v>
      </c>
      <c r="BI937">
        <f>(AT937-AS937)/(AT937-AM937)</f>
        <v>0</v>
      </c>
      <c r="BJ937">
        <f>(AN937-AT937)/(AN937-AM937)</f>
        <v>0</v>
      </c>
      <c r="BK937">
        <f>(BG937*BE937/AS937)</f>
        <v>0</v>
      </c>
      <c r="BL937">
        <f>(1-BK937)</f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f>$B$11*CS937+$C$11*CT937+$F$11*CU937*(1-CX937)</f>
        <v>0</v>
      </c>
      <c r="BV937">
        <f>BU937*BW937</f>
        <v>0</v>
      </c>
      <c r="BW937">
        <f>($B$11*$D$9+$C$11*$D$9+$F$11*((DH937+CZ937)/MAX(DH937+CZ937+DI937, 0.1)*$I$9+DI937/MAX(DH937+CZ937+DI937, 0.1)*$J$9))/($B$11+$C$11+$F$11)</f>
        <v>0</v>
      </c>
      <c r="BX937">
        <f>($B$11*$K$9+$C$11*$K$9+$F$11*((DH937+CZ937)/MAX(DH937+CZ937+DI937, 0.1)*$P$9+DI937/MAX(DH937+CZ937+DI937, 0.1)*$Q$9))/($B$11+$C$11+$F$11)</f>
        <v>0</v>
      </c>
      <c r="BY937">
        <v>6</v>
      </c>
      <c r="BZ937">
        <v>0.5</v>
      </c>
      <c r="CA937" t="s">
        <v>304</v>
      </c>
      <c r="CB937">
        <v>2</v>
      </c>
      <c r="CC937">
        <v>1625679055.5</v>
      </c>
      <c r="CD937">
        <v>406.613666666667</v>
      </c>
      <c r="CE937">
        <v>419.937666666667</v>
      </c>
      <c r="CF937">
        <v>26.4919666666667</v>
      </c>
      <c r="CG937">
        <v>21.7171333333333</v>
      </c>
      <c r="CH937">
        <v>420.955666666667</v>
      </c>
      <c r="CI937">
        <v>28.2160666666667</v>
      </c>
      <c r="CJ937">
        <v>499.979333333333</v>
      </c>
      <c r="CK937">
        <v>100.42</v>
      </c>
      <c r="CL937">
        <v>0.0997481</v>
      </c>
      <c r="CM937">
        <v>40.7795</v>
      </c>
      <c r="CN937">
        <v>39.4844666666667</v>
      </c>
      <c r="CO937">
        <v>999.9</v>
      </c>
      <c r="CP937">
        <v>0</v>
      </c>
      <c r="CQ937">
        <v>0</v>
      </c>
      <c r="CR937">
        <v>10011.2333333333</v>
      </c>
      <c r="CS937">
        <v>0</v>
      </c>
      <c r="CT937">
        <v>5.52973666666667</v>
      </c>
      <c r="CU937">
        <v>1046</v>
      </c>
      <c r="CV937">
        <v>0.961998333333333</v>
      </c>
      <c r="CW937">
        <v>0.0380019</v>
      </c>
      <c r="CX937">
        <v>0</v>
      </c>
      <c r="CY937">
        <v>1026.83666666667</v>
      </c>
      <c r="CZ937">
        <v>4.99912</v>
      </c>
      <c r="DA937">
        <v>10848.5333333333</v>
      </c>
      <c r="DB937">
        <v>6712.81333333333</v>
      </c>
      <c r="DC937">
        <v>40.7286666666667</v>
      </c>
      <c r="DD937">
        <v>42.687</v>
      </c>
      <c r="DE937">
        <v>41.9373333333333</v>
      </c>
      <c r="DF937">
        <v>42.6663333333333</v>
      </c>
      <c r="DG937">
        <v>43.6663333333333</v>
      </c>
      <c r="DH937">
        <v>1001.44</v>
      </c>
      <c r="DI937">
        <v>39.56</v>
      </c>
      <c r="DJ937">
        <v>0</v>
      </c>
      <c r="DK937">
        <v>1625679057.2</v>
      </c>
      <c r="DL937">
        <v>0</v>
      </c>
      <c r="DM937">
        <v>1027.71961538462</v>
      </c>
      <c r="DN937">
        <v>-7.31247863599804</v>
      </c>
      <c r="DO937">
        <v>-65.7470085863923</v>
      </c>
      <c r="DP937">
        <v>10855.9038461538</v>
      </c>
      <c r="DQ937">
        <v>15</v>
      </c>
      <c r="DR937">
        <v>1625677134.6</v>
      </c>
      <c r="DS937" t="s">
        <v>305</v>
      </c>
      <c r="DT937">
        <v>1625677128.6</v>
      </c>
      <c r="DU937">
        <v>1625677134.6</v>
      </c>
      <c r="DV937">
        <v>2</v>
      </c>
      <c r="DW937">
        <v>0.041</v>
      </c>
      <c r="DX937">
        <v>0.026</v>
      </c>
      <c r="DY937">
        <v>-14.347</v>
      </c>
      <c r="DZ937">
        <v>-1.389</v>
      </c>
      <c r="EA937">
        <v>420</v>
      </c>
      <c r="EB937">
        <v>5</v>
      </c>
      <c r="EC937">
        <v>0.14</v>
      </c>
      <c r="ED937">
        <v>0.08</v>
      </c>
      <c r="EE937">
        <v>-13.4294512195122</v>
      </c>
      <c r="EF937">
        <v>0.655973519163745</v>
      </c>
      <c r="EG937">
        <v>0.0688051937983954</v>
      </c>
      <c r="EH937">
        <v>0</v>
      </c>
      <c r="EI937">
        <v>1028.088</v>
      </c>
      <c r="EJ937">
        <v>-7.85617567355773</v>
      </c>
      <c r="EK937">
        <v>0.809245857043986</v>
      </c>
      <c r="EL937">
        <v>1</v>
      </c>
      <c r="EM937">
        <v>4.78638951219512</v>
      </c>
      <c r="EN937">
        <v>-0.0604603484320613</v>
      </c>
      <c r="EO937">
        <v>0.0078279929057695</v>
      </c>
      <c r="EP937">
        <v>1</v>
      </c>
      <c r="EQ937">
        <v>2</v>
      </c>
      <c r="ER937">
        <v>3</v>
      </c>
      <c r="ES937" t="s">
        <v>349</v>
      </c>
      <c r="ET937">
        <v>100</v>
      </c>
      <c r="EU937">
        <v>100</v>
      </c>
      <c r="EV937">
        <v>-14.342</v>
      </c>
      <c r="EW937">
        <v>-1.7243</v>
      </c>
      <c r="EX937">
        <v>-14.3476998515065</v>
      </c>
      <c r="EY937">
        <v>0.000485247639819423</v>
      </c>
      <c r="EZ937">
        <v>-1.36446825205216e-06</v>
      </c>
      <c r="FA937">
        <v>5.78542989185787e-10</v>
      </c>
      <c r="FB937">
        <v>-1.1099058739466</v>
      </c>
      <c r="FC937">
        <v>-0.0508365997127688</v>
      </c>
      <c r="FD937">
        <v>0.00161886503163497</v>
      </c>
      <c r="FE937">
        <v>-2.08621555845513e-05</v>
      </c>
      <c r="FF937">
        <v>0</v>
      </c>
      <c r="FG937">
        <v>2096</v>
      </c>
      <c r="FH937">
        <v>2</v>
      </c>
      <c r="FI937">
        <v>28</v>
      </c>
      <c r="FJ937">
        <v>32.1</v>
      </c>
      <c r="FK937">
        <v>32</v>
      </c>
      <c r="FL937">
        <v>18</v>
      </c>
      <c r="FM937">
        <v>496.627</v>
      </c>
      <c r="FN937">
        <v>520.372</v>
      </c>
      <c r="FO937">
        <v>48.503</v>
      </c>
      <c r="FP937">
        <v>27.8458</v>
      </c>
      <c r="FQ937">
        <v>30.0005</v>
      </c>
      <c r="FR937">
        <v>27.4953</v>
      </c>
      <c r="FS937">
        <v>27.4329</v>
      </c>
      <c r="FT937">
        <v>21.7508</v>
      </c>
      <c r="FU937">
        <v>0</v>
      </c>
      <c r="FV937">
        <v>51.6426</v>
      </c>
      <c r="FW937">
        <v>49</v>
      </c>
      <c r="FX937">
        <v>420</v>
      </c>
      <c r="FY937">
        <v>22.2284</v>
      </c>
      <c r="FZ937">
        <v>101.55</v>
      </c>
      <c r="GA937">
        <v>96.0195</v>
      </c>
    </row>
    <row r="938" spans="1:183">
      <c r="A938">
        <v>922</v>
      </c>
      <c r="B938">
        <v>1625679058.5</v>
      </c>
      <c r="C938">
        <v>1842.40000009537</v>
      </c>
      <c r="D938" t="s">
        <v>2150</v>
      </c>
      <c r="E938" t="s">
        <v>2151</v>
      </c>
      <c r="F938">
        <v>1</v>
      </c>
      <c r="G938" t="s">
        <v>302</v>
      </c>
      <c r="H938">
        <v>1625679057.5</v>
      </c>
      <c r="I938">
        <f>(J938)/1000</f>
        <v>0</v>
      </c>
      <c r="J938">
        <f>1000*CJ938*AH938*(CF938-CG938)/(100*BY938*(1000-AH938*CF938))</f>
        <v>0</v>
      </c>
      <c r="K938">
        <f>CJ938*AH938*(CE938-CD938*(1000-AH938*CG938)/(1000-AH938*CF938))/(100*BY938)</f>
        <v>0</v>
      </c>
      <c r="L938">
        <f>CD938 - IF(AH938&gt;1, K938*BY938*100.0/(AJ938*CR938), 0)</f>
        <v>0</v>
      </c>
      <c r="M938">
        <f>((S938-I938/2)*L938-K938)/(S938+I938/2)</f>
        <v>0</v>
      </c>
      <c r="N938">
        <f>M938*(CK938+CL938)/1000.0</f>
        <v>0</v>
      </c>
      <c r="O938">
        <f>(CD938 - IF(AH938&gt;1, K938*BY938*100.0/(AJ938*CR938), 0))*(CK938+CL938)/1000.0</f>
        <v>0</v>
      </c>
      <c r="P938">
        <f>2.0/((1/R938-1/Q938)+SIGN(R938)*SQRT((1/R938-1/Q938)*(1/R938-1/Q938) + 4*BZ938/((BZ938+1)*(BZ938+1))*(2*1/R938*1/Q938-1/Q938*1/Q938)))</f>
        <v>0</v>
      </c>
      <c r="Q938">
        <f>IF(LEFT(CA938,1)&lt;&gt;"0",IF(LEFT(CA938,1)="1",3.0,CB938),$D$5+$E$5*(CR938*CK938/($K$5*1000))+$F$5*(CR938*CK938/($K$5*1000))*MAX(MIN(BY938,$J$5),$I$5)*MAX(MIN(BY938,$J$5),$I$5)+$G$5*MAX(MIN(BY938,$J$5),$I$5)*(CR938*CK938/($K$5*1000))+$H$5*(CR938*CK938/($K$5*1000))*(CR938*CK938/($K$5*1000)))</f>
        <v>0</v>
      </c>
      <c r="R938">
        <f>I938*(1000-(1000*0.61365*exp(17.502*V938/(240.97+V938))/(CK938+CL938)+CF938)/2)/(1000*0.61365*exp(17.502*V938/(240.97+V938))/(CK938+CL938)-CF938)</f>
        <v>0</v>
      </c>
      <c r="S938">
        <f>1/((BZ938+1)/(P938/1.6)+1/(Q938/1.37)) + BZ938/((BZ938+1)/(P938/1.6) + BZ938/(Q938/1.37))</f>
        <v>0</v>
      </c>
      <c r="T938">
        <f>(BU938*BX938)</f>
        <v>0</v>
      </c>
      <c r="U938">
        <f>(CM938+(T938+2*0.95*5.67E-8*(((CM938+$B$7)+273)^4-(CM938+273)^4)-44100*I938)/(1.84*29.3*Q938+8*0.95*5.67E-8*(CM938+273)^3))</f>
        <v>0</v>
      </c>
      <c r="V938">
        <f>($C$7*CN938+$D$7*CO938+$E$7*U938)</f>
        <v>0</v>
      </c>
      <c r="W938">
        <f>0.61365*exp(17.502*V938/(240.97+V938))</f>
        <v>0</v>
      </c>
      <c r="X938">
        <f>(Y938/Z938*100)</f>
        <v>0</v>
      </c>
      <c r="Y938">
        <f>CF938*(CK938+CL938)/1000</f>
        <v>0</v>
      </c>
      <c r="Z938">
        <f>0.61365*exp(17.502*CM938/(240.97+CM938))</f>
        <v>0</v>
      </c>
      <c r="AA938">
        <f>(W938-CF938*(CK938+CL938)/1000)</f>
        <v>0</v>
      </c>
      <c r="AB938">
        <f>(-I938*44100)</f>
        <v>0</v>
      </c>
      <c r="AC938">
        <f>2*29.3*Q938*0.92*(CM938-V938)</f>
        <v>0</v>
      </c>
      <c r="AD938">
        <f>2*0.95*5.67E-8*(((CM938+$B$7)+273)^4-(V938+273)^4)</f>
        <v>0</v>
      </c>
      <c r="AE938">
        <f>T938+AD938+AB938+AC938</f>
        <v>0</v>
      </c>
      <c r="AF938">
        <v>0</v>
      </c>
      <c r="AG938">
        <v>0</v>
      </c>
      <c r="AH938">
        <f>IF(AF938*$H$13&gt;=AJ938,1.0,(AJ938/(AJ938-AF938*$H$13)))</f>
        <v>0</v>
      </c>
      <c r="AI938">
        <f>(AH938-1)*100</f>
        <v>0</v>
      </c>
      <c r="AJ938">
        <f>MAX(0,($B$13+$C$13*CR938)/(1+$D$13*CR938)*CK938/(CM938+273)*$E$13)</f>
        <v>0</v>
      </c>
      <c r="AK938" t="s">
        <v>303</v>
      </c>
      <c r="AL938" t="s">
        <v>303</v>
      </c>
      <c r="AM938">
        <v>0</v>
      </c>
      <c r="AN938">
        <v>0</v>
      </c>
      <c r="AO938">
        <f>1-AM938/AN938</f>
        <v>0</v>
      </c>
      <c r="AP938">
        <v>0</v>
      </c>
      <c r="AQ938" t="s">
        <v>303</v>
      </c>
      <c r="AR938" t="s">
        <v>303</v>
      </c>
      <c r="AS938">
        <v>0</v>
      </c>
      <c r="AT938">
        <v>0</v>
      </c>
      <c r="AU938">
        <f>1-AS938/AT938</f>
        <v>0</v>
      </c>
      <c r="AV938">
        <v>0.5</v>
      </c>
      <c r="AW938">
        <f>BV938</f>
        <v>0</v>
      </c>
      <c r="AX938">
        <f>K938</f>
        <v>0</v>
      </c>
      <c r="AY938">
        <f>AU938*AV938*AW938</f>
        <v>0</v>
      </c>
      <c r="AZ938">
        <f>(AX938-AP938)/AW938</f>
        <v>0</v>
      </c>
      <c r="BA938">
        <f>(AN938-AT938)/AT938</f>
        <v>0</v>
      </c>
      <c r="BB938">
        <f>AM938/(AO938+AM938/AT938)</f>
        <v>0</v>
      </c>
      <c r="BC938" t="s">
        <v>303</v>
      </c>
      <c r="BD938">
        <v>0</v>
      </c>
      <c r="BE938">
        <f>IF(BD938&lt;&gt;0, BD938, BB938)</f>
        <v>0</v>
      </c>
      <c r="BF938">
        <f>1-BE938/AT938</f>
        <v>0</v>
      </c>
      <c r="BG938">
        <f>(AT938-AS938)/(AT938-BE938)</f>
        <v>0</v>
      </c>
      <c r="BH938">
        <f>(AN938-AT938)/(AN938-BE938)</f>
        <v>0</v>
      </c>
      <c r="BI938">
        <f>(AT938-AS938)/(AT938-AM938)</f>
        <v>0</v>
      </c>
      <c r="BJ938">
        <f>(AN938-AT938)/(AN938-AM938)</f>
        <v>0</v>
      </c>
      <c r="BK938">
        <f>(BG938*BE938/AS938)</f>
        <v>0</v>
      </c>
      <c r="BL938">
        <f>(1-BK938)</f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f>$B$11*CS938+$C$11*CT938+$F$11*CU938*(1-CX938)</f>
        <v>0</v>
      </c>
      <c r="BV938">
        <f>BU938*BW938</f>
        <v>0</v>
      </c>
      <c r="BW938">
        <f>($B$11*$D$9+$C$11*$D$9+$F$11*((DH938+CZ938)/MAX(DH938+CZ938+DI938, 0.1)*$I$9+DI938/MAX(DH938+CZ938+DI938, 0.1)*$J$9))/($B$11+$C$11+$F$11)</f>
        <v>0</v>
      </c>
      <c r="BX938">
        <f>($B$11*$K$9+$C$11*$K$9+$F$11*((DH938+CZ938)/MAX(DH938+CZ938+DI938, 0.1)*$P$9+DI938/MAX(DH938+CZ938+DI938, 0.1)*$Q$9))/($B$11+$C$11+$F$11)</f>
        <v>0</v>
      </c>
      <c r="BY938">
        <v>6</v>
      </c>
      <c r="BZ938">
        <v>0.5</v>
      </c>
      <c r="CA938" t="s">
        <v>304</v>
      </c>
      <c r="CB938">
        <v>2</v>
      </c>
      <c r="CC938">
        <v>1625679057.5</v>
      </c>
      <c r="CD938">
        <v>406.622333333333</v>
      </c>
      <c r="CE938">
        <v>419.935666666667</v>
      </c>
      <c r="CF938">
        <v>26.5300666666667</v>
      </c>
      <c r="CG938">
        <v>21.7517</v>
      </c>
      <c r="CH938">
        <v>420.964666666667</v>
      </c>
      <c r="CI938">
        <v>28.2545333333333</v>
      </c>
      <c r="CJ938">
        <v>500.081</v>
      </c>
      <c r="CK938">
        <v>100.419</v>
      </c>
      <c r="CL938">
        <v>0.100017733333333</v>
      </c>
      <c r="CM938">
        <v>40.7994666666667</v>
      </c>
      <c r="CN938">
        <v>39.5138</v>
      </c>
      <c r="CO938">
        <v>999.9</v>
      </c>
      <c r="CP938">
        <v>0</v>
      </c>
      <c r="CQ938">
        <v>0</v>
      </c>
      <c r="CR938">
        <v>10012.5333333333</v>
      </c>
      <c r="CS938">
        <v>0</v>
      </c>
      <c r="CT938">
        <v>5.55225</v>
      </c>
      <c r="CU938">
        <v>1045.98333333333</v>
      </c>
      <c r="CV938">
        <v>0.962007666666667</v>
      </c>
      <c r="CW938">
        <v>0.0379924666666667</v>
      </c>
      <c r="CX938">
        <v>0</v>
      </c>
      <c r="CY938">
        <v>1026.80333333333</v>
      </c>
      <c r="CZ938">
        <v>4.99912</v>
      </c>
      <c r="DA938">
        <v>10845.6333333333</v>
      </c>
      <c r="DB938">
        <v>6712.68666666667</v>
      </c>
      <c r="DC938">
        <v>40.7286666666667</v>
      </c>
      <c r="DD938">
        <v>42.687</v>
      </c>
      <c r="DE938">
        <v>41.9996666666667</v>
      </c>
      <c r="DF938">
        <v>42.5416666666667</v>
      </c>
      <c r="DG938">
        <v>43.604</v>
      </c>
      <c r="DH938">
        <v>1001.43333333333</v>
      </c>
      <c r="DI938">
        <v>39.55</v>
      </c>
      <c r="DJ938">
        <v>0</v>
      </c>
      <c r="DK938">
        <v>1625679059.6</v>
      </c>
      <c r="DL938">
        <v>0</v>
      </c>
      <c r="DM938">
        <v>1027.44</v>
      </c>
      <c r="DN938">
        <v>-6.94974358577726</v>
      </c>
      <c r="DO938">
        <v>-67.2307692301653</v>
      </c>
      <c r="DP938">
        <v>10853.1576923077</v>
      </c>
      <c r="DQ938">
        <v>15</v>
      </c>
      <c r="DR938">
        <v>1625677134.6</v>
      </c>
      <c r="DS938" t="s">
        <v>305</v>
      </c>
      <c r="DT938">
        <v>1625677128.6</v>
      </c>
      <c r="DU938">
        <v>1625677134.6</v>
      </c>
      <c r="DV938">
        <v>2</v>
      </c>
      <c r="DW938">
        <v>0.041</v>
      </c>
      <c r="DX938">
        <v>0.026</v>
      </c>
      <c r="DY938">
        <v>-14.347</v>
      </c>
      <c r="DZ938">
        <v>-1.389</v>
      </c>
      <c r="EA938">
        <v>420</v>
      </c>
      <c r="EB938">
        <v>5</v>
      </c>
      <c r="EC938">
        <v>0.14</v>
      </c>
      <c r="ED938">
        <v>0.08</v>
      </c>
      <c r="EE938">
        <v>-13.4108219512195</v>
      </c>
      <c r="EF938">
        <v>0.695500348432067</v>
      </c>
      <c r="EG938">
        <v>0.0719307543445987</v>
      </c>
      <c r="EH938">
        <v>0</v>
      </c>
      <c r="EI938">
        <v>1027.78121212121</v>
      </c>
      <c r="EJ938">
        <v>-7.2836305795237</v>
      </c>
      <c r="EK938">
        <v>0.710969281081079</v>
      </c>
      <c r="EL938">
        <v>1</v>
      </c>
      <c r="EM938">
        <v>4.78419853658537</v>
      </c>
      <c r="EN938">
        <v>-0.0473987456445847</v>
      </c>
      <c r="EO938">
        <v>0.00670475206830509</v>
      </c>
      <c r="EP938">
        <v>1</v>
      </c>
      <c r="EQ938">
        <v>2</v>
      </c>
      <c r="ER938">
        <v>3</v>
      </c>
      <c r="ES938" t="s">
        <v>349</v>
      </c>
      <c r="ET938">
        <v>100</v>
      </c>
      <c r="EU938">
        <v>100</v>
      </c>
      <c r="EV938">
        <v>-14.342</v>
      </c>
      <c r="EW938">
        <v>-1.7246</v>
      </c>
      <c r="EX938">
        <v>-14.3476998515065</v>
      </c>
      <c r="EY938">
        <v>0.000485247639819423</v>
      </c>
      <c r="EZ938">
        <v>-1.36446825205216e-06</v>
      </c>
      <c r="FA938">
        <v>5.78542989185787e-10</v>
      </c>
      <c r="FB938">
        <v>-1.1099058739466</v>
      </c>
      <c r="FC938">
        <v>-0.0508365997127688</v>
      </c>
      <c r="FD938">
        <v>0.00161886503163497</v>
      </c>
      <c r="FE938">
        <v>-2.08621555845513e-05</v>
      </c>
      <c r="FF938">
        <v>0</v>
      </c>
      <c r="FG938">
        <v>2096</v>
      </c>
      <c r="FH938">
        <v>2</v>
      </c>
      <c r="FI938">
        <v>28</v>
      </c>
      <c r="FJ938">
        <v>32.2</v>
      </c>
      <c r="FK938">
        <v>32.1</v>
      </c>
      <c r="FL938">
        <v>18</v>
      </c>
      <c r="FM938">
        <v>496.592</v>
      </c>
      <c r="FN938">
        <v>520.346</v>
      </c>
      <c r="FO938">
        <v>48.5206</v>
      </c>
      <c r="FP938">
        <v>27.8493</v>
      </c>
      <c r="FQ938">
        <v>30.0003</v>
      </c>
      <c r="FR938">
        <v>27.4982</v>
      </c>
      <c r="FS938">
        <v>27.4359</v>
      </c>
      <c r="FT938">
        <v>21.7481</v>
      </c>
      <c r="FU938">
        <v>0</v>
      </c>
      <c r="FV938">
        <v>51.6426</v>
      </c>
      <c r="FW938">
        <v>49</v>
      </c>
      <c r="FX938">
        <v>420</v>
      </c>
      <c r="FY938">
        <v>22.2289</v>
      </c>
      <c r="FZ938">
        <v>101.551</v>
      </c>
      <c r="GA938">
        <v>96.0177</v>
      </c>
    </row>
    <row r="939" spans="1:183">
      <c r="A939">
        <v>923</v>
      </c>
      <c r="B939">
        <v>1625679060.5</v>
      </c>
      <c r="C939">
        <v>1844.40000009537</v>
      </c>
      <c r="D939" t="s">
        <v>2152</v>
      </c>
      <c r="E939" t="s">
        <v>2153</v>
      </c>
      <c r="F939">
        <v>1</v>
      </c>
      <c r="G939" t="s">
        <v>302</v>
      </c>
      <c r="H939">
        <v>1625679059.5</v>
      </c>
      <c r="I939">
        <f>(J939)/1000</f>
        <v>0</v>
      </c>
      <c r="J939">
        <f>1000*CJ939*AH939*(CF939-CG939)/(100*BY939*(1000-AH939*CF939))</f>
        <v>0</v>
      </c>
      <c r="K939">
        <f>CJ939*AH939*(CE939-CD939*(1000-AH939*CG939)/(1000-AH939*CF939))/(100*BY939)</f>
        <v>0</v>
      </c>
      <c r="L939">
        <f>CD939 - IF(AH939&gt;1, K939*BY939*100.0/(AJ939*CR939), 0)</f>
        <v>0</v>
      </c>
      <c r="M939">
        <f>((S939-I939/2)*L939-K939)/(S939+I939/2)</f>
        <v>0</v>
      </c>
      <c r="N939">
        <f>M939*(CK939+CL939)/1000.0</f>
        <v>0</v>
      </c>
      <c r="O939">
        <f>(CD939 - IF(AH939&gt;1, K939*BY939*100.0/(AJ939*CR939), 0))*(CK939+CL939)/1000.0</f>
        <v>0</v>
      </c>
      <c r="P939">
        <f>2.0/((1/R939-1/Q939)+SIGN(R939)*SQRT((1/R939-1/Q939)*(1/R939-1/Q939) + 4*BZ939/((BZ939+1)*(BZ939+1))*(2*1/R939*1/Q939-1/Q939*1/Q939)))</f>
        <v>0</v>
      </c>
      <c r="Q939">
        <f>IF(LEFT(CA939,1)&lt;&gt;"0",IF(LEFT(CA939,1)="1",3.0,CB939),$D$5+$E$5*(CR939*CK939/($K$5*1000))+$F$5*(CR939*CK939/($K$5*1000))*MAX(MIN(BY939,$J$5),$I$5)*MAX(MIN(BY939,$J$5),$I$5)+$G$5*MAX(MIN(BY939,$J$5),$I$5)*(CR939*CK939/($K$5*1000))+$H$5*(CR939*CK939/($K$5*1000))*(CR939*CK939/($K$5*1000)))</f>
        <v>0</v>
      </c>
      <c r="R939">
        <f>I939*(1000-(1000*0.61365*exp(17.502*V939/(240.97+V939))/(CK939+CL939)+CF939)/2)/(1000*0.61365*exp(17.502*V939/(240.97+V939))/(CK939+CL939)-CF939)</f>
        <v>0</v>
      </c>
      <c r="S939">
        <f>1/((BZ939+1)/(P939/1.6)+1/(Q939/1.37)) + BZ939/((BZ939+1)/(P939/1.6) + BZ939/(Q939/1.37))</f>
        <v>0</v>
      </c>
      <c r="T939">
        <f>(BU939*BX939)</f>
        <v>0</v>
      </c>
      <c r="U939">
        <f>(CM939+(T939+2*0.95*5.67E-8*(((CM939+$B$7)+273)^4-(CM939+273)^4)-44100*I939)/(1.84*29.3*Q939+8*0.95*5.67E-8*(CM939+273)^3))</f>
        <v>0</v>
      </c>
      <c r="V939">
        <f>($C$7*CN939+$D$7*CO939+$E$7*U939)</f>
        <v>0</v>
      </c>
      <c r="W939">
        <f>0.61365*exp(17.502*V939/(240.97+V939))</f>
        <v>0</v>
      </c>
      <c r="X939">
        <f>(Y939/Z939*100)</f>
        <v>0</v>
      </c>
      <c r="Y939">
        <f>CF939*(CK939+CL939)/1000</f>
        <v>0</v>
      </c>
      <c r="Z939">
        <f>0.61365*exp(17.502*CM939/(240.97+CM939))</f>
        <v>0</v>
      </c>
      <c r="AA939">
        <f>(W939-CF939*(CK939+CL939)/1000)</f>
        <v>0</v>
      </c>
      <c r="AB939">
        <f>(-I939*44100)</f>
        <v>0</v>
      </c>
      <c r="AC939">
        <f>2*29.3*Q939*0.92*(CM939-V939)</f>
        <v>0</v>
      </c>
      <c r="AD939">
        <f>2*0.95*5.67E-8*(((CM939+$B$7)+273)^4-(V939+273)^4)</f>
        <v>0</v>
      </c>
      <c r="AE939">
        <f>T939+AD939+AB939+AC939</f>
        <v>0</v>
      </c>
      <c r="AF939">
        <v>0</v>
      </c>
      <c r="AG939">
        <v>0</v>
      </c>
      <c r="AH939">
        <f>IF(AF939*$H$13&gt;=AJ939,1.0,(AJ939/(AJ939-AF939*$H$13)))</f>
        <v>0</v>
      </c>
      <c r="AI939">
        <f>(AH939-1)*100</f>
        <v>0</v>
      </c>
      <c r="AJ939">
        <f>MAX(0,($B$13+$C$13*CR939)/(1+$D$13*CR939)*CK939/(CM939+273)*$E$13)</f>
        <v>0</v>
      </c>
      <c r="AK939" t="s">
        <v>303</v>
      </c>
      <c r="AL939" t="s">
        <v>303</v>
      </c>
      <c r="AM939">
        <v>0</v>
      </c>
      <c r="AN939">
        <v>0</v>
      </c>
      <c r="AO939">
        <f>1-AM939/AN939</f>
        <v>0</v>
      </c>
      <c r="AP939">
        <v>0</v>
      </c>
      <c r="AQ939" t="s">
        <v>303</v>
      </c>
      <c r="AR939" t="s">
        <v>303</v>
      </c>
      <c r="AS939">
        <v>0</v>
      </c>
      <c r="AT939">
        <v>0</v>
      </c>
      <c r="AU939">
        <f>1-AS939/AT939</f>
        <v>0</v>
      </c>
      <c r="AV939">
        <v>0.5</v>
      </c>
      <c r="AW939">
        <f>BV939</f>
        <v>0</v>
      </c>
      <c r="AX939">
        <f>K939</f>
        <v>0</v>
      </c>
      <c r="AY939">
        <f>AU939*AV939*AW939</f>
        <v>0</v>
      </c>
      <c r="AZ939">
        <f>(AX939-AP939)/AW939</f>
        <v>0</v>
      </c>
      <c r="BA939">
        <f>(AN939-AT939)/AT939</f>
        <v>0</v>
      </c>
      <c r="BB939">
        <f>AM939/(AO939+AM939/AT939)</f>
        <v>0</v>
      </c>
      <c r="BC939" t="s">
        <v>303</v>
      </c>
      <c r="BD939">
        <v>0</v>
      </c>
      <c r="BE939">
        <f>IF(BD939&lt;&gt;0, BD939, BB939)</f>
        <v>0</v>
      </c>
      <c r="BF939">
        <f>1-BE939/AT939</f>
        <v>0</v>
      </c>
      <c r="BG939">
        <f>(AT939-AS939)/(AT939-BE939)</f>
        <v>0</v>
      </c>
      <c r="BH939">
        <f>(AN939-AT939)/(AN939-BE939)</f>
        <v>0</v>
      </c>
      <c r="BI939">
        <f>(AT939-AS939)/(AT939-AM939)</f>
        <v>0</v>
      </c>
      <c r="BJ939">
        <f>(AN939-AT939)/(AN939-AM939)</f>
        <v>0</v>
      </c>
      <c r="BK939">
        <f>(BG939*BE939/AS939)</f>
        <v>0</v>
      </c>
      <c r="BL939">
        <f>(1-BK939)</f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f>$B$11*CS939+$C$11*CT939+$F$11*CU939*(1-CX939)</f>
        <v>0</v>
      </c>
      <c r="BV939">
        <f>BU939*BW939</f>
        <v>0</v>
      </c>
      <c r="BW939">
        <f>($B$11*$D$9+$C$11*$D$9+$F$11*((DH939+CZ939)/MAX(DH939+CZ939+DI939, 0.1)*$I$9+DI939/MAX(DH939+CZ939+DI939, 0.1)*$J$9))/($B$11+$C$11+$F$11)</f>
        <v>0</v>
      </c>
      <c r="BX939">
        <f>($B$11*$K$9+$C$11*$K$9+$F$11*((DH939+CZ939)/MAX(DH939+CZ939+DI939, 0.1)*$P$9+DI939/MAX(DH939+CZ939+DI939, 0.1)*$Q$9))/($B$11+$C$11+$F$11)</f>
        <v>0</v>
      </c>
      <c r="BY939">
        <v>6</v>
      </c>
      <c r="BZ939">
        <v>0.5</v>
      </c>
      <c r="CA939" t="s">
        <v>304</v>
      </c>
      <c r="CB939">
        <v>2</v>
      </c>
      <c r="CC939">
        <v>1625679059.5</v>
      </c>
      <c r="CD939">
        <v>406.646</v>
      </c>
      <c r="CE939">
        <v>419.967666666667</v>
      </c>
      <c r="CF939">
        <v>26.5663333333333</v>
      </c>
      <c r="CG939">
        <v>21.7820666666667</v>
      </c>
      <c r="CH939">
        <v>420.988</v>
      </c>
      <c r="CI939">
        <v>28.2911666666667</v>
      </c>
      <c r="CJ939">
        <v>500.069333333333</v>
      </c>
      <c r="CK939">
        <v>100.419</v>
      </c>
      <c r="CL939">
        <v>0.100218</v>
      </c>
      <c r="CM939">
        <v>40.8248</v>
      </c>
      <c r="CN939">
        <v>39.5383</v>
      </c>
      <c r="CO939">
        <v>999.9</v>
      </c>
      <c r="CP939">
        <v>0</v>
      </c>
      <c r="CQ939">
        <v>0</v>
      </c>
      <c r="CR939">
        <v>9998.33333333333</v>
      </c>
      <c r="CS939">
        <v>0</v>
      </c>
      <c r="CT939">
        <v>5.55363</v>
      </c>
      <c r="CU939">
        <v>1046</v>
      </c>
      <c r="CV939">
        <v>0.961989</v>
      </c>
      <c r="CW939">
        <v>0.0380115</v>
      </c>
      <c r="CX939">
        <v>0</v>
      </c>
      <c r="CY939">
        <v>1026.45333333333</v>
      </c>
      <c r="CZ939">
        <v>4.99912</v>
      </c>
      <c r="DA939">
        <v>10842.7666666667</v>
      </c>
      <c r="DB939">
        <v>6712.79</v>
      </c>
      <c r="DC939">
        <v>40.6666666666667</v>
      </c>
      <c r="DD939">
        <v>42.687</v>
      </c>
      <c r="DE939">
        <v>41.8956666666667</v>
      </c>
      <c r="DF939">
        <v>42.6453333333333</v>
      </c>
      <c r="DG939">
        <v>43.6663333333333</v>
      </c>
      <c r="DH939">
        <v>1001.43</v>
      </c>
      <c r="DI939">
        <v>39.57</v>
      </c>
      <c r="DJ939">
        <v>0</v>
      </c>
      <c r="DK939">
        <v>1625679061.4</v>
      </c>
      <c r="DL939">
        <v>0</v>
      </c>
      <c r="DM939">
        <v>1027.2108</v>
      </c>
      <c r="DN939">
        <v>-6.91384613772484</v>
      </c>
      <c r="DO939">
        <v>-68.4923075862456</v>
      </c>
      <c r="DP939">
        <v>10850.732</v>
      </c>
      <c r="DQ939">
        <v>15</v>
      </c>
      <c r="DR939">
        <v>1625677134.6</v>
      </c>
      <c r="DS939" t="s">
        <v>305</v>
      </c>
      <c r="DT939">
        <v>1625677128.6</v>
      </c>
      <c r="DU939">
        <v>1625677134.6</v>
      </c>
      <c r="DV939">
        <v>2</v>
      </c>
      <c r="DW939">
        <v>0.041</v>
      </c>
      <c r="DX939">
        <v>0.026</v>
      </c>
      <c r="DY939">
        <v>-14.347</v>
      </c>
      <c r="DZ939">
        <v>-1.389</v>
      </c>
      <c r="EA939">
        <v>420</v>
      </c>
      <c r="EB939">
        <v>5</v>
      </c>
      <c r="EC939">
        <v>0.14</v>
      </c>
      <c r="ED939">
        <v>0.08</v>
      </c>
      <c r="EE939">
        <v>-13.3923926829268</v>
      </c>
      <c r="EF939">
        <v>0.627133797909405</v>
      </c>
      <c r="EG939">
        <v>0.0665556923963899</v>
      </c>
      <c r="EH939">
        <v>0</v>
      </c>
      <c r="EI939">
        <v>1027.55454545455</v>
      </c>
      <c r="EJ939">
        <v>-7.15305925334343</v>
      </c>
      <c r="EK939">
        <v>0.699350741799197</v>
      </c>
      <c r="EL939">
        <v>1</v>
      </c>
      <c r="EM939">
        <v>4.78306195121951</v>
      </c>
      <c r="EN939">
        <v>-0.0266862020905964</v>
      </c>
      <c r="EO939">
        <v>0.00559491503434349</v>
      </c>
      <c r="EP939">
        <v>1</v>
      </c>
      <c r="EQ939">
        <v>2</v>
      </c>
      <c r="ER939">
        <v>3</v>
      </c>
      <c r="ES939" t="s">
        <v>349</v>
      </c>
      <c r="ET939">
        <v>100</v>
      </c>
      <c r="EU939">
        <v>100</v>
      </c>
      <c r="EV939">
        <v>-14.342</v>
      </c>
      <c r="EW939">
        <v>-1.7249</v>
      </c>
      <c r="EX939">
        <v>-14.3476998515065</v>
      </c>
      <c r="EY939">
        <v>0.000485247639819423</v>
      </c>
      <c r="EZ939">
        <v>-1.36446825205216e-06</v>
      </c>
      <c r="FA939">
        <v>5.78542989185787e-10</v>
      </c>
      <c r="FB939">
        <v>-1.1099058739466</v>
      </c>
      <c r="FC939">
        <v>-0.0508365997127688</v>
      </c>
      <c r="FD939">
        <v>0.00161886503163497</v>
      </c>
      <c r="FE939">
        <v>-2.08621555845513e-05</v>
      </c>
      <c r="FF939">
        <v>0</v>
      </c>
      <c r="FG939">
        <v>2096</v>
      </c>
      <c r="FH939">
        <v>2</v>
      </c>
      <c r="FI939">
        <v>28</v>
      </c>
      <c r="FJ939">
        <v>32.2</v>
      </c>
      <c r="FK939">
        <v>32.1</v>
      </c>
      <c r="FL939">
        <v>18</v>
      </c>
      <c r="FM939">
        <v>496.705</v>
      </c>
      <c r="FN939">
        <v>520.555</v>
      </c>
      <c r="FO939">
        <v>48.5386</v>
      </c>
      <c r="FP939">
        <v>27.8529</v>
      </c>
      <c r="FQ939">
        <v>30.0006</v>
      </c>
      <c r="FR939">
        <v>27.5012</v>
      </c>
      <c r="FS939">
        <v>27.4388</v>
      </c>
      <c r="FT939">
        <v>21.7517</v>
      </c>
      <c r="FU939">
        <v>0</v>
      </c>
      <c r="FV939">
        <v>52.0567</v>
      </c>
      <c r="FW939">
        <v>49</v>
      </c>
      <c r="FX939">
        <v>420</v>
      </c>
      <c r="FY939">
        <v>22.2276</v>
      </c>
      <c r="FZ939">
        <v>101.551</v>
      </c>
      <c r="GA939">
        <v>96.0182</v>
      </c>
    </row>
    <row r="940" spans="1:183">
      <c r="A940">
        <v>924</v>
      </c>
      <c r="B940">
        <v>1625679062.5</v>
      </c>
      <c r="C940">
        <v>1846.40000009537</v>
      </c>
      <c r="D940" t="s">
        <v>2154</v>
      </c>
      <c r="E940" t="s">
        <v>2155</v>
      </c>
      <c r="F940">
        <v>1</v>
      </c>
      <c r="G940" t="s">
        <v>302</v>
      </c>
      <c r="H940">
        <v>1625679061.5</v>
      </c>
      <c r="I940">
        <f>(J940)/1000</f>
        <v>0</v>
      </c>
      <c r="J940">
        <f>1000*CJ940*AH940*(CF940-CG940)/(100*BY940*(1000-AH940*CF940))</f>
        <v>0</v>
      </c>
      <c r="K940">
        <f>CJ940*AH940*(CE940-CD940*(1000-AH940*CG940)/(1000-AH940*CF940))/(100*BY940)</f>
        <v>0</v>
      </c>
      <c r="L940">
        <f>CD940 - IF(AH940&gt;1, K940*BY940*100.0/(AJ940*CR940), 0)</f>
        <v>0</v>
      </c>
      <c r="M940">
        <f>((S940-I940/2)*L940-K940)/(S940+I940/2)</f>
        <v>0</v>
      </c>
      <c r="N940">
        <f>M940*(CK940+CL940)/1000.0</f>
        <v>0</v>
      </c>
      <c r="O940">
        <f>(CD940 - IF(AH940&gt;1, K940*BY940*100.0/(AJ940*CR940), 0))*(CK940+CL940)/1000.0</f>
        <v>0</v>
      </c>
      <c r="P940">
        <f>2.0/((1/R940-1/Q940)+SIGN(R940)*SQRT((1/R940-1/Q940)*(1/R940-1/Q940) + 4*BZ940/((BZ940+1)*(BZ940+1))*(2*1/R940*1/Q940-1/Q940*1/Q940)))</f>
        <v>0</v>
      </c>
      <c r="Q940">
        <f>IF(LEFT(CA940,1)&lt;&gt;"0",IF(LEFT(CA940,1)="1",3.0,CB940),$D$5+$E$5*(CR940*CK940/($K$5*1000))+$F$5*(CR940*CK940/($K$5*1000))*MAX(MIN(BY940,$J$5),$I$5)*MAX(MIN(BY940,$J$5),$I$5)+$G$5*MAX(MIN(BY940,$J$5),$I$5)*(CR940*CK940/($K$5*1000))+$H$5*(CR940*CK940/($K$5*1000))*(CR940*CK940/($K$5*1000)))</f>
        <v>0</v>
      </c>
      <c r="R940">
        <f>I940*(1000-(1000*0.61365*exp(17.502*V940/(240.97+V940))/(CK940+CL940)+CF940)/2)/(1000*0.61365*exp(17.502*V940/(240.97+V940))/(CK940+CL940)-CF940)</f>
        <v>0</v>
      </c>
      <c r="S940">
        <f>1/((BZ940+1)/(P940/1.6)+1/(Q940/1.37)) + BZ940/((BZ940+1)/(P940/1.6) + BZ940/(Q940/1.37))</f>
        <v>0</v>
      </c>
      <c r="T940">
        <f>(BU940*BX940)</f>
        <v>0</v>
      </c>
      <c r="U940">
        <f>(CM940+(T940+2*0.95*5.67E-8*(((CM940+$B$7)+273)^4-(CM940+273)^4)-44100*I940)/(1.84*29.3*Q940+8*0.95*5.67E-8*(CM940+273)^3))</f>
        <v>0</v>
      </c>
      <c r="V940">
        <f>($C$7*CN940+$D$7*CO940+$E$7*U940)</f>
        <v>0</v>
      </c>
      <c r="W940">
        <f>0.61365*exp(17.502*V940/(240.97+V940))</f>
        <v>0</v>
      </c>
      <c r="X940">
        <f>(Y940/Z940*100)</f>
        <v>0</v>
      </c>
      <c r="Y940">
        <f>CF940*(CK940+CL940)/1000</f>
        <v>0</v>
      </c>
      <c r="Z940">
        <f>0.61365*exp(17.502*CM940/(240.97+CM940))</f>
        <v>0</v>
      </c>
      <c r="AA940">
        <f>(W940-CF940*(CK940+CL940)/1000)</f>
        <v>0</v>
      </c>
      <c r="AB940">
        <f>(-I940*44100)</f>
        <v>0</v>
      </c>
      <c r="AC940">
        <f>2*29.3*Q940*0.92*(CM940-V940)</f>
        <v>0</v>
      </c>
      <c r="AD940">
        <f>2*0.95*5.67E-8*(((CM940+$B$7)+273)^4-(V940+273)^4)</f>
        <v>0</v>
      </c>
      <c r="AE940">
        <f>T940+AD940+AB940+AC940</f>
        <v>0</v>
      </c>
      <c r="AF940">
        <v>0</v>
      </c>
      <c r="AG940">
        <v>0</v>
      </c>
      <c r="AH940">
        <f>IF(AF940*$H$13&gt;=AJ940,1.0,(AJ940/(AJ940-AF940*$H$13)))</f>
        <v>0</v>
      </c>
      <c r="AI940">
        <f>(AH940-1)*100</f>
        <v>0</v>
      </c>
      <c r="AJ940">
        <f>MAX(0,($B$13+$C$13*CR940)/(1+$D$13*CR940)*CK940/(CM940+273)*$E$13)</f>
        <v>0</v>
      </c>
      <c r="AK940" t="s">
        <v>303</v>
      </c>
      <c r="AL940" t="s">
        <v>303</v>
      </c>
      <c r="AM940">
        <v>0</v>
      </c>
      <c r="AN940">
        <v>0</v>
      </c>
      <c r="AO940">
        <f>1-AM940/AN940</f>
        <v>0</v>
      </c>
      <c r="AP940">
        <v>0</v>
      </c>
      <c r="AQ940" t="s">
        <v>303</v>
      </c>
      <c r="AR940" t="s">
        <v>303</v>
      </c>
      <c r="AS940">
        <v>0</v>
      </c>
      <c r="AT940">
        <v>0</v>
      </c>
      <c r="AU940">
        <f>1-AS940/AT940</f>
        <v>0</v>
      </c>
      <c r="AV940">
        <v>0.5</v>
      </c>
      <c r="AW940">
        <f>BV940</f>
        <v>0</v>
      </c>
      <c r="AX940">
        <f>K940</f>
        <v>0</v>
      </c>
      <c r="AY940">
        <f>AU940*AV940*AW940</f>
        <v>0</v>
      </c>
      <c r="AZ940">
        <f>(AX940-AP940)/AW940</f>
        <v>0</v>
      </c>
      <c r="BA940">
        <f>(AN940-AT940)/AT940</f>
        <v>0</v>
      </c>
      <c r="BB940">
        <f>AM940/(AO940+AM940/AT940)</f>
        <v>0</v>
      </c>
      <c r="BC940" t="s">
        <v>303</v>
      </c>
      <c r="BD940">
        <v>0</v>
      </c>
      <c r="BE940">
        <f>IF(BD940&lt;&gt;0, BD940, BB940)</f>
        <v>0</v>
      </c>
      <c r="BF940">
        <f>1-BE940/AT940</f>
        <v>0</v>
      </c>
      <c r="BG940">
        <f>(AT940-AS940)/(AT940-BE940)</f>
        <v>0</v>
      </c>
      <c r="BH940">
        <f>(AN940-AT940)/(AN940-BE940)</f>
        <v>0</v>
      </c>
      <c r="BI940">
        <f>(AT940-AS940)/(AT940-AM940)</f>
        <v>0</v>
      </c>
      <c r="BJ940">
        <f>(AN940-AT940)/(AN940-AM940)</f>
        <v>0</v>
      </c>
      <c r="BK940">
        <f>(BG940*BE940/AS940)</f>
        <v>0</v>
      </c>
      <c r="BL940">
        <f>(1-BK940)</f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f>$B$11*CS940+$C$11*CT940+$F$11*CU940*(1-CX940)</f>
        <v>0</v>
      </c>
      <c r="BV940">
        <f>BU940*BW940</f>
        <v>0</v>
      </c>
      <c r="BW940">
        <f>($B$11*$D$9+$C$11*$D$9+$F$11*((DH940+CZ940)/MAX(DH940+CZ940+DI940, 0.1)*$I$9+DI940/MAX(DH940+CZ940+DI940, 0.1)*$J$9))/($B$11+$C$11+$F$11)</f>
        <v>0</v>
      </c>
      <c r="BX940">
        <f>($B$11*$K$9+$C$11*$K$9+$F$11*((DH940+CZ940)/MAX(DH940+CZ940+DI940, 0.1)*$P$9+DI940/MAX(DH940+CZ940+DI940, 0.1)*$Q$9))/($B$11+$C$11+$F$11)</f>
        <v>0</v>
      </c>
      <c r="BY940">
        <v>6</v>
      </c>
      <c r="BZ940">
        <v>0.5</v>
      </c>
      <c r="CA940" t="s">
        <v>304</v>
      </c>
      <c r="CB940">
        <v>2</v>
      </c>
      <c r="CC940">
        <v>1625679061.5</v>
      </c>
      <c r="CD940">
        <v>406.694</v>
      </c>
      <c r="CE940">
        <v>419.941333333333</v>
      </c>
      <c r="CF940">
        <v>26.5980666666667</v>
      </c>
      <c r="CG940">
        <v>21.8134</v>
      </c>
      <c r="CH940">
        <v>421.036</v>
      </c>
      <c r="CI940">
        <v>28.3231333333333</v>
      </c>
      <c r="CJ940">
        <v>499.965333333333</v>
      </c>
      <c r="CK940">
        <v>100.419</v>
      </c>
      <c r="CL940">
        <v>0.0998182</v>
      </c>
      <c r="CM940">
        <v>40.8491</v>
      </c>
      <c r="CN940">
        <v>39.5569666666667</v>
      </c>
      <c r="CO940">
        <v>999.9</v>
      </c>
      <c r="CP940">
        <v>0</v>
      </c>
      <c r="CQ940">
        <v>0</v>
      </c>
      <c r="CR940">
        <v>10009.3666666667</v>
      </c>
      <c r="CS940">
        <v>0</v>
      </c>
      <c r="CT940">
        <v>5.52927333333333</v>
      </c>
      <c r="CU940">
        <v>1046</v>
      </c>
      <c r="CV940">
        <v>0.961989</v>
      </c>
      <c r="CW940">
        <v>0.0380115</v>
      </c>
      <c r="CX940">
        <v>0</v>
      </c>
      <c r="CY940">
        <v>1026.25333333333</v>
      </c>
      <c r="CZ940">
        <v>4.99912</v>
      </c>
      <c r="DA940">
        <v>10844.0666666667</v>
      </c>
      <c r="DB940">
        <v>6712.76666666667</v>
      </c>
      <c r="DC940">
        <v>40.6873333333333</v>
      </c>
      <c r="DD940">
        <v>42.687</v>
      </c>
      <c r="DE940">
        <v>41.979</v>
      </c>
      <c r="DF940">
        <v>42.6456666666667</v>
      </c>
      <c r="DG940">
        <v>43.75</v>
      </c>
      <c r="DH940">
        <v>1001.43</v>
      </c>
      <c r="DI940">
        <v>39.57</v>
      </c>
      <c r="DJ940">
        <v>0</v>
      </c>
      <c r="DK940">
        <v>1625679063.2</v>
      </c>
      <c r="DL940">
        <v>0</v>
      </c>
      <c r="DM940">
        <v>1027.04115384615</v>
      </c>
      <c r="DN940">
        <v>-6.95487179720762</v>
      </c>
      <c r="DO940">
        <v>-61.4085470618408</v>
      </c>
      <c r="DP940">
        <v>10849.3538461538</v>
      </c>
      <c r="DQ940">
        <v>15</v>
      </c>
      <c r="DR940">
        <v>1625677134.6</v>
      </c>
      <c r="DS940" t="s">
        <v>305</v>
      </c>
      <c r="DT940">
        <v>1625677128.6</v>
      </c>
      <c r="DU940">
        <v>1625677134.6</v>
      </c>
      <c r="DV940">
        <v>2</v>
      </c>
      <c r="DW940">
        <v>0.041</v>
      </c>
      <c r="DX940">
        <v>0.026</v>
      </c>
      <c r="DY940">
        <v>-14.347</v>
      </c>
      <c r="DZ940">
        <v>-1.389</v>
      </c>
      <c r="EA940">
        <v>420</v>
      </c>
      <c r="EB940">
        <v>5</v>
      </c>
      <c r="EC940">
        <v>0.14</v>
      </c>
      <c r="ED940">
        <v>0.08</v>
      </c>
      <c r="EE940">
        <v>-13.3664097560976</v>
      </c>
      <c r="EF940">
        <v>0.582700348432051</v>
      </c>
      <c r="EG940">
        <v>0.0616967912549755</v>
      </c>
      <c r="EH940">
        <v>0</v>
      </c>
      <c r="EI940">
        <v>1027.34885714286</v>
      </c>
      <c r="EJ940">
        <v>-6.8979001805554</v>
      </c>
      <c r="EK940">
        <v>0.713517529781935</v>
      </c>
      <c r="EL940">
        <v>1</v>
      </c>
      <c r="EM940">
        <v>4.78220853658537</v>
      </c>
      <c r="EN940">
        <v>-0.00477386759581223</v>
      </c>
      <c r="EO940">
        <v>0.00451702824873625</v>
      </c>
      <c r="EP940">
        <v>1</v>
      </c>
      <c r="EQ940">
        <v>2</v>
      </c>
      <c r="ER940">
        <v>3</v>
      </c>
      <c r="ES940" t="s">
        <v>349</v>
      </c>
      <c r="ET940">
        <v>100</v>
      </c>
      <c r="EU940">
        <v>100</v>
      </c>
      <c r="EV940">
        <v>-14.342</v>
      </c>
      <c r="EW940">
        <v>-1.7252</v>
      </c>
      <c r="EX940">
        <v>-14.3476998515065</v>
      </c>
      <c r="EY940">
        <v>0.000485247639819423</v>
      </c>
      <c r="EZ940">
        <v>-1.36446825205216e-06</v>
      </c>
      <c r="FA940">
        <v>5.78542989185787e-10</v>
      </c>
      <c r="FB940">
        <v>-1.1099058739466</v>
      </c>
      <c r="FC940">
        <v>-0.0508365997127688</v>
      </c>
      <c r="FD940">
        <v>0.00161886503163497</v>
      </c>
      <c r="FE940">
        <v>-2.08621555845513e-05</v>
      </c>
      <c r="FF940">
        <v>0</v>
      </c>
      <c r="FG940">
        <v>2096</v>
      </c>
      <c r="FH940">
        <v>2</v>
      </c>
      <c r="FI940">
        <v>28</v>
      </c>
      <c r="FJ940">
        <v>32.2</v>
      </c>
      <c r="FK940">
        <v>32.1</v>
      </c>
      <c r="FL940">
        <v>18</v>
      </c>
      <c r="FM940">
        <v>496.7</v>
      </c>
      <c r="FN940">
        <v>520.65</v>
      </c>
      <c r="FO940">
        <v>48.5573</v>
      </c>
      <c r="FP940">
        <v>27.857</v>
      </c>
      <c r="FQ940">
        <v>30.0007</v>
      </c>
      <c r="FR940">
        <v>27.504</v>
      </c>
      <c r="FS940">
        <v>27.4411</v>
      </c>
      <c r="FT940">
        <v>21.752</v>
      </c>
      <c r="FU940">
        <v>0</v>
      </c>
      <c r="FV940">
        <v>52.4311</v>
      </c>
      <c r="FW940">
        <v>49</v>
      </c>
      <c r="FX940">
        <v>420</v>
      </c>
      <c r="FY940">
        <v>22.3922</v>
      </c>
      <c r="FZ940">
        <v>101.55</v>
      </c>
      <c r="GA940">
        <v>96.018</v>
      </c>
    </row>
    <row r="941" spans="1:183">
      <c r="A941">
        <v>925</v>
      </c>
      <c r="B941">
        <v>1625679064.5</v>
      </c>
      <c r="C941">
        <v>1848.40000009537</v>
      </c>
      <c r="D941" t="s">
        <v>2156</v>
      </c>
      <c r="E941" t="s">
        <v>2157</v>
      </c>
      <c r="F941">
        <v>1</v>
      </c>
      <c r="G941" t="s">
        <v>302</v>
      </c>
      <c r="H941">
        <v>1625679063.5</v>
      </c>
      <c r="I941">
        <f>(J941)/1000</f>
        <v>0</v>
      </c>
      <c r="J941">
        <f>1000*CJ941*AH941*(CF941-CG941)/(100*BY941*(1000-AH941*CF941))</f>
        <v>0</v>
      </c>
      <c r="K941">
        <f>CJ941*AH941*(CE941-CD941*(1000-AH941*CG941)/(1000-AH941*CF941))/(100*BY941)</f>
        <v>0</v>
      </c>
      <c r="L941">
        <f>CD941 - IF(AH941&gt;1, K941*BY941*100.0/(AJ941*CR941), 0)</f>
        <v>0</v>
      </c>
      <c r="M941">
        <f>((S941-I941/2)*L941-K941)/(S941+I941/2)</f>
        <v>0</v>
      </c>
      <c r="N941">
        <f>M941*(CK941+CL941)/1000.0</f>
        <v>0</v>
      </c>
      <c r="O941">
        <f>(CD941 - IF(AH941&gt;1, K941*BY941*100.0/(AJ941*CR941), 0))*(CK941+CL941)/1000.0</f>
        <v>0</v>
      </c>
      <c r="P941">
        <f>2.0/((1/R941-1/Q941)+SIGN(R941)*SQRT((1/R941-1/Q941)*(1/R941-1/Q941) + 4*BZ941/((BZ941+1)*(BZ941+1))*(2*1/R941*1/Q941-1/Q941*1/Q941)))</f>
        <v>0</v>
      </c>
      <c r="Q941">
        <f>IF(LEFT(CA941,1)&lt;&gt;"0",IF(LEFT(CA941,1)="1",3.0,CB941),$D$5+$E$5*(CR941*CK941/($K$5*1000))+$F$5*(CR941*CK941/($K$5*1000))*MAX(MIN(BY941,$J$5),$I$5)*MAX(MIN(BY941,$J$5),$I$5)+$G$5*MAX(MIN(BY941,$J$5),$I$5)*(CR941*CK941/($K$5*1000))+$H$5*(CR941*CK941/($K$5*1000))*(CR941*CK941/($K$5*1000)))</f>
        <v>0</v>
      </c>
      <c r="R941">
        <f>I941*(1000-(1000*0.61365*exp(17.502*V941/(240.97+V941))/(CK941+CL941)+CF941)/2)/(1000*0.61365*exp(17.502*V941/(240.97+V941))/(CK941+CL941)-CF941)</f>
        <v>0</v>
      </c>
      <c r="S941">
        <f>1/((BZ941+1)/(P941/1.6)+1/(Q941/1.37)) + BZ941/((BZ941+1)/(P941/1.6) + BZ941/(Q941/1.37))</f>
        <v>0</v>
      </c>
      <c r="T941">
        <f>(BU941*BX941)</f>
        <v>0</v>
      </c>
      <c r="U941">
        <f>(CM941+(T941+2*0.95*5.67E-8*(((CM941+$B$7)+273)^4-(CM941+273)^4)-44100*I941)/(1.84*29.3*Q941+8*0.95*5.67E-8*(CM941+273)^3))</f>
        <v>0</v>
      </c>
      <c r="V941">
        <f>($C$7*CN941+$D$7*CO941+$E$7*U941)</f>
        <v>0</v>
      </c>
      <c r="W941">
        <f>0.61365*exp(17.502*V941/(240.97+V941))</f>
        <v>0</v>
      </c>
      <c r="X941">
        <f>(Y941/Z941*100)</f>
        <v>0</v>
      </c>
      <c r="Y941">
        <f>CF941*(CK941+CL941)/1000</f>
        <v>0</v>
      </c>
      <c r="Z941">
        <f>0.61365*exp(17.502*CM941/(240.97+CM941))</f>
        <v>0</v>
      </c>
      <c r="AA941">
        <f>(W941-CF941*(CK941+CL941)/1000)</f>
        <v>0</v>
      </c>
      <c r="AB941">
        <f>(-I941*44100)</f>
        <v>0</v>
      </c>
      <c r="AC941">
        <f>2*29.3*Q941*0.92*(CM941-V941)</f>
        <v>0</v>
      </c>
      <c r="AD941">
        <f>2*0.95*5.67E-8*(((CM941+$B$7)+273)^4-(V941+273)^4)</f>
        <v>0</v>
      </c>
      <c r="AE941">
        <f>T941+AD941+AB941+AC941</f>
        <v>0</v>
      </c>
      <c r="AF941">
        <v>0</v>
      </c>
      <c r="AG941">
        <v>0</v>
      </c>
      <c r="AH941">
        <f>IF(AF941*$H$13&gt;=AJ941,1.0,(AJ941/(AJ941-AF941*$H$13)))</f>
        <v>0</v>
      </c>
      <c r="AI941">
        <f>(AH941-1)*100</f>
        <v>0</v>
      </c>
      <c r="AJ941">
        <f>MAX(0,($B$13+$C$13*CR941)/(1+$D$13*CR941)*CK941/(CM941+273)*$E$13)</f>
        <v>0</v>
      </c>
      <c r="AK941" t="s">
        <v>303</v>
      </c>
      <c r="AL941" t="s">
        <v>303</v>
      </c>
      <c r="AM941">
        <v>0</v>
      </c>
      <c r="AN941">
        <v>0</v>
      </c>
      <c r="AO941">
        <f>1-AM941/AN941</f>
        <v>0</v>
      </c>
      <c r="AP941">
        <v>0</v>
      </c>
      <c r="AQ941" t="s">
        <v>303</v>
      </c>
      <c r="AR941" t="s">
        <v>303</v>
      </c>
      <c r="AS941">
        <v>0</v>
      </c>
      <c r="AT941">
        <v>0</v>
      </c>
      <c r="AU941">
        <f>1-AS941/AT941</f>
        <v>0</v>
      </c>
      <c r="AV941">
        <v>0.5</v>
      </c>
      <c r="AW941">
        <f>BV941</f>
        <v>0</v>
      </c>
      <c r="AX941">
        <f>K941</f>
        <v>0</v>
      </c>
      <c r="AY941">
        <f>AU941*AV941*AW941</f>
        <v>0</v>
      </c>
      <c r="AZ941">
        <f>(AX941-AP941)/AW941</f>
        <v>0</v>
      </c>
      <c r="BA941">
        <f>(AN941-AT941)/AT941</f>
        <v>0</v>
      </c>
      <c r="BB941">
        <f>AM941/(AO941+AM941/AT941)</f>
        <v>0</v>
      </c>
      <c r="BC941" t="s">
        <v>303</v>
      </c>
      <c r="BD941">
        <v>0</v>
      </c>
      <c r="BE941">
        <f>IF(BD941&lt;&gt;0, BD941, BB941)</f>
        <v>0</v>
      </c>
      <c r="BF941">
        <f>1-BE941/AT941</f>
        <v>0</v>
      </c>
      <c r="BG941">
        <f>(AT941-AS941)/(AT941-BE941)</f>
        <v>0</v>
      </c>
      <c r="BH941">
        <f>(AN941-AT941)/(AN941-BE941)</f>
        <v>0</v>
      </c>
      <c r="BI941">
        <f>(AT941-AS941)/(AT941-AM941)</f>
        <v>0</v>
      </c>
      <c r="BJ941">
        <f>(AN941-AT941)/(AN941-AM941)</f>
        <v>0</v>
      </c>
      <c r="BK941">
        <f>(BG941*BE941/AS941)</f>
        <v>0</v>
      </c>
      <c r="BL941">
        <f>(1-BK941)</f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f>$B$11*CS941+$C$11*CT941+$F$11*CU941*(1-CX941)</f>
        <v>0</v>
      </c>
      <c r="BV941">
        <f>BU941*BW941</f>
        <v>0</v>
      </c>
      <c r="BW941">
        <f>($B$11*$D$9+$C$11*$D$9+$F$11*((DH941+CZ941)/MAX(DH941+CZ941+DI941, 0.1)*$I$9+DI941/MAX(DH941+CZ941+DI941, 0.1)*$J$9))/($B$11+$C$11+$F$11)</f>
        <v>0</v>
      </c>
      <c r="BX941">
        <f>($B$11*$K$9+$C$11*$K$9+$F$11*((DH941+CZ941)/MAX(DH941+CZ941+DI941, 0.1)*$P$9+DI941/MAX(DH941+CZ941+DI941, 0.1)*$Q$9))/($B$11+$C$11+$F$11)</f>
        <v>0</v>
      </c>
      <c r="BY941">
        <v>6</v>
      </c>
      <c r="BZ941">
        <v>0.5</v>
      </c>
      <c r="CA941" t="s">
        <v>304</v>
      </c>
      <c r="CB941">
        <v>2</v>
      </c>
      <c r="CC941">
        <v>1625679063.5</v>
      </c>
      <c r="CD941">
        <v>406.707666666667</v>
      </c>
      <c r="CE941">
        <v>419.931333333333</v>
      </c>
      <c r="CF941">
        <v>26.6294666666667</v>
      </c>
      <c r="CG941">
        <v>21.8404666666667</v>
      </c>
      <c r="CH941">
        <v>421.05</v>
      </c>
      <c r="CI941">
        <v>28.3548666666667</v>
      </c>
      <c r="CJ941">
        <v>499.970333333333</v>
      </c>
      <c r="CK941">
        <v>100.418</v>
      </c>
      <c r="CL941">
        <v>0.0998028666666667</v>
      </c>
      <c r="CM941">
        <v>40.8716</v>
      </c>
      <c r="CN941">
        <v>39.5748333333333</v>
      </c>
      <c r="CO941">
        <v>999.9</v>
      </c>
      <c r="CP941">
        <v>0</v>
      </c>
      <c r="CQ941">
        <v>0</v>
      </c>
      <c r="CR941">
        <v>9995.2</v>
      </c>
      <c r="CS941">
        <v>0</v>
      </c>
      <c r="CT941">
        <v>5.50170333333333</v>
      </c>
      <c r="CU941">
        <v>1045.99</v>
      </c>
      <c r="CV941">
        <v>0.961989</v>
      </c>
      <c r="CW941">
        <v>0.0380115</v>
      </c>
      <c r="CX941">
        <v>0</v>
      </c>
      <c r="CY941">
        <v>1026.02</v>
      </c>
      <c r="CZ941">
        <v>4.99912</v>
      </c>
      <c r="DA941">
        <v>10826.7</v>
      </c>
      <c r="DB941">
        <v>6712.70666666667</v>
      </c>
      <c r="DC941">
        <v>40.75</v>
      </c>
      <c r="DD941">
        <v>42.687</v>
      </c>
      <c r="DE941">
        <v>42.104</v>
      </c>
      <c r="DF941">
        <v>42.6456666666667</v>
      </c>
      <c r="DG941">
        <v>43.687</v>
      </c>
      <c r="DH941">
        <v>1001.42</v>
      </c>
      <c r="DI941">
        <v>39.57</v>
      </c>
      <c r="DJ941">
        <v>0</v>
      </c>
      <c r="DK941">
        <v>1625679065.6</v>
      </c>
      <c r="DL941">
        <v>0</v>
      </c>
      <c r="DM941">
        <v>1026.76115384615</v>
      </c>
      <c r="DN941">
        <v>-6.67931624658753</v>
      </c>
      <c r="DO941">
        <v>-110.707692280954</v>
      </c>
      <c r="DP941">
        <v>10844.4153846154</v>
      </c>
      <c r="DQ941">
        <v>15</v>
      </c>
      <c r="DR941">
        <v>1625677134.6</v>
      </c>
      <c r="DS941" t="s">
        <v>305</v>
      </c>
      <c r="DT941">
        <v>1625677128.6</v>
      </c>
      <c r="DU941">
        <v>1625677134.6</v>
      </c>
      <c r="DV941">
        <v>2</v>
      </c>
      <c r="DW941">
        <v>0.041</v>
      </c>
      <c r="DX941">
        <v>0.026</v>
      </c>
      <c r="DY941">
        <v>-14.347</v>
      </c>
      <c r="DZ941">
        <v>-1.389</v>
      </c>
      <c r="EA941">
        <v>420</v>
      </c>
      <c r="EB941">
        <v>5</v>
      </c>
      <c r="EC941">
        <v>0.14</v>
      </c>
      <c r="ED941">
        <v>0.08</v>
      </c>
      <c r="EE941">
        <v>-13.3400609756098</v>
      </c>
      <c r="EF941">
        <v>0.580948432055731</v>
      </c>
      <c r="EG941">
        <v>0.0616991950694571</v>
      </c>
      <c r="EH941">
        <v>0</v>
      </c>
      <c r="EI941">
        <v>1027.07</v>
      </c>
      <c r="EJ941">
        <v>-6.88206391645882</v>
      </c>
      <c r="EK941">
        <v>0.676250805186323</v>
      </c>
      <c r="EL941">
        <v>1</v>
      </c>
      <c r="EM941">
        <v>4.78229804878049</v>
      </c>
      <c r="EN941">
        <v>0.0144545644599348</v>
      </c>
      <c r="EO941">
        <v>0.00449290618072981</v>
      </c>
      <c r="EP941">
        <v>1</v>
      </c>
      <c r="EQ941">
        <v>2</v>
      </c>
      <c r="ER941">
        <v>3</v>
      </c>
      <c r="ES941" t="s">
        <v>349</v>
      </c>
      <c r="ET941">
        <v>100</v>
      </c>
      <c r="EU941">
        <v>100</v>
      </c>
      <c r="EV941">
        <v>-14.342</v>
      </c>
      <c r="EW941">
        <v>-1.7256</v>
      </c>
      <c r="EX941">
        <v>-14.3476998515065</v>
      </c>
      <c r="EY941">
        <v>0.000485247639819423</v>
      </c>
      <c r="EZ941">
        <v>-1.36446825205216e-06</v>
      </c>
      <c r="FA941">
        <v>5.78542989185787e-10</v>
      </c>
      <c r="FB941">
        <v>-1.1099058739466</v>
      </c>
      <c r="FC941">
        <v>-0.0508365997127688</v>
      </c>
      <c r="FD941">
        <v>0.00161886503163497</v>
      </c>
      <c r="FE941">
        <v>-2.08621555845513e-05</v>
      </c>
      <c r="FF941">
        <v>0</v>
      </c>
      <c r="FG941">
        <v>2096</v>
      </c>
      <c r="FH941">
        <v>2</v>
      </c>
      <c r="FI941">
        <v>28</v>
      </c>
      <c r="FJ941">
        <v>32.3</v>
      </c>
      <c r="FK941">
        <v>32.2</v>
      </c>
      <c r="FL941">
        <v>18</v>
      </c>
      <c r="FM941">
        <v>496.68</v>
      </c>
      <c r="FN941">
        <v>520.64</v>
      </c>
      <c r="FO941">
        <v>48.5751</v>
      </c>
      <c r="FP941">
        <v>27.8606</v>
      </c>
      <c r="FQ941">
        <v>30.0005</v>
      </c>
      <c r="FR941">
        <v>27.5069</v>
      </c>
      <c r="FS941">
        <v>27.4439</v>
      </c>
      <c r="FT941">
        <v>21.7515</v>
      </c>
      <c r="FU941">
        <v>0</v>
      </c>
      <c r="FV941">
        <v>52.4311</v>
      </c>
      <c r="FW941">
        <v>49</v>
      </c>
      <c r="FX941">
        <v>420</v>
      </c>
      <c r="FY941">
        <v>22.4047</v>
      </c>
      <c r="FZ941">
        <v>101.55</v>
      </c>
      <c r="GA941">
        <v>96.017</v>
      </c>
    </row>
    <row r="942" spans="1:183">
      <c r="A942">
        <v>926</v>
      </c>
      <c r="B942">
        <v>1625679066.5</v>
      </c>
      <c r="C942">
        <v>1850.40000009537</v>
      </c>
      <c r="D942" t="s">
        <v>2158</v>
      </c>
      <c r="E942" t="s">
        <v>2159</v>
      </c>
      <c r="F942">
        <v>1</v>
      </c>
      <c r="G942" t="s">
        <v>302</v>
      </c>
      <c r="H942">
        <v>1625679065.5</v>
      </c>
      <c r="I942">
        <f>(J942)/1000</f>
        <v>0</v>
      </c>
      <c r="J942">
        <f>1000*CJ942*AH942*(CF942-CG942)/(100*BY942*(1000-AH942*CF942))</f>
        <v>0</v>
      </c>
      <c r="K942">
        <f>CJ942*AH942*(CE942-CD942*(1000-AH942*CG942)/(1000-AH942*CF942))/(100*BY942)</f>
        <v>0</v>
      </c>
      <c r="L942">
        <f>CD942 - IF(AH942&gt;1, K942*BY942*100.0/(AJ942*CR942), 0)</f>
        <v>0</v>
      </c>
      <c r="M942">
        <f>((S942-I942/2)*L942-K942)/(S942+I942/2)</f>
        <v>0</v>
      </c>
      <c r="N942">
        <f>M942*(CK942+CL942)/1000.0</f>
        <v>0</v>
      </c>
      <c r="O942">
        <f>(CD942 - IF(AH942&gt;1, K942*BY942*100.0/(AJ942*CR942), 0))*(CK942+CL942)/1000.0</f>
        <v>0</v>
      </c>
      <c r="P942">
        <f>2.0/((1/R942-1/Q942)+SIGN(R942)*SQRT((1/R942-1/Q942)*(1/R942-1/Q942) + 4*BZ942/((BZ942+1)*(BZ942+1))*(2*1/R942*1/Q942-1/Q942*1/Q942)))</f>
        <v>0</v>
      </c>
      <c r="Q942">
        <f>IF(LEFT(CA942,1)&lt;&gt;"0",IF(LEFT(CA942,1)="1",3.0,CB942),$D$5+$E$5*(CR942*CK942/($K$5*1000))+$F$5*(CR942*CK942/($K$5*1000))*MAX(MIN(BY942,$J$5),$I$5)*MAX(MIN(BY942,$J$5),$I$5)+$G$5*MAX(MIN(BY942,$J$5),$I$5)*(CR942*CK942/($K$5*1000))+$H$5*(CR942*CK942/($K$5*1000))*(CR942*CK942/($K$5*1000)))</f>
        <v>0</v>
      </c>
      <c r="R942">
        <f>I942*(1000-(1000*0.61365*exp(17.502*V942/(240.97+V942))/(CK942+CL942)+CF942)/2)/(1000*0.61365*exp(17.502*V942/(240.97+V942))/(CK942+CL942)-CF942)</f>
        <v>0</v>
      </c>
      <c r="S942">
        <f>1/((BZ942+1)/(P942/1.6)+1/(Q942/1.37)) + BZ942/((BZ942+1)/(P942/1.6) + BZ942/(Q942/1.37))</f>
        <v>0</v>
      </c>
      <c r="T942">
        <f>(BU942*BX942)</f>
        <v>0</v>
      </c>
      <c r="U942">
        <f>(CM942+(T942+2*0.95*5.67E-8*(((CM942+$B$7)+273)^4-(CM942+273)^4)-44100*I942)/(1.84*29.3*Q942+8*0.95*5.67E-8*(CM942+273)^3))</f>
        <v>0</v>
      </c>
      <c r="V942">
        <f>($C$7*CN942+$D$7*CO942+$E$7*U942)</f>
        <v>0</v>
      </c>
      <c r="W942">
        <f>0.61365*exp(17.502*V942/(240.97+V942))</f>
        <v>0</v>
      </c>
      <c r="X942">
        <f>(Y942/Z942*100)</f>
        <v>0</v>
      </c>
      <c r="Y942">
        <f>CF942*(CK942+CL942)/1000</f>
        <v>0</v>
      </c>
      <c r="Z942">
        <f>0.61365*exp(17.502*CM942/(240.97+CM942))</f>
        <v>0</v>
      </c>
      <c r="AA942">
        <f>(W942-CF942*(CK942+CL942)/1000)</f>
        <v>0</v>
      </c>
      <c r="AB942">
        <f>(-I942*44100)</f>
        <v>0</v>
      </c>
      <c r="AC942">
        <f>2*29.3*Q942*0.92*(CM942-V942)</f>
        <v>0</v>
      </c>
      <c r="AD942">
        <f>2*0.95*5.67E-8*(((CM942+$B$7)+273)^4-(V942+273)^4)</f>
        <v>0</v>
      </c>
      <c r="AE942">
        <f>T942+AD942+AB942+AC942</f>
        <v>0</v>
      </c>
      <c r="AF942">
        <v>0</v>
      </c>
      <c r="AG942">
        <v>0</v>
      </c>
      <c r="AH942">
        <f>IF(AF942*$H$13&gt;=AJ942,1.0,(AJ942/(AJ942-AF942*$H$13)))</f>
        <v>0</v>
      </c>
      <c r="AI942">
        <f>(AH942-1)*100</f>
        <v>0</v>
      </c>
      <c r="AJ942">
        <f>MAX(0,($B$13+$C$13*CR942)/(1+$D$13*CR942)*CK942/(CM942+273)*$E$13)</f>
        <v>0</v>
      </c>
      <c r="AK942" t="s">
        <v>303</v>
      </c>
      <c r="AL942" t="s">
        <v>303</v>
      </c>
      <c r="AM942">
        <v>0</v>
      </c>
      <c r="AN942">
        <v>0</v>
      </c>
      <c r="AO942">
        <f>1-AM942/AN942</f>
        <v>0</v>
      </c>
      <c r="AP942">
        <v>0</v>
      </c>
      <c r="AQ942" t="s">
        <v>303</v>
      </c>
      <c r="AR942" t="s">
        <v>303</v>
      </c>
      <c r="AS942">
        <v>0</v>
      </c>
      <c r="AT942">
        <v>0</v>
      </c>
      <c r="AU942">
        <f>1-AS942/AT942</f>
        <v>0</v>
      </c>
      <c r="AV942">
        <v>0.5</v>
      </c>
      <c r="AW942">
        <f>BV942</f>
        <v>0</v>
      </c>
      <c r="AX942">
        <f>K942</f>
        <v>0</v>
      </c>
      <c r="AY942">
        <f>AU942*AV942*AW942</f>
        <v>0</v>
      </c>
      <c r="AZ942">
        <f>(AX942-AP942)/AW942</f>
        <v>0</v>
      </c>
      <c r="BA942">
        <f>(AN942-AT942)/AT942</f>
        <v>0</v>
      </c>
      <c r="BB942">
        <f>AM942/(AO942+AM942/AT942)</f>
        <v>0</v>
      </c>
      <c r="BC942" t="s">
        <v>303</v>
      </c>
      <c r="BD942">
        <v>0</v>
      </c>
      <c r="BE942">
        <f>IF(BD942&lt;&gt;0, BD942, BB942)</f>
        <v>0</v>
      </c>
      <c r="BF942">
        <f>1-BE942/AT942</f>
        <v>0</v>
      </c>
      <c r="BG942">
        <f>(AT942-AS942)/(AT942-BE942)</f>
        <v>0</v>
      </c>
      <c r="BH942">
        <f>(AN942-AT942)/(AN942-BE942)</f>
        <v>0</v>
      </c>
      <c r="BI942">
        <f>(AT942-AS942)/(AT942-AM942)</f>
        <v>0</v>
      </c>
      <c r="BJ942">
        <f>(AN942-AT942)/(AN942-AM942)</f>
        <v>0</v>
      </c>
      <c r="BK942">
        <f>(BG942*BE942/AS942)</f>
        <v>0</v>
      </c>
      <c r="BL942">
        <f>(1-BK942)</f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f>$B$11*CS942+$C$11*CT942+$F$11*CU942*(1-CX942)</f>
        <v>0</v>
      </c>
      <c r="BV942">
        <f>BU942*BW942</f>
        <v>0</v>
      </c>
      <c r="BW942">
        <f>($B$11*$D$9+$C$11*$D$9+$F$11*((DH942+CZ942)/MAX(DH942+CZ942+DI942, 0.1)*$I$9+DI942/MAX(DH942+CZ942+DI942, 0.1)*$J$9))/($B$11+$C$11+$F$11)</f>
        <v>0</v>
      </c>
      <c r="BX942">
        <f>($B$11*$K$9+$C$11*$K$9+$F$11*((DH942+CZ942)/MAX(DH942+CZ942+DI942, 0.1)*$P$9+DI942/MAX(DH942+CZ942+DI942, 0.1)*$Q$9))/($B$11+$C$11+$F$11)</f>
        <v>0</v>
      </c>
      <c r="BY942">
        <v>6</v>
      </c>
      <c r="BZ942">
        <v>0.5</v>
      </c>
      <c r="CA942" t="s">
        <v>304</v>
      </c>
      <c r="CB942">
        <v>2</v>
      </c>
      <c r="CC942">
        <v>1625679065.5</v>
      </c>
      <c r="CD942">
        <v>406.701333333333</v>
      </c>
      <c r="CE942">
        <v>419.992666666667</v>
      </c>
      <c r="CF942">
        <v>26.6624666666667</v>
      </c>
      <c r="CG942">
        <v>21.8793</v>
      </c>
      <c r="CH942">
        <v>421.043333333333</v>
      </c>
      <c r="CI942">
        <v>28.3881666666667</v>
      </c>
      <c r="CJ942">
        <v>500.085</v>
      </c>
      <c r="CK942">
        <v>100.418333333333</v>
      </c>
      <c r="CL942">
        <v>0.100158333333333</v>
      </c>
      <c r="CM942">
        <v>40.8938666666667</v>
      </c>
      <c r="CN942">
        <v>39.5980666666667</v>
      </c>
      <c r="CO942">
        <v>999.9</v>
      </c>
      <c r="CP942">
        <v>0</v>
      </c>
      <c r="CQ942">
        <v>0</v>
      </c>
      <c r="CR942">
        <v>9991.88</v>
      </c>
      <c r="CS942">
        <v>0</v>
      </c>
      <c r="CT942">
        <v>5.47413333333333</v>
      </c>
      <c r="CU942">
        <v>1045.98666666667</v>
      </c>
      <c r="CV942">
        <v>0.961989</v>
      </c>
      <c r="CW942">
        <v>0.0380115</v>
      </c>
      <c r="CX942">
        <v>0</v>
      </c>
      <c r="CY942">
        <v>1025.48333333333</v>
      </c>
      <c r="CZ942">
        <v>4.99912</v>
      </c>
      <c r="DA942">
        <v>10816.7</v>
      </c>
      <c r="DB942">
        <v>6712.69666666667</v>
      </c>
      <c r="DC942">
        <v>40.687</v>
      </c>
      <c r="DD942">
        <v>42.729</v>
      </c>
      <c r="DE942">
        <v>41.8956666666667</v>
      </c>
      <c r="DF942">
        <v>42.625</v>
      </c>
      <c r="DG942">
        <v>43.6456666666667</v>
      </c>
      <c r="DH942">
        <v>1001.41666666667</v>
      </c>
      <c r="DI942">
        <v>39.57</v>
      </c>
      <c r="DJ942">
        <v>0</v>
      </c>
      <c r="DK942">
        <v>1625679067.4</v>
      </c>
      <c r="DL942">
        <v>0</v>
      </c>
      <c r="DM942">
        <v>1026.502</v>
      </c>
      <c r="DN942">
        <v>-7.14153845969875</v>
      </c>
      <c r="DO942">
        <v>-154.576922904598</v>
      </c>
      <c r="DP942">
        <v>10839.536</v>
      </c>
      <c r="DQ942">
        <v>15</v>
      </c>
      <c r="DR942">
        <v>1625677134.6</v>
      </c>
      <c r="DS942" t="s">
        <v>305</v>
      </c>
      <c r="DT942">
        <v>1625677128.6</v>
      </c>
      <c r="DU942">
        <v>1625677134.6</v>
      </c>
      <c r="DV942">
        <v>2</v>
      </c>
      <c r="DW942">
        <v>0.041</v>
      </c>
      <c r="DX942">
        <v>0.026</v>
      </c>
      <c r="DY942">
        <v>-14.347</v>
      </c>
      <c r="DZ942">
        <v>-1.389</v>
      </c>
      <c r="EA942">
        <v>420</v>
      </c>
      <c r="EB942">
        <v>5</v>
      </c>
      <c r="EC942">
        <v>0.14</v>
      </c>
      <c r="ED942">
        <v>0.08</v>
      </c>
      <c r="EE942">
        <v>-13.3264756097561</v>
      </c>
      <c r="EF942">
        <v>0.521483623693355</v>
      </c>
      <c r="EG942">
        <v>0.0580372453183332</v>
      </c>
      <c r="EH942">
        <v>0</v>
      </c>
      <c r="EI942">
        <v>1026.85242424242</v>
      </c>
      <c r="EJ942">
        <v>-7.16694925871821</v>
      </c>
      <c r="EK942">
        <v>0.707736598421786</v>
      </c>
      <c r="EL942">
        <v>1</v>
      </c>
      <c r="EM942">
        <v>4.78291073170732</v>
      </c>
      <c r="EN942">
        <v>0.0102255052264822</v>
      </c>
      <c r="EO942">
        <v>0.00445711729557967</v>
      </c>
      <c r="EP942">
        <v>1</v>
      </c>
      <c r="EQ942">
        <v>2</v>
      </c>
      <c r="ER942">
        <v>3</v>
      </c>
      <c r="ES942" t="s">
        <v>349</v>
      </c>
      <c r="ET942">
        <v>100</v>
      </c>
      <c r="EU942">
        <v>100</v>
      </c>
      <c r="EV942">
        <v>-14.342</v>
      </c>
      <c r="EW942">
        <v>-1.7259</v>
      </c>
      <c r="EX942">
        <v>-14.3476998515065</v>
      </c>
      <c r="EY942">
        <v>0.000485247639819423</v>
      </c>
      <c r="EZ942">
        <v>-1.36446825205216e-06</v>
      </c>
      <c r="FA942">
        <v>5.78542989185787e-10</v>
      </c>
      <c r="FB942">
        <v>-1.1099058739466</v>
      </c>
      <c r="FC942">
        <v>-0.0508365997127688</v>
      </c>
      <c r="FD942">
        <v>0.00161886503163497</v>
      </c>
      <c r="FE942">
        <v>-2.08621555845513e-05</v>
      </c>
      <c r="FF942">
        <v>0</v>
      </c>
      <c r="FG942">
        <v>2096</v>
      </c>
      <c r="FH942">
        <v>2</v>
      </c>
      <c r="FI942">
        <v>28</v>
      </c>
      <c r="FJ942">
        <v>32.3</v>
      </c>
      <c r="FK942">
        <v>32.2</v>
      </c>
      <c r="FL942">
        <v>18</v>
      </c>
      <c r="FM942">
        <v>496.792</v>
      </c>
      <c r="FN942">
        <v>520.557</v>
      </c>
      <c r="FO942">
        <v>48.5924</v>
      </c>
      <c r="FP942">
        <v>27.8647</v>
      </c>
      <c r="FQ942">
        <v>30.0006</v>
      </c>
      <c r="FR942">
        <v>27.5099</v>
      </c>
      <c r="FS942">
        <v>27.4468</v>
      </c>
      <c r="FT942">
        <v>21.7522</v>
      </c>
      <c r="FU942">
        <v>0</v>
      </c>
      <c r="FV942">
        <v>52.8199</v>
      </c>
      <c r="FW942">
        <v>49</v>
      </c>
      <c r="FX942">
        <v>420</v>
      </c>
      <c r="FY942">
        <v>22.4155</v>
      </c>
      <c r="FZ942">
        <v>101.551</v>
      </c>
      <c r="GA942">
        <v>96.0176</v>
      </c>
    </row>
    <row r="943" spans="1:183">
      <c r="A943">
        <v>927</v>
      </c>
      <c r="B943">
        <v>1625679068.5</v>
      </c>
      <c r="C943">
        <v>1852.40000009537</v>
      </c>
      <c r="D943" t="s">
        <v>2160</v>
      </c>
      <c r="E943" t="s">
        <v>2161</v>
      </c>
      <c r="F943">
        <v>1</v>
      </c>
      <c r="G943" t="s">
        <v>302</v>
      </c>
      <c r="H943">
        <v>1625679067.5</v>
      </c>
      <c r="I943">
        <f>(J943)/1000</f>
        <v>0</v>
      </c>
      <c r="J943">
        <f>1000*CJ943*AH943*(CF943-CG943)/(100*BY943*(1000-AH943*CF943))</f>
        <v>0</v>
      </c>
      <c r="K943">
        <f>CJ943*AH943*(CE943-CD943*(1000-AH943*CG943)/(1000-AH943*CF943))/(100*BY943)</f>
        <v>0</v>
      </c>
      <c r="L943">
        <f>CD943 - IF(AH943&gt;1, K943*BY943*100.0/(AJ943*CR943), 0)</f>
        <v>0</v>
      </c>
      <c r="M943">
        <f>((S943-I943/2)*L943-K943)/(S943+I943/2)</f>
        <v>0</v>
      </c>
      <c r="N943">
        <f>M943*(CK943+CL943)/1000.0</f>
        <v>0</v>
      </c>
      <c r="O943">
        <f>(CD943 - IF(AH943&gt;1, K943*BY943*100.0/(AJ943*CR943), 0))*(CK943+CL943)/1000.0</f>
        <v>0</v>
      </c>
      <c r="P943">
        <f>2.0/((1/R943-1/Q943)+SIGN(R943)*SQRT((1/R943-1/Q943)*(1/R943-1/Q943) + 4*BZ943/((BZ943+1)*(BZ943+1))*(2*1/R943*1/Q943-1/Q943*1/Q943)))</f>
        <v>0</v>
      </c>
      <c r="Q943">
        <f>IF(LEFT(CA943,1)&lt;&gt;"0",IF(LEFT(CA943,1)="1",3.0,CB943),$D$5+$E$5*(CR943*CK943/($K$5*1000))+$F$5*(CR943*CK943/($K$5*1000))*MAX(MIN(BY943,$J$5),$I$5)*MAX(MIN(BY943,$J$5),$I$5)+$G$5*MAX(MIN(BY943,$J$5),$I$5)*(CR943*CK943/($K$5*1000))+$H$5*(CR943*CK943/($K$5*1000))*(CR943*CK943/($K$5*1000)))</f>
        <v>0</v>
      </c>
      <c r="R943">
        <f>I943*(1000-(1000*0.61365*exp(17.502*V943/(240.97+V943))/(CK943+CL943)+CF943)/2)/(1000*0.61365*exp(17.502*V943/(240.97+V943))/(CK943+CL943)-CF943)</f>
        <v>0</v>
      </c>
      <c r="S943">
        <f>1/((BZ943+1)/(P943/1.6)+1/(Q943/1.37)) + BZ943/((BZ943+1)/(P943/1.6) + BZ943/(Q943/1.37))</f>
        <v>0</v>
      </c>
      <c r="T943">
        <f>(BU943*BX943)</f>
        <v>0</v>
      </c>
      <c r="U943">
        <f>(CM943+(T943+2*0.95*5.67E-8*(((CM943+$B$7)+273)^4-(CM943+273)^4)-44100*I943)/(1.84*29.3*Q943+8*0.95*5.67E-8*(CM943+273)^3))</f>
        <v>0</v>
      </c>
      <c r="V943">
        <f>($C$7*CN943+$D$7*CO943+$E$7*U943)</f>
        <v>0</v>
      </c>
      <c r="W943">
        <f>0.61365*exp(17.502*V943/(240.97+V943))</f>
        <v>0</v>
      </c>
      <c r="X943">
        <f>(Y943/Z943*100)</f>
        <v>0</v>
      </c>
      <c r="Y943">
        <f>CF943*(CK943+CL943)/1000</f>
        <v>0</v>
      </c>
      <c r="Z943">
        <f>0.61365*exp(17.502*CM943/(240.97+CM943))</f>
        <v>0</v>
      </c>
      <c r="AA943">
        <f>(W943-CF943*(CK943+CL943)/1000)</f>
        <v>0</v>
      </c>
      <c r="AB943">
        <f>(-I943*44100)</f>
        <v>0</v>
      </c>
      <c r="AC943">
        <f>2*29.3*Q943*0.92*(CM943-V943)</f>
        <v>0</v>
      </c>
      <c r="AD943">
        <f>2*0.95*5.67E-8*(((CM943+$B$7)+273)^4-(V943+273)^4)</f>
        <v>0</v>
      </c>
      <c r="AE943">
        <f>T943+AD943+AB943+AC943</f>
        <v>0</v>
      </c>
      <c r="AF943">
        <v>0</v>
      </c>
      <c r="AG943">
        <v>0</v>
      </c>
      <c r="AH943">
        <f>IF(AF943*$H$13&gt;=AJ943,1.0,(AJ943/(AJ943-AF943*$H$13)))</f>
        <v>0</v>
      </c>
      <c r="AI943">
        <f>(AH943-1)*100</f>
        <v>0</v>
      </c>
      <c r="AJ943">
        <f>MAX(0,($B$13+$C$13*CR943)/(1+$D$13*CR943)*CK943/(CM943+273)*$E$13)</f>
        <v>0</v>
      </c>
      <c r="AK943" t="s">
        <v>303</v>
      </c>
      <c r="AL943" t="s">
        <v>303</v>
      </c>
      <c r="AM943">
        <v>0</v>
      </c>
      <c r="AN943">
        <v>0</v>
      </c>
      <c r="AO943">
        <f>1-AM943/AN943</f>
        <v>0</v>
      </c>
      <c r="AP943">
        <v>0</v>
      </c>
      <c r="AQ943" t="s">
        <v>303</v>
      </c>
      <c r="AR943" t="s">
        <v>303</v>
      </c>
      <c r="AS943">
        <v>0</v>
      </c>
      <c r="AT943">
        <v>0</v>
      </c>
      <c r="AU943">
        <f>1-AS943/AT943</f>
        <v>0</v>
      </c>
      <c r="AV943">
        <v>0.5</v>
      </c>
      <c r="AW943">
        <f>BV943</f>
        <v>0</v>
      </c>
      <c r="AX943">
        <f>K943</f>
        <v>0</v>
      </c>
      <c r="AY943">
        <f>AU943*AV943*AW943</f>
        <v>0</v>
      </c>
      <c r="AZ943">
        <f>(AX943-AP943)/AW943</f>
        <v>0</v>
      </c>
      <c r="BA943">
        <f>(AN943-AT943)/AT943</f>
        <v>0</v>
      </c>
      <c r="BB943">
        <f>AM943/(AO943+AM943/AT943)</f>
        <v>0</v>
      </c>
      <c r="BC943" t="s">
        <v>303</v>
      </c>
      <c r="BD943">
        <v>0</v>
      </c>
      <c r="BE943">
        <f>IF(BD943&lt;&gt;0, BD943, BB943)</f>
        <v>0</v>
      </c>
      <c r="BF943">
        <f>1-BE943/AT943</f>
        <v>0</v>
      </c>
      <c r="BG943">
        <f>(AT943-AS943)/(AT943-BE943)</f>
        <v>0</v>
      </c>
      <c r="BH943">
        <f>(AN943-AT943)/(AN943-BE943)</f>
        <v>0</v>
      </c>
      <c r="BI943">
        <f>(AT943-AS943)/(AT943-AM943)</f>
        <v>0</v>
      </c>
      <c r="BJ943">
        <f>(AN943-AT943)/(AN943-AM943)</f>
        <v>0</v>
      </c>
      <c r="BK943">
        <f>(BG943*BE943/AS943)</f>
        <v>0</v>
      </c>
      <c r="BL943">
        <f>(1-BK943)</f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f>$B$11*CS943+$C$11*CT943+$F$11*CU943*(1-CX943)</f>
        <v>0</v>
      </c>
      <c r="BV943">
        <f>BU943*BW943</f>
        <v>0</v>
      </c>
      <c r="BW943">
        <f>($B$11*$D$9+$C$11*$D$9+$F$11*((DH943+CZ943)/MAX(DH943+CZ943+DI943, 0.1)*$I$9+DI943/MAX(DH943+CZ943+DI943, 0.1)*$J$9))/($B$11+$C$11+$F$11)</f>
        <v>0</v>
      </c>
      <c r="BX943">
        <f>($B$11*$K$9+$C$11*$K$9+$F$11*((DH943+CZ943)/MAX(DH943+CZ943+DI943, 0.1)*$P$9+DI943/MAX(DH943+CZ943+DI943, 0.1)*$Q$9))/($B$11+$C$11+$F$11)</f>
        <v>0</v>
      </c>
      <c r="BY943">
        <v>6</v>
      </c>
      <c r="BZ943">
        <v>0.5</v>
      </c>
      <c r="CA943" t="s">
        <v>304</v>
      </c>
      <c r="CB943">
        <v>2</v>
      </c>
      <c r="CC943">
        <v>1625679067.5</v>
      </c>
      <c r="CD943">
        <v>406.726</v>
      </c>
      <c r="CE943">
        <v>419.979333333333</v>
      </c>
      <c r="CF943">
        <v>26.6982333333333</v>
      </c>
      <c r="CG943">
        <v>21.9247666666667</v>
      </c>
      <c r="CH943">
        <v>421.068333333333</v>
      </c>
      <c r="CI943">
        <v>28.4242666666667</v>
      </c>
      <c r="CJ943">
        <v>500.035333333333</v>
      </c>
      <c r="CK943">
        <v>100.419</v>
      </c>
      <c r="CL943">
        <v>0.100005933333333</v>
      </c>
      <c r="CM943">
        <v>40.9130666666667</v>
      </c>
      <c r="CN943">
        <v>39.6217</v>
      </c>
      <c r="CO943">
        <v>999.9</v>
      </c>
      <c r="CP943">
        <v>0</v>
      </c>
      <c r="CQ943">
        <v>0</v>
      </c>
      <c r="CR943">
        <v>9996.46666666667</v>
      </c>
      <c r="CS943">
        <v>0</v>
      </c>
      <c r="CT943">
        <v>5.45897</v>
      </c>
      <c r="CU943">
        <v>1045.99333333333</v>
      </c>
      <c r="CV943">
        <v>0.961989</v>
      </c>
      <c r="CW943">
        <v>0.0380115</v>
      </c>
      <c r="CX943">
        <v>0</v>
      </c>
      <c r="CY943">
        <v>1025.45</v>
      </c>
      <c r="CZ943">
        <v>4.99912</v>
      </c>
      <c r="DA943">
        <v>10813.9</v>
      </c>
      <c r="DB943">
        <v>6712.72333333333</v>
      </c>
      <c r="DC943">
        <v>40.6666666666667</v>
      </c>
      <c r="DD943">
        <v>42.729</v>
      </c>
      <c r="DE943">
        <v>42.0413333333333</v>
      </c>
      <c r="DF943">
        <v>42.583</v>
      </c>
      <c r="DG943">
        <v>43.6663333333333</v>
      </c>
      <c r="DH943">
        <v>1001.42333333333</v>
      </c>
      <c r="DI943">
        <v>39.57</v>
      </c>
      <c r="DJ943">
        <v>0</v>
      </c>
      <c r="DK943">
        <v>1625679069.2</v>
      </c>
      <c r="DL943">
        <v>0</v>
      </c>
      <c r="DM943">
        <v>1026.30692307692</v>
      </c>
      <c r="DN943">
        <v>-6.96957266103103</v>
      </c>
      <c r="DO943">
        <v>-174.400000215364</v>
      </c>
      <c r="DP943">
        <v>10835.6307692308</v>
      </c>
      <c r="DQ943">
        <v>15</v>
      </c>
      <c r="DR943">
        <v>1625677134.6</v>
      </c>
      <c r="DS943" t="s">
        <v>305</v>
      </c>
      <c r="DT943">
        <v>1625677128.6</v>
      </c>
      <c r="DU943">
        <v>1625677134.6</v>
      </c>
      <c r="DV943">
        <v>2</v>
      </c>
      <c r="DW943">
        <v>0.041</v>
      </c>
      <c r="DX943">
        <v>0.026</v>
      </c>
      <c r="DY943">
        <v>-14.347</v>
      </c>
      <c r="DZ943">
        <v>-1.389</v>
      </c>
      <c r="EA943">
        <v>420</v>
      </c>
      <c r="EB943">
        <v>5</v>
      </c>
      <c r="EC943">
        <v>0.14</v>
      </c>
      <c r="ED943">
        <v>0.08</v>
      </c>
      <c r="EE943">
        <v>-13.3131487804878</v>
      </c>
      <c r="EF943">
        <v>0.485399999999993</v>
      </c>
      <c r="EG943">
        <v>0.0556799702216035</v>
      </c>
      <c r="EH943">
        <v>1</v>
      </c>
      <c r="EI943">
        <v>1026.60235294118</v>
      </c>
      <c r="EJ943">
        <v>-7.19113559534299</v>
      </c>
      <c r="EK943">
        <v>0.724601549021463</v>
      </c>
      <c r="EL943">
        <v>1</v>
      </c>
      <c r="EM943">
        <v>4.78245951219512</v>
      </c>
      <c r="EN943">
        <v>-0.0107335191637506</v>
      </c>
      <c r="EO943">
        <v>0.00505759122807871</v>
      </c>
      <c r="EP943">
        <v>1</v>
      </c>
      <c r="EQ943">
        <v>3</v>
      </c>
      <c r="ER943">
        <v>3</v>
      </c>
      <c r="ES943" t="s">
        <v>306</v>
      </c>
      <c r="ET943">
        <v>100</v>
      </c>
      <c r="EU943">
        <v>100</v>
      </c>
      <c r="EV943">
        <v>-14.343</v>
      </c>
      <c r="EW943">
        <v>-1.7262</v>
      </c>
      <c r="EX943">
        <v>-14.3476998515065</v>
      </c>
      <c r="EY943">
        <v>0.000485247639819423</v>
      </c>
      <c r="EZ943">
        <v>-1.36446825205216e-06</v>
      </c>
      <c r="FA943">
        <v>5.78542989185787e-10</v>
      </c>
      <c r="FB943">
        <v>-1.1099058739466</v>
      </c>
      <c r="FC943">
        <v>-0.0508365997127688</v>
      </c>
      <c r="FD943">
        <v>0.00161886503163497</v>
      </c>
      <c r="FE943">
        <v>-2.08621555845513e-05</v>
      </c>
      <c r="FF943">
        <v>0</v>
      </c>
      <c r="FG943">
        <v>2096</v>
      </c>
      <c r="FH943">
        <v>2</v>
      </c>
      <c r="FI943">
        <v>28</v>
      </c>
      <c r="FJ943">
        <v>32.3</v>
      </c>
      <c r="FK943">
        <v>32.2</v>
      </c>
      <c r="FL943">
        <v>18</v>
      </c>
      <c r="FM943">
        <v>496.772</v>
      </c>
      <c r="FN943">
        <v>520.749</v>
      </c>
      <c r="FO943">
        <v>48.6107</v>
      </c>
      <c r="FP943">
        <v>27.8683</v>
      </c>
      <c r="FQ943">
        <v>30.0009</v>
      </c>
      <c r="FR943">
        <v>27.5128</v>
      </c>
      <c r="FS943">
        <v>27.4498</v>
      </c>
      <c r="FT943">
        <v>21.7548</v>
      </c>
      <c r="FU943">
        <v>0</v>
      </c>
      <c r="FV943">
        <v>52.8199</v>
      </c>
      <c r="FW943">
        <v>49</v>
      </c>
      <c r="FX943">
        <v>420</v>
      </c>
      <c r="FY943">
        <v>22.4231</v>
      </c>
      <c r="FZ943">
        <v>101.55</v>
      </c>
      <c r="GA943">
        <v>96.0175</v>
      </c>
    </row>
    <row r="944" spans="1:183">
      <c r="A944">
        <v>928</v>
      </c>
      <c r="B944">
        <v>1625679070.5</v>
      </c>
      <c r="C944">
        <v>1854.40000009537</v>
      </c>
      <c r="D944" t="s">
        <v>2162</v>
      </c>
      <c r="E944" t="s">
        <v>2163</v>
      </c>
      <c r="F944">
        <v>1</v>
      </c>
      <c r="G944" t="s">
        <v>302</v>
      </c>
      <c r="H944">
        <v>1625679069.5</v>
      </c>
      <c r="I944">
        <f>(J944)/1000</f>
        <v>0</v>
      </c>
      <c r="J944">
        <f>1000*CJ944*AH944*(CF944-CG944)/(100*BY944*(1000-AH944*CF944))</f>
        <v>0</v>
      </c>
      <c r="K944">
        <f>CJ944*AH944*(CE944-CD944*(1000-AH944*CG944)/(1000-AH944*CF944))/(100*BY944)</f>
        <v>0</v>
      </c>
      <c r="L944">
        <f>CD944 - IF(AH944&gt;1, K944*BY944*100.0/(AJ944*CR944), 0)</f>
        <v>0</v>
      </c>
      <c r="M944">
        <f>((S944-I944/2)*L944-K944)/(S944+I944/2)</f>
        <v>0</v>
      </c>
      <c r="N944">
        <f>M944*(CK944+CL944)/1000.0</f>
        <v>0</v>
      </c>
      <c r="O944">
        <f>(CD944 - IF(AH944&gt;1, K944*BY944*100.0/(AJ944*CR944), 0))*(CK944+CL944)/1000.0</f>
        <v>0</v>
      </c>
      <c r="P944">
        <f>2.0/((1/R944-1/Q944)+SIGN(R944)*SQRT((1/R944-1/Q944)*(1/R944-1/Q944) + 4*BZ944/((BZ944+1)*(BZ944+1))*(2*1/R944*1/Q944-1/Q944*1/Q944)))</f>
        <v>0</v>
      </c>
      <c r="Q944">
        <f>IF(LEFT(CA944,1)&lt;&gt;"0",IF(LEFT(CA944,1)="1",3.0,CB944),$D$5+$E$5*(CR944*CK944/($K$5*1000))+$F$5*(CR944*CK944/($K$5*1000))*MAX(MIN(BY944,$J$5),$I$5)*MAX(MIN(BY944,$J$5),$I$5)+$G$5*MAX(MIN(BY944,$J$5),$I$5)*(CR944*CK944/($K$5*1000))+$H$5*(CR944*CK944/($K$5*1000))*(CR944*CK944/($K$5*1000)))</f>
        <v>0</v>
      </c>
      <c r="R944">
        <f>I944*(1000-(1000*0.61365*exp(17.502*V944/(240.97+V944))/(CK944+CL944)+CF944)/2)/(1000*0.61365*exp(17.502*V944/(240.97+V944))/(CK944+CL944)-CF944)</f>
        <v>0</v>
      </c>
      <c r="S944">
        <f>1/((BZ944+1)/(P944/1.6)+1/(Q944/1.37)) + BZ944/((BZ944+1)/(P944/1.6) + BZ944/(Q944/1.37))</f>
        <v>0</v>
      </c>
      <c r="T944">
        <f>(BU944*BX944)</f>
        <v>0</v>
      </c>
      <c r="U944">
        <f>(CM944+(T944+2*0.95*5.67E-8*(((CM944+$B$7)+273)^4-(CM944+273)^4)-44100*I944)/(1.84*29.3*Q944+8*0.95*5.67E-8*(CM944+273)^3))</f>
        <v>0</v>
      </c>
      <c r="V944">
        <f>($C$7*CN944+$D$7*CO944+$E$7*U944)</f>
        <v>0</v>
      </c>
      <c r="W944">
        <f>0.61365*exp(17.502*V944/(240.97+V944))</f>
        <v>0</v>
      </c>
      <c r="X944">
        <f>(Y944/Z944*100)</f>
        <v>0</v>
      </c>
      <c r="Y944">
        <f>CF944*(CK944+CL944)/1000</f>
        <v>0</v>
      </c>
      <c r="Z944">
        <f>0.61365*exp(17.502*CM944/(240.97+CM944))</f>
        <v>0</v>
      </c>
      <c r="AA944">
        <f>(W944-CF944*(CK944+CL944)/1000)</f>
        <v>0</v>
      </c>
      <c r="AB944">
        <f>(-I944*44100)</f>
        <v>0</v>
      </c>
      <c r="AC944">
        <f>2*29.3*Q944*0.92*(CM944-V944)</f>
        <v>0</v>
      </c>
      <c r="AD944">
        <f>2*0.95*5.67E-8*(((CM944+$B$7)+273)^4-(V944+273)^4)</f>
        <v>0</v>
      </c>
      <c r="AE944">
        <f>T944+AD944+AB944+AC944</f>
        <v>0</v>
      </c>
      <c r="AF944">
        <v>0</v>
      </c>
      <c r="AG944">
        <v>0</v>
      </c>
      <c r="AH944">
        <f>IF(AF944*$H$13&gt;=AJ944,1.0,(AJ944/(AJ944-AF944*$H$13)))</f>
        <v>0</v>
      </c>
      <c r="AI944">
        <f>(AH944-1)*100</f>
        <v>0</v>
      </c>
      <c r="AJ944">
        <f>MAX(0,($B$13+$C$13*CR944)/(1+$D$13*CR944)*CK944/(CM944+273)*$E$13)</f>
        <v>0</v>
      </c>
      <c r="AK944" t="s">
        <v>303</v>
      </c>
      <c r="AL944" t="s">
        <v>303</v>
      </c>
      <c r="AM944">
        <v>0</v>
      </c>
      <c r="AN944">
        <v>0</v>
      </c>
      <c r="AO944">
        <f>1-AM944/AN944</f>
        <v>0</v>
      </c>
      <c r="AP944">
        <v>0</v>
      </c>
      <c r="AQ944" t="s">
        <v>303</v>
      </c>
      <c r="AR944" t="s">
        <v>303</v>
      </c>
      <c r="AS944">
        <v>0</v>
      </c>
      <c r="AT944">
        <v>0</v>
      </c>
      <c r="AU944">
        <f>1-AS944/AT944</f>
        <v>0</v>
      </c>
      <c r="AV944">
        <v>0.5</v>
      </c>
      <c r="AW944">
        <f>BV944</f>
        <v>0</v>
      </c>
      <c r="AX944">
        <f>K944</f>
        <v>0</v>
      </c>
      <c r="AY944">
        <f>AU944*AV944*AW944</f>
        <v>0</v>
      </c>
      <c r="AZ944">
        <f>(AX944-AP944)/AW944</f>
        <v>0</v>
      </c>
      <c r="BA944">
        <f>(AN944-AT944)/AT944</f>
        <v>0</v>
      </c>
      <c r="BB944">
        <f>AM944/(AO944+AM944/AT944)</f>
        <v>0</v>
      </c>
      <c r="BC944" t="s">
        <v>303</v>
      </c>
      <c r="BD944">
        <v>0</v>
      </c>
      <c r="BE944">
        <f>IF(BD944&lt;&gt;0, BD944, BB944)</f>
        <v>0</v>
      </c>
      <c r="BF944">
        <f>1-BE944/AT944</f>
        <v>0</v>
      </c>
      <c r="BG944">
        <f>(AT944-AS944)/(AT944-BE944)</f>
        <v>0</v>
      </c>
      <c r="BH944">
        <f>(AN944-AT944)/(AN944-BE944)</f>
        <v>0</v>
      </c>
      <c r="BI944">
        <f>(AT944-AS944)/(AT944-AM944)</f>
        <v>0</v>
      </c>
      <c r="BJ944">
        <f>(AN944-AT944)/(AN944-AM944)</f>
        <v>0</v>
      </c>
      <c r="BK944">
        <f>(BG944*BE944/AS944)</f>
        <v>0</v>
      </c>
      <c r="BL944">
        <f>(1-BK944)</f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f>$B$11*CS944+$C$11*CT944+$F$11*CU944*(1-CX944)</f>
        <v>0</v>
      </c>
      <c r="BV944">
        <f>BU944*BW944</f>
        <v>0</v>
      </c>
      <c r="BW944">
        <f>($B$11*$D$9+$C$11*$D$9+$F$11*((DH944+CZ944)/MAX(DH944+CZ944+DI944, 0.1)*$I$9+DI944/MAX(DH944+CZ944+DI944, 0.1)*$J$9))/($B$11+$C$11+$F$11)</f>
        <v>0</v>
      </c>
      <c r="BX944">
        <f>($B$11*$K$9+$C$11*$K$9+$F$11*((DH944+CZ944)/MAX(DH944+CZ944+DI944, 0.1)*$P$9+DI944/MAX(DH944+CZ944+DI944, 0.1)*$Q$9))/($B$11+$C$11+$F$11)</f>
        <v>0</v>
      </c>
      <c r="BY944">
        <v>6</v>
      </c>
      <c r="BZ944">
        <v>0.5</v>
      </c>
      <c r="CA944" t="s">
        <v>304</v>
      </c>
      <c r="CB944">
        <v>2</v>
      </c>
      <c r="CC944">
        <v>1625679069.5</v>
      </c>
      <c r="CD944">
        <v>406.749</v>
      </c>
      <c r="CE944">
        <v>419.899333333333</v>
      </c>
      <c r="CF944">
        <v>26.7339333333333</v>
      </c>
      <c r="CG944">
        <v>21.9660333333333</v>
      </c>
      <c r="CH944">
        <v>421.091333333333</v>
      </c>
      <c r="CI944">
        <v>28.4603333333333</v>
      </c>
      <c r="CJ944">
        <v>499.999333333333</v>
      </c>
      <c r="CK944">
        <v>100.418333333333</v>
      </c>
      <c r="CL944">
        <v>0.0998317333333333</v>
      </c>
      <c r="CM944">
        <v>40.9310333333333</v>
      </c>
      <c r="CN944">
        <v>39.6432666666667</v>
      </c>
      <c r="CO944">
        <v>999.9</v>
      </c>
      <c r="CP944">
        <v>0</v>
      </c>
      <c r="CQ944">
        <v>0</v>
      </c>
      <c r="CR944">
        <v>10005</v>
      </c>
      <c r="CS944">
        <v>0</v>
      </c>
      <c r="CT944">
        <v>5.45897</v>
      </c>
      <c r="CU944">
        <v>1045.98666666667</v>
      </c>
      <c r="CV944">
        <v>0.961989</v>
      </c>
      <c r="CW944">
        <v>0.0380115</v>
      </c>
      <c r="CX944">
        <v>0</v>
      </c>
      <c r="CY944">
        <v>1025.34</v>
      </c>
      <c r="CZ944">
        <v>4.99912</v>
      </c>
      <c r="DA944">
        <v>10811.7</v>
      </c>
      <c r="DB944">
        <v>6712.70333333333</v>
      </c>
      <c r="DC944">
        <v>40.687</v>
      </c>
      <c r="DD944">
        <v>42.687</v>
      </c>
      <c r="DE944">
        <v>42.0203333333333</v>
      </c>
      <c r="DF944">
        <v>42.7286666666667</v>
      </c>
      <c r="DG944">
        <v>43.7913333333333</v>
      </c>
      <c r="DH944">
        <v>1001.41666666667</v>
      </c>
      <c r="DI944">
        <v>39.57</v>
      </c>
      <c r="DJ944">
        <v>0</v>
      </c>
      <c r="DK944">
        <v>1625679071.6</v>
      </c>
      <c r="DL944">
        <v>0</v>
      </c>
      <c r="DM944">
        <v>1026.04269230769</v>
      </c>
      <c r="DN944">
        <v>-7.44923077572525</v>
      </c>
      <c r="DO944">
        <v>-187.100854767933</v>
      </c>
      <c r="DP944">
        <v>10829.6807692308</v>
      </c>
      <c r="DQ944">
        <v>15</v>
      </c>
      <c r="DR944">
        <v>1625677134.6</v>
      </c>
      <c r="DS944" t="s">
        <v>305</v>
      </c>
      <c r="DT944">
        <v>1625677128.6</v>
      </c>
      <c r="DU944">
        <v>1625677134.6</v>
      </c>
      <c r="DV944">
        <v>2</v>
      </c>
      <c r="DW944">
        <v>0.041</v>
      </c>
      <c r="DX944">
        <v>0.026</v>
      </c>
      <c r="DY944">
        <v>-14.347</v>
      </c>
      <c r="DZ944">
        <v>-1.389</v>
      </c>
      <c r="EA944">
        <v>420</v>
      </c>
      <c r="EB944">
        <v>5</v>
      </c>
      <c r="EC944">
        <v>0.14</v>
      </c>
      <c r="ED944">
        <v>0.08</v>
      </c>
      <c r="EE944">
        <v>-13.2921317073171</v>
      </c>
      <c r="EF944">
        <v>0.587174216027891</v>
      </c>
      <c r="EG944">
        <v>0.0664600794866946</v>
      </c>
      <c r="EH944">
        <v>0</v>
      </c>
      <c r="EI944">
        <v>1026.35363636364</v>
      </c>
      <c r="EJ944">
        <v>-7.00795233668538</v>
      </c>
      <c r="EK944">
        <v>0.690708104737768</v>
      </c>
      <c r="EL944">
        <v>1</v>
      </c>
      <c r="EM944">
        <v>4.78094414634146</v>
      </c>
      <c r="EN944">
        <v>-0.0294324041811856</v>
      </c>
      <c r="EO944">
        <v>0.00646187353923922</v>
      </c>
      <c r="EP944">
        <v>1</v>
      </c>
      <c r="EQ944">
        <v>2</v>
      </c>
      <c r="ER944">
        <v>3</v>
      </c>
      <c r="ES944" t="s">
        <v>349</v>
      </c>
      <c r="ET944">
        <v>100</v>
      </c>
      <c r="EU944">
        <v>100</v>
      </c>
      <c r="EV944">
        <v>-14.342</v>
      </c>
      <c r="EW944">
        <v>-1.7265</v>
      </c>
      <c r="EX944">
        <v>-14.3476998515065</v>
      </c>
      <c r="EY944">
        <v>0.000485247639819423</v>
      </c>
      <c r="EZ944">
        <v>-1.36446825205216e-06</v>
      </c>
      <c r="FA944">
        <v>5.78542989185787e-10</v>
      </c>
      <c r="FB944">
        <v>-1.1099058739466</v>
      </c>
      <c r="FC944">
        <v>-0.0508365997127688</v>
      </c>
      <c r="FD944">
        <v>0.00161886503163497</v>
      </c>
      <c r="FE944">
        <v>-2.08621555845513e-05</v>
      </c>
      <c r="FF944">
        <v>0</v>
      </c>
      <c r="FG944">
        <v>2096</v>
      </c>
      <c r="FH944">
        <v>2</v>
      </c>
      <c r="FI944">
        <v>28</v>
      </c>
      <c r="FJ944">
        <v>32.4</v>
      </c>
      <c r="FK944">
        <v>32.3</v>
      </c>
      <c r="FL944">
        <v>18</v>
      </c>
      <c r="FM944">
        <v>496.913</v>
      </c>
      <c r="FN944">
        <v>520.923</v>
      </c>
      <c r="FO944">
        <v>48.6288</v>
      </c>
      <c r="FP944">
        <v>27.8719</v>
      </c>
      <c r="FQ944">
        <v>30.0008</v>
      </c>
      <c r="FR944">
        <v>27.5157</v>
      </c>
      <c r="FS944">
        <v>27.4527</v>
      </c>
      <c r="FT944">
        <v>21.7577</v>
      </c>
      <c r="FU944">
        <v>0</v>
      </c>
      <c r="FV944">
        <v>53.2336</v>
      </c>
      <c r="FW944">
        <v>49</v>
      </c>
      <c r="FX944">
        <v>420</v>
      </c>
      <c r="FY944">
        <v>22.4246</v>
      </c>
      <c r="FZ944">
        <v>101.549</v>
      </c>
      <c r="GA944">
        <v>96.0163</v>
      </c>
    </row>
    <row r="945" spans="1:183">
      <c r="A945">
        <v>929</v>
      </c>
      <c r="B945">
        <v>1625679072.5</v>
      </c>
      <c r="C945">
        <v>1856.40000009537</v>
      </c>
      <c r="D945" t="s">
        <v>2164</v>
      </c>
      <c r="E945" t="s">
        <v>2165</v>
      </c>
      <c r="F945">
        <v>1</v>
      </c>
      <c r="G945" t="s">
        <v>302</v>
      </c>
      <c r="H945">
        <v>1625679071.5</v>
      </c>
      <c r="I945">
        <f>(J945)/1000</f>
        <v>0</v>
      </c>
      <c r="J945">
        <f>1000*CJ945*AH945*(CF945-CG945)/(100*BY945*(1000-AH945*CF945))</f>
        <v>0</v>
      </c>
      <c r="K945">
        <f>CJ945*AH945*(CE945-CD945*(1000-AH945*CG945)/(1000-AH945*CF945))/(100*BY945)</f>
        <v>0</v>
      </c>
      <c r="L945">
        <f>CD945 - IF(AH945&gt;1, K945*BY945*100.0/(AJ945*CR945), 0)</f>
        <v>0</v>
      </c>
      <c r="M945">
        <f>((S945-I945/2)*L945-K945)/(S945+I945/2)</f>
        <v>0</v>
      </c>
      <c r="N945">
        <f>M945*(CK945+CL945)/1000.0</f>
        <v>0</v>
      </c>
      <c r="O945">
        <f>(CD945 - IF(AH945&gt;1, K945*BY945*100.0/(AJ945*CR945), 0))*(CK945+CL945)/1000.0</f>
        <v>0</v>
      </c>
      <c r="P945">
        <f>2.0/((1/R945-1/Q945)+SIGN(R945)*SQRT((1/R945-1/Q945)*(1/R945-1/Q945) + 4*BZ945/((BZ945+1)*(BZ945+1))*(2*1/R945*1/Q945-1/Q945*1/Q945)))</f>
        <v>0</v>
      </c>
      <c r="Q945">
        <f>IF(LEFT(CA945,1)&lt;&gt;"0",IF(LEFT(CA945,1)="1",3.0,CB945),$D$5+$E$5*(CR945*CK945/($K$5*1000))+$F$5*(CR945*CK945/($K$5*1000))*MAX(MIN(BY945,$J$5),$I$5)*MAX(MIN(BY945,$J$5),$I$5)+$G$5*MAX(MIN(BY945,$J$5),$I$5)*(CR945*CK945/($K$5*1000))+$H$5*(CR945*CK945/($K$5*1000))*(CR945*CK945/($K$5*1000)))</f>
        <v>0</v>
      </c>
      <c r="R945">
        <f>I945*(1000-(1000*0.61365*exp(17.502*V945/(240.97+V945))/(CK945+CL945)+CF945)/2)/(1000*0.61365*exp(17.502*V945/(240.97+V945))/(CK945+CL945)-CF945)</f>
        <v>0</v>
      </c>
      <c r="S945">
        <f>1/((BZ945+1)/(P945/1.6)+1/(Q945/1.37)) + BZ945/((BZ945+1)/(P945/1.6) + BZ945/(Q945/1.37))</f>
        <v>0</v>
      </c>
      <c r="T945">
        <f>(BU945*BX945)</f>
        <v>0</v>
      </c>
      <c r="U945">
        <f>(CM945+(T945+2*0.95*5.67E-8*(((CM945+$B$7)+273)^4-(CM945+273)^4)-44100*I945)/(1.84*29.3*Q945+8*0.95*5.67E-8*(CM945+273)^3))</f>
        <v>0</v>
      </c>
      <c r="V945">
        <f>($C$7*CN945+$D$7*CO945+$E$7*U945)</f>
        <v>0</v>
      </c>
      <c r="W945">
        <f>0.61365*exp(17.502*V945/(240.97+V945))</f>
        <v>0</v>
      </c>
      <c r="X945">
        <f>(Y945/Z945*100)</f>
        <v>0</v>
      </c>
      <c r="Y945">
        <f>CF945*(CK945+CL945)/1000</f>
        <v>0</v>
      </c>
      <c r="Z945">
        <f>0.61365*exp(17.502*CM945/(240.97+CM945))</f>
        <v>0</v>
      </c>
      <c r="AA945">
        <f>(W945-CF945*(CK945+CL945)/1000)</f>
        <v>0</v>
      </c>
      <c r="AB945">
        <f>(-I945*44100)</f>
        <v>0</v>
      </c>
      <c r="AC945">
        <f>2*29.3*Q945*0.92*(CM945-V945)</f>
        <v>0</v>
      </c>
      <c r="AD945">
        <f>2*0.95*5.67E-8*(((CM945+$B$7)+273)^4-(V945+273)^4)</f>
        <v>0</v>
      </c>
      <c r="AE945">
        <f>T945+AD945+AB945+AC945</f>
        <v>0</v>
      </c>
      <c r="AF945">
        <v>0</v>
      </c>
      <c r="AG945">
        <v>0</v>
      </c>
      <c r="AH945">
        <f>IF(AF945*$H$13&gt;=AJ945,1.0,(AJ945/(AJ945-AF945*$H$13)))</f>
        <v>0</v>
      </c>
      <c r="AI945">
        <f>(AH945-1)*100</f>
        <v>0</v>
      </c>
      <c r="AJ945">
        <f>MAX(0,($B$13+$C$13*CR945)/(1+$D$13*CR945)*CK945/(CM945+273)*$E$13)</f>
        <v>0</v>
      </c>
      <c r="AK945" t="s">
        <v>303</v>
      </c>
      <c r="AL945" t="s">
        <v>303</v>
      </c>
      <c r="AM945">
        <v>0</v>
      </c>
      <c r="AN945">
        <v>0</v>
      </c>
      <c r="AO945">
        <f>1-AM945/AN945</f>
        <v>0</v>
      </c>
      <c r="AP945">
        <v>0</v>
      </c>
      <c r="AQ945" t="s">
        <v>303</v>
      </c>
      <c r="AR945" t="s">
        <v>303</v>
      </c>
      <c r="AS945">
        <v>0</v>
      </c>
      <c r="AT945">
        <v>0</v>
      </c>
      <c r="AU945">
        <f>1-AS945/AT945</f>
        <v>0</v>
      </c>
      <c r="AV945">
        <v>0.5</v>
      </c>
      <c r="AW945">
        <f>BV945</f>
        <v>0</v>
      </c>
      <c r="AX945">
        <f>K945</f>
        <v>0</v>
      </c>
      <c r="AY945">
        <f>AU945*AV945*AW945</f>
        <v>0</v>
      </c>
      <c r="AZ945">
        <f>(AX945-AP945)/AW945</f>
        <v>0</v>
      </c>
      <c r="BA945">
        <f>(AN945-AT945)/AT945</f>
        <v>0</v>
      </c>
      <c r="BB945">
        <f>AM945/(AO945+AM945/AT945)</f>
        <v>0</v>
      </c>
      <c r="BC945" t="s">
        <v>303</v>
      </c>
      <c r="BD945">
        <v>0</v>
      </c>
      <c r="BE945">
        <f>IF(BD945&lt;&gt;0, BD945, BB945)</f>
        <v>0</v>
      </c>
      <c r="BF945">
        <f>1-BE945/AT945</f>
        <v>0</v>
      </c>
      <c r="BG945">
        <f>(AT945-AS945)/(AT945-BE945)</f>
        <v>0</v>
      </c>
      <c r="BH945">
        <f>(AN945-AT945)/(AN945-BE945)</f>
        <v>0</v>
      </c>
      <c r="BI945">
        <f>(AT945-AS945)/(AT945-AM945)</f>
        <v>0</v>
      </c>
      <c r="BJ945">
        <f>(AN945-AT945)/(AN945-AM945)</f>
        <v>0</v>
      </c>
      <c r="BK945">
        <f>(BG945*BE945/AS945)</f>
        <v>0</v>
      </c>
      <c r="BL945">
        <f>(1-BK945)</f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f>$B$11*CS945+$C$11*CT945+$F$11*CU945*(1-CX945)</f>
        <v>0</v>
      </c>
      <c r="BV945">
        <f>BU945*BW945</f>
        <v>0</v>
      </c>
      <c r="BW945">
        <f>($B$11*$D$9+$C$11*$D$9+$F$11*((DH945+CZ945)/MAX(DH945+CZ945+DI945, 0.1)*$I$9+DI945/MAX(DH945+CZ945+DI945, 0.1)*$J$9))/($B$11+$C$11+$F$11)</f>
        <v>0</v>
      </c>
      <c r="BX945">
        <f>($B$11*$K$9+$C$11*$K$9+$F$11*((DH945+CZ945)/MAX(DH945+CZ945+DI945, 0.1)*$P$9+DI945/MAX(DH945+CZ945+DI945, 0.1)*$Q$9))/($B$11+$C$11+$F$11)</f>
        <v>0</v>
      </c>
      <c r="BY945">
        <v>6</v>
      </c>
      <c r="BZ945">
        <v>0.5</v>
      </c>
      <c r="CA945" t="s">
        <v>304</v>
      </c>
      <c r="CB945">
        <v>2</v>
      </c>
      <c r="CC945">
        <v>1625679071.5</v>
      </c>
      <c r="CD945">
        <v>406.76</v>
      </c>
      <c r="CE945">
        <v>419.878333333333</v>
      </c>
      <c r="CF945">
        <v>26.7694333333333</v>
      </c>
      <c r="CG945">
        <v>22.0032333333333</v>
      </c>
      <c r="CH945">
        <v>421.102</v>
      </c>
      <c r="CI945">
        <v>28.4961666666667</v>
      </c>
      <c r="CJ945">
        <v>500.052</v>
      </c>
      <c r="CK945">
        <v>100.417</v>
      </c>
      <c r="CL945">
        <v>0.100104066666667</v>
      </c>
      <c r="CM945">
        <v>40.9525333333333</v>
      </c>
      <c r="CN945">
        <v>39.6623</v>
      </c>
      <c r="CO945">
        <v>999.9</v>
      </c>
      <c r="CP945">
        <v>0</v>
      </c>
      <c r="CQ945">
        <v>0</v>
      </c>
      <c r="CR945">
        <v>10007.5</v>
      </c>
      <c r="CS945">
        <v>0</v>
      </c>
      <c r="CT945">
        <v>5.45897</v>
      </c>
      <c r="CU945">
        <v>1045.98666666667</v>
      </c>
      <c r="CV945">
        <v>0.961989</v>
      </c>
      <c r="CW945">
        <v>0.0380115</v>
      </c>
      <c r="CX945">
        <v>0</v>
      </c>
      <c r="CY945">
        <v>1024.99</v>
      </c>
      <c r="CZ945">
        <v>4.99912</v>
      </c>
      <c r="DA945">
        <v>10809.9333333333</v>
      </c>
      <c r="DB945">
        <v>6712.70666666667</v>
      </c>
      <c r="DC945">
        <v>40.687</v>
      </c>
      <c r="DD945">
        <v>42.75</v>
      </c>
      <c r="DE945">
        <v>41.979</v>
      </c>
      <c r="DF945">
        <v>42.6456666666667</v>
      </c>
      <c r="DG945">
        <v>43.6246666666667</v>
      </c>
      <c r="DH945">
        <v>1001.41666666667</v>
      </c>
      <c r="DI945">
        <v>39.57</v>
      </c>
      <c r="DJ945">
        <v>0</v>
      </c>
      <c r="DK945">
        <v>1625679073.4</v>
      </c>
      <c r="DL945">
        <v>0</v>
      </c>
      <c r="DM945">
        <v>1025.792</v>
      </c>
      <c r="DN945">
        <v>-7.64923075911397</v>
      </c>
      <c r="DO945">
        <v>-183.153845897809</v>
      </c>
      <c r="DP945">
        <v>10824.472</v>
      </c>
      <c r="DQ945">
        <v>15</v>
      </c>
      <c r="DR945">
        <v>1625677134.6</v>
      </c>
      <c r="DS945" t="s">
        <v>305</v>
      </c>
      <c r="DT945">
        <v>1625677128.6</v>
      </c>
      <c r="DU945">
        <v>1625677134.6</v>
      </c>
      <c r="DV945">
        <v>2</v>
      </c>
      <c r="DW945">
        <v>0.041</v>
      </c>
      <c r="DX945">
        <v>0.026</v>
      </c>
      <c r="DY945">
        <v>-14.347</v>
      </c>
      <c r="DZ945">
        <v>-1.389</v>
      </c>
      <c r="EA945">
        <v>420</v>
      </c>
      <c r="EB945">
        <v>5</v>
      </c>
      <c r="EC945">
        <v>0.14</v>
      </c>
      <c r="ED945">
        <v>0.08</v>
      </c>
      <c r="EE945">
        <v>-13.2661756097561</v>
      </c>
      <c r="EF945">
        <v>0.687562369337949</v>
      </c>
      <c r="EG945">
        <v>0.0770778566806437</v>
      </c>
      <c r="EH945">
        <v>0</v>
      </c>
      <c r="EI945">
        <v>1026.1303030303</v>
      </c>
      <c r="EJ945">
        <v>-7.17753303964803</v>
      </c>
      <c r="EK945">
        <v>0.70803819811565</v>
      </c>
      <c r="EL945">
        <v>1</v>
      </c>
      <c r="EM945">
        <v>4.77877</v>
      </c>
      <c r="EN945">
        <v>-0.0380765853658458</v>
      </c>
      <c r="EO945">
        <v>0.00726032754753942</v>
      </c>
      <c r="EP945">
        <v>1</v>
      </c>
      <c r="EQ945">
        <v>2</v>
      </c>
      <c r="ER945">
        <v>3</v>
      </c>
      <c r="ES945" t="s">
        <v>349</v>
      </c>
      <c r="ET945">
        <v>100</v>
      </c>
      <c r="EU945">
        <v>100</v>
      </c>
      <c r="EV945">
        <v>-14.342</v>
      </c>
      <c r="EW945">
        <v>-1.7269</v>
      </c>
      <c r="EX945">
        <v>-14.3476998515065</v>
      </c>
      <c r="EY945">
        <v>0.000485247639819423</v>
      </c>
      <c r="EZ945">
        <v>-1.36446825205216e-06</v>
      </c>
      <c r="FA945">
        <v>5.78542989185787e-10</v>
      </c>
      <c r="FB945">
        <v>-1.1099058739466</v>
      </c>
      <c r="FC945">
        <v>-0.0508365997127688</v>
      </c>
      <c r="FD945">
        <v>0.00161886503163497</v>
      </c>
      <c r="FE945">
        <v>-2.08621555845513e-05</v>
      </c>
      <c r="FF945">
        <v>0</v>
      </c>
      <c r="FG945">
        <v>2096</v>
      </c>
      <c r="FH945">
        <v>2</v>
      </c>
      <c r="FI945">
        <v>28</v>
      </c>
      <c r="FJ945">
        <v>32.4</v>
      </c>
      <c r="FK945">
        <v>32.3</v>
      </c>
      <c r="FL945">
        <v>18</v>
      </c>
      <c r="FM945">
        <v>496.864</v>
      </c>
      <c r="FN945">
        <v>520.803</v>
      </c>
      <c r="FO945">
        <v>48.6459</v>
      </c>
      <c r="FP945">
        <v>27.876</v>
      </c>
      <c r="FQ945">
        <v>30.0005</v>
      </c>
      <c r="FR945">
        <v>27.5186</v>
      </c>
      <c r="FS945">
        <v>27.4555</v>
      </c>
      <c r="FT945">
        <v>21.7573</v>
      </c>
      <c r="FU945">
        <v>0</v>
      </c>
      <c r="FV945">
        <v>53.2336</v>
      </c>
      <c r="FW945">
        <v>49</v>
      </c>
      <c r="FX945">
        <v>420</v>
      </c>
      <c r="FY945">
        <v>22.4217</v>
      </c>
      <c r="FZ945">
        <v>101.548</v>
      </c>
      <c r="GA945">
        <v>96.0159</v>
      </c>
    </row>
    <row r="946" spans="1:183">
      <c r="A946">
        <v>930</v>
      </c>
      <c r="B946">
        <v>1625679074.5</v>
      </c>
      <c r="C946">
        <v>1858.40000009537</v>
      </c>
      <c r="D946" t="s">
        <v>2166</v>
      </c>
      <c r="E946" t="s">
        <v>2167</v>
      </c>
      <c r="F946">
        <v>1</v>
      </c>
      <c r="G946" t="s">
        <v>302</v>
      </c>
      <c r="H946">
        <v>1625679073.5</v>
      </c>
      <c r="I946">
        <f>(J946)/1000</f>
        <v>0</v>
      </c>
      <c r="J946">
        <f>1000*CJ946*AH946*(CF946-CG946)/(100*BY946*(1000-AH946*CF946))</f>
        <v>0</v>
      </c>
      <c r="K946">
        <f>CJ946*AH946*(CE946-CD946*(1000-AH946*CG946)/(1000-AH946*CF946))/(100*BY946)</f>
        <v>0</v>
      </c>
      <c r="L946">
        <f>CD946 - IF(AH946&gt;1, K946*BY946*100.0/(AJ946*CR946), 0)</f>
        <v>0</v>
      </c>
      <c r="M946">
        <f>((S946-I946/2)*L946-K946)/(S946+I946/2)</f>
        <v>0</v>
      </c>
      <c r="N946">
        <f>M946*(CK946+CL946)/1000.0</f>
        <v>0</v>
      </c>
      <c r="O946">
        <f>(CD946 - IF(AH946&gt;1, K946*BY946*100.0/(AJ946*CR946), 0))*(CK946+CL946)/1000.0</f>
        <v>0</v>
      </c>
      <c r="P946">
        <f>2.0/((1/R946-1/Q946)+SIGN(R946)*SQRT((1/R946-1/Q946)*(1/R946-1/Q946) + 4*BZ946/((BZ946+1)*(BZ946+1))*(2*1/R946*1/Q946-1/Q946*1/Q946)))</f>
        <v>0</v>
      </c>
      <c r="Q946">
        <f>IF(LEFT(CA946,1)&lt;&gt;"0",IF(LEFT(CA946,1)="1",3.0,CB946),$D$5+$E$5*(CR946*CK946/($K$5*1000))+$F$5*(CR946*CK946/($K$5*1000))*MAX(MIN(BY946,$J$5),$I$5)*MAX(MIN(BY946,$J$5),$I$5)+$G$5*MAX(MIN(BY946,$J$5),$I$5)*(CR946*CK946/($K$5*1000))+$H$5*(CR946*CK946/($K$5*1000))*(CR946*CK946/($K$5*1000)))</f>
        <v>0</v>
      </c>
      <c r="R946">
        <f>I946*(1000-(1000*0.61365*exp(17.502*V946/(240.97+V946))/(CK946+CL946)+CF946)/2)/(1000*0.61365*exp(17.502*V946/(240.97+V946))/(CK946+CL946)-CF946)</f>
        <v>0</v>
      </c>
      <c r="S946">
        <f>1/((BZ946+1)/(P946/1.6)+1/(Q946/1.37)) + BZ946/((BZ946+1)/(P946/1.6) + BZ946/(Q946/1.37))</f>
        <v>0</v>
      </c>
      <c r="T946">
        <f>(BU946*BX946)</f>
        <v>0</v>
      </c>
      <c r="U946">
        <f>(CM946+(T946+2*0.95*5.67E-8*(((CM946+$B$7)+273)^4-(CM946+273)^4)-44100*I946)/(1.84*29.3*Q946+8*0.95*5.67E-8*(CM946+273)^3))</f>
        <v>0</v>
      </c>
      <c r="V946">
        <f>($C$7*CN946+$D$7*CO946+$E$7*U946)</f>
        <v>0</v>
      </c>
      <c r="W946">
        <f>0.61365*exp(17.502*V946/(240.97+V946))</f>
        <v>0</v>
      </c>
      <c r="X946">
        <f>(Y946/Z946*100)</f>
        <v>0</v>
      </c>
      <c r="Y946">
        <f>CF946*(CK946+CL946)/1000</f>
        <v>0</v>
      </c>
      <c r="Z946">
        <f>0.61365*exp(17.502*CM946/(240.97+CM946))</f>
        <v>0</v>
      </c>
      <c r="AA946">
        <f>(W946-CF946*(CK946+CL946)/1000)</f>
        <v>0</v>
      </c>
      <c r="AB946">
        <f>(-I946*44100)</f>
        <v>0</v>
      </c>
      <c r="AC946">
        <f>2*29.3*Q946*0.92*(CM946-V946)</f>
        <v>0</v>
      </c>
      <c r="AD946">
        <f>2*0.95*5.67E-8*(((CM946+$B$7)+273)^4-(V946+273)^4)</f>
        <v>0</v>
      </c>
      <c r="AE946">
        <f>T946+AD946+AB946+AC946</f>
        <v>0</v>
      </c>
      <c r="AF946">
        <v>0</v>
      </c>
      <c r="AG946">
        <v>0</v>
      </c>
      <c r="AH946">
        <f>IF(AF946*$H$13&gt;=AJ946,1.0,(AJ946/(AJ946-AF946*$H$13)))</f>
        <v>0</v>
      </c>
      <c r="AI946">
        <f>(AH946-1)*100</f>
        <v>0</v>
      </c>
      <c r="AJ946">
        <f>MAX(0,($B$13+$C$13*CR946)/(1+$D$13*CR946)*CK946/(CM946+273)*$E$13)</f>
        <v>0</v>
      </c>
      <c r="AK946" t="s">
        <v>303</v>
      </c>
      <c r="AL946" t="s">
        <v>303</v>
      </c>
      <c r="AM946">
        <v>0</v>
      </c>
      <c r="AN946">
        <v>0</v>
      </c>
      <c r="AO946">
        <f>1-AM946/AN946</f>
        <v>0</v>
      </c>
      <c r="AP946">
        <v>0</v>
      </c>
      <c r="AQ946" t="s">
        <v>303</v>
      </c>
      <c r="AR946" t="s">
        <v>303</v>
      </c>
      <c r="AS946">
        <v>0</v>
      </c>
      <c r="AT946">
        <v>0</v>
      </c>
      <c r="AU946">
        <f>1-AS946/AT946</f>
        <v>0</v>
      </c>
      <c r="AV946">
        <v>0.5</v>
      </c>
      <c r="AW946">
        <f>BV946</f>
        <v>0</v>
      </c>
      <c r="AX946">
        <f>K946</f>
        <v>0</v>
      </c>
      <c r="AY946">
        <f>AU946*AV946*AW946</f>
        <v>0</v>
      </c>
      <c r="AZ946">
        <f>(AX946-AP946)/AW946</f>
        <v>0</v>
      </c>
      <c r="BA946">
        <f>(AN946-AT946)/AT946</f>
        <v>0</v>
      </c>
      <c r="BB946">
        <f>AM946/(AO946+AM946/AT946)</f>
        <v>0</v>
      </c>
      <c r="BC946" t="s">
        <v>303</v>
      </c>
      <c r="BD946">
        <v>0</v>
      </c>
      <c r="BE946">
        <f>IF(BD946&lt;&gt;0, BD946, BB946)</f>
        <v>0</v>
      </c>
      <c r="BF946">
        <f>1-BE946/AT946</f>
        <v>0</v>
      </c>
      <c r="BG946">
        <f>(AT946-AS946)/(AT946-BE946)</f>
        <v>0</v>
      </c>
      <c r="BH946">
        <f>(AN946-AT946)/(AN946-BE946)</f>
        <v>0</v>
      </c>
      <c r="BI946">
        <f>(AT946-AS946)/(AT946-AM946)</f>
        <v>0</v>
      </c>
      <c r="BJ946">
        <f>(AN946-AT946)/(AN946-AM946)</f>
        <v>0</v>
      </c>
      <c r="BK946">
        <f>(BG946*BE946/AS946)</f>
        <v>0</v>
      </c>
      <c r="BL946">
        <f>(1-BK946)</f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f>$B$11*CS946+$C$11*CT946+$F$11*CU946*(1-CX946)</f>
        <v>0</v>
      </c>
      <c r="BV946">
        <f>BU946*BW946</f>
        <v>0</v>
      </c>
      <c r="BW946">
        <f>($B$11*$D$9+$C$11*$D$9+$F$11*((DH946+CZ946)/MAX(DH946+CZ946+DI946, 0.1)*$I$9+DI946/MAX(DH946+CZ946+DI946, 0.1)*$J$9))/($B$11+$C$11+$F$11)</f>
        <v>0</v>
      </c>
      <c r="BX946">
        <f>($B$11*$K$9+$C$11*$K$9+$F$11*((DH946+CZ946)/MAX(DH946+CZ946+DI946, 0.1)*$P$9+DI946/MAX(DH946+CZ946+DI946, 0.1)*$Q$9))/($B$11+$C$11+$F$11)</f>
        <v>0</v>
      </c>
      <c r="BY946">
        <v>6</v>
      </c>
      <c r="BZ946">
        <v>0.5</v>
      </c>
      <c r="CA946" t="s">
        <v>304</v>
      </c>
      <c r="CB946">
        <v>2</v>
      </c>
      <c r="CC946">
        <v>1625679073.5</v>
      </c>
      <c r="CD946">
        <v>406.772666666667</v>
      </c>
      <c r="CE946">
        <v>419.902</v>
      </c>
      <c r="CF946">
        <v>26.8045</v>
      </c>
      <c r="CG946">
        <v>22.0364333333333</v>
      </c>
      <c r="CH946">
        <v>421.114666666667</v>
      </c>
      <c r="CI946">
        <v>28.5315333333333</v>
      </c>
      <c r="CJ946">
        <v>500.053666666667</v>
      </c>
      <c r="CK946">
        <v>100.417</v>
      </c>
      <c r="CL946">
        <v>0.100174333333333</v>
      </c>
      <c r="CM946">
        <v>40.9748666666667</v>
      </c>
      <c r="CN946">
        <v>39.6768333333333</v>
      </c>
      <c r="CO946">
        <v>999.9</v>
      </c>
      <c r="CP946">
        <v>0</v>
      </c>
      <c r="CQ946">
        <v>0</v>
      </c>
      <c r="CR946">
        <v>10001.25</v>
      </c>
      <c r="CS946">
        <v>0</v>
      </c>
      <c r="CT946">
        <v>5.45897</v>
      </c>
      <c r="CU946">
        <v>1045.99333333333</v>
      </c>
      <c r="CV946">
        <v>0.961989</v>
      </c>
      <c r="CW946">
        <v>0.0380115</v>
      </c>
      <c r="CX946">
        <v>0</v>
      </c>
      <c r="CY946">
        <v>1024.78</v>
      </c>
      <c r="CZ946">
        <v>4.99912</v>
      </c>
      <c r="DA946">
        <v>10808</v>
      </c>
      <c r="DB946">
        <v>6712.73333333333</v>
      </c>
      <c r="DC946">
        <v>40.8333333333333</v>
      </c>
      <c r="DD946">
        <v>42.75</v>
      </c>
      <c r="DE946">
        <v>42.1246666666667</v>
      </c>
      <c r="DF946">
        <v>42.604</v>
      </c>
      <c r="DG946">
        <v>43.75</v>
      </c>
      <c r="DH946">
        <v>1001.42333333333</v>
      </c>
      <c r="DI946">
        <v>39.57</v>
      </c>
      <c r="DJ946">
        <v>0</v>
      </c>
      <c r="DK946">
        <v>1625679075.2</v>
      </c>
      <c r="DL946">
        <v>0</v>
      </c>
      <c r="DM946">
        <v>1025.60538461538</v>
      </c>
      <c r="DN946">
        <v>-7.43384615729214</v>
      </c>
      <c r="DO946">
        <v>-163.292307862678</v>
      </c>
      <c r="DP946">
        <v>10821.0269230769</v>
      </c>
      <c r="DQ946">
        <v>15</v>
      </c>
      <c r="DR946">
        <v>1625677134.6</v>
      </c>
      <c r="DS946" t="s">
        <v>305</v>
      </c>
      <c r="DT946">
        <v>1625677128.6</v>
      </c>
      <c r="DU946">
        <v>1625677134.6</v>
      </c>
      <c r="DV946">
        <v>2</v>
      </c>
      <c r="DW946">
        <v>0.041</v>
      </c>
      <c r="DX946">
        <v>0.026</v>
      </c>
      <c r="DY946">
        <v>-14.347</v>
      </c>
      <c r="DZ946">
        <v>-1.389</v>
      </c>
      <c r="EA946">
        <v>420</v>
      </c>
      <c r="EB946">
        <v>5</v>
      </c>
      <c r="EC946">
        <v>0.14</v>
      </c>
      <c r="ED946">
        <v>0.08</v>
      </c>
      <c r="EE946">
        <v>-13.2420585365854</v>
      </c>
      <c r="EF946">
        <v>0.702585365853665</v>
      </c>
      <c r="EG946">
        <v>0.0785081818809267</v>
      </c>
      <c r="EH946">
        <v>0</v>
      </c>
      <c r="EI946">
        <v>1025.91714285714</v>
      </c>
      <c r="EJ946">
        <v>-7.1093542074367</v>
      </c>
      <c r="EK946">
        <v>0.740060118903764</v>
      </c>
      <c r="EL946">
        <v>1</v>
      </c>
      <c r="EM946">
        <v>4.77711414634146</v>
      </c>
      <c r="EN946">
        <v>-0.0438443205574853</v>
      </c>
      <c r="EO946">
        <v>0.00763344277908139</v>
      </c>
      <c r="EP946">
        <v>1</v>
      </c>
      <c r="EQ946">
        <v>2</v>
      </c>
      <c r="ER946">
        <v>3</v>
      </c>
      <c r="ES946" t="s">
        <v>349</v>
      </c>
      <c r="ET946">
        <v>100</v>
      </c>
      <c r="EU946">
        <v>100</v>
      </c>
      <c r="EV946">
        <v>-14.342</v>
      </c>
      <c r="EW946">
        <v>-1.7272</v>
      </c>
      <c r="EX946">
        <v>-14.3476998515065</v>
      </c>
      <c r="EY946">
        <v>0.000485247639819423</v>
      </c>
      <c r="EZ946">
        <v>-1.36446825205216e-06</v>
      </c>
      <c r="FA946">
        <v>5.78542989185787e-10</v>
      </c>
      <c r="FB946">
        <v>-1.1099058739466</v>
      </c>
      <c r="FC946">
        <v>-0.0508365997127688</v>
      </c>
      <c r="FD946">
        <v>0.00161886503163497</v>
      </c>
      <c r="FE946">
        <v>-2.08621555845513e-05</v>
      </c>
      <c r="FF946">
        <v>0</v>
      </c>
      <c r="FG946">
        <v>2096</v>
      </c>
      <c r="FH946">
        <v>2</v>
      </c>
      <c r="FI946">
        <v>28</v>
      </c>
      <c r="FJ946">
        <v>32.4</v>
      </c>
      <c r="FK946">
        <v>32.3</v>
      </c>
      <c r="FL946">
        <v>18</v>
      </c>
      <c r="FM946">
        <v>496.83</v>
      </c>
      <c r="FN946">
        <v>520.738</v>
      </c>
      <c r="FO946">
        <v>48.6634</v>
      </c>
      <c r="FP946">
        <v>27.8795</v>
      </c>
      <c r="FQ946">
        <v>30.0006</v>
      </c>
      <c r="FR946">
        <v>27.5216</v>
      </c>
      <c r="FS946">
        <v>27.4584</v>
      </c>
      <c r="FT946">
        <v>21.7606</v>
      </c>
      <c r="FU946">
        <v>0</v>
      </c>
      <c r="FV946">
        <v>53.6349</v>
      </c>
      <c r="FW946">
        <v>49</v>
      </c>
      <c r="FX946">
        <v>420</v>
      </c>
      <c r="FY946">
        <v>22.5633</v>
      </c>
      <c r="FZ946">
        <v>101.548</v>
      </c>
      <c r="GA946">
        <v>96.0144</v>
      </c>
    </row>
    <row r="947" spans="1:183">
      <c r="A947">
        <v>931</v>
      </c>
      <c r="B947">
        <v>1625679076.5</v>
      </c>
      <c r="C947">
        <v>1860.40000009537</v>
      </c>
      <c r="D947" t="s">
        <v>2168</v>
      </c>
      <c r="E947" t="s">
        <v>2169</v>
      </c>
      <c r="F947">
        <v>1</v>
      </c>
      <c r="G947" t="s">
        <v>302</v>
      </c>
      <c r="H947">
        <v>1625679075.5</v>
      </c>
      <c r="I947">
        <f>(J947)/1000</f>
        <v>0</v>
      </c>
      <c r="J947">
        <f>1000*CJ947*AH947*(CF947-CG947)/(100*BY947*(1000-AH947*CF947))</f>
        <v>0</v>
      </c>
      <c r="K947">
        <f>CJ947*AH947*(CE947-CD947*(1000-AH947*CG947)/(1000-AH947*CF947))/(100*BY947)</f>
        <v>0</v>
      </c>
      <c r="L947">
        <f>CD947 - IF(AH947&gt;1, K947*BY947*100.0/(AJ947*CR947), 0)</f>
        <v>0</v>
      </c>
      <c r="M947">
        <f>((S947-I947/2)*L947-K947)/(S947+I947/2)</f>
        <v>0</v>
      </c>
      <c r="N947">
        <f>M947*(CK947+CL947)/1000.0</f>
        <v>0</v>
      </c>
      <c r="O947">
        <f>(CD947 - IF(AH947&gt;1, K947*BY947*100.0/(AJ947*CR947), 0))*(CK947+CL947)/1000.0</f>
        <v>0</v>
      </c>
      <c r="P947">
        <f>2.0/((1/R947-1/Q947)+SIGN(R947)*SQRT((1/R947-1/Q947)*(1/R947-1/Q947) + 4*BZ947/((BZ947+1)*(BZ947+1))*(2*1/R947*1/Q947-1/Q947*1/Q947)))</f>
        <v>0</v>
      </c>
      <c r="Q947">
        <f>IF(LEFT(CA947,1)&lt;&gt;"0",IF(LEFT(CA947,1)="1",3.0,CB947),$D$5+$E$5*(CR947*CK947/($K$5*1000))+$F$5*(CR947*CK947/($K$5*1000))*MAX(MIN(BY947,$J$5),$I$5)*MAX(MIN(BY947,$J$5),$I$5)+$G$5*MAX(MIN(BY947,$J$5),$I$5)*(CR947*CK947/($K$5*1000))+$H$5*(CR947*CK947/($K$5*1000))*(CR947*CK947/($K$5*1000)))</f>
        <v>0</v>
      </c>
      <c r="R947">
        <f>I947*(1000-(1000*0.61365*exp(17.502*V947/(240.97+V947))/(CK947+CL947)+CF947)/2)/(1000*0.61365*exp(17.502*V947/(240.97+V947))/(CK947+CL947)-CF947)</f>
        <v>0</v>
      </c>
      <c r="S947">
        <f>1/((BZ947+1)/(P947/1.6)+1/(Q947/1.37)) + BZ947/((BZ947+1)/(P947/1.6) + BZ947/(Q947/1.37))</f>
        <v>0</v>
      </c>
      <c r="T947">
        <f>(BU947*BX947)</f>
        <v>0</v>
      </c>
      <c r="U947">
        <f>(CM947+(T947+2*0.95*5.67E-8*(((CM947+$B$7)+273)^4-(CM947+273)^4)-44100*I947)/(1.84*29.3*Q947+8*0.95*5.67E-8*(CM947+273)^3))</f>
        <v>0</v>
      </c>
      <c r="V947">
        <f>($C$7*CN947+$D$7*CO947+$E$7*U947)</f>
        <v>0</v>
      </c>
      <c r="W947">
        <f>0.61365*exp(17.502*V947/(240.97+V947))</f>
        <v>0</v>
      </c>
      <c r="X947">
        <f>(Y947/Z947*100)</f>
        <v>0</v>
      </c>
      <c r="Y947">
        <f>CF947*(CK947+CL947)/1000</f>
        <v>0</v>
      </c>
      <c r="Z947">
        <f>0.61365*exp(17.502*CM947/(240.97+CM947))</f>
        <v>0</v>
      </c>
      <c r="AA947">
        <f>(W947-CF947*(CK947+CL947)/1000)</f>
        <v>0</v>
      </c>
      <c r="AB947">
        <f>(-I947*44100)</f>
        <v>0</v>
      </c>
      <c r="AC947">
        <f>2*29.3*Q947*0.92*(CM947-V947)</f>
        <v>0</v>
      </c>
      <c r="AD947">
        <f>2*0.95*5.67E-8*(((CM947+$B$7)+273)^4-(V947+273)^4)</f>
        <v>0</v>
      </c>
      <c r="AE947">
        <f>T947+AD947+AB947+AC947</f>
        <v>0</v>
      </c>
      <c r="AF947">
        <v>0</v>
      </c>
      <c r="AG947">
        <v>0</v>
      </c>
      <c r="AH947">
        <f>IF(AF947*$H$13&gt;=AJ947,1.0,(AJ947/(AJ947-AF947*$H$13)))</f>
        <v>0</v>
      </c>
      <c r="AI947">
        <f>(AH947-1)*100</f>
        <v>0</v>
      </c>
      <c r="AJ947">
        <f>MAX(0,($B$13+$C$13*CR947)/(1+$D$13*CR947)*CK947/(CM947+273)*$E$13)</f>
        <v>0</v>
      </c>
      <c r="AK947" t="s">
        <v>303</v>
      </c>
      <c r="AL947" t="s">
        <v>303</v>
      </c>
      <c r="AM947">
        <v>0</v>
      </c>
      <c r="AN947">
        <v>0</v>
      </c>
      <c r="AO947">
        <f>1-AM947/AN947</f>
        <v>0</v>
      </c>
      <c r="AP947">
        <v>0</v>
      </c>
      <c r="AQ947" t="s">
        <v>303</v>
      </c>
      <c r="AR947" t="s">
        <v>303</v>
      </c>
      <c r="AS947">
        <v>0</v>
      </c>
      <c r="AT947">
        <v>0</v>
      </c>
      <c r="AU947">
        <f>1-AS947/AT947</f>
        <v>0</v>
      </c>
      <c r="AV947">
        <v>0.5</v>
      </c>
      <c r="AW947">
        <f>BV947</f>
        <v>0</v>
      </c>
      <c r="AX947">
        <f>K947</f>
        <v>0</v>
      </c>
      <c r="AY947">
        <f>AU947*AV947*AW947</f>
        <v>0</v>
      </c>
      <c r="AZ947">
        <f>(AX947-AP947)/AW947</f>
        <v>0</v>
      </c>
      <c r="BA947">
        <f>(AN947-AT947)/AT947</f>
        <v>0</v>
      </c>
      <c r="BB947">
        <f>AM947/(AO947+AM947/AT947)</f>
        <v>0</v>
      </c>
      <c r="BC947" t="s">
        <v>303</v>
      </c>
      <c r="BD947">
        <v>0</v>
      </c>
      <c r="BE947">
        <f>IF(BD947&lt;&gt;0, BD947, BB947)</f>
        <v>0</v>
      </c>
      <c r="BF947">
        <f>1-BE947/AT947</f>
        <v>0</v>
      </c>
      <c r="BG947">
        <f>(AT947-AS947)/(AT947-BE947)</f>
        <v>0</v>
      </c>
      <c r="BH947">
        <f>(AN947-AT947)/(AN947-BE947)</f>
        <v>0</v>
      </c>
      <c r="BI947">
        <f>(AT947-AS947)/(AT947-AM947)</f>
        <v>0</v>
      </c>
      <c r="BJ947">
        <f>(AN947-AT947)/(AN947-AM947)</f>
        <v>0</v>
      </c>
      <c r="BK947">
        <f>(BG947*BE947/AS947)</f>
        <v>0</v>
      </c>
      <c r="BL947">
        <f>(1-BK947)</f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f>$B$11*CS947+$C$11*CT947+$F$11*CU947*(1-CX947)</f>
        <v>0</v>
      </c>
      <c r="BV947">
        <f>BU947*BW947</f>
        <v>0</v>
      </c>
      <c r="BW947">
        <f>($B$11*$D$9+$C$11*$D$9+$F$11*((DH947+CZ947)/MAX(DH947+CZ947+DI947, 0.1)*$I$9+DI947/MAX(DH947+CZ947+DI947, 0.1)*$J$9))/($B$11+$C$11+$F$11)</f>
        <v>0</v>
      </c>
      <c r="BX947">
        <f>($B$11*$K$9+$C$11*$K$9+$F$11*((DH947+CZ947)/MAX(DH947+CZ947+DI947, 0.1)*$P$9+DI947/MAX(DH947+CZ947+DI947, 0.1)*$Q$9))/($B$11+$C$11+$F$11)</f>
        <v>0</v>
      </c>
      <c r="BY947">
        <v>6</v>
      </c>
      <c r="BZ947">
        <v>0.5</v>
      </c>
      <c r="CA947" t="s">
        <v>304</v>
      </c>
      <c r="CB947">
        <v>2</v>
      </c>
      <c r="CC947">
        <v>1625679075.5</v>
      </c>
      <c r="CD947">
        <v>406.808</v>
      </c>
      <c r="CE947">
        <v>419.913333333333</v>
      </c>
      <c r="CF947">
        <v>26.8388</v>
      </c>
      <c r="CG947">
        <v>22.0683333333333</v>
      </c>
      <c r="CH947">
        <v>421.15</v>
      </c>
      <c r="CI947">
        <v>28.5661666666667</v>
      </c>
      <c r="CJ947">
        <v>499.967666666667</v>
      </c>
      <c r="CK947">
        <v>100.416</v>
      </c>
      <c r="CL947">
        <v>0.0999</v>
      </c>
      <c r="CM947">
        <v>40.9955666666667</v>
      </c>
      <c r="CN947">
        <v>39.6922</v>
      </c>
      <c r="CO947">
        <v>999.9</v>
      </c>
      <c r="CP947">
        <v>0</v>
      </c>
      <c r="CQ947">
        <v>0</v>
      </c>
      <c r="CR947">
        <v>9990</v>
      </c>
      <c r="CS947">
        <v>0</v>
      </c>
      <c r="CT947">
        <v>5.45897</v>
      </c>
      <c r="CU947">
        <v>1045.98666666667</v>
      </c>
      <c r="CV947">
        <v>0.961989</v>
      </c>
      <c r="CW947">
        <v>0.0380115</v>
      </c>
      <c r="CX947">
        <v>0</v>
      </c>
      <c r="CY947">
        <v>1024.55</v>
      </c>
      <c r="CZ947">
        <v>4.99912</v>
      </c>
      <c r="DA947">
        <v>10806</v>
      </c>
      <c r="DB947">
        <v>6712.70333333333</v>
      </c>
      <c r="DC947">
        <v>40.6663333333333</v>
      </c>
      <c r="DD947">
        <v>42.708</v>
      </c>
      <c r="DE947">
        <v>42.1246666666667</v>
      </c>
      <c r="DF947">
        <v>42.7083333333333</v>
      </c>
      <c r="DG947">
        <v>43.833</v>
      </c>
      <c r="DH947">
        <v>1001.41666666667</v>
      </c>
      <c r="DI947">
        <v>39.57</v>
      </c>
      <c r="DJ947">
        <v>0</v>
      </c>
      <c r="DK947">
        <v>1625679077.6</v>
      </c>
      <c r="DL947">
        <v>0</v>
      </c>
      <c r="DM947">
        <v>1025.31346153846</v>
      </c>
      <c r="DN947">
        <v>-6.98017094263348</v>
      </c>
      <c r="DO947">
        <v>-120.064957415584</v>
      </c>
      <c r="DP947">
        <v>10815.2423076923</v>
      </c>
      <c r="DQ947">
        <v>15</v>
      </c>
      <c r="DR947">
        <v>1625677134.6</v>
      </c>
      <c r="DS947" t="s">
        <v>305</v>
      </c>
      <c r="DT947">
        <v>1625677128.6</v>
      </c>
      <c r="DU947">
        <v>1625677134.6</v>
      </c>
      <c r="DV947">
        <v>2</v>
      </c>
      <c r="DW947">
        <v>0.041</v>
      </c>
      <c r="DX947">
        <v>0.026</v>
      </c>
      <c r="DY947">
        <v>-14.347</v>
      </c>
      <c r="DZ947">
        <v>-1.389</v>
      </c>
      <c r="EA947">
        <v>420</v>
      </c>
      <c r="EB947">
        <v>5</v>
      </c>
      <c r="EC947">
        <v>0.14</v>
      </c>
      <c r="ED947">
        <v>0.08</v>
      </c>
      <c r="EE947">
        <v>-13.2206390243902</v>
      </c>
      <c r="EF947">
        <v>0.740481533101031</v>
      </c>
      <c r="EG947">
        <v>0.081490878969034</v>
      </c>
      <c r="EH947">
        <v>0</v>
      </c>
      <c r="EI947">
        <v>1025.64515151515</v>
      </c>
      <c r="EJ947">
        <v>-7.39618017408841</v>
      </c>
      <c r="EK947">
        <v>0.727278535330348</v>
      </c>
      <c r="EL947">
        <v>1</v>
      </c>
      <c r="EM947">
        <v>4.77658146341463</v>
      </c>
      <c r="EN947">
        <v>-0.0567608362369307</v>
      </c>
      <c r="EO947">
        <v>0.00787949780527253</v>
      </c>
      <c r="EP947">
        <v>1</v>
      </c>
      <c r="EQ947">
        <v>2</v>
      </c>
      <c r="ER947">
        <v>3</v>
      </c>
      <c r="ES947" t="s">
        <v>349</v>
      </c>
      <c r="ET947">
        <v>100</v>
      </c>
      <c r="EU947">
        <v>100</v>
      </c>
      <c r="EV947">
        <v>-14.343</v>
      </c>
      <c r="EW947">
        <v>-1.7275</v>
      </c>
      <c r="EX947">
        <v>-14.3476998515065</v>
      </c>
      <c r="EY947">
        <v>0.000485247639819423</v>
      </c>
      <c r="EZ947">
        <v>-1.36446825205216e-06</v>
      </c>
      <c r="FA947">
        <v>5.78542989185787e-10</v>
      </c>
      <c r="FB947">
        <v>-1.1099058739466</v>
      </c>
      <c r="FC947">
        <v>-0.0508365997127688</v>
      </c>
      <c r="FD947">
        <v>0.00161886503163497</v>
      </c>
      <c r="FE947">
        <v>-2.08621555845513e-05</v>
      </c>
      <c r="FF947">
        <v>0</v>
      </c>
      <c r="FG947">
        <v>2096</v>
      </c>
      <c r="FH947">
        <v>2</v>
      </c>
      <c r="FI947">
        <v>28</v>
      </c>
      <c r="FJ947">
        <v>32.5</v>
      </c>
      <c r="FK947">
        <v>32.4</v>
      </c>
      <c r="FL947">
        <v>18</v>
      </c>
      <c r="FM947">
        <v>496.913</v>
      </c>
      <c r="FN947">
        <v>520.871</v>
      </c>
      <c r="FO947">
        <v>48.6819</v>
      </c>
      <c r="FP947">
        <v>27.8831</v>
      </c>
      <c r="FQ947">
        <v>30.0005</v>
      </c>
      <c r="FR947">
        <v>27.5245</v>
      </c>
      <c r="FS947">
        <v>27.4608</v>
      </c>
      <c r="FT947">
        <v>21.7598</v>
      </c>
      <c r="FU947">
        <v>0</v>
      </c>
      <c r="FV947">
        <v>54.0272</v>
      </c>
      <c r="FW947">
        <v>49</v>
      </c>
      <c r="FX947">
        <v>420</v>
      </c>
      <c r="FY947">
        <v>22.5754</v>
      </c>
      <c r="FZ947">
        <v>101.548</v>
      </c>
      <c r="GA947">
        <v>96.0127</v>
      </c>
    </row>
    <row r="948" spans="1:183">
      <c r="A948">
        <v>932</v>
      </c>
      <c r="B948">
        <v>1625679078.5</v>
      </c>
      <c r="C948">
        <v>1862.40000009537</v>
      </c>
      <c r="D948" t="s">
        <v>2170</v>
      </c>
      <c r="E948" t="s">
        <v>2171</v>
      </c>
      <c r="F948">
        <v>1</v>
      </c>
      <c r="G948" t="s">
        <v>302</v>
      </c>
      <c r="H948">
        <v>1625679077.5</v>
      </c>
      <c r="I948">
        <f>(J948)/1000</f>
        <v>0</v>
      </c>
      <c r="J948">
        <f>1000*CJ948*AH948*(CF948-CG948)/(100*BY948*(1000-AH948*CF948))</f>
        <v>0</v>
      </c>
      <c r="K948">
        <f>CJ948*AH948*(CE948-CD948*(1000-AH948*CG948)/(1000-AH948*CF948))/(100*BY948)</f>
        <v>0</v>
      </c>
      <c r="L948">
        <f>CD948 - IF(AH948&gt;1, K948*BY948*100.0/(AJ948*CR948), 0)</f>
        <v>0</v>
      </c>
      <c r="M948">
        <f>((S948-I948/2)*L948-K948)/(S948+I948/2)</f>
        <v>0</v>
      </c>
      <c r="N948">
        <f>M948*(CK948+CL948)/1000.0</f>
        <v>0</v>
      </c>
      <c r="O948">
        <f>(CD948 - IF(AH948&gt;1, K948*BY948*100.0/(AJ948*CR948), 0))*(CK948+CL948)/1000.0</f>
        <v>0</v>
      </c>
      <c r="P948">
        <f>2.0/((1/R948-1/Q948)+SIGN(R948)*SQRT((1/R948-1/Q948)*(1/R948-1/Q948) + 4*BZ948/((BZ948+1)*(BZ948+1))*(2*1/R948*1/Q948-1/Q948*1/Q948)))</f>
        <v>0</v>
      </c>
      <c r="Q948">
        <f>IF(LEFT(CA948,1)&lt;&gt;"0",IF(LEFT(CA948,1)="1",3.0,CB948),$D$5+$E$5*(CR948*CK948/($K$5*1000))+$F$5*(CR948*CK948/($K$5*1000))*MAX(MIN(BY948,$J$5),$I$5)*MAX(MIN(BY948,$J$5),$I$5)+$G$5*MAX(MIN(BY948,$J$5),$I$5)*(CR948*CK948/($K$5*1000))+$H$5*(CR948*CK948/($K$5*1000))*(CR948*CK948/($K$5*1000)))</f>
        <v>0</v>
      </c>
      <c r="R948">
        <f>I948*(1000-(1000*0.61365*exp(17.502*V948/(240.97+V948))/(CK948+CL948)+CF948)/2)/(1000*0.61365*exp(17.502*V948/(240.97+V948))/(CK948+CL948)-CF948)</f>
        <v>0</v>
      </c>
      <c r="S948">
        <f>1/((BZ948+1)/(P948/1.6)+1/(Q948/1.37)) + BZ948/((BZ948+1)/(P948/1.6) + BZ948/(Q948/1.37))</f>
        <v>0</v>
      </c>
      <c r="T948">
        <f>(BU948*BX948)</f>
        <v>0</v>
      </c>
      <c r="U948">
        <f>(CM948+(T948+2*0.95*5.67E-8*(((CM948+$B$7)+273)^4-(CM948+273)^4)-44100*I948)/(1.84*29.3*Q948+8*0.95*5.67E-8*(CM948+273)^3))</f>
        <v>0</v>
      </c>
      <c r="V948">
        <f>($C$7*CN948+$D$7*CO948+$E$7*U948)</f>
        <v>0</v>
      </c>
      <c r="W948">
        <f>0.61365*exp(17.502*V948/(240.97+V948))</f>
        <v>0</v>
      </c>
      <c r="X948">
        <f>(Y948/Z948*100)</f>
        <v>0</v>
      </c>
      <c r="Y948">
        <f>CF948*(CK948+CL948)/1000</f>
        <v>0</v>
      </c>
      <c r="Z948">
        <f>0.61365*exp(17.502*CM948/(240.97+CM948))</f>
        <v>0</v>
      </c>
      <c r="AA948">
        <f>(W948-CF948*(CK948+CL948)/1000)</f>
        <v>0</v>
      </c>
      <c r="AB948">
        <f>(-I948*44100)</f>
        <v>0</v>
      </c>
      <c r="AC948">
        <f>2*29.3*Q948*0.92*(CM948-V948)</f>
        <v>0</v>
      </c>
      <c r="AD948">
        <f>2*0.95*5.67E-8*(((CM948+$B$7)+273)^4-(V948+273)^4)</f>
        <v>0</v>
      </c>
      <c r="AE948">
        <f>T948+AD948+AB948+AC948</f>
        <v>0</v>
      </c>
      <c r="AF948">
        <v>0</v>
      </c>
      <c r="AG948">
        <v>0</v>
      </c>
      <c r="AH948">
        <f>IF(AF948*$H$13&gt;=AJ948,1.0,(AJ948/(AJ948-AF948*$H$13)))</f>
        <v>0</v>
      </c>
      <c r="AI948">
        <f>(AH948-1)*100</f>
        <v>0</v>
      </c>
      <c r="AJ948">
        <f>MAX(0,($B$13+$C$13*CR948)/(1+$D$13*CR948)*CK948/(CM948+273)*$E$13)</f>
        <v>0</v>
      </c>
      <c r="AK948" t="s">
        <v>303</v>
      </c>
      <c r="AL948" t="s">
        <v>303</v>
      </c>
      <c r="AM948">
        <v>0</v>
      </c>
      <c r="AN948">
        <v>0</v>
      </c>
      <c r="AO948">
        <f>1-AM948/AN948</f>
        <v>0</v>
      </c>
      <c r="AP948">
        <v>0</v>
      </c>
      <c r="AQ948" t="s">
        <v>303</v>
      </c>
      <c r="AR948" t="s">
        <v>303</v>
      </c>
      <c r="AS948">
        <v>0</v>
      </c>
      <c r="AT948">
        <v>0</v>
      </c>
      <c r="AU948">
        <f>1-AS948/AT948</f>
        <v>0</v>
      </c>
      <c r="AV948">
        <v>0.5</v>
      </c>
      <c r="AW948">
        <f>BV948</f>
        <v>0</v>
      </c>
      <c r="AX948">
        <f>K948</f>
        <v>0</v>
      </c>
      <c r="AY948">
        <f>AU948*AV948*AW948</f>
        <v>0</v>
      </c>
      <c r="AZ948">
        <f>(AX948-AP948)/AW948</f>
        <v>0</v>
      </c>
      <c r="BA948">
        <f>(AN948-AT948)/AT948</f>
        <v>0</v>
      </c>
      <c r="BB948">
        <f>AM948/(AO948+AM948/AT948)</f>
        <v>0</v>
      </c>
      <c r="BC948" t="s">
        <v>303</v>
      </c>
      <c r="BD948">
        <v>0</v>
      </c>
      <c r="BE948">
        <f>IF(BD948&lt;&gt;0, BD948, BB948)</f>
        <v>0</v>
      </c>
      <c r="BF948">
        <f>1-BE948/AT948</f>
        <v>0</v>
      </c>
      <c r="BG948">
        <f>(AT948-AS948)/(AT948-BE948)</f>
        <v>0</v>
      </c>
      <c r="BH948">
        <f>(AN948-AT948)/(AN948-BE948)</f>
        <v>0</v>
      </c>
      <c r="BI948">
        <f>(AT948-AS948)/(AT948-AM948)</f>
        <v>0</v>
      </c>
      <c r="BJ948">
        <f>(AN948-AT948)/(AN948-AM948)</f>
        <v>0</v>
      </c>
      <c r="BK948">
        <f>(BG948*BE948/AS948)</f>
        <v>0</v>
      </c>
      <c r="BL948">
        <f>(1-BK948)</f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f>$B$11*CS948+$C$11*CT948+$F$11*CU948*(1-CX948)</f>
        <v>0</v>
      </c>
      <c r="BV948">
        <f>BU948*BW948</f>
        <v>0</v>
      </c>
      <c r="BW948">
        <f>($B$11*$D$9+$C$11*$D$9+$F$11*((DH948+CZ948)/MAX(DH948+CZ948+DI948, 0.1)*$I$9+DI948/MAX(DH948+CZ948+DI948, 0.1)*$J$9))/($B$11+$C$11+$F$11)</f>
        <v>0</v>
      </c>
      <c r="BX948">
        <f>($B$11*$K$9+$C$11*$K$9+$F$11*((DH948+CZ948)/MAX(DH948+CZ948+DI948, 0.1)*$P$9+DI948/MAX(DH948+CZ948+DI948, 0.1)*$Q$9))/($B$11+$C$11+$F$11)</f>
        <v>0</v>
      </c>
      <c r="BY948">
        <v>6</v>
      </c>
      <c r="BZ948">
        <v>0.5</v>
      </c>
      <c r="CA948" t="s">
        <v>304</v>
      </c>
      <c r="CB948">
        <v>2</v>
      </c>
      <c r="CC948">
        <v>1625679077.5</v>
      </c>
      <c r="CD948">
        <v>406.838333333333</v>
      </c>
      <c r="CE948">
        <v>419.934</v>
      </c>
      <c r="CF948">
        <v>26.874</v>
      </c>
      <c r="CG948">
        <v>22.0992666666667</v>
      </c>
      <c r="CH948">
        <v>421.180333333333</v>
      </c>
      <c r="CI948">
        <v>28.6017333333333</v>
      </c>
      <c r="CJ948">
        <v>499.995333333333</v>
      </c>
      <c r="CK948">
        <v>100.416666666667</v>
      </c>
      <c r="CL948">
        <v>0.0999982</v>
      </c>
      <c r="CM948">
        <v>41.0152333333333</v>
      </c>
      <c r="CN948">
        <v>39.72</v>
      </c>
      <c r="CO948">
        <v>999.9</v>
      </c>
      <c r="CP948">
        <v>0</v>
      </c>
      <c r="CQ948">
        <v>0</v>
      </c>
      <c r="CR948">
        <v>9987.5</v>
      </c>
      <c r="CS948">
        <v>0</v>
      </c>
      <c r="CT948">
        <v>5.45897</v>
      </c>
      <c r="CU948">
        <v>1045.98</v>
      </c>
      <c r="CV948">
        <v>0.961989</v>
      </c>
      <c r="CW948">
        <v>0.0380115</v>
      </c>
      <c r="CX948">
        <v>0</v>
      </c>
      <c r="CY948">
        <v>1024.35</v>
      </c>
      <c r="CZ948">
        <v>4.99912</v>
      </c>
      <c r="DA948">
        <v>10802.9333333333</v>
      </c>
      <c r="DB948">
        <v>6712.69</v>
      </c>
      <c r="DC948">
        <v>40.75</v>
      </c>
      <c r="DD948">
        <v>42.75</v>
      </c>
      <c r="DE948">
        <v>42.0413333333333</v>
      </c>
      <c r="DF948">
        <v>42.7496666666667</v>
      </c>
      <c r="DG948">
        <v>43.708</v>
      </c>
      <c r="DH948">
        <v>1001.41</v>
      </c>
      <c r="DI948">
        <v>39.57</v>
      </c>
      <c r="DJ948">
        <v>0</v>
      </c>
      <c r="DK948">
        <v>1625679079.4</v>
      </c>
      <c r="DL948">
        <v>0</v>
      </c>
      <c r="DM948">
        <v>1025.054</v>
      </c>
      <c r="DN948">
        <v>-6.82538460118129</v>
      </c>
      <c r="DO948">
        <v>-64.3153845171929</v>
      </c>
      <c r="DP948">
        <v>10810.128</v>
      </c>
      <c r="DQ948">
        <v>15</v>
      </c>
      <c r="DR948">
        <v>1625677134.6</v>
      </c>
      <c r="DS948" t="s">
        <v>305</v>
      </c>
      <c r="DT948">
        <v>1625677128.6</v>
      </c>
      <c r="DU948">
        <v>1625677134.6</v>
      </c>
      <c r="DV948">
        <v>2</v>
      </c>
      <c r="DW948">
        <v>0.041</v>
      </c>
      <c r="DX948">
        <v>0.026</v>
      </c>
      <c r="DY948">
        <v>-14.347</v>
      </c>
      <c r="DZ948">
        <v>-1.389</v>
      </c>
      <c r="EA948">
        <v>420</v>
      </c>
      <c r="EB948">
        <v>5</v>
      </c>
      <c r="EC948">
        <v>0.14</v>
      </c>
      <c r="ED948">
        <v>0.08</v>
      </c>
      <c r="EE948">
        <v>-13.1995073170732</v>
      </c>
      <c r="EF948">
        <v>0.758121951219514</v>
      </c>
      <c r="EG948">
        <v>0.0828702935690259</v>
      </c>
      <c r="EH948">
        <v>0</v>
      </c>
      <c r="EI948">
        <v>1025.42818181818</v>
      </c>
      <c r="EJ948">
        <v>-7.16204438957289</v>
      </c>
      <c r="EK948">
        <v>0.706774382351397</v>
      </c>
      <c r="EL948">
        <v>1</v>
      </c>
      <c r="EM948">
        <v>4.77636146341463</v>
      </c>
      <c r="EN948">
        <v>-0.060252334494772</v>
      </c>
      <c r="EO948">
        <v>0.0079048548099085</v>
      </c>
      <c r="EP948">
        <v>1</v>
      </c>
      <c r="EQ948">
        <v>2</v>
      </c>
      <c r="ER948">
        <v>3</v>
      </c>
      <c r="ES948" t="s">
        <v>349</v>
      </c>
      <c r="ET948">
        <v>100</v>
      </c>
      <c r="EU948">
        <v>100</v>
      </c>
      <c r="EV948">
        <v>-14.342</v>
      </c>
      <c r="EW948">
        <v>-1.7279</v>
      </c>
      <c r="EX948">
        <v>-14.3476998515065</v>
      </c>
      <c r="EY948">
        <v>0.000485247639819423</v>
      </c>
      <c r="EZ948">
        <v>-1.36446825205216e-06</v>
      </c>
      <c r="FA948">
        <v>5.78542989185787e-10</v>
      </c>
      <c r="FB948">
        <v>-1.1099058739466</v>
      </c>
      <c r="FC948">
        <v>-0.0508365997127688</v>
      </c>
      <c r="FD948">
        <v>0.00161886503163497</v>
      </c>
      <c r="FE948">
        <v>-2.08621555845513e-05</v>
      </c>
      <c r="FF948">
        <v>0</v>
      </c>
      <c r="FG948">
        <v>2096</v>
      </c>
      <c r="FH948">
        <v>2</v>
      </c>
      <c r="FI948">
        <v>28</v>
      </c>
      <c r="FJ948">
        <v>32.5</v>
      </c>
      <c r="FK948">
        <v>32.4</v>
      </c>
      <c r="FL948">
        <v>18</v>
      </c>
      <c r="FM948">
        <v>496.878</v>
      </c>
      <c r="FN948">
        <v>520.934</v>
      </c>
      <c r="FO948">
        <v>48.6995</v>
      </c>
      <c r="FP948">
        <v>27.8866</v>
      </c>
      <c r="FQ948">
        <v>30.0006</v>
      </c>
      <c r="FR948">
        <v>27.5273</v>
      </c>
      <c r="FS948">
        <v>27.4637</v>
      </c>
      <c r="FT948">
        <v>21.7609</v>
      </c>
      <c r="FU948">
        <v>0</v>
      </c>
      <c r="FV948">
        <v>54.0272</v>
      </c>
      <c r="FW948">
        <v>49</v>
      </c>
      <c r="FX948">
        <v>420</v>
      </c>
      <c r="FY948">
        <v>22.5919</v>
      </c>
      <c r="FZ948">
        <v>101.547</v>
      </c>
      <c r="GA948">
        <v>96.0113</v>
      </c>
    </row>
    <row r="949" spans="1:183">
      <c r="A949">
        <v>933</v>
      </c>
      <c r="B949">
        <v>1625679080.5</v>
      </c>
      <c r="C949">
        <v>1864.40000009537</v>
      </c>
      <c r="D949" t="s">
        <v>2172</v>
      </c>
      <c r="E949" t="s">
        <v>2173</v>
      </c>
      <c r="F949">
        <v>1</v>
      </c>
      <c r="G949" t="s">
        <v>302</v>
      </c>
      <c r="H949">
        <v>1625679079.5</v>
      </c>
      <c r="I949">
        <f>(J949)/1000</f>
        <v>0</v>
      </c>
      <c r="J949">
        <f>1000*CJ949*AH949*(CF949-CG949)/(100*BY949*(1000-AH949*CF949))</f>
        <v>0</v>
      </c>
      <c r="K949">
        <f>CJ949*AH949*(CE949-CD949*(1000-AH949*CG949)/(1000-AH949*CF949))/(100*BY949)</f>
        <v>0</v>
      </c>
      <c r="L949">
        <f>CD949 - IF(AH949&gt;1, K949*BY949*100.0/(AJ949*CR949), 0)</f>
        <v>0</v>
      </c>
      <c r="M949">
        <f>((S949-I949/2)*L949-K949)/(S949+I949/2)</f>
        <v>0</v>
      </c>
      <c r="N949">
        <f>M949*(CK949+CL949)/1000.0</f>
        <v>0</v>
      </c>
      <c r="O949">
        <f>(CD949 - IF(AH949&gt;1, K949*BY949*100.0/(AJ949*CR949), 0))*(CK949+CL949)/1000.0</f>
        <v>0</v>
      </c>
      <c r="P949">
        <f>2.0/((1/R949-1/Q949)+SIGN(R949)*SQRT((1/R949-1/Q949)*(1/R949-1/Q949) + 4*BZ949/((BZ949+1)*(BZ949+1))*(2*1/R949*1/Q949-1/Q949*1/Q949)))</f>
        <v>0</v>
      </c>
      <c r="Q949">
        <f>IF(LEFT(CA949,1)&lt;&gt;"0",IF(LEFT(CA949,1)="1",3.0,CB949),$D$5+$E$5*(CR949*CK949/($K$5*1000))+$F$5*(CR949*CK949/($K$5*1000))*MAX(MIN(BY949,$J$5),$I$5)*MAX(MIN(BY949,$J$5),$I$5)+$G$5*MAX(MIN(BY949,$J$5),$I$5)*(CR949*CK949/($K$5*1000))+$H$5*(CR949*CK949/($K$5*1000))*(CR949*CK949/($K$5*1000)))</f>
        <v>0</v>
      </c>
      <c r="R949">
        <f>I949*(1000-(1000*0.61365*exp(17.502*V949/(240.97+V949))/(CK949+CL949)+CF949)/2)/(1000*0.61365*exp(17.502*V949/(240.97+V949))/(CK949+CL949)-CF949)</f>
        <v>0</v>
      </c>
      <c r="S949">
        <f>1/((BZ949+1)/(P949/1.6)+1/(Q949/1.37)) + BZ949/((BZ949+1)/(P949/1.6) + BZ949/(Q949/1.37))</f>
        <v>0</v>
      </c>
      <c r="T949">
        <f>(BU949*BX949)</f>
        <v>0</v>
      </c>
      <c r="U949">
        <f>(CM949+(T949+2*0.95*5.67E-8*(((CM949+$B$7)+273)^4-(CM949+273)^4)-44100*I949)/(1.84*29.3*Q949+8*0.95*5.67E-8*(CM949+273)^3))</f>
        <v>0</v>
      </c>
      <c r="V949">
        <f>($C$7*CN949+$D$7*CO949+$E$7*U949)</f>
        <v>0</v>
      </c>
      <c r="W949">
        <f>0.61365*exp(17.502*V949/(240.97+V949))</f>
        <v>0</v>
      </c>
      <c r="X949">
        <f>(Y949/Z949*100)</f>
        <v>0</v>
      </c>
      <c r="Y949">
        <f>CF949*(CK949+CL949)/1000</f>
        <v>0</v>
      </c>
      <c r="Z949">
        <f>0.61365*exp(17.502*CM949/(240.97+CM949))</f>
        <v>0</v>
      </c>
      <c r="AA949">
        <f>(W949-CF949*(CK949+CL949)/1000)</f>
        <v>0</v>
      </c>
      <c r="AB949">
        <f>(-I949*44100)</f>
        <v>0</v>
      </c>
      <c r="AC949">
        <f>2*29.3*Q949*0.92*(CM949-V949)</f>
        <v>0</v>
      </c>
      <c r="AD949">
        <f>2*0.95*5.67E-8*(((CM949+$B$7)+273)^4-(V949+273)^4)</f>
        <v>0</v>
      </c>
      <c r="AE949">
        <f>T949+AD949+AB949+AC949</f>
        <v>0</v>
      </c>
      <c r="AF949">
        <v>0</v>
      </c>
      <c r="AG949">
        <v>0</v>
      </c>
      <c r="AH949">
        <f>IF(AF949*$H$13&gt;=AJ949,1.0,(AJ949/(AJ949-AF949*$H$13)))</f>
        <v>0</v>
      </c>
      <c r="AI949">
        <f>(AH949-1)*100</f>
        <v>0</v>
      </c>
      <c r="AJ949">
        <f>MAX(0,($B$13+$C$13*CR949)/(1+$D$13*CR949)*CK949/(CM949+273)*$E$13)</f>
        <v>0</v>
      </c>
      <c r="AK949" t="s">
        <v>303</v>
      </c>
      <c r="AL949" t="s">
        <v>303</v>
      </c>
      <c r="AM949">
        <v>0</v>
      </c>
      <c r="AN949">
        <v>0</v>
      </c>
      <c r="AO949">
        <f>1-AM949/AN949</f>
        <v>0</v>
      </c>
      <c r="AP949">
        <v>0</v>
      </c>
      <c r="AQ949" t="s">
        <v>303</v>
      </c>
      <c r="AR949" t="s">
        <v>303</v>
      </c>
      <c r="AS949">
        <v>0</v>
      </c>
      <c r="AT949">
        <v>0</v>
      </c>
      <c r="AU949">
        <f>1-AS949/AT949</f>
        <v>0</v>
      </c>
      <c r="AV949">
        <v>0.5</v>
      </c>
      <c r="AW949">
        <f>BV949</f>
        <v>0</v>
      </c>
      <c r="AX949">
        <f>K949</f>
        <v>0</v>
      </c>
      <c r="AY949">
        <f>AU949*AV949*AW949</f>
        <v>0</v>
      </c>
      <c r="AZ949">
        <f>(AX949-AP949)/AW949</f>
        <v>0</v>
      </c>
      <c r="BA949">
        <f>(AN949-AT949)/AT949</f>
        <v>0</v>
      </c>
      <c r="BB949">
        <f>AM949/(AO949+AM949/AT949)</f>
        <v>0</v>
      </c>
      <c r="BC949" t="s">
        <v>303</v>
      </c>
      <c r="BD949">
        <v>0</v>
      </c>
      <c r="BE949">
        <f>IF(BD949&lt;&gt;0, BD949, BB949)</f>
        <v>0</v>
      </c>
      <c r="BF949">
        <f>1-BE949/AT949</f>
        <v>0</v>
      </c>
      <c r="BG949">
        <f>(AT949-AS949)/(AT949-BE949)</f>
        <v>0</v>
      </c>
      <c r="BH949">
        <f>(AN949-AT949)/(AN949-BE949)</f>
        <v>0</v>
      </c>
      <c r="BI949">
        <f>(AT949-AS949)/(AT949-AM949)</f>
        <v>0</v>
      </c>
      <c r="BJ949">
        <f>(AN949-AT949)/(AN949-AM949)</f>
        <v>0</v>
      </c>
      <c r="BK949">
        <f>(BG949*BE949/AS949)</f>
        <v>0</v>
      </c>
      <c r="BL949">
        <f>(1-BK949)</f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f>$B$11*CS949+$C$11*CT949+$F$11*CU949*(1-CX949)</f>
        <v>0</v>
      </c>
      <c r="BV949">
        <f>BU949*BW949</f>
        <v>0</v>
      </c>
      <c r="BW949">
        <f>($B$11*$D$9+$C$11*$D$9+$F$11*((DH949+CZ949)/MAX(DH949+CZ949+DI949, 0.1)*$I$9+DI949/MAX(DH949+CZ949+DI949, 0.1)*$J$9))/($B$11+$C$11+$F$11)</f>
        <v>0</v>
      </c>
      <c r="BX949">
        <f>($B$11*$K$9+$C$11*$K$9+$F$11*((DH949+CZ949)/MAX(DH949+CZ949+DI949, 0.1)*$P$9+DI949/MAX(DH949+CZ949+DI949, 0.1)*$Q$9))/($B$11+$C$11+$F$11)</f>
        <v>0</v>
      </c>
      <c r="BY949">
        <v>6</v>
      </c>
      <c r="BZ949">
        <v>0.5</v>
      </c>
      <c r="CA949" t="s">
        <v>304</v>
      </c>
      <c r="CB949">
        <v>2</v>
      </c>
      <c r="CC949">
        <v>1625679079.5</v>
      </c>
      <c r="CD949">
        <v>406.844333333333</v>
      </c>
      <c r="CE949">
        <v>419.967666666667</v>
      </c>
      <c r="CF949">
        <v>26.9069</v>
      </c>
      <c r="CG949">
        <v>22.1416333333333</v>
      </c>
      <c r="CH949">
        <v>421.186333333333</v>
      </c>
      <c r="CI949">
        <v>28.6349</v>
      </c>
      <c r="CJ949">
        <v>500.085666666667</v>
      </c>
      <c r="CK949">
        <v>100.417666666667</v>
      </c>
      <c r="CL949">
        <v>0.100185666666667</v>
      </c>
      <c r="CM949">
        <v>41.0357</v>
      </c>
      <c r="CN949">
        <v>39.7463666666667</v>
      </c>
      <c r="CO949">
        <v>999.9</v>
      </c>
      <c r="CP949">
        <v>0</v>
      </c>
      <c r="CQ949">
        <v>0</v>
      </c>
      <c r="CR949">
        <v>9996.25</v>
      </c>
      <c r="CS949">
        <v>0</v>
      </c>
      <c r="CT949">
        <v>5.45897</v>
      </c>
      <c r="CU949">
        <v>1045.98333333333</v>
      </c>
      <c r="CV949">
        <v>0.961989</v>
      </c>
      <c r="CW949">
        <v>0.0380115</v>
      </c>
      <c r="CX949">
        <v>0</v>
      </c>
      <c r="CY949">
        <v>1023.82</v>
      </c>
      <c r="CZ949">
        <v>4.99912</v>
      </c>
      <c r="DA949">
        <v>10803.0333333333</v>
      </c>
      <c r="DB949">
        <v>6712.65666666667</v>
      </c>
      <c r="DC949">
        <v>40.7286666666667</v>
      </c>
      <c r="DD949">
        <v>42.75</v>
      </c>
      <c r="DE949">
        <v>42.0413333333333</v>
      </c>
      <c r="DF949">
        <v>42.6666666666667</v>
      </c>
      <c r="DG949">
        <v>43.7703333333333</v>
      </c>
      <c r="DH949">
        <v>1001.41333333333</v>
      </c>
      <c r="DI949">
        <v>39.57</v>
      </c>
      <c r="DJ949">
        <v>0</v>
      </c>
      <c r="DK949">
        <v>1625679081.2</v>
      </c>
      <c r="DL949">
        <v>0</v>
      </c>
      <c r="DM949">
        <v>1024.84076923077</v>
      </c>
      <c r="DN949">
        <v>-7.27247863018988</v>
      </c>
      <c r="DO949">
        <v>-59.716239289584</v>
      </c>
      <c r="DP949">
        <v>10808.7653846154</v>
      </c>
      <c r="DQ949">
        <v>15</v>
      </c>
      <c r="DR949">
        <v>1625677134.6</v>
      </c>
      <c r="DS949" t="s">
        <v>305</v>
      </c>
      <c r="DT949">
        <v>1625677128.6</v>
      </c>
      <c r="DU949">
        <v>1625677134.6</v>
      </c>
      <c r="DV949">
        <v>2</v>
      </c>
      <c r="DW949">
        <v>0.041</v>
      </c>
      <c r="DX949">
        <v>0.026</v>
      </c>
      <c r="DY949">
        <v>-14.347</v>
      </c>
      <c r="DZ949">
        <v>-1.389</v>
      </c>
      <c r="EA949">
        <v>420</v>
      </c>
      <c r="EB949">
        <v>5</v>
      </c>
      <c r="EC949">
        <v>0.14</v>
      </c>
      <c r="ED949">
        <v>0.08</v>
      </c>
      <c r="EE949">
        <v>-13.1785951219512</v>
      </c>
      <c r="EF949">
        <v>0.630380487804881</v>
      </c>
      <c r="EG949">
        <v>0.0730168338466215</v>
      </c>
      <c r="EH949">
        <v>0</v>
      </c>
      <c r="EI949">
        <v>1025.19285714286</v>
      </c>
      <c r="EJ949">
        <v>-7.61753424657288</v>
      </c>
      <c r="EK949">
        <v>0.793259357438189</v>
      </c>
      <c r="EL949">
        <v>1</v>
      </c>
      <c r="EM949">
        <v>4.77484536585366</v>
      </c>
      <c r="EN949">
        <v>-0.0629621602787393</v>
      </c>
      <c r="EO949">
        <v>0.00814113915968578</v>
      </c>
      <c r="EP949">
        <v>1</v>
      </c>
      <c r="EQ949">
        <v>2</v>
      </c>
      <c r="ER949">
        <v>3</v>
      </c>
      <c r="ES949" t="s">
        <v>349</v>
      </c>
      <c r="ET949">
        <v>100</v>
      </c>
      <c r="EU949">
        <v>100</v>
      </c>
      <c r="EV949">
        <v>-14.342</v>
      </c>
      <c r="EW949">
        <v>-1.7282</v>
      </c>
      <c r="EX949">
        <v>-14.3476998515065</v>
      </c>
      <c r="EY949">
        <v>0.000485247639819423</v>
      </c>
      <c r="EZ949">
        <v>-1.36446825205216e-06</v>
      </c>
      <c r="FA949">
        <v>5.78542989185787e-10</v>
      </c>
      <c r="FB949">
        <v>-1.1099058739466</v>
      </c>
      <c r="FC949">
        <v>-0.0508365997127688</v>
      </c>
      <c r="FD949">
        <v>0.00161886503163497</v>
      </c>
      <c r="FE949">
        <v>-2.08621555845513e-05</v>
      </c>
      <c r="FF949">
        <v>0</v>
      </c>
      <c r="FG949">
        <v>2096</v>
      </c>
      <c r="FH949">
        <v>2</v>
      </c>
      <c r="FI949">
        <v>28</v>
      </c>
      <c r="FJ949">
        <v>32.5</v>
      </c>
      <c r="FK949">
        <v>32.4</v>
      </c>
      <c r="FL949">
        <v>18</v>
      </c>
      <c r="FM949">
        <v>496.785</v>
      </c>
      <c r="FN949">
        <v>520.892</v>
      </c>
      <c r="FO949">
        <v>48.7164</v>
      </c>
      <c r="FP949">
        <v>27.8908</v>
      </c>
      <c r="FQ949">
        <v>30.0005</v>
      </c>
      <c r="FR949">
        <v>27.5302</v>
      </c>
      <c r="FS949">
        <v>27.4671</v>
      </c>
      <c r="FT949">
        <v>21.7605</v>
      </c>
      <c r="FU949">
        <v>0</v>
      </c>
      <c r="FV949">
        <v>54.4414</v>
      </c>
      <c r="FW949">
        <v>49</v>
      </c>
      <c r="FX949">
        <v>420</v>
      </c>
      <c r="FY949">
        <v>22.5981</v>
      </c>
      <c r="FZ949">
        <v>101.546</v>
      </c>
      <c r="GA949">
        <v>96.0101</v>
      </c>
    </row>
    <row r="950" spans="1:183">
      <c r="A950">
        <v>934</v>
      </c>
      <c r="B950">
        <v>1625679082.5</v>
      </c>
      <c r="C950">
        <v>1866.40000009537</v>
      </c>
      <c r="D950" t="s">
        <v>2174</v>
      </c>
      <c r="E950" t="s">
        <v>2175</v>
      </c>
      <c r="F950">
        <v>1</v>
      </c>
      <c r="G950" t="s">
        <v>302</v>
      </c>
      <c r="H950">
        <v>1625679081.5</v>
      </c>
      <c r="I950">
        <f>(J950)/1000</f>
        <v>0</v>
      </c>
      <c r="J950">
        <f>1000*CJ950*AH950*(CF950-CG950)/(100*BY950*(1000-AH950*CF950))</f>
        <v>0</v>
      </c>
      <c r="K950">
        <f>CJ950*AH950*(CE950-CD950*(1000-AH950*CG950)/(1000-AH950*CF950))/(100*BY950)</f>
        <v>0</v>
      </c>
      <c r="L950">
        <f>CD950 - IF(AH950&gt;1, K950*BY950*100.0/(AJ950*CR950), 0)</f>
        <v>0</v>
      </c>
      <c r="M950">
        <f>((S950-I950/2)*L950-K950)/(S950+I950/2)</f>
        <v>0</v>
      </c>
      <c r="N950">
        <f>M950*(CK950+CL950)/1000.0</f>
        <v>0</v>
      </c>
      <c r="O950">
        <f>(CD950 - IF(AH950&gt;1, K950*BY950*100.0/(AJ950*CR950), 0))*(CK950+CL950)/1000.0</f>
        <v>0</v>
      </c>
      <c r="P950">
        <f>2.0/((1/R950-1/Q950)+SIGN(R950)*SQRT((1/R950-1/Q950)*(1/R950-1/Q950) + 4*BZ950/((BZ950+1)*(BZ950+1))*(2*1/R950*1/Q950-1/Q950*1/Q950)))</f>
        <v>0</v>
      </c>
      <c r="Q950">
        <f>IF(LEFT(CA950,1)&lt;&gt;"0",IF(LEFT(CA950,1)="1",3.0,CB950),$D$5+$E$5*(CR950*CK950/($K$5*1000))+$F$5*(CR950*CK950/($K$5*1000))*MAX(MIN(BY950,$J$5),$I$5)*MAX(MIN(BY950,$J$5),$I$5)+$G$5*MAX(MIN(BY950,$J$5),$I$5)*(CR950*CK950/($K$5*1000))+$H$5*(CR950*CK950/($K$5*1000))*(CR950*CK950/($K$5*1000)))</f>
        <v>0</v>
      </c>
      <c r="R950">
        <f>I950*(1000-(1000*0.61365*exp(17.502*V950/(240.97+V950))/(CK950+CL950)+CF950)/2)/(1000*0.61365*exp(17.502*V950/(240.97+V950))/(CK950+CL950)-CF950)</f>
        <v>0</v>
      </c>
      <c r="S950">
        <f>1/((BZ950+1)/(P950/1.6)+1/(Q950/1.37)) + BZ950/((BZ950+1)/(P950/1.6) + BZ950/(Q950/1.37))</f>
        <v>0</v>
      </c>
      <c r="T950">
        <f>(BU950*BX950)</f>
        <v>0</v>
      </c>
      <c r="U950">
        <f>(CM950+(T950+2*0.95*5.67E-8*(((CM950+$B$7)+273)^4-(CM950+273)^4)-44100*I950)/(1.84*29.3*Q950+8*0.95*5.67E-8*(CM950+273)^3))</f>
        <v>0</v>
      </c>
      <c r="V950">
        <f>($C$7*CN950+$D$7*CO950+$E$7*U950)</f>
        <v>0</v>
      </c>
      <c r="W950">
        <f>0.61365*exp(17.502*V950/(240.97+V950))</f>
        <v>0</v>
      </c>
      <c r="X950">
        <f>(Y950/Z950*100)</f>
        <v>0</v>
      </c>
      <c r="Y950">
        <f>CF950*(CK950+CL950)/1000</f>
        <v>0</v>
      </c>
      <c r="Z950">
        <f>0.61365*exp(17.502*CM950/(240.97+CM950))</f>
        <v>0</v>
      </c>
      <c r="AA950">
        <f>(W950-CF950*(CK950+CL950)/1000)</f>
        <v>0</v>
      </c>
      <c r="AB950">
        <f>(-I950*44100)</f>
        <v>0</v>
      </c>
      <c r="AC950">
        <f>2*29.3*Q950*0.92*(CM950-V950)</f>
        <v>0</v>
      </c>
      <c r="AD950">
        <f>2*0.95*5.67E-8*(((CM950+$B$7)+273)^4-(V950+273)^4)</f>
        <v>0</v>
      </c>
      <c r="AE950">
        <f>T950+AD950+AB950+AC950</f>
        <v>0</v>
      </c>
      <c r="AF950">
        <v>0</v>
      </c>
      <c r="AG950">
        <v>0</v>
      </c>
      <c r="AH950">
        <f>IF(AF950*$H$13&gt;=AJ950,1.0,(AJ950/(AJ950-AF950*$H$13)))</f>
        <v>0</v>
      </c>
      <c r="AI950">
        <f>(AH950-1)*100</f>
        <v>0</v>
      </c>
      <c r="AJ950">
        <f>MAX(0,($B$13+$C$13*CR950)/(1+$D$13*CR950)*CK950/(CM950+273)*$E$13)</f>
        <v>0</v>
      </c>
      <c r="AK950" t="s">
        <v>303</v>
      </c>
      <c r="AL950" t="s">
        <v>303</v>
      </c>
      <c r="AM950">
        <v>0</v>
      </c>
      <c r="AN950">
        <v>0</v>
      </c>
      <c r="AO950">
        <f>1-AM950/AN950</f>
        <v>0</v>
      </c>
      <c r="AP950">
        <v>0</v>
      </c>
      <c r="AQ950" t="s">
        <v>303</v>
      </c>
      <c r="AR950" t="s">
        <v>303</v>
      </c>
      <c r="AS950">
        <v>0</v>
      </c>
      <c r="AT950">
        <v>0</v>
      </c>
      <c r="AU950">
        <f>1-AS950/AT950</f>
        <v>0</v>
      </c>
      <c r="AV950">
        <v>0.5</v>
      </c>
      <c r="AW950">
        <f>BV950</f>
        <v>0</v>
      </c>
      <c r="AX950">
        <f>K950</f>
        <v>0</v>
      </c>
      <c r="AY950">
        <f>AU950*AV950*AW950</f>
        <v>0</v>
      </c>
      <c r="AZ950">
        <f>(AX950-AP950)/AW950</f>
        <v>0</v>
      </c>
      <c r="BA950">
        <f>(AN950-AT950)/AT950</f>
        <v>0</v>
      </c>
      <c r="BB950">
        <f>AM950/(AO950+AM950/AT950)</f>
        <v>0</v>
      </c>
      <c r="BC950" t="s">
        <v>303</v>
      </c>
      <c r="BD950">
        <v>0</v>
      </c>
      <c r="BE950">
        <f>IF(BD950&lt;&gt;0, BD950, BB950)</f>
        <v>0</v>
      </c>
      <c r="BF950">
        <f>1-BE950/AT950</f>
        <v>0</v>
      </c>
      <c r="BG950">
        <f>(AT950-AS950)/(AT950-BE950)</f>
        <v>0</v>
      </c>
      <c r="BH950">
        <f>(AN950-AT950)/(AN950-BE950)</f>
        <v>0</v>
      </c>
      <c r="BI950">
        <f>(AT950-AS950)/(AT950-AM950)</f>
        <v>0</v>
      </c>
      <c r="BJ950">
        <f>(AN950-AT950)/(AN950-AM950)</f>
        <v>0</v>
      </c>
      <c r="BK950">
        <f>(BG950*BE950/AS950)</f>
        <v>0</v>
      </c>
      <c r="BL950">
        <f>(1-BK950)</f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f>$B$11*CS950+$C$11*CT950+$F$11*CU950*(1-CX950)</f>
        <v>0</v>
      </c>
      <c r="BV950">
        <f>BU950*BW950</f>
        <v>0</v>
      </c>
      <c r="BW950">
        <f>($B$11*$D$9+$C$11*$D$9+$F$11*((DH950+CZ950)/MAX(DH950+CZ950+DI950, 0.1)*$I$9+DI950/MAX(DH950+CZ950+DI950, 0.1)*$J$9))/($B$11+$C$11+$F$11)</f>
        <v>0</v>
      </c>
      <c r="BX950">
        <f>($B$11*$K$9+$C$11*$K$9+$F$11*((DH950+CZ950)/MAX(DH950+CZ950+DI950, 0.1)*$P$9+DI950/MAX(DH950+CZ950+DI950, 0.1)*$Q$9))/($B$11+$C$11+$F$11)</f>
        <v>0</v>
      </c>
      <c r="BY950">
        <v>6</v>
      </c>
      <c r="BZ950">
        <v>0.5</v>
      </c>
      <c r="CA950" t="s">
        <v>304</v>
      </c>
      <c r="CB950">
        <v>2</v>
      </c>
      <c r="CC950">
        <v>1625679081.5</v>
      </c>
      <c r="CD950">
        <v>406.877</v>
      </c>
      <c r="CE950">
        <v>419.996</v>
      </c>
      <c r="CF950">
        <v>26.9399333333333</v>
      </c>
      <c r="CG950">
        <v>22.1889333333333</v>
      </c>
      <c r="CH950">
        <v>421.219</v>
      </c>
      <c r="CI950">
        <v>28.6683</v>
      </c>
      <c r="CJ950">
        <v>500.004666666667</v>
      </c>
      <c r="CK950">
        <v>100.417666666667</v>
      </c>
      <c r="CL950">
        <v>0.100142</v>
      </c>
      <c r="CM950">
        <v>41.0563333333333</v>
      </c>
      <c r="CN950">
        <v>39.7600333333333</v>
      </c>
      <c r="CO950">
        <v>999.9</v>
      </c>
      <c r="CP950">
        <v>0</v>
      </c>
      <c r="CQ950">
        <v>0</v>
      </c>
      <c r="CR950">
        <v>9967.5</v>
      </c>
      <c r="CS950">
        <v>0</v>
      </c>
      <c r="CT950">
        <v>5.47137666666667</v>
      </c>
      <c r="CU950">
        <v>1045.98333333333</v>
      </c>
      <c r="CV950">
        <v>0.961989</v>
      </c>
      <c r="CW950">
        <v>0.0380115</v>
      </c>
      <c r="CX950">
        <v>0</v>
      </c>
      <c r="CY950">
        <v>1023.61</v>
      </c>
      <c r="CZ950">
        <v>4.99912</v>
      </c>
      <c r="DA950">
        <v>10822.3666666667</v>
      </c>
      <c r="DB950">
        <v>6712.68</v>
      </c>
      <c r="DC950">
        <v>40.729</v>
      </c>
      <c r="DD950">
        <v>42.75</v>
      </c>
      <c r="DE950">
        <v>42.104</v>
      </c>
      <c r="DF950">
        <v>42.687</v>
      </c>
      <c r="DG950">
        <v>43.812</v>
      </c>
      <c r="DH950">
        <v>1001.41333333333</v>
      </c>
      <c r="DI950">
        <v>39.57</v>
      </c>
      <c r="DJ950">
        <v>0</v>
      </c>
      <c r="DK950">
        <v>1625679083.6</v>
      </c>
      <c r="DL950">
        <v>0</v>
      </c>
      <c r="DM950">
        <v>1024.54538461538</v>
      </c>
      <c r="DN950">
        <v>-8.37743588890349</v>
      </c>
      <c r="DO950">
        <v>8.59145300377738</v>
      </c>
      <c r="DP950">
        <v>10809.6884615385</v>
      </c>
      <c r="DQ950">
        <v>15</v>
      </c>
      <c r="DR950">
        <v>1625677134.6</v>
      </c>
      <c r="DS950" t="s">
        <v>305</v>
      </c>
      <c r="DT950">
        <v>1625677128.6</v>
      </c>
      <c r="DU950">
        <v>1625677134.6</v>
      </c>
      <c r="DV950">
        <v>2</v>
      </c>
      <c r="DW950">
        <v>0.041</v>
      </c>
      <c r="DX950">
        <v>0.026</v>
      </c>
      <c r="DY950">
        <v>-14.347</v>
      </c>
      <c r="DZ950">
        <v>-1.389</v>
      </c>
      <c r="EA950">
        <v>420</v>
      </c>
      <c r="EB950">
        <v>5</v>
      </c>
      <c r="EC950">
        <v>0.14</v>
      </c>
      <c r="ED950">
        <v>0.08</v>
      </c>
      <c r="EE950">
        <v>-13.1626609756098</v>
      </c>
      <c r="EF950">
        <v>0.525043902439042</v>
      </c>
      <c r="EG950">
        <v>0.0657911917821934</v>
      </c>
      <c r="EH950">
        <v>0</v>
      </c>
      <c r="EI950">
        <v>1024.87272727273</v>
      </c>
      <c r="EJ950">
        <v>-7.71144257584519</v>
      </c>
      <c r="EK950">
        <v>0.76519069806662</v>
      </c>
      <c r="EL950">
        <v>1</v>
      </c>
      <c r="EM950">
        <v>4.77169341463415</v>
      </c>
      <c r="EN950">
        <v>-0.0798819512195179</v>
      </c>
      <c r="EO950">
        <v>0.00987500629447303</v>
      </c>
      <c r="EP950">
        <v>1</v>
      </c>
      <c r="EQ950">
        <v>2</v>
      </c>
      <c r="ER950">
        <v>3</v>
      </c>
      <c r="ES950" t="s">
        <v>349</v>
      </c>
      <c r="ET950">
        <v>100</v>
      </c>
      <c r="EU950">
        <v>100</v>
      </c>
      <c r="EV950">
        <v>-14.342</v>
      </c>
      <c r="EW950">
        <v>-1.7285</v>
      </c>
      <c r="EX950">
        <v>-14.3476998515065</v>
      </c>
      <c r="EY950">
        <v>0.000485247639819423</v>
      </c>
      <c r="EZ950">
        <v>-1.36446825205216e-06</v>
      </c>
      <c r="FA950">
        <v>5.78542989185787e-10</v>
      </c>
      <c r="FB950">
        <v>-1.1099058739466</v>
      </c>
      <c r="FC950">
        <v>-0.0508365997127688</v>
      </c>
      <c r="FD950">
        <v>0.00161886503163497</v>
      </c>
      <c r="FE950">
        <v>-2.08621555845513e-05</v>
      </c>
      <c r="FF950">
        <v>0</v>
      </c>
      <c r="FG950">
        <v>2096</v>
      </c>
      <c r="FH950">
        <v>2</v>
      </c>
      <c r="FI950">
        <v>28</v>
      </c>
      <c r="FJ950">
        <v>32.6</v>
      </c>
      <c r="FK950">
        <v>32.5</v>
      </c>
      <c r="FL950">
        <v>18</v>
      </c>
      <c r="FM950">
        <v>496.75</v>
      </c>
      <c r="FN950">
        <v>520.865</v>
      </c>
      <c r="FO950">
        <v>48.734</v>
      </c>
      <c r="FP950">
        <v>27.8944</v>
      </c>
      <c r="FQ950">
        <v>30.0003</v>
      </c>
      <c r="FR950">
        <v>27.5332</v>
      </c>
      <c r="FS950">
        <v>27.47</v>
      </c>
      <c r="FT950">
        <v>21.7602</v>
      </c>
      <c r="FU950">
        <v>0</v>
      </c>
      <c r="FV950">
        <v>54.4414</v>
      </c>
      <c r="FW950">
        <v>49</v>
      </c>
      <c r="FX950">
        <v>420</v>
      </c>
      <c r="FY950">
        <v>22.5981</v>
      </c>
      <c r="FZ950">
        <v>101.546</v>
      </c>
      <c r="GA950">
        <v>96.0106</v>
      </c>
    </row>
    <row r="951" spans="1:183">
      <c r="A951">
        <v>935</v>
      </c>
      <c r="B951">
        <v>1625679084.5</v>
      </c>
      <c r="C951">
        <v>1868.40000009537</v>
      </c>
      <c r="D951" t="s">
        <v>2176</v>
      </c>
      <c r="E951" t="s">
        <v>2177</v>
      </c>
      <c r="F951">
        <v>1</v>
      </c>
      <c r="G951" t="s">
        <v>302</v>
      </c>
      <c r="H951">
        <v>1625679083.5</v>
      </c>
      <c r="I951">
        <f>(J951)/1000</f>
        <v>0</v>
      </c>
      <c r="J951">
        <f>1000*CJ951*AH951*(CF951-CG951)/(100*BY951*(1000-AH951*CF951))</f>
        <v>0</v>
      </c>
      <c r="K951">
        <f>CJ951*AH951*(CE951-CD951*(1000-AH951*CG951)/(1000-AH951*CF951))/(100*BY951)</f>
        <v>0</v>
      </c>
      <c r="L951">
        <f>CD951 - IF(AH951&gt;1, K951*BY951*100.0/(AJ951*CR951), 0)</f>
        <v>0</v>
      </c>
      <c r="M951">
        <f>((S951-I951/2)*L951-K951)/(S951+I951/2)</f>
        <v>0</v>
      </c>
      <c r="N951">
        <f>M951*(CK951+CL951)/1000.0</f>
        <v>0</v>
      </c>
      <c r="O951">
        <f>(CD951 - IF(AH951&gt;1, K951*BY951*100.0/(AJ951*CR951), 0))*(CK951+CL951)/1000.0</f>
        <v>0</v>
      </c>
      <c r="P951">
        <f>2.0/((1/R951-1/Q951)+SIGN(R951)*SQRT((1/R951-1/Q951)*(1/R951-1/Q951) + 4*BZ951/((BZ951+1)*(BZ951+1))*(2*1/R951*1/Q951-1/Q951*1/Q951)))</f>
        <v>0</v>
      </c>
      <c r="Q951">
        <f>IF(LEFT(CA951,1)&lt;&gt;"0",IF(LEFT(CA951,1)="1",3.0,CB951),$D$5+$E$5*(CR951*CK951/($K$5*1000))+$F$5*(CR951*CK951/($K$5*1000))*MAX(MIN(BY951,$J$5),$I$5)*MAX(MIN(BY951,$J$5),$I$5)+$G$5*MAX(MIN(BY951,$J$5),$I$5)*(CR951*CK951/($K$5*1000))+$H$5*(CR951*CK951/($K$5*1000))*(CR951*CK951/($K$5*1000)))</f>
        <v>0</v>
      </c>
      <c r="R951">
        <f>I951*(1000-(1000*0.61365*exp(17.502*V951/(240.97+V951))/(CK951+CL951)+CF951)/2)/(1000*0.61365*exp(17.502*V951/(240.97+V951))/(CK951+CL951)-CF951)</f>
        <v>0</v>
      </c>
      <c r="S951">
        <f>1/((BZ951+1)/(P951/1.6)+1/(Q951/1.37)) + BZ951/((BZ951+1)/(P951/1.6) + BZ951/(Q951/1.37))</f>
        <v>0</v>
      </c>
      <c r="T951">
        <f>(BU951*BX951)</f>
        <v>0</v>
      </c>
      <c r="U951">
        <f>(CM951+(T951+2*0.95*5.67E-8*(((CM951+$B$7)+273)^4-(CM951+273)^4)-44100*I951)/(1.84*29.3*Q951+8*0.95*5.67E-8*(CM951+273)^3))</f>
        <v>0</v>
      </c>
      <c r="V951">
        <f>($C$7*CN951+$D$7*CO951+$E$7*U951)</f>
        <v>0</v>
      </c>
      <c r="W951">
        <f>0.61365*exp(17.502*V951/(240.97+V951))</f>
        <v>0</v>
      </c>
      <c r="X951">
        <f>(Y951/Z951*100)</f>
        <v>0</v>
      </c>
      <c r="Y951">
        <f>CF951*(CK951+CL951)/1000</f>
        <v>0</v>
      </c>
      <c r="Z951">
        <f>0.61365*exp(17.502*CM951/(240.97+CM951))</f>
        <v>0</v>
      </c>
      <c r="AA951">
        <f>(W951-CF951*(CK951+CL951)/1000)</f>
        <v>0</v>
      </c>
      <c r="AB951">
        <f>(-I951*44100)</f>
        <v>0</v>
      </c>
      <c r="AC951">
        <f>2*29.3*Q951*0.92*(CM951-V951)</f>
        <v>0</v>
      </c>
      <c r="AD951">
        <f>2*0.95*5.67E-8*(((CM951+$B$7)+273)^4-(V951+273)^4)</f>
        <v>0</v>
      </c>
      <c r="AE951">
        <f>T951+AD951+AB951+AC951</f>
        <v>0</v>
      </c>
      <c r="AF951">
        <v>0</v>
      </c>
      <c r="AG951">
        <v>0</v>
      </c>
      <c r="AH951">
        <f>IF(AF951*$H$13&gt;=AJ951,1.0,(AJ951/(AJ951-AF951*$H$13)))</f>
        <v>0</v>
      </c>
      <c r="AI951">
        <f>(AH951-1)*100</f>
        <v>0</v>
      </c>
      <c r="AJ951">
        <f>MAX(0,($B$13+$C$13*CR951)/(1+$D$13*CR951)*CK951/(CM951+273)*$E$13)</f>
        <v>0</v>
      </c>
      <c r="AK951" t="s">
        <v>303</v>
      </c>
      <c r="AL951" t="s">
        <v>303</v>
      </c>
      <c r="AM951">
        <v>0</v>
      </c>
      <c r="AN951">
        <v>0</v>
      </c>
      <c r="AO951">
        <f>1-AM951/AN951</f>
        <v>0</v>
      </c>
      <c r="AP951">
        <v>0</v>
      </c>
      <c r="AQ951" t="s">
        <v>303</v>
      </c>
      <c r="AR951" t="s">
        <v>303</v>
      </c>
      <c r="AS951">
        <v>0</v>
      </c>
      <c r="AT951">
        <v>0</v>
      </c>
      <c r="AU951">
        <f>1-AS951/AT951</f>
        <v>0</v>
      </c>
      <c r="AV951">
        <v>0.5</v>
      </c>
      <c r="AW951">
        <f>BV951</f>
        <v>0</v>
      </c>
      <c r="AX951">
        <f>K951</f>
        <v>0</v>
      </c>
      <c r="AY951">
        <f>AU951*AV951*AW951</f>
        <v>0</v>
      </c>
      <c r="AZ951">
        <f>(AX951-AP951)/AW951</f>
        <v>0</v>
      </c>
      <c r="BA951">
        <f>(AN951-AT951)/AT951</f>
        <v>0</v>
      </c>
      <c r="BB951">
        <f>AM951/(AO951+AM951/AT951)</f>
        <v>0</v>
      </c>
      <c r="BC951" t="s">
        <v>303</v>
      </c>
      <c r="BD951">
        <v>0</v>
      </c>
      <c r="BE951">
        <f>IF(BD951&lt;&gt;0, BD951, BB951)</f>
        <v>0</v>
      </c>
      <c r="BF951">
        <f>1-BE951/AT951</f>
        <v>0</v>
      </c>
      <c r="BG951">
        <f>(AT951-AS951)/(AT951-BE951)</f>
        <v>0</v>
      </c>
      <c r="BH951">
        <f>(AN951-AT951)/(AN951-BE951)</f>
        <v>0</v>
      </c>
      <c r="BI951">
        <f>(AT951-AS951)/(AT951-AM951)</f>
        <v>0</v>
      </c>
      <c r="BJ951">
        <f>(AN951-AT951)/(AN951-AM951)</f>
        <v>0</v>
      </c>
      <c r="BK951">
        <f>(BG951*BE951/AS951)</f>
        <v>0</v>
      </c>
      <c r="BL951">
        <f>(1-BK951)</f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f>$B$11*CS951+$C$11*CT951+$F$11*CU951*(1-CX951)</f>
        <v>0</v>
      </c>
      <c r="BV951">
        <f>BU951*BW951</f>
        <v>0</v>
      </c>
      <c r="BW951">
        <f>($B$11*$D$9+$C$11*$D$9+$F$11*((DH951+CZ951)/MAX(DH951+CZ951+DI951, 0.1)*$I$9+DI951/MAX(DH951+CZ951+DI951, 0.1)*$J$9))/($B$11+$C$11+$F$11)</f>
        <v>0</v>
      </c>
      <c r="BX951">
        <f>($B$11*$K$9+$C$11*$K$9+$F$11*((DH951+CZ951)/MAX(DH951+CZ951+DI951, 0.1)*$P$9+DI951/MAX(DH951+CZ951+DI951, 0.1)*$Q$9))/($B$11+$C$11+$F$11)</f>
        <v>0</v>
      </c>
      <c r="BY951">
        <v>6</v>
      </c>
      <c r="BZ951">
        <v>0.5</v>
      </c>
      <c r="CA951" t="s">
        <v>304</v>
      </c>
      <c r="CB951">
        <v>2</v>
      </c>
      <c r="CC951">
        <v>1625679083.5</v>
      </c>
      <c r="CD951">
        <v>406.921</v>
      </c>
      <c r="CE951">
        <v>419.995666666667</v>
      </c>
      <c r="CF951">
        <v>26.9771333333333</v>
      </c>
      <c r="CG951">
        <v>22.2317666666667</v>
      </c>
      <c r="CH951">
        <v>421.263666666667</v>
      </c>
      <c r="CI951">
        <v>28.7058333333333</v>
      </c>
      <c r="CJ951">
        <v>500.008666666667</v>
      </c>
      <c r="CK951">
        <v>100.417333333333</v>
      </c>
      <c r="CL951">
        <v>0.0999432333333333</v>
      </c>
      <c r="CM951">
        <v>41.0757666666667</v>
      </c>
      <c r="CN951">
        <v>39.7751</v>
      </c>
      <c r="CO951">
        <v>999.9</v>
      </c>
      <c r="CP951">
        <v>0</v>
      </c>
      <c r="CQ951">
        <v>0</v>
      </c>
      <c r="CR951">
        <v>9996.67333333333</v>
      </c>
      <c r="CS951">
        <v>0</v>
      </c>
      <c r="CT951">
        <v>5.50078333333333</v>
      </c>
      <c r="CU951">
        <v>1045.99</v>
      </c>
      <c r="CV951">
        <v>0.961989</v>
      </c>
      <c r="CW951">
        <v>0.0380115</v>
      </c>
      <c r="CX951">
        <v>0</v>
      </c>
      <c r="CY951">
        <v>1023.68666666667</v>
      </c>
      <c r="CZ951">
        <v>4.99912</v>
      </c>
      <c r="DA951">
        <v>10818.9333333333</v>
      </c>
      <c r="DB951">
        <v>6712.70666666667</v>
      </c>
      <c r="DC951">
        <v>40.7703333333333</v>
      </c>
      <c r="DD951">
        <v>42.75</v>
      </c>
      <c r="DE951">
        <v>41.9786666666667</v>
      </c>
      <c r="DF951">
        <v>42.625</v>
      </c>
      <c r="DG951">
        <v>43.708</v>
      </c>
      <c r="DH951">
        <v>1001.42</v>
      </c>
      <c r="DI951">
        <v>39.57</v>
      </c>
      <c r="DJ951">
        <v>0</v>
      </c>
      <c r="DK951">
        <v>1625679085.4</v>
      </c>
      <c r="DL951">
        <v>0</v>
      </c>
      <c r="DM951">
        <v>1024.2944</v>
      </c>
      <c r="DN951">
        <v>-7.92615382320743</v>
      </c>
      <c r="DO951">
        <v>43.4307692110949</v>
      </c>
      <c r="DP951">
        <v>10810.168</v>
      </c>
      <c r="DQ951">
        <v>15</v>
      </c>
      <c r="DR951">
        <v>1625677134.6</v>
      </c>
      <c r="DS951" t="s">
        <v>305</v>
      </c>
      <c r="DT951">
        <v>1625677128.6</v>
      </c>
      <c r="DU951">
        <v>1625677134.6</v>
      </c>
      <c r="DV951">
        <v>2</v>
      </c>
      <c r="DW951">
        <v>0.041</v>
      </c>
      <c r="DX951">
        <v>0.026</v>
      </c>
      <c r="DY951">
        <v>-14.347</v>
      </c>
      <c r="DZ951">
        <v>-1.389</v>
      </c>
      <c r="EA951">
        <v>420</v>
      </c>
      <c r="EB951">
        <v>5</v>
      </c>
      <c r="EC951">
        <v>0.14</v>
      </c>
      <c r="ED951">
        <v>0.08</v>
      </c>
      <c r="EE951">
        <v>-13.1502536585366</v>
      </c>
      <c r="EF951">
        <v>0.549742160278732</v>
      </c>
      <c r="EG951">
        <v>0.0673207469835265</v>
      </c>
      <c r="EH951">
        <v>0</v>
      </c>
      <c r="EI951">
        <v>1024.65606060606</v>
      </c>
      <c r="EJ951">
        <v>-7.45517550997412</v>
      </c>
      <c r="EK951">
        <v>0.745170061508983</v>
      </c>
      <c r="EL951">
        <v>1</v>
      </c>
      <c r="EM951">
        <v>4.76773317073171</v>
      </c>
      <c r="EN951">
        <v>-0.0909349128919908</v>
      </c>
      <c r="EO951">
        <v>0.0110690906580098</v>
      </c>
      <c r="EP951">
        <v>1</v>
      </c>
      <c r="EQ951">
        <v>2</v>
      </c>
      <c r="ER951">
        <v>3</v>
      </c>
      <c r="ES951" t="s">
        <v>349</v>
      </c>
      <c r="ET951">
        <v>100</v>
      </c>
      <c r="EU951">
        <v>100</v>
      </c>
      <c r="EV951">
        <v>-14.342</v>
      </c>
      <c r="EW951">
        <v>-1.7289</v>
      </c>
      <c r="EX951">
        <v>-14.3476998515065</v>
      </c>
      <c r="EY951">
        <v>0.000485247639819423</v>
      </c>
      <c r="EZ951">
        <v>-1.36446825205216e-06</v>
      </c>
      <c r="FA951">
        <v>5.78542989185787e-10</v>
      </c>
      <c r="FB951">
        <v>-1.1099058739466</v>
      </c>
      <c r="FC951">
        <v>-0.0508365997127688</v>
      </c>
      <c r="FD951">
        <v>0.00161886503163497</v>
      </c>
      <c r="FE951">
        <v>-2.08621555845513e-05</v>
      </c>
      <c r="FF951">
        <v>0</v>
      </c>
      <c r="FG951">
        <v>2096</v>
      </c>
      <c r="FH951">
        <v>2</v>
      </c>
      <c r="FI951">
        <v>28</v>
      </c>
      <c r="FJ951">
        <v>32.6</v>
      </c>
      <c r="FK951">
        <v>32.5</v>
      </c>
      <c r="FL951">
        <v>18</v>
      </c>
      <c r="FM951">
        <v>496.789</v>
      </c>
      <c r="FN951">
        <v>520.833</v>
      </c>
      <c r="FO951">
        <v>48.752</v>
      </c>
      <c r="FP951">
        <v>27.898</v>
      </c>
      <c r="FQ951">
        <v>30.0005</v>
      </c>
      <c r="FR951">
        <v>27.5362</v>
      </c>
      <c r="FS951">
        <v>27.4723</v>
      </c>
      <c r="FT951">
        <v>21.7619</v>
      </c>
      <c r="FU951">
        <v>0</v>
      </c>
      <c r="FV951">
        <v>54.8411</v>
      </c>
      <c r="FW951">
        <v>49</v>
      </c>
      <c r="FX951">
        <v>420</v>
      </c>
      <c r="FY951">
        <v>22.595</v>
      </c>
      <c r="FZ951">
        <v>101.546</v>
      </c>
      <c r="GA951">
        <v>96.0105</v>
      </c>
    </row>
    <row r="952" spans="1:183">
      <c r="A952">
        <v>936</v>
      </c>
      <c r="B952">
        <v>1625679086.5</v>
      </c>
      <c r="C952">
        <v>1870.40000009537</v>
      </c>
      <c r="D952" t="s">
        <v>2178</v>
      </c>
      <c r="E952" t="s">
        <v>2179</v>
      </c>
      <c r="F952">
        <v>1</v>
      </c>
      <c r="G952" t="s">
        <v>302</v>
      </c>
      <c r="H952">
        <v>1625679085.5</v>
      </c>
      <c r="I952">
        <f>(J952)/1000</f>
        <v>0</v>
      </c>
      <c r="J952">
        <f>1000*CJ952*AH952*(CF952-CG952)/(100*BY952*(1000-AH952*CF952))</f>
        <v>0</v>
      </c>
      <c r="K952">
        <f>CJ952*AH952*(CE952-CD952*(1000-AH952*CG952)/(1000-AH952*CF952))/(100*BY952)</f>
        <v>0</v>
      </c>
      <c r="L952">
        <f>CD952 - IF(AH952&gt;1, K952*BY952*100.0/(AJ952*CR952), 0)</f>
        <v>0</v>
      </c>
      <c r="M952">
        <f>((S952-I952/2)*L952-K952)/(S952+I952/2)</f>
        <v>0</v>
      </c>
      <c r="N952">
        <f>M952*(CK952+CL952)/1000.0</f>
        <v>0</v>
      </c>
      <c r="O952">
        <f>(CD952 - IF(AH952&gt;1, K952*BY952*100.0/(AJ952*CR952), 0))*(CK952+CL952)/1000.0</f>
        <v>0</v>
      </c>
      <c r="P952">
        <f>2.0/((1/R952-1/Q952)+SIGN(R952)*SQRT((1/R952-1/Q952)*(1/R952-1/Q952) + 4*BZ952/((BZ952+1)*(BZ952+1))*(2*1/R952*1/Q952-1/Q952*1/Q952)))</f>
        <v>0</v>
      </c>
      <c r="Q952">
        <f>IF(LEFT(CA952,1)&lt;&gt;"0",IF(LEFT(CA952,1)="1",3.0,CB952),$D$5+$E$5*(CR952*CK952/($K$5*1000))+$F$5*(CR952*CK952/($K$5*1000))*MAX(MIN(BY952,$J$5),$I$5)*MAX(MIN(BY952,$J$5),$I$5)+$G$5*MAX(MIN(BY952,$J$5),$I$5)*(CR952*CK952/($K$5*1000))+$H$5*(CR952*CK952/($K$5*1000))*(CR952*CK952/($K$5*1000)))</f>
        <v>0</v>
      </c>
      <c r="R952">
        <f>I952*(1000-(1000*0.61365*exp(17.502*V952/(240.97+V952))/(CK952+CL952)+CF952)/2)/(1000*0.61365*exp(17.502*V952/(240.97+V952))/(CK952+CL952)-CF952)</f>
        <v>0</v>
      </c>
      <c r="S952">
        <f>1/((BZ952+1)/(P952/1.6)+1/(Q952/1.37)) + BZ952/((BZ952+1)/(P952/1.6) + BZ952/(Q952/1.37))</f>
        <v>0</v>
      </c>
      <c r="T952">
        <f>(BU952*BX952)</f>
        <v>0</v>
      </c>
      <c r="U952">
        <f>(CM952+(T952+2*0.95*5.67E-8*(((CM952+$B$7)+273)^4-(CM952+273)^4)-44100*I952)/(1.84*29.3*Q952+8*0.95*5.67E-8*(CM952+273)^3))</f>
        <v>0</v>
      </c>
      <c r="V952">
        <f>($C$7*CN952+$D$7*CO952+$E$7*U952)</f>
        <v>0</v>
      </c>
      <c r="W952">
        <f>0.61365*exp(17.502*V952/(240.97+V952))</f>
        <v>0</v>
      </c>
      <c r="X952">
        <f>(Y952/Z952*100)</f>
        <v>0</v>
      </c>
      <c r="Y952">
        <f>CF952*(CK952+CL952)/1000</f>
        <v>0</v>
      </c>
      <c r="Z952">
        <f>0.61365*exp(17.502*CM952/(240.97+CM952))</f>
        <v>0</v>
      </c>
      <c r="AA952">
        <f>(W952-CF952*(CK952+CL952)/1000)</f>
        <v>0</v>
      </c>
      <c r="AB952">
        <f>(-I952*44100)</f>
        <v>0</v>
      </c>
      <c r="AC952">
        <f>2*29.3*Q952*0.92*(CM952-V952)</f>
        <v>0</v>
      </c>
      <c r="AD952">
        <f>2*0.95*5.67E-8*(((CM952+$B$7)+273)^4-(V952+273)^4)</f>
        <v>0</v>
      </c>
      <c r="AE952">
        <f>T952+AD952+AB952+AC952</f>
        <v>0</v>
      </c>
      <c r="AF952">
        <v>0</v>
      </c>
      <c r="AG952">
        <v>0</v>
      </c>
      <c r="AH952">
        <f>IF(AF952*$H$13&gt;=AJ952,1.0,(AJ952/(AJ952-AF952*$H$13)))</f>
        <v>0</v>
      </c>
      <c r="AI952">
        <f>(AH952-1)*100</f>
        <v>0</v>
      </c>
      <c r="AJ952">
        <f>MAX(0,($B$13+$C$13*CR952)/(1+$D$13*CR952)*CK952/(CM952+273)*$E$13)</f>
        <v>0</v>
      </c>
      <c r="AK952" t="s">
        <v>303</v>
      </c>
      <c r="AL952" t="s">
        <v>303</v>
      </c>
      <c r="AM952">
        <v>0</v>
      </c>
      <c r="AN952">
        <v>0</v>
      </c>
      <c r="AO952">
        <f>1-AM952/AN952</f>
        <v>0</v>
      </c>
      <c r="AP952">
        <v>0</v>
      </c>
      <c r="AQ952" t="s">
        <v>303</v>
      </c>
      <c r="AR952" t="s">
        <v>303</v>
      </c>
      <c r="AS952">
        <v>0</v>
      </c>
      <c r="AT952">
        <v>0</v>
      </c>
      <c r="AU952">
        <f>1-AS952/AT952</f>
        <v>0</v>
      </c>
      <c r="AV952">
        <v>0.5</v>
      </c>
      <c r="AW952">
        <f>BV952</f>
        <v>0</v>
      </c>
      <c r="AX952">
        <f>K952</f>
        <v>0</v>
      </c>
      <c r="AY952">
        <f>AU952*AV952*AW952</f>
        <v>0</v>
      </c>
      <c r="AZ952">
        <f>(AX952-AP952)/AW952</f>
        <v>0</v>
      </c>
      <c r="BA952">
        <f>(AN952-AT952)/AT952</f>
        <v>0</v>
      </c>
      <c r="BB952">
        <f>AM952/(AO952+AM952/AT952)</f>
        <v>0</v>
      </c>
      <c r="BC952" t="s">
        <v>303</v>
      </c>
      <c r="BD952">
        <v>0</v>
      </c>
      <c r="BE952">
        <f>IF(BD952&lt;&gt;0, BD952, BB952)</f>
        <v>0</v>
      </c>
      <c r="BF952">
        <f>1-BE952/AT952</f>
        <v>0</v>
      </c>
      <c r="BG952">
        <f>(AT952-AS952)/(AT952-BE952)</f>
        <v>0</v>
      </c>
      <c r="BH952">
        <f>(AN952-AT952)/(AN952-BE952)</f>
        <v>0</v>
      </c>
      <c r="BI952">
        <f>(AT952-AS952)/(AT952-AM952)</f>
        <v>0</v>
      </c>
      <c r="BJ952">
        <f>(AN952-AT952)/(AN952-AM952)</f>
        <v>0</v>
      </c>
      <c r="BK952">
        <f>(BG952*BE952/AS952)</f>
        <v>0</v>
      </c>
      <c r="BL952">
        <f>(1-BK952)</f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f>$B$11*CS952+$C$11*CT952+$F$11*CU952*(1-CX952)</f>
        <v>0</v>
      </c>
      <c r="BV952">
        <f>BU952*BW952</f>
        <v>0</v>
      </c>
      <c r="BW952">
        <f>($B$11*$D$9+$C$11*$D$9+$F$11*((DH952+CZ952)/MAX(DH952+CZ952+DI952, 0.1)*$I$9+DI952/MAX(DH952+CZ952+DI952, 0.1)*$J$9))/($B$11+$C$11+$F$11)</f>
        <v>0</v>
      </c>
      <c r="BX952">
        <f>($B$11*$K$9+$C$11*$K$9+$F$11*((DH952+CZ952)/MAX(DH952+CZ952+DI952, 0.1)*$P$9+DI952/MAX(DH952+CZ952+DI952, 0.1)*$Q$9))/($B$11+$C$11+$F$11)</f>
        <v>0</v>
      </c>
      <c r="BY952">
        <v>6</v>
      </c>
      <c r="BZ952">
        <v>0.5</v>
      </c>
      <c r="CA952" t="s">
        <v>304</v>
      </c>
      <c r="CB952">
        <v>2</v>
      </c>
      <c r="CC952">
        <v>1625679085.5</v>
      </c>
      <c r="CD952">
        <v>406.943333333333</v>
      </c>
      <c r="CE952">
        <v>419.945666666667</v>
      </c>
      <c r="CF952">
        <v>27.0145333333333</v>
      </c>
      <c r="CG952">
        <v>22.2823666666667</v>
      </c>
      <c r="CH952">
        <v>421.285333333333</v>
      </c>
      <c r="CI952">
        <v>28.7435666666667</v>
      </c>
      <c r="CJ952">
        <v>500.059666666667</v>
      </c>
      <c r="CK952">
        <v>100.418333333333</v>
      </c>
      <c r="CL952">
        <v>0.0999733</v>
      </c>
      <c r="CM952">
        <v>41.0941</v>
      </c>
      <c r="CN952">
        <v>39.7965333333333</v>
      </c>
      <c r="CO952">
        <v>999.9</v>
      </c>
      <c r="CP952">
        <v>0</v>
      </c>
      <c r="CQ952">
        <v>0</v>
      </c>
      <c r="CR952">
        <v>10020.6333333333</v>
      </c>
      <c r="CS952">
        <v>0</v>
      </c>
      <c r="CT952">
        <v>5.52973666666667</v>
      </c>
      <c r="CU952">
        <v>1045.98</v>
      </c>
      <c r="CV952">
        <v>0.961989</v>
      </c>
      <c r="CW952">
        <v>0.0380115</v>
      </c>
      <c r="CX952">
        <v>0</v>
      </c>
      <c r="CY952">
        <v>1023.23</v>
      </c>
      <c r="CZ952">
        <v>4.99912</v>
      </c>
      <c r="DA952">
        <v>10813.3333333333</v>
      </c>
      <c r="DB952">
        <v>6712.66666666667</v>
      </c>
      <c r="DC952">
        <v>40.8123333333333</v>
      </c>
      <c r="DD952">
        <v>42.75</v>
      </c>
      <c r="DE952">
        <v>41.8746666666667</v>
      </c>
      <c r="DF952">
        <v>42.729</v>
      </c>
      <c r="DG952">
        <v>43.7496666666667</v>
      </c>
      <c r="DH952">
        <v>1001.41</v>
      </c>
      <c r="DI952">
        <v>39.57</v>
      </c>
      <c r="DJ952">
        <v>0</v>
      </c>
      <c r="DK952">
        <v>1625679087.2</v>
      </c>
      <c r="DL952">
        <v>0</v>
      </c>
      <c r="DM952">
        <v>1024.09807692308</v>
      </c>
      <c r="DN952">
        <v>-7.71589743419377</v>
      </c>
      <c r="DO952">
        <v>47.7743591324047</v>
      </c>
      <c r="DP952">
        <v>10810.4615384615</v>
      </c>
      <c r="DQ952">
        <v>15</v>
      </c>
      <c r="DR952">
        <v>1625677134.6</v>
      </c>
      <c r="DS952" t="s">
        <v>305</v>
      </c>
      <c r="DT952">
        <v>1625677128.6</v>
      </c>
      <c r="DU952">
        <v>1625677134.6</v>
      </c>
      <c r="DV952">
        <v>2</v>
      </c>
      <c r="DW952">
        <v>0.041</v>
      </c>
      <c r="DX952">
        <v>0.026</v>
      </c>
      <c r="DY952">
        <v>-14.347</v>
      </c>
      <c r="DZ952">
        <v>-1.389</v>
      </c>
      <c r="EA952">
        <v>420</v>
      </c>
      <c r="EB952">
        <v>5</v>
      </c>
      <c r="EC952">
        <v>0.14</v>
      </c>
      <c r="ED952">
        <v>0.08</v>
      </c>
      <c r="EE952">
        <v>-13.1257951219512</v>
      </c>
      <c r="EF952">
        <v>0.559488501742125</v>
      </c>
      <c r="EG952">
        <v>0.0678272732799636</v>
      </c>
      <c r="EH952">
        <v>0</v>
      </c>
      <c r="EI952">
        <v>1024.43371428571</v>
      </c>
      <c r="EJ952">
        <v>-7.55812133072142</v>
      </c>
      <c r="EK952">
        <v>0.788825838878024</v>
      </c>
      <c r="EL952">
        <v>1</v>
      </c>
      <c r="EM952">
        <v>4.76251682926829</v>
      </c>
      <c r="EN952">
        <v>-0.107154773519158</v>
      </c>
      <c r="EO952">
        <v>0.0131161530348752</v>
      </c>
      <c r="EP952">
        <v>0</v>
      </c>
      <c r="EQ952">
        <v>1</v>
      </c>
      <c r="ER952">
        <v>3</v>
      </c>
      <c r="ES952" t="s">
        <v>427</v>
      </c>
      <c r="ET952">
        <v>100</v>
      </c>
      <c r="EU952">
        <v>100</v>
      </c>
      <c r="EV952">
        <v>-14.342</v>
      </c>
      <c r="EW952">
        <v>-1.7293</v>
      </c>
      <c r="EX952">
        <v>-14.3476998515065</v>
      </c>
      <c r="EY952">
        <v>0.000485247639819423</v>
      </c>
      <c r="EZ952">
        <v>-1.36446825205216e-06</v>
      </c>
      <c r="FA952">
        <v>5.78542989185787e-10</v>
      </c>
      <c r="FB952">
        <v>-1.1099058739466</v>
      </c>
      <c r="FC952">
        <v>-0.0508365997127688</v>
      </c>
      <c r="FD952">
        <v>0.00161886503163497</v>
      </c>
      <c r="FE952">
        <v>-2.08621555845513e-05</v>
      </c>
      <c r="FF952">
        <v>0</v>
      </c>
      <c r="FG952">
        <v>2096</v>
      </c>
      <c r="FH952">
        <v>2</v>
      </c>
      <c r="FI952">
        <v>28</v>
      </c>
      <c r="FJ952">
        <v>32.6</v>
      </c>
      <c r="FK952">
        <v>32.5</v>
      </c>
      <c r="FL952">
        <v>18</v>
      </c>
      <c r="FM952">
        <v>496.921</v>
      </c>
      <c r="FN952">
        <v>521.024</v>
      </c>
      <c r="FO952">
        <v>48.7688</v>
      </c>
      <c r="FP952">
        <v>27.9021</v>
      </c>
      <c r="FQ952">
        <v>30.0006</v>
      </c>
      <c r="FR952">
        <v>27.5396</v>
      </c>
      <c r="FS952">
        <v>27.4753</v>
      </c>
      <c r="FT952">
        <v>21.7617</v>
      </c>
      <c r="FU952">
        <v>0</v>
      </c>
      <c r="FV952">
        <v>54.8411</v>
      </c>
      <c r="FW952">
        <v>49</v>
      </c>
      <c r="FX952">
        <v>420</v>
      </c>
      <c r="FY952">
        <v>22.5741</v>
      </c>
      <c r="FZ952">
        <v>101.547</v>
      </c>
      <c r="GA952">
        <v>96.0103</v>
      </c>
    </row>
    <row r="953" spans="1:183">
      <c r="A953">
        <v>937</v>
      </c>
      <c r="B953">
        <v>1625679088.5</v>
      </c>
      <c r="C953">
        <v>1872.40000009537</v>
      </c>
      <c r="D953" t="s">
        <v>2180</v>
      </c>
      <c r="E953" t="s">
        <v>2181</v>
      </c>
      <c r="F953">
        <v>1</v>
      </c>
      <c r="G953" t="s">
        <v>302</v>
      </c>
      <c r="H953">
        <v>1625679087.5</v>
      </c>
      <c r="I953">
        <f>(J953)/1000</f>
        <v>0</v>
      </c>
      <c r="J953">
        <f>1000*CJ953*AH953*(CF953-CG953)/(100*BY953*(1000-AH953*CF953))</f>
        <v>0</v>
      </c>
      <c r="K953">
        <f>CJ953*AH953*(CE953-CD953*(1000-AH953*CG953)/(1000-AH953*CF953))/(100*BY953)</f>
        <v>0</v>
      </c>
      <c r="L953">
        <f>CD953 - IF(AH953&gt;1, K953*BY953*100.0/(AJ953*CR953), 0)</f>
        <v>0</v>
      </c>
      <c r="M953">
        <f>((S953-I953/2)*L953-K953)/(S953+I953/2)</f>
        <v>0</v>
      </c>
      <c r="N953">
        <f>M953*(CK953+CL953)/1000.0</f>
        <v>0</v>
      </c>
      <c r="O953">
        <f>(CD953 - IF(AH953&gt;1, K953*BY953*100.0/(AJ953*CR953), 0))*(CK953+CL953)/1000.0</f>
        <v>0</v>
      </c>
      <c r="P953">
        <f>2.0/((1/R953-1/Q953)+SIGN(R953)*SQRT((1/R953-1/Q953)*(1/R953-1/Q953) + 4*BZ953/((BZ953+1)*(BZ953+1))*(2*1/R953*1/Q953-1/Q953*1/Q953)))</f>
        <v>0</v>
      </c>
      <c r="Q953">
        <f>IF(LEFT(CA953,1)&lt;&gt;"0",IF(LEFT(CA953,1)="1",3.0,CB953),$D$5+$E$5*(CR953*CK953/($K$5*1000))+$F$5*(CR953*CK953/($K$5*1000))*MAX(MIN(BY953,$J$5),$I$5)*MAX(MIN(BY953,$J$5),$I$5)+$G$5*MAX(MIN(BY953,$J$5),$I$5)*(CR953*CK953/($K$5*1000))+$H$5*(CR953*CK953/($K$5*1000))*(CR953*CK953/($K$5*1000)))</f>
        <v>0</v>
      </c>
      <c r="R953">
        <f>I953*(1000-(1000*0.61365*exp(17.502*V953/(240.97+V953))/(CK953+CL953)+CF953)/2)/(1000*0.61365*exp(17.502*V953/(240.97+V953))/(CK953+CL953)-CF953)</f>
        <v>0</v>
      </c>
      <c r="S953">
        <f>1/((BZ953+1)/(P953/1.6)+1/(Q953/1.37)) + BZ953/((BZ953+1)/(P953/1.6) + BZ953/(Q953/1.37))</f>
        <v>0</v>
      </c>
      <c r="T953">
        <f>(BU953*BX953)</f>
        <v>0</v>
      </c>
      <c r="U953">
        <f>(CM953+(T953+2*0.95*5.67E-8*(((CM953+$B$7)+273)^4-(CM953+273)^4)-44100*I953)/(1.84*29.3*Q953+8*0.95*5.67E-8*(CM953+273)^3))</f>
        <v>0</v>
      </c>
      <c r="V953">
        <f>($C$7*CN953+$D$7*CO953+$E$7*U953)</f>
        <v>0</v>
      </c>
      <c r="W953">
        <f>0.61365*exp(17.502*V953/(240.97+V953))</f>
        <v>0</v>
      </c>
      <c r="X953">
        <f>(Y953/Z953*100)</f>
        <v>0</v>
      </c>
      <c r="Y953">
        <f>CF953*(CK953+CL953)/1000</f>
        <v>0</v>
      </c>
      <c r="Z953">
        <f>0.61365*exp(17.502*CM953/(240.97+CM953))</f>
        <v>0</v>
      </c>
      <c r="AA953">
        <f>(W953-CF953*(CK953+CL953)/1000)</f>
        <v>0</v>
      </c>
      <c r="AB953">
        <f>(-I953*44100)</f>
        <v>0</v>
      </c>
      <c r="AC953">
        <f>2*29.3*Q953*0.92*(CM953-V953)</f>
        <v>0</v>
      </c>
      <c r="AD953">
        <f>2*0.95*5.67E-8*(((CM953+$B$7)+273)^4-(V953+273)^4)</f>
        <v>0</v>
      </c>
      <c r="AE953">
        <f>T953+AD953+AB953+AC953</f>
        <v>0</v>
      </c>
      <c r="AF953">
        <v>0</v>
      </c>
      <c r="AG953">
        <v>0</v>
      </c>
      <c r="AH953">
        <f>IF(AF953*$H$13&gt;=AJ953,1.0,(AJ953/(AJ953-AF953*$H$13)))</f>
        <v>0</v>
      </c>
      <c r="AI953">
        <f>(AH953-1)*100</f>
        <v>0</v>
      </c>
      <c r="AJ953">
        <f>MAX(0,($B$13+$C$13*CR953)/(1+$D$13*CR953)*CK953/(CM953+273)*$E$13)</f>
        <v>0</v>
      </c>
      <c r="AK953" t="s">
        <v>303</v>
      </c>
      <c r="AL953" t="s">
        <v>303</v>
      </c>
      <c r="AM953">
        <v>0</v>
      </c>
      <c r="AN953">
        <v>0</v>
      </c>
      <c r="AO953">
        <f>1-AM953/AN953</f>
        <v>0</v>
      </c>
      <c r="AP953">
        <v>0</v>
      </c>
      <c r="AQ953" t="s">
        <v>303</v>
      </c>
      <c r="AR953" t="s">
        <v>303</v>
      </c>
      <c r="AS953">
        <v>0</v>
      </c>
      <c r="AT953">
        <v>0</v>
      </c>
      <c r="AU953">
        <f>1-AS953/AT953</f>
        <v>0</v>
      </c>
      <c r="AV953">
        <v>0.5</v>
      </c>
      <c r="AW953">
        <f>BV953</f>
        <v>0</v>
      </c>
      <c r="AX953">
        <f>K953</f>
        <v>0</v>
      </c>
      <c r="AY953">
        <f>AU953*AV953*AW953</f>
        <v>0</v>
      </c>
      <c r="AZ953">
        <f>(AX953-AP953)/AW953</f>
        <v>0</v>
      </c>
      <c r="BA953">
        <f>(AN953-AT953)/AT953</f>
        <v>0</v>
      </c>
      <c r="BB953">
        <f>AM953/(AO953+AM953/AT953)</f>
        <v>0</v>
      </c>
      <c r="BC953" t="s">
        <v>303</v>
      </c>
      <c r="BD953">
        <v>0</v>
      </c>
      <c r="BE953">
        <f>IF(BD953&lt;&gt;0, BD953, BB953)</f>
        <v>0</v>
      </c>
      <c r="BF953">
        <f>1-BE953/AT953</f>
        <v>0</v>
      </c>
      <c r="BG953">
        <f>(AT953-AS953)/(AT953-BE953)</f>
        <v>0</v>
      </c>
      <c r="BH953">
        <f>(AN953-AT953)/(AN953-BE953)</f>
        <v>0</v>
      </c>
      <c r="BI953">
        <f>(AT953-AS953)/(AT953-AM953)</f>
        <v>0</v>
      </c>
      <c r="BJ953">
        <f>(AN953-AT953)/(AN953-AM953)</f>
        <v>0</v>
      </c>
      <c r="BK953">
        <f>(BG953*BE953/AS953)</f>
        <v>0</v>
      </c>
      <c r="BL953">
        <f>(1-BK953)</f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f>$B$11*CS953+$C$11*CT953+$F$11*CU953*(1-CX953)</f>
        <v>0</v>
      </c>
      <c r="BV953">
        <f>BU953*BW953</f>
        <v>0</v>
      </c>
      <c r="BW953">
        <f>($B$11*$D$9+$C$11*$D$9+$F$11*((DH953+CZ953)/MAX(DH953+CZ953+DI953, 0.1)*$I$9+DI953/MAX(DH953+CZ953+DI953, 0.1)*$J$9))/($B$11+$C$11+$F$11)</f>
        <v>0</v>
      </c>
      <c r="BX953">
        <f>($B$11*$K$9+$C$11*$K$9+$F$11*((DH953+CZ953)/MAX(DH953+CZ953+DI953, 0.1)*$P$9+DI953/MAX(DH953+CZ953+DI953, 0.1)*$Q$9))/($B$11+$C$11+$F$11)</f>
        <v>0</v>
      </c>
      <c r="BY953">
        <v>6</v>
      </c>
      <c r="BZ953">
        <v>0.5</v>
      </c>
      <c r="CA953" t="s">
        <v>304</v>
      </c>
      <c r="CB953">
        <v>2</v>
      </c>
      <c r="CC953">
        <v>1625679087.5</v>
      </c>
      <c r="CD953">
        <v>406.937333333333</v>
      </c>
      <c r="CE953">
        <v>419.914666666667</v>
      </c>
      <c r="CF953">
        <v>27.0544</v>
      </c>
      <c r="CG953">
        <v>22.3284666666667</v>
      </c>
      <c r="CH953">
        <v>421.279666666667</v>
      </c>
      <c r="CI953">
        <v>28.7838666666667</v>
      </c>
      <c r="CJ953">
        <v>500.037333333333</v>
      </c>
      <c r="CK953">
        <v>100.418</v>
      </c>
      <c r="CL953">
        <v>0.100110333333333</v>
      </c>
      <c r="CM953">
        <v>41.1121666666667</v>
      </c>
      <c r="CN953">
        <v>39.8193666666667</v>
      </c>
      <c r="CO953">
        <v>999.9</v>
      </c>
      <c r="CP953">
        <v>0</v>
      </c>
      <c r="CQ953">
        <v>0</v>
      </c>
      <c r="CR953">
        <v>9994.38333333333</v>
      </c>
      <c r="CS953">
        <v>0</v>
      </c>
      <c r="CT953">
        <v>5.53984333333333</v>
      </c>
      <c r="CU953">
        <v>1046.08333333333</v>
      </c>
      <c r="CV953">
        <v>0.961989</v>
      </c>
      <c r="CW953">
        <v>0.0380115</v>
      </c>
      <c r="CX953">
        <v>0</v>
      </c>
      <c r="CY953">
        <v>1023.11333333333</v>
      </c>
      <c r="CZ953">
        <v>4.99912</v>
      </c>
      <c r="DA953">
        <v>10813.2666666667</v>
      </c>
      <c r="DB953">
        <v>6713.32333333333</v>
      </c>
      <c r="DC953">
        <v>40.7916666666667</v>
      </c>
      <c r="DD953">
        <v>42.7913333333333</v>
      </c>
      <c r="DE953">
        <v>42.0413333333333</v>
      </c>
      <c r="DF953">
        <v>42.5833333333333</v>
      </c>
      <c r="DG953">
        <v>43.729</v>
      </c>
      <c r="DH953">
        <v>1001.51</v>
      </c>
      <c r="DI953">
        <v>39.5733333333333</v>
      </c>
      <c r="DJ953">
        <v>0</v>
      </c>
      <c r="DK953">
        <v>1625679089.6</v>
      </c>
      <c r="DL953">
        <v>0</v>
      </c>
      <c r="DM953">
        <v>1023.79961538462</v>
      </c>
      <c r="DN953">
        <v>-7.41572648905034</v>
      </c>
      <c r="DO953">
        <v>52.4820513598854</v>
      </c>
      <c r="DP953">
        <v>10811.1115384615</v>
      </c>
      <c r="DQ953">
        <v>15</v>
      </c>
      <c r="DR953">
        <v>1625677134.6</v>
      </c>
      <c r="DS953" t="s">
        <v>305</v>
      </c>
      <c r="DT953">
        <v>1625677128.6</v>
      </c>
      <c r="DU953">
        <v>1625677134.6</v>
      </c>
      <c r="DV953">
        <v>2</v>
      </c>
      <c r="DW953">
        <v>0.041</v>
      </c>
      <c r="DX953">
        <v>0.026</v>
      </c>
      <c r="DY953">
        <v>-14.347</v>
      </c>
      <c r="DZ953">
        <v>-1.389</v>
      </c>
      <c r="EA953">
        <v>420</v>
      </c>
      <c r="EB953">
        <v>5</v>
      </c>
      <c r="EC953">
        <v>0.14</v>
      </c>
      <c r="ED953">
        <v>0.08</v>
      </c>
      <c r="EE953">
        <v>-13.096812195122</v>
      </c>
      <c r="EF953">
        <v>0.499714285714322</v>
      </c>
      <c r="EG953">
        <v>0.0598232730433605</v>
      </c>
      <c r="EH953">
        <v>1</v>
      </c>
      <c r="EI953">
        <v>1024.14787878788</v>
      </c>
      <c r="EJ953">
        <v>-7.49890982844564</v>
      </c>
      <c r="EK953">
        <v>0.741782282751882</v>
      </c>
      <c r="EL953">
        <v>1</v>
      </c>
      <c r="EM953">
        <v>4.75764609756098</v>
      </c>
      <c r="EN953">
        <v>-0.137006968641107</v>
      </c>
      <c r="EO953">
        <v>0.0160269716078027</v>
      </c>
      <c r="EP953">
        <v>0</v>
      </c>
      <c r="EQ953">
        <v>2</v>
      </c>
      <c r="ER953">
        <v>3</v>
      </c>
      <c r="ES953" t="s">
        <v>349</v>
      </c>
      <c r="ET953">
        <v>100</v>
      </c>
      <c r="EU953">
        <v>100</v>
      </c>
      <c r="EV953">
        <v>-14.342</v>
      </c>
      <c r="EW953">
        <v>-1.7296</v>
      </c>
      <c r="EX953">
        <v>-14.3476998515065</v>
      </c>
      <c r="EY953">
        <v>0.000485247639819423</v>
      </c>
      <c r="EZ953">
        <v>-1.36446825205216e-06</v>
      </c>
      <c r="FA953">
        <v>5.78542989185787e-10</v>
      </c>
      <c r="FB953">
        <v>-1.1099058739466</v>
      </c>
      <c r="FC953">
        <v>-0.0508365997127688</v>
      </c>
      <c r="FD953">
        <v>0.00161886503163497</v>
      </c>
      <c r="FE953">
        <v>-2.08621555845513e-05</v>
      </c>
      <c r="FF953">
        <v>0</v>
      </c>
      <c r="FG953">
        <v>2096</v>
      </c>
      <c r="FH953">
        <v>2</v>
      </c>
      <c r="FI953">
        <v>28</v>
      </c>
      <c r="FJ953">
        <v>32.7</v>
      </c>
      <c r="FK953">
        <v>32.6</v>
      </c>
      <c r="FL953">
        <v>18</v>
      </c>
      <c r="FM953">
        <v>497.033</v>
      </c>
      <c r="FN953">
        <v>521.18</v>
      </c>
      <c r="FO953">
        <v>48.7854</v>
      </c>
      <c r="FP953">
        <v>27.9056</v>
      </c>
      <c r="FQ953">
        <v>30.0006</v>
      </c>
      <c r="FR953">
        <v>27.5425</v>
      </c>
      <c r="FS953">
        <v>27.4781</v>
      </c>
      <c r="FT953">
        <v>21.7652</v>
      </c>
      <c r="FU953">
        <v>0</v>
      </c>
      <c r="FV953">
        <v>55.3512</v>
      </c>
      <c r="FW953">
        <v>49</v>
      </c>
      <c r="FX953">
        <v>420</v>
      </c>
      <c r="FY953">
        <v>22.7066</v>
      </c>
      <c r="FZ953">
        <v>101.547</v>
      </c>
      <c r="GA953">
        <v>96.0106</v>
      </c>
    </row>
    <row r="954" spans="1:183">
      <c r="A954">
        <v>938</v>
      </c>
      <c r="B954">
        <v>1625679090.5</v>
      </c>
      <c r="C954">
        <v>1874.40000009537</v>
      </c>
      <c r="D954" t="s">
        <v>2182</v>
      </c>
      <c r="E954" t="s">
        <v>2183</v>
      </c>
      <c r="F954">
        <v>1</v>
      </c>
      <c r="G954" t="s">
        <v>302</v>
      </c>
      <c r="H954">
        <v>1625679089.5</v>
      </c>
      <c r="I954">
        <f>(J954)/1000</f>
        <v>0</v>
      </c>
      <c r="J954">
        <f>1000*CJ954*AH954*(CF954-CG954)/(100*BY954*(1000-AH954*CF954))</f>
        <v>0</v>
      </c>
      <c r="K954">
        <f>CJ954*AH954*(CE954-CD954*(1000-AH954*CG954)/(1000-AH954*CF954))/(100*BY954)</f>
        <v>0</v>
      </c>
      <c r="L954">
        <f>CD954 - IF(AH954&gt;1, K954*BY954*100.0/(AJ954*CR954), 0)</f>
        <v>0</v>
      </c>
      <c r="M954">
        <f>((S954-I954/2)*L954-K954)/(S954+I954/2)</f>
        <v>0</v>
      </c>
      <c r="N954">
        <f>M954*(CK954+CL954)/1000.0</f>
        <v>0</v>
      </c>
      <c r="O954">
        <f>(CD954 - IF(AH954&gt;1, K954*BY954*100.0/(AJ954*CR954), 0))*(CK954+CL954)/1000.0</f>
        <v>0</v>
      </c>
      <c r="P954">
        <f>2.0/((1/R954-1/Q954)+SIGN(R954)*SQRT((1/R954-1/Q954)*(1/R954-1/Q954) + 4*BZ954/((BZ954+1)*(BZ954+1))*(2*1/R954*1/Q954-1/Q954*1/Q954)))</f>
        <v>0</v>
      </c>
      <c r="Q954">
        <f>IF(LEFT(CA954,1)&lt;&gt;"0",IF(LEFT(CA954,1)="1",3.0,CB954),$D$5+$E$5*(CR954*CK954/($K$5*1000))+$F$5*(CR954*CK954/($K$5*1000))*MAX(MIN(BY954,$J$5),$I$5)*MAX(MIN(BY954,$J$5),$I$5)+$G$5*MAX(MIN(BY954,$J$5),$I$5)*(CR954*CK954/($K$5*1000))+$H$5*(CR954*CK954/($K$5*1000))*(CR954*CK954/($K$5*1000)))</f>
        <v>0</v>
      </c>
      <c r="R954">
        <f>I954*(1000-(1000*0.61365*exp(17.502*V954/(240.97+V954))/(CK954+CL954)+CF954)/2)/(1000*0.61365*exp(17.502*V954/(240.97+V954))/(CK954+CL954)-CF954)</f>
        <v>0</v>
      </c>
      <c r="S954">
        <f>1/((BZ954+1)/(P954/1.6)+1/(Q954/1.37)) + BZ954/((BZ954+1)/(P954/1.6) + BZ954/(Q954/1.37))</f>
        <v>0</v>
      </c>
      <c r="T954">
        <f>(BU954*BX954)</f>
        <v>0</v>
      </c>
      <c r="U954">
        <f>(CM954+(T954+2*0.95*5.67E-8*(((CM954+$B$7)+273)^4-(CM954+273)^4)-44100*I954)/(1.84*29.3*Q954+8*0.95*5.67E-8*(CM954+273)^3))</f>
        <v>0</v>
      </c>
      <c r="V954">
        <f>($C$7*CN954+$D$7*CO954+$E$7*U954)</f>
        <v>0</v>
      </c>
      <c r="W954">
        <f>0.61365*exp(17.502*V954/(240.97+V954))</f>
        <v>0</v>
      </c>
      <c r="X954">
        <f>(Y954/Z954*100)</f>
        <v>0</v>
      </c>
      <c r="Y954">
        <f>CF954*(CK954+CL954)/1000</f>
        <v>0</v>
      </c>
      <c r="Z954">
        <f>0.61365*exp(17.502*CM954/(240.97+CM954))</f>
        <v>0</v>
      </c>
      <c r="AA954">
        <f>(W954-CF954*(CK954+CL954)/1000)</f>
        <v>0</v>
      </c>
      <c r="AB954">
        <f>(-I954*44100)</f>
        <v>0</v>
      </c>
      <c r="AC954">
        <f>2*29.3*Q954*0.92*(CM954-V954)</f>
        <v>0</v>
      </c>
      <c r="AD954">
        <f>2*0.95*5.67E-8*(((CM954+$B$7)+273)^4-(V954+273)^4)</f>
        <v>0</v>
      </c>
      <c r="AE954">
        <f>T954+AD954+AB954+AC954</f>
        <v>0</v>
      </c>
      <c r="AF954">
        <v>0</v>
      </c>
      <c r="AG954">
        <v>0</v>
      </c>
      <c r="AH954">
        <f>IF(AF954*$H$13&gt;=AJ954,1.0,(AJ954/(AJ954-AF954*$H$13)))</f>
        <v>0</v>
      </c>
      <c r="AI954">
        <f>(AH954-1)*100</f>
        <v>0</v>
      </c>
      <c r="AJ954">
        <f>MAX(0,($B$13+$C$13*CR954)/(1+$D$13*CR954)*CK954/(CM954+273)*$E$13)</f>
        <v>0</v>
      </c>
      <c r="AK954" t="s">
        <v>303</v>
      </c>
      <c r="AL954" t="s">
        <v>303</v>
      </c>
      <c r="AM954">
        <v>0</v>
      </c>
      <c r="AN954">
        <v>0</v>
      </c>
      <c r="AO954">
        <f>1-AM954/AN954</f>
        <v>0</v>
      </c>
      <c r="AP954">
        <v>0</v>
      </c>
      <c r="AQ954" t="s">
        <v>303</v>
      </c>
      <c r="AR954" t="s">
        <v>303</v>
      </c>
      <c r="AS954">
        <v>0</v>
      </c>
      <c r="AT954">
        <v>0</v>
      </c>
      <c r="AU954">
        <f>1-AS954/AT954</f>
        <v>0</v>
      </c>
      <c r="AV954">
        <v>0.5</v>
      </c>
      <c r="AW954">
        <f>BV954</f>
        <v>0</v>
      </c>
      <c r="AX954">
        <f>K954</f>
        <v>0</v>
      </c>
      <c r="AY954">
        <f>AU954*AV954*AW954</f>
        <v>0</v>
      </c>
      <c r="AZ954">
        <f>(AX954-AP954)/AW954</f>
        <v>0</v>
      </c>
      <c r="BA954">
        <f>(AN954-AT954)/AT954</f>
        <v>0</v>
      </c>
      <c r="BB954">
        <f>AM954/(AO954+AM954/AT954)</f>
        <v>0</v>
      </c>
      <c r="BC954" t="s">
        <v>303</v>
      </c>
      <c r="BD954">
        <v>0</v>
      </c>
      <c r="BE954">
        <f>IF(BD954&lt;&gt;0, BD954, BB954)</f>
        <v>0</v>
      </c>
      <c r="BF954">
        <f>1-BE954/AT954</f>
        <v>0</v>
      </c>
      <c r="BG954">
        <f>(AT954-AS954)/(AT954-BE954)</f>
        <v>0</v>
      </c>
      <c r="BH954">
        <f>(AN954-AT954)/(AN954-BE954)</f>
        <v>0</v>
      </c>
      <c r="BI954">
        <f>(AT954-AS954)/(AT954-AM954)</f>
        <v>0</v>
      </c>
      <c r="BJ954">
        <f>(AN954-AT954)/(AN954-AM954)</f>
        <v>0</v>
      </c>
      <c r="BK954">
        <f>(BG954*BE954/AS954)</f>
        <v>0</v>
      </c>
      <c r="BL954">
        <f>(1-BK954)</f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f>$B$11*CS954+$C$11*CT954+$F$11*CU954*(1-CX954)</f>
        <v>0</v>
      </c>
      <c r="BV954">
        <f>BU954*BW954</f>
        <v>0</v>
      </c>
      <c r="BW954">
        <f>($B$11*$D$9+$C$11*$D$9+$F$11*((DH954+CZ954)/MAX(DH954+CZ954+DI954, 0.1)*$I$9+DI954/MAX(DH954+CZ954+DI954, 0.1)*$J$9))/($B$11+$C$11+$F$11)</f>
        <v>0</v>
      </c>
      <c r="BX954">
        <f>($B$11*$K$9+$C$11*$K$9+$F$11*((DH954+CZ954)/MAX(DH954+CZ954+DI954, 0.1)*$P$9+DI954/MAX(DH954+CZ954+DI954, 0.1)*$Q$9))/($B$11+$C$11+$F$11)</f>
        <v>0</v>
      </c>
      <c r="BY954">
        <v>6</v>
      </c>
      <c r="BZ954">
        <v>0.5</v>
      </c>
      <c r="CA954" t="s">
        <v>304</v>
      </c>
      <c r="CB954">
        <v>2</v>
      </c>
      <c r="CC954">
        <v>1625679089.5</v>
      </c>
      <c r="CD954">
        <v>406.937666666667</v>
      </c>
      <c r="CE954">
        <v>419.928</v>
      </c>
      <c r="CF954">
        <v>27.0963</v>
      </c>
      <c r="CG954">
        <v>22.3651666666667</v>
      </c>
      <c r="CH954">
        <v>421.279666666667</v>
      </c>
      <c r="CI954">
        <v>28.8261333333333</v>
      </c>
      <c r="CJ954">
        <v>499.978333333333</v>
      </c>
      <c r="CK954">
        <v>100.418</v>
      </c>
      <c r="CL954">
        <v>0.0998226</v>
      </c>
      <c r="CM954">
        <v>41.1327</v>
      </c>
      <c r="CN954">
        <v>39.8451666666667</v>
      </c>
      <c r="CO954">
        <v>999.9</v>
      </c>
      <c r="CP954">
        <v>0</v>
      </c>
      <c r="CQ954">
        <v>0</v>
      </c>
      <c r="CR954">
        <v>10005</v>
      </c>
      <c r="CS954">
        <v>0</v>
      </c>
      <c r="CT954">
        <v>5.53662666666667</v>
      </c>
      <c r="CU954">
        <v>1045.98</v>
      </c>
      <c r="CV954">
        <v>0.961989</v>
      </c>
      <c r="CW954">
        <v>0.0380115</v>
      </c>
      <c r="CX954">
        <v>0</v>
      </c>
      <c r="CY954">
        <v>1022.92666666667</v>
      </c>
      <c r="CZ954">
        <v>4.99912</v>
      </c>
      <c r="DA954">
        <v>10809.4</v>
      </c>
      <c r="DB954">
        <v>6712.67666666667</v>
      </c>
      <c r="DC954">
        <v>40.7706666666667</v>
      </c>
      <c r="DD954">
        <v>42.7706666666667</v>
      </c>
      <c r="DE954">
        <v>42.0623333333333</v>
      </c>
      <c r="DF954">
        <v>42.6663333333333</v>
      </c>
      <c r="DG954">
        <v>43.812</v>
      </c>
      <c r="DH954">
        <v>1001.41</v>
      </c>
      <c r="DI954">
        <v>39.57</v>
      </c>
      <c r="DJ954">
        <v>0</v>
      </c>
      <c r="DK954">
        <v>1625679091.4</v>
      </c>
      <c r="DL954">
        <v>0</v>
      </c>
      <c r="DM954">
        <v>1023.568</v>
      </c>
      <c r="DN954">
        <v>-7.01307690750697</v>
      </c>
      <c r="DO954">
        <v>36.1846153516823</v>
      </c>
      <c r="DP954">
        <v>10811.5</v>
      </c>
      <c r="DQ954">
        <v>15</v>
      </c>
      <c r="DR954">
        <v>1625677134.6</v>
      </c>
      <c r="DS954" t="s">
        <v>305</v>
      </c>
      <c r="DT954">
        <v>1625677128.6</v>
      </c>
      <c r="DU954">
        <v>1625677134.6</v>
      </c>
      <c r="DV954">
        <v>2</v>
      </c>
      <c r="DW954">
        <v>0.041</v>
      </c>
      <c r="DX954">
        <v>0.026</v>
      </c>
      <c r="DY954">
        <v>-14.347</v>
      </c>
      <c r="DZ954">
        <v>-1.389</v>
      </c>
      <c r="EA954">
        <v>420</v>
      </c>
      <c r="EB954">
        <v>5</v>
      </c>
      <c r="EC954">
        <v>0.14</v>
      </c>
      <c r="ED954">
        <v>0.08</v>
      </c>
      <c r="EE954">
        <v>-13.0766902439024</v>
      </c>
      <c r="EF954">
        <v>0.474930313588881</v>
      </c>
      <c r="EG954">
        <v>0.0567016100983506</v>
      </c>
      <c r="EH954">
        <v>1</v>
      </c>
      <c r="EI954">
        <v>1023.92151515152</v>
      </c>
      <c r="EJ954">
        <v>-7.28852942001697</v>
      </c>
      <c r="EK954">
        <v>0.721761822596847</v>
      </c>
      <c r="EL954">
        <v>1</v>
      </c>
      <c r="EM954">
        <v>4.75378463414634</v>
      </c>
      <c r="EN954">
        <v>-0.156331986062713</v>
      </c>
      <c r="EO954">
        <v>0.0173602148319799</v>
      </c>
      <c r="EP954">
        <v>0</v>
      </c>
      <c r="EQ954">
        <v>2</v>
      </c>
      <c r="ER954">
        <v>3</v>
      </c>
      <c r="ES954" t="s">
        <v>349</v>
      </c>
      <c r="ET954">
        <v>100</v>
      </c>
      <c r="EU954">
        <v>100</v>
      </c>
      <c r="EV954">
        <v>-14.342</v>
      </c>
      <c r="EW954">
        <v>-1.73</v>
      </c>
      <c r="EX954">
        <v>-14.3476998515065</v>
      </c>
      <c r="EY954">
        <v>0.000485247639819423</v>
      </c>
      <c r="EZ954">
        <v>-1.36446825205216e-06</v>
      </c>
      <c r="FA954">
        <v>5.78542989185787e-10</v>
      </c>
      <c r="FB954">
        <v>-1.1099058739466</v>
      </c>
      <c r="FC954">
        <v>-0.0508365997127688</v>
      </c>
      <c r="FD954">
        <v>0.00161886503163497</v>
      </c>
      <c r="FE954">
        <v>-2.08621555845513e-05</v>
      </c>
      <c r="FF954">
        <v>0</v>
      </c>
      <c r="FG954">
        <v>2096</v>
      </c>
      <c r="FH954">
        <v>2</v>
      </c>
      <c r="FI954">
        <v>28</v>
      </c>
      <c r="FJ954">
        <v>32.7</v>
      </c>
      <c r="FK954">
        <v>32.6</v>
      </c>
      <c r="FL954">
        <v>18</v>
      </c>
      <c r="FM954">
        <v>497.023</v>
      </c>
      <c r="FN954">
        <v>521.041</v>
      </c>
      <c r="FO954">
        <v>48.8031</v>
      </c>
      <c r="FP954">
        <v>27.9092</v>
      </c>
      <c r="FQ954">
        <v>30.0005</v>
      </c>
      <c r="FR954">
        <v>27.5449</v>
      </c>
      <c r="FS954">
        <v>27.481</v>
      </c>
      <c r="FT954">
        <v>21.7634</v>
      </c>
      <c r="FU954">
        <v>0</v>
      </c>
      <c r="FV954">
        <v>55.3512</v>
      </c>
      <c r="FW954">
        <v>49</v>
      </c>
      <c r="FX954">
        <v>420</v>
      </c>
      <c r="FY954">
        <v>22.7048</v>
      </c>
      <c r="FZ954">
        <v>101.546</v>
      </c>
      <c r="GA954">
        <v>96.0098</v>
      </c>
    </row>
    <row r="955" spans="1:183">
      <c r="A955">
        <v>939</v>
      </c>
      <c r="B955">
        <v>1625679092.5</v>
      </c>
      <c r="C955">
        <v>1876.40000009537</v>
      </c>
      <c r="D955" t="s">
        <v>2184</v>
      </c>
      <c r="E955" t="s">
        <v>2185</v>
      </c>
      <c r="F955">
        <v>1</v>
      </c>
      <c r="G955" t="s">
        <v>302</v>
      </c>
      <c r="H955">
        <v>1625679091.5</v>
      </c>
      <c r="I955">
        <f>(J955)/1000</f>
        <v>0</v>
      </c>
      <c r="J955">
        <f>1000*CJ955*AH955*(CF955-CG955)/(100*BY955*(1000-AH955*CF955))</f>
        <v>0</v>
      </c>
      <c r="K955">
        <f>CJ955*AH955*(CE955-CD955*(1000-AH955*CG955)/(1000-AH955*CF955))/(100*BY955)</f>
        <v>0</v>
      </c>
      <c r="L955">
        <f>CD955 - IF(AH955&gt;1, K955*BY955*100.0/(AJ955*CR955), 0)</f>
        <v>0</v>
      </c>
      <c r="M955">
        <f>((S955-I955/2)*L955-K955)/(S955+I955/2)</f>
        <v>0</v>
      </c>
      <c r="N955">
        <f>M955*(CK955+CL955)/1000.0</f>
        <v>0</v>
      </c>
      <c r="O955">
        <f>(CD955 - IF(AH955&gt;1, K955*BY955*100.0/(AJ955*CR955), 0))*(CK955+CL955)/1000.0</f>
        <v>0</v>
      </c>
      <c r="P955">
        <f>2.0/((1/R955-1/Q955)+SIGN(R955)*SQRT((1/R955-1/Q955)*(1/R955-1/Q955) + 4*BZ955/((BZ955+1)*(BZ955+1))*(2*1/R955*1/Q955-1/Q955*1/Q955)))</f>
        <v>0</v>
      </c>
      <c r="Q955">
        <f>IF(LEFT(CA955,1)&lt;&gt;"0",IF(LEFT(CA955,1)="1",3.0,CB955),$D$5+$E$5*(CR955*CK955/($K$5*1000))+$F$5*(CR955*CK955/($K$5*1000))*MAX(MIN(BY955,$J$5),$I$5)*MAX(MIN(BY955,$J$5),$I$5)+$G$5*MAX(MIN(BY955,$J$5),$I$5)*(CR955*CK955/($K$5*1000))+$H$5*(CR955*CK955/($K$5*1000))*(CR955*CK955/($K$5*1000)))</f>
        <v>0</v>
      </c>
      <c r="R955">
        <f>I955*(1000-(1000*0.61365*exp(17.502*V955/(240.97+V955))/(CK955+CL955)+CF955)/2)/(1000*0.61365*exp(17.502*V955/(240.97+V955))/(CK955+CL955)-CF955)</f>
        <v>0</v>
      </c>
      <c r="S955">
        <f>1/((BZ955+1)/(P955/1.6)+1/(Q955/1.37)) + BZ955/((BZ955+1)/(P955/1.6) + BZ955/(Q955/1.37))</f>
        <v>0</v>
      </c>
      <c r="T955">
        <f>(BU955*BX955)</f>
        <v>0</v>
      </c>
      <c r="U955">
        <f>(CM955+(T955+2*0.95*5.67E-8*(((CM955+$B$7)+273)^4-(CM955+273)^4)-44100*I955)/(1.84*29.3*Q955+8*0.95*5.67E-8*(CM955+273)^3))</f>
        <v>0</v>
      </c>
      <c r="V955">
        <f>($C$7*CN955+$D$7*CO955+$E$7*U955)</f>
        <v>0</v>
      </c>
      <c r="W955">
        <f>0.61365*exp(17.502*V955/(240.97+V955))</f>
        <v>0</v>
      </c>
      <c r="X955">
        <f>(Y955/Z955*100)</f>
        <v>0</v>
      </c>
      <c r="Y955">
        <f>CF955*(CK955+CL955)/1000</f>
        <v>0</v>
      </c>
      <c r="Z955">
        <f>0.61365*exp(17.502*CM955/(240.97+CM955))</f>
        <v>0</v>
      </c>
      <c r="AA955">
        <f>(W955-CF955*(CK955+CL955)/1000)</f>
        <v>0</v>
      </c>
      <c r="AB955">
        <f>(-I955*44100)</f>
        <v>0</v>
      </c>
      <c r="AC955">
        <f>2*29.3*Q955*0.92*(CM955-V955)</f>
        <v>0</v>
      </c>
      <c r="AD955">
        <f>2*0.95*5.67E-8*(((CM955+$B$7)+273)^4-(V955+273)^4)</f>
        <v>0</v>
      </c>
      <c r="AE955">
        <f>T955+AD955+AB955+AC955</f>
        <v>0</v>
      </c>
      <c r="AF955">
        <v>0</v>
      </c>
      <c r="AG955">
        <v>0</v>
      </c>
      <c r="AH955">
        <f>IF(AF955*$H$13&gt;=AJ955,1.0,(AJ955/(AJ955-AF955*$H$13)))</f>
        <v>0</v>
      </c>
      <c r="AI955">
        <f>(AH955-1)*100</f>
        <v>0</v>
      </c>
      <c r="AJ955">
        <f>MAX(0,($B$13+$C$13*CR955)/(1+$D$13*CR955)*CK955/(CM955+273)*$E$13)</f>
        <v>0</v>
      </c>
      <c r="AK955" t="s">
        <v>303</v>
      </c>
      <c r="AL955" t="s">
        <v>303</v>
      </c>
      <c r="AM955">
        <v>0</v>
      </c>
      <c r="AN955">
        <v>0</v>
      </c>
      <c r="AO955">
        <f>1-AM955/AN955</f>
        <v>0</v>
      </c>
      <c r="AP955">
        <v>0</v>
      </c>
      <c r="AQ955" t="s">
        <v>303</v>
      </c>
      <c r="AR955" t="s">
        <v>303</v>
      </c>
      <c r="AS955">
        <v>0</v>
      </c>
      <c r="AT955">
        <v>0</v>
      </c>
      <c r="AU955">
        <f>1-AS955/AT955</f>
        <v>0</v>
      </c>
      <c r="AV955">
        <v>0.5</v>
      </c>
      <c r="AW955">
        <f>BV955</f>
        <v>0</v>
      </c>
      <c r="AX955">
        <f>K955</f>
        <v>0</v>
      </c>
      <c r="AY955">
        <f>AU955*AV955*AW955</f>
        <v>0</v>
      </c>
      <c r="AZ955">
        <f>(AX955-AP955)/AW955</f>
        <v>0</v>
      </c>
      <c r="BA955">
        <f>(AN955-AT955)/AT955</f>
        <v>0</v>
      </c>
      <c r="BB955">
        <f>AM955/(AO955+AM955/AT955)</f>
        <v>0</v>
      </c>
      <c r="BC955" t="s">
        <v>303</v>
      </c>
      <c r="BD955">
        <v>0</v>
      </c>
      <c r="BE955">
        <f>IF(BD955&lt;&gt;0, BD955, BB955)</f>
        <v>0</v>
      </c>
      <c r="BF955">
        <f>1-BE955/AT955</f>
        <v>0</v>
      </c>
      <c r="BG955">
        <f>(AT955-AS955)/(AT955-BE955)</f>
        <v>0</v>
      </c>
      <c r="BH955">
        <f>(AN955-AT955)/(AN955-BE955)</f>
        <v>0</v>
      </c>
      <c r="BI955">
        <f>(AT955-AS955)/(AT955-AM955)</f>
        <v>0</v>
      </c>
      <c r="BJ955">
        <f>(AN955-AT955)/(AN955-AM955)</f>
        <v>0</v>
      </c>
      <c r="BK955">
        <f>(BG955*BE955/AS955)</f>
        <v>0</v>
      </c>
      <c r="BL955">
        <f>(1-BK955)</f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f>$B$11*CS955+$C$11*CT955+$F$11*CU955*(1-CX955)</f>
        <v>0</v>
      </c>
      <c r="BV955">
        <f>BU955*BW955</f>
        <v>0</v>
      </c>
      <c r="BW955">
        <f>($B$11*$D$9+$C$11*$D$9+$F$11*((DH955+CZ955)/MAX(DH955+CZ955+DI955, 0.1)*$I$9+DI955/MAX(DH955+CZ955+DI955, 0.1)*$J$9))/($B$11+$C$11+$F$11)</f>
        <v>0</v>
      </c>
      <c r="BX955">
        <f>($B$11*$K$9+$C$11*$K$9+$F$11*((DH955+CZ955)/MAX(DH955+CZ955+DI955, 0.1)*$P$9+DI955/MAX(DH955+CZ955+DI955, 0.1)*$Q$9))/($B$11+$C$11+$F$11)</f>
        <v>0</v>
      </c>
      <c r="BY955">
        <v>6</v>
      </c>
      <c r="BZ955">
        <v>0.5</v>
      </c>
      <c r="CA955" t="s">
        <v>304</v>
      </c>
      <c r="CB955">
        <v>2</v>
      </c>
      <c r="CC955">
        <v>1625679091.5</v>
      </c>
      <c r="CD955">
        <v>406.955666666667</v>
      </c>
      <c r="CE955">
        <v>419.961333333333</v>
      </c>
      <c r="CF955">
        <v>27.1363333333333</v>
      </c>
      <c r="CG955">
        <v>22.3999</v>
      </c>
      <c r="CH955">
        <v>421.298333333333</v>
      </c>
      <c r="CI955">
        <v>28.8666</v>
      </c>
      <c r="CJ955">
        <v>499.995333333333</v>
      </c>
      <c r="CK955">
        <v>100.418</v>
      </c>
      <c r="CL955">
        <v>0.100035533333333</v>
      </c>
      <c r="CM955">
        <v>41.1536333333333</v>
      </c>
      <c r="CN955">
        <v>39.8656333333333</v>
      </c>
      <c r="CO955">
        <v>999.9</v>
      </c>
      <c r="CP955">
        <v>0</v>
      </c>
      <c r="CQ955">
        <v>0</v>
      </c>
      <c r="CR955">
        <v>10003.3333333333</v>
      </c>
      <c r="CS955">
        <v>0</v>
      </c>
      <c r="CT955">
        <v>5.5279</v>
      </c>
      <c r="CU955">
        <v>1045.97666666667</v>
      </c>
      <c r="CV955">
        <v>0.961989</v>
      </c>
      <c r="CW955">
        <v>0.0380115</v>
      </c>
      <c r="CX955">
        <v>0</v>
      </c>
      <c r="CY955">
        <v>1022.72333333333</v>
      </c>
      <c r="CZ955">
        <v>4.99912</v>
      </c>
      <c r="DA955">
        <v>10807.1666666667</v>
      </c>
      <c r="DB955">
        <v>6712.61333333333</v>
      </c>
      <c r="DC955">
        <v>40.833</v>
      </c>
      <c r="DD955">
        <v>42.75</v>
      </c>
      <c r="DE955">
        <v>42.0623333333333</v>
      </c>
      <c r="DF955">
        <v>42.812</v>
      </c>
      <c r="DG955">
        <v>43.7706666666667</v>
      </c>
      <c r="DH955">
        <v>1001.40666666667</v>
      </c>
      <c r="DI955">
        <v>39.57</v>
      </c>
      <c r="DJ955">
        <v>0</v>
      </c>
      <c r="DK955">
        <v>1625679093.2</v>
      </c>
      <c r="DL955">
        <v>0</v>
      </c>
      <c r="DM955">
        <v>1023.38692307692</v>
      </c>
      <c r="DN955">
        <v>-6.17299145332098</v>
      </c>
      <c r="DO955">
        <v>8.61880343739405</v>
      </c>
      <c r="DP955">
        <v>10811.5346153846</v>
      </c>
      <c r="DQ955">
        <v>15</v>
      </c>
      <c r="DR955">
        <v>1625677134.6</v>
      </c>
      <c r="DS955" t="s">
        <v>305</v>
      </c>
      <c r="DT955">
        <v>1625677128.6</v>
      </c>
      <c r="DU955">
        <v>1625677134.6</v>
      </c>
      <c r="DV955">
        <v>2</v>
      </c>
      <c r="DW955">
        <v>0.041</v>
      </c>
      <c r="DX955">
        <v>0.026</v>
      </c>
      <c r="DY955">
        <v>-14.347</v>
      </c>
      <c r="DZ955">
        <v>-1.389</v>
      </c>
      <c r="EA955">
        <v>420</v>
      </c>
      <c r="EB955">
        <v>5</v>
      </c>
      <c r="EC955">
        <v>0.14</v>
      </c>
      <c r="ED955">
        <v>0.08</v>
      </c>
      <c r="EE955">
        <v>-13.0654951219512</v>
      </c>
      <c r="EF955">
        <v>0.507060627177687</v>
      </c>
      <c r="EG955">
        <v>0.0585430337911602</v>
      </c>
      <c r="EH955">
        <v>0</v>
      </c>
      <c r="EI955">
        <v>1023.72971428571</v>
      </c>
      <c r="EJ955">
        <v>-6.99287671232907</v>
      </c>
      <c r="EK955">
        <v>0.733545151845434</v>
      </c>
      <c r="EL955">
        <v>1</v>
      </c>
      <c r="EM955">
        <v>4.75083463414634</v>
      </c>
      <c r="EN955">
        <v>-0.160157142857146</v>
      </c>
      <c r="EO955">
        <v>0.0175588468560704</v>
      </c>
      <c r="EP955">
        <v>0</v>
      </c>
      <c r="EQ955">
        <v>1</v>
      </c>
      <c r="ER955">
        <v>3</v>
      </c>
      <c r="ES955" t="s">
        <v>427</v>
      </c>
      <c r="ET955">
        <v>100</v>
      </c>
      <c r="EU955">
        <v>100</v>
      </c>
      <c r="EV955">
        <v>-14.342</v>
      </c>
      <c r="EW955">
        <v>-1.7304</v>
      </c>
      <c r="EX955">
        <v>-14.3476998515065</v>
      </c>
      <c r="EY955">
        <v>0.000485247639819423</v>
      </c>
      <c r="EZ955">
        <v>-1.36446825205216e-06</v>
      </c>
      <c r="FA955">
        <v>5.78542989185787e-10</v>
      </c>
      <c r="FB955">
        <v>-1.1099058739466</v>
      </c>
      <c r="FC955">
        <v>-0.0508365997127688</v>
      </c>
      <c r="FD955">
        <v>0.00161886503163497</v>
      </c>
      <c r="FE955">
        <v>-2.08621555845513e-05</v>
      </c>
      <c r="FF955">
        <v>0</v>
      </c>
      <c r="FG955">
        <v>2096</v>
      </c>
      <c r="FH955">
        <v>2</v>
      </c>
      <c r="FI955">
        <v>28</v>
      </c>
      <c r="FJ955">
        <v>32.7</v>
      </c>
      <c r="FK955">
        <v>32.6</v>
      </c>
      <c r="FL955">
        <v>18</v>
      </c>
      <c r="FM955">
        <v>496.944</v>
      </c>
      <c r="FN955">
        <v>521.032</v>
      </c>
      <c r="FO955">
        <v>48.8208</v>
      </c>
      <c r="FP955">
        <v>27.9127</v>
      </c>
      <c r="FQ955">
        <v>30.0007</v>
      </c>
      <c r="FR955">
        <v>27.5478</v>
      </c>
      <c r="FS955">
        <v>27.4839</v>
      </c>
      <c r="FT955">
        <v>21.7652</v>
      </c>
      <c r="FU955">
        <v>0</v>
      </c>
      <c r="FV955">
        <v>55.7575</v>
      </c>
      <c r="FW955">
        <v>49</v>
      </c>
      <c r="FX955">
        <v>420</v>
      </c>
      <c r="FY955">
        <v>22.7079</v>
      </c>
      <c r="FZ955">
        <v>101.545</v>
      </c>
      <c r="GA955">
        <v>96.0085</v>
      </c>
    </row>
    <row r="956" spans="1:183">
      <c r="A956">
        <v>940</v>
      </c>
      <c r="B956">
        <v>1625679094.5</v>
      </c>
      <c r="C956">
        <v>1878.40000009537</v>
      </c>
      <c r="D956" t="s">
        <v>2186</v>
      </c>
      <c r="E956" t="s">
        <v>2187</v>
      </c>
      <c r="F956">
        <v>1</v>
      </c>
      <c r="G956" t="s">
        <v>302</v>
      </c>
      <c r="H956">
        <v>1625679093.5</v>
      </c>
      <c r="I956">
        <f>(J956)/1000</f>
        <v>0</v>
      </c>
      <c r="J956">
        <f>1000*CJ956*AH956*(CF956-CG956)/(100*BY956*(1000-AH956*CF956))</f>
        <v>0</v>
      </c>
      <c r="K956">
        <f>CJ956*AH956*(CE956-CD956*(1000-AH956*CG956)/(1000-AH956*CF956))/(100*BY956)</f>
        <v>0</v>
      </c>
      <c r="L956">
        <f>CD956 - IF(AH956&gt;1, K956*BY956*100.0/(AJ956*CR956), 0)</f>
        <v>0</v>
      </c>
      <c r="M956">
        <f>((S956-I956/2)*L956-K956)/(S956+I956/2)</f>
        <v>0</v>
      </c>
      <c r="N956">
        <f>M956*(CK956+CL956)/1000.0</f>
        <v>0</v>
      </c>
      <c r="O956">
        <f>(CD956 - IF(AH956&gt;1, K956*BY956*100.0/(AJ956*CR956), 0))*(CK956+CL956)/1000.0</f>
        <v>0</v>
      </c>
      <c r="P956">
        <f>2.0/((1/R956-1/Q956)+SIGN(R956)*SQRT((1/R956-1/Q956)*(1/R956-1/Q956) + 4*BZ956/((BZ956+1)*(BZ956+1))*(2*1/R956*1/Q956-1/Q956*1/Q956)))</f>
        <v>0</v>
      </c>
      <c r="Q956">
        <f>IF(LEFT(CA956,1)&lt;&gt;"0",IF(LEFT(CA956,1)="1",3.0,CB956),$D$5+$E$5*(CR956*CK956/($K$5*1000))+$F$5*(CR956*CK956/($K$5*1000))*MAX(MIN(BY956,$J$5),$I$5)*MAX(MIN(BY956,$J$5),$I$5)+$G$5*MAX(MIN(BY956,$J$5),$I$5)*(CR956*CK956/($K$5*1000))+$H$5*(CR956*CK956/($K$5*1000))*(CR956*CK956/($K$5*1000)))</f>
        <v>0</v>
      </c>
      <c r="R956">
        <f>I956*(1000-(1000*0.61365*exp(17.502*V956/(240.97+V956))/(CK956+CL956)+CF956)/2)/(1000*0.61365*exp(17.502*V956/(240.97+V956))/(CK956+CL956)-CF956)</f>
        <v>0</v>
      </c>
      <c r="S956">
        <f>1/((BZ956+1)/(P956/1.6)+1/(Q956/1.37)) + BZ956/((BZ956+1)/(P956/1.6) + BZ956/(Q956/1.37))</f>
        <v>0</v>
      </c>
      <c r="T956">
        <f>(BU956*BX956)</f>
        <v>0</v>
      </c>
      <c r="U956">
        <f>(CM956+(T956+2*0.95*5.67E-8*(((CM956+$B$7)+273)^4-(CM956+273)^4)-44100*I956)/(1.84*29.3*Q956+8*0.95*5.67E-8*(CM956+273)^3))</f>
        <v>0</v>
      </c>
      <c r="V956">
        <f>($C$7*CN956+$D$7*CO956+$E$7*U956)</f>
        <v>0</v>
      </c>
      <c r="W956">
        <f>0.61365*exp(17.502*V956/(240.97+V956))</f>
        <v>0</v>
      </c>
      <c r="X956">
        <f>(Y956/Z956*100)</f>
        <v>0</v>
      </c>
      <c r="Y956">
        <f>CF956*(CK956+CL956)/1000</f>
        <v>0</v>
      </c>
      <c r="Z956">
        <f>0.61365*exp(17.502*CM956/(240.97+CM956))</f>
        <v>0</v>
      </c>
      <c r="AA956">
        <f>(W956-CF956*(CK956+CL956)/1000)</f>
        <v>0</v>
      </c>
      <c r="AB956">
        <f>(-I956*44100)</f>
        <v>0</v>
      </c>
      <c r="AC956">
        <f>2*29.3*Q956*0.92*(CM956-V956)</f>
        <v>0</v>
      </c>
      <c r="AD956">
        <f>2*0.95*5.67E-8*(((CM956+$B$7)+273)^4-(V956+273)^4)</f>
        <v>0</v>
      </c>
      <c r="AE956">
        <f>T956+AD956+AB956+AC956</f>
        <v>0</v>
      </c>
      <c r="AF956">
        <v>0</v>
      </c>
      <c r="AG956">
        <v>0</v>
      </c>
      <c r="AH956">
        <f>IF(AF956*$H$13&gt;=AJ956,1.0,(AJ956/(AJ956-AF956*$H$13)))</f>
        <v>0</v>
      </c>
      <c r="AI956">
        <f>(AH956-1)*100</f>
        <v>0</v>
      </c>
      <c r="AJ956">
        <f>MAX(0,($B$13+$C$13*CR956)/(1+$D$13*CR956)*CK956/(CM956+273)*$E$13)</f>
        <v>0</v>
      </c>
      <c r="AK956" t="s">
        <v>303</v>
      </c>
      <c r="AL956" t="s">
        <v>303</v>
      </c>
      <c r="AM956">
        <v>0</v>
      </c>
      <c r="AN956">
        <v>0</v>
      </c>
      <c r="AO956">
        <f>1-AM956/AN956</f>
        <v>0</v>
      </c>
      <c r="AP956">
        <v>0</v>
      </c>
      <c r="AQ956" t="s">
        <v>303</v>
      </c>
      <c r="AR956" t="s">
        <v>303</v>
      </c>
      <c r="AS956">
        <v>0</v>
      </c>
      <c r="AT956">
        <v>0</v>
      </c>
      <c r="AU956">
        <f>1-AS956/AT956</f>
        <v>0</v>
      </c>
      <c r="AV956">
        <v>0.5</v>
      </c>
      <c r="AW956">
        <f>BV956</f>
        <v>0</v>
      </c>
      <c r="AX956">
        <f>K956</f>
        <v>0</v>
      </c>
      <c r="AY956">
        <f>AU956*AV956*AW956</f>
        <v>0</v>
      </c>
      <c r="AZ956">
        <f>(AX956-AP956)/AW956</f>
        <v>0</v>
      </c>
      <c r="BA956">
        <f>(AN956-AT956)/AT956</f>
        <v>0</v>
      </c>
      <c r="BB956">
        <f>AM956/(AO956+AM956/AT956)</f>
        <v>0</v>
      </c>
      <c r="BC956" t="s">
        <v>303</v>
      </c>
      <c r="BD956">
        <v>0</v>
      </c>
      <c r="BE956">
        <f>IF(BD956&lt;&gt;0, BD956, BB956)</f>
        <v>0</v>
      </c>
      <c r="BF956">
        <f>1-BE956/AT956</f>
        <v>0</v>
      </c>
      <c r="BG956">
        <f>(AT956-AS956)/(AT956-BE956)</f>
        <v>0</v>
      </c>
      <c r="BH956">
        <f>(AN956-AT956)/(AN956-BE956)</f>
        <v>0</v>
      </c>
      <c r="BI956">
        <f>(AT956-AS956)/(AT956-AM956)</f>
        <v>0</v>
      </c>
      <c r="BJ956">
        <f>(AN956-AT956)/(AN956-AM956)</f>
        <v>0</v>
      </c>
      <c r="BK956">
        <f>(BG956*BE956/AS956)</f>
        <v>0</v>
      </c>
      <c r="BL956">
        <f>(1-BK956)</f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f>$B$11*CS956+$C$11*CT956+$F$11*CU956*(1-CX956)</f>
        <v>0</v>
      </c>
      <c r="BV956">
        <f>BU956*BW956</f>
        <v>0</v>
      </c>
      <c r="BW956">
        <f>($B$11*$D$9+$C$11*$D$9+$F$11*((DH956+CZ956)/MAX(DH956+CZ956+DI956, 0.1)*$I$9+DI956/MAX(DH956+CZ956+DI956, 0.1)*$J$9))/($B$11+$C$11+$F$11)</f>
        <v>0</v>
      </c>
      <c r="BX956">
        <f>($B$11*$K$9+$C$11*$K$9+$F$11*((DH956+CZ956)/MAX(DH956+CZ956+DI956, 0.1)*$P$9+DI956/MAX(DH956+CZ956+DI956, 0.1)*$Q$9))/($B$11+$C$11+$F$11)</f>
        <v>0</v>
      </c>
      <c r="BY956">
        <v>6</v>
      </c>
      <c r="BZ956">
        <v>0.5</v>
      </c>
      <c r="CA956" t="s">
        <v>304</v>
      </c>
      <c r="CB956">
        <v>2</v>
      </c>
      <c r="CC956">
        <v>1625679093.5</v>
      </c>
      <c r="CD956">
        <v>406.973333333333</v>
      </c>
      <c r="CE956">
        <v>419.962</v>
      </c>
      <c r="CF956">
        <v>27.1742333333333</v>
      </c>
      <c r="CG956">
        <v>22.4339666666667</v>
      </c>
      <c r="CH956">
        <v>421.315666666667</v>
      </c>
      <c r="CI956">
        <v>28.9048333333333</v>
      </c>
      <c r="CJ956">
        <v>500.026333333333</v>
      </c>
      <c r="CK956">
        <v>100.418</v>
      </c>
      <c r="CL956">
        <v>0.0998372333333333</v>
      </c>
      <c r="CM956">
        <v>41.1765333333333</v>
      </c>
      <c r="CN956">
        <v>39.8817</v>
      </c>
      <c r="CO956">
        <v>999.9</v>
      </c>
      <c r="CP956">
        <v>0</v>
      </c>
      <c r="CQ956">
        <v>0</v>
      </c>
      <c r="CR956">
        <v>10020.0333333333</v>
      </c>
      <c r="CS956">
        <v>0</v>
      </c>
      <c r="CT956">
        <v>5.51916333333333</v>
      </c>
      <c r="CU956">
        <v>1045.98</v>
      </c>
      <c r="CV956">
        <v>0.961989</v>
      </c>
      <c r="CW956">
        <v>0.0380115</v>
      </c>
      <c r="CX956">
        <v>0</v>
      </c>
      <c r="CY956">
        <v>1022.62333333333</v>
      </c>
      <c r="CZ956">
        <v>4.99912</v>
      </c>
      <c r="DA956">
        <v>10805.2333333333</v>
      </c>
      <c r="DB956">
        <v>6712.66333333333</v>
      </c>
      <c r="DC956">
        <v>40.8333333333333</v>
      </c>
      <c r="DD956">
        <v>42.75</v>
      </c>
      <c r="DE956">
        <v>41.9786666666667</v>
      </c>
      <c r="DF956">
        <v>42.687</v>
      </c>
      <c r="DG956">
        <v>43.75</v>
      </c>
      <c r="DH956">
        <v>1001.41</v>
      </c>
      <c r="DI956">
        <v>39.57</v>
      </c>
      <c r="DJ956">
        <v>0</v>
      </c>
      <c r="DK956">
        <v>1625679095.6</v>
      </c>
      <c r="DL956">
        <v>0</v>
      </c>
      <c r="DM956">
        <v>1023.10307692308</v>
      </c>
      <c r="DN956">
        <v>-5.65538460606055</v>
      </c>
      <c r="DO956">
        <v>-49.5726494232185</v>
      </c>
      <c r="DP956">
        <v>10812</v>
      </c>
      <c r="DQ956">
        <v>15</v>
      </c>
      <c r="DR956">
        <v>1625677134.6</v>
      </c>
      <c r="DS956" t="s">
        <v>305</v>
      </c>
      <c r="DT956">
        <v>1625677128.6</v>
      </c>
      <c r="DU956">
        <v>1625677134.6</v>
      </c>
      <c r="DV956">
        <v>2</v>
      </c>
      <c r="DW956">
        <v>0.041</v>
      </c>
      <c r="DX956">
        <v>0.026</v>
      </c>
      <c r="DY956">
        <v>-14.347</v>
      </c>
      <c r="DZ956">
        <v>-1.389</v>
      </c>
      <c r="EA956">
        <v>420</v>
      </c>
      <c r="EB956">
        <v>5</v>
      </c>
      <c r="EC956">
        <v>0.14</v>
      </c>
      <c r="ED956">
        <v>0.08</v>
      </c>
      <c r="EE956">
        <v>-13.0526292682927</v>
      </c>
      <c r="EF956">
        <v>0.514586759581867</v>
      </c>
      <c r="EG956">
        <v>0.0589704359327514</v>
      </c>
      <c r="EH956">
        <v>0</v>
      </c>
      <c r="EI956">
        <v>1023.46090909091</v>
      </c>
      <c r="EJ956">
        <v>-6.45929181103661</v>
      </c>
      <c r="EK956">
        <v>0.649761558300164</v>
      </c>
      <c r="EL956">
        <v>1</v>
      </c>
      <c r="EM956">
        <v>4.74818536585366</v>
      </c>
      <c r="EN956">
        <v>-0.146138257839728</v>
      </c>
      <c r="EO956">
        <v>0.0169299038502393</v>
      </c>
      <c r="EP956">
        <v>0</v>
      </c>
      <c r="EQ956">
        <v>1</v>
      </c>
      <c r="ER956">
        <v>3</v>
      </c>
      <c r="ES956" t="s">
        <v>427</v>
      </c>
      <c r="ET956">
        <v>100</v>
      </c>
      <c r="EU956">
        <v>100</v>
      </c>
      <c r="EV956">
        <v>-14.342</v>
      </c>
      <c r="EW956">
        <v>-1.7308</v>
      </c>
      <c r="EX956">
        <v>-14.3476998515065</v>
      </c>
      <c r="EY956">
        <v>0.000485247639819423</v>
      </c>
      <c r="EZ956">
        <v>-1.36446825205216e-06</v>
      </c>
      <c r="FA956">
        <v>5.78542989185787e-10</v>
      </c>
      <c r="FB956">
        <v>-1.1099058739466</v>
      </c>
      <c r="FC956">
        <v>-0.0508365997127688</v>
      </c>
      <c r="FD956">
        <v>0.00161886503163497</v>
      </c>
      <c r="FE956">
        <v>-2.08621555845513e-05</v>
      </c>
      <c r="FF956">
        <v>0</v>
      </c>
      <c r="FG956">
        <v>2096</v>
      </c>
      <c r="FH956">
        <v>2</v>
      </c>
      <c r="FI956">
        <v>28</v>
      </c>
      <c r="FJ956">
        <v>32.8</v>
      </c>
      <c r="FK956">
        <v>32.7</v>
      </c>
      <c r="FL956">
        <v>18</v>
      </c>
      <c r="FM956">
        <v>496.689</v>
      </c>
      <c r="FN956">
        <v>521.219</v>
      </c>
      <c r="FO956">
        <v>48.8383</v>
      </c>
      <c r="FP956">
        <v>27.9163</v>
      </c>
      <c r="FQ956">
        <v>30.0006</v>
      </c>
      <c r="FR956">
        <v>27.5507</v>
      </c>
      <c r="FS956">
        <v>27.4863</v>
      </c>
      <c r="FT956">
        <v>21.7652</v>
      </c>
      <c r="FU956">
        <v>0</v>
      </c>
      <c r="FV956">
        <v>55.7575</v>
      </c>
      <c r="FW956">
        <v>49</v>
      </c>
      <c r="FX956">
        <v>420</v>
      </c>
      <c r="FY956">
        <v>22.6997</v>
      </c>
      <c r="FZ956">
        <v>101.546</v>
      </c>
      <c r="GA956">
        <v>96.0072</v>
      </c>
    </row>
    <row r="957" spans="1:183">
      <c r="A957">
        <v>941</v>
      </c>
      <c r="B957">
        <v>1625679096.5</v>
      </c>
      <c r="C957">
        <v>1880.40000009537</v>
      </c>
      <c r="D957" t="s">
        <v>2188</v>
      </c>
      <c r="E957" t="s">
        <v>2189</v>
      </c>
      <c r="F957">
        <v>1</v>
      </c>
      <c r="G957" t="s">
        <v>302</v>
      </c>
      <c r="H957">
        <v>1625679095.5</v>
      </c>
      <c r="I957">
        <f>(J957)/1000</f>
        <v>0</v>
      </c>
      <c r="J957">
        <f>1000*CJ957*AH957*(CF957-CG957)/(100*BY957*(1000-AH957*CF957))</f>
        <v>0</v>
      </c>
      <c r="K957">
        <f>CJ957*AH957*(CE957-CD957*(1000-AH957*CG957)/(1000-AH957*CF957))/(100*BY957)</f>
        <v>0</v>
      </c>
      <c r="L957">
        <f>CD957 - IF(AH957&gt;1, K957*BY957*100.0/(AJ957*CR957), 0)</f>
        <v>0</v>
      </c>
      <c r="M957">
        <f>((S957-I957/2)*L957-K957)/(S957+I957/2)</f>
        <v>0</v>
      </c>
      <c r="N957">
        <f>M957*(CK957+CL957)/1000.0</f>
        <v>0</v>
      </c>
      <c r="O957">
        <f>(CD957 - IF(AH957&gt;1, K957*BY957*100.0/(AJ957*CR957), 0))*(CK957+CL957)/1000.0</f>
        <v>0</v>
      </c>
      <c r="P957">
        <f>2.0/((1/R957-1/Q957)+SIGN(R957)*SQRT((1/R957-1/Q957)*(1/R957-1/Q957) + 4*BZ957/((BZ957+1)*(BZ957+1))*(2*1/R957*1/Q957-1/Q957*1/Q957)))</f>
        <v>0</v>
      </c>
      <c r="Q957">
        <f>IF(LEFT(CA957,1)&lt;&gt;"0",IF(LEFT(CA957,1)="1",3.0,CB957),$D$5+$E$5*(CR957*CK957/($K$5*1000))+$F$5*(CR957*CK957/($K$5*1000))*MAX(MIN(BY957,$J$5),$I$5)*MAX(MIN(BY957,$J$5),$I$5)+$G$5*MAX(MIN(BY957,$J$5),$I$5)*(CR957*CK957/($K$5*1000))+$H$5*(CR957*CK957/($K$5*1000))*(CR957*CK957/($K$5*1000)))</f>
        <v>0</v>
      </c>
      <c r="R957">
        <f>I957*(1000-(1000*0.61365*exp(17.502*V957/(240.97+V957))/(CK957+CL957)+CF957)/2)/(1000*0.61365*exp(17.502*V957/(240.97+V957))/(CK957+CL957)-CF957)</f>
        <v>0</v>
      </c>
      <c r="S957">
        <f>1/((BZ957+1)/(P957/1.6)+1/(Q957/1.37)) + BZ957/((BZ957+1)/(P957/1.6) + BZ957/(Q957/1.37))</f>
        <v>0</v>
      </c>
      <c r="T957">
        <f>(BU957*BX957)</f>
        <v>0</v>
      </c>
      <c r="U957">
        <f>(CM957+(T957+2*0.95*5.67E-8*(((CM957+$B$7)+273)^4-(CM957+273)^4)-44100*I957)/(1.84*29.3*Q957+8*0.95*5.67E-8*(CM957+273)^3))</f>
        <v>0</v>
      </c>
      <c r="V957">
        <f>($C$7*CN957+$D$7*CO957+$E$7*U957)</f>
        <v>0</v>
      </c>
      <c r="W957">
        <f>0.61365*exp(17.502*V957/(240.97+V957))</f>
        <v>0</v>
      </c>
      <c r="X957">
        <f>(Y957/Z957*100)</f>
        <v>0</v>
      </c>
      <c r="Y957">
        <f>CF957*(CK957+CL957)/1000</f>
        <v>0</v>
      </c>
      <c r="Z957">
        <f>0.61365*exp(17.502*CM957/(240.97+CM957))</f>
        <v>0</v>
      </c>
      <c r="AA957">
        <f>(W957-CF957*(CK957+CL957)/1000)</f>
        <v>0</v>
      </c>
      <c r="AB957">
        <f>(-I957*44100)</f>
        <v>0</v>
      </c>
      <c r="AC957">
        <f>2*29.3*Q957*0.92*(CM957-V957)</f>
        <v>0</v>
      </c>
      <c r="AD957">
        <f>2*0.95*5.67E-8*(((CM957+$B$7)+273)^4-(V957+273)^4)</f>
        <v>0</v>
      </c>
      <c r="AE957">
        <f>T957+AD957+AB957+AC957</f>
        <v>0</v>
      </c>
      <c r="AF957">
        <v>0</v>
      </c>
      <c r="AG957">
        <v>0</v>
      </c>
      <c r="AH957">
        <f>IF(AF957*$H$13&gt;=AJ957,1.0,(AJ957/(AJ957-AF957*$H$13)))</f>
        <v>0</v>
      </c>
      <c r="AI957">
        <f>(AH957-1)*100</f>
        <v>0</v>
      </c>
      <c r="AJ957">
        <f>MAX(0,($B$13+$C$13*CR957)/(1+$D$13*CR957)*CK957/(CM957+273)*$E$13)</f>
        <v>0</v>
      </c>
      <c r="AK957" t="s">
        <v>303</v>
      </c>
      <c r="AL957" t="s">
        <v>303</v>
      </c>
      <c r="AM957">
        <v>0</v>
      </c>
      <c r="AN957">
        <v>0</v>
      </c>
      <c r="AO957">
        <f>1-AM957/AN957</f>
        <v>0</v>
      </c>
      <c r="AP957">
        <v>0</v>
      </c>
      <c r="AQ957" t="s">
        <v>303</v>
      </c>
      <c r="AR957" t="s">
        <v>303</v>
      </c>
      <c r="AS957">
        <v>0</v>
      </c>
      <c r="AT957">
        <v>0</v>
      </c>
      <c r="AU957">
        <f>1-AS957/AT957</f>
        <v>0</v>
      </c>
      <c r="AV957">
        <v>0.5</v>
      </c>
      <c r="AW957">
        <f>BV957</f>
        <v>0</v>
      </c>
      <c r="AX957">
        <f>K957</f>
        <v>0</v>
      </c>
      <c r="AY957">
        <f>AU957*AV957*AW957</f>
        <v>0</v>
      </c>
      <c r="AZ957">
        <f>(AX957-AP957)/AW957</f>
        <v>0</v>
      </c>
      <c r="BA957">
        <f>(AN957-AT957)/AT957</f>
        <v>0</v>
      </c>
      <c r="BB957">
        <f>AM957/(AO957+AM957/AT957)</f>
        <v>0</v>
      </c>
      <c r="BC957" t="s">
        <v>303</v>
      </c>
      <c r="BD957">
        <v>0</v>
      </c>
      <c r="BE957">
        <f>IF(BD957&lt;&gt;0, BD957, BB957)</f>
        <v>0</v>
      </c>
      <c r="BF957">
        <f>1-BE957/AT957</f>
        <v>0</v>
      </c>
      <c r="BG957">
        <f>(AT957-AS957)/(AT957-BE957)</f>
        <v>0</v>
      </c>
      <c r="BH957">
        <f>(AN957-AT957)/(AN957-BE957)</f>
        <v>0</v>
      </c>
      <c r="BI957">
        <f>(AT957-AS957)/(AT957-AM957)</f>
        <v>0</v>
      </c>
      <c r="BJ957">
        <f>(AN957-AT957)/(AN957-AM957)</f>
        <v>0</v>
      </c>
      <c r="BK957">
        <f>(BG957*BE957/AS957)</f>
        <v>0</v>
      </c>
      <c r="BL957">
        <f>(1-BK957)</f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f>$B$11*CS957+$C$11*CT957+$F$11*CU957*(1-CX957)</f>
        <v>0</v>
      </c>
      <c r="BV957">
        <f>BU957*BW957</f>
        <v>0</v>
      </c>
      <c r="BW957">
        <f>($B$11*$D$9+$C$11*$D$9+$F$11*((DH957+CZ957)/MAX(DH957+CZ957+DI957, 0.1)*$I$9+DI957/MAX(DH957+CZ957+DI957, 0.1)*$J$9))/($B$11+$C$11+$F$11)</f>
        <v>0</v>
      </c>
      <c r="BX957">
        <f>($B$11*$K$9+$C$11*$K$9+$F$11*((DH957+CZ957)/MAX(DH957+CZ957+DI957, 0.1)*$P$9+DI957/MAX(DH957+CZ957+DI957, 0.1)*$Q$9))/($B$11+$C$11+$F$11)</f>
        <v>0</v>
      </c>
      <c r="BY957">
        <v>6</v>
      </c>
      <c r="BZ957">
        <v>0.5</v>
      </c>
      <c r="CA957" t="s">
        <v>304</v>
      </c>
      <c r="CB957">
        <v>2</v>
      </c>
      <c r="CC957">
        <v>1625679095.5</v>
      </c>
      <c r="CD957">
        <v>407</v>
      </c>
      <c r="CE957">
        <v>419.938333333333</v>
      </c>
      <c r="CF957">
        <v>27.2118</v>
      </c>
      <c r="CG957">
        <v>22.4673666666667</v>
      </c>
      <c r="CH957">
        <v>421.342333333333</v>
      </c>
      <c r="CI957">
        <v>28.9427666666667</v>
      </c>
      <c r="CJ957">
        <v>500.046</v>
      </c>
      <c r="CK957">
        <v>100.417666666667</v>
      </c>
      <c r="CL957">
        <v>0.0995069666666667</v>
      </c>
      <c r="CM957">
        <v>41.1998666666667</v>
      </c>
      <c r="CN957">
        <v>39.9039666666667</v>
      </c>
      <c r="CO957">
        <v>999.9</v>
      </c>
      <c r="CP957">
        <v>0</v>
      </c>
      <c r="CQ957">
        <v>0</v>
      </c>
      <c r="CR957">
        <v>10051.2333333333</v>
      </c>
      <c r="CS957">
        <v>0</v>
      </c>
      <c r="CT957">
        <v>5.52973666666667</v>
      </c>
      <c r="CU957">
        <v>1045.97666666667</v>
      </c>
      <c r="CV957">
        <v>0.961989</v>
      </c>
      <c r="CW957">
        <v>0.0380115</v>
      </c>
      <c r="CX957">
        <v>0</v>
      </c>
      <c r="CY957">
        <v>1022.27333333333</v>
      </c>
      <c r="CZ957">
        <v>4.99912</v>
      </c>
      <c r="DA957">
        <v>10803.4666666667</v>
      </c>
      <c r="DB957">
        <v>6712.62666666667</v>
      </c>
      <c r="DC957">
        <v>40.7913333333333</v>
      </c>
      <c r="DD957">
        <v>42.7913333333333</v>
      </c>
      <c r="DE957">
        <v>42.0206666666667</v>
      </c>
      <c r="DF957">
        <v>42.6456666666667</v>
      </c>
      <c r="DG957">
        <v>43.7706666666667</v>
      </c>
      <c r="DH957">
        <v>1001.40666666667</v>
      </c>
      <c r="DI957">
        <v>39.57</v>
      </c>
      <c r="DJ957">
        <v>0</v>
      </c>
      <c r="DK957">
        <v>1625679097.4</v>
      </c>
      <c r="DL957">
        <v>0</v>
      </c>
      <c r="DM957">
        <v>1022.9276</v>
      </c>
      <c r="DN957">
        <v>-6.63999997982411</v>
      </c>
      <c r="DO957">
        <v>-75.1538461001763</v>
      </c>
      <c r="DP957">
        <v>10810.688</v>
      </c>
      <c r="DQ957">
        <v>15</v>
      </c>
      <c r="DR957">
        <v>1625677134.6</v>
      </c>
      <c r="DS957" t="s">
        <v>305</v>
      </c>
      <c r="DT957">
        <v>1625677128.6</v>
      </c>
      <c r="DU957">
        <v>1625677134.6</v>
      </c>
      <c r="DV957">
        <v>2</v>
      </c>
      <c r="DW957">
        <v>0.041</v>
      </c>
      <c r="DX957">
        <v>0.026</v>
      </c>
      <c r="DY957">
        <v>-14.347</v>
      </c>
      <c r="DZ957">
        <v>-1.389</v>
      </c>
      <c r="EA957">
        <v>420</v>
      </c>
      <c r="EB957">
        <v>5</v>
      </c>
      <c r="EC957">
        <v>0.14</v>
      </c>
      <c r="ED957">
        <v>0.08</v>
      </c>
      <c r="EE957">
        <v>-13.0357317073171</v>
      </c>
      <c r="EF957">
        <v>0.552685714285715</v>
      </c>
      <c r="EG957">
        <v>0.0621825339724219</v>
      </c>
      <c r="EH957">
        <v>0</v>
      </c>
      <c r="EI957">
        <v>1023.23787878788</v>
      </c>
      <c r="EJ957">
        <v>-6.5235837144718</v>
      </c>
      <c r="EK957">
        <v>0.66148023894881</v>
      </c>
      <c r="EL957">
        <v>1</v>
      </c>
      <c r="EM957">
        <v>4.74561804878049</v>
      </c>
      <c r="EN957">
        <v>-0.112568153310112</v>
      </c>
      <c r="EO957">
        <v>0.0153893295658202</v>
      </c>
      <c r="EP957">
        <v>0</v>
      </c>
      <c r="EQ957">
        <v>1</v>
      </c>
      <c r="ER957">
        <v>3</v>
      </c>
      <c r="ES957" t="s">
        <v>427</v>
      </c>
      <c r="ET957">
        <v>100</v>
      </c>
      <c r="EU957">
        <v>100</v>
      </c>
      <c r="EV957">
        <v>-14.342</v>
      </c>
      <c r="EW957">
        <v>-1.7311</v>
      </c>
      <c r="EX957">
        <v>-14.3476998515065</v>
      </c>
      <c r="EY957">
        <v>0.000485247639819423</v>
      </c>
      <c r="EZ957">
        <v>-1.36446825205216e-06</v>
      </c>
      <c r="FA957">
        <v>5.78542989185787e-10</v>
      </c>
      <c r="FB957">
        <v>-1.1099058739466</v>
      </c>
      <c r="FC957">
        <v>-0.0508365997127688</v>
      </c>
      <c r="FD957">
        <v>0.00161886503163497</v>
      </c>
      <c r="FE957">
        <v>-2.08621555845513e-05</v>
      </c>
      <c r="FF957">
        <v>0</v>
      </c>
      <c r="FG957">
        <v>2096</v>
      </c>
      <c r="FH957">
        <v>2</v>
      </c>
      <c r="FI957">
        <v>28</v>
      </c>
      <c r="FJ957">
        <v>32.8</v>
      </c>
      <c r="FK957">
        <v>32.7</v>
      </c>
      <c r="FL957">
        <v>18</v>
      </c>
      <c r="FM957">
        <v>496.787</v>
      </c>
      <c r="FN957">
        <v>521.222</v>
      </c>
      <c r="FO957">
        <v>48.8556</v>
      </c>
      <c r="FP957">
        <v>27.9199</v>
      </c>
      <c r="FQ957">
        <v>30.0008</v>
      </c>
      <c r="FR957">
        <v>27.5536</v>
      </c>
      <c r="FS957">
        <v>27.4886</v>
      </c>
      <c r="FT957">
        <v>21.7693</v>
      </c>
      <c r="FU957">
        <v>0</v>
      </c>
      <c r="FV957">
        <v>56.1635</v>
      </c>
      <c r="FW957">
        <v>49</v>
      </c>
      <c r="FX957">
        <v>420</v>
      </c>
      <c r="FY957">
        <v>22.6917</v>
      </c>
      <c r="FZ957">
        <v>101.546</v>
      </c>
      <c r="GA957">
        <v>96.0058</v>
      </c>
    </row>
    <row r="958" spans="1:183">
      <c r="A958">
        <v>942</v>
      </c>
      <c r="B958">
        <v>1625679098.5</v>
      </c>
      <c r="C958">
        <v>1882.40000009537</v>
      </c>
      <c r="D958" t="s">
        <v>2190</v>
      </c>
      <c r="E958" t="s">
        <v>2191</v>
      </c>
      <c r="F958">
        <v>1</v>
      </c>
      <c r="G958" t="s">
        <v>302</v>
      </c>
      <c r="H958">
        <v>1625679097.5</v>
      </c>
      <c r="I958">
        <f>(J958)/1000</f>
        <v>0</v>
      </c>
      <c r="J958">
        <f>1000*CJ958*AH958*(CF958-CG958)/(100*BY958*(1000-AH958*CF958))</f>
        <v>0</v>
      </c>
      <c r="K958">
        <f>CJ958*AH958*(CE958-CD958*(1000-AH958*CG958)/(1000-AH958*CF958))/(100*BY958)</f>
        <v>0</v>
      </c>
      <c r="L958">
        <f>CD958 - IF(AH958&gt;1, K958*BY958*100.0/(AJ958*CR958), 0)</f>
        <v>0</v>
      </c>
      <c r="M958">
        <f>((S958-I958/2)*L958-K958)/(S958+I958/2)</f>
        <v>0</v>
      </c>
      <c r="N958">
        <f>M958*(CK958+CL958)/1000.0</f>
        <v>0</v>
      </c>
      <c r="O958">
        <f>(CD958 - IF(AH958&gt;1, K958*BY958*100.0/(AJ958*CR958), 0))*(CK958+CL958)/1000.0</f>
        <v>0</v>
      </c>
      <c r="P958">
        <f>2.0/((1/R958-1/Q958)+SIGN(R958)*SQRT((1/R958-1/Q958)*(1/R958-1/Q958) + 4*BZ958/((BZ958+1)*(BZ958+1))*(2*1/R958*1/Q958-1/Q958*1/Q958)))</f>
        <v>0</v>
      </c>
      <c r="Q958">
        <f>IF(LEFT(CA958,1)&lt;&gt;"0",IF(LEFT(CA958,1)="1",3.0,CB958),$D$5+$E$5*(CR958*CK958/($K$5*1000))+$F$5*(CR958*CK958/($K$5*1000))*MAX(MIN(BY958,$J$5),$I$5)*MAX(MIN(BY958,$J$5),$I$5)+$G$5*MAX(MIN(BY958,$J$5),$I$5)*(CR958*CK958/($K$5*1000))+$H$5*(CR958*CK958/($K$5*1000))*(CR958*CK958/($K$5*1000)))</f>
        <v>0</v>
      </c>
      <c r="R958">
        <f>I958*(1000-(1000*0.61365*exp(17.502*V958/(240.97+V958))/(CK958+CL958)+CF958)/2)/(1000*0.61365*exp(17.502*V958/(240.97+V958))/(CK958+CL958)-CF958)</f>
        <v>0</v>
      </c>
      <c r="S958">
        <f>1/((BZ958+1)/(P958/1.6)+1/(Q958/1.37)) + BZ958/((BZ958+1)/(P958/1.6) + BZ958/(Q958/1.37))</f>
        <v>0</v>
      </c>
      <c r="T958">
        <f>(BU958*BX958)</f>
        <v>0</v>
      </c>
      <c r="U958">
        <f>(CM958+(T958+2*0.95*5.67E-8*(((CM958+$B$7)+273)^4-(CM958+273)^4)-44100*I958)/(1.84*29.3*Q958+8*0.95*5.67E-8*(CM958+273)^3))</f>
        <v>0</v>
      </c>
      <c r="V958">
        <f>($C$7*CN958+$D$7*CO958+$E$7*U958)</f>
        <v>0</v>
      </c>
      <c r="W958">
        <f>0.61365*exp(17.502*V958/(240.97+V958))</f>
        <v>0</v>
      </c>
      <c r="X958">
        <f>(Y958/Z958*100)</f>
        <v>0</v>
      </c>
      <c r="Y958">
        <f>CF958*(CK958+CL958)/1000</f>
        <v>0</v>
      </c>
      <c r="Z958">
        <f>0.61365*exp(17.502*CM958/(240.97+CM958))</f>
        <v>0</v>
      </c>
      <c r="AA958">
        <f>(W958-CF958*(CK958+CL958)/1000)</f>
        <v>0</v>
      </c>
      <c r="AB958">
        <f>(-I958*44100)</f>
        <v>0</v>
      </c>
      <c r="AC958">
        <f>2*29.3*Q958*0.92*(CM958-V958)</f>
        <v>0</v>
      </c>
      <c r="AD958">
        <f>2*0.95*5.67E-8*(((CM958+$B$7)+273)^4-(V958+273)^4)</f>
        <v>0</v>
      </c>
      <c r="AE958">
        <f>T958+AD958+AB958+AC958</f>
        <v>0</v>
      </c>
      <c r="AF958">
        <v>0</v>
      </c>
      <c r="AG958">
        <v>0</v>
      </c>
      <c r="AH958">
        <f>IF(AF958*$H$13&gt;=AJ958,1.0,(AJ958/(AJ958-AF958*$H$13)))</f>
        <v>0</v>
      </c>
      <c r="AI958">
        <f>(AH958-1)*100</f>
        <v>0</v>
      </c>
      <c r="AJ958">
        <f>MAX(0,($B$13+$C$13*CR958)/(1+$D$13*CR958)*CK958/(CM958+273)*$E$13)</f>
        <v>0</v>
      </c>
      <c r="AK958" t="s">
        <v>303</v>
      </c>
      <c r="AL958" t="s">
        <v>303</v>
      </c>
      <c r="AM958">
        <v>0</v>
      </c>
      <c r="AN958">
        <v>0</v>
      </c>
      <c r="AO958">
        <f>1-AM958/AN958</f>
        <v>0</v>
      </c>
      <c r="AP958">
        <v>0</v>
      </c>
      <c r="AQ958" t="s">
        <v>303</v>
      </c>
      <c r="AR958" t="s">
        <v>303</v>
      </c>
      <c r="AS958">
        <v>0</v>
      </c>
      <c r="AT958">
        <v>0</v>
      </c>
      <c r="AU958">
        <f>1-AS958/AT958</f>
        <v>0</v>
      </c>
      <c r="AV958">
        <v>0.5</v>
      </c>
      <c r="AW958">
        <f>BV958</f>
        <v>0</v>
      </c>
      <c r="AX958">
        <f>K958</f>
        <v>0</v>
      </c>
      <c r="AY958">
        <f>AU958*AV958*AW958</f>
        <v>0</v>
      </c>
      <c r="AZ958">
        <f>(AX958-AP958)/AW958</f>
        <v>0</v>
      </c>
      <c r="BA958">
        <f>(AN958-AT958)/AT958</f>
        <v>0</v>
      </c>
      <c r="BB958">
        <f>AM958/(AO958+AM958/AT958)</f>
        <v>0</v>
      </c>
      <c r="BC958" t="s">
        <v>303</v>
      </c>
      <c r="BD958">
        <v>0</v>
      </c>
      <c r="BE958">
        <f>IF(BD958&lt;&gt;0, BD958, BB958)</f>
        <v>0</v>
      </c>
      <c r="BF958">
        <f>1-BE958/AT958</f>
        <v>0</v>
      </c>
      <c r="BG958">
        <f>(AT958-AS958)/(AT958-BE958)</f>
        <v>0</v>
      </c>
      <c r="BH958">
        <f>(AN958-AT958)/(AN958-BE958)</f>
        <v>0</v>
      </c>
      <c r="BI958">
        <f>(AT958-AS958)/(AT958-AM958)</f>
        <v>0</v>
      </c>
      <c r="BJ958">
        <f>(AN958-AT958)/(AN958-AM958)</f>
        <v>0</v>
      </c>
      <c r="BK958">
        <f>(BG958*BE958/AS958)</f>
        <v>0</v>
      </c>
      <c r="BL958">
        <f>(1-BK958)</f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f>$B$11*CS958+$C$11*CT958+$F$11*CU958*(1-CX958)</f>
        <v>0</v>
      </c>
      <c r="BV958">
        <f>BU958*BW958</f>
        <v>0</v>
      </c>
      <c r="BW958">
        <f>($B$11*$D$9+$C$11*$D$9+$F$11*((DH958+CZ958)/MAX(DH958+CZ958+DI958, 0.1)*$I$9+DI958/MAX(DH958+CZ958+DI958, 0.1)*$J$9))/($B$11+$C$11+$F$11)</f>
        <v>0</v>
      </c>
      <c r="BX958">
        <f>($B$11*$K$9+$C$11*$K$9+$F$11*((DH958+CZ958)/MAX(DH958+CZ958+DI958, 0.1)*$P$9+DI958/MAX(DH958+CZ958+DI958, 0.1)*$Q$9))/($B$11+$C$11+$F$11)</f>
        <v>0</v>
      </c>
      <c r="BY958">
        <v>6</v>
      </c>
      <c r="BZ958">
        <v>0.5</v>
      </c>
      <c r="CA958" t="s">
        <v>304</v>
      </c>
      <c r="CB958">
        <v>2</v>
      </c>
      <c r="CC958">
        <v>1625679097.5</v>
      </c>
      <c r="CD958">
        <v>407.027</v>
      </c>
      <c r="CE958">
        <v>419.928666666667</v>
      </c>
      <c r="CF958">
        <v>27.2483666666667</v>
      </c>
      <c r="CG958">
        <v>22.5001333333333</v>
      </c>
      <c r="CH958">
        <v>421.369</v>
      </c>
      <c r="CI958">
        <v>28.9797</v>
      </c>
      <c r="CJ958">
        <v>500.028</v>
      </c>
      <c r="CK958">
        <v>100.417</v>
      </c>
      <c r="CL958">
        <v>0.0998848</v>
      </c>
      <c r="CM958">
        <v>41.2196</v>
      </c>
      <c r="CN958">
        <v>39.9305333333333</v>
      </c>
      <c r="CO958">
        <v>999.9</v>
      </c>
      <c r="CP958">
        <v>0</v>
      </c>
      <c r="CQ958">
        <v>0</v>
      </c>
      <c r="CR958">
        <v>10031.2333333333</v>
      </c>
      <c r="CS958">
        <v>0</v>
      </c>
      <c r="CT958">
        <v>5.53984333333333</v>
      </c>
      <c r="CU958">
        <v>1045.97</v>
      </c>
      <c r="CV958">
        <v>0.961989</v>
      </c>
      <c r="CW958">
        <v>0.0380115</v>
      </c>
      <c r="CX958">
        <v>0</v>
      </c>
      <c r="CY958">
        <v>1021.81333333333</v>
      </c>
      <c r="CZ958">
        <v>4.99912</v>
      </c>
      <c r="DA958">
        <v>10800.8333333333</v>
      </c>
      <c r="DB958">
        <v>6712.59333333333</v>
      </c>
      <c r="DC958">
        <v>40.854</v>
      </c>
      <c r="DD958">
        <v>42.7913333333333</v>
      </c>
      <c r="DE958">
        <v>42.0203333333333</v>
      </c>
      <c r="DF958">
        <v>42.6663333333333</v>
      </c>
      <c r="DG958">
        <v>43.812</v>
      </c>
      <c r="DH958">
        <v>1001.4</v>
      </c>
      <c r="DI958">
        <v>39.57</v>
      </c>
      <c r="DJ958">
        <v>0</v>
      </c>
      <c r="DK958">
        <v>1625679099.2</v>
      </c>
      <c r="DL958">
        <v>0</v>
      </c>
      <c r="DM958">
        <v>1022.74230769231</v>
      </c>
      <c r="DN958">
        <v>-7.11999999599282</v>
      </c>
      <c r="DO958">
        <v>-70.3965812865529</v>
      </c>
      <c r="DP958">
        <v>10808.7576923077</v>
      </c>
      <c r="DQ958">
        <v>15</v>
      </c>
      <c r="DR958">
        <v>1625677134.6</v>
      </c>
      <c r="DS958" t="s">
        <v>305</v>
      </c>
      <c r="DT958">
        <v>1625677128.6</v>
      </c>
      <c r="DU958">
        <v>1625677134.6</v>
      </c>
      <c r="DV958">
        <v>2</v>
      </c>
      <c r="DW958">
        <v>0.041</v>
      </c>
      <c r="DX958">
        <v>0.026</v>
      </c>
      <c r="DY958">
        <v>-14.347</v>
      </c>
      <c r="DZ958">
        <v>-1.389</v>
      </c>
      <c r="EA958">
        <v>420</v>
      </c>
      <c r="EB958">
        <v>5</v>
      </c>
      <c r="EC958">
        <v>0.14</v>
      </c>
      <c r="ED958">
        <v>0.08</v>
      </c>
      <c r="EE958">
        <v>-13.0170707317073</v>
      </c>
      <c r="EF958">
        <v>0.652841811846698</v>
      </c>
      <c r="EG958">
        <v>0.0703906737305807</v>
      </c>
      <c r="EH958">
        <v>0</v>
      </c>
      <c r="EI958">
        <v>1023.01085714286</v>
      </c>
      <c r="EJ958">
        <v>-6.49338551859289</v>
      </c>
      <c r="EK958">
        <v>0.688503019719799</v>
      </c>
      <c r="EL958">
        <v>1</v>
      </c>
      <c r="EM958">
        <v>4.74311853658537</v>
      </c>
      <c r="EN958">
        <v>-0.0570267595818783</v>
      </c>
      <c r="EO958">
        <v>0.0124744145101329</v>
      </c>
      <c r="EP958">
        <v>1</v>
      </c>
      <c r="EQ958">
        <v>2</v>
      </c>
      <c r="ER958">
        <v>3</v>
      </c>
      <c r="ES958" t="s">
        <v>349</v>
      </c>
      <c r="ET958">
        <v>100</v>
      </c>
      <c r="EU958">
        <v>100</v>
      </c>
      <c r="EV958">
        <v>-14.342</v>
      </c>
      <c r="EW958">
        <v>-1.7315</v>
      </c>
      <c r="EX958">
        <v>-14.3476998515065</v>
      </c>
      <c r="EY958">
        <v>0.000485247639819423</v>
      </c>
      <c r="EZ958">
        <v>-1.36446825205216e-06</v>
      </c>
      <c r="FA958">
        <v>5.78542989185787e-10</v>
      </c>
      <c r="FB958">
        <v>-1.1099058739466</v>
      </c>
      <c r="FC958">
        <v>-0.0508365997127688</v>
      </c>
      <c r="FD958">
        <v>0.00161886503163497</v>
      </c>
      <c r="FE958">
        <v>-2.08621555845513e-05</v>
      </c>
      <c r="FF958">
        <v>0</v>
      </c>
      <c r="FG958">
        <v>2096</v>
      </c>
      <c r="FH958">
        <v>2</v>
      </c>
      <c r="FI958">
        <v>28</v>
      </c>
      <c r="FJ958">
        <v>32.8</v>
      </c>
      <c r="FK958">
        <v>32.7</v>
      </c>
      <c r="FL958">
        <v>18</v>
      </c>
      <c r="FM958">
        <v>496.944</v>
      </c>
      <c r="FN958">
        <v>521.158</v>
      </c>
      <c r="FO958">
        <v>48.873</v>
      </c>
      <c r="FP958">
        <v>27.9235</v>
      </c>
      <c r="FQ958">
        <v>30.0008</v>
      </c>
      <c r="FR958">
        <v>27.5565</v>
      </c>
      <c r="FS958">
        <v>27.4915</v>
      </c>
      <c r="FT958">
        <v>21.7682</v>
      </c>
      <c r="FU958">
        <v>0</v>
      </c>
      <c r="FV958">
        <v>56.1635</v>
      </c>
      <c r="FW958">
        <v>49</v>
      </c>
      <c r="FX958">
        <v>420</v>
      </c>
      <c r="FY958">
        <v>22.7912</v>
      </c>
      <c r="FZ958">
        <v>101.545</v>
      </c>
      <c r="GA958">
        <v>96.0055</v>
      </c>
    </row>
    <row r="959" spans="1:183">
      <c r="A959">
        <v>943</v>
      </c>
      <c r="B959">
        <v>1625679100.5</v>
      </c>
      <c r="C959">
        <v>1884.40000009537</v>
      </c>
      <c r="D959" t="s">
        <v>2192</v>
      </c>
      <c r="E959" t="s">
        <v>2193</v>
      </c>
      <c r="F959">
        <v>1</v>
      </c>
      <c r="G959" t="s">
        <v>302</v>
      </c>
      <c r="H959">
        <v>1625679099.5</v>
      </c>
      <c r="I959">
        <f>(J959)/1000</f>
        <v>0</v>
      </c>
      <c r="J959">
        <f>1000*CJ959*AH959*(CF959-CG959)/(100*BY959*(1000-AH959*CF959))</f>
        <v>0</v>
      </c>
      <c r="K959">
        <f>CJ959*AH959*(CE959-CD959*(1000-AH959*CG959)/(1000-AH959*CF959))/(100*BY959)</f>
        <v>0</v>
      </c>
      <c r="L959">
        <f>CD959 - IF(AH959&gt;1, K959*BY959*100.0/(AJ959*CR959), 0)</f>
        <v>0</v>
      </c>
      <c r="M959">
        <f>((S959-I959/2)*L959-K959)/(S959+I959/2)</f>
        <v>0</v>
      </c>
      <c r="N959">
        <f>M959*(CK959+CL959)/1000.0</f>
        <v>0</v>
      </c>
      <c r="O959">
        <f>(CD959 - IF(AH959&gt;1, K959*BY959*100.0/(AJ959*CR959), 0))*(CK959+CL959)/1000.0</f>
        <v>0</v>
      </c>
      <c r="P959">
        <f>2.0/((1/R959-1/Q959)+SIGN(R959)*SQRT((1/R959-1/Q959)*(1/R959-1/Q959) + 4*BZ959/((BZ959+1)*(BZ959+1))*(2*1/R959*1/Q959-1/Q959*1/Q959)))</f>
        <v>0</v>
      </c>
      <c r="Q959">
        <f>IF(LEFT(CA959,1)&lt;&gt;"0",IF(LEFT(CA959,1)="1",3.0,CB959),$D$5+$E$5*(CR959*CK959/($K$5*1000))+$F$5*(CR959*CK959/($K$5*1000))*MAX(MIN(BY959,$J$5),$I$5)*MAX(MIN(BY959,$J$5),$I$5)+$G$5*MAX(MIN(BY959,$J$5),$I$5)*(CR959*CK959/($K$5*1000))+$H$5*(CR959*CK959/($K$5*1000))*(CR959*CK959/($K$5*1000)))</f>
        <v>0</v>
      </c>
      <c r="R959">
        <f>I959*(1000-(1000*0.61365*exp(17.502*V959/(240.97+V959))/(CK959+CL959)+CF959)/2)/(1000*0.61365*exp(17.502*V959/(240.97+V959))/(CK959+CL959)-CF959)</f>
        <v>0</v>
      </c>
      <c r="S959">
        <f>1/((BZ959+1)/(P959/1.6)+1/(Q959/1.37)) + BZ959/((BZ959+1)/(P959/1.6) + BZ959/(Q959/1.37))</f>
        <v>0</v>
      </c>
      <c r="T959">
        <f>(BU959*BX959)</f>
        <v>0</v>
      </c>
      <c r="U959">
        <f>(CM959+(T959+2*0.95*5.67E-8*(((CM959+$B$7)+273)^4-(CM959+273)^4)-44100*I959)/(1.84*29.3*Q959+8*0.95*5.67E-8*(CM959+273)^3))</f>
        <v>0</v>
      </c>
      <c r="V959">
        <f>($C$7*CN959+$D$7*CO959+$E$7*U959)</f>
        <v>0</v>
      </c>
      <c r="W959">
        <f>0.61365*exp(17.502*V959/(240.97+V959))</f>
        <v>0</v>
      </c>
      <c r="X959">
        <f>(Y959/Z959*100)</f>
        <v>0</v>
      </c>
      <c r="Y959">
        <f>CF959*(CK959+CL959)/1000</f>
        <v>0</v>
      </c>
      <c r="Z959">
        <f>0.61365*exp(17.502*CM959/(240.97+CM959))</f>
        <v>0</v>
      </c>
      <c r="AA959">
        <f>(W959-CF959*(CK959+CL959)/1000)</f>
        <v>0</v>
      </c>
      <c r="AB959">
        <f>(-I959*44100)</f>
        <v>0</v>
      </c>
      <c r="AC959">
        <f>2*29.3*Q959*0.92*(CM959-V959)</f>
        <v>0</v>
      </c>
      <c r="AD959">
        <f>2*0.95*5.67E-8*(((CM959+$B$7)+273)^4-(V959+273)^4)</f>
        <v>0</v>
      </c>
      <c r="AE959">
        <f>T959+AD959+AB959+AC959</f>
        <v>0</v>
      </c>
      <c r="AF959">
        <v>0</v>
      </c>
      <c r="AG959">
        <v>0</v>
      </c>
      <c r="AH959">
        <f>IF(AF959*$H$13&gt;=AJ959,1.0,(AJ959/(AJ959-AF959*$H$13)))</f>
        <v>0</v>
      </c>
      <c r="AI959">
        <f>(AH959-1)*100</f>
        <v>0</v>
      </c>
      <c r="AJ959">
        <f>MAX(0,($B$13+$C$13*CR959)/(1+$D$13*CR959)*CK959/(CM959+273)*$E$13)</f>
        <v>0</v>
      </c>
      <c r="AK959" t="s">
        <v>303</v>
      </c>
      <c r="AL959" t="s">
        <v>303</v>
      </c>
      <c r="AM959">
        <v>0</v>
      </c>
      <c r="AN959">
        <v>0</v>
      </c>
      <c r="AO959">
        <f>1-AM959/AN959</f>
        <v>0</v>
      </c>
      <c r="AP959">
        <v>0</v>
      </c>
      <c r="AQ959" t="s">
        <v>303</v>
      </c>
      <c r="AR959" t="s">
        <v>303</v>
      </c>
      <c r="AS959">
        <v>0</v>
      </c>
      <c r="AT959">
        <v>0</v>
      </c>
      <c r="AU959">
        <f>1-AS959/AT959</f>
        <v>0</v>
      </c>
      <c r="AV959">
        <v>0.5</v>
      </c>
      <c r="AW959">
        <f>BV959</f>
        <v>0</v>
      </c>
      <c r="AX959">
        <f>K959</f>
        <v>0</v>
      </c>
      <c r="AY959">
        <f>AU959*AV959*AW959</f>
        <v>0</v>
      </c>
      <c r="AZ959">
        <f>(AX959-AP959)/AW959</f>
        <v>0</v>
      </c>
      <c r="BA959">
        <f>(AN959-AT959)/AT959</f>
        <v>0</v>
      </c>
      <c r="BB959">
        <f>AM959/(AO959+AM959/AT959)</f>
        <v>0</v>
      </c>
      <c r="BC959" t="s">
        <v>303</v>
      </c>
      <c r="BD959">
        <v>0</v>
      </c>
      <c r="BE959">
        <f>IF(BD959&lt;&gt;0, BD959, BB959)</f>
        <v>0</v>
      </c>
      <c r="BF959">
        <f>1-BE959/AT959</f>
        <v>0</v>
      </c>
      <c r="BG959">
        <f>(AT959-AS959)/(AT959-BE959)</f>
        <v>0</v>
      </c>
      <c r="BH959">
        <f>(AN959-AT959)/(AN959-BE959)</f>
        <v>0</v>
      </c>
      <c r="BI959">
        <f>(AT959-AS959)/(AT959-AM959)</f>
        <v>0</v>
      </c>
      <c r="BJ959">
        <f>(AN959-AT959)/(AN959-AM959)</f>
        <v>0</v>
      </c>
      <c r="BK959">
        <f>(BG959*BE959/AS959)</f>
        <v>0</v>
      </c>
      <c r="BL959">
        <f>(1-BK959)</f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f>$B$11*CS959+$C$11*CT959+$F$11*CU959*(1-CX959)</f>
        <v>0</v>
      </c>
      <c r="BV959">
        <f>BU959*BW959</f>
        <v>0</v>
      </c>
      <c r="BW959">
        <f>($B$11*$D$9+$C$11*$D$9+$F$11*((DH959+CZ959)/MAX(DH959+CZ959+DI959, 0.1)*$I$9+DI959/MAX(DH959+CZ959+DI959, 0.1)*$J$9))/($B$11+$C$11+$F$11)</f>
        <v>0</v>
      </c>
      <c r="BX959">
        <f>($B$11*$K$9+$C$11*$K$9+$F$11*((DH959+CZ959)/MAX(DH959+CZ959+DI959, 0.1)*$P$9+DI959/MAX(DH959+CZ959+DI959, 0.1)*$Q$9))/($B$11+$C$11+$F$11)</f>
        <v>0</v>
      </c>
      <c r="BY959">
        <v>6</v>
      </c>
      <c r="BZ959">
        <v>0.5</v>
      </c>
      <c r="CA959" t="s">
        <v>304</v>
      </c>
      <c r="CB959">
        <v>2</v>
      </c>
      <c r="CC959">
        <v>1625679099.5</v>
      </c>
      <c r="CD959">
        <v>407.048</v>
      </c>
      <c r="CE959">
        <v>419.909</v>
      </c>
      <c r="CF959">
        <v>27.2818</v>
      </c>
      <c r="CG959">
        <v>22.5289333333333</v>
      </c>
      <c r="CH959">
        <v>421.390333333333</v>
      </c>
      <c r="CI959">
        <v>29.0134333333333</v>
      </c>
      <c r="CJ959">
        <v>499.979</v>
      </c>
      <c r="CK959">
        <v>100.418</v>
      </c>
      <c r="CL959">
        <v>0.100177</v>
      </c>
      <c r="CM959">
        <v>41.2383</v>
      </c>
      <c r="CN959">
        <v>39.9468666666667</v>
      </c>
      <c r="CO959">
        <v>999.9</v>
      </c>
      <c r="CP959">
        <v>0</v>
      </c>
      <c r="CQ959">
        <v>0</v>
      </c>
      <c r="CR959">
        <v>9987.5</v>
      </c>
      <c r="CS959">
        <v>0</v>
      </c>
      <c r="CT959">
        <v>5.5279</v>
      </c>
      <c r="CU959">
        <v>1046.08</v>
      </c>
      <c r="CV959">
        <v>0.961992333333333</v>
      </c>
      <c r="CW959">
        <v>0.0380078333333333</v>
      </c>
      <c r="CX959">
        <v>0</v>
      </c>
      <c r="CY959">
        <v>1021.82333333333</v>
      </c>
      <c r="CZ959">
        <v>4.99912</v>
      </c>
      <c r="DA959">
        <v>10800.4666666667</v>
      </c>
      <c r="DB959">
        <v>6713.3</v>
      </c>
      <c r="DC959">
        <v>40.7916666666667</v>
      </c>
      <c r="DD959">
        <v>42.7706666666667</v>
      </c>
      <c r="DE959">
        <v>42.2286666666667</v>
      </c>
      <c r="DF959">
        <v>42.729</v>
      </c>
      <c r="DG959">
        <v>43.9163333333333</v>
      </c>
      <c r="DH959">
        <v>1001.51</v>
      </c>
      <c r="DI959">
        <v>39.57</v>
      </c>
      <c r="DJ959">
        <v>0</v>
      </c>
      <c r="DK959">
        <v>1625679101.6</v>
      </c>
      <c r="DL959">
        <v>0</v>
      </c>
      <c r="DM959">
        <v>1022.47769230769</v>
      </c>
      <c r="DN959">
        <v>-6.73230768260896</v>
      </c>
      <c r="DO959">
        <v>-62.7897436653051</v>
      </c>
      <c r="DP959">
        <v>10806.2</v>
      </c>
      <c r="DQ959">
        <v>15</v>
      </c>
      <c r="DR959">
        <v>1625677134.6</v>
      </c>
      <c r="DS959" t="s">
        <v>305</v>
      </c>
      <c r="DT959">
        <v>1625677128.6</v>
      </c>
      <c r="DU959">
        <v>1625677134.6</v>
      </c>
      <c r="DV959">
        <v>2</v>
      </c>
      <c r="DW959">
        <v>0.041</v>
      </c>
      <c r="DX959">
        <v>0.026</v>
      </c>
      <c r="DY959">
        <v>-14.347</v>
      </c>
      <c r="DZ959">
        <v>-1.389</v>
      </c>
      <c r="EA959">
        <v>420</v>
      </c>
      <c r="EB959">
        <v>5</v>
      </c>
      <c r="EC959">
        <v>0.14</v>
      </c>
      <c r="ED959">
        <v>0.08</v>
      </c>
      <c r="EE959">
        <v>-12.992943902439</v>
      </c>
      <c r="EF959">
        <v>0.714528919860616</v>
      </c>
      <c r="EG959">
        <v>0.0761659294191514</v>
      </c>
      <c r="EH959">
        <v>0</v>
      </c>
      <c r="EI959">
        <v>1022.75939393939</v>
      </c>
      <c r="EJ959">
        <v>-6.45703540944655</v>
      </c>
      <c r="EK959">
        <v>0.646997444582749</v>
      </c>
      <c r="EL959">
        <v>1</v>
      </c>
      <c r="EM959">
        <v>4.74131951219512</v>
      </c>
      <c r="EN959">
        <v>0.00949275261324671</v>
      </c>
      <c r="EO959">
        <v>0.00923260155478203</v>
      </c>
      <c r="EP959">
        <v>1</v>
      </c>
      <c r="EQ959">
        <v>2</v>
      </c>
      <c r="ER959">
        <v>3</v>
      </c>
      <c r="ES959" t="s">
        <v>349</v>
      </c>
      <c r="ET959">
        <v>100</v>
      </c>
      <c r="EU959">
        <v>100</v>
      </c>
      <c r="EV959">
        <v>-14.342</v>
      </c>
      <c r="EW959">
        <v>-1.7318</v>
      </c>
      <c r="EX959">
        <v>-14.3476998515065</v>
      </c>
      <c r="EY959">
        <v>0.000485247639819423</v>
      </c>
      <c r="EZ959">
        <v>-1.36446825205216e-06</v>
      </c>
      <c r="FA959">
        <v>5.78542989185787e-10</v>
      </c>
      <c r="FB959">
        <v>-1.1099058739466</v>
      </c>
      <c r="FC959">
        <v>-0.0508365997127688</v>
      </c>
      <c r="FD959">
        <v>0.00161886503163497</v>
      </c>
      <c r="FE959">
        <v>-2.08621555845513e-05</v>
      </c>
      <c r="FF959">
        <v>0</v>
      </c>
      <c r="FG959">
        <v>2096</v>
      </c>
      <c r="FH959">
        <v>2</v>
      </c>
      <c r="FI959">
        <v>28</v>
      </c>
      <c r="FJ959">
        <v>32.9</v>
      </c>
      <c r="FK959">
        <v>32.8</v>
      </c>
      <c r="FL959">
        <v>18</v>
      </c>
      <c r="FM959">
        <v>496.919</v>
      </c>
      <c r="FN959">
        <v>521.112</v>
      </c>
      <c r="FO959">
        <v>48.8897</v>
      </c>
      <c r="FP959">
        <v>27.927</v>
      </c>
      <c r="FQ959">
        <v>30.0004</v>
      </c>
      <c r="FR959">
        <v>27.5589</v>
      </c>
      <c r="FS959">
        <v>27.4944</v>
      </c>
      <c r="FT959">
        <v>21.7693</v>
      </c>
      <c r="FU959">
        <v>0</v>
      </c>
      <c r="FV959">
        <v>56.5337</v>
      </c>
      <c r="FW959">
        <v>49</v>
      </c>
      <c r="FX959">
        <v>420</v>
      </c>
      <c r="FY959">
        <v>22.7934</v>
      </c>
      <c r="FZ959">
        <v>101.545</v>
      </c>
      <c r="GA959">
        <v>96.0053</v>
      </c>
    </row>
    <row r="960" spans="1:183">
      <c r="A960">
        <v>944</v>
      </c>
      <c r="B960">
        <v>1625679102.5</v>
      </c>
      <c r="C960">
        <v>1886.40000009537</v>
      </c>
      <c r="D960" t="s">
        <v>2194</v>
      </c>
      <c r="E960" t="s">
        <v>2195</v>
      </c>
      <c r="F960">
        <v>1</v>
      </c>
      <c r="G960" t="s">
        <v>302</v>
      </c>
      <c r="H960">
        <v>1625679101.5</v>
      </c>
      <c r="I960">
        <f>(J960)/1000</f>
        <v>0</v>
      </c>
      <c r="J960">
        <f>1000*CJ960*AH960*(CF960-CG960)/(100*BY960*(1000-AH960*CF960))</f>
        <v>0</v>
      </c>
      <c r="K960">
        <f>CJ960*AH960*(CE960-CD960*(1000-AH960*CG960)/(1000-AH960*CF960))/(100*BY960)</f>
        <v>0</v>
      </c>
      <c r="L960">
        <f>CD960 - IF(AH960&gt;1, K960*BY960*100.0/(AJ960*CR960), 0)</f>
        <v>0</v>
      </c>
      <c r="M960">
        <f>((S960-I960/2)*L960-K960)/(S960+I960/2)</f>
        <v>0</v>
      </c>
      <c r="N960">
        <f>M960*(CK960+CL960)/1000.0</f>
        <v>0</v>
      </c>
      <c r="O960">
        <f>(CD960 - IF(AH960&gt;1, K960*BY960*100.0/(AJ960*CR960), 0))*(CK960+CL960)/1000.0</f>
        <v>0</v>
      </c>
      <c r="P960">
        <f>2.0/((1/R960-1/Q960)+SIGN(R960)*SQRT((1/R960-1/Q960)*(1/R960-1/Q960) + 4*BZ960/((BZ960+1)*(BZ960+1))*(2*1/R960*1/Q960-1/Q960*1/Q960)))</f>
        <v>0</v>
      </c>
      <c r="Q960">
        <f>IF(LEFT(CA960,1)&lt;&gt;"0",IF(LEFT(CA960,1)="1",3.0,CB960),$D$5+$E$5*(CR960*CK960/($K$5*1000))+$F$5*(CR960*CK960/($K$5*1000))*MAX(MIN(BY960,$J$5),$I$5)*MAX(MIN(BY960,$J$5),$I$5)+$G$5*MAX(MIN(BY960,$J$5),$I$5)*(CR960*CK960/($K$5*1000))+$H$5*(CR960*CK960/($K$5*1000))*(CR960*CK960/($K$5*1000)))</f>
        <v>0</v>
      </c>
      <c r="R960">
        <f>I960*(1000-(1000*0.61365*exp(17.502*V960/(240.97+V960))/(CK960+CL960)+CF960)/2)/(1000*0.61365*exp(17.502*V960/(240.97+V960))/(CK960+CL960)-CF960)</f>
        <v>0</v>
      </c>
      <c r="S960">
        <f>1/((BZ960+1)/(P960/1.6)+1/(Q960/1.37)) + BZ960/((BZ960+1)/(P960/1.6) + BZ960/(Q960/1.37))</f>
        <v>0</v>
      </c>
      <c r="T960">
        <f>(BU960*BX960)</f>
        <v>0</v>
      </c>
      <c r="U960">
        <f>(CM960+(T960+2*0.95*5.67E-8*(((CM960+$B$7)+273)^4-(CM960+273)^4)-44100*I960)/(1.84*29.3*Q960+8*0.95*5.67E-8*(CM960+273)^3))</f>
        <v>0</v>
      </c>
      <c r="V960">
        <f>($C$7*CN960+$D$7*CO960+$E$7*U960)</f>
        <v>0</v>
      </c>
      <c r="W960">
        <f>0.61365*exp(17.502*V960/(240.97+V960))</f>
        <v>0</v>
      </c>
      <c r="X960">
        <f>(Y960/Z960*100)</f>
        <v>0</v>
      </c>
      <c r="Y960">
        <f>CF960*(CK960+CL960)/1000</f>
        <v>0</v>
      </c>
      <c r="Z960">
        <f>0.61365*exp(17.502*CM960/(240.97+CM960))</f>
        <v>0</v>
      </c>
      <c r="AA960">
        <f>(W960-CF960*(CK960+CL960)/1000)</f>
        <v>0</v>
      </c>
      <c r="AB960">
        <f>(-I960*44100)</f>
        <v>0</v>
      </c>
      <c r="AC960">
        <f>2*29.3*Q960*0.92*(CM960-V960)</f>
        <v>0</v>
      </c>
      <c r="AD960">
        <f>2*0.95*5.67E-8*(((CM960+$B$7)+273)^4-(V960+273)^4)</f>
        <v>0</v>
      </c>
      <c r="AE960">
        <f>T960+AD960+AB960+AC960</f>
        <v>0</v>
      </c>
      <c r="AF960">
        <v>0</v>
      </c>
      <c r="AG960">
        <v>0</v>
      </c>
      <c r="AH960">
        <f>IF(AF960*$H$13&gt;=AJ960,1.0,(AJ960/(AJ960-AF960*$H$13)))</f>
        <v>0</v>
      </c>
      <c r="AI960">
        <f>(AH960-1)*100</f>
        <v>0</v>
      </c>
      <c r="AJ960">
        <f>MAX(0,($B$13+$C$13*CR960)/(1+$D$13*CR960)*CK960/(CM960+273)*$E$13)</f>
        <v>0</v>
      </c>
      <c r="AK960" t="s">
        <v>303</v>
      </c>
      <c r="AL960" t="s">
        <v>303</v>
      </c>
      <c r="AM960">
        <v>0</v>
      </c>
      <c r="AN960">
        <v>0</v>
      </c>
      <c r="AO960">
        <f>1-AM960/AN960</f>
        <v>0</v>
      </c>
      <c r="AP960">
        <v>0</v>
      </c>
      <c r="AQ960" t="s">
        <v>303</v>
      </c>
      <c r="AR960" t="s">
        <v>303</v>
      </c>
      <c r="AS960">
        <v>0</v>
      </c>
      <c r="AT960">
        <v>0</v>
      </c>
      <c r="AU960">
        <f>1-AS960/AT960</f>
        <v>0</v>
      </c>
      <c r="AV960">
        <v>0.5</v>
      </c>
      <c r="AW960">
        <f>BV960</f>
        <v>0</v>
      </c>
      <c r="AX960">
        <f>K960</f>
        <v>0</v>
      </c>
      <c r="AY960">
        <f>AU960*AV960*AW960</f>
        <v>0</v>
      </c>
      <c r="AZ960">
        <f>(AX960-AP960)/AW960</f>
        <v>0</v>
      </c>
      <c r="BA960">
        <f>(AN960-AT960)/AT960</f>
        <v>0</v>
      </c>
      <c r="BB960">
        <f>AM960/(AO960+AM960/AT960)</f>
        <v>0</v>
      </c>
      <c r="BC960" t="s">
        <v>303</v>
      </c>
      <c r="BD960">
        <v>0</v>
      </c>
      <c r="BE960">
        <f>IF(BD960&lt;&gt;0, BD960, BB960)</f>
        <v>0</v>
      </c>
      <c r="BF960">
        <f>1-BE960/AT960</f>
        <v>0</v>
      </c>
      <c r="BG960">
        <f>(AT960-AS960)/(AT960-BE960)</f>
        <v>0</v>
      </c>
      <c r="BH960">
        <f>(AN960-AT960)/(AN960-BE960)</f>
        <v>0</v>
      </c>
      <c r="BI960">
        <f>(AT960-AS960)/(AT960-AM960)</f>
        <v>0</v>
      </c>
      <c r="BJ960">
        <f>(AN960-AT960)/(AN960-AM960)</f>
        <v>0</v>
      </c>
      <c r="BK960">
        <f>(BG960*BE960/AS960)</f>
        <v>0</v>
      </c>
      <c r="BL960">
        <f>(1-BK960)</f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f>$B$11*CS960+$C$11*CT960+$F$11*CU960*(1-CX960)</f>
        <v>0</v>
      </c>
      <c r="BV960">
        <f>BU960*BW960</f>
        <v>0</v>
      </c>
      <c r="BW960">
        <f>($B$11*$D$9+$C$11*$D$9+$F$11*((DH960+CZ960)/MAX(DH960+CZ960+DI960, 0.1)*$I$9+DI960/MAX(DH960+CZ960+DI960, 0.1)*$J$9))/($B$11+$C$11+$F$11)</f>
        <v>0</v>
      </c>
      <c r="BX960">
        <f>($B$11*$K$9+$C$11*$K$9+$F$11*((DH960+CZ960)/MAX(DH960+CZ960+DI960, 0.1)*$P$9+DI960/MAX(DH960+CZ960+DI960, 0.1)*$Q$9))/($B$11+$C$11+$F$11)</f>
        <v>0</v>
      </c>
      <c r="BY960">
        <v>6</v>
      </c>
      <c r="BZ960">
        <v>0.5</v>
      </c>
      <c r="CA960" t="s">
        <v>304</v>
      </c>
      <c r="CB960">
        <v>2</v>
      </c>
      <c r="CC960">
        <v>1625679101.5</v>
      </c>
      <c r="CD960">
        <v>407.097333333333</v>
      </c>
      <c r="CE960">
        <v>419.951666666667</v>
      </c>
      <c r="CF960">
        <v>27.3134666666667</v>
      </c>
      <c r="CG960">
        <v>22.5614666666667</v>
      </c>
      <c r="CH960">
        <v>421.439666666667</v>
      </c>
      <c r="CI960">
        <v>29.0454333333333</v>
      </c>
      <c r="CJ960">
        <v>500.068333333333</v>
      </c>
      <c r="CK960">
        <v>100.418333333333</v>
      </c>
      <c r="CL960">
        <v>0.100453666666667</v>
      </c>
      <c r="CM960">
        <v>41.2590666666667</v>
      </c>
      <c r="CN960">
        <v>39.9559666666667</v>
      </c>
      <c r="CO960">
        <v>999.9</v>
      </c>
      <c r="CP960">
        <v>0</v>
      </c>
      <c r="CQ960">
        <v>0</v>
      </c>
      <c r="CR960">
        <v>9973.75</v>
      </c>
      <c r="CS960">
        <v>0</v>
      </c>
      <c r="CT960">
        <v>5.5403</v>
      </c>
      <c r="CU960">
        <v>1045.96666666667</v>
      </c>
      <c r="CV960">
        <v>0.961989</v>
      </c>
      <c r="CW960">
        <v>0.0380115</v>
      </c>
      <c r="CX960">
        <v>0</v>
      </c>
      <c r="CY960">
        <v>1021.66666666667</v>
      </c>
      <c r="CZ960">
        <v>4.99912</v>
      </c>
      <c r="DA960">
        <v>10797.7</v>
      </c>
      <c r="DB960">
        <v>6712.57333333333</v>
      </c>
      <c r="DC960">
        <v>40.7916666666667</v>
      </c>
      <c r="DD960">
        <v>42.75</v>
      </c>
      <c r="DE960">
        <v>42.0416666666667</v>
      </c>
      <c r="DF960">
        <v>42.7496666666667</v>
      </c>
      <c r="DG960">
        <v>43.8123333333333</v>
      </c>
      <c r="DH960">
        <v>1001.39666666667</v>
      </c>
      <c r="DI960">
        <v>39.57</v>
      </c>
      <c r="DJ960">
        <v>0</v>
      </c>
      <c r="DK960">
        <v>1625679103.4</v>
      </c>
      <c r="DL960">
        <v>0</v>
      </c>
      <c r="DM960">
        <v>1022.2604</v>
      </c>
      <c r="DN960">
        <v>-6.85538459412081</v>
      </c>
      <c r="DO960">
        <v>-64.4230769076903</v>
      </c>
      <c r="DP960">
        <v>10804.092</v>
      </c>
      <c r="DQ960">
        <v>15</v>
      </c>
      <c r="DR960">
        <v>1625677134.6</v>
      </c>
      <c r="DS960" t="s">
        <v>305</v>
      </c>
      <c r="DT960">
        <v>1625677128.6</v>
      </c>
      <c r="DU960">
        <v>1625677134.6</v>
      </c>
      <c r="DV960">
        <v>2</v>
      </c>
      <c r="DW960">
        <v>0.041</v>
      </c>
      <c r="DX960">
        <v>0.026</v>
      </c>
      <c r="DY960">
        <v>-14.347</v>
      </c>
      <c r="DZ960">
        <v>-1.389</v>
      </c>
      <c r="EA960">
        <v>420</v>
      </c>
      <c r="EB960">
        <v>5</v>
      </c>
      <c r="EC960">
        <v>0.14</v>
      </c>
      <c r="ED960">
        <v>0.08</v>
      </c>
      <c r="EE960">
        <v>-12.9672512195122</v>
      </c>
      <c r="EF960">
        <v>0.682101742160275</v>
      </c>
      <c r="EG960">
        <v>0.0729085900186856</v>
      </c>
      <c r="EH960">
        <v>0</v>
      </c>
      <c r="EI960">
        <v>1022.58393939394</v>
      </c>
      <c r="EJ960">
        <v>-6.54771738825473</v>
      </c>
      <c r="EK960">
        <v>0.651310750177365</v>
      </c>
      <c r="EL960">
        <v>1</v>
      </c>
      <c r="EM960">
        <v>4.74109975609756</v>
      </c>
      <c r="EN960">
        <v>0.0527491986062794</v>
      </c>
      <c r="EO960">
        <v>0.00887638233488992</v>
      </c>
      <c r="EP960">
        <v>1</v>
      </c>
      <c r="EQ960">
        <v>2</v>
      </c>
      <c r="ER960">
        <v>3</v>
      </c>
      <c r="ES960" t="s">
        <v>349</v>
      </c>
      <c r="ET960">
        <v>100</v>
      </c>
      <c r="EU960">
        <v>100</v>
      </c>
      <c r="EV960">
        <v>-14.342</v>
      </c>
      <c r="EW960">
        <v>-1.7321</v>
      </c>
      <c r="EX960">
        <v>-14.3476998515065</v>
      </c>
      <c r="EY960">
        <v>0.000485247639819423</v>
      </c>
      <c r="EZ960">
        <v>-1.36446825205216e-06</v>
      </c>
      <c r="FA960">
        <v>5.78542989185787e-10</v>
      </c>
      <c r="FB960">
        <v>-1.1099058739466</v>
      </c>
      <c r="FC960">
        <v>-0.0508365997127688</v>
      </c>
      <c r="FD960">
        <v>0.00161886503163497</v>
      </c>
      <c r="FE960">
        <v>-2.08621555845513e-05</v>
      </c>
      <c r="FF960">
        <v>0</v>
      </c>
      <c r="FG960">
        <v>2096</v>
      </c>
      <c r="FH960">
        <v>2</v>
      </c>
      <c r="FI960">
        <v>28</v>
      </c>
      <c r="FJ960">
        <v>32.9</v>
      </c>
      <c r="FK960">
        <v>32.8</v>
      </c>
      <c r="FL960">
        <v>18</v>
      </c>
      <c r="FM960">
        <v>497.061</v>
      </c>
      <c r="FN960">
        <v>521.248</v>
      </c>
      <c r="FO960">
        <v>48.9052</v>
      </c>
      <c r="FP960">
        <v>27.9306</v>
      </c>
      <c r="FQ960">
        <v>30.0004</v>
      </c>
      <c r="FR960">
        <v>27.5618</v>
      </c>
      <c r="FS960">
        <v>27.4972</v>
      </c>
      <c r="FT960">
        <v>21.7693</v>
      </c>
      <c r="FU960">
        <v>0</v>
      </c>
      <c r="FV960">
        <v>56.5337</v>
      </c>
      <c r="FW960">
        <v>49</v>
      </c>
      <c r="FX960">
        <v>420</v>
      </c>
      <c r="FY960">
        <v>22.7929</v>
      </c>
      <c r="FZ960">
        <v>101.545</v>
      </c>
      <c r="GA960">
        <v>96.0042</v>
      </c>
    </row>
    <row r="961" spans="1:183">
      <c r="A961">
        <v>945</v>
      </c>
      <c r="B961">
        <v>1625679104.5</v>
      </c>
      <c r="C961">
        <v>1888.40000009537</v>
      </c>
      <c r="D961" t="s">
        <v>2196</v>
      </c>
      <c r="E961" t="s">
        <v>2197</v>
      </c>
      <c r="F961">
        <v>1</v>
      </c>
      <c r="G961" t="s">
        <v>302</v>
      </c>
      <c r="H961">
        <v>1625679103.5</v>
      </c>
      <c r="I961">
        <f>(J961)/1000</f>
        <v>0</v>
      </c>
      <c r="J961">
        <f>1000*CJ961*AH961*(CF961-CG961)/(100*BY961*(1000-AH961*CF961))</f>
        <v>0</v>
      </c>
      <c r="K961">
        <f>CJ961*AH961*(CE961-CD961*(1000-AH961*CG961)/(1000-AH961*CF961))/(100*BY961)</f>
        <v>0</v>
      </c>
      <c r="L961">
        <f>CD961 - IF(AH961&gt;1, K961*BY961*100.0/(AJ961*CR961), 0)</f>
        <v>0</v>
      </c>
      <c r="M961">
        <f>((S961-I961/2)*L961-K961)/(S961+I961/2)</f>
        <v>0</v>
      </c>
      <c r="N961">
        <f>M961*(CK961+CL961)/1000.0</f>
        <v>0</v>
      </c>
      <c r="O961">
        <f>(CD961 - IF(AH961&gt;1, K961*BY961*100.0/(AJ961*CR961), 0))*(CK961+CL961)/1000.0</f>
        <v>0</v>
      </c>
      <c r="P961">
        <f>2.0/((1/R961-1/Q961)+SIGN(R961)*SQRT((1/R961-1/Q961)*(1/R961-1/Q961) + 4*BZ961/((BZ961+1)*(BZ961+1))*(2*1/R961*1/Q961-1/Q961*1/Q961)))</f>
        <v>0</v>
      </c>
      <c r="Q961">
        <f>IF(LEFT(CA961,1)&lt;&gt;"0",IF(LEFT(CA961,1)="1",3.0,CB961),$D$5+$E$5*(CR961*CK961/($K$5*1000))+$F$5*(CR961*CK961/($K$5*1000))*MAX(MIN(BY961,$J$5),$I$5)*MAX(MIN(BY961,$J$5),$I$5)+$G$5*MAX(MIN(BY961,$J$5),$I$5)*(CR961*CK961/($K$5*1000))+$H$5*(CR961*CK961/($K$5*1000))*(CR961*CK961/($K$5*1000)))</f>
        <v>0</v>
      </c>
      <c r="R961">
        <f>I961*(1000-(1000*0.61365*exp(17.502*V961/(240.97+V961))/(CK961+CL961)+CF961)/2)/(1000*0.61365*exp(17.502*V961/(240.97+V961))/(CK961+CL961)-CF961)</f>
        <v>0</v>
      </c>
      <c r="S961">
        <f>1/((BZ961+1)/(P961/1.6)+1/(Q961/1.37)) + BZ961/((BZ961+1)/(P961/1.6) + BZ961/(Q961/1.37))</f>
        <v>0</v>
      </c>
      <c r="T961">
        <f>(BU961*BX961)</f>
        <v>0</v>
      </c>
      <c r="U961">
        <f>(CM961+(T961+2*0.95*5.67E-8*(((CM961+$B$7)+273)^4-(CM961+273)^4)-44100*I961)/(1.84*29.3*Q961+8*0.95*5.67E-8*(CM961+273)^3))</f>
        <v>0</v>
      </c>
      <c r="V961">
        <f>($C$7*CN961+$D$7*CO961+$E$7*U961)</f>
        <v>0</v>
      </c>
      <c r="W961">
        <f>0.61365*exp(17.502*V961/(240.97+V961))</f>
        <v>0</v>
      </c>
      <c r="X961">
        <f>(Y961/Z961*100)</f>
        <v>0</v>
      </c>
      <c r="Y961">
        <f>CF961*(CK961+CL961)/1000</f>
        <v>0</v>
      </c>
      <c r="Z961">
        <f>0.61365*exp(17.502*CM961/(240.97+CM961))</f>
        <v>0</v>
      </c>
      <c r="AA961">
        <f>(W961-CF961*(CK961+CL961)/1000)</f>
        <v>0</v>
      </c>
      <c r="AB961">
        <f>(-I961*44100)</f>
        <v>0</v>
      </c>
      <c r="AC961">
        <f>2*29.3*Q961*0.92*(CM961-V961)</f>
        <v>0</v>
      </c>
      <c r="AD961">
        <f>2*0.95*5.67E-8*(((CM961+$B$7)+273)^4-(V961+273)^4)</f>
        <v>0</v>
      </c>
      <c r="AE961">
        <f>T961+AD961+AB961+AC961</f>
        <v>0</v>
      </c>
      <c r="AF961">
        <v>0</v>
      </c>
      <c r="AG961">
        <v>0</v>
      </c>
      <c r="AH961">
        <f>IF(AF961*$H$13&gt;=AJ961,1.0,(AJ961/(AJ961-AF961*$H$13)))</f>
        <v>0</v>
      </c>
      <c r="AI961">
        <f>(AH961-1)*100</f>
        <v>0</v>
      </c>
      <c r="AJ961">
        <f>MAX(0,($B$13+$C$13*CR961)/(1+$D$13*CR961)*CK961/(CM961+273)*$E$13)</f>
        <v>0</v>
      </c>
      <c r="AK961" t="s">
        <v>303</v>
      </c>
      <c r="AL961" t="s">
        <v>303</v>
      </c>
      <c r="AM961">
        <v>0</v>
      </c>
      <c r="AN961">
        <v>0</v>
      </c>
      <c r="AO961">
        <f>1-AM961/AN961</f>
        <v>0</v>
      </c>
      <c r="AP961">
        <v>0</v>
      </c>
      <c r="AQ961" t="s">
        <v>303</v>
      </c>
      <c r="AR961" t="s">
        <v>303</v>
      </c>
      <c r="AS961">
        <v>0</v>
      </c>
      <c r="AT961">
        <v>0</v>
      </c>
      <c r="AU961">
        <f>1-AS961/AT961</f>
        <v>0</v>
      </c>
      <c r="AV961">
        <v>0.5</v>
      </c>
      <c r="AW961">
        <f>BV961</f>
        <v>0</v>
      </c>
      <c r="AX961">
        <f>K961</f>
        <v>0</v>
      </c>
      <c r="AY961">
        <f>AU961*AV961*AW961</f>
        <v>0</v>
      </c>
      <c r="AZ961">
        <f>(AX961-AP961)/AW961</f>
        <v>0</v>
      </c>
      <c r="BA961">
        <f>(AN961-AT961)/AT961</f>
        <v>0</v>
      </c>
      <c r="BB961">
        <f>AM961/(AO961+AM961/AT961)</f>
        <v>0</v>
      </c>
      <c r="BC961" t="s">
        <v>303</v>
      </c>
      <c r="BD961">
        <v>0</v>
      </c>
      <c r="BE961">
        <f>IF(BD961&lt;&gt;0, BD961, BB961)</f>
        <v>0</v>
      </c>
      <c r="BF961">
        <f>1-BE961/AT961</f>
        <v>0</v>
      </c>
      <c r="BG961">
        <f>(AT961-AS961)/(AT961-BE961)</f>
        <v>0</v>
      </c>
      <c r="BH961">
        <f>(AN961-AT961)/(AN961-BE961)</f>
        <v>0</v>
      </c>
      <c r="BI961">
        <f>(AT961-AS961)/(AT961-AM961)</f>
        <v>0</v>
      </c>
      <c r="BJ961">
        <f>(AN961-AT961)/(AN961-AM961)</f>
        <v>0</v>
      </c>
      <c r="BK961">
        <f>(BG961*BE961/AS961)</f>
        <v>0</v>
      </c>
      <c r="BL961">
        <f>(1-BK961)</f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f>$B$11*CS961+$C$11*CT961+$F$11*CU961*(1-CX961)</f>
        <v>0</v>
      </c>
      <c r="BV961">
        <f>BU961*BW961</f>
        <v>0</v>
      </c>
      <c r="BW961">
        <f>($B$11*$D$9+$C$11*$D$9+$F$11*((DH961+CZ961)/MAX(DH961+CZ961+DI961, 0.1)*$I$9+DI961/MAX(DH961+CZ961+DI961, 0.1)*$J$9))/($B$11+$C$11+$F$11)</f>
        <v>0</v>
      </c>
      <c r="BX961">
        <f>($B$11*$K$9+$C$11*$K$9+$F$11*((DH961+CZ961)/MAX(DH961+CZ961+DI961, 0.1)*$P$9+DI961/MAX(DH961+CZ961+DI961, 0.1)*$Q$9))/($B$11+$C$11+$F$11)</f>
        <v>0</v>
      </c>
      <c r="BY961">
        <v>6</v>
      </c>
      <c r="BZ961">
        <v>0.5</v>
      </c>
      <c r="CA961" t="s">
        <v>304</v>
      </c>
      <c r="CB961">
        <v>2</v>
      </c>
      <c r="CC961">
        <v>1625679103.5</v>
      </c>
      <c r="CD961">
        <v>407.151</v>
      </c>
      <c r="CE961">
        <v>419.966</v>
      </c>
      <c r="CF961">
        <v>27.3447</v>
      </c>
      <c r="CG961">
        <v>22.6069</v>
      </c>
      <c r="CH961">
        <v>421.493</v>
      </c>
      <c r="CI961">
        <v>29.0769333333333</v>
      </c>
      <c r="CJ961">
        <v>500.047333333333</v>
      </c>
      <c r="CK961">
        <v>100.418</v>
      </c>
      <c r="CL961">
        <v>0.100059533333333</v>
      </c>
      <c r="CM961">
        <v>41.2808666666667</v>
      </c>
      <c r="CN961">
        <v>39.9753</v>
      </c>
      <c r="CO961">
        <v>999.9</v>
      </c>
      <c r="CP961">
        <v>0</v>
      </c>
      <c r="CQ961">
        <v>0</v>
      </c>
      <c r="CR961">
        <v>9983.75</v>
      </c>
      <c r="CS961">
        <v>0</v>
      </c>
      <c r="CT961">
        <v>5.56603333333333</v>
      </c>
      <c r="CU961">
        <v>1045.96666666667</v>
      </c>
      <c r="CV961">
        <v>0.961989</v>
      </c>
      <c r="CW961">
        <v>0.0380115</v>
      </c>
      <c r="CX961">
        <v>0</v>
      </c>
      <c r="CY961">
        <v>1021.14333333333</v>
      </c>
      <c r="CZ961">
        <v>4.99912</v>
      </c>
      <c r="DA961">
        <v>10795.1666666667</v>
      </c>
      <c r="DB961">
        <v>6712.56</v>
      </c>
      <c r="DC961">
        <v>40.75</v>
      </c>
      <c r="DD961">
        <v>42.812</v>
      </c>
      <c r="DE961">
        <v>42.0413333333333</v>
      </c>
      <c r="DF961">
        <v>42.729</v>
      </c>
      <c r="DG961">
        <v>43.8123333333333</v>
      </c>
      <c r="DH961">
        <v>1001.39666666667</v>
      </c>
      <c r="DI961">
        <v>39.57</v>
      </c>
      <c r="DJ961">
        <v>0</v>
      </c>
      <c r="DK961">
        <v>1625679105.2</v>
      </c>
      <c r="DL961">
        <v>0</v>
      </c>
      <c r="DM961">
        <v>1022.07846153846</v>
      </c>
      <c r="DN961">
        <v>-7.40786324357468</v>
      </c>
      <c r="DO961">
        <v>-58.4034188814651</v>
      </c>
      <c r="DP961">
        <v>10802.2576923077</v>
      </c>
      <c r="DQ961">
        <v>15</v>
      </c>
      <c r="DR961">
        <v>1625677134.6</v>
      </c>
      <c r="DS961" t="s">
        <v>305</v>
      </c>
      <c r="DT961">
        <v>1625677128.6</v>
      </c>
      <c r="DU961">
        <v>1625677134.6</v>
      </c>
      <c r="DV961">
        <v>2</v>
      </c>
      <c r="DW961">
        <v>0.041</v>
      </c>
      <c r="DX961">
        <v>0.026</v>
      </c>
      <c r="DY961">
        <v>-14.347</v>
      </c>
      <c r="DZ961">
        <v>-1.389</v>
      </c>
      <c r="EA961">
        <v>420</v>
      </c>
      <c r="EB961">
        <v>5</v>
      </c>
      <c r="EC961">
        <v>0.14</v>
      </c>
      <c r="ED961">
        <v>0.08</v>
      </c>
      <c r="EE961">
        <v>-12.9395048780488</v>
      </c>
      <c r="EF961">
        <v>0.655785365853664</v>
      </c>
      <c r="EG961">
        <v>0.0698882416266718</v>
      </c>
      <c r="EH961">
        <v>0</v>
      </c>
      <c r="EI961">
        <v>1022.37228571429</v>
      </c>
      <c r="EJ961">
        <v>-6.93722113502889</v>
      </c>
      <c r="EK961">
        <v>0.722887407610365</v>
      </c>
      <c r="EL961">
        <v>1</v>
      </c>
      <c r="EM961">
        <v>4.74025951219512</v>
      </c>
      <c r="EN961">
        <v>0.0635391637630639</v>
      </c>
      <c r="EO961">
        <v>0.00862673042414256</v>
      </c>
      <c r="EP961">
        <v>1</v>
      </c>
      <c r="EQ961">
        <v>2</v>
      </c>
      <c r="ER961">
        <v>3</v>
      </c>
      <c r="ES961" t="s">
        <v>349</v>
      </c>
      <c r="ET961">
        <v>100</v>
      </c>
      <c r="EU961">
        <v>100</v>
      </c>
      <c r="EV961">
        <v>-14.342</v>
      </c>
      <c r="EW961">
        <v>-1.7324</v>
      </c>
      <c r="EX961">
        <v>-14.3476998515065</v>
      </c>
      <c r="EY961">
        <v>0.000485247639819423</v>
      </c>
      <c r="EZ961">
        <v>-1.36446825205216e-06</v>
      </c>
      <c r="FA961">
        <v>5.78542989185787e-10</v>
      </c>
      <c r="FB961">
        <v>-1.1099058739466</v>
      </c>
      <c r="FC961">
        <v>-0.0508365997127688</v>
      </c>
      <c r="FD961">
        <v>0.00161886503163497</v>
      </c>
      <c r="FE961">
        <v>-2.08621555845513e-05</v>
      </c>
      <c r="FF961">
        <v>0</v>
      </c>
      <c r="FG961">
        <v>2096</v>
      </c>
      <c r="FH961">
        <v>2</v>
      </c>
      <c r="FI961">
        <v>28</v>
      </c>
      <c r="FJ961">
        <v>32.9</v>
      </c>
      <c r="FK961">
        <v>32.8</v>
      </c>
      <c r="FL961">
        <v>18</v>
      </c>
      <c r="FM961">
        <v>496.938</v>
      </c>
      <c r="FN961">
        <v>521.549</v>
      </c>
      <c r="FO961">
        <v>48.9211</v>
      </c>
      <c r="FP961">
        <v>27.9341</v>
      </c>
      <c r="FQ961">
        <v>30.0006</v>
      </c>
      <c r="FR961">
        <v>27.5647</v>
      </c>
      <c r="FS961">
        <v>27.5001</v>
      </c>
      <c r="FT961">
        <v>21.7711</v>
      </c>
      <c r="FU961">
        <v>0</v>
      </c>
      <c r="FV961">
        <v>56.9261</v>
      </c>
      <c r="FW961">
        <v>49</v>
      </c>
      <c r="FX961">
        <v>420</v>
      </c>
      <c r="FY961">
        <v>22.7863</v>
      </c>
      <c r="FZ961">
        <v>101.544</v>
      </c>
      <c r="GA961">
        <v>96.0026</v>
      </c>
    </row>
    <row r="962" spans="1:183">
      <c r="A962">
        <v>946</v>
      </c>
      <c r="B962">
        <v>1625679106.5</v>
      </c>
      <c r="C962">
        <v>1890.40000009537</v>
      </c>
      <c r="D962" t="s">
        <v>2198</v>
      </c>
      <c r="E962" t="s">
        <v>2199</v>
      </c>
      <c r="F962">
        <v>1</v>
      </c>
      <c r="G962" t="s">
        <v>302</v>
      </c>
      <c r="H962">
        <v>1625679105.5</v>
      </c>
      <c r="I962">
        <f>(J962)/1000</f>
        <v>0</v>
      </c>
      <c r="J962">
        <f>1000*CJ962*AH962*(CF962-CG962)/(100*BY962*(1000-AH962*CF962))</f>
        <v>0</v>
      </c>
      <c r="K962">
        <f>CJ962*AH962*(CE962-CD962*(1000-AH962*CG962)/(1000-AH962*CF962))/(100*BY962)</f>
        <v>0</v>
      </c>
      <c r="L962">
        <f>CD962 - IF(AH962&gt;1, K962*BY962*100.0/(AJ962*CR962), 0)</f>
        <v>0</v>
      </c>
      <c r="M962">
        <f>((S962-I962/2)*L962-K962)/(S962+I962/2)</f>
        <v>0</v>
      </c>
      <c r="N962">
        <f>M962*(CK962+CL962)/1000.0</f>
        <v>0</v>
      </c>
      <c r="O962">
        <f>(CD962 - IF(AH962&gt;1, K962*BY962*100.0/(AJ962*CR962), 0))*(CK962+CL962)/1000.0</f>
        <v>0</v>
      </c>
      <c r="P962">
        <f>2.0/((1/R962-1/Q962)+SIGN(R962)*SQRT((1/R962-1/Q962)*(1/R962-1/Q962) + 4*BZ962/((BZ962+1)*(BZ962+1))*(2*1/R962*1/Q962-1/Q962*1/Q962)))</f>
        <v>0</v>
      </c>
      <c r="Q962">
        <f>IF(LEFT(CA962,1)&lt;&gt;"0",IF(LEFT(CA962,1)="1",3.0,CB962),$D$5+$E$5*(CR962*CK962/($K$5*1000))+$F$5*(CR962*CK962/($K$5*1000))*MAX(MIN(BY962,$J$5),$I$5)*MAX(MIN(BY962,$J$5),$I$5)+$G$5*MAX(MIN(BY962,$J$5),$I$5)*(CR962*CK962/($K$5*1000))+$H$5*(CR962*CK962/($K$5*1000))*(CR962*CK962/($K$5*1000)))</f>
        <v>0</v>
      </c>
      <c r="R962">
        <f>I962*(1000-(1000*0.61365*exp(17.502*V962/(240.97+V962))/(CK962+CL962)+CF962)/2)/(1000*0.61365*exp(17.502*V962/(240.97+V962))/(CK962+CL962)-CF962)</f>
        <v>0</v>
      </c>
      <c r="S962">
        <f>1/((BZ962+1)/(P962/1.6)+1/(Q962/1.37)) + BZ962/((BZ962+1)/(P962/1.6) + BZ962/(Q962/1.37))</f>
        <v>0</v>
      </c>
      <c r="T962">
        <f>(BU962*BX962)</f>
        <v>0</v>
      </c>
      <c r="U962">
        <f>(CM962+(T962+2*0.95*5.67E-8*(((CM962+$B$7)+273)^4-(CM962+273)^4)-44100*I962)/(1.84*29.3*Q962+8*0.95*5.67E-8*(CM962+273)^3))</f>
        <v>0</v>
      </c>
      <c r="V962">
        <f>($C$7*CN962+$D$7*CO962+$E$7*U962)</f>
        <v>0</v>
      </c>
      <c r="W962">
        <f>0.61365*exp(17.502*V962/(240.97+V962))</f>
        <v>0</v>
      </c>
      <c r="X962">
        <f>(Y962/Z962*100)</f>
        <v>0</v>
      </c>
      <c r="Y962">
        <f>CF962*(CK962+CL962)/1000</f>
        <v>0</v>
      </c>
      <c r="Z962">
        <f>0.61365*exp(17.502*CM962/(240.97+CM962))</f>
        <v>0</v>
      </c>
      <c r="AA962">
        <f>(W962-CF962*(CK962+CL962)/1000)</f>
        <v>0</v>
      </c>
      <c r="AB962">
        <f>(-I962*44100)</f>
        <v>0</v>
      </c>
      <c r="AC962">
        <f>2*29.3*Q962*0.92*(CM962-V962)</f>
        <v>0</v>
      </c>
      <c r="AD962">
        <f>2*0.95*5.67E-8*(((CM962+$B$7)+273)^4-(V962+273)^4)</f>
        <v>0</v>
      </c>
      <c r="AE962">
        <f>T962+AD962+AB962+AC962</f>
        <v>0</v>
      </c>
      <c r="AF962">
        <v>0</v>
      </c>
      <c r="AG962">
        <v>0</v>
      </c>
      <c r="AH962">
        <f>IF(AF962*$H$13&gt;=AJ962,1.0,(AJ962/(AJ962-AF962*$H$13)))</f>
        <v>0</v>
      </c>
      <c r="AI962">
        <f>(AH962-1)*100</f>
        <v>0</v>
      </c>
      <c r="AJ962">
        <f>MAX(0,($B$13+$C$13*CR962)/(1+$D$13*CR962)*CK962/(CM962+273)*$E$13)</f>
        <v>0</v>
      </c>
      <c r="AK962" t="s">
        <v>303</v>
      </c>
      <c r="AL962" t="s">
        <v>303</v>
      </c>
      <c r="AM962">
        <v>0</v>
      </c>
      <c r="AN962">
        <v>0</v>
      </c>
      <c r="AO962">
        <f>1-AM962/AN962</f>
        <v>0</v>
      </c>
      <c r="AP962">
        <v>0</v>
      </c>
      <c r="AQ962" t="s">
        <v>303</v>
      </c>
      <c r="AR962" t="s">
        <v>303</v>
      </c>
      <c r="AS962">
        <v>0</v>
      </c>
      <c r="AT962">
        <v>0</v>
      </c>
      <c r="AU962">
        <f>1-AS962/AT962</f>
        <v>0</v>
      </c>
      <c r="AV962">
        <v>0.5</v>
      </c>
      <c r="AW962">
        <f>BV962</f>
        <v>0</v>
      </c>
      <c r="AX962">
        <f>K962</f>
        <v>0</v>
      </c>
      <c r="AY962">
        <f>AU962*AV962*AW962</f>
        <v>0</v>
      </c>
      <c r="AZ962">
        <f>(AX962-AP962)/AW962</f>
        <v>0</v>
      </c>
      <c r="BA962">
        <f>(AN962-AT962)/AT962</f>
        <v>0</v>
      </c>
      <c r="BB962">
        <f>AM962/(AO962+AM962/AT962)</f>
        <v>0</v>
      </c>
      <c r="BC962" t="s">
        <v>303</v>
      </c>
      <c r="BD962">
        <v>0</v>
      </c>
      <c r="BE962">
        <f>IF(BD962&lt;&gt;0, BD962, BB962)</f>
        <v>0</v>
      </c>
      <c r="BF962">
        <f>1-BE962/AT962</f>
        <v>0</v>
      </c>
      <c r="BG962">
        <f>(AT962-AS962)/(AT962-BE962)</f>
        <v>0</v>
      </c>
      <c r="BH962">
        <f>(AN962-AT962)/(AN962-BE962)</f>
        <v>0</v>
      </c>
      <c r="BI962">
        <f>(AT962-AS962)/(AT962-AM962)</f>
        <v>0</v>
      </c>
      <c r="BJ962">
        <f>(AN962-AT962)/(AN962-AM962)</f>
        <v>0</v>
      </c>
      <c r="BK962">
        <f>(BG962*BE962/AS962)</f>
        <v>0</v>
      </c>
      <c r="BL962">
        <f>(1-BK962)</f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f>$B$11*CS962+$C$11*CT962+$F$11*CU962*(1-CX962)</f>
        <v>0</v>
      </c>
      <c r="BV962">
        <f>BU962*BW962</f>
        <v>0</v>
      </c>
      <c r="BW962">
        <f>($B$11*$D$9+$C$11*$D$9+$F$11*((DH962+CZ962)/MAX(DH962+CZ962+DI962, 0.1)*$I$9+DI962/MAX(DH962+CZ962+DI962, 0.1)*$J$9))/($B$11+$C$11+$F$11)</f>
        <v>0</v>
      </c>
      <c r="BX962">
        <f>($B$11*$K$9+$C$11*$K$9+$F$11*((DH962+CZ962)/MAX(DH962+CZ962+DI962, 0.1)*$P$9+DI962/MAX(DH962+CZ962+DI962, 0.1)*$Q$9))/($B$11+$C$11+$F$11)</f>
        <v>0</v>
      </c>
      <c r="BY962">
        <v>6</v>
      </c>
      <c r="BZ962">
        <v>0.5</v>
      </c>
      <c r="CA962" t="s">
        <v>304</v>
      </c>
      <c r="CB962">
        <v>2</v>
      </c>
      <c r="CC962">
        <v>1625679105.5</v>
      </c>
      <c r="CD962">
        <v>407.139666666667</v>
      </c>
      <c r="CE962">
        <v>419.939666666667</v>
      </c>
      <c r="CF962">
        <v>27.3782666666667</v>
      </c>
      <c r="CG962">
        <v>22.6423666666667</v>
      </c>
      <c r="CH962">
        <v>421.482</v>
      </c>
      <c r="CI962">
        <v>29.1108333333333</v>
      </c>
      <c r="CJ962">
        <v>499.984333333333</v>
      </c>
      <c r="CK962">
        <v>100.418333333333</v>
      </c>
      <c r="CL962">
        <v>0.0998421666666667</v>
      </c>
      <c r="CM962">
        <v>41.3009333333333</v>
      </c>
      <c r="CN962">
        <v>39.9980666666667</v>
      </c>
      <c r="CO962">
        <v>999.9</v>
      </c>
      <c r="CP962">
        <v>0</v>
      </c>
      <c r="CQ962">
        <v>0</v>
      </c>
      <c r="CR962">
        <v>9988.75</v>
      </c>
      <c r="CS962">
        <v>0</v>
      </c>
      <c r="CT962">
        <v>5.55684333333333</v>
      </c>
      <c r="CU962">
        <v>1045.96</v>
      </c>
      <c r="CV962">
        <v>0.961989</v>
      </c>
      <c r="CW962">
        <v>0.0380115</v>
      </c>
      <c r="CX962">
        <v>0</v>
      </c>
      <c r="CY962">
        <v>1020.88666666667</v>
      </c>
      <c r="CZ962">
        <v>4.99912</v>
      </c>
      <c r="DA962">
        <v>10792.6666666667</v>
      </c>
      <c r="DB962">
        <v>6712.53333333333</v>
      </c>
      <c r="DC962">
        <v>40.854</v>
      </c>
      <c r="DD962">
        <v>42.812</v>
      </c>
      <c r="DE962">
        <v>42.0206666666667</v>
      </c>
      <c r="DF962">
        <v>42.7286666666667</v>
      </c>
      <c r="DG962">
        <v>43.937</v>
      </c>
      <c r="DH962">
        <v>1001.39</v>
      </c>
      <c r="DI962">
        <v>39.57</v>
      </c>
      <c r="DJ962">
        <v>0</v>
      </c>
      <c r="DK962">
        <v>1625679107.6</v>
      </c>
      <c r="DL962">
        <v>0</v>
      </c>
      <c r="DM962">
        <v>1021.78576923077</v>
      </c>
      <c r="DN962">
        <v>-7.21948717877555</v>
      </c>
      <c r="DO962">
        <v>-59.3504274106534</v>
      </c>
      <c r="DP962">
        <v>10799.8615384615</v>
      </c>
      <c r="DQ962">
        <v>15</v>
      </c>
      <c r="DR962">
        <v>1625677134.6</v>
      </c>
      <c r="DS962" t="s">
        <v>305</v>
      </c>
      <c r="DT962">
        <v>1625677128.6</v>
      </c>
      <c r="DU962">
        <v>1625677134.6</v>
      </c>
      <c r="DV962">
        <v>2</v>
      </c>
      <c r="DW962">
        <v>0.041</v>
      </c>
      <c r="DX962">
        <v>0.026</v>
      </c>
      <c r="DY962">
        <v>-14.347</v>
      </c>
      <c r="DZ962">
        <v>-1.389</v>
      </c>
      <c r="EA962">
        <v>420</v>
      </c>
      <c r="EB962">
        <v>5</v>
      </c>
      <c r="EC962">
        <v>0.14</v>
      </c>
      <c r="ED962">
        <v>0.08</v>
      </c>
      <c r="EE962">
        <v>-12.9168926829268</v>
      </c>
      <c r="EF962">
        <v>0.694751916376312</v>
      </c>
      <c r="EG962">
        <v>0.0733840661586196</v>
      </c>
      <c r="EH962">
        <v>0</v>
      </c>
      <c r="EI962">
        <v>1022.08484848485</v>
      </c>
      <c r="EJ962">
        <v>-7.26627228936033</v>
      </c>
      <c r="EK962">
        <v>0.715402498331477</v>
      </c>
      <c r="EL962">
        <v>1</v>
      </c>
      <c r="EM962">
        <v>4.74014512195122</v>
      </c>
      <c r="EN962">
        <v>0.0503489895470401</v>
      </c>
      <c r="EO962">
        <v>0.00859407655390598</v>
      </c>
      <c r="EP962">
        <v>1</v>
      </c>
      <c r="EQ962">
        <v>2</v>
      </c>
      <c r="ER962">
        <v>3</v>
      </c>
      <c r="ES962" t="s">
        <v>349</v>
      </c>
      <c r="ET962">
        <v>100</v>
      </c>
      <c r="EU962">
        <v>100</v>
      </c>
      <c r="EV962">
        <v>-14.342</v>
      </c>
      <c r="EW962">
        <v>-1.7327</v>
      </c>
      <c r="EX962">
        <v>-14.3476998515065</v>
      </c>
      <c r="EY962">
        <v>0.000485247639819423</v>
      </c>
      <c r="EZ962">
        <v>-1.36446825205216e-06</v>
      </c>
      <c r="FA962">
        <v>5.78542989185787e-10</v>
      </c>
      <c r="FB962">
        <v>-1.1099058739466</v>
      </c>
      <c r="FC962">
        <v>-0.0508365997127688</v>
      </c>
      <c r="FD962">
        <v>0.00161886503163497</v>
      </c>
      <c r="FE962">
        <v>-2.08621555845513e-05</v>
      </c>
      <c r="FF962">
        <v>0</v>
      </c>
      <c r="FG962">
        <v>2096</v>
      </c>
      <c r="FH962">
        <v>2</v>
      </c>
      <c r="FI962">
        <v>28</v>
      </c>
      <c r="FJ962">
        <v>33</v>
      </c>
      <c r="FK962">
        <v>32.9</v>
      </c>
      <c r="FL962">
        <v>18</v>
      </c>
      <c r="FM962">
        <v>496.844</v>
      </c>
      <c r="FN962">
        <v>521.499</v>
      </c>
      <c r="FO962">
        <v>48.9377</v>
      </c>
      <c r="FP962">
        <v>27.9377</v>
      </c>
      <c r="FQ962">
        <v>30.0006</v>
      </c>
      <c r="FR962">
        <v>27.5676</v>
      </c>
      <c r="FS962">
        <v>27.5025</v>
      </c>
      <c r="FT962">
        <v>21.7728</v>
      </c>
      <c r="FU962">
        <v>0</v>
      </c>
      <c r="FV962">
        <v>56.9261</v>
      </c>
      <c r="FW962">
        <v>49</v>
      </c>
      <c r="FX962">
        <v>420</v>
      </c>
      <c r="FY962">
        <v>22.7759</v>
      </c>
      <c r="FZ962">
        <v>101.543</v>
      </c>
      <c r="GA962">
        <v>96.0018</v>
      </c>
    </row>
    <row r="963" spans="1:183">
      <c r="A963">
        <v>947</v>
      </c>
      <c r="B963">
        <v>1625679108.5</v>
      </c>
      <c r="C963">
        <v>1892.40000009537</v>
      </c>
      <c r="D963" t="s">
        <v>2200</v>
      </c>
      <c r="E963" t="s">
        <v>2201</v>
      </c>
      <c r="F963">
        <v>1</v>
      </c>
      <c r="G963" t="s">
        <v>302</v>
      </c>
      <c r="H963">
        <v>1625679107.5</v>
      </c>
      <c r="I963">
        <f>(J963)/1000</f>
        <v>0</v>
      </c>
      <c r="J963">
        <f>1000*CJ963*AH963*(CF963-CG963)/(100*BY963*(1000-AH963*CF963))</f>
        <v>0</v>
      </c>
      <c r="K963">
        <f>CJ963*AH963*(CE963-CD963*(1000-AH963*CG963)/(1000-AH963*CF963))/(100*BY963)</f>
        <v>0</v>
      </c>
      <c r="L963">
        <f>CD963 - IF(AH963&gt;1, K963*BY963*100.0/(AJ963*CR963), 0)</f>
        <v>0</v>
      </c>
      <c r="M963">
        <f>((S963-I963/2)*L963-K963)/(S963+I963/2)</f>
        <v>0</v>
      </c>
      <c r="N963">
        <f>M963*(CK963+CL963)/1000.0</f>
        <v>0</v>
      </c>
      <c r="O963">
        <f>(CD963 - IF(AH963&gt;1, K963*BY963*100.0/(AJ963*CR963), 0))*(CK963+CL963)/1000.0</f>
        <v>0</v>
      </c>
      <c r="P963">
        <f>2.0/((1/R963-1/Q963)+SIGN(R963)*SQRT((1/R963-1/Q963)*(1/R963-1/Q963) + 4*BZ963/((BZ963+1)*(BZ963+1))*(2*1/R963*1/Q963-1/Q963*1/Q963)))</f>
        <v>0</v>
      </c>
      <c r="Q963">
        <f>IF(LEFT(CA963,1)&lt;&gt;"0",IF(LEFT(CA963,1)="1",3.0,CB963),$D$5+$E$5*(CR963*CK963/($K$5*1000))+$F$5*(CR963*CK963/($K$5*1000))*MAX(MIN(BY963,$J$5),$I$5)*MAX(MIN(BY963,$J$5),$I$5)+$G$5*MAX(MIN(BY963,$J$5),$I$5)*(CR963*CK963/($K$5*1000))+$H$5*(CR963*CK963/($K$5*1000))*(CR963*CK963/($K$5*1000)))</f>
        <v>0</v>
      </c>
      <c r="R963">
        <f>I963*(1000-(1000*0.61365*exp(17.502*V963/(240.97+V963))/(CK963+CL963)+CF963)/2)/(1000*0.61365*exp(17.502*V963/(240.97+V963))/(CK963+CL963)-CF963)</f>
        <v>0</v>
      </c>
      <c r="S963">
        <f>1/((BZ963+1)/(P963/1.6)+1/(Q963/1.37)) + BZ963/((BZ963+1)/(P963/1.6) + BZ963/(Q963/1.37))</f>
        <v>0</v>
      </c>
      <c r="T963">
        <f>(BU963*BX963)</f>
        <v>0</v>
      </c>
      <c r="U963">
        <f>(CM963+(T963+2*0.95*5.67E-8*(((CM963+$B$7)+273)^4-(CM963+273)^4)-44100*I963)/(1.84*29.3*Q963+8*0.95*5.67E-8*(CM963+273)^3))</f>
        <v>0</v>
      </c>
      <c r="V963">
        <f>($C$7*CN963+$D$7*CO963+$E$7*U963)</f>
        <v>0</v>
      </c>
      <c r="W963">
        <f>0.61365*exp(17.502*V963/(240.97+V963))</f>
        <v>0</v>
      </c>
      <c r="X963">
        <f>(Y963/Z963*100)</f>
        <v>0</v>
      </c>
      <c r="Y963">
        <f>CF963*(CK963+CL963)/1000</f>
        <v>0</v>
      </c>
      <c r="Z963">
        <f>0.61365*exp(17.502*CM963/(240.97+CM963))</f>
        <v>0</v>
      </c>
      <c r="AA963">
        <f>(W963-CF963*(CK963+CL963)/1000)</f>
        <v>0</v>
      </c>
      <c r="AB963">
        <f>(-I963*44100)</f>
        <v>0</v>
      </c>
      <c r="AC963">
        <f>2*29.3*Q963*0.92*(CM963-V963)</f>
        <v>0</v>
      </c>
      <c r="AD963">
        <f>2*0.95*5.67E-8*(((CM963+$B$7)+273)^4-(V963+273)^4)</f>
        <v>0</v>
      </c>
      <c r="AE963">
        <f>T963+AD963+AB963+AC963</f>
        <v>0</v>
      </c>
      <c r="AF963">
        <v>0</v>
      </c>
      <c r="AG963">
        <v>0</v>
      </c>
      <c r="AH963">
        <f>IF(AF963*$H$13&gt;=AJ963,1.0,(AJ963/(AJ963-AF963*$H$13)))</f>
        <v>0</v>
      </c>
      <c r="AI963">
        <f>(AH963-1)*100</f>
        <v>0</v>
      </c>
      <c r="AJ963">
        <f>MAX(0,($B$13+$C$13*CR963)/(1+$D$13*CR963)*CK963/(CM963+273)*$E$13)</f>
        <v>0</v>
      </c>
      <c r="AK963" t="s">
        <v>303</v>
      </c>
      <c r="AL963" t="s">
        <v>303</v>
      </c>
      <c r="AM963">
        <v>0</v>
      </c>
      <c r="AN963">
        <v>0</v>
      </c>
      <c r="AO963">
        <f>1-AM963/AN963</f>
        <v>0</v>
      </c>
      <c r="AP963">
        <v>0</v>
      </c>
      <c r="AQ963" t="s">
        <v>303</v>
      </c>
      <c r="AR963" t="s">
        <v>303</v>
      </c>
      <c r="AS963">
        <v>0</v>
      </c>
      <c r="AT963">
        <v>0</v>
      </c>
      <c r="AU963">
        <f>1-AS963/AT963</f>
        <v>0</v>
      </c>
      <c r="AV963">
        <v>0.5</v>
      </c>
      <c r="AW963">
        <f>BV963</f>
        <v>0</v>
      </c>
      <c r="AX963">
        <f>K963</f>
        <v>0</v>
      </c>
      <c r="AY963">
        <f>AU963*AV963*AW963</f>
        <v>0</v>
      </c>
      <c r="AZ963">
        <f>(AX963-AP963)/AW963</f>
        <v>0</v>
      </c>
      <c r="BA963">
        <f>(AN963-AT963)/AT963</f>
        <v>0</v>
      </c>
      <c r="BB963">
        <f>AM963/(AO963+AM963/AT963)</f>
        <v>0</v>
      </c>
      <c r="BC963" t="s">
        <v>303</v>
      </c>
      <c r="BD963">
        <v>0</v>
      </c>
      <c r="BE963">
        <f>IF(BD963&lt;&gt;0, BD963, BB963)</f>
        <v>0</v>
      </c>
      <c r="BF963">
        <f>1-BE963/AT963</f>
        <v>0</v>
      </c>
      <c r="BG963">
        <f>(AT963-AS963)/(AT963-BE963)</f>
        <v>0</v>
      </c>
      <c r="BH963">
        <f>(AN963-AT963)/(AN963-BE963)</f>
        <v>0</v>
      </c>
      <c r="BI963">
        <f>(AT963-AS963)/(AT963-AM963)</f>
        <v>0</v>
      </c>
      <c r="BJ963">
        <f>(AN963-AT963)/(AN963-AM963)</f>
        <v>0</v>
      </c>
      <c r="BK963">
        <f>(BG963*BE963/AS963)</f>
        <v>0</v>
      </c>
      <c r="BL963">
        <f>(1-BK963)</f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f>$B$11*CS963+$C$11*CT963+$F$11*CU963*(1-CX963)</f>
        <v>0</v>
      </c>
      <c r="BV963">
        <f>BU963*BW963</f>
        <v>0</v>
      </c>
      <c r="BW963">
        <f>($B$11*$D$9+$C$11*$D$9+$F$11*((DH963+CZ963)/MAX(DH963+CZ963+DI963, 0.1)*$I$9+DI963/MAX(DH963+CZ963+DI963, 0.1)*$J$9))/($B$11+$C$11+$F$11)</f>
        <v>0</v>
      </c>
      <c r="BX963">
        <f>($B$11*$K$9+$C$11*$K$9+$F$11*((DH963+CZ963)/MAX(DH963+CZ963+DI963, 0.1)*$P$9+DI963/MAX(DH963+CZ963+DI963, 0.1)*$Q$9))/($B$11+$C$11+$F$11)</f>
        <v>0</v>
      </c>
      <c r="BY963">
        <v>6</v>
      </c>
      <c r="BZ963">
        <v>0.5</v>
      </c>
      <c r="CA963" t="s">
        <v>304</v>
      </c>
      <c r="CB963">
        <v>2</v>
      </c>
      <c r="CC963">
        <v>1625679107.5</v>
      </c>
      <c r="CD963">
        <v>407.117666666667</v>
      </c>
      <c r="CE963">
        <v>419.952666666667</v>
      </c>
      <c r="CF963">
        <v>27.4121666666667</v>
      </c>
      <c r="CG963">
        <v>22.6750333333333</v>
      </c>
      <c r="CH963">
        <v>421.46</v>
      </c>
      <c r="CI963">
        <v>29.1451</v>
      </c>
      <c r="CJ963">
        <v>500.026666666667</v>
      </c>
      <c r="CK963">
        <v>100.418</v>
      </c>
      <c r="CL963">
        <v>0.100067966666667</v>
      </c>
      <c r="CM963">
        <v>41.3216</v>
      </c>
      <c r="CN963">
        <v>40.0146666666667</v>
      </c>
      <c r="CO963">
        <v>999.9</v>
      </c>
      <c r="CP963">
        <v>0</v>
      </c>
      <c r="CQ963">
        <v>0</v>
      </c>
      <c r="CR963">
        <v>9998.76666666667</v>
      </c>
      <c r="CS963">
        <v>0</v>
      </c>
      <c r="CT963">
        <v>5.52743666666667</v>
      </c>
      <c r="CU963">
        <v>1045.96</v>
      </c>
      <c r="CV963">
        <v>0.961989</v>
      </c>
      <c r="CW963">
        <v>0.0380115</v>
      </c>
      <c r="CX963">
        <v>0</v>
      </c>
      <c r="CY963">
        <v>1020.86</v>
      </c>
      <c r="CZ963">
        <v>4.99912</v>
      </c>
      <c r="DA963">
        <v>10791.6666666667</v>
      </c>
      <c r="DB963">
        <v>6712.54666666667</v>
      </c>
      <c r="DC963">
        <v>40.812</v>
      </c>
      <c r="DD963">
        <v>42.812</v>
      </c>
      <c r="DE963">
        <v>42.1456666666667</v>
      </c>
      <c r="DF963">
        <v>42.7706666666667</v>
      </c>
      <c r="DG963">
        <v>43.8123333333333</v>
      </c>
      <c r="DH963">
        <v>1001.39</v>
      </c>
      <c r="DI963">
        <v>39.57</v>
      </c>
      <c r="DJ963">
        <v>0</v>
      </c>
      <c r="DK963">
        <v>1625679109.4</v>
      </c>
      <c r="DL963">
        <v>0</v>
      </c>
      <c r="DM963">
        <v>1021.5188</v>
      </c>
      <c r="DN963">
        <v>-6.38769229641711</v>
      </c>
      <c r="DO963">
        <v>-103.315384989767</v>
      </c>
      <c r="DP963">
        <v>10795.936</v>
      </c>
      <c r="DQ963">
        <v>15</v>
      </c>
      <c r="DR963">
        <v>1625677134.6</v>
      </c>
      <c r="DS963" t="s">
        <v>305</v>
      </c>
      <c r="DT963">
        <v>1625677128.6</v>
      </c>
      <c r="DU963">
        <v>1625677134.6</v>
      </c>
      <c r="DV963">
        <v>2</v>
      </c>
      <c r="DW963">
        <v>0.041</v>
      </c>
      <c r="DX963">
        <v>0.026</v>
      </c>
      <c r="DY963">
        <v>-14.347</v>
      </c>
      <c r="DZ963">
        <v>-1.389</v>
      </c>
      <c r="EA963">
        <v>420</v>
      </c>
      <c r="EB963">
        <v>5</v>
      </c>
      <c r="EC963">
        <v>0.14</v>
      </c>
      <c r="ED963">
        <v>0.08</v>
      </c>
      <c r="EE963">
        <v>-12.9019634146341</v>
      </c>
      <c r="EF963">
        <v>0.715714285714259</v>
      </c>
      <c r="EG963">
        <v>0.075023094838003</v>
      </c>
      <c r="EH963">
        <v>0</v>
      </c>
      <c r="EI963">
        <v>1021.89545454545</v>
      </c>
      <c r="EJ963">
        <v>-6.99772159712624</v>
      </c>
      <c r="EK963">
        <v>0.696833056434569</v>
      </c>
      <c r="EL963">
        <v>1</v>
      </c>
      <c r="EM963">
        <v>4.74109463414634</v>
      </c>
      <c r="EN963">
        <v>0.0212918466898988</v>
      </c>
      <c r="EO963">
        <v>0.00757592338332785</v>
      </c>
      <c r="EP963">
        <v>1</v>
      </c>
      <c r="EQ963">
        <v>2</v>
      </c>
      <c r="ER963">
        <v>3</v>
      </c>
      <c r="ES963" t="s">
        <v>349</v>
      </c>
      <c r="ET963">
        <v>100</v>
      </c>
      <c r="EU963">
        <v>100</v>
      </c>
      <c r="EV963">
        <v>-14.343</v>
      </c>
      <c r="EW963">
        <v>-1.733</v>
      </c>
      <c r="EX963">
        <v>-14.3476998515065</v>
      </c>
      <c r="EY963">
        <v>0.000485247639819423</v>
      </c>
      <c r="EZ963">
        <v>-1.36446825205216e-06</v>
      </c>
      <c r="FA963">
        <v>5.78542989185787e-10</v>
      </c>
      <c r="FB963">
        <v>-1.1099058739466</v>
      </c>
      <c r="FC963">
        <v>-0.0508365997127688</v>
      </c>
      <c r="FD963">
        <v>0.00161886503163497</v>
      </c>
      <c r="FE963">
        <v>-2.08621555845513e-05</v>
      </c>
      <c r="FF963">
        <v>0</v>
      </c>
      <c r="FG963">
        <v>2096</v>
      </c>
      <c r="FH963">
        <v>2</v>
      </c>
      <c r="FI963">
        <v>28</v>
      </c>
      <c r="FJ963">
        <v>33</v>
      </c>
      <c r="FK963">
        <v>32.9</v>
      </c>
      <c r="FL963">
        <v>18</v>
      </c>
      <c r="FM963">
        <v>497.06</v>
      </c>
      <c r="FN963">
        <v>521.471</v>
      </c>
      <c r="FO963">
        <v>48.9536</v>
      </c>
      <c r="FP963">
        <v>27.9413</v>
      </c>
      <c r="FQ963">
        <v>30.0006</v>
      </c>
      <c r="FR963">
        <v>27.5706</v>
      </c>
      <c r="FS963">
        <v>27.5054</v>
      </c>
      <c r="FT963">
        <v>21.7724</v>
      </c>
      <c r="FU963">
        <v>0</v>
      </c>
      <c r="FV963">
        <v>57.3236</v>
      </c>
      <c r="FW963">
        <v>49</v>
      </c>
      <c r="FX963">
        <v>420</v>
      </c>
      <c r="FY963">
        <v>22.7578</v>
      </c>
      <c r="FZ963">
        <v>101.542</v>
      </c>
      <c r="GA963">
        <v>96.0023</v>
      </c>
    </row>
    <row r="964" spans="1:183">
      <c r="A964">
        <v>948</v>
      </c>
      <c r="B964">
        <v>1625679110.5</v>
      </c>
      <c r="C964">
        <v>1894.40000009537</v>
      </c>
      <c r="D964" t="s">
        <v>2202</v>
      </c>
      <c r="E964" t="s">
        <v>2203</v>
      </c>
      <c r="F964">
        <v>1</v>
      </c>
      <c r="G964" t="s">
        <v>302</v>
      </c>
      <c r="H964">
        <v>1625679109.5</v>
      </c>
      <c r="I964">
        <f>(J964)/1000</f>
        <v>0</v>
      </c>
      <c r="J964">
        <f>1000*CJ964*AH964*(CF964-CG964)/(100*BY964*(1000-AH964*CF964))</f>
        <v>0</v>
      </c>
      <c r="K964">
        <f>CJ964*AH964*(CE964-CD964*(1000-AH964*CG964)/(1000-AH964*CF964))/(100*BY964)</f>
        <v>0</v>
      </c>
      <c r="L964">
        <f>CD964 - IF(AH964&gt;1, K964*BY964*100.0/(AJ964*CR964), 0)</f>
        <v>0</v>
      </c>
      <c r="M964">
        <f>((S964-I964/2)*L964-K964)/(S964+I964/2)</f>
        <v>0</v>
      </c>
      <c r="N964">
        <f>M964*(CK964+CL964)/1000.0</f>
        <v>0</v>
      </c>
      <c r="O964">
        <f>(CD964 - IF(AH964&gt;1, K964*BY964*100.0/(AJ964*CR964), 0))*(CK964+CL964)/1000.0</f>
        <v>0</v>
      </c>
      <c r="P964">
        <f>2.0/((1/R964-1/Q964)+SIGN(R964)*SQRT((1/R964-1/Q964)*(1/R964-1/Q964) + 4*BZ964/((BZ964+1)*(BZ964+1))*(2*1/R964*1/Q964-1/Q964*1/Q964)))</f>
        <v>0</v>
      </c>
      <c r="Q964">
        <f>IF(LEFT(CA964,1)&lt;&gt;"0",IF(LEFT(CA964,1)="1",3.0,CB964),$D$5+$E$5*(CR964*CK964/($K$5*1000))+$F$5*(CR964*CK964/($K$5*1000))*MAX(MIN(BY964,$J$5),$I$5)*MAX(MIN(BY964,$J$5),$I$5)+$G$5*MAX(MIN(BY964,$J$5),$I$5)*(CR964*CK964/($K$5*1000))+$H$5*(CR964*CK964/($K$5*1000))*(CR964*CK964/($K$5*1000)))</f>
        <v>0</v>
      </c>
      <c r="R964">
        <f>I964*(1000-(1000*0.61365*exp(17.502*V964/(240.97+V964))/(CK964+CL964)+CF964)/2)/(1000*0.61365*exp(17.502*V964/(240.97+V964))/(CK964+CL964)-CF964)</f>
        <v>0</v>
      </c>
      <c r="S964">
        <f>1/((BZ964+1)/(P964/1.6)+1/(Q964/1.37)) + BZ964/((BZ964+1)/(P964/1.6) + BZ964/(Q964/1.37))</f>
        <v>0</v>
      </c>
      <c r="T964">
        <f>(BU964*BX964)</f>
        <v>0</v>
      </c>
      <c r="U964">
        <f>(CM964+(T964+2*0.95*5.67E-8*(((CM964+$B$7)+273)^4-(CM964+273)^4)-44100*I964)/(1.84*29.3*Q964+8*0.95*5.67E-8*(CM964+273)^3))</f>
        <v>0</v>
      </c>
      <c r="V964">
        <f>($C$7*CN964+$D$7*CO964+$E$7*U964)</f>
        <v>0</v>
      </c>
      <c r="W964">
        <f>0.61365*exp(17.502*V964/(240.97+V964))</f>
        <v>0</v>
      </c>
      <c r="X964">
        <f>(Y964/Z964*100)</f>
        <v>0</v>
      </c>
      <c r="Y964">
        <f>CF964*(CK964+CL964)/1000</f>
        <v>0</v>
      </c>
      <c r="Z964">
        <f>0.61365*exp(17.502*CM964/(240.97+CM964))</f>
        <v>0</v>
      </c>
      <c r="AA964">
        <f>(W964-CF964*(CK964+CL964)/1000)</f>
        <v>0</v>
      </c>
      <c r="AB964">
        <f>(-I964*44100)</f>
        <v>0</v>
      </c>
      <c r="AC964">
        <f>2*29.3*Q964*0.92*(CM964-V964)</f>
        <v>0</v>
      </c>
      <c r="AD964">
        <f>2*0.95*5.67E-8*(((CM964+$B$7)+273)^4-(V964+273)^4)</f>
        <v>0</v>
      </c>
      <c r="AE964">
        <f>T964+AD964+AB964+AC964</f>
        <v>0</v>
      </c>
      <c r="AF964">
        <v>0</v>
      </c>
      <c r="AG964">
        <v>0</v>
      </c>
      <c r="AH964">
        <f>IF(AF964*$H$13&gt;=AJ964,1.0,(AJ964/(AJ964-AF964*$H$13)))</f>
        <v>0</v>
      </c>
      <c r="AI964">
        <f>(AH964-1)*100</f>
        <v>0</v>
      </c>
      <c r="AJ964">
        <f>MAX(0,($B$13+$C$13*CR964)/(1+$D$13*CR964)*CK964/(CM964+273)*$E$13)</f>
        <v>0</v>
      </c>
      <c r="AK964" t="s">
        <v>303</v>
      </c>
      <c r="AL964" t="s">
        <v>303</v>
      </c>
      <c r="AM964">
        <v>0</v>
      </c>
      <c r="AN964">
        <v>0</v>
      </c>
      <c r="AO964">
        <f>1-AM964/AN964</f>
        <v>0</v>
      </c>
      <c r="AP964">
        <v>0</v>
      </c>
      <c r="AQ964" t="s">
        <v>303</v>
      </c>
      <c r="AR964" t="s">
        <v>303</v>
      </c>
      <c r="AS964">
        <v>0</v>
      </c>
      <c r="AT964">
        <v>0</v>
      </c>
      <c r="AU964">
        <f>1-AS964/AT964</f>
        <v>0</v>
      </c>
      <c r="AV964">
        <v>0.5</v>
      </c>
      <c r="AW964">
        <f>BV964</f>
        <v>0</v>
      </c>
      <c r="AX964">
        <f>K964</f>
        <v>0</v>
      </c>
      <c r="AY964">
        <f>AU964*AV964*AW964</f>
        <v>0</v>
      </c>
      <c r="AZ964">
        <f>(AX964-AP964)/AW964</f>
        <v>0</v>
      </c>
      <c r="BA964">
        <f>(AN964-AT964)/AT964</f>
        <v>0</v>
      </c>
      <c r="BB964">
        <f>AM964/(AO964+AM964/AT964)</f>
        <v>0</v>
      </c>
      <c r="BC964" t="s">
        <v>303</v>
      </c>
      <c r="BD964">
        <v>0</v>
      </c>
      <c r="BE964">
        <f>IF(BD964&lt;&gt;0, BD964, BB964)</f>
        <v>0</v>
      </c>
      <c r="BF964">
        <f>1-BE964/AT964</f>
        <v>0</v>
      </c>
      <c r="BG964">
        <f>(AT964-AS964)/(AT964-BE964)</f>
        <v>0</v>
      </c>
      <c r="BH964">
        <f>(AN964-AT964)/(AN964-BE964)</f>
        <v>0</v>
      </c>
      <c r="BI964">
        <f>(AT964-AS964)/(AT964-AM964)</f>
        <v>0</v>
      </c>
      <c r="BJ964">
        <f>(AN964-AT964)/(AN964-AM964)</f>
        <v>0</v>
      </c>
      <c r="BK964">
        <f>(BG964*BE964/AS964)</f>
        <v>0</v>
      </c>
      <c r="BL964">
        <f>(1-BK964)</f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f>$B$11*CS964+$C$11*CT964+$F$11*CU964*(1-CX964)</f>
        <v>0</v>
      </c>
      <c r="BV964">
        <f>BU964*BW964</f>
        <v>0</v>
      </c>
      <c r="BW964">
        <f>($B$11*$D$9+$C$11*$D$9+$F$11*((DH964+CZ964)/MAX(DH964+CZ964+DI964, 0.1)*$I$9+DI964/MAX(DH964+CZ964+DI964, 0.1)*$J$9))/($B$11+$C$11+$F$11)</f>
        <v>0</v>
      </c>
      <c r="BX964">
        <f>($B$11*$K$9+$C$11*$K$9+$F$11*((DH964+CZ964)/MAX(DH964+CZ964+DI964, 0.1)*$P$9+DI964/MAX(DH964+CZ964+DI964, 0.1)*$Q$9))/($B$11+$C$11+$F$11)</f>
        <v>0</v>
      </c>
      <c r="BY964">
        <v>6</v>
      </c>
      <c r="BZ964">
        <v>0.5</v>
      </c>
      <c r="CA964" t="s">
        <v>304</v>
      </c>
      <c r="CB964">
        <v>2</v>
      </c>
      <c r="CC964">
        <v>1625679109.5</v>
      </c>
      <c r="CD964">
        <v>407.151</v>
      </c>
      <c r="CE964">
        <v>419.956</v>
      </c>
      <c r="CF964">
        <v>27.446</v>
      </c>
      <c r="CG964">
        <v>22.7083</v>
      </c>
      <c r="CH964">
        <v>421.493666666667</v>
      </c>
      <c r="CI964">
        <v>29.1792333333333</v>
      </c>
      <c r="CJ964">
        <v>500.078</v>
      </c>
      <c r="CK964">
        <v>100.417333333333</v>
      </c>
      <c r="CL964">
        <v>0.0999131333333333</v>
      </c>
      <c r="CM964">
        <v>41.3422666666667</v>
      </c>
      <c r="CN964">
        <v>40.0285666666667</v>
      </c>
      <c r="CO964">
        <v>999.9</v>
      </c>
      <c r="CP964">
        <v>0</v>
      </c>
      <c r="CQ964">
        <v>0</v>
      </c>
      <c r="CR964">
        <v>10019.4</v>
      </c>
      <c r="CS964">
        <v>0</v>
      </c>
      <c r="CT964">
        <v>5.45621333333333</v>
      </c>
      <c r="CU964">
        <v>1045.95333333333</v>
      </c>
      <c r="CV964">
        <v>0.961989</v>
      </c>
      <c r="CW964">
        <v>0.0380115</v>
      </c>
      <c r="CX964">
        <v>0</v>
      </c>
      <c r="CY964">
        <v>1020.59</v>
      </c>
      <c r="CZ964">
        <v>4.99912</v>
      </c>
      <c r="DA964">
        <v>10770.5666666667</v>
      </c>
      <c r="DB964">
        <v>6712.48666666667</v>
      </c>
      <c r="DC964">
        <v>40.937</v>
      </c>
      <c r="DD964">
        <v>42.812</v>
      </c>
      <c r="DE964">
        <v>42</v>
      </c>
      <c r="DF964">
        <v>42.7703333333333</v>
      </c>
      <c r="DG964">
        <v>43.854</v>
      </c>
      <c r="DH964">
        <v>1001.38333333333</v>
      </c>
      <c r="DI964">
        <v>39.57</v>
      </c>
      <c r="DJ964">
        <v>0</v>
      </c>
      <c r="DK964">
        <v>1625679111.2</v>
      </c>
      <c r="DL964">
        <v>0</v>
      </c>
      <c r="DM964">
        <v>1021.37230769231</v>
      </c>
      <c r="DN964">
        <v>-6.88820513735808</v>
      </c>
      <c r="DO964">
        <v>-133.44957323104</v>
      </c>
      <c r="DP964">
        <v>10792.3384615385</v>
      </c>
      <c r="DQ964">
        <v>15</v>
      </c>
      <c r="DR964">
        <v>1625677134.6</v>
      </c>
      <c r="DS964" t="s">
        <v>305</v>
      </c>
      <c r="DT964">
        <v>1625677128.6</v>
      </c>
      <c r="DU964">
        <v>1625677134.6</v>
      </c>
      <c r="DV964">
        <v>2</v>
      </c>
      <c r="DW964">
        <v>0.041</v>
      </c>
      <c r="DX964">
        <v>0.026</v>
      </c>
      <c r="DY964">
        <v>-14.347</v>
      </c>
      <c r="DZ964">
        <v>-1.389</v>
      </c>
      <c r="EA964">
        <v>420</v>
      </c>
      <c r="EB964">
        <v>5</v>
      </c>
      <c r="EC964">
        <v>0.14</v>
      </c>
      <c r="ED964">
        <v>0.08</v>
      </c>
      <c r="EE964">
        <v>-12.8852585365854</v>
      </c>
      <c r="EF964">
        <v>0.709680836236933</v>
      </c>
      <c r="EG964">
        <v>0.0746494538741717</v>
      </c>
      <c r="EH964">
        <v>0</v>
      </c>
      <c r="EI964">
        <v>1021.69371428571</v>
      </c>
      <c r="EJ964">
        <v>-7.10935420743473</v>
      </c>
      <c r="EK964">
        <v>0.740652552875923</v>
      </c>
      <c r="EL964">
        <v>1</v>
      </c>
      <c r="EM964">
        <v>4.74197487804878</v>
      </c>
      <c r="EN964">
        <v>-0.00803268292682614</v>
      </c>
      <c r="EO964">
        <v>0.0064930571257911</v>
      </c>
      <c r="EP964">
        <v>1</v>
      </c>
      <c r="EQ964">
        <v>2</v>
      </c>
      <c r="ER964">
        <v>3</v>
      </c>
      <c r="ES964" t="s">
        <v>349</v>
      </c>
      <c r="ET964">
        <v>100</v>
      </c>
      <c r="EU964">
        <v>100</v>
      </c>
      <c r="EV964">
        <v>-14.343</v>
      </c>
      <c r="EW964">
        <v>-1.7334</v>
      </c>
      <c r="EX964">
        <v>-14.3476998515065</v>
      </c>
      <c r="EY964">
        <v>0.000485247639819423</v>
      </c>
      <c r="EZ964">
        <v>-1.36446825205216e-06</v>
      </c>
      <c r="FA964">
        <v>5.78542989185787e-10</v>
      </c>
      <c r="FB964">
        <v>-1.1099058739466</v>
      </c>
      <c r="FC964">
        <v>-0.0508365997127688</v>
      </c>
      <c r="FD964">
        <v>0.00161886503163497</v>
      </c>
      <c r="FE964">
        <v>-2.08621555845513e-05</v>
      </c>
      <c r="FF964">
        <v>0</v>
      </c>
      <c r="FG964">
        <v>2096</v>
      </c>
      <c r="FH964">
        <v>2</v>
      </c>
      <c r="FI964">
        <v>28</v>
      </c>
      <c r="FJ964">
        <v>33</v>
      </c>
      <c r="FK964">
        <v>32.9</v>
      </c>
      <c r="FL964">
        <v>18</v>
      </c>
      <c r="FM964">
        <v>497.08</v>
      </c>
      <c r="FN964">
        <v>521.549</v>
      </c>
      <c r="FO964">
        <v>48.9663</v>
      </c>
      <c r="FP964">
        <v>27.9441</v>
      </c>
      <c r="FQ964">
        <v>30.0007</v>
      </c>
      <c r="FR964">
        <v>27.573</v>
      </c>
      <c r="FS964">
        <v>27.5078</v>
      </c>
      <c r="FT964">
        <v>21.7743</v>
      </c>
      <c r="FU964">
        <v>0</v>
      </c>
      <c r="FV964">
        <v>57.7395</v>
      </c>
      <c r="FW964">
        <v>49</v>
      </c>
      <c r="FX964">
        <v>420</v>
      </c>
      <c r="FY964">
        <v>22.8819</v>
      </c>
      <c r="FZ964">
        <v>101.541</v>
      </c>
      <c r="GA964">
        <v>96.0007</v>
      </c>
    </row>
    <row r="965" spans="1:183">
      <c r="A965">
        <v>949</v>
      </c>
      <c r="B965">
        <v>1625679112.5</v>
      </c>
      <c r="C965">
        <v>1896.40000009537</v>
      </c>
      <c r="D965" t="s">
        <v>2204</v>
      </c>
      <c r="E965" t="s">
        <v>2205</v>
      </c>
      <c r="F965">
        <v>1</v>
      </c>
      <c r="G965" t="s">
        <v>302</v>
      </c>
      <c r="H965">
        <v>1625679111.5</v>
      </c>
      <c r="I965">
        <f>(J965)/1000</f>
        <v>0</v>
      </c>
      <c r="J965">
        <f>1000*CJ965*AH965*(CF965-CG965)/(100*BY965*(1000-AH965*CF965))</f>
        <v>0</v>
      </c>
      <c r="K965">
        <f>CJ965*AH965*(CE965-CD965*(1000-AH965*CG965)/(1000-AH965*CF965))/(100*BY965)</f>
        <v>0</v>
      </c>
      <c r="L965">
        <f>CD965 - IF(AH965&gt;1, K965*BY965*100.0/(AJ965*CR965), 0)</f>
        <v>0</v>
      </c>
      <c r="M965">
        <f>((S965-I965/2)*L965-K965)/(S965+I965/2)</f>
        <v>0</v>
      </c>
      <c r="N965">
        <f>M965*(CK965+CL965)/1000.0</f>
        <v>0</v>
      </c>
      <c r="O965">
        <f>(CD965 - IF(AH965&gt;1, K965*BY965*100.0/(AJ965*CR965), 0))*(CK965+CL965)/1000.0</f>
        <v>0</v>
      </c>
      <c r="P965">
        <f>2.0/((1/R965-1/Q965)+SIGN(R965)*SQRT((1/R965-1/Q965)*(1/R965-1/Q965) + 4*BZ965/((BZ965+1)*(BZ965+1))*(2*1/R965*1/Q965-1/Q965*1/Q965)))</f>
        <v>0</v>
      </c>
      <c r="Q965">
        <f>IF(LEFT(CA965,1)&lt;&gt;"0",IF(LEFT(CA965,1)="1",3.0,CB965),$D$5+$E$5*(CR965*CK965/($K$5*1000))+$F$5*(CR965*CK965/($K$5*1000))*MAX(MIN(BY965,$J$5),$I$5)*MAX(MIN(BY965,$J$5),$I$5)+$G$5*MAX(MIN(BY965,$J$5),$I$5)*(CR965*CK965/($K$5*1000))+$H$5*(CR965*CK965/($K$5*1000))*(CR965*CK965/($K$5*1000)))</f>
        <v>0</v>
      </c>
      <c r="R965">
        <f>I965*(1000-(1000*0.61365*exp(17.502*V965/(240.97+V965))/(CK965+CL965)+CF965)/2)/(1000*0.61365*exp(17.502*V965/(240.97+V965))/(CK965+CL965)-CF965)</f>
        <v>0</v>
      </c>
      <c r="S965">
        <f>1/((BZ965+1)/(P965/1.6)+1/(Q965/1.37)) + BZ965/((BZ965+1)/(P965/1.6) + BZ965/(Q965/1.37))</f>
        <v>0</v>
      </c>
      <c r="T965">
        <f>(BU965*BX965)</f>
        <v>0</v>
      </c>
      <c r="U965">
        <f>(CM965+(T965+2*0.95*5.67E-8*(((CM965+$B$7)+273)^4-(CM965+273)^4)-44100*I965)/(1.84*29.3*Q965+8*0.95*5.67E-8*(CM965+273)^3))</f>
        <v>0</v>
      </c>
      <c r="V965">
        <f>($C$7*CN965+$D$7*CO965+$E$7*U965)</f>
        <v>0</v>
      </c>
      <c r="W965">
        <f>0.61365*exp(17.502*V965/(240.97+V965))</f>
        <v>0</v>
      </c>
      <c r="X965">
        <f>(Y965/Z965*100)</f>
        <v>0</v>
      </c>
      <c r="Y965">
        <f>CF965*(CK965+CL965)/1000</f>
        <v>0</v>
      </c>
      <c r="Z965">
        <f>0.61365*exp(17.502*CM965/(240.97+CM965))</f>
        <v>0</v>
      </c>
      <c r="AA965">
        <f>(W965-CF965*(CK965+CL965)/1000)</f>
        <v>0</v>
      </c>
      <c r="AB965">
        <f>(-I965*44100)</f>
        <v>0</v>
      </c>
      <c r="AC965">
        <f>2*29.3*Q965*0.92*(CM965-V965)</f>
        <v>0</v>
      </c>
      <c r="AD965">
        <f>2*0.95*5.67E-8*(((CM965+$B$7)+273)^4-(V965+273)^4)</f>
        <v>0</v>
      </c>
      <c r="AE965">
        <f>T965+AD965+AB965+AC965</f>
        <v>0</v>
      </c>
      <c r="AF965">
        <v>0</v>
      </c>
      <c r="AG965">
        <v>0</v>
      </c>
      <c r="AH965">
        <f>IF(AF965*$H$13&gt;=AJ965,1.0,(AJ965/(AJ965-AF965*$H$13)))</f>
        <v>0</v>
      </c>
      <c r="AI965">
        <f>(AH965-1)*100</f>
        <v>0</v>
      </c>
      <c r="AJ965">
        <f>MAX(0,($B$13+$C$13*CR965)/(1+$D$13*CR965)*CK965/(CM965+273)*$E$13)</f>
        <v>0</v>
      </c>
      <c r="AK965" t="s">
        <v>303</v>
      </c>
      <c r="AL965" t="s">
        <v>303</v>
      </c>
      <c r="AM965">
        <v>0</v>
      </c>
      <c r="AN965">
        <v>0</v>
      </c>
      <c r="AO965">
        <f>1-AM965/AN965</f>
        <v>0</v>
      </c>
      <c r="AP965">
        <v>0</v>
      </c>
      <c r="AQ965" t="s">
        <v>303</v>
      </c>
      <c r="AR965" t="s">
        <v>303</v>
      </c>
      <c r="AS965">
        <v>0</v>
      </c>
      <c r="AT965">
        <v>0</v>
      </c>
      <c r="AU965">
        <f>1-AS965/AT965</f>
        <v>0</v>
      </c>
      <c r="AV965">
        <v>0.5</v>
      </c>
      <c r="AW965">
        <f>BV965</f>
        <v>0</v>
      </c>
      <c r="AX965">
        <f>K965</f>
        <v>0</v>
      </c>
      <c r="AY965">
        <f>AU965*AV965*AW965</f>
        <v>0</v>
      </c>
      <c r="AZ965">
        <f>(AX965-AP965)/AW965</f>
        <v>0</v>
      </c>
      <c r="BA965">
        <f>(AN965-AT965)/AT965</f>
        <v>0</v>
      </c>
      <c r="BB965">
        <f>AM965/(AO965+AM965/AT965)</f>
        <v>0</v>
      </c>
      <c r="BC965" t="s">
        <v>303</v>
      </c>
      <c r="BD965">
        <v>0</v>
      </c>
      <c r="BE965">
        <f>IF(BD965&lt;&gt;0, BD965, BB965)</f>
        <v>0</v>
      </c>
      <c r="BF965">
        <f>1-BE965/AT965</f>
        <v>0</v>
      </c>
      <c r="BG965">
        <f>(AT965-AS965)/(AT965-BE965)</f>
        <v>0</v>
      </c>
      <c r="BH965">
        <f>(AN965-AT965)/(AN965-BE965)</f>
        <v>0</v>
      </c>
      <c r="BI965">
        <f>(AT965-AS965)/(AT965-AM965)</f>
        <v>0</v>
      </c>
      <c r="BJ965">
        <f>(AN965-AT965)/(AN965-AM965)</f>
        <v>0</v>
      </c>
      <c r="BK965">
        <f>(BG965*BE965/AS965)</f>
        <v>0</v>
      </c>
      <c r="BL965">
        <f>(1-BK965)</f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f>$B$11*CS965+$C$11*CT965+$F$11*CU965*(1-CX965)</f>
        <v>0</v>
      </c>
      <c r="BV965">
        <f>BU965*BW965</f>
        <v>0</v>
      </c>
      <c r="BW965">
        <f>($B$11*$D$9+$C$11*$D$9+$F$11*((DH965+CZ965)/MAX(DH965+CZ965+DI965, 0.1)*$I$9+DI965/MAX(DH965+CZ965+DI965, 0.1)*$J$9))/($B$11+$C$11+$F$11)</f>
        <v>0</v>
      </c>
      <c r="BX965">
        <f>($B$11*$K$9+$C$11*$K$9+$F$11*((DH965+CZ965)/MAX(DH965+CZ965+DI965, 0.1)*$P$9+DI965/MAX(DH965+CZ965+DI965, 0.1)*$Q$9))/($B$11+$C$11+$F$11)</f>
        <v>0</v>
      </c>
      <c r="BY965">
        <v>6</v>
      </c>
      <c r="BZ965">
        <v>0.5</v>
      </c>
      <c r="CA965" t="s">
        <v>304</v>
      </c>
      <c r="CB965">
        <v>2</v>
      </c>
      <c r="CC965">
        <v>1625679111.5</v>
      </c>
      <c r="CD965">
        <v>407.172666666667</v>
      </c>
      <c r="CE965">
        <v>419.948333333333</v>
      </c>
      <c r="CF965">
        <v>27.4797666666667</v>
      </c>
      <c r="CG965">
        <v>22.7355666666667</v>
      </c>
      <c r="CH965">
        <v>421.514666666667</v>
      </c>
      <c r="CI965">
        <v>29.2133</v>
      </c>
      <c r="CJ965">
        <v>499.967333333333</v>
      </c>
      <c r="CK965">
        <v>100.416333333333</v>
      </c>
      <c r="CL965">
        <v>0.0995901333333333</v>
      </c>
      <c r="CM965">
        <v>41.3591333333333</v>
      </c>
      <c r="CN965">
        <v>40.0477666666667</v>
      </c>
      <c r="CO965">
        <v>999.9</v>
      </c>
      <c r="CP965">
        <v>0</v>
      </c>
      <c r="CQ965">
        <v>0</v>
      </c>
      <c r="CR965">
        <v>10004.3933333333</v>
      </c>
      <c r="CS965">
        <v>0</v>
      </c>
      <c r="CT965">
        <v>5.42956</v>
      </c>
      <c r="CU965">
        <v>1046.05333333333</v>
      </c>
      <c r="CV965">
        <v>0.961992333333333</v>
      </c>
      <c r="CW965">
        <v>0.0380078333333333</v>
      </c>
      <c r="CX965">
        <v>0</v>
      </c>
      <c r="CY965">
        <v>1020.58333333333</v>
      </c>
      <c r="CZ965">
        <v>4.99912</v>
      </c>
      <c r="DA965">
        <v>10776.4666666667</v>
      </c>
      <c r="DB965">
        <v>6713.13666666667</v>
      </c>
      <c r="DC965">
        <v>40.833</v>
      </c>
      <c r="DD965">
        <v>42.812</v>
      </c>
      <c r="DE965">
        <v>42.1453333333333</v>
      </c>
      <c r="DF965">
        <v>42.8333333333333</v>
      </c>
      <c r="DG965">
        <v>43.8536666666667</v>
      </c>
      <c r="DH965">
        <v>1001.48333333333</v>
      </c>
      <c r="DI965">
        <v>39.57</v>
      </c>
      <c r="DJ965">
        <v>0</v>
      </c>
      <c r="DK965">
        <v>1625679113.6</v>
      </c>
      <c r="DL965">
        <v>0</v>
      </c>
      <c r="DM965">
        <v>1021.10307692308</v>
      </c>
      <c r="DN965">
        <v>-6.58051281846922</v>
      </c>
      <c r="DO965">
        <v>-142.010256819113</v>
      </c>
      <c r="DP965">
        <v>10788.1307692308</v>
      </c>
      <c r="DQ965">
        <v>15</v>
      </c>
      <c r="DR965">
        <v>1625677134.6</v>
      </c>
      <c r="DS965" t="s">
        <v>305</v>
      </c>
      <c r="DT965">
        <v>1625677128.6</v>
      </c>
      <c r="DU965">
        <v>1625677134.6</v>
      </c>
      <c r="DV965">
        <v>2</v>
      </c>
      <c r="DW965">
        <v>0.041</v>
      </c>
      <c r="DX965">
        <v>0.026</v>
      </c>
      <c r="DY965">
        <v>-14.347</v>
      </c>
      <c r="DZ965">
        <v>-1.389</v>
      </c>
      <c r="EA965">
        <v>420</v>
      </c>
      <c r="EB965">
        <v>5</v>
      </c>
      <c r="EC965">
        <v>0.14</v>
      </c>
      <c r="ED965">
        <v>0.08</v>
      </c>
      <c r="EE965">
        <v>-12.8628780487805</v>
      </c>
      <c r="EF965">
        <v>0.643369337979119</v>
      </c>
      <c r="EG965">
        <v>0.0686089218126208</v>
      </c>
      <c r="EH965">
        <v>0</v>
      </c>
      <c r="EI965">
        <v>1021.42636363636</v>
      </c>
      <c r="EJ965">
        <v>-6.61845685794033</v>
      </c>
      <c r="EK965">
        <v>0.659801706583892</v>
      </c>
      <c r="EL965">
        <v>1</v>
      </c>
      <c r="EM965">
        <v>4.74281585365854</v>
      </c>
      <c r="EN965">
        <v>-0.0188525435539981</v>
      </c>
      <c r="EO965">
        <v>0.0060837147571921</v>
      </c>
      <c r="EP965">
        <v>1</v>
      </c>
      <c r="EQ965">
        <v>2</v>
      </c>
      <c r="ER965">
        <v>3</v>
      </c>
      <c r="ES965" t="s">
        <v>349</v>
      </c>
      <c r="ET965">
        <v>100</v>
      </c>
      <c r="EU965">
        <v>100</v>
      </c>
      <c r="EV965">
        <v>-14.342</v>
      </c>
      <c r="EW965">
        <v>-1.7337</v>
      </c>
      <c r="EX965">
        <v>-14.3476998515065</v>
      </c>
      <c r="EY965">
        <v>0.000485247639819423</v>
      </c>
      <c r="EZ965">
        <v>-1.36446825205216e-06</v>
      </c>
      <c r="FA965">
        <v>5.78542989185787e-10</v>
      </c>
      <c r="FB965">
        <v>-1.1099058739466</v>
      </c>
      <c r="FC965">
        <v>-0.0508365997127688</v>
      </c>
      <c r="FD965">
        <v>0.00161886503163497</v>
      </c>
      <c r="FE965">
        <v>-2.08621555845513e-05</v>
      </c>
      <c r="FF965">
        <v>0</v>
      </c>
      <c r="FG965">
        <v>2096</v>
      </c>
      <c r="FH965">
        <v>2</v>
      </c>
      <c r="FI965">
        <v>28</v>
      </c>
      <c r="FJ965">
        <v>33.1</v>
      </c>
      <c r="FK965">
        <v>33</v>
      </c>
      <c r="FL965">
        <v>18</v>
      </c>
      <c r="FM965">
        <v>496.961</v>
      </c>
      <c r="FN965">
        <v>521.469</v>
      </c>
      <c r="FO965">
        <v>48.9841</v>
      </c>
      <c r="FP965">
        <v>27.9484</v>
      </c>
      <c r="FQ965">
        <v>30.0006</v>
      </c>
      <c r="FR965">
        <v>27.5764</v>
      </c>
      <c r="FS965">
        <v>27.5111</v>
      </c>
      <c r="FT965">
        <v>21.7739</v>
      </c>
      <c r="FU965">
        <v>0</v>
      </c>
      <c r="FV965">
        <v>57.7395</v>
      </c>
      <c r="FW965">
        <v>49</v>
      </c>
      <c r="FX965">
        <v>420</v>
      </c>
      <c r="FY965">
        <v>22.8911</v>
      </c>
      <c r="FZ965">
        <v>101.541</v>
      </c>
      <c r="GA965">
        <v>95.9995</v>
      </c>
    </row>
    <row r="966" spans="1:183">
      <c r="A966">
        <v>950</v>
      </c>
      <c r="B966">
        <v>1625679114.5</v>
      </c>
      <c r="C966">
        <v>1898.40000009537</v>
      </c>
      <c r="D966" t="s">
        <v>2206</v>
      </c>
      <c r="E966" t="s">
        <v>2207</v>
      </c>
      <c r="F966">
        <v>1</v>
      </c>
      <c r="G966" t="s">
        <v>302</v>
      </c>
      <c r="H966">
        <v>1625679113.5</v>
      </c>
      <c r="I966">
        <f>(J966)/1000</f>
        <v>0</v>
      </c>
      <c r="J966">
        <f>1000*CJ966*AH966*(CF966-CG966)/(100*BY966*(1000-AH966*CF966))</f>
        <v>0</v>
      </c>
      <c r="K966">
        <f>CJ966*AH966*(CE966-CD966*(1000-AH966*CG966)/(1000-AH966*CF966))/(100*BY966)</f>
        <v>0</v>
      </c>
      <c r="L966">
        <f>CD966 - IF(AH966&gt;1, K966*BY966*100.0/(AJ966*CR966), 0)</f>
        <v>0</v>
      </c>
      <c r="M966">
        <f>((S966-I966/2)*L966-K966)/(S966+I966/2)</f>
        <v>0</v>
      </c>
      <c r="N966">
        <f>M966*(CK966+CL966)/1000.0</f>
        <v>0</v>
      </c>
      <c r="O966">
        <f>(CD966 - IF(AH966&gt;1, K966*BY966*100.0/(AJ966*CR966), 0))*(CK966+CL966)/1000.0</f>
        <v>0</v>
      </c>
      <c r="P966">
        <f>2.0/((1/R966-1/Q966)+SIGN(R966)*SQRT((1/R966-1/Q966)*(1/R966-1/Q966) + 4*BZ966/((BZ966+1)*(BZ966+1))*(2*1/R966*1/Q966-1/Q966*1/Q966)))</f>
        <v>0</v>
      </c>
      <c r="Q966">
        <f>IF(LEFT(CA966,1)&lt;&gt;"0",IF(LEFT(CA966,1)="1",3.0,CB966),$D$5+$E$5*(CR966*CK966/($K$5*1000))+$F$5*(CR966*CK966/($K$5*1000))*MAX(MIN(BY966,$J$5),$I$5)*MAX(MIN(BY966,$J$5),$I$5)+$G$5*MAX(MIN(BY966,$J$5),$I$5)*(CR966*CK966/($K$5*1000))+$H$5*(CR966*CK966/($K$5*1000))*(CR966*CK966/($K$5*1000)))</f>
        <v>0</v>
      </c>
      <c r="R966">
        <f>I966*(1000-(1000*0.61365*exp(17.502*V966/(240.97+V966))/(CK966+CL966)+CF966)/2)/(1000*0.61365*exp(17.502*V966/(240.97+V966))/(CK966+CL966)-CF966)</f>
        <v>0</v>
      </c>
      <c r="S966">
        <f>1/((BZ966+1)/(P966/1.6)+1/(Q966/1.37)) + BZ966/((BZ966+1)/(P966/1.6) + BZ966/(Q966/1.37))</f>
        <v>0</v>
      </c>
      <c r="T966">
        <f>(BU966*BX966)</f>
        <v>0</v>
      </c>
      <c r="U966">
        <f>(CM966+(T966+2*0.95*5.67E-8*(((CM966+$B$7)+273)^4-(CM966+273)^4)-44100*I966)/(1.84*29.3*Q966+8*0.95*5.67E-8*(CM966+273)^3))</f>
        <v>0</v>
      </c>
      <c r="V966">
        <f>($C$7*CN966+$D$7*CO966+$E$7*U966)</f>
        <v>0</v>
      </c>
      <c r="W966">
        <f>0.61365*exp(17.502*V966/(240.97+V966))</f>
        <v>0</v>
      </c>
      <c r="X966">
        <f>(Y966/Z966*100)</f>
        <v>0</v>
      </c>
      <c r="Y966">
        <f>CF966*(CK966+CL966)/1000</f>
        <v>0</v>
      </c>
      <c r="Z966">
        <f>0.61365*exp(17.502*CM966/(240.97+CM966))</f>
        <v>0</v>
      </c>
      <c r="AA966">
        <f>(W966-CF966*(CK966+CL966)/1000)</f>
        <v>0</v>
      </c>
      <c r="AB966">
        <f>(-I966*44100)</f>
        <v>0</v>
      </c>
      <c r="AC966">
        <f>2*29.3*Q966*0.92*(CM966-V966)</f>
        <v>0</v>
      </c>
      <c r="AD966">
        <f>2*0.95*5.67E-8*(((CM966+$B$7)+273)^4-(V966+273)^4)</f>
        <v>0</v>
      </c>
      <c r="AE966">
        <f>T966+AD966+AB966+AC966</f>
        <v>0</v>
      </c>
      <c r="AF966">
        <v>0</v>
      </c>
      <c r="AG966">
        <v>0</v>
      </c>
      <c r="AH966">
        <f>IF(AF966*$H$13&gt;=AJ966,1.0,(AJ966/(AJ966-AF966*$H$13)))</f>
        <v>0</v>
      </c>
      <c r="AI966">
        <f>(AH966-1)*100</f>
        <v>0</v>
      </c>
      <c r="AJ966">
        <f>MAX(0,($B$13+$C$13*CR966)/(1+$D$13*CR966)*CK966/(CM966+273)*$E$13)</f>
        <v>0</v>
      </c>
      <c r="AK966" t="s">
        <v>303</v>
      </c>
      <c r="AL966" t="s">
        <v>303</v>
      </c>
      <c r="AM966">
        <v>0</v>
      </c>
      <c r="AN966">
        <v>0</v>
      </c>
      <c r="AO966">
        <f>1-AM966/AN966</f>
        <v>0</v>
      </c>
      <c r="AP966">
        <v>0</v>
      </c>
      <c r="AQ966" t="s">
        <v>303</v>
      </c>
      <c r="AR966" t="s">
        <v>303</v>
      </c>
      <c r="AS966">
        <v>0</v>
      </c>
      <c r="AT966">
        <v>0</v>
      </c>
      <c r="AU966">
        <f>1-AS966/AT966</f>
        <v>0</v>
      </c>
      <c r="AV966">
        <v>0.5</v>
      </c>
      <c r="AW966">
        <f>BV966</f>
        <v>0</v>
      </c>
      <c r="AX966">
        <f>K966</f>
        <v>0</v>
      </c>
      <c r="AY966">
        <f>AU966*AV966*AW966</f>
        <v>0</v>
      </c>
      <c r="AZ966">
        <f>(AX966-AP966)/AW966</f>
        <v>0</v>
      </c>
      <c r="BA966">
        <f>(AN966-AT966)/AT966</f>
        <v>0</v>
      </c>
      <c r="BB966">
        <f>AM966/(AO966+AM966/AT966)</f>
        <v>0</v>
      </c>
      <c r="BC966" t="s">
        <v>303</v>
      </c>
      <c r="BD966">
        <v>0</v>
      </c>
      <c r="BE966">
        <f>IF(BD966&lt;&gt;0, BD966, BB966)</f>
        <v>0</v>
      </c>
      <c r="BF966">
        <f>1-BE966/AT966</f>
        <v>0</v>
      </c>
      <c r="BG966">
        <f>(AT966-AS966)/(AT966-BE966)</f>
        <v>0</v>
      </c>
      <c r="BH966">
        <f>(AN966-AT966)/(AN966-BE966)</f>
        <v>0</v>
      </c>
      <c r="BI966">
        <f>(AT966-AS966)/(AT966-AM966)</f>
        <v>0</v>
      </c>
      <c r="BJ966">
        <f>(AN966-AT966)/(AN966-AM966)</f>
        <v>0</v>
      </c>
      <c r="BK966">
        <f>(BG966*BE966/AS966)</f>
        <v>0</v>
      </c>
      <c r="BL966">
        <f>(1-BK966)</f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f>$B$11*CS966+$C$11*CT966+$F$11*CU966*(1-CX966)</f>
        <v>0</v>
      </c>
      <c r="BV966">
        <f>BU966*BW966</f>
        <v>0</v>
      </c>
      <c r="BW966">
        <f>($B$11*$D$9+$C$11*$D$9+$F$11*((DH966+CZ966)/MAX(DH966+CZ966+DI966, 0.1)*$I$9+DI966/MAX(DH966+CZ966+DI966, 0.1)*$J$9))/($B$11+$C$11+$F$11)</f>
        <v>0</v>
      </c>
      <c r="BX966">
        <f>($B$11*$K$9+$C$11*$K$9+$F$11*((DH966+CZ966)/MAX(DH966+CZ966+DI966, 0.1)*$P$9+DI966/MAX(DH966+CZ966+DI966, 0.1)*$Q$9))/($B$11+$C$11+$F$11)</f>
        <v>0</v>
      </c>
      <c r="BY966">
        <v>6</v>
      </c>
      <c r="BZ966">
        <v>0.5</v>
      </c>
      <c r="CA966" t="s">
        <v>304</v>
      </c>
      <c r="CB966">
        <v>2</v>
      </c>
      <c r="CC966">
        <v>1625679113.5</v>
      </c>
      <c r="CD966">
        <v>407.171666666667</v>
      </c>
      <c r="CE966">
        <v>419.951</v>
      </c>
      <c r="CF966">
        <v>27.5108666666667</v>
      </c>
      <c r="CG966">
        <v>22.767</v>
      </c>
      <c r="CH966">
        <v>421.514333333333</v>
      </c>
      <c r="CI966">
        <v>29.2447333333333</v>
      </c>
      <c r="CJ966">
        <v>499.952666666667</v>
      </c>
      <c r="CK966">
        <v>100.416666666667</v>
      </c>
      <c r="CL966">
        <v>0.0999173666666667</v>
      </c>
      <c r="CM966">
        <v>41.3765666666667</v>
      </c>
      <c r="CN966">
        <v>40.0695666666667</v>
      </c>
      <c r="CO966">
        <v>999.9</v>
      </c>
      <c r="CP966">
        <v>0</v>
      </c>
      <c r="CQ966">
        <v>0</v>
      </c>
      <c r="CR966">
        <v>9975</v>
      </c>
      <c r="CS966">
        <v>0</v>
      </c>
      <c r="CT966">
        <v>5.43691333333333</v>
      </c>
      <c r="CU966">
        <v>1045.95</v>
      </c>
      <c r="CV966">
        <v>0.961989</v>
      </c>
      <c r="CW966">
        <v>0.0380115</v>
      </c>
      <c r="CX966">
        <v>0</v>
      </c>
      <c r="CY966">
        <v>1019.88</v>
      </c>
      <c r="CZ966">
        <v>4.99912</v>
      </c>
      <c r="DA966">
        <v>10770</v>
      </c>
      <c r="DB966">
        <v>6712.43</v>
      </c>
      <c r="DC966">
        <v>40.833</v>
      </c>
      <c r="DD966">
        <v>42.812</v>
      </c>
      <c r="DE966">
        <v>42.0413333333333</v>
      </c>
      <c r="DF966">
        <v>42.687</v>
      </c>
      <c r="DG966">
        <v>43.833</v>
      </c>
      <c r="DH966">
        <v>1001.38</v>
      </c>
      <c r="DI966">
        <v>39.57</v>
      </c>
      <c r="DJ966">
        <v>0</v>
      </c>
      <c r="DK966">
        <v>1625679115.4</v>
      </c>
      <c r="DL966">
        <v>0</v>
      </c>
      <c r="DM966">
        <v>1020.8564</v>
      </c>
      <c r="DN966">
        <v>-7.28384614662106</v>
      </c>
      <c r="DO966">
        <v>-151.323077107928</v>
      </c>
      <c r="DP966">
        <v>10783.888</v>
      </c>
      <c r="DQ966">
        <v>15</v>
      </c>
      <c r="DR966">
        <v>1625677134.6</v>
      </c>
      <c r="DS966" t="s">
        <v>305</v>
      </c>
      <c r="DT966">
        <v>1625677128.6</v>
      </c>
      <c r="DU966">
        <v>1625677134.6</v>
      </c>
      <c r="DV966">
        <v>2</v>
      </c>
      <c r="DW966">
        <v>0.041</v>
      </c>
      <c r="DX966">
        <v>0.026</v>
      </c>
      <c r="DY966">
        <v>-14.347</v>
      </c>
      <c r="DZ966">
        <v>-1.389</v>
      </c>
      <c r="EA966">
        <v>420</v>
      </c>
      <c r="EB966">
        <v>5</v>
      </c>
      <c r="EC966">
        <v>0.14</v>
      </c>
      <c r="ED966">
        <v>0.08</v>
      </c>
      <c r="EE966">
        <v>-12.8416292682927</v>
      </c>
      <c r="EF966">
        <v>0.517354703832724</v>
      </c>
      <c r="EG966">
        <v>0.0560534120016399</v>
      </c>
      <c r="EH966">
        <v>0</v>
      </c>
      <c r="EI966">
        <v>1021.18333333333</v>
      </c>
      <c r="EJ966">
        <v>-6.63222312635324</v>
      </c>
      <c r="EK966">
        <v>0.666413588327148</v>
      </c>
      <c r="EL966">
        <v>1</v>
      </c>
      <c r="EM966">
        <v>4.74331682926829</v>
      </c>
      <c r="EN966">
        <v>-0.0227389547038321</v>
      </c>
      <c r="EO966">
        <v>0.00606023924466337</v>
      </c>
      <c r="EP966">
        <v>1</v>
      </c>
      <c r="EQ966">
        <v>2</v>
      </c>
      <c r="ER966">
        <v>3</v>
      </c>
      <c r="ES966" t="s">
        <v>349</v>
      </c>
      <c r="ET966">
        <v>100</v>
      </c>
      <c r="EU966">
        <v>100</v>
      </c>
      <c r="EV966">
        <v>-14.342</v>
      </c>
      <c r="EW966">
        <v>-1.734</v>
      </c>
      <c r="EX966">
        <v>-14.3476998515065</v>
      </c>
      <c r="EY966">
        <v>0.000485247639819423</v>
      </c>
      <c r="EZ966">
        <v>-1.36446825205216e-06</v>
      </c>
      <c r="FA966">
        <v>5.78542989185787e-10</v>
      </c>
      <c r="FB966">
        <v>-1.1099058739466</v>
      </c>
      <c r="FC966">
        <v>-0.0508365997127688</v>
      </c>
      <c r="FD966">
        <v>0.00161886503163497</v>
      </c>
      <c r="FE966">
        <v>-2.08621555845513e-05</v>
      </c>
      <c r="FF966">
        <v>0</v>
      </c>
      <c r="FG966">
        <v>2096</v>
      </c>
      <c r="FH966">
        <v>2</v>
      </c>
      <c r="FI966">
        <v>28</v>
      </c>
      <c r="FJ966">
        <v>33.1</v>
      </c>
      <c r="FK966">
        <v>33</v>
      </c>
      <c r="FL966">
        <v>18</v>
      </c>
      <c r="FM966">
        <v>496.986</v>
      </c>
      <c r="FN966">
        <v>521.569</v>
      </c>
      <c r="FO966">
        <v>49.0003</v>
      </c>
      <c r="FP966">
        <v>27.952</v>
      </c>
      <c r="FQ966">
        <v>30.0006</v>
      </c>
      <c r="FR966">
        <v>27.5793</v>
      </c>
      <c r="FS966">
        <v>27.514</v>
      </c>
      <c r="FT966">
        <v>21.7755</v>
      </c>
      <c r="FU966">
        <v>0</v>
      </c>
      <c r="FV966">
        <v>58.1237</v>
      </c>
      <c r="FW966">
        <v>49</v>
      </c>
      <c r="FX966">
        <v>420</v>
      </c>
      <c r="FY966">
        <v>22.8905</v>
      </c>
      <c r="FZ966">
        <v>101.542</v>
      </c>
      <c r="GA966">
        <v>95.999</v>
      </c>
    </row>
    <row r="967" spans="1:183">
      <c r="A967">
        <v>951</v>
      </c>
      <c r="B967">
        <v>1625679116.5</v>
      </c>
      <c r="C967">
        <v>1900.40000009537</v>
      </c>
      <c r="D967" t="s">
        <v>2208</v>
      </c>
      <c r="E967" t="s">
        <v>2209</v>
      </c>
      <c r="F967">
        <v>1</v>
      </c>
      <c r="G967" t="s">
        <v>302</v>
      </c>
      <c r="H967">
        <v>1625679115.5</v>
      </c>
      <c r="I967">
        <f>(J967)/1000</f>
        <v>0</v>
      </c>
      <c r="J967">
        <f>1000*CJ967*AH967*(CF967-CG967)/(100*BY967*(1000-AH967*CF967))</f>
        <v>0</v>
      </c>
      <c r="K967">
        <f>CJ967*AH967*(CE967-CD967*(1000-AH967*CG967)/(1000-AH967*CF967))/(100*BY967)</f>
        <v>0</v>
      </c>
      <c r="L967">
        <f>CD967 - IF(AH967&gt;1, K967*BY967*100.0/(AJ967*CR967), 0)</f>
        <v>0</v>
      </c>
      <c r="M967">
        <f>((S967-I967/2)*L967-K967)/(S967+I967/2)</f>
        <v>0</v>
      </c>
      <c r="N967">
        <f>M967*(CK967+CL967)/1000.0</f>
        <v>0</v>
      </c>
      <c r="O967">
        <f>(CD967 - IF(AH967&gt;1, K967*BY967*100.0/(AJ967*CR967), 0))*(CK967+CL967)/1000.0</f>
        <v>0</v>
      </c>
      <c r="P967">
        <f>2.0/((1/R967-1/Q967)+SIGN(R967)*SQRT((1/R967-1/Q967)*(1/R967-1/Q967) + 4*BZ967/((BZ967+1)*(BZ967+1))*(2*1/R967*1/Q967-1/Q967*1/Q967)))</f>
        <v>0</v>
      </c>
      <c r="Q967">
        <f>IF(LEFT(CA967,1)&lt;&gt;"0",IF(LEFT(CA967,1)="1",3.0,CB967),$D$5+$E$5*(CR967*CK967/($K$5*1000))+$F$5*(CR967*CK967/($K$5*1000))*MAX(MIN(BY967,$J$5),$I$5)*MAX(MIN(BY967,$J$5),$I$5)+$G$5*MAX(MIN(BY967,$J$5),$I$5)*(CR967*CK967/($K$5*1000))+$H$5*(CR967*CK967/($K$5*1000))*(CR967*CK967/($K$5*1000)))</f>
        <v>0</v>
      </c>
      <c r="R967">
        <f>I967*(1000-(1000*0.61365*exp(17.502*V967/(240.97+V967))/(CK967+CL967)+CF967)/2)/(1000*0.61365*exp(17.502*V967/(240.97+V967))/(CK967+CL967)-CF967)</f>
        <v>0</v>
      </c>
      <c r="S967">
        <f>1/((BZ967+1)/(P967/1.6)+1/(Q967/1.37)) + BZ967/((BZ967+1)/(P967/1.6) + BZ967/(Q967/1.37))</f>
        <v>0</v>
      </c>
      <c r="T967">
        <f>(BU967*BX967)</f>
        <v>0</v>
      </c>
      <c r="U967">
        <f>(CM967+(T967+2*0.95*5.67E-8*(((CM967+$B$7)+273)^4-(CM967+273)^4)-44100*I967)/(1.84*29.3*Q967+8*0.95*5.67E-8*(CM967+273)^3))</f>
        <v>0</v>
      </c>
      <c r="V967">
        <f>($C$7*CN967+$D$7*CO967+$E$7*U967)</f>
        <v>0</v>
      </c>
      <c r="W967">
        <f>0.61365*exp(17.502*V967/(240.97+V967))</f>
        <v>0</v>
      </c>
      <c r="X967">
        <f>(Y967/Z967*100)</f>
        <v>0</v>
      </c>
      <c r="Y967">
        <f>CF967*(CK967+CL967)/1000</f>
        <v>0</v>
      </c>
      <c r="Z967">
        <f>0.61365*exp(17.502*CM967/(240.97+CM967))</f>
        <v>0</v>
      </c>
      <c r="AA967">
        <f>(W967-CF967*(CK967+CL967)/1000)</f>
        <v>0</v>
      </c>
      <c r="AB967">
        <f>(-I967*44100)</f>
        <v>0</v>
      </c>
      <c r="AC967">
        <f>2*29.3*Q967*0.92*(CM967-V967)</f>
        <v>0</v>
      </c>
      <c r="AD967">
        <f>2*0.95*5.67E-8*(((CM967+$B$7)+273)^4-(V967+273)^4)</f>
        <v>0</v>
      </c>
      <c r="AE967">
        <f>T967+AD967+AB967+AC967</f>
        <v>0</v>
      </c>
      <c r="AF967">
        <v>0</v>
      </c>
      <c r="AG967">
        <v>0</v>
      </c>
      <c r="AH967">
        <f>IF(AF967*$H$13&gt;=AJ967,1.0,(AJ967/(AJ967-AF967*$H$13)))</f>
        <v>0</v>
      </c>
      <c r="AI967">
        <f>(AH967-1)*100</f>
        <v>0</v>
      </c>
      <c r="AJ967">
        <f>MAX(0,($B$13+$C$13*CR967)/(1+$D$13*CR967)*CK967/(CM967+273)*$E$13)</f>
        <v>0</v>
      </c>
      <c r="AK967" t="s">
        <v>303</v>
      </c>
      <c r="AL967" t="s">
        <v>303</v>
      </c>
      <c r="AM967">
        <v>0</v>
      </c>
      <c r="AN967">
        <v>0</v>
      </c>
      <c r="AO967">
        <f>1-AM967/AN967</f>
        <v>0</v>
      </c>
      <c r="AP967">
        <v>0</v>
      </c>
      <c r="AQ967" t="s">
        <v>303</v>
      </c>
      <c r="AR967" t="s">
        <v>303</v>
      </c>
      <c r="AS967">
        <v>0</v>
      </c>
      <c r="AT967">
        <v>0</v>
      </c>
      <c r="AU967">
        <f>1-AS967/AT967</f>
        <v>0</v>
      </c>
      <c r="AV967">
        <v>0.5</v>
      </c>
      <c r="AW967">
        <f>BV967</f>
        <v>0</v>
      </c>
      <c r="AX967">
        <f>K967</f>
        <v>0</v>
      </c>
      <c r="AY967">
        <f>AU967*AV967*AW967</f>
        <v>0</v>
      </c>
      <c r="AZ967">
        <f>(AX967-AP967)/AW967</f>
        <v>0</v>
      </c>
      <c r="BA967">
        <f>(AN967-AT967)/AT967</f>
        <v>0</v>
      </c>
      <c r="BB967">
        <f>AM967/(AO967+AM967/AT967)</f>
        <v>0</v>
      </c>
      <c r="BC967" t="s">
        <v>303</v>
      </c>
      <c r="BD967">
        <v>0</v>
      </c>
      <c r="BE967">
        <f>IF(BD967&lt;&gt;0, BD967, BB967)</f>
        <v>0</v>
      </c>
      <c r="BF967">
        <f>1-BE967/AT967</f>
        <v>0</v>
      </c>
      <c r="BG967">
        <f>(AT967-AS967)/(AT967-BE967)</f>
        <v>0</v>
      </c>
      <c r="BH967">
        <f>(AN967-AT967)/(AN967-BE967)</f>
        <v>0</v>
      </c>
      <c r="BI967">
        <f>(AT967-AS967)/(AT967-AM967)</f>
        <v>0</v>
      </c>
      <c r="BJ967">
        <f>(AN967-AT967)/(AN967-AM967)</f>
        <v>0</v>
      </c>
      <c r="BK967">
        <f>(BG967*BE967/AS967)</f>
        <v>0</v>
      </c>
      <c r="BL967">
        <f>(1-BK967)</f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f>$B$11*CS967+$C$11*CT967+$F$11*CU967*(1-CX967)</f>
        <v>0</v>
      </c>
      <c r="BV967">
        <f>BU967*BW967</f>
        <v>0</v>
      </c>
      <c r="BW967">
        <f>($B$11*$D$9+$C$11*$D$9+$F$11*((DH967+CZ967)/MAX(DH967+CZ967+DI967, 0.1)*$I$9+DI967/MAX(DH967+CZ967+DI967, 0.1)*$J$9))/($B$11+$C$11+$F$11)</f>
        <v>0</v>
      </c>
      <c r="BX967">
        <f>($B$11*$K$9+$C$11*$K$9+$F$11*((DH967+CZ967)/MAX(DH967+CZ967+DI967, 0.1)*$P$9+DI967/MAX(DH967+CZ967+DI967, 0.1)*$Q$9))/($B$11+$C$11+$F$11)</f>
        <v>0</v>
      </c>
      <c r="BY967">
        <v>6</v>
      </c>
      <c r="BZ967">
        <v>0.5</v>
      </c>
      <c r="CA967" t="s">
        <v>304</v>
      </c>
      <c r="CB967">
        <v>2</v>
      </c>
      <c r="CC967">
        <v>1625679115.5</v>
      </c>
      <c r="CD967">
        <v>407.216333333333</v>
      </c>
      <c r="CE967">
        <v>419.948</v>
      </c>
      <c r="CF967">
        <v>27.5407333333333</v>
      </c>
      <c r="CG967">
        <v>22.8145</v>
      </c>
      <c r="CH967">
        <v>421.558333333333</v>
      </c>
      <c r="CI967">
        <v>29.2749</v>
      </c>
      <c r="CJ967">
        <v>500.071</v>
      </c>
      <c r="CK967">
        <v>100.417</v>
      </c>
      <c r="CL967">
        <v>0.100351333333333</v>
      </c>
      <c r="CM967">
        <v>41.3952333333333</v>
      </c>
      <c r="CN967">
        <v>40.0841333333333</v>
      </c>
      <c r="CO967">
        <v>999.9</v>
      </c>
      <c r="CP967">
        <v>0</v>
      </c>
      <c r="CQ967">
        <v>0</v>
      </c>
      <c r="CR967">
        <v>9977.5</v>
      </c>
      <c r="CS967">
        <v>0</v>
      </c>
      <c r="CT967">
        <v>5.41026333333333</v>
      </c>
      <c r="CU967">
        <v>1046.04666666667</v>
      </c>
      <c r="CV967">
        <v>0.961992333333333</v>
      </c>
      <c r="CW967">
        <v>0.0380078333333333</v>
      </c>
      <c r="CX967">
        <v>0</v>
      </c>
      <c r="CY967">
        <v>1020.11666666667</v>
      </c>
      <c r="CZ967">
        <v>4.99912</v>
      </c>
      <c r="DA967">
        <v>10769.0333333333</v>
      </c>
      <c r="DB967">
        <v>6713.09</v>
      </c>
      <c r="DC967">
        <v>40.812</v>
      </c>
      <c r="DD967">
        <v>42.812</v>
      </c>
      <c r="DE967">
        <v>42.1873333333333</v>
      </c>
      <c r="DF967">
        <v>42.7286666666667</v>
      </c>
      <c r="DG967">
        <v>43.8956666666667</v>
      </c>
      <c r="DH967">
        <v>1001.47666666667</v>
      </c>
      <c r="DI967">
        <v>39.57</v>
      </c>
      <c r="DJ967">
        <v>0</v>
      </c>
      <c r="DK967">
        <v>1625679117.2</v>
      </c>
      <c r="DL967">
        <v>0</v>
      </c>
      <c r="DM967">
        <v>1020.70115384615</v>
      </c>
      <c r="DN967">
        <v>-6.45982906763321</v>
      </c>
      <c r="DO967">
        <v>-139.634188504689</v>
      </c>
      <c r="DP967">
        <v>10780.9807692308</v>
      </c>
      <c r="DQ967">
        <v>15</v>
      </c>
      <c r="DR967">
        <v>1625677134.6</v>
      </c>
      <c r="DS967" t="s">
        <v>305</v>
      </c>
      <c r="DT967">
        <v>1625677128.6</v>
      </c>
      <c r="DU967">
        <v>1625677134.6</v>
      </c>
      <c r="DV967">
        <v>2</v>
      </c>
      <c r="DW967">
        <v>0.041</v>
      </c>
      <c r="DX967">
        <v>0.026</v>
      </c>
      <c r="DY967">
        <v>-14.347</v>
      </c>
      <c r="DZ967">
        <v>-1.389</v>
      </c>
      <c r="EA967">
        <v>420</v>
      </c>
      <c r="EB967">
        <v>5</v>
      </c>
      <c r="EC967">
        <v>0.14</v>
      </c>
      <c r="ED967">
        <v>0.08</v>
      </c>
      <c r="EE967">
        <v>-12.8205121951219</v>
      </c>
      <c r="EF967">
        <v>0.45866968641116</v>
      </c>
      <c r="EG967">
        <v>0.0491757286707924</v>
      </c>
      <c r="EH967">
        <v>1</v>
      </c>
      <c r="EI967">
        <v>1021.00685714286</v>
      </c>
      <c r="EJ967">
        <v>-6.64297455968793</v>
      </c>
      <c r="EK967">
        <v>0.697897951723896</v>
      </c>
      <c r="EL967">
        <v>1</v>
      </c>
      <c r="EM967">
        <v>4.74199902439024</v>
      </c>
      <c r="EN967">
        <v>-0.0487306620209088</v>
      </c>
      <c r="EO967">
        <v>0.0076533250560811</v>
      </c>
      <c r="EP967">
        <v>1</v>
      </c>
      <c r="EQ967">
        <v>3</v>
      </c>
      <c r="ER967">
        <v>3</v>
      </c>
      <c r="ES967" t="s">
        <v>306</v>
      </c>
      <c r="ET967">
        <v>100</v>
      </c>
      <c r="EU967">
        <v>100</v>
      </c>
      <c r="EV967">
        <v>-14.343</v>
      </c>
      <c r="EW967">
        <v>-1.7343</v>
      </c>
      <c r="EX967">
        <v>-14.3476998515065</v>
      </c>
      <c r="EY967">
        <v>0.000485247639819423</v>
      </c>
      <c r="EZ967">
        <v>-1.36446825205216e-06</v>
      </c>
      <c r="FA967">
        <v>5.78542989185787e-10</v>
      </c>
      <c r="FB967">
        <v>-1.1099058739466</v>
      </c>
      <c r="FC967">
        <v>-0.0508365997127688</v>
      </c>
      <c r="FD967">
        <v>0.00161886503163497</v>
      </c>
      <c r="FE967">
        <v>-2.08621555845513e-05</v>
      </c>
      <c r="FF967">
        <v>0</v>
      </c>
      <c r="FG967">
        <v>2096</v>
      </c>
      <c r="FH967">
        <v>2</v>
      </c>
      <c r="FI967">
        <v>28</v>
      </c>
      <c r="FJ967">
        <v>33.1</v>
      </c>
      <c r="FK967">
        <v>33</v>
      </c>
      <c r="FL967">
        <v>18</v>
      </c>
      <c r="FM967">
        <v>497.054</v>
      </c>
      <c r="FN967">
        <v>521.708</v>
      </c>
      <c r="FO967">
        <v>49.0162</v>
      </c>
      <c r="FP967">
        <v>27.9555</v>
      </c>
      <c r="FQ967">
        <v>30.0003</v>
      </c>
      <c r="FR967">
        <v>27.5823</v>
      </c>
      <c r="FS967">
        <v>27.517</v>
      </c>
      <c r="FT967">
        <v>21.7764</v>
      </c>
      <c r="FU967">
        <v>0</v>
      </c>
      <c r="FV967">
        <v>58.1237</v>
      </c>
      <c r="FW967">
        <v>49</v>
      </c>
      <c r="FX967">
        <v>420</v>
      </c>
      <c r="FY967">
        <v>22.8859</v>
      </c>
      <c r="FZ967">
        <v>101.541</v>
      </c>
      <c r="GA967">
        <v>95.9976</v>
      </c>
    </row>
    <row r="968" spans="1:183">
      <c r="A968">
        <v>952</v>
      </c>
      <c r="B968">
        <v>1625679118.5</v>
      </c>
      <c r="C968">
        <v>1902.40000009537</v>
      </c>
      <c r="D968" t="s">
        <v>2210</v>
      </c>
      <c r="E968" t="s">
        <v>2211</v>
      </c>
      <c r="F968">
        <v>1</v>
      </c>
      <c r="G968" t="s">
        <v>302</v>
      </c>
      <c r="H968">
        <v>1625679117.5</v>
      </c>
      <c r="I968">
        <f>(J968)/1000</f>
        <v>0</v>
      </c>
      <c r="J968">
        <f>1000*CJ968*AH968*(CF968-CG968)/(100*BY968*(1000-AH968*CF968))</f>
        <v>0</v>
      </c>
      <c r="K968">
        <f>CJ968*AH968*(CE968-CD968*(1000-AH968*CG968)/(1000-AH968*CF968))/(100*BY968)</f>
        <v>0</v>
      </c>
      <c r="L968">
        <f>CD968 - IF(AH968&gt;1, K968*BY968*100.0/(AJ968*CR968), 0)</f>
        <v>0</v>
      </c>
      <c r="M968">
        <f>((S968-I968/2)*L968-K968)/(S968+I968/2)</f>
        <v>0</v>
      </c>
      <c r="N968">
        <f>M968*(CK968+CL968)/1000.0</f>
        <v>0</v>
      </c>
      <c r="O968">
        <f>(CD968 - IF(AH968&gt;1, K968*BY968*100.0/(AJ968*CR968), 0))*(CK968+CL968)/1000.0</f>
        <v>0</v>
      </c>
      <c r="P968">
        <f>2.0/((1/R968-1/Q968)+SIGN(R968)*SQRT((1/R968-1/Q968)*(1/R968-1/Q968) + 4*BZ968/((BZ968+1)*(BZ968+1))*(2*1/R968*1/Q968-1/Q968*1/Q968)))</f>
        <v>0</v>
      </c>
      <c r="Q968">
        <f>IF(LEFT(CA968,1)&lt;&gt;"0",IF(LEFT(CA968,1)="1",3.0,CB968),$D$5+$E$5*(CR968*CK968/($K$5*1000))+$F$5*(CR968*CK968/($K$5*1000))*MAX(MIN(BY968,$J$5),$I$5)*MAX(MIN(BY968,$J$5),$I$5)+$G$5*MAX(MIN(BY968,$J$5),$I$5)*(CR968*CK968/($K$5*1000))+$H$5*(CR968*CK968/($K$5*1000))*(CR968*CK968/($K$5*1000)))</f>
        <v>0</v>
      </c>
      <c r="R968">
        <f>I968*(1000-(1000*0.61365*exp(17.502*V968/(240.97+V968))/(CK968+CL968)+CF968)/2)/(1000*0.61365*exp(17.502*V968/(240.97+V968))/(CK968+CL968)-CF968)</f>
        <v>0</v>
      </c>
      <c r="S968">
        <f>1/((BZ968+1)/(P968/1.6)+1/(Q968/1.37)) + BZ968/((BZ968+1)/(P968/1.6) + BZ968/(Q968/1.37))</f>
        <v>0</v>
      </c>
      <c r="T968">
        <f>(BU968*BX968)</f>
        <v>0</v>
      </c>
      <c r="U968">
        <f>(CM968+(T968+2*0.95*5.67E-8*(((CM968+$B$7)+273)^4-(CM968+273)^4)-44100*I968)/(1.84*29.3*Q968+8*0.95*5.67E-8*(CM968+273)^3))</f>
        <v>0</v>
      </c>
      <c r="V968">
        <f>($C$7*CN968+$D$7*CO968+$E$7*U968)</f>
        <v>0</v>
      </c>
      <c r="W968">
        <f>0.61365*exp(17.502*V968/(240.97+V968))</f>
        <v>0</v>
      </c>
      <c r="X968">
        <f>(Y968/Z968*100)</f>
        <v>0</v>
      </c>
      <c r="Y968">
        <f>CF968*(CK968+CL968)/1000</f>
        <v>0</v>
      </c>
      <c r="Z968">
        <f>0.61365*exp(17.502*CM968/(240.97+CM968))</f>
        <v>0</v>
      </c>
      <c r="AA968">
        <f>(W968-CF968*(CK968+CL968)/1000)</f>
        <v>0</v>
      </c>
      <c r="AB968">
        <f>(-I968*44100)</f>
        <v>0</v>
      </c>
      <c r="AC968">
        <f>2*29.3*Q968*0.92*(CM968-V968)</f>
        <v>0</v>
      </c>
      <c r="AD968">
        <f>2*0.95*5.67E-8*(((CM968+$B$7)+273)^4-(V968+273)^4)</f>
        <v>0</v>
      </c>
      <c r="AE968">
        <f>T968+AD968+AB968+AC968</f>
        <v>0</v>
      </c>
      <c r="AF968">
        <v>0</v>
      </c>
      <c r="AG968">
        <v>0</v>
      </c>
      <c r="AH968">
        <f>IF(AF968*$H$13&gt;=AJ968,1.0,(AJ968/(AJ968-AF968*$H$13)))</f>
        <v>0</v>
      </c>
      <c r="AI968">
        <f>(AH968-1)*100</f>
        <v>0</v>
      </c>
      <c r="AJ968">
        <f>MAX(0,($B$13+$C$13*CR968)/(1+$D$13*CR968)*CK968/(CM968+273)*$E$13)</f>
        <v>0</v>
      </c>
      <c r="AK968" t="s">
        <v>303</v>
      </c>
      <c r="AL968" t="s">
        <v>303</v>
      </c>
      <c r="AM968">
        <v>0</v>
      </c>
      <c r="AN968">
        <v>0</v>
      </c>
      <c r="AO968">
        <f>1-AM968/AN968</f>
        <v>0</v>
      </c>
      <c r="AP968">
        <v>0</v>
      </c>
      <c r="AQ968" t="s">
        <v>303</v>
      </c>
      <c r="AR968" t="s">
        <v>303</v>
      </c>
      <c r="AS968">
        <v>0</v>
      </c>
      <c r="AT968">
        <v>0</v>
      </c>
      <c r="AU968">
        <f>1-AS968/AT968</f>
        <v>0</v>
      </c>
      <c r="AV968">
        <v>0.5</v>
      </c>
      <c r="AW968">
        <f>BV968</f>
        <v>0</v>
      </c>
      <c r="AX968">
        <f>K968</f>
        <v>0</v>
      </c>
      <c r="AY968">
        <f>AU968*AV968*AW968</f>
        <v>0</v>
      </c>
      <c r="AZ968">
        <f>(AX968-AP968)/AW968</f>
        <v>0</v>
      </c>
      <c r="BA968">
        <f>(AN968-AT968)/AT968</f>
        <v>0</v>
      </c>
      <c r="BB968">
        <f>AM968/(AO968+AM968/AT968)</f>
        <v>0</v>
      </c>
      <c r="BC968" t="s">
        <v>303</v>
      </c>
      <c r="BD968">
        <v>0</v>
      </c>
      <c r="BE968">
        <f>IF(BD968&lt;&gt;0, BD968, BB968)</f>
        <v>0</v>
      </c>
      <c r="BF968">
        <f>1-BE968/AT968</f>
        <v>0</v>
      </c>
      <c r="BG968">
        <f>(AT968-AS968)/(AT968-BE968)</f>
        <v>0</v>
      </c>
      <c r="BH968">
        <f>(AN968-AT968)/(AN968-BE968)</f>
        <v>0</v>
      </c>
      <c r="BI968">
        <f>(AT968-AS968)/(AT968-AM968)</f>
        <v>0</v>
      </c>
      <c r="BJ968">
        <f>(AN968-AT968)/(AN968-AM968)</f>
        <v>0</v>
      </c>
      <c r="BK968">
        <f>(BG968*BE968/AS968)</f>
        <v>0</v>
      </c>
      <c r="BL968">
        <f>(1-BK968)</f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f>$B$11*CS968+$C$11*CT968+$F$11*CU968*(1-CX968)</f>
        <v>0</v>
      </c>
      <c r="BV968">
        <f>BU968*BW968</f>
        <v>0</v>
      </c>
      <c r="BW968">
        <f>($B$11*$D$9+$C$11*$D$9+$F$11*((DH968+CZ968)/MAX(DH968+CZ968+DI968, 0.1)*$I$9+DI968/MAX(DH968+CZ968+DI968, 0.1)*$J$9))/($B$11+$C$11+$F$11)</f>
        <v>0</v>
      </c>
      <c r="BX968">
        <f>($B$11*$K$9+$C$11*$K$9+$F$11*((DH968+CZ968)/MAX(DH968+CZ968+DI968, 0.1)*$P$9+DI968/MAX(DH968+CZ968+DI968, 0.1)*$Q$9))/($B$11+$C$11+$F$11)</f>
        <v>0</v>
      </c>
      <c r="BY968">
        <v>6</v>
      </c>
      <c r="BZ968">
        <v>0.5</v>
      </c>
      <c r="CA968" t="s">
        <v>304</v>
      </c>
      <c r="CB968">
        <v>2</v>
      </c>
      <c r="CC968">
        <v>1625679117.5</v>
      </c>
      <c r="CD968">
        <v>407.268</v>
      </c>
      <c r="CE968">
        <v>419.947</v>
      </c>
      <c r="CF968">
        <v>27.5742333333333</v>
      </c>
      <c r="CG968">
        <v>22.8620666666667</v>
      </c>
      <c r="CH968">
        <v>421.610333333333</v>
      </c>
      <c r="CI968">
        <v>29.3087333333333</v>
      </c>
      <c r="CJ968">
        <v>500.035666666667</v>
      </c>
      <c r="CK968">
        <v>100.417</v>
      </c>
      <c r="CL968">
        <v>0.100135966666667</v>
      </c>
      <c r="CM968">
        <v>41.4116</v>
      </c>
      <c r="CN968">
        <v>40.0942</v>
      </c>
      <c r="CO968">
        <v>999.9</v>
      </c>
      <c r="CP968">
        <v>0</v>
      </c>
      <c r="CQ968">
        <v>0</v>
      </c>
      <c r="CR968">
        <v>9976.25</v>
      </c>
      <c r="CS968">
        <v>0</v>
      </c>
      <c r="CT968">
        <v>5.40566666666667</v>
      </c>
      <c r="CU968">
        <v>1045.94333333333</v>
      </c>
      <c r="CV968">
        <v>0.961989</v>
      </c>
      <c r="CW968">
        <v>0.0380115</v>
      </c>
      <c r="CX968">
        <v>0</v>
      </c>
      <c r="CY968">
        <v>1019.7</v>
      </c>
      <c r="CZ968">
        <v>4.99912</v>
      </c>
      <c r="DA968">
        <v>10766.9666666667</v>
      </c>
      <c r="DB968">
        <v>6712.43666666667</v>
      </c>
      <c r="DC968">
        <v>40.875</v>
      </c>
      <c r="DD968">
        <v>42.812</v>
      </c>
      <c r="DE968">
        <v>41.9583333333333</v>
      </c>
      <c r="DF968">
        <v>42.708</v>
      </c>
      <c r="DG968">
        <v>43.937</v>
      </c>
      <c r="DH968">
        <v>1001.37333333333</v>
      </c>
      <c r="DI968">
        <v>39.57</v>
      </c>
      <c r="DJ968">
        <v>0</v>
      </c>
      <c r="DK968">
        <v>1625679119.6</v>
      </c>
      <c r="DL968">
        <v>0</v>
      </c>
      <c r="DM968">
        <v>1020.41346153846</v>
      </c>
      <c r="DN968">
        <v>-6.36547008972619</v>
      </c>
      <c r="DO968">
        <v>-116.977778204646</v>
      </c>
      <c r="DP968">
        <v>10776.3230769231</v>
      </c>
      <c r="DQ968">
        <v>15</v>
      </c>
      <c r="DR968">
        <v>1625677134.6</v>
      </c>
      <c r="DS968" t="s">
        <v>305</v>
      </c>
      <c r="DT968">
        <v>1625677128.6</v>
      </c>
      <c r="DU968">
        <v>1625677134.6</v>
      </c>
      <c r="DV968">
        <v>2</v>
      </c>
      <c r="DW968">
        <v>0.041</v>
      </c>
      <c r="DX968">
        <v>0.026</v>
      </c>
      <c r="DY968">
        <v>-14.347</v>
      </c>
      <c r="DZ968">
        <v>-1.389</v>
      </c>
      <c r="EA968">
        <v>420</v>
      </c>
      <c r="EB968">
        <v>5</v>
      </c>
      <c r="EC968">
        <v>0.14</v>
      </c>
      <c r="ED968">
        <v>0.08</v>
      </c>
      <c r="EE968">
        <v>-12.7984243902439</v>
      </c>
      <c r="EF968">
        <v>0.49949477351919</v>
      </c>
      <c r="EG968">
        <v>0.0542463026973776</v>
      </c>
      <c r="EH968">
        <v>1</v>
      </c>
      <c r="EI968">
        <v>1020.74333333333</v>
      </c>
      <c r="EJ968">
        <v>-6.80609312938345</v>
      </c>
      <c r="EK968">
        <v>0.677735385327675</v>
      </c>
      <c r="EL968">
        <v>1</v>
      </c>
      <c r="EM968">
        <v>4.73874365853658</v>
      </c>
      <c r="EN968">
        <v>-0.0837913588850158</v>
      </c>
      <c r="EO968">
        <v>0.0111855273992993</v>
      </c>
      <c r="EP968">
        <v>1</v>
      </c>
      <c r="EQ968">
        <v>3</v>
      </c>
      <c r="ER968">
        <v>3</v>
      </c>
      <c r="ES968" t="s">
        <v>306</v>
      </c>
      <c r="ET968">
        <v>100</v>
      </c>
      <c r="EU968">
        <v>100</v>
      </c>
      <c r="EV968">
        <v>-14.343</v>
      </c>
      <c r="EW968">
        <v>-1.7347</v>
      </c>
      <c r="EX968">
        <v>-14.3476998515065</v>
      </c>
      <c r="EY968">
        <v>0.000485247639819423</v>
      </c>
      <c r="EZ968">
        <v>-1.36446825205216e-06</v>
      </c>
      <c r="FA968">
        <v>5.78542989185787e-10</v>
      </c>
      <c r="FB968">
        <v>-1.1099058739466</v>
      </c>
      <c r="FC968">
        <v>-0.0508365997127688</v>
      </c>
      <c r="FD968">
        <v>0.00161886503163497</v>
      </c>
      <c r="FE968">
        <v>-2.08621555845513e-05</v>
      </c>
      <c r="FF968">
        <v>0</v>
      </c>
      <c r="FG968">
        <v>2096</v>
      </c>
      <c r="FH968">
        <v>2</v>
      </c>
      <c r="FI968">
        <v>28</v>
      </c>
      <c r="FJ968">
        <v>33.2</v>
      </c>
      <c r="FK968">
        <v>33.1</v>
      </c>
      <c r="FL968">
        <v>18</v>
      </c>
      <c r="FM968">
        <v>497.152</v>
      </c>
      <c r="FN968">
        <v>521.643</v>
      </c>
      <c r="FO968">
        <v>49.031</v>
      </c>
      <c r="FP968">
        <v>27.9591</v>
      </c>
      <c r="FQ968">
        <v>30.0004</v>
      </c>
      <c r="FR968">
        <v>27.5852</v>
      </c>
      <c r="FS968">
        <v>27.5199</v>
      </c>
      <c r="FT968">
        <v>21.7763</v>
      </c>
      <c r="FU968">
        <v>0</v>
      </c>
      <c r="FV968">
        <v>58.1237</v>
      </c>
      <c r="FW968">
        <v>49</v>
      </c>
      <c r="FX968">
        <v>420</v>
      </c>
      <c r="FY968">
        <v>22.8706</v>
      </c>
      <c r="FZ968">
        <v>101.54</v>
      </c>
      <c r="GA968">
        <v>95.997</v>
      </c>
    </row>
    <row r="969" spans="1:183">
      <c r="A969">
        <v>953</v>
      </c>
      <c r="B969">
        <v>1625679120.5</v>
      </c>
      <c r="C969">
        <v>1904.40000009537</v>
      </c>
      <c r="D969" t="s">
        <v>2212</v>
      </c>
      <c r="E969" t="s">
        <v>2213</v>
      </c>
      <c r="F969">
        <v>1</v>
      </c>
      <c r="G969" t="s">
        <v>302</v>
      </c>
      <c r="H969">
        <v>1625679119.5</v>
      </c>
      <c r="I969">
        <f>(J969)/1000</f>
        <v>0</v>
      </c>
      <c r="J969">
        <f>1000*CJ969*AH969*(CF969-CG969)/(100*BY969*(1000-AH969*CF969))</f>
        <v>0</v>
      </c>
      <c r="K969">
        <f>CJ969*AH969*(CE969-CD969*(1000-AH969*CG969)/(1000-AH969*CF969))/(100*BY969)</f>
        <v>0</v>
      </c>
      <c r="L969">
        <f>CD969 - IF(AH969&gt;1, K969*BY969*100.0/(AJ969*CR969), 0)</f>
        <v>0</v>
      </c>
      <c r="M969">
        <f>((S969-I969/2)*L969-K969)/(S969+I969/2)</f>
        <v>0</v>
      </c>
      <c r="N969">
        <f>M969*(CK969+CL969)/1000.0</f>
        <v>0</v>
      </c>
      <c r="O969">
        <f>(CD969 - IF(AH969&gt;1, K969*BY969*100.0/(AJ969*CR969), 0))*(CK969+CL969)/1000.0</f>
        <v>0</v>
      </c>
      <c r="P969">
        <f>2.0/((1/R969-1/Q969)+SIGN(R969)*SQRT((1/R969-1/Q969)*(1/R969-1/Q969) + 4*BZ969/((BZ969+1)*(BZ969+1))*(2*1/R969*1/Q969-1/Q969*1/Q969)))</f>
        <v>0</v>
      </c>
      <c r="Q969">
        <f>IF(LEFT(CA969,1)&lt;&gt;"0",IF(LEFT(CA969,1)="1",3.0,CB969),$D$5+$E$5*(CR969*CK969/($K$5*1000))+$F$5*(CR969*CK969/($K$5*1000))*MAX(MIN(BY969,$J$5),$I$5)*MAX(MIN(BY969,$J$5),$I$5)+$G$5*MAX(MIN(BY969,$J$5),$I$5)*(CR969*CK969/($K$5*1000))+$H$5*(CR969*CK969/($K$5*1000))*(CR969*CK969/($K$5*1000)))</f>
        <v>0</v>
      </c>
      <c r="R969">
        <f>I969*(1000-(1000*0.61365*exp(17.502*V969/(240.97+V969))/(CK969+CL969)+CF969)/2)/(1000*0.61365*exp(17.502*V969/(240.97+V969))/(CK969+CL969)-CF969)</f>
        <v>0</v>
      </c>
      <c r="S969">
        <f>1/((BZ969+1)/(P969/1.6)+1/(Q969/1.37)) + BZ969/((BZ969+1)/(P969/1.6) + BZ969/(Q969/1.37))</f>
        <v>0</v>
      </c>
      <c r="T969">
        <f>(BU969*BX969)</f>
        <v>0</v>
      </c>
      <c r="U969">
        <f>(CM969+(T969+2*0.95*5.67E-8*(((CM969+$B$7)+273)^4-(CM969+273)^4)-44100*I969)/(1.84*29.3*Q969+8*0.95*5.67E-8*(CM969+273)^3))</f>
        <v>0</v>
      </c>
      <c r="V969">
        <f>($C$7*CN969+$D$7*CO969+$E$7*U969)</f>
        <v>0</v>
      </c>
      <c r="W969">
        <f>0.61365*exp(17.502*V969/(240.97+V969))</f>
        <v>0</v>
      </c>
      <c r="X969">
        <f>(Y969/Z969*100)</f>
        <v>0</v>
      </c>
      <c r="Y969">
        <f>CF969*(CK969+CL969)/1000</f>
        <v>0</v>
      </c>
      <c r="Z969">
        <f>0.61365*exp(17.502*CM969/(240.97+CM969))</f>
        <v>0</v>
      </c>
      <c r="AA969">
        <f>(W969-CF969*(CK969+CL969)/1000)</f>
        <v>0</v>
      </c>
      <c r="AB969">
        <f>(-I969*44100)</f>
        <v>0</v>
      </c>
      <c r="AC969">
        <f>2*29.3*Q969*0.92*(CM969-V969)</f>
        <v>0</v>
      </c>
      <c r="AD969">
        <f>2*0.95*5.67E-8*(((CM969+$B$7)+273)^4-(V969+273)^4)</f>
        <v>0</v>
      </c>
      <c r="AE969">
        <f>T969+AD969+AB969+AC969</f>
        <v>0</v>
      </c>
      <c r="AF969">
        <v>0</v>
      </c>
      <c r="AG969">
        <v>0</v>
      </c>
      <c r="AH969">
        <f>IF(AF969*$H$13&gt;=AJ969,1.0,(AJ969/(AJ969-AF969*$H$13)))</f>
        <v>0</v>
      </c>
      <c r="AI969">
        <f>(AH969-1)*100</f>
        <v>0</v>
      </c>
      <c r="AJ969">
        <f>MAX(0,($B$13+$C$13*CR969)/(1+$D$13*CR969)*CK969/(CM969+273)*$E$13)</f>
        <v>0</v>
      </c>
      <c r="AK969" t="s">
        <v>303</v>
      </c>
      <c r="AL969" t="s">
        <v>303</v>
      </c>
      <c r="AM969">
        <v>0</v>
      </c>
      <c r="AN969">
        <v>0</v>
      </c>
      <c r="AO969">
        <f>1-AM969/AN969</f>
        <v>0</v>
      </c>
      <c r="AP969">
        <v>0</v>
      </c>
      <c r="AQ969" t="s">
        <v>303</v>
      </c>
      <c r="AR969" t="s">
        <v>303</v>
      </c>
      <c r="AS969">
        <v>0</v>
      </c>
      <c r="AT969">
        <v>0</v>
      </c>
      <c r="AU969">
        <f>1-AS969/AT969</f>
        <v>0</v>
      </c>
      <c r="AV969">
        <v>0.5</v>
      </c>
      <c r="AW969">
        <f>BV969</f>
        <v>0</v>
      </c>
      <c r="AX969">
        <f>K969</f>
        <v>0</v>
      </c>
      <c r="AY969">
        <f>AU969*AV969*AW969</f>
        <v>0</v>
      </c>
      <c r="AZ969">
        <f>(AX969-AP969)/AW969</f>
        <v>0</v>
      </c>
      <c r="BA969">
        <f>(AN969-AT969)/AT969</f>
        <v>0</v>
      </c>
      <c r="BB969">
        <f>AM969/(AO969+AM969/AT969)</f>
        <v>0</v>
      </c>
      <c r="BC969" t="s">
        <v>303</v>
      </c>
      <c r="BD969">
        <v>0</v>
      </c>
      <c r="BE969">
        <f>IF(BD969&lt;&gt;0, BD969, BB969)</f>
        <v>0</v>
      </c>
      <c r="BF969">
        <f>1-BE969/AT969</f>
        <v>0</v>
      </c>
      <c r="BG969">
        <f>(AT969-AS969)/(AT969-BE969)</f>
        <v>0</v>
      </c>
      <c r="BH969">
        <f>(AN969-AT969)/(AN969-BE969)</f>
        <v>0</v>
      </c>
      <c r="BI969">
        <f>(AT969-AS969)/(AT969-AM969)</f>
        <v>0</v>
      </c>
      <c r="BJ969">
        <f>(AN969-AT969)/(AN969-AM969)</f>
        <v>0</v>
      </c>
      <c r="BK969">
        <f>(BG969*BE969/AS969)</f>
        <v>0</v>
      </c>
      <c r="BL969">
        <f>(1-BK969)</f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f>$B$11*CS969+$C$11*CT969+$F$11*CU969*(1-CX969)</f>
        <v>0</v>
      </c>
      <c r="BV969">
        <f>BU969*BW969</f>
        <v>0</v>
      </c>
      <c r="BW969">
        <f>($B$11*$D$9+$C$11*$D$9+$F$11*((DH969+CZ969)/MAX(DH969+CZ969+DI969, 0.1)*$I$9+DI969/MAX(DH969+CZ969+DI969, 0.1)*$J$9))/($B$11+$C$11+$F$11)</f>
        <v>0</v>
      </c>
      <c r="BX969">
        <f>($B$11*$K$9+$C$11*$K$9+$F$11*((DH969+CZ969)/MAX(DH969+CZ969+DI969, 0.1)*$P$9+DI969/MAX(DH969+CZ969+DI969, 0.1)*$Q$9))/($B$11+$C$11+$F$11)</f>
        <v>0</v>
      </c>
      <c r="BY969">
        <v>6</v>
      </c>
      <c r="BZ969">
        <v>0.5</v>
      </c>
      <c r="CA969" t="s">
        <v>304</v>
      </c>
      <c r="CB969">
        <v>2</v>
      </c>
      <c r="CC969">
        <v>1625679119.5</v>
      </c>
      <c r="CD969">
        <v>407.282666666667</v>
      </c>
      <c r="CE969">
        <v>419.941666666667</v>
      </c>
      <c r="CF969">
        <v>27.6109666666667</v>
      </c>
      <c r="CG969">
        <v>22.9002</v>
      </c>
      <c r="CH969">
        <v>421.625333333333</v>
      </c>
      <c r="CI969">
        <v>29.3458666666667</v>
      </c>
      <c r="CJ969">
        <v>500.043333333333</v>
      </c>
      <c r="CK969">
        <v>100.417</v>
      </c>
      <c r="CL969">
        <v>0.100200333333333</v>
      </c>
      <c r="CM969">
        <v>41.4304333333333</v>
      </c>
      <c r="CN969">
        <v>40.1037</v>
      </c>
      <c r="CO969">
        <v>999.9</v>
      </c>
      <c r="CP969">
        <v>0</v>
      </c>
      <c r="CQ969">
        <v>0</v>
      </c>
      <c r="CR969">
        <v>9986.25</v>
      </c>
      <c r="CS969">
        <v>0</v>
      </c>
      <c r="CT969">
        <v>5.43002</v>
      </c>
      <c r="CU969">
        <v>1045.93</v>
      </c>
      <c r="CV969">
        <v>0.961989</v>
      </c>
      <c r="CW969">
        <v>0.0380115</v>
      </c>
      <c r="CX969">
        <v>0</v>
      </c>
      <c r="CY969">
        <v>1019.60333333333</v>
      </c>
      <c r="CZ969">
        <v>4.99912</v>
      </c>
      <c r="DA969">
        <v>10764.9333333333</v>
      </c>
      <c r="DB969">
        <v>6712.35</v>
      </c>
      <c r="DC969">
        <v>40.8953333333333</v>
      </c>
      <c r="DD969">
        <v>42.812</v>
      </c>
      <c r="DE969">
        <v>42.208</v>
      </c>
      <c r="DF969">
        <v>42.729</v>
      </c>
      <c r="DG969">
        <v>43.9163333333333</v>
      </c>
      <c r="DH969">
        <v>1001.36</v>
      </c>
      <c r="DI969">
        <v>39.57</v>
      </c>
      <c r="DJ969">
        <v>0</v>
      </c>
      <c r="DK969">
        <v>1625679121.4</v>
      </c>
      <c r="DL969">
        <v>0</v>
      </c>
      <c r="DM969">
        <v>1020.2144</v>
      </c>
      <c r="DN969">
        <v>-6.66769229941522</v>
      </c>
      <c r="DO969">
        <v>-79.4615387786091</v>
      </c>
      <c r="DP969">
        <v>10772.236</v>
      </c>
      <c r="DQ969">
        <v>15</v>
      </c>
      <c r="DR969">
        <v>1625677134.6</v>
      </c>
      <c r="DS969" t="s">
        <v>305</v>
      </c>
      <c r="DT969">
        <v>1625677128.6</v>
      </c>
      <c r="DU969">
        <v>1625677134.6</v>
      </c>
      <c r="DV969">
        <v>2</v>
      </c>
      <c r="DW969">
        <v>0.041</v>
      </c>
      <c r="DX969">
        <v>0.026</v>
      </c>
      <c r="DY969">
        <v>-14.347</v>
      </c>
      <c r="DZ969">
        <v>-1.389</v>
      </c>
      <c r="EA969">
        <v>420</v>
      </c>
      <c r="EB969">
        <v>5</v>
      </c>
      <c r="EC969">
        <v>0.14</v>
      </c>
      <c r="ED969">
        <v>0.08</v>
      </c>
      <c r="EE969">
        <v>-12.7781219512195</v>
      </c>
      <c r="EF969">
        <v>0.563299651567937</v>
      </c>
      <c r="EG969">
        <v>0.060851893419828</v>
      </c>
      <c r="EH969">
        <v>0</v>
      </c>
      <c r="EI969">
        <v>1020.53303030303</v>
      </c>
      <c r="EJ969">
        <v>-6.69961558966138</v>
      </c>
      <c r="EK969">
        <v>0.669873279958928</v>
      </c>
      <c r="EL969">
        <v>1</v>
      </c>
      <c r="EM969">
        <v>4.73478390243902</v>
      </c>
      <c r="EN969">
        <v>-0.104172334494775</v>
      </c>
      <c r="EO969">
        <v>0.0131059247220388</v>
      </c>
      <c r="EP969">
        <v>0</v>
      </c>
      <c r="EQ969">
        <v>1</v>
      </c>
      <c r="ER969">
        <v>3</v>
      </c>
      <c r="ES969" t="s">
        <v>427</v>
      </c>
      <c r="ET969">
        <v>100</v>
      </c>
      <c r="EU969">
        <v>100</v>
      </c>
      <c r="EV969">
        <v>-14.343</v>
      </c>
      <c r="EW969">
        <v>-1.7351</v>
      </c>
      <c r="EX969">
        <v>-14.3476998515065</v>
      </c>
      <c r="EY969">
        <v>0.000485247639819423</v>
      </c>
      <c r="EZ969">
        <v>-1.36446825205216e-06</v>
      </c>
      <c r="FA969">
        <v>5.78542989185787e-10</v>
      </c>
      <c r="FB969">
        <v>-1.1099058739466</v>
      </c>
      <c r="FC969">
        <v>-0.0508365997127688</v>
      </c>
      <c r="FD969">
        <v>0.00161886503163497</v>
      </c>
      <c r="FE969">
        <v>-2.08621555845513e-05</v>
      </c>
      <c r="FF969">
        <v>0</v>
      </c>
      <c r="FG969">
        <v>2096</v>
      </c>
      <c r="FH969">
        <v>2</v>
      </c>
      <c r="FI969">
        <v>28</v>
      </c>
      <c r="FJ969">
        <v>33.2</v>
      </c>
      <c r="FK969">
        <v>33.1</v>
      </c>
      <c r="FL969">
        <v>18</v>
      </c>
      <c r="FM969">
        <v>497.176</v>
      </c>
      <c r="FN969">
        <v>521.596</v>
      </c>
      <c r="FO969">
        <v>49.0463</v>
      </c>
      <c r="FP969">
        <v>27.9627</v>
      </c>
      <c r="FQ969">
        <v>30.0009</v>
      </c>
      <c r="FR969">
        <v>27.5881</v>
      </c>
      <c r="FS969">
        <v>27.5227</v>
      </c>
      <c r="FT969">
        <v>21.7763</v>
      </c>
      <c r="FU969">
        <v>0</v>
      </c>
      <c r="FV969">
        <v>58.5078</v>
      </c>
      <c r="FW969">
        <v>49</v>
      </c>
      <c r="FX969">
        <v>420</v>
      </c>
      <c r="FY969">
        <v>22.8522</v>
      </c>
      <c r="FZ969">
        <v>101.54</v>
      </c>
      <c r="GA969">
        <v>95.9976</v>
      </c>
    </row>
    <row r="970" spans="1:183">
      <c r="A970">
        <v>954</v>
      </c>
      <c r="B970">
        <v>1625679122.5</v>
      </c>
      <c r="C970">
        <v>1906.40000009537</v>
      </c>
      <c r="D970" t="s">
        <v>2214</v>
      </c>
      <c r="E970" t="s">
        <v>2215</v>
      </c>
      <c r="F970">
        <v>1</v>
      </c>
      <c r="G970" t="s">
        <v>302</v>
      </c>
      <c r="H970">
        <v>1625679121.5</v>
      </c>
      <c r="I970">
        <f>(J970)/1000</f>
        <v>0</v>
      </c>
      <c r="J970">
        <f>1000*CJ970*AH970*(CF970-CG970)/(100*BY970*(1000-AH970*CF970))</f>
        <v>0</v>
      </c>
      <c r="K970">
        <f>CJ970*AH970*(CE970-CD970*(1000-AH970*CG970)/(1000-AH970*CF970))/(100*BY970)</f>
        <v>0</v>
      </c>
      <c r="L970">
        <f>CD970 - IF(AH970&gt;1, K970*BY970*100.0/(AJ970*CR970), 0)</f>
        <v>0</v>
      </c>
      <c r="M970">
        <f>((S970-I970/2)*L970-K970)/(S970+I970/2)</f>
        <v>0</v>
      </c>
      <c r="N970">
        <f>M970*(CK970+CL970)/1000.0</f>
        <v>0</v>
      </c>
      <c r="O970">
        <f>(CD970 - IF(AH970&gt;1, K970*BY970*100.0/(AJ970*CR970), 0))*(CK970+CL970)/1000.0</f>
        <v>0</v>
      </c>
      <c r="P970">
        <f>2.0/((1/R970-1/Q970)+SIGN(R970)*SQRT((1/R970-1/Q970)*(1/R970-1/Q970) + 4*BZ970/((BZ970+1)*(BZ970+1))*(2*1/R970*1/Q970-1/Q970*1/Q970)))</f>
        <v>0</v>
      </c>
      <c r="Q970">
        <f>IF(LEFT(CA970,1)&lt;&gt;"0",IF(LEFT(CA970,1)="1",3.0,CB970),$D$5+$E$5*(CR970*CK970/($K$5*1000))+$F$5*(CR970*CK970/($K$5*1000))*MAX(MIN(BY970,$J$5),$I$5)*MAX(MIN(BY970,$J$5),$I$5)+$G$5*MAX(MIN(BY970,$J$5),$I$5)*(CR970*CK970/($K$5*1000))+$H$5*(CR970*CK970/($K$5*1000))*(CR970*CK970/($K$5*1000)))</f>
        <v>0</v>
      </c>
      <c r="R970">
        <f>I970*(1000-(1000*0.61365*exp(17.502*V970/(240.97+V970))/(CK970+CL970)+CF970)/2)/(1000*0.61365*exp(17.502*V970/(240.97+V970))/(CK970+CL970)-CF970)</f>
        <v>0</v>
      </c>
      <c r="S970">
        <f>1/((BZ970+1)/(P970/1.6)+1/(Q970/1.37)) + BZ970/((BZ970+1)/(P970/1.6) + BZ970/(Q970/1.37))</f>
        <v>0</v>
      </c>
      <c r="T970">
        <f>(BU970*BX970)</f>
        <v>0</v>
      </c>
      <c r="U970">
        <f>(CM970+(T970+2*0.95*5.67E-8*(((CM970+$B$7)+273)^4-(CM970+273)^4)-44100*I970)/(1.84*29.3*Q970+8*0.95*5.67E-8*(CM970+273)^3))</f>
        <v>0</v>
      </c>
      <c r="V970">
        <f>($C$7*CN970+$D$7*CO970+$E$7*U970)</f>
        <v>0</v>
      </c>
      <c r="W970">
        <f>0.61365*exp(17.502*V970/(240.97+V970))</f>
        <v>0</v>
      </c>
      <c r="X970">
        <f>(Y970/Z970*100)</f>
        <v>0</v>
      </c>
      <c r="Y970">
        <f>CF970*(CK970+CL970)/1000</f>
        <v>0</v>
      </c>
      <c r="Z970">
        <f>0.61365*exp(17.502*CM970/(240.97+CM970))</f>
        <v>0</v>
      </c>
      <c r="AA970">
        <f>(W970-CF970*(CK970+CL970)/1000)</f>
        <v>0</v>
      </c>
      <c r="AB970">
        <f>(-I970*44100)</f>
        <v>0</v>
      </c>
      <c r="AC970">
        <f>2*29.3*Q970*0.92*(CM970-V970)</f>
        <v>0</v>
      </c>
      <c r="AD970">
        <f>2*0.95*5.67E-8*(((CM970+$B$7)+273)^4-(V970+273)^4)</f>
        <v>0</v>
      </c>
      <c r="AE970">
        <f>T970+AD970+AB970+AC970</f>
        <v>0</v>
      </c>
      <c r="AF970">
        <v>0</v>
      </c>
      <c r="AG970">
        <v>0</v>
      </c>
      <c r="AH970">
        <f>IF(AF970*$H$13&gt;=AJ970,1.0,(AJ970/(AJ970-AF970*$H$13)))</f>
        <v>0</v>
      </c>
      <c r="AI970">
        <f>(AH970-1)*100</f>
        <v>0</v>
      </c>
      <c r="AJ970">
        <f>MAX(0,($B$13+$C$13*CR970)/(1+$D$13*CR970)*CK970/(CM970+273)*$E$13)</f>
        <v>0</v>
      </c>
      <c r="AK970" t="s">
        <v>303</v>
      </c>
      <c r="AL970" t="s">
        <v>303</v>
      </c>
      <c r="AM970">
        <v>0</v>
      </c>
      <c r="AN970">
        <v>0</v>
      </c>
      <c r="AO970">
        <f>1-AM970/AN970</f>
        <v>0</v>
      </c>
      <c r="AP970">
        <v>0</v>
      </c>
      <c r="AQ970" t="s">
        <v>303</v>
      </c>
      <c r="AR970" t="s">
        <v>303</v>
      </c>
      <c r="AS970">
        <v>0</v>
      </c>
      <c r="AT970">
        <v>0</v>
      </c>
      <c r="AU970">
        <f>1-AS970/AT970</f>
        <v>0</v>
      </c>
      <c r="AV970">
        <v>0.5</v>
      </c>
      <c r="AW970">
        <f>BV970</f>
        <v>0</v>
      </c>
      <c r="AX970">
        <f>K970</f>
        <v>0</v>
      </c>
      <c r="AY970">
        <f>AU970*AV970*AW970</f>
        <v>0</v>
      </c>
      <c r="AZ970">
        <f>(AX970-AP970)/AW970</f>
        <v>0</v>
      </c>
      <c r="BA970">
        <f>(AN970-AT970)/AT970</f>
        <v>0</v>
      </c>
      <c r="BB970">
        <f>AM970/(AO970+AM970/AT970)</f>
        <v>0</v>
      </c>
      <c r="BC970" t="s">
        <v>303</v>
      </c>
      <c r="BD970">
        <v>0</v>
      </c>
      <c r="BE970">
        <f>IF(BD970&lt;&gt;0, BD970, BB970)</f>
        <v>0</v>
      </c>
      <c r="BF970">
        <f>1-BE970/AT970</f>
        <v>0</v>
      </c>
      <c r="BG970">
        <f>(AT970-AS970)/(AT970-BE970)</f>
        <v>0</v>
      </c>
      <c r="BH970">
        <f>(AN970-AT970)/(AN970-BE970)</f>
        <v>0</v>
      </c>
      <c r="BI970">
        <f>(AT970-AS970)/(AT970-AM970)</f>
        <v>0</v>
      </c>
      <c r="BJ970">
        <f>(AN970-AT970)/(AN970-AM970)</f>
        <v>0</v>
      </c>
      <c r="BK970">
        <f>(BG970*BE970/AS970)</f>
        <v>0</v>
      </c>
      <c r="BL970">
        <f>(1-BK970)</f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f>$B$11*CS970+$C$11*CT970+$F$11*CU970*(1-CX970)</f>
        <v>0</v>
      </c>
      <c r="BV970">
        <f>BU970*BW970</f>
        <v>0</v>
      </c>
      <c r="BW970">
        <f>($B$11*$D$9+$C$11*$D$9+$F$11*((DH970+CZ970)/MAX(DH970+CZ970+DI970, 0.1)*$I$9+DI970/MAX(DH970+CZ970+DI970, 0.1)*$J$9))/($B$11+$C$11+$F$11)</f>
        <v>0</v>
      </c>
      <c r="BX970">
        <f>($B$11*$K$9+$C$11*$K$9+$F$11*((DH970+CZ970)/MAX(DH970+CZ970+DI970, 0.1)*$P$9+DI970/MAX(DH970+CZ970+DI970, 0.1)*$Q$9))/($B$11+$C$11+$F$11)</f>
        <v>0</v>
      </c>
      <c r="BY970">
        <v>6</v>
      </c>
      <c r="BZ970">
        <v>0.5</v>
      </c>
      <c r="CA970" t="s">
        <v>304</v>
      </c>
      <c r="CB970">
        <v>2</v>
      </c>
      <c r="CC970">
        <v>1625679121.5</v>
      </c>
      <c r="CD970">
        <v>407.301333333333</v>
      </c>
      <c r="CE970">
        <v>419.955</v>
      </c>
      <c r="CF970">
        <v>27.6479666666667</v>
      </c>
      <c r="CG970">
        <v>22.9319333333333</v>
      </c>
      <c r="CH970">
        <v>421.643666666667</v>
      </c>
      <c r="CI970">
        <v>29.3832</v>
      </c>
      <c r="CJ970">
        <v>500.052</v>
      </c>
      <c r="CK970">
        <v>100.417</v>
      </c>
      <c r="CL970">
        <v>0.100091133333333</v>
      </c>
      <c r="CM970">
        <v>41.4521333333333</v>
      </c>
      <c r="CN970">
        <v>40.1187</v>
      </c>
      <c r="CO970">
        <v>999.9</v>
      </c>
      <c r="CP970">
        <v>0</v>
      </c>
      <c r="CQ970">
        <v>0</v>
      </c>
      <c r="CR970">
        <v>10008.7666666667</v>
      </c>
      <c r="CS970">
        <v>0</v>
      </c>
      <c r="CT970">
        <v>5.45391333333333</v>
      </c>
      <c r="CU970">
        <v>1045.93</v>
      </c>
      <c r="CV970">
        <v>0.961989</v>
      </c>
      <c r="CW970">
        <v>0.0380115</v>
      </c>
      <c r="CX970">
        <v>0</v>
      </c>
      <c r="CY970">
        <v>1019.01</v>
      </c>
      <c r="CZ970">
        <v>4.99912</v>
      </c>
      <c r="DA970">
        <v>10764.1666666667</v>
      </c>
      <c r="DB970">
        <v>6712.33333333333</v>
      </c>
      <c r="DC970">
        <v>40.8536666666667</v>
      </c>
      <c r="DD970">
        <v>42.812</v>
      </c>
      <c r="DE970">
        <v>42.1666666666667</v>
      </c>
      <c r="DF970">
        <v>42.812</v>
      </c>
      <c r="DG970">
        <v>43.8333333333333</v>
      </c>
      <c r="DH970">
        <v>1001.36</v>
      </c>
      <c r="DI970">
        <v>39.57</v>
      </c>
      <c r="DJ970">
        <v>0</v>
      </c>
      <c r="DK970">
        <v>1625679123.2</v>
      </c>
      <c r="DL970">
        <v>0</v>
      </c>
      <c r="DM970">
        <v>1020.01192307692</v>
      </c>
      <c r="DN970">
        <v>-7.22358974368668</v>
      </c>
      <c r="DO970">
        <v>-49.8085472799976</v>
      </c>
      <c r="DP970">
        <v>10769.7038461538</v>
      </c>
      <c r="DQ970">
        <v>15</v>
      </c>
      <c r="DR970">
        <v>1625677134.6</v>
      </c>
      <c r="DS970" t="s">
        <v>305</v>
      </c>
      <c r="DT970">
        <v>1625677128.6</v>
      </c>
      <c r="DU970">
        <v>1625677134.6</v>
      </c>
      <c r="DV970">
        <v>2</v>
      </c>
      <c r="DW970">
        <v>0.041</v>
      </c>
      <c r="DX970">
        <v>0.026</v>
      </c>
      <c r="DY970">
        <v>-14.347</v>
      </c>
      <c r="DZ970">
        <v>-1.389</v>
      </c>
      <c r="EA970">
        <v>420</v>
      </c>
      <c r="EB970">
        <v>5</v>
      </c>
      <c r="EC970">
        <v>0.14</v>
      </c>
      <c r="ED970">
        <v>0.08</v>
      </c>
      <c r="EE970">
        <v>-12.7585097560976</v>
      </c>
      <c r="EF970">
        <v>0.597096167247376</v>
      </c>
      <c r="EG970">
        <v>0.0639507653794968</v>
      </c>
      <c r="EH970">
        <v>0</v>
      </c>
      <c r="EI970">
        <v>1020.30771428571</v>
      </c>
      <c r="EJ970">
        <v>-6.84774951076172</v>
      </c>
      <c r="EK970">
        <v>0.72071427155599</v>
      </c>
      <c r="EL970">
        <v>1</v>
      </c>
      <c r="EM970">
        <v>4.73102048780488</v>
      </c>
      <c r="EN970">
        <v>-0.0984934494773376</v>
      </c>
      <c r="EO970">
        <v>0.0126573246799918</v>
      </c>
      <c r="EP970">
        <v>1</v>
      </c>
      <c r="EQ970">
        <v>2</v>
      </c>
      <c r="ER970">
        <v>3</v>
      </c>
      <c r="ES970" t="s">
        <v>349</v>
      </c>
      <c r="ET970">
        <v>100</v>
      </c>
      <c r="EU970">
        <v>100</v>
      </c>
      <c r="EV970">
        <v>-14.343</v>
      </c>
      <c r="EW970">
        <v>-1.7354</v>
      </c>
      <c r="EX970">
        <v>-14.3476998515065</v>
      </c>
      <c r="EY970">
        <v>0.000485247639819423</v>
      </c>
      <c r="EZ970">
        <v>-1.36446825205216e-06</v>
      </c>
      <c r="FA970">
        <v>5.78542989185787e-10</v>
      </c>
      <c r="FB970">
        <v>-1.1099058739466</v>
      </c>
      <c r="FC970">
        <v>-0.0508365997127688</v>
      </c>
      <c r="FD970">
        <v>0.00161886503163497</v>
      </c>
      <c r="FE970">
        <v>-2.08621555845513e-05</v>
      </c>
      <c r="FF970">
        <v>0</v>
      </c>
      <c r="FG970">
        <v>2096</v>
      </c>
      <c r="FH970">
        <v>2</v>
      </c>
      <c r="FI970">
        <v>28</v>
      </c>
      <c r="FJ970">
        <v>33.2</v>
      </c>
      <c r="FK970">
        <v>33.1</v>
      </c>
      <c r="FL970">
        <v>18</v>
      </c>
      <c r="FM970">
        <v>497.068</v>
      </c>
      <c r="FN970">
        <v>521.696</v>
      </c>
      <c r="FO970">
        <v>49.0624</v>
      </c>
      <c r="FP970">
        <v>27.9662</v>
      </c>
      <c r="FQ970">
        <v>30.0007</v>
      </c>
      <c r="FR970">
        <v>27.591</v>
      </c>
      <c r="FS970">
        <v>27.5256</v>
      </c>
      <c r="FT970">
        <v>21.7796</v>
      </c>
      <c r="FU970">
        <v>0.302307</v>
      </c>
      <c r="FV970">
        <v>58.5078</v>
      </c>
      <c r="FW970">
        <v>49</v>
      </c>
      <c r="FX970">
        <v>420</v>
      </c>
      <c r="FY970">
        <v>22.8316</v>
      </c>
      <c r="FZ970">
        <v>101.539</v>
      </c>
      <c r="GA970">
        <v>95.9968</v>
      </c>
    </row>
    <row r="971" spans="1:183">
      <c r="A971">
        <v>955</v>
      </c>
      <c r="B971">
        <v>1625679124.5</v>
      </c>
      <c r="C971">
        <v>1908.40000009537</v>
      </c>
      <c r="D971" t="s">
        <v>2216</v>
      </c>
      <c r="E971" t="s">
        <v>2217</v>
      </c>
      <c r="F971">
        <v>1</v>
      </c>
      <c r="G971" t="s">
        <v>302</v>
      </c>
      <c r="H971">
        <v>1625679123.5</v>
      </c>
      <c r="I971">
        <f>(J971)/1000</f>
        <v>0</v>
      </c>
      <c r="J971">
        <f>1000*CJ971*AH971*(CF971-CG971)/(100*BY971*(1000-AH971*CF971))</f>
        <v>0</v>
      </c>
      <c r="K971">
        <f>CJ971*AH971*(CE971-CD971*(1000-AH971*CG971)/(1000-AH971*CF971))/(100*BY971)</f>
        <v>0</v>
      </c>
      <c r="L971">
        <f>CD971 - IF(AH971&gt;1, K971*BY971*100.0/(AJ971*CR971), 0)</f>
        <v>0</v>
      </c>
      <c r="M971">
        <f>((S971-I971/2)*L971-K971)/(S971+I971/2)</f>
        <v>0</v>
      </c>
      <c r="N971">
        <f>M971*(CK971+CL971)/1000.0</f>
        <v>0</v>
      </c>
      <c r="O971">
        <f>(CD971 - IF(AH971&gt;1, K971*BY971*100.0/(AJ971*CR971), 0))*(CK971+CL971)/1000.0</f>
        <v>0</v>
      </c>
      <c r="P971">
        <f>2.0/((1/R971-1/Q971)+SIGN(R971)*SQRT((1/R971-1/Q971)*(1/R971-1/Q971) + 4*BZ971/((BZ971+1)*(BZ971+1))*(2*1/R971*1/Q971-1/Q971*1/Q971)))</f>
        <v>0</v>
      </c>
      <c r="Q971">
        <f>IF(LEFT(CA971,1)&lt;&gt;"0",IF(LEFT(CA971,1)="1",3.0,CB971),$D$5+$E$5*(CR971*CK971/($K$5*1000))+$F$5*(CR971*CK971/($K$5*1000))*MAX(MIN(BY971,$J$5),$I$5)*MAX(MIN(BY971,$J$5),$I$5)+$G$5*MAX(MIN(BY971,$J$5),$I$5)*(CR971*CK971/($K$5*1000))+$H$5*(CR971*CK971/($K$5*1000))*(CR971*CK971/($K$5*1000)))</f>
        <v>0</v>
      </c>
      <c r="R971">
        <f>I971*(1000-(1000*0.61365*exp(17.502*V971/(240.97+V971))/(CK971+CL971)+CF971)/2)/(1000*0.61365*exp(17.502*V971/(240.97+V971))/(CK971+CL971)-CF971)</f>
        <v>0</v>
      </c>
      <c r="S971">
        <f>1/((BZ971+1)/(P971/1.6)+1/(Q971/1.37)) + BZ971/((BZ971+1)/(P971/1.6) + BZ971/(Q971/1.37))</f>
        <v>0</v>
      </c>
      <c r="T971">
        <f>(BU971*BX971)</f>
        <v>0</v>
      </c>
      <c r="U971">
        <f>(CM971+(T971+2*0.95*5.67E-8*(((CM971+$B$7)+273)^4-(CM971+273)^4)-44100*I971)/(1.84*29.3*Q971+8*0.95*5.67E-8*(CM971+273)^3))</f>
        <v>0</v>
      </c>
      <c r="V971">
        <f>($C$7*CN971+$D$7*CO971+$E$7*U971)</f>
        <v>0</v>
      </c>
      <c r="W971">
        <f>0.61365*exp(17.502*V971/(240.97+V971))</f>
        <v>0</v>
      </c>
      <c r="X971">
        <f>(Y971/Z971*100)</f>
        <v>0</v>
      </c>
      <c r="Y971">
        <f>CF971*(CK971+CL971)/1000</f>
        <v>0</v>
      </c>
      <c r="Z971">
        <f>0.61365*exp(17.502*CM971/(240.97+CM971))</f>
        <v>0</v>
      </c>
      <c r="AA971">
        <f>(W971-CF971*(CK971+CL971)/1000)</f>
        <v>0</v>
      </c>
      <c r="AB971">
        <f>(-I971*44100)</f>
        <v>0</v>
      </c>
      <c r="AC971">
        <f>2*29.3*Q971*0.92*(CM971-V971)</f>
        <v>0</v>
      </c>
      <c r="AD971">
        <f>2*0.95*5.67E-8*(((CM971+$B$7)+273)^4-(V971+273)^4)</f>
        <v>0</v>
      </c>
      <c r="AE971">
        <f>T971+AD971+AB971+AC971</f>
        <v>0</v>
      </c>
      <c r="AF971">
        <v>0</v>
      </c>
      <c r="AG971">
        <v>0</v>
      </c>
      <c r="AH971">
        <f>IF(AF971*$H$13&gt;=AJ971,1.0,(AJ971/(AJ971-AF971*$H$13)))</f>
        <v>0</v>
      </c>
      <c r="AI971">
        <f>(AH971-1)*100</f>
        <v>0</v>
      </c>
      <c r="AJ971">
        <f>MAX(0,($B$13+$C$13*CR971)/(1+$D$13*CR971)*CK971/(CM971+273)*$E$13)</f>
        <v>0</v>
      </c>
      <c r="AK971" t="s">
        <v>303</v>
      </c>
      <c r="AL971" t="s">
        <v>303</v>
      </c>
      <c r="AM971">
        <v>0</v>
      </c>
      <c r="AN971">
        <v>0</v>
      </c>
      <c r="AO971">
        <f>1-AM971/AN971</f>
        <v>0</v>
      </c>
      <c r="AP971">
        <v>0</v>
      </c>
      <c r="AQ971" t="s">
        <v>303</v>
      </c>
      <c r="AR971" t="s">
        <v>303</v>
      </c>
      <c r="AS971">
        <v>0</v>
      </c>
      <c r="AT971">
        <v>0</v>
      </c>
      <c r="AU971">
        <f>1-AS971/AT971</f>
        <v>0</v>
      </c>
      <c r="AV971">
        <v>0.5</v>
      </c>
      <c r="AW971">
        <f>BV971</f>
        <v>0</v>
      </c>
      <c r="AX971">
        <f>K971</f>
        <v>0</v>
      </c>
      <c r="AY971">
        <f>AU971*AV971*AW971</f>
        <v>0</v>
      </c>
      <c r="AZ971">
        <f>(AX971-AP971)/AW971</f>
        <v>0</v>
      </c>
      <c r="BA971">
        <f>(AN971-AT971)/AT971</f>
        <v>0</v>
      </c>
      <c r="BB971">
        <f>AM971/(AO971+AM971/AT971)</f>
        <v>0</v>
      </c>
      <c r="BC971" t="s">
        <v>303</v>
      </c>
      <c r="BD971">
        <v>0</v>
      </c>
      <c r="BE971">
        <f>IF(BD971&lt;&gt;0, BD971, BB971)</f>
        <v>0</v>
      </c>
      <c r="BF971">
        <f>1-BE971/AT971</f>
        <v>0</v>
      </c>
      <c r="BG971">
        <f>(AT971-AS971)/(AT971-BE971)</f>
        <v>0</v>
      </c>
      <c r="BH971">
        <f>(AN971-AT971)/(AN971-BE971)</f>
        <v>0</v>
      </c>
      <c r="BI971">
        <f>(AT971-AS971)/(AT971-AM971)</f>
        <v>0</v>
      </c>
      <c r="BJ971">
        <f>(AN971-AT971)/(AN971-AM971)</f>
        <v>0</v>
      </c>
      <c r="BK971">
        <f>(BG971*BE971/AS971)</f>
        <v>0</v>
      </c>
      <c r="BL971">
        <f>(1-BK971)</f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f>$B$11*CS971+$C$11*CT971+$F$11*CU971*(1-CX971)</f>
        <v>0</v>
      </c>
      <c r="BV971">
        <f>BU971*BW971</f>
        <v>0</v>
      </c>
      <c r="BW971">
        <f>($B$11*$D$9+$C$11*$D$9+$F$11*((DH971+CZ971)/MAX(DH971+CZ971+DI971, 0.1)*$I$9+DI971/MAX(DH971+CZ971+DI971, 0.1)*$J$9))/($B$11+$C$11+$F$11)</f>
        <v>0</v>
      </c>
      <c r="BX971">
        <f>($B$11*$K$9+$C$11*$K$9+$F$11*((DH971+CZ971)/MAX(DH971+CZ971+DI971, 0.1)*$P$9+DI971/MAX(DH971+CZ971+DI971, 0.1)*$Q$9))/($B$11+$C$11+$F$11)</f>
        <v>0</v>
      </c>
      <c r="BY971">
        <v>6</v>
      </c>
      <c r="BZ971">
        <v>0.5</v>
      </c>
      <c r="CA971" t="s">
        <v>304</v>
      </c>
      <c r="CB971">
        <v>2</v>
      </c>
      <c r="CC971">
        <v>1625679123.5</v>
      </c>
      <c r="CD971">
        <v>407.315333333333</v>
      </c>
      <c r="CE971">
        <v>419.927</v>
      </c>
      <c r="CF971">
        <v>27.6818333333333</v>
      </c>
      <c r="CG971">
        <v>22.9616</v>
      </c>
      <c r="CH971">
        <v>421.657333333333</v>
      </c>
      <c r="CI971">
        <v>29.4173666666667</v>
      </c>
      <c r="CJ971">
        <v>500.014333333333</v>
      </c>
      <c r="CK971">
        <v>100.417</v>
      </c>
      <c r="CL971">
        <v>0.0996417</v>
      </c>
      <c r="CM971">
        <v>41.4729666666667</v>
      </c>
      <c r="CN971">
        <v>40.1390666666667</v>
      </c>
      <c r="CO971">
        <v>999.9</v>
      </c>
      <c r="CP971">
        <v>0</v>
      </c>
      <c r="CQ971">
        <v>0</v>
      </c>
      <c r="CR971">
        <v>10028.7333333333</v>
      </c>
      <c r="CS971">
        <v>0</v>
      </c>
      <c r="CT971">
        <v>5.42037</v>
      </c>
      <c r="CU971">
        <v>1046.02</v>
      </c>
      <c r="CV971">
        <v>0.961989</v>
      </c>
      <c r="CW971">
        <v>0.0380115</v>
      </c>
      <c r="CX971">
        <v>0</v>
      </c>
      <c r="CY971">
        <v>1019.17666666667</v>
      </c>
      <c r="CZ971">
        <v>4.99912</v>
      </c>
      <c r="DA971">
        <v>10762.5666666667</v>
      </c>
      <c r="DB971">
        <v>6712.92666666667</v>
      </c>
      <c r="DC971">
        <v>40.8956666666667</v>
      </c>
      <c r="DD971">
        <v>42.812</v>
      </c>
      <c r="DE971">
        <v>42.0206666666667</v>
      </c>
      <c r="DF971">
        <v>42.7706666666667</v>
      </c>
      <c r="DG971">
        <v>43.8746666666667</v>
      </c>
      <c r="DH971">
        <v>1001.44666666667</v>
      </c>
      <c r="DI971">
        <v>39.5733333333333</v>
      </c>
      <c r="DJ971">
        <v>0</v>
      </c>
      <c r="DK971">
        <v>1625679125.6</v>
      </c>
      <c r="DL971">
        <v>0</v>
      </c>
      <c r="DM971">
        <v>1019.75038461538</v>
      </c>
      <c r="DN971">
        <v>-6.8550427264009</v>
      </c>
      <c r="DO971">
        <v>-61.9555555080964</v>
      </c>
      <c r="DP971">
        <v>10768.4692307692</v>
      </c>
      <c r="DQ971">
        <v>15</v>
      </c>
      <c r="DR971">
        <v>1625677134.6</v>
      </c>
      <c r="DS971" t="s">
        <v>305</v>
      </c>
      <c r="DT971">
        <v>1625677128.6</v>
      </c>
      <c r="DU971">
        <v>1625677134.6</v>
      </c>
      <c r="DV971">
        <v>2</v>
      </c>
      <c r="DW971">
        <v>0.041</v>
      </c>
      <c r="DX971">
        <v>0.026</v>
      </c>
      <c r="DY971">
        <v>-14.347</v>
      </c>
      <c r="DZ971">
        <v>-1.389</v>
      </c>
      <c r="EA971">
        <v>420</v>
      </c>
      <c r="EB971">
        <v>5</v>
      </c>
      <c r="EC971">
        <v>0.14</v>
      </c>
      <c r="ED971">
        <v>0.08</v>
      </c>
      <c r="EE971">
        <v>-12.736987804878</v>
      </c>
      <c r="EF971">
        <v>0.685298257839714</v>
      </c>
      <c r="EG971">
        <v>0.0720212915507967</v>
      </c>
      <c r="EH971">
        <v>0</v>
      </c>
      <c r="EI971">
        <v>1020.05606060606</v>
      </c>
      <c r="EJ971">
        <v>-6.68794895630843</v>
      </c>
      <c r="EK971">
        <v>0.671235583419204</v>
      </c>
      <c r="EL971">
        <v>1</v>
      </c>
      <c r="EM971">
        <v>4.72878682926829</v>
      </c>
      <c r="EN971">
        <v>-0.0924338675958289</v>
      </c>
      <c r="EO971">
        <v>0.0122838836392866</v>
      </c>
      <c r="EP971">
        <v>1</v>
      </c>
      <c r="EQ971">
        <v>2</v>
      </c>
      <c r="ER971">
        <v>3</v>
      </c>
      <c r="ES971" t="s">
        <v>349</v>
      </c>
      <c r="ET971">
        <v>100</v>
      </c>
      <c r="EU971">
        <v>100</v>
      </c>
      <c r="EV971">
        <v>-14.342</v>
      </c>
      <c r="EW971">
        <v>-1.7357</v>
      </c>
      <c r="EX971">
        <v>-14.3476998515065</v>
      </c>
      <c r="EY971">
        <v>0.000485247639819423</v>
      </c>
      <c r="EZ971">
        <v>-1.36446825205216e-06</v>
      </c>
      <c r="FA971">
        <v>5.78542989185787e-10</v>
      </c>
      <c r="FB971">
        <v>-1.1099058739466</v>
      </c>
      <c r="FC971">
        <v>-0.0508365997127688</v>
      </c>
      <c r="FD971">
        <v>0.00161886503163497</v>
      </c>
      <c r="FE971">
        <v>-2.08621555845513e-05</v>
      </c>
      <c r="FF971">
        <v>0</v>
      </c>
      <c r="FG971">
        <v>2096</v>
      </c>
      <c r="FH971">
        <v>2</v>
      </c>
      <c r="FI971">
        <v>28</v>
      </c>
      <c r="FJ971">
        <v>33.3</v>
      </c>
      <c r="FK971">
        <v>33.2</v>
      </c>
      <c r="FL971">
        <v>18</v>
      </c>
      <c r="FM971">
        <v>496.93</v>
      </c>
      <c r="FN971">
        <v>521.921</v>
      </c>
      <c r="FO971">
        <v>49.0785</v>
      </c>
      <c r="FP971">
        <v>27.9698</v>
      </c>
      <c r="FQ971">
        <v>30.0003</v>
      </c>
      <c r="FR971">
        <v>27.594</v>
      </c>
      <c r="FS971">
        <v>27.528</v>
      </c>
      <c r="FT971">
        <v>21.7819</v>
      </c>
      <c r="FU971">
        <v>0.302307</v>
      </c>
      <c r="FV971">
        <v>59.0295</v>
      </c>
      <c r="FW971">
        <v>49</v>
      </c>
      <c r="FX971">
        <v>420</v>
      </c>
      <c r="FY971">
        <v>22.9528</v>
      </c>
      <c r="FZ971">
        <v>101.538</v>
      </c>
      <c r="GA971">
        <v>95.9939</v>
      </c>
    </row>
    <row r="972" spans="1:183">
      <c r="A972">
        <v>956</v>
      </c>
      <c r="B972">
        <v>1625679126.5</v>
      </c>
      <c r="C972">
        <v>1910.40000009537</v>
      </c>
      <c r="D972" t="s">
        <v>2218</v>
      </c>
      <c r="E972" t="s">
        <v>2219</v>
      </c>
      <c r="F972">
        <v>1</v>
      </c>
      <c r="G972" t="s">
        <v>302</v>
      </c>
      <c r="H972">
        <v>1625679125.5</v>
      </c>
      <c r="I972">
        <f>(J972)/1000</f>
        <v>0</v>
      </c>
      <c r="J972">
        <f>1000*CJ972*AH972*(CF972-CG972)/(100*BY972*(1000-AH972*CF972))</f>
        <v>0</v>
      </c>
      <c r="K972">
        <f>CJ972*AH972*(CE972-CD972*(1000-AH972*CG972)/(1000-AH972*CF972))/(100*BY972)</f>
        <v>0</v>
      </c>
      <c r="L972">
        <f>CD972 - IF(AH972&gt;1, K972*BY972*100.0/(AJ972*CR972), 0)</f>
        <v>0</v>
      </c>
      <c r="M972">
        <f>((S972-I972/2)*L972-K972)/(S972+I972/2)</f>
        <v>0</v>
      </c>
      <c r="N972">
        <f>M972*(CK972+CL972)/1000.0</f>
        <v>0</v>
      </c>
      <c r="O972">
        <f>(CD972 - IF(AH972&gt;1, K972*BY972*100.0/(AJ972*CR972), 0))*(CK972+CL972)/1000.0</f>
        <v>0</v>
      </c>
      <c r="P972">
        <f>2.0/((1/R972-1/Q972)+SIGN(R972)*SQRT((1/R972-1/Q972)*(1/R972-1/Q972) + 4*BZ972/((BZ972+1)*(BZ972+1))*(2*1/R972*1/Q972-1/Q972*1/Q972)))</f>
        <v>0</v>
      </c>
      <c r="Q972">
        <f>IF(LEFT(CA972,1)&lt;&gt;"0",IF(LEFT(CA972,1)="1",3.0,CB972),$D$5+$E$5*(CR972*CK972/($K$5*1000))+$F$5*(CR972*CK972/($K$5*1000))*MAX(MIN(BY972,$J$5),$I$5)*MAX(MIN(BY972,$J$5),$I$5)+$G$5*MAX(MIN(BY972,$J$5),$I$5)*(CR972*CK972/($K$5*1000))+$H$5*(CR972*CK972/($K$5*1000))*(CR972*CK972/($K$5*1000)))</f>
        <v>0</v>
      </c>
      <c r="R972">
        <f>I972*(1000-(1000*0.61365*exp(17.502*V972/(240.97+V972))/(CK972+CL972)+CF972)/2)/(1000*0.61365*exp(17.502*V972/(240.97+V972))/(CK972+CL972)-CF972)</f>
        <v>0</v>
      </c>
      <c r="S972">
        <f>1/((BZ972+1)/(P972/1.6)+1/(Q972/1.37)) + BZ972/((BZ972+1)/(P972/1.6) + BZ972/(Q972/1.37))</f>
        <v>0</v>
      </c>
      <c r="T972">
        <f>(BU972*BX972)</f>
        <v>0</v>
      </c>
      <c r="U972">
        <f>(CM972+(T972+2*0.95*5.67E-8*(((CM972+$B$7)+273)^4-(CM972+273)^4)-44100*I972)/(1.84*29.3*Q972+8*0.95*5.67E-8*(CM972+273)^3))</f>
        <v>0</v>
      </c>
      <c r="V972">
        <f>($C$7*CN972+$D$7*CO972+$E$7*U972)</f>
        <v>0</v>
      </c>
      <c r="W972">
        <f>0.61365*exp(17.502*V972/(240.97+V972))</f>
        <v>0</v>
      </c>
      <c r="X972">
        <f>(Y972/Z972*100)</f>
        <v>0</v>
      </c>
      <c r="Y972">
        <f>CF972*(CK972+CL972)/1000</f>
        <v>0</v>
      </c>
      <c r="Z972">
        <f>0.61365*exp(17.502*CM972/(240.97+CM972))</f>
        <v>0</v>
      </c>
      <c r="AA972">
        <f>(W972-CF972*(CK972+CL972)/1000)</f>
        <v>0</v>
      </c>
      <c r="AB972">
        <f>(-I972*44100)</f>
        <v>0</v>
      </c>
      <c r="AC972">
        <f>2*29.3*Q972*0.92*(CM972-V972)</f>
        <v>0</v>
      </c>
      <c r="AD972">
        <f>2*0.95*5.67E-8*(((CM972+$B$7)+273)^4-(V972+273)^4)</f>
        <v>0</v>
      </c>
      <c r="AE972">
        <f>T972+AD972+AB972+AC972</f>
        <v>0</v>
      </c>
      <c r="AF972">
        <v>0</v>
      </c>
      <c r="AG972">
        <v>0</v>
      </c>
      <c r="AH972">
        <f>IF(AF972*$H$13&gt;=AJ972,1.0,(AJ972/(AJ972-AF972*$H$13)))</f>
        <v>0</v>
      </c>
      <c r="AI972">
        <f>(AH972-1)*100</f>
        <v>0</v>
      </c>
      <c r="AJ972">
        <f>MAX(0,($B$13+$C$13*CR972)/(1+$D$13*CR972)*CK972/(CM972+273)*$E$13)</f>
        <v>0</v>
      </c>
      <c r="AK972" t="s">
        <v>303</v>
      </c>
      <c r="AL972" t="s">
        <v>303</v>
      </c>
      <c r="AM972">
        <v>0</v>
      </c>
      <c r="AN972">
        <v>0</v>
      </c>
      <c r="AO972">
        <f>1-AM972/AN972</f>
        <v>0</v>
      </c>
      <c r="AP972">
        <v>0</v>
      </c>
      <c r="AQ972" t="s">
        <v>303</v>
      </c>
      <c r="AR972" t="s">
        <v>303</v>
      </c>
      <c r="AS972">
        <v>0</v>
      </c>
      <c r="AT972">
        <v>0</v>
      </c>
      <c r="AU972">
        <f>1-AS972/AT972</f>
        <v>0</v>
      </c>
      <c r="AV972">
        <v>0.5</v>
      </c>
      <c r="AW972">
        <f>BV972</f>
        <v>0</v>
      </c>
      <c r="AX972">
        <f>K972</f>
        <v>0</v>
      </c>
      <c r="AY972">
        <f>AU972*AV972*AW972</f>
        <v>0</v>
      </c>
      <c r="AZ972">
        <f>(AX972-AP972)/AW972</f>
        <v>0</v>
      </c>
      <c r="BA972">
        <f>(AN972-AT972)/AT972</f>
        <v>0</v>
      </c>
      <c r="BB972">
        <f>AM972/(AO972+AM972/AT972)</f>
        <v>0</v>
      </c>
      <c r="BC972" t="s">
        <v>303</v>
      </c>
      <c r="BD972">
        <v>0</v>
      </c>
      <c r="BE972">
        <f>IF(BD972&lt;&gt;0, BD972, BB972)</f>
        <v>0</v>
      </c>
      <c r="BF972">
        <f>1-BE972/AT972</f>
        <v>0</v>
      </c>
      <c r="BG972">
        <f>(AT972-AS972)/(AT972-BE972)</f>
        <v>0</v>
      </c>
      <c r="BH972">
        <f>(AN972-AT972)/(AN972-BE972)</f>
        <v>0</v>
      </c>
      <c r="BI972">
        <f>(AT972-AS972)/(AT972-AM972)</f>
        <v>0</v>
      </c>
      <c r="BJ972">
        <f>(AN972-AT972)/(AN972-AM972)</f>
        <v>0</v>
      </c>
      <c r="BK972">
        <f>(BG972*BE972/AS972)</f>
        <v>0</v>
      </c>
      <c r="BL972">
        <f>(1-BK972)</f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f>$B$11*CS972+$C$11*CT972+$F$11*CU972*(1-CX972)</f>
        <v>0</v>
      </c>
      <c r="BV972">
        <f>BU972*BW972</f>
        <v>0</v>
      </c>
      <c r="BW972">
        <f>($B$11*$D$9+$C$11*$D$9+$F$11*((DH972+CZ972)/MAX(DH972+CZ972+DI972, 0.1)*$I$9+DI972/MAX(DH972+CZ972+DI972, 0.1)*$J$9))/($B$11+$C$11+$F$11)</f>
        <v>0</v>
      </c>
      <c r="BX972">
        <f>($B$11*$K$9+$C$11*$K$9+$F$11*((DH972+CZ972)/MAX(DH972+CZ972+DI972, 0.1)*$P$9+DI972/MAX(DH972+CZ972+DI972, 0.1)*$Q$9))/($B$11+$C$11+$F$11)</f>
        <v>0</v>
      </c>
      <c r="BY972">
        <v>6</v>
      </c>
      <c r="BZ972">
        <v>0.5</v>
      </c>
      <c r="CA972" t="s">
        <v>304</v>
      </c>
      <c r="CB972">
        <v>2</v>
      </c>
      <c r="CC972">
        <v>1625679125.5</v>
      </c>
      <c r="CD972">
        <v>407.313</v>
      </c>
      <c r="CE972">
        <v>419.885333333333</v>
      </c>
      <c r="CF972">
        <v>27.7124333333333</v>
      </c>
      <c r="CG972">
        <v>22.9918</v>
      </c>
      <c r="CH972">
        <v>421.655666666667</v>
      </c>
      <c r="CI972">
        <v>29.4483333333333</v>
      </c>
      <c r="CJ972">
        <v>499.987333333333</v>
      </c>
      <c r="CK972">
        <v>100.417333333333</v>
      </c>
      <c r="CL972">
        <v>0.0997374333333333</v>
      </c>
      <c r="CM972">
        <v>41.4922666666667</v>
      </c>
      <c r="CN972">
        <v>40.1542</v>
      </c>
      <c r="CO972">
        <v>999.9</v>
      </c>
      <c r="CP972">
        <v>0</v>
      </c>
      <c r="CQ972">
        <v>0</v>
      </c>
      <c r="CR972">
        <v>10005</v>
      </c>
      <c r="CS972">
        <v>0</v>
      </c>
      <c r="CT972">
        <v>5.36890333333333</v>
      </c>
      <c r="CU972">
        <v>1045.92</v>
      </c>
      <c r="CV972">
        <v>0.961989</v>
      </c>
      <c r="CW972">
        <v>0.0380115</v>
      </c>
      <c r="CX972">
        <v>0</v>
      </c>
      <c r="CY972">
        <v>1018.8</v>
      </c>
      <c r="CZ972">
        <v>4.99912</v>
      </c>
      <c r="DA972">
        <v>10757.8333333333</v>
      </c>
      <c r="DB972">
        <v>6712.28666666667</v>
      </c>
      <c r="DC972">
        <v>40.9166666666667</v>
      </c>
      <c r="DD972">
        <v>42.833</v>
      </c>
      <c r="DE972">
        <v>42.062</v>
      </c>
      <c r="DF972">
        <v>42.7286666666667</v>
      </c>
      <c r="DG972">
        <v>43.9583333333333</v>
      </c>
      <c r="DH972">
        <v>1001.35</v>
      </c>
      <c r="DI972">
        <v>39.57</v>
      </c>
      <c r="DJ972">
        <v>0</v>
      </c>
      <c r="DK972">
        <v>1625679127.4</v>
      </c>
      <c r="DL972">
        <v>0</v>
      </c>
      <c r="DM972">
        <v>1019.5048</v>
      </c>
      <c r="DN972">
        <v>-6.21230767246261</v>
      </c>
      <c r="DO972">
        <v>-55.5999999351954</v>
      </c>
      <c r="DP972">
        <v>10765.608</v>
      </c>
      <c r="DQ972">
        <v>15</v>
      </c>
      <c r="DR972">
        <v>1625677134.6</v>
      </c>
      <c r="DS972" t="s">
        <v>305</v>
      </c>
      <c r="DT972">
        <v>1625677128.6</v>
      </c>
      <c r="DU972">
        <v>1625677134.6</v>
      </c>
      <c r="DV972">
        <v>2</v>
      </c>
      <c r="DW972">
        <v>0.041</v>
      </c>
      <c r="DX972">
        <v>0.026</v>
      </c>
      <c r="DY972">
        <v>-14.347</v>
      </c>
      <c r="DZ972">
        <v>-1.389</v>
      </c>
      <c r="EA972">
        <v>420</v>
      </c>
      <c r="EB972">
        <v>5</v>
      </c>
      <c r="EC972">
        <v>0.14</v>
      </c>
      <c r="ED972">
        <v>0.08</v>
      </c>
      <c r="EE972">
        <v>-12.7147414634146</v>
      </c>
      <c r="EF972">
        <v>0.823626480836259</v>
      </c>
      <c r="EG972">
        <v>0.0835499586945346</v>
      </c>
      <c r="EH972">
        <v>0</v>
      </c>
      <c r="EI972">
        <v>1019.86454545455</v>
      </c>
      <c r="EJ972">
        <v>-7.08711804484057</v>
      </c>
      <c r="EK972">
        <v>0.705936261648071</v>
      </c>
      <c r="EL972">
        <v>1</v>
      </c>
      <c r="EM972">
        <v>4.72732</v>
      </c>
      <c r="EN972">
        <v>-0.0929744947735187</v>
      </c>
      <c r="EO972">
        <v>0.0123140080851829</v>
      </c>
      <c r="EP972">
        <v>1</v>
      </c>
      <c r="EQ972">
        <v>2</v>
      </c>
      <c r="ER972">
        <v>3</v>
      </c>
      <c r="ES972" t="s">
        <v>349</v>
      </c>
      <c r="ET972">
        <v>100</v>
      </c>
      <c r="EU972">
        <v>100</v>
      </c>
      <c r="EV972">
        <v>-14.343</v>
      </c>
      <c r="EW972">
        <v>-1.736</v>
      </c>
      <c r="EX972">
        <v>-14.3476998515065</v>
      </c>
      <c r="EY972">
        <v>0.000485247639819423</v>
      </c>
      <c r="EZ972">
        <v>-1.36446825205216e-06</v>
      </c>
      <c r="FA972">
        <v>5.78542989185787e-10</v>
      </c>
      <c r="FB972">
        <v>-1.1099058739466</v>
      </c>
      <c r="FC972">
        <v>-0.0508365997127688</v>
      </c>
      <c r="FD972">
        <v>0.00161886503163497</v>
      </c>
      <c r="FE972">
        <v>-2.08621555845513e-05</v>
      </c>
      <c r="FF972">
        <v>0</v>
      </c>
      <c r="FG972">
        <v>2096</v>
      </c>
      <c r="FH972">
        <v>2</v>
      </c>
      <c r="FI972">
        <v>28</v>
      </c>
      <c r="FJ972">
        <v>33.3</v>
      </c>
      <c r="FK972">
        <v>33.2</v>
      </c>
      <c r="FL972">
        <v>18</v>
      </c>
      <c r="FM972">
        <v>496.984</v>
      </c>
      <c r="FN972">
        <v>521.893</v>
      </c>
      <c r="FO972">
        <v>49.0935</v>
      </c>
      <c r="FP972">
        <v>27.9734</v>
      </c>
      <c r="FQ972">
        <v>30.0007</v>
      </c>
      <c r="FR972">
        <v>27.5969</v>
      </c>
      <c r="FS972">
        <v>27.5309</v>
      </c>
      <c r="FT972">
        <v>21.78</v>
      </c>
      <c r="FU972">
        <v>0.302307</v>
      </c>
      <c r="FV972">
        <v>59.0295</v>
      </c>
      <c r="FW972">
        <v>49</v>
      </c>
      <c r="FX972">
        <v>420</v>
      </c>
      <c r="FY972">
        <v>22.9448</v>
      </c>
      <c r="FZ972">
        <v>101.537</v>
      </c>
      <c r="GA972">
        <v>95.992</v>
      </c>
    </row>
    <row r="973" spans="1:183">
      <c r="A973">
        <v>957</v>
      </c>
      <c r="B973">
        <v>1625679128.5</v>
      </c>
      <c r="C973">
        <v>1912.40000009537</v>
      </c>
      <c r="D973" t="s">
        <v>2220</v>
      </c>
      <c r="E973" t="s">
        <v>2221</v>
      </c>
      <c r="F973">
        <v>1</v>
      </c>
      <c r="G973" t="s">
        <v>302</v>
      </c>
      <c r="H973">
        <v>1625679127.5</v>
      </c>
      <c r="I973">
        <f>(J973)/1000</f>
        <v>0</v>
      </c>
      <c r="J973">
        <f>1000*CJ973*AH973*(CF973-CG973)/(100*BY973*(1000-AH973*CF973))</f>
        <v>0</v>
      </c>
      <c r="K973">
        <f>CJ973*AH973*(CE973-CD973*(1000-AH973*CG973)/(1000-AH973*CF973))/(100*BY973)</f>
        <v>0</v>
      </c>
      <c r="L973">
        <f>CD973 - IF(AH973&gt;1, K973*BY973*100.0/(AJ973*CR973), 0)</f>
        <v>0</v>
      </c>
      <c r="M973">
        <f>((S973-I973/2)*L973-K973)/(S973+I973/2)</f>
        <v>0</v>
      </c>
      <c r="N973">
        <f>M973*(CK973+CL973)/1000.0</f>
        <v>0</v>
      </c>
      <c r="O973">
        <f>(CD973 - IF(AH973&gt;1, K973*BY973*100.0/(AJ973*CR973), 0))*(CK973+CL973)/1000.0</f>
        <v>0</v>
      </c>
      <c r="P973">
        <f>2.0/((1/R973-1/Q973)+SIGN(R973)*SQRT((1/R973-1/Q973)*(1/R973-1/Q973) + 4*BZ973/((BZ973+1)*(BZ973+1))*(2*1/R973*1/Q973-1/Q973*1/Q973)))</f>
        <v>0</v>
      </c>
      <c r="Q973">
        <f>IF(LEFT(CA973,1)&lt;&gt;"0",IF(LEFT(CA973,1)="1",3.0,CB973),$D$5+$E$5*(CR973*CK973/($K$5*1000))+$F$5*(CR973*CK973/($K$5*1000))*MAX(MIN(BY973,$J$5),$I$5)*MAX(MIN(BY973,$J$5),$I$5)+$G$5*MAX(MIN(BY973,$J$5),$I$5)*(CR973*CK973/($K$5*1000))+$H$5*(CR973*CK973/($K$5*1000))*(CR973*CK973/($K$5*1000)))</f>
        <v>0</v>
      </c>
      <c r="R973">
        <f>I973*(1000-(1000*0.61365*exp(17.502*V973/(240.97+V973))/(CK973+CL973)+CF973)/2)/(1000*0.61365*exp(17.502*V973/(240.97+V973))/(CK973+CL973)-CF973)</f>
        <v>0</v>
      </c>
      <c r="S973">
        <f>1/((BZ973+1)/(P973/1.6)+1/(Q973/1.37)) + BZ973/((BZ973+1)/(P973/1.6) + BZ973/(Q973/1.37))</f>
        <v>0</v>
      </c>
      <c r="T973">
        <f>(BU973*BX973)</f>
        <v>0</v>
      </c>
      <c r="U973">
        <f>(CM973+(T973+2*0.95*5.67E-8*(((CM973+$B$7)+273)^4-(CM973+273)^4)-44100*I973)/(1.84*29.3*Q973+8*0.95*5.67E-8*(CM973+273)^3))</f>
        <v>0</v>
      </c>
      <c r="V973">
        <f>($C$7*CN973+$D$7*CO973+$E$7*U973)</f>
        <v>0</v>
      </c>
      <c r="W973">
        <f>0.61365*exp(17.502*V973/(240.97+V973))</f>
        <v>0</v>
      </c>
      <c r="X973">
        <f>(Y973/Z973*100)</f>
        <v>0</v>
      </c>
      <c r="Y973">
        <f>CF973*(CK973+CL973)/1000</f>
        <v>0</v>
      </c>
      <c r="Z973">
        <f>0.61365*exp(17.502*CM973/(240.97+CM973))</f>
        <v>0</v>
      </c>
      <c r="AA973">
        <f>(W973-CF973*(CK973+CL973)/1000)</f>
        <v>0</v>
      </c>
      <c r="AB973">
        <f>(-I973*44100)</f>
        <v>0</v>
      </c>
      <c r="AC973">
        <f>2*29.3*Q973*0.92*(CM973-V973)</f>
        <v>0</v>
      </c>
      <c r="AD973">
        <f>2*0.95*5.67E-8*(((CM973+$B$7)+273)^4-(V973+273)^4)</f>
        <v>0</v>
      </c>
      <c r="AE973">
        <f>T973+AD973+AB973+AC973</f>
        <v>0</v>
      </c>
      <c r="AF973">
        <v>0</v>
      </c>
      <c r="AG973">
        <v>0</v>
      </c>
      <c r="AH973">
        <f>IF(AF973*$H$13&gt;=AJ973,1.0,(AJ973/(AJ973-AF973*$H$13)))</f>
        <v>0</v>
      </c>
      <c r="AI973">
        <f>(AH973-1)*100</f>
        <v>0</v>
      </c>
      <c r="AJ973">
        <f>MAX(0,($B$13+$C$13*CR973)/(1+$D$13*CR973)*CK973/(CM973+273)*$E$13)</f>
        <v>0</v>
      </c>
      <c r="AK973" t="s">
        <v>303</v>
      </c>
      <c r="AL973" t="s">
        <v>303</v>
      </c>
      <c r="AM973">
        <v>0</v>
      </c>
      <c r="AN973">
        <v>0</v>
      </c>
      <c r="AO973">
        <f>1-AM973/AN973</f>
        <v>0</v>
      </c>
      <c r="AP973">
        <v>0</v>
      </c>
      <c r="AQ973" t="s">
        <v>303</v>
      </c>
      <c r="AR973" t="s">
        <v>303</v>
      </c>
      <c r="AS973">
        <v>0</v>
      </c>
      <c r="AT973">
        <v>0</v>
      </c>
      <c r="AU973">
        <f>1-AS973/AT973</f>
        <v>0</v>
      </c>
      <c r="AV973">
        <v>0.5</v>
      </c>
      <c r="AW973">
        <f>BV973</f>
        <v>0</v>
      </c>
      <c r="AX973">
        <f>K973</f>
        <v>0</v>
      </c>
      <c r="AY973">
        <f>AU973*AV973*AW973</f>
        <v>0</v>
      </c>
      <c r="AZ973">
        <f>(AX973-AP973)/AW973</f>
        <v>0</v>
      </c>
      <c r="BA973">
        <f>(AN973-AT973)/AT973</f>
        <v>0</v>
      </c>
      <c r="BB973">
        <f>AM973/(AO973+AM973/AT973)</f>
        <v>0</v>
      </c>
      <c r="BC973" t="s">
        <v>303</v>
      </c>
      <c r="BD973">
        <v>0</v>
      </c>
      <c r="BE973">
        <f>IF(BD973&lt;&gt;0, BD973, BB973)</f>
        <v>0</v>
      </c>
      <c r="BF973">
        <f>1-BE973/AT973</f>
        <v>0</v>
      </c>
      <c r="BG973">
        <f>(AT973-AS973)/(AT973-BE973)</f>
        <v>0</v>
      </c>
      <c r="BH973">
        <f>(AN973-AT973)/(AN973-BE973)</f>
        <v>0</v>
      </c>
      <c r="BI973">
        <f>(AT973-AS973)/(AT973-AM973)</f>
        <v>0</v>
      </c>
      <c r="BJ973">
        <f>(AN973-AT973)/(AN973-AM973)</f>
        <v>0</v>
      </c>
      <c r="BK973">
        <f>(BG973*BE973/AS973)</f>
        <v>0</v>
      </c>
      <c r="BL973">
        <f>(1-BK973)</f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f>$B$11*CS973+$C$11*CT973+$F$11*CU973*(1-CX973)</f>
        <v>0</v>
      </c>
      <c r="BV973">
        <f>BU973*BW973</f>
        <v>0</v>
      </c>
      <c r="BW973">
        <f>($B$11*$D$9+$C$11*$D$9+$F$11*((DH973+CZ973)/MAX(DH973+CZ973+DI973, 0.1)*$I$9+DI973/MAX(DH973+CZ973+DI973, 0.1)*$J$9))/($B$11+$C$11+$F$11)</f>
        <v>0</v>
      </c>
      <c r="BX973">
        <f>($B$11*$K$9+$C$11*$K$9+$F$11*((DH973+CZ973)/MAX(DH973+CZ973+DI973, 0.1)*$P$9+DI973/MAX(DH973+CZ973+DI973, 0.1)*$Q$9))/($B$11+$C$11+$F$11)</f>
        <v>0</v>
      </c>
      <c r="BY973">
        <v>6</v>
      </c>
      <c r="BZ973">
        <v>0.5</v>
      </c>
      <c r="CA973" t="s">
        <v>304</v>
      </c>
      <c r="CB973">
        <v>2</v>
      </c>
      <c r="CC973">
        <v>1625679127.5</v>
      </c>
      <c r="CD973">
        <v>407.332666666667</v>
      </c>
      <c r="CE973">
        <v>419.956333333333</v>
      </c>
      <c r="CF973">
        <v>27.7441</v>
      </c>
      <c r="CG973">
        <v>23.0122666666667</v>
      </c>
      <c r="CH973">
        <v>421.675</v>
      </c>
      <c r="CI973">
        <v>29.4802333333333</v>
      </c>
      <c r="CJ973">
        <v>500.001666666667</v>
      </c>
      <c r="CK973">
        <v>100.419</v>
      </c>
      <c r="CL973">
        <v>0.100335</v>
      </c>
      <c r="CM973">
        <v>41.5118333333333</v>
      </c>
      <c r="CN973">
        <v>40.1710666666667</v>
      </c>
      <c r="CO973">
        <v>999.9</v>
      </c>
      <c r="CP973">
        <v>0</v>
      </c>
      <c r="CQ973">
        <v>0</v>
      </c>
      <c r="CR973">
        <v>9960.41666666667</v>
      </c>
      <c r="CS973">
        <v>0</v>
      </c>
      <c r="CT973">
        <v>5.38636666666667</v>
      </c>
      <c r="CU973">
        <v>1046.02</v>
      </c>
      <c r="CV973">
        <v>0.961992333333333</v>
      </c>
      <c r="CW973">
        <v>0.0380078333333333</v>
      </c>
      <c r="CX973">
        <v>0</v>
      </c>
      <c r="CY973">
        <v>1018.86333333333</v>
      </c>
      <c r="CZ973">
        <v>4.99912</v>
      </c>
      <c r="DA973">
        <v>10759</v>
      </c>
      <c r="DB973">
        <v>6712.91333333333</v>
      </c>
      <c r="DC973">
        <v>40.937</v>
      </c>
      <c r="DD973">
        <v>42.833</v>
      </c>
      <c r="DE973">
        <v>42.2083333333333</v>
      </c>
      <c r="DF973">
        <v>42.854</v>
      </c>
      <c r="DG973">
        <v>43.8536666666667</v>
      </c>
      <c r="DH973">
        <v>1001.45</v>
      </c>
      <c r="DI973">
        <v>39.57</v>
      </c>
      <c r="DJ973">
        <v>0</v>
      </c>
      <c r="DK973">
        <v>1625679129.2</v>
      </c>
      <c r="DL973">
        <v>0</v>
      </c>
      <c r="DM973">
        <v>1019.38076923077</v>
      </c>
      <c r="DN973">
        <v>-5.81333333547341</v>
      </c>
      <c r="DO973">
        <v>-50.8170940941942</v>
      </c>
      <c r="DP973">
        <v>10764.2846153846</v>
      </c>
      <c r="DQ973">
        <v>15</v>
      </c>
      <c r="DR973">
        <v>1625677134.6</v>
      </c>
      <c r="DS973" t="s">
        <v>305</v>
      </c>
      <c r="DT973">
        <v>1625677128.6</v>
      </c>
      <c r="DU973">
        <v>1625677134.6</v>
      </c>
      <c r="DV973">
        <v>2</v>
      </c>
      <c r="DW973">
        <v>0.041</v>
      </c>
      <c r="DX973">
        <v>0.026</v>
      </c>
      <c r="DY973">
        <v>-14.347</v>
      </c>
      <c r="DZ973">
        <v>-1.389</v>
      </c>
      <c r="EA973">
        <v>420</v>
      </c>
      <c r="EB973">
        <v>5</v>
      </c>
      <c r="EC973">
        <v>0.14</v>
      </c>
      <c r="ED973">
        <v>0.08</v>
      </c>
      <c r="EE973">
        <v>-12.6960341463415</v>
      </c>
      <c r="EF973">
        <v>0.789533101045279</v>
      </c>
      <c r="EG973">
        <v>0.0811885568344249</v>
      </c>
      <c r="EH973">
        <v>0</v>
      </c>
      <c r="EI973">
        <v>1019.68371428571</v>
      </c>
      <c r="EJ973">
        <v>-6.38418786692572</v>
      </c>
      <c r="EK973">
        <v>0.678224934092295</v>
      </c>
      <c r="EL973">
        <v>1</v>
      </c>
      <c r="EM973">
        <v>4.72670536585366</v>
      </c>
      <c r="EN973">
        <v>-0.0700467595818778</v>
      </c>
      <c r="EO973">
        <v>0.0120047446103128</v>
      </c>
      <c r="EP973">
        <v>1</v>
      </c>
      <c r="EQ973">
        <v>2</v>
      </c>
      <c r="ER973">
        <v>3</v>
      </c>
      <c r="ES973" t="s">
        <v>349</v>
      </c>
      <c r="ET973">
        <v>100</v>
      </c>
      <c r="EU973">
        <v>100</v>
      </c>
      <c r="EV973">
        <v>-14.342</v>
      </c>
      <c r="EW973">
        <v>-1.7363</v>
      </c>
      <c r="EX973">
        <v>-14.3476998515065</v>
      </c>
      <c r="EY973">
        <v>0.000485247639819423</v>
      </c>
      <c r="EZ973">
        <v>-1.36446825205216e-06</v>
      </c>
      <c r="FA973">
        <v>5.78542989185787e-10</v>
      </c>
      <c r="FB973">
        <v>-1.1099058739466</v>
      </c>
      <c r="FC973">
        <v>-0.0508365997127688</v>
      </c>
      <c r="FD973">
        <v>0.00161886503163497</v>
      </c>
      <c r="FE973">
        <v>-2.08621555845513e-05</v>
      </c>
      <c r="FF973">
        <v>0</v>
      </c>
      <c r="FG973">
        <v>2096</v>
      </c>
      <c r="FH973">
        <v>2</v>
      </c>
      <c r="FI973">
        <v>28</v>
      </c>
      <c r="FJ973">
        <v>33.3</v>
      </c>
      <c r="FK973">
        <v>33.2</v>
      </c>
      <c r="FL973">
        <v>18</v>
      </c>
      <c r="FM973">
        <v>497.214</v>
      </c>
      <c r="FN973">
        <v>521.884</v>
      </c>
      <c r="FO973">
        <v>49.1087</v>
      </c>
      <c r="FP973">
        <v>27.9769</v>
      </c>
      <c r="FQ973">
        <v>30.0009</v>
      </c>
      <c r="FR973">
        <v>27.5998</v>
      </c>
      <c r="FS973">
        <v>27.5338</v>
      </c>
      <c r="FT973">
        <v>21.7815</v>
      </c>
      <c r="FU973">
        <v>0.302307</v>
      </c>
      <c r="FV973">
        <v>59.4053</v>
      </c>
      <c r="FW973">
        <v>49</v>
      </c>
      <c r="FX973">
        <v>420</v>
      </c>
      <c r="FY973">
        <v>22.945</v>
      </c>
      <c r="FZ973">
        <v>101.536</v>
      </c>
      <c r="GA973">
        <v>95.9918</v>
      </c>
    </row>
    <row r="974" spans="1:183">
      <c r="A974">
        <v>958</v>
      </c>
      <c r="B974">
        <v>1625679130.5</v>
      </c>
      <c r="C974">
        <v>1914.40000009537</v>
      </c>
      <c r="D974" t="s">
        <v>2222</v>
      </c>
      <c r="E974" t="s">
        <v>2223</v>
      </c>
      <c r="F974">
        <v>1</v>
      </c>
      <c r="G974" t="s">
        <v>302</v>
      </c>
      <c r="H974">
        <v>1625679129.5</v>
      </c>
      <c r="I974">
        <f>(J974)/1000</f>
        <v>0</v>
      </c>
      <c r="J974">
        <f>1000*CJ974*AH974*(CF974-CG974)/(100*BY974*(1000-AH974*CF974))</f>
        <v>0</v>
      </c>
      <c r="K974">
        <f>CJ974*AH974*(CE974-CD974*(1000-AH974*CG974)/(1000-AH974*CF974))/(100*BY974)</f>
        <v>0</v>
      </c>
      <c r="L974">
        <f>CD974 - IF(AH974&gt;1, K974*BY974*100.0/(AJ974*CR974), 0)</f>
        <v>0</v>
      </c>
      <c r="M974">
        <f>((S974-I974/2)*L974-K974)/(S974+I974/2)</f>
        <v>0</v>
      </c>
      <c r="N974">
        <f>M974*(CK974+CL974)/1000.0</f>
        <v>0</v>
      </c>
      <c r="O974">
        <f>(CD974 - IF(AH974&gt;1, K974*BY974*100.0/(AJ974*CR974), 0))*(CK974+CL974)/1000.0</f>
        <v>0</v>
      </c>
      <c r="P974">
        <f>2.0/((1/R974-1/Q974)+SIGN(R974)*SQRT((1/R974-1/Q974)*(1/R974-1/Q974) + 4*BZ974/((BZ974+1)*(BZ974+1))*(2*1/R974*1/Q974-1/Q974*1/Q974)))</f>
        <v>0</v>
      </c>
      <c r="Q974">
        <f>IF(LEFT(CA974,1)&lt;&gt;"0",IF(LEFT(CA974,1)="1",3.0,CB974),$D$5+$E$5*(CR974*CK974/($K$5*1000))+$F$5*(CR974*CK974/($K$5*1000))*MAX(MIN(BY974,$J$5),$I$5)*MAX(MIN(BY974,$J$5),$I$5)+$G$5*MAX(MIN(BY974,$J$5),$I$5)*(CR974*CK974/($K$5*1000))+$H$5*(CR974*CK974/($K$5*1000))*(CR974*CK974/($K$5*1000)))</f>
        <v>0</v>
      </c>
      <c r="R974">
        <f>I974*(1000-(1000*0.61365*exp(17.502*V974/(240.97+V974))/(CK974+CL974)+CF974)/2)/(1000*0.61365*exp(17.502*V974/(240.97+V974))/(CK974+CL974)-CF974)</f>
        <v>0</v>
      </c>
      <c r="S974">
        <f>1/((BZ974+1)/(P974/1.6)+1/(Q974/1.37)) + BZ974/((BZ974+1)/(P974/1.6) + BZ974/(Q974/1.37))</f>
        <v>0</v>
      </c>
      <c r="T974">
        <f>(BU974*BX974)</f>
        <v>0</v>
      </c>
      <c r="U974">
        <f>(CM974+(T974+2*0.95*5.67E-8*(((CM974+$B$7)+273)^4-(CM974+273)^4)-44100*I974)/(1.84*29.3*Q974+8*0.95*5.67E-8*(CM974+273)^3))</f>
        <v>0</v>
      </c>
      <c r="V974">
        <f>($C$7*CN974+$D$7*CO974+$E$7*U974)</f>
        <v>0</v>
      </c>
      <c r="W974">
        <f>0.61365*exp(17.502*V974/(240.97+V974))</f>
        <v>0</v>
      </c>
      <c r="X974">
        <f>(Y974/Z974*100)</f>
        <v>0</v>
      </c>
      <c r="Y974">
        <f>CF974*(CK974+CL974)/1000</f>
        <v>0</v>
      </c>
      <c r="Z974">
        <f>0.61365*exp(17.502*CM974/(240.97+CM974))</f>
        <v>0</v>
      </c>
      <c r="AA974">
        <f>(W974-CF974*(CK974+CL974)/1000)</f>
        <v>0</v>
      </c>
      <c r="AB974">
        <f>(-I974*44100)</f>
        <v>0</v>
      </c>
      <c r="AC974">
        <f>2*29.3*Q974*0.92*(CM974-V974)</f>
        <v>0</v>
      </c>
      <c r="AD974">
        <f>2*0.95*5.67E-8*(((CM974+$B$7)+273)^4-(V974+273)^4)</f>
        <v>0</v>
      </c>
      <c r="AE974">
        <f>T974+AD974+AB974+AC974</f>
        <v>0</v>
      </c>
      <c r="AF974">
        <v>0</v>
      </c>
      <c r="AG974">
        <v>0</v>
      </c>
      <c r="AH974">
        <f>IF(AF974*$H$13&gt;=AJ974,1.0,(AJ974/(AJ974-AF974*$H$13)))</f>
        <v>0</v>
      </c>
      <c r="AI974">
        <f>(AH974-1)*100</f>
        <v>0</v>
      </c>
      <c r="AJ974">
        <f>MAX(0,($B$13+$C$13*CR974)/(1+$D$13*CR974)*CK974/(CM974+273)*$E$13)</f>
        <v>0</v>
      </c>
      <c r="AK974" t="s">
        <v>303</v>
      </c>
      <c r="AL974" t="s">
        <v>303</v>
      </c>
      <c r="AM974">
        <v>0</v>
      </c>
      <c r="AN974">
        <v>0</v>
      </c>
      <c r="AO974">
        <f>1-AM974/AN974</f>
        <v>0</v>
      </c>
      <c r="AP974">
        <v>0</v>
      </c>
      <c r="AQ974" t="s">
        <v>303</v>
      </c>
      <c r="AR974" t="s">
        <v>303</v>
      </c>
      <c r="AS974">
        <v>0</v>
      </c>
      <c r="AT974">
        <v>0</v>
      </c>
      <c r="AU974">
        <f>1-AS974/AT974</f>
        <v>0</v>
      </c>
      <c r="AV974">
        <v>0.5</v>
      </c>
      <c r="AW974">
        <f>BV974</f>
        <v>0</v>
      </c>
      <c r="AX974">
        <f>K974</f>
        <v>0</v>
      </c>
      <c r="AY974">
        <f>AU974*AV974*AW974</f>
        <v>0</v>
      </c>
      <c r="AZ974">
        <f>(AX974-AP974)/AW974</f>
        <v>0</v>
      </c>
      <c r="BA974">
        <f>(AN974-AT974)/AT974</f>
        <v>0</v>
      </c>
      <c r="BB974">
        <f>AM974/(AO974+AM974/AT974)</f>
        <v>0</v>
      </c>
      <c r="BC974" t="s">
        <v>303</v>
      </c>
      <c r="BD974">
        <v>0</v>
      </c>
      <c r="BE974">
        <f>IF(BD974&lt;&gt;0, BD974, BB974)</f>
        <v>0</v>
      </c>
      <c r="BF974">
        <f>1-BE974/AT974</f>
        <v>0</v>
      </c>
      <c r="BG974">
        <f>(AT974-AS974)/(AT974-BE974)</f>
        <v>0</v>
      </c>
      <c r="BH974">
        <f>(AN974-AT974)/(AN974-BE974)</f>
        <v>0</v>
      </c>
      <c r="BI974">
        <f>(AT974-AS974)/(AT974-AM974)</f>
        <v>0</v>
      </c>
      <c r="BJ974">
        <f>(AN974-AT974)/(AN974-AM974)</f>
        <v>0</v>
      </c>
      <c r="BK974">
        <f>(BG974*BE974/AS974)</f>
        <v>0</v>
      </c>
      <c r="BL974">
        <f>(1-BK974)</f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f>$B$11*CS974+$C$11*CT974+$F$11*CU974*(1-CX974)</f>
        <v>0</v>
      </c>
      <c r="BV974">
        <f>BU974*BW974</f>
        <v>0</v>
      </c>
      <c r="BW974">
        <f>($B$11*$D$9+$C$11*$D$9+$F$11*((DH974+CZ974)/MAX(DH974+CZ974+DI974, 0.1)*$I$9+DI974/MAX(DH974+CZ974+DI974, 0.1)*$J$9))/($B$11+$C$11+$F$11)</f>
        <v>0</v>
      </c>
      <c r="BX974">
        <f>($B$11*$K$9+$C$11*$K$9+$F$11*((DH974+CZ974)/MAX(DH974+CZ974+DI974, 0.1)*$P$9+DI974/MAX(DH974+CZ974+DI974, 0.1)*$Q$9))/($B$11+$C$11+$F$11)</f>
        <v>0</v>
      </c>
      <c r="BY974">
        <v>6</v>
      </c>
      <c r="BZ974">
        <v>0.5</v>
      </c>
      <c r="CA974" t="s">
        <v>304</v>
      </c>
      <c r="CB974">
        <v>2</v>
      </c>
      <c r="CC974">
        <v>1625679129.5</v>
      </c>
      <c r="CD974">
        <v>407.373666666667</v>
      </c>
      <c r="CE974">
        <v>420.008333333333</v>
      </c>
      <c r="CF974">
        <v>27.7736333333333</v>
      </c>
      <c r="CG974">
        <v>23.0393</v>
      </c>
      <c r="CH974">
        <v>421.716</v>
      </c>
      <c r="CI974">
        <v>29.5100333333333</v>
      </c>
      <c r="CJ974">
        <v>500.015</v>
      </c>
      <c r="CK974">
        <v>100.417333333333</v>
      </c>
      <c r="CL974">
        <v>0.100251366666667</v>
      </c>
      <c r="CM974">
        <v>41.5310333333333</v>
      </c>
      <c r="CN974">
        <v>40.2042333333333</v>
      </c>
      <c r="CO974">
        <v>999.9</v>
      </c>
      <c r="CP974">
        <v>0</v>
      </c>
      <c r="CQ974">
        <v>0</v>
      </c>
      <c r="CR974">
        <v>9963.75</v>
      </c>
      <c r="CS974">
        <v>0</v>
      </c>
      <c r="CT974">
        <v>5.44059</v>
      </c>
      <c r="CU974">
        <v>1046.02</v>
      </c>
      <c r="CV974">
        <v>0.961992333333333</v>
      </c>
      <c r="CW974">
        <v>0.0380078333333333</v>
      </c>
      <c r="CX974">
        <v>0</v>
      </c>
      <c r="CY974">
        <v>1018.35333333333</v>
      </c>
      <c r="CZ974">
        <v>4.99912</v>
      </c>
      <c r="DA974">
        <v>10759.8333333333</v>
      </c>
      <c r="DB974">
        <v>6712.90666666667</v>
      </c>
      <c r="DC974">
        <v>40.9166666666667</v>
      </c>
      <c r="DD974">
        <v>42.833</v>
      </c>
      <c r="DE974">
        <v>42.2083333333333</v>
      </c>
      <c r="DF974">
        <v>42.875</v>
      </c>
      <c r="DG974">
        <v>43.8953333333333</v>
      </c>
      <c r="DH974">
        <v>1001.45</v>
      </c>
      <c r="DI974">
        <v>39.57</v>
      </c>
      <c r="DJ974">
        <v>0</v>
      </c>
      <c r="DK974">
        <v>1625679131.6</v>
      </c>
      <c r="DL974">
        <v>0</v>
      </c>
      <c r="DM974">
        <v>1019.13615384615</v>
      </c>
      <c r="DN974">
        <v>-6.53059828618639</v>
      </c>
      <c r="DO974">
        <v>-48.2564102666898</v>
      </c>
      <c r="DP974">
        <v>10762.6576923077</v>
      </c>
      <c r="DQ974">
        <v>15</v>
      </c>
      <c r="DR974">
        <v>1625677134.6</v>
      </c>
      <c r="DS974" t="s">
        <v>305</v>
      </c>
      <c r="DT974">
        <v>1625677128.6</v>
      </c>
      <c r="DU974">
        <v>1625677134.6</v>
      </c>
      <c r="DV974">
        <v>2</v>
      </c>
      <c r="DW974">
        <v>0.041</v>
      </c>
      <c r="DX974">
        <v>0.026</v>
      </c>
      <c r="DY974">
        <v>-14.347</v>
      </c>
      <c r="DZ974">
        <v>-1.389</v>
      </c>
      <c r="EA974">
        <v>420</v>
      </c>
      <c r="EB974">
        <v>5</v>
      </c>
      <c r="EC974">
        <v>0.14</v>
      </c>
      <c r="ED974">
        <v>0.08</v>
      </c>
      <c r="EE974">
        <v>-12.6771634146341</v>
      </c>
      <c r="EF974">
        <v>0.64032334494773</v>
      </c>
      <c r="EG974">
        <v>0.0702565915876298</v>
      </c>
      <c r="EH974">
        <v>0</v>
      </c>
      <c r="EI974">
        <v>1019.41242424242</v>
      </c>
      <c r="EJ974">
        <v>-6.42362038367085</v>
      </c>
      <c r="EK974">
        <v>0.650552354136789</v>
      </c>
      <c r="EL974">
        <v>1</v>
      </c>
      <c r="EM974">
        <v>4.72643121951219</v>
      </c>
      <c r="EN974">
        <v>-0.0387311498257771</v>
      </c>
      <c r="EO974">
        <v>0.0117942390226138</v>
      </c>
      <c r="EP974">
        <v>1</v>
      </c>
      <c r="EQ974">
        <v>2</v>
      </c>
      <c r="ER974">
        <v>3</v>
      </c>
      <c r="ES974" t="s">
        <v>349</v>
      </c>
      <c r="ET974">
        <v>100</v>
      </c>
      <c r="EU974">
        <v>100</v>
      </c>
      <c r="EV974">
        <v>-14.342</v>
      </c>
      <c r="EW974">
        <v>-1.7366</v>
      </c>
      <c r="EX974">
        <v>-14.3476998515065</v>
      </c>
      <c r="EY974">
        <v>0.000485247639819423</v>
      </c>
      <c r="EZ974">
        <v>-1.36446825205216e-06</v>
      </c>
      <c r="FA974">
        <v>5.78542989185787e-10</v>
      </c>
      <c r="FB974">
        <v>-1.1099058739466</v>
      </c>
      <c r="FC974">
        <v>-0.0508365997127688</v>
      </c>
      <c r="FD974">
        <v>0.00161886503163497</v>
      </c>
      <c r="FE974">
        <v>-2.08621555845513e-05</v>
      </c>
      <c r="FF974">
        <v>0</v>
      </c>
      <c r="FG974">
        <v>2096</v>
      </c>
      <c r="FH974">
        <v>2</v>
      </c>
      <c r="FI974">
        <v>28</v>
      </c>
      <c r="FJ974">
        <v>33.4</v>
      </c>
      <c r="FK974">
        <v>33.3</v>
      </c>
      <c r="FL974">
        <v>18</v>
      </c>
      <c r="FM974">
        <v>497.233</v>
      </c>
      <c r="FN974">
        <v>522.093</v>
      </c>
      <c r="FO974">
        <v>49.1248</v>
      </c>
      <c r="FP974">
        <v>27.9799</v>
      </c>
      <c r="FQ974">
        <v>30.0005</v>
      </c>
      <c r="FR974">
        <v>27.6021</v>
      </c>
      <c r="FS974">
        <v>27.5367</v>
      </c>
      <c r="FT974">
        <v>21.7808</v>
      </c>
      <c r="FU974">
        <v>0.599716</v>
      </c>
      <c r="FV974">
        <v>59.4053</v>
      </c>
      <c r="FW974">
        <v>49</v>
      </c>
      <c r="FX974">
        <v>420</v>
      </c>
      <c r="FY974">
        <v>22.9347</v>
      </c>
      <c r="FZ974">
        <v>101.537</v>
      </c>
      <c r="GA974">
        <v>95.9914</v>
      </c>
    </row>
    <row r="975" spans="1:183">
      <c r="A975">
        <v>959</v>
      </c>
      <c r="B975">
        <v>1625679132.5</v>
      </c>
      <c r="C975">
        <v>1916.40000009537</v>
      </c>
      <c r="D975" t="s">
        <v>2224</v>
      </c>
      <c r="E975" t="s">
        <v>2225</v>
      </c>
      <c r="F975">
        <v>1</v>
      </c>
      <c r="G975" t="s">
        <v>302</v>
      </c>
      <c r="H975">
        <v>1625679131.5</v>
      </c>
      <c r="I975">
        <f>(J975)/1000</f>
        <v>0</v>
      </c>
      <c r="J975">
        <f>1000*CJ975*AH975*(CF975-CG975)/(100*BY975*(1000-AH975*CF975))</f>
        <v>0</v>
      </c>
      <c r="K975">
        <f>CJ975*AH975*(CE975-CD975*(1000-AH975*CG975)/(1000-AH975*CF975))/(100*BY975)</f>
        <v>0</v>
      </c>
      <c r="L975">
        <f>CD975 - IF(AH975&gt;1, K975*BY975*100.0/(AJ975*CR975), 0)</f>
        <v>0</v>
      </c>
      <c r="M975">
        <f>((S975-I975/2)*L975-K975)/(S975+I975/2)</f>
        <v>0</v>
      </c>
      <c r="N975">
        <f>M975*(CK975+CL975)/1000.0</f>
        <v>0</v>
      </c>
      <c r="O975">
        <f>(CD975 - IF(AH975&gt;1, K975*BY975*100.0/(AJ975*CR975), 0))*(CK975+CL975)/1000.0</f>
        <v>0</v>
      </c>
      <c r="P975">
        <f>2.0/((1/R975-1/Q975)+SIGN(R975)*SQRT((1/R975-1/Q975)*(1/R975-1/Q975) + 4*BZ975/((BZ975+1)*(BZ975+1))*(2*1/R975*1/Q975-1/Q975*1/Q975)))</f>
        <v>0</v>
      </c>
      <c r="Q975">
        <f>IF(LEFT(CA975,1)&lt;&gt;"0",IF(LEFT(CA975,1)="1",3.0,CB975),$D$5+$E$5*(CR975*CK975/($K$5*1000))+$F$5*(CR975*CK975/($K$5*1000))*MAX(MIN(BY975,$J$5),$I$5)*MAX(MIN(BY975,$J$5),$I$5)+$G$5*MAX(MIN(BY975,$J$5),$I$5)*(CR975*CK975/($K$5*1000))+$H$5*(CR975*CK975/($K$5*1000))*(CR975*CK975/($K$5*1000)))</f>
        <v>0</v>
      </c>
      <c r="R975">
        <f>I975*(1000-(1000*0.61365*exp(17.502*V975/(240.97+V975))/(CK975+CL975)+CF975)/2)/(1000*0.61365*exp(17.502*V975/(240.97+V975))/(CK975+CL975)-CF975)</f>
        <v>0</v>
      </c>
      <c r="S975">
        <f>1/((BZ975+1)/(P975/1.6)+1/(Q975/1.37)) + BZ975/((BZ975+1)/(P975/1.6) + BZ975/(Q975/1.37))</f>
        <v>0</v>
      </c>
      <c r="T975">
        <f>(BU975*BX975)</f>
        <v>0</v>
      </c>
      <c r="U975">
        <f>(CM975+(T975+2*0.95*5.67E-8*(((CM975+$B$7)+273)^4-(CM975+273)^4)-44100*I975)/(1.84*29.3*Q975+8*0.95*5.67E-8*(CM975+273)^3))</f>
        <v>0</v>
      </c>
      <c r="V975">
        <f>($C$7*CN975+$D$7*CO975+$E$7*U975)</f>
        <v>0</v>
      </c>
      <c r="W975">
        <f>0.61365*exp(17.502*V975/(240.97+V975))</f>
        <v>0</v>
      </c>
      <c r="X975">
        <f>(Y975/Z975*100)</f>
        <v>0</v>
      </c>
      <c r="Y975">
        <f>CF975*(CK975+CL975)/1000</f>
        <v>0</v>
      </c>
      <c r="Z975">
        <f>0.61365*exp(17.502*CM975/(240.97+CM975))</f>
        <v>0</v>
      </c>
      <c r="AA975">
        <f>(W975-CF975*(CK975+CL975)/1000)</f>
        <v>0</v>
      </c>
      <c r="AB975">
        <f>(-I975*44100)</f>
        <v>0</v>
      </c>
      <c r="AC975">
        <f>2*29.3*Q975*0.92*(CM975-V975)</f>
        <v>0</v>
      </c>
      <c r="AD975">
        <f>2*0.95*5.67E-8*(((CM975+$B$7)+273)^4-(V975+273)^4)</f>
        <v>0</v>
      </c>
      <c r="AE975">
        <f>T975+AD975+AB975+AC975</f>
        <v>0</v>
      </c>
      <c r="AF975">
        <v>0</v>
      </c>
      <c r="AG975">
        <v>0</v>
      </c>
      <c r="AH975">
        <f>IF(AF975*$H$13&gt;=AJ975,1.0,(AJ975/(AJ975-AF975*$H$13)))</f>
        <v>0</v>
      </c>
      <c r="AI975">
        <f>(AH975-1)*100</f>
        <v>0</v>
      </c>
      <c r="AJ975">
        <f>MAX(0,($B$13+$C$13*CR975)/(1+$D$13*CR975)*CK975/(CM975+273)*$E$13)</f>
        <v>0</v>
      </c>
      <c r="AK975" t="s">
        <v>303</v>
      </c>
      <c r="AL975" t="s">
        <v>303</v>
      </c>
      <c r="AM975">
        <v>0</v>
      </c>
      <c r="AN975">
        <v>0</v>
      </c>
      <c r="AO975">
        <f>1-AM975/AN975</f>
        <v>0</v>
      </c>
      <c r="AP975">
        <v>0</v>
      </c>
      <c r="AQ975" t="s">
        <v>303</v>
      </c>
      <c r="AR975" t="s">
        <v>303</v>
      </c>
      <c r="AS975">
        <v>0</v>
      </c>
      <c r="AT975">
        <v>0</v>
      </c>
      <c r="AU975">
        <f>1-AS975/AT975</f>
        <v>0</v>
      </c>
      <c r="AV975">
        <v>0.5</v>
      </c>
      <c r="AW975">
        <f>BV975</f>
        <v>0</v>
      </c>
      <c r="AX975">
        <f>K975</f>
        <v>0</v>
      </c>
      <c r="AY975">
        <f>AU975*AV975*AW975</f>
        <v>0</v>
      </c>
      <c r="AZ975">
        <f>(AX975-AP975)/AW975</f>
        <v>0</v>
      </c>
      <c r="BA975">
        <f>(AN975-AT975)/AT975</f>
        <v>0</v>
      </c>
      <c r="BB975">
        <f>AM975/(AO975+AM975/AT975)</f>
        <v>0</v>
      </c>
      <c r="BC975" t="s">
        <v>303</v>
      </c>
      <c r="BD975">
        <v>0</v>
      </c>
      <c r="BE975">
        <f>IF(BD975&lt;&gt;0, BD975, BB975)</f>
        <v>0</v>
      </c>
      <c r="BF975">
        <f>1-BE975/AT975</f>
        <v>0</v>
      </c>
      <c r="BG975">
        <f>(AT975-AS975)/(AT975-BE975)</f>
        <v>0</v>
      </c>
      <c r="BH975">
        <f>(AN975-AT975)/(AN975-BE975)</f>
        <v>0</v>
      </c>
      <c r="BI975">
        <f>(AT975-AS975)/(AT975-AM975)</f>
        <v>0</v>
      </c>
      <c r="BJ975">
        <f>(AN975-AT975)/(AN975-AM975)</f>
        <v>0</v>
      </c>
      <c r="BK975">
        <f>(BG975*BE975/AS975)</f>
        <v>0</v>
      </c>
      <c r="BL975">
        <f>(1-BK975)</f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f>$B$11*CS975+$C$11*CT975+$F$11*CU975*(1-CX975)</f>
        <v>0</v>
      </c>
      <c r="BV975">
        <f>BU975*BW975</f>
        <v>0</v>
      </c>
      <c r="BW975">
        <f>($B$11*$D$9+$C$11*$D$9+$F$11*((DH975+CZ975)/MAX(DH975+CZ975+DI975, 0.1)*$I$9+DI975/MAX(DH975+CZ975+DI975, 0.1)*$J$9))/($B$11+$C$11+$F$11)</f>
        <v>0</v>
      </c>
      <c r="BX975">
        <f>($B$11*$K$9+$C$11*$K$9+$F$11*((DH975+CZ975)/MAX(DH975+CZ975+DI975, 0.1)*$P$9+DI975/MAX(DH975+CZ975+DI975, 0.1)*$Q$9))/($B$11+$C$11+$F$11)</f>
        <v>0</v>
      </c>
      <c r="BY975">
        <v>6</v>
      </c>
      <c r="BZ975">
        <v>0.5</v>
      </c>
      <c r="CA975" t="s">
        <v>304</v>
      </c>
      <c r="CB975">
        <v>2</v>
      </c>
      <c r="CC975">
        <v>1625679131.5</v>
      </c>
      <c r="CD975">
        <v>407.397333333333</v>
      </c>
      <c r="CE975">
        <v>419.974333333333</v>
      </c>
      <c r="CF975">
        <v>27.8025333333333</v>
      </c>
      <c r="CG975">
        <v>23.0696666666667</v>
      </c>
      <c r="CH975">
        <v>421.739333333333</v>
      </c>
      <c r="CI975">
        <v>29.5392333333333</v>
      </c>
      <c r="CJ975">
        <v>500.034333333333</v>
      </c>
      <c r="CK975">
        <v>100.417</v>
      </c>
      <c r="CL975">
        <v>0.0998060666666667</v>
      </c>
      <c r="CM975">
        <v>41.5498</v>
      </c>
      <c r="CN975">
        <v>40.2297</v>
      </c>
      <c r="CO975">
        <v>999.9</v>
      </c>
      <c r="CP975">
        <v>0</v>
      </c>
      <c r="CQ975">
        <v>0</v>
      </c>
      <c r="CR975">
        <v>9995.42333333333</v>
      </c>
      <c r="CS975">
        <v>0</v>
      </c>
      <c r="CT975">
        <v>5.45529333333333</v>
      </c>
      <c r="CU975">
        <v>1045.92333333333</v>
      </c>
      <c r="CV975">
        <v>0.961989</v>
      </c>
      <c r="CW975">
        <v>0.0380115</v>
      </c>
      <c r="CX975">
        <v>0</v>
      </c>
      <c r="CY975">
        <v>1018.2</v>
      </c>
      <c r="CZ975">
        <v>4.99912</v>
      </c>
      <c r="DA975">
        <v>10754.3</v>
      </c>
      <c r="DB975">
        <v>6712.28333333333</v>
      </c>
      <c r="DC975">
        <v>40.937</v>
      </c>
      <c r="DD975">
        <v>42.875</v>
      </c>
      <c r="DE975">
        <v>42.1456666666667</v>
      </c>
      <c r="DF975">
        <v>42.7706666666667</v>
      </c>
      <c r="DG975">
        <v>43.8956666666667</v>
      </c>
      <c r="DH975">
        <v>1001.35333333333</v>
      </c>
      <c r="DI975">
        <v>39.57</v>
      </c>
      <c r="DJ975">
        <v>0</v>
      </c>
      <c r="DK975">
        <v>1625679133.4</v>
      </c>
      <c r="DL975">
        <v>0</v>
      </c>
      <c r="DM975">
        <v>1018.8772</v>
      </c>
      <c r="DN975">
        <v>-6.30692306705865</v>
      </c>
      <c r="DO975">
        <v>-52.2769230607935</v>
      </c>
      <c r="DP975">
        <v>10760.632</v>
      </c>
      <c r="DQ975">
        <v>15</v>
      </c>
      <c r="DR975">
        <v>1625677134.6</v>
      </c>
      <c r="DS975" t="s">
        <v>305</v>
      </c>
      <c r="DT975">
        <v>1625677128.6</v>
      </c>
      <c r="DU975">
        <v>1625677134.6</v>
      </c>
      <c r="DV975">
        <v>2</v>
      </c>
      <c r="DW975">
        <v>0.041</v>
      </c>
      <c r="DX975">
        <v>0.026</v>
      </c>
      <c r="DY975">
        <v>-14.347</v>
      </c>
      <c r="DZ975">
        <v>-1.389</v>
      </c>
      <c r="EA975">
        <v>420</v>
      </c>
      <c r="EB975">
        <v>5</v>
      </c>
      <c r="EC975">
        <v>0.14</v>
      </c>
      <c r="ED975">
        <v>0.08</v>
      </c>
      <c r="EE975">
        <v>-12.6578390243902</v>
      </c>
      <c r="EF975">
        <v>0.572103135888496</v>
      </c>
      <c r="EG975">
        <v>0.0647481683630145</v>
      </c>
      <c r="EH975">
        <v>0</v>
      </c>
      <c r="EI975">
        <v>1019.20545454545</v>
      </c>
      <c r="EJ975">
        <v>-5.95435898874698</v>
      </c>
      <c r="EK975">
        <v>0.606135752916944</v>
      </c>
      <c r="EL975">
        <v>1</v>
      </c>
      <c r="EM975">
        <v>4.72556292682927</v>
      </c>
      <c r="EN975">
        <v>-0.000291010452966456</v>
      </c>
      <c r="EO975">
        <v>0.0109181011580349</v>
      </c>
      <c r="EP975">
        <v>1</v>
      </c>
      <c r="EQ975">
        <v>2</v>
      </c>
      <c r="ER975">
        <v>3</v>
      </c>
      <c r="ES975" t="s">
        <v>349</v>
      </c>
      <c r="ET975">
        <v>100</v>
      </c>
      <c r="EU975">
        <v>100</v>
      </c>
      <c r="EV975">
        <v>-14.342</v>
      </c>
      <c r="EW975">
        <v>-1.7369</v>
      </c>
      <c r="EX975">
        <v>-14.3476998515065</v>
      </c>
      <c r="EY975">
        <v>0.000485247639819423</v>
      </c>
      <c r="EZ975">
        <v>-1.36446825205216e-06</v>
      </c>
      <c r="FA975">
        <v>5.78542989185787e-10</v>
      </c>
      <c r="FB975">
        <v>-1.1099058739466</v>
      </c>
      <c r="FC975">
        <v>-0.0508365997127688</v>
      </c>
      <c r="FD975">
        <v>0.00161886503163497</v>
      </c>
      <c r="FE975">
        <v>-2.08621555845513e-05</v>
      </c>
      <c r="FF975">
        <v>0</v>
      </c>
      <c r="FG975">
        <v>2096</v>
      </c>
      <c r="FH975">
        <v>2</v>
      </c>
      <c r="FI975">
        <v>28</v>
      </c>
      <c r="FJ975">
        <v>33.4</v>
      </c>
      <c r="FK975">
        <v>33.3</v>
      </c>
      <c r="FL975">
        <v>18</v>
      </c>
      <c r="FM975">
        <v>497.214</v>
      </c>
      <c r="FN975">
        <v>522.01</v>
      </c>
      <c r="FO975">
        <v>49.1406</v>
      </c>
      <c r="FP975">
        <v>27.9836</v>
      </c>
      <c r="FQ975">
        <v>30.0004</v>
      </c>
      <c r="FR975">
        <v>27.6051</v>
      </c>
      <c r="FS975">
        <v>27.5396</v>
      </c>
      <c r="FT975">
        <v>21.7825</v>
      </c>
      <c r="FU975">
        <v>0.91156</v>
      </c>
      <c r="FV975">
        <v>59.4053</v>
      </c>
      <c r="FW975">
        <v>49</v>
      </c>
      <c r="FX975">
        <v>420</v>
      </c>
      <c r="FY975">
        <v>22.9171</v>
      </c>
      <c r="FZ975">
        <v>101.537</v>
      </c>
      <c r="GA975">
        <v>95.9912</v>
      </c>
    </row>
    <row r="976" spans="1:183">
      <c r="A976">
        <v>960</v>
      </c>
      <c r="B976">
        <v>1625679134.5</v>
      </c>
      <c r="C976">
        <v>1918.40000009537</v>
      </c>
      <c r="D976" t="s">
        <v>2226</v>
      </c>
      <c r="E976" t="s">
        <v>2227</v>
      </c>
      <c r="F976">
        <v>1</v>
      </c>
      <c r="G976" t="s">
        <v>302</v>
      </c>
      <c r="H976">
        <v>1625679133.5</v>
      </c>
      <c r="I976">
        <f>(J976)/1000</f>
        <v>0</v>
      </c>
      <c r="J976">
        <f>1000*CJ976*AH976*(CF976-CG976)/(100*BY976*(1000-AH976*CF976))</f>
        <v>0</v>
      </c>
      <c r="K976">
        <f>CJ976*AH976*(CE976-CD976*(1000-AH976*CG976)/(1000-AH976*CF976))/(100*BY976)</f>
        <v>0</v>
      </c>
      <c r="L976">
        <f>CD976 - IF(AH976&gt;1, K976*BY976*100.0/(AJ976*CR976), 0)</f>
        <v>0</v>
      </c>
      <c r="M976">
        <f>((S976-I976/2)*L976-K976)/(S976+I976/2)</f>
        <v>0</v>
      </c>
      <c r="N976">
        <f>M976*(CK976+CL976)/1000.0</f>
        <v>0</v>
      </c>
      <c r="O976">
        <f>(CD976 - IF(AH976&gt;1, K976*BY976*100.0/(AJ976*CR976), 0))*(CK976+CL976)/1000.0</f>
        <v>0</v>
      </c>
      <c r="P976">
        <f>2.0/((1/R976-1/Q976)+SIGN(R976)*SQRT((1/R976-1/Q976)*(1/R976-1/Q976) + 4*BZ976/((BZ976+1)*(BZ976+1))*(2*1/R976*1/Q976-1/Q976*1/Q976)))</f>
        <v>0</v>
      </c>
      <c r="Q976">
        <f>IF(LEFT(CA976,1)&lt;&gt;"0",IF(LEFT(CA976,1)="1",3.0,CB976),$D$5+$E$5*(CR976*CK976/($K$5*1000))+$F$5*(CR976*CK976/($K$5*1000))*MAX(MIN(BY976,$J$5),$I$5)*MAX(MIN(BY976,$J$5),$I$5)+$G$5*MAX(MIN(BY976,$J$5),$I$5)*(CR976*CK976/($K$5*1000))+$H$5*(CR976*CK976/($K$5*1000))*(CR976*CK976/($K$5*1000)))</f>
        <v>0</v>
      </c>
      <c r="R976">
        <f>I976*(1000-(1000*0.61365*exp(17.502*V976/(240.97+V976))/(CK976+CL976)+CF976)/2)/(1000*0.61365*exp(17.502*V976/(240.97+V976))/(CK976+CL976)-CF976)</f>
        <v>0</v>
      </c>
      <c r="S976">
        <f>1/((BZ976+1)/(P976/1.6)+1/(Q976/1.37)) + BZ976/((BZ976+1)/(P976/1.6) + BZ976/(Q976/1.37))</f>
        <v>0</v>
      </c>
      <c r="T976">
        <f>(BU976*BX976)</f>
        <v>0</v>
      </c>
      <c r="U976">
        <f>(CM976+(T976+2*0.95*5.67E-8*(((CM976+$B$7)+273)^4-(CM976+273)^4)-44100*I976)/(1.84*29.3*Q976+8*0.95*5.67E-8*(CM976+273)^3))</f>
        <v>0</v>
      </c>
      <c r="V976">
        <f>($C$7*CN976+$D$7*CO976+$E$7*U976)</f>
        <v>0</v>
      </c>
      <c r="W976">
        <f>0.61365*exp(17.502*V976/(240.97+V976))</f>
        <v>0</v>
      </c>
      <c r="X976">
        <f>(Y976/Z976*100)</f>
        <v>0</v>
      </c>
      <c r="Y976">
        <f>CF976*(CK976+CL976)/1000</f>
        <v>0</v>
      </c>
      <c r="Z976">
        <f>0.61365*exp(17.502*CM976/(240.97+CM976))</f>
        <v>0</v>
      </c>
      <c r="AA976">
        <f>(W976-CF976*(CK976+CL976)/1000)</f>
        <v>0</v>
      </c>
      <c r="AB976">
        <f>(-I976*44100)</f>
        <v>0</v>
      </c>
      <c r="AC976">
        <f>2*29.3*Q976*0.92*(CM976-V976)</f>
        <v>0</v>
      </c>
      <c r="AD976">
        <f>2*0.95*5.67E-8*(((CM976+$B$7)+273)^4-(V976+273)^4)</f>
        <v>0</v>
      </c>
      <c r="AE976">
        <f>T976+AD976+AB976+AC976</f>
        <v>0</v>
      </c>
      <c r="AF976">
        <v>0</v>
      </c>
      <c r="AG976">
        <v>0</v>
      </c>
      <c r="AH976">
        <f>IF(AF976*$H$13&gt;=AJ976,1.0,(AJ976/(AJ976-AF976*$H$13)))</f>
        <v>0</v>
      </c>
      <c r="AI976">
        <f>(AH976-1)*100</f>
        <v>0</v>
      </c>
      <c r="AJ976">
        <f>MAX(0,($B$13+$C$13*CR976)/(1+$D$13*CR976)*CK976/(CM976+273)*$E$13)</f>
        <v>0</v>
      </c>
      <c r="AK976" t="s">
        <v>303</v>
      </c>
      <c r="AL976" t="s">
        <v>303</v>
      </c>
      <c r="AM976">
        <v>0</v>
      </c>
      <c r="AN976">
        <v>0</v>
      </c>
      <c r="AO976">
        <f>1-AM976/AN976</f>
        <v>0</v>
      </c>
      <c r="AP976">
        <v>0</v>
      </c>
      <c r="AQ976" t="s">
        <v>303</v>
      </c>
      <c r="AR976" t="s">
        <v>303</v>
      </c>
      <c r="AS976">
        <v>0</v>
      </c>
      <c r="AT976">
        <v>0</v>
      </c>
      <c r="AU976">
        <f>1-AS976/AT976</f>
        <v>0</v>
      </c>
      <c r="AV976">
        <v>0.5</v>
      </c>
      <c r="AW976">
        <f>BV976</f>
        <v>0</v>
      </c>
      <c r="AX976">
        <f>K976</f>
        <v>0</v>
      </c>
      <c r="AY976">
        <f>AU976*AV976*AW976</f>
        <v>0</v>
      </c>
      <c r="AZ976">
        <f>(AX976-AP976)/AW976</f>
        <v>0</v>
      </c>
      <c r="BA976">
        <f>(AN976-AT976)/AT976</f>
        <v>0</v>
      </c>
      <c r="BB976">
        <f>AM976/(AO976+AM976/AT976)</f>
        <v>0</v>
      </c>
      <c r="BC976" t="s">
        <v>303</v>
      </c>
      <c r="BD976">
        <v>0</v>
      </c>
      <c r="BE976">
        <f>IF(BD976&lt;&gt;0, BD976, BB976)</f>
        <v>0</v>
      </c>
      <c r="BF976">
        <f>1-BE976/AT976</f>
        <v>0</v>
      </c>
      <c r="BG976">
        <f>(AT976-AS976)/(AT976-BE976)</f>
        <v>0</v>
      </c>
      <c r="BH976">
        <f>(AN976-AT976)/(AN976-BE976)</f>
        <v>0</v>
      </c>
      <c r="BI976">
        <f>(AT976-AS976)/(AT976-AM976)</f>
        <v>0</v>
      </c>
      <c r="BJ976">
        <f>(AN976-AT976)/(AN976-AM976)</f>
        <v>0</v>
      </c>
      <c r="BK976">
        <f>(BG976*BE976/AS976)</f>
        <v>0</v>
      </c>
      <c r="BL976">
        <f>(1-BK976)</f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f>$B$11*CS976+$C$11*CT976+$F$11*CU976*(1-CX976)</f>
        <v>0</v>
      </c>
      <c r="BV976">
        <f>BU976*BW976</f>
        <v>0</v>
      </c>
      <c r="BW976">
        <f>($B$11*$D$9+$C$11*$D$9+$F$11*((DH976+CZ976)/MAX(DH976+CZ976+DI976, 0.1)*$I$9+DI976/MAX(DH976+CZ976+DI976, 0.1)*$J$9))/($B$11+$C$11+$F$11)</f>
        <v>0</v>
      </c>
      <c r="BX976">
        <f>($B$11*$K$9+$C$11*$K$9+$F$11*((DH976+CZ976)/MAX(DH976+CZ976+DI976, 0.1)*$P$9+DI976/MAX(DH976+CZ976+DI976, 0.1)*$Q$9))/($B$11+$C$11+$F$11)</f>
        <v>0</v>
      </c>
      <c r="BY976">
        <v>6</v>
      </c>
      <c r="BZ976">
        <v>0.5</v>
      </c>
      <c r="CA976" t="s">
        <v>304</v>
      </c>
      <c r="CB976">
        <v>2</v>
      </c>
      <c r="CC976">
        <v>1625679133.5</v>
      </c>
      <c r="CD976">
        <v>407.41</v>
      </c>
      <c r="CE976">
        <v>419.937</v>
      </c>
      <c r="CF976">
        <v>27.8333333333333</v>
      </c>
      <c r="CG976">
        <v>23.1003333333333</v>
      </c>
      <c r="CH976">
        <v>421.752</v>
      </c>
      <c r="CI976">
        <v>29.5703666666667</v>
      </c>
      <c r="CJ976">
        <v>500.025</v>
      </c>
      <c r="CK976">
        <v>100.417</v>
      </c>
      <c r="CL976">
        <v>0.0998311</v>
      </c>
      <c r="CM976">
        <v>41.5708333333333</v>
      </c>
      <c r="CN976">
        <v>40.2393333333333</v>
      </c>
      <c r="CO976">
        <v>999.9</v>
      </c>
      <c r="CP976">
        <v>0</v>
      </c>
      <c r="CQ976">
        <v>0</v>
      </c>
      <c r="CR976">
        <v>10025.6333333333</v>
      </c>
      <c r="CS976">
        <v>0</v>
      </c>
      <c r="CT976">
        <v>5.40842</v>
      </c>
      <c r="CU976">
        <v>1046.02</v>
      </c>
      <c r="CV976">
        <v>0.961992333333333</v>
      </c>
      <c r="CW976">
        <v>0.0380078333333333</v>
      </c>
      <c r="CX976">
        <v>0</v>
      </c>
      <c r="CY976">
        <v>1018.22333333333</v>
      </c>
      <c r="CZ976">
        <v>4.99912</v>
      </c>
      <c r="DA976">
        <v>10752.5</v>
      </c>
      <c r="DB976">
        <v>6712.92666666667</v>
      </c>
      <c r="DC976">
        <v>40.8746666666667</v>
      </c>
      <c r="DD976">
        <v>42.875</v>
      </c>
      <c r="DE976">
        <v>42.375</v>
      </c>
      <c r="DF976">
        <v>42.812</v>
      </c>
      <c r="DG976">
        <v>44</v>
      </c>
      <c r="DH976">
        <v>1001.45</v>
      </c>
      <c r="DI976">
        <v>39.57</v>
      </c>
      <c r="DJ976">
        <v>0</v>
      </c>
      <c r="DK976">
        <v>1625679135.2</v>
      </c>
      <c r="DL976">
        <v>0</v>
      </c>
      <c r="DM976">
        <v>1018.75038461538</v>
      </c>
      <c r="DN976">
        <v>-5.89504274392282</v>
      </c>
      <c r="DO976">
        <v>-55.4700855626989</v>
      </c>
      <c r="DP976">
        <v>10759.2730769231</v>
      </c>
      <c r="DQ976">
        <v>15</v>
      </c>
      <c r="DR976">
        <v>1625677134.6</v>
      </c>
      <c r="DS976" t="s">
        <v>305</v>
      </c>
      <c r="DT976">
        <v>1625677128.6</v>
      </c>
      <c r="DU976">
        <v>1625677134.6</v>
      </c>
      <c r="DV976">
        <v>2</v>
      </c>
      <c r="DW976">
        <v>0.041</v>
      </c>
      <c r="DX976">
        <v>0.026</v>
      </c>
      <c r="DY976">
        <v>-14.347</v>
      </c>
      <c r="DZ976">
        <v>-1.389</v>
      </c>
      <c r="EA976">
        <v>420</v>
      </c>
      <c r="EB976">
        <v>5</v>
      </c>
      <c r="EC976">
        <v>0.14</v>
      </c>
      <c r="ED976">
        <v>0.08</v>
      </c>
      <c r="EE976">
        <v>-12.6345731707317</v>
      </c>
      <c r="EF976">
        <v>0.535963066202059</v>
      </c>
      <c r="EG976">
        <v>0.0608804747601367</v>
      </c>
      <c r="EH976">
        <v>0</v>
      </c>
      <c r="EI976">
        <v>1019.04485714286</v>
      </c>
      <c r="EJ976">
        <v>-6.33088062622358</v>
      </c>
      <c r="EK976">
        <v>0.671145593864154</v>
      </c>
      <c r="EL976">
        <v>1</v>
      </c>
      <c r="EM976">
        <v>4.72428219512195</v>
      </c>
      <c r="EN976">
        <v>0.0500847386759524</v>
      </c>
      <c r="EO976">
        <v>0.00902400363047929</v>
      </c>
      <c r="EP976">
        <v>1</v>
      </c>
      <c r="EQ976">
        <v>2</v>
      </c>
      <c r="ER976">
        <v>3</v>
      </c>
      <c r="ES976" t="s">
        <v>349</v>
      </c>
      <c r="ET976">
        <v>100</v>
      </c>
      <c r="EU976">
        <v>100</v>
      </c>
      <c r="EV976">
        <v>-14.343</v>
      </c>
      <c r="EW976">
        <v>-1.7372</v>
      </c>
      <c r="EX976">
        <v>-14.3476998515065</v>
      </c>
      <c r="EY976">
        <v>0.000485247639819423</v>
      </c>
      <c r="EZ976">
        <v>-1.36446825205216e-06</v>
      </c>
      <c r="FA976">
        <v>5.78542989185787e-10</v>
      </c>
      <c r="FB976">
        <v>-1.1099058739466</v>
      </c>
      <c r="FC976">
        <v>-0.0508365997127688</v>
      </c>
      <c r="FD976">
        <v>0.00161886503163497</v>
      </c>
      <c r="FE976">
        <v>-2.08621555845513e-05</v>
      </c>
      <c r="FF976">
        <v>0</v>
      </c>
      <c r="FG976">
        <v>2096</v>
      </c>
      <c r="FH976">
        <v>2</v>
      </c>
      <c r="FI976">
        <v>28</v>
      </c>
      <c r="FJ976">
        <v>33.4</v>
      </c>
      <c r="FK976">
        <v>33.3</v>
      </c>
      <c r="FL976">
        <v>18</v>
      </c>
      <c r="FM976">
        <v>497.135</v>
      </c>
      <c r="FN976">
        <v>521.85</v>
      </c>
      <c r="FO976">
        <v>49.155</v>
      </c>
      <c r="FP976">
        <v>27.9877</v>
      </c>
      <c r="FQ976">
        <v>30.0005</v>
      </c>
      <c r="FR976">
        <v>27.608</v>
      </c>
      <c r="FS976">
        <v>27.542</v>
      </c>
      <c r="FT976">
        <v>21.7832</v>
      </c>
      <c r="FU976">
        <v>1.18747</v>
      </c>
      <c r="FV976">
        <v>59.8018</v>
      </c>
      <c r="FW976">
        <v>49</v>
      </c>
      <c r="FX976">
        <v>420</v>
      </c>
      <c r="FY976">
        <v>22.9059</v>
      </c>
      <c r="FZ976">
        <v>101.536</v>
      </c>
      <c r="GA976">
        <v>95.9907</v>
      </c>
    </row>
    <row r="977" spans="1:183">
      <c r="A977">
        <v>961</v>
      </c>
      <c r="B977">
        <v>1625679370.5</v>
      </c>
      <c r="C977">
        <v>2154.40000009537</v>
      </c>
      <c r="D977" t="s">
        <v>2228</v>
      </c>
      <c r="E977" t="s">
        <v>2229</v>
      </c>
      <c r="F977">
        <v>1</v>
      </c>
      <c r="G977" t="s">
        <v>302</v>
      </c>
      <c r="H977">
        <v>1625679369.5</v>
      </c>
      <c r="I977">
        <f>(J977)/1000</f>
        <v>0</v>
      </c>
      <c r="J977">
        <f>1000*CJ977*AH977*(CF977-CG977)/(100*BY977*(1000-AH977*CF977))</f>
        <v>0</v>
      </c>
      <c r="K977">
        <f>CJ977*AH977*(CE977-CD977*(1000-AH977*CG977)/(1000-AH977*CF977))/(100*BY977)</f>
        <v>0</v>
      </c>
      <c r="L977">
        <f>CD977 - IF(AH977&gt;1, K977*BY977*100.0/(AJ977*CR977), 0)</f>
        <v>0</v>
      </c>
      <c r="M977">
        <f>((S977-I977/2)*L977-K977)/(S977+I977/2)</f>
        <v>0</v>
      </c>
      <c r="N977">
        <f>M977*(CK977+CL977)/1000.0</f>
        <v>0</v>
      </c>
      <c r="O977">
        <f>(CD977 - IF(AH977&gt;1, K977*BY977*100.0/(AJ977*CR977), 0))*(CK977+CL977)/1000.0</f>
        <v>0</v>
      </c>
      <c r="P977">
        <f>2.0/((1/R977-1/Q977)+SIGN(R977)*SQRT((1/R977-1/Q977)*(1/R977-1/Q977) + 4*BZ977/((BZ977+1)*(BZ977+1))*(2*1/R977*1/Q977-1/Q977*1/Q977)))</f>
        <v>0</v>
      </c>
      <c r="Q977">
        <f>IF(LEFT(CA977,1)&lt;&gt;"0",IF(LEFT(CA977,1)="1",3.0,CB977),$D$5+$E$5*(CR977*CK977/($K$5*1000))+$F$5*(CR977*CK977/($K$5*1000))*MAX(MIN(BY977,$J$5),$I$5)*MAX(MIN(BY977,$J$5),$I$5)+$G$5*MAX(MIN(BY977,$J$5),$I$5)*(CR977*CK977/($K$5*1000))+$H$5*(CR977*CK977/($K$5*1000))*(CR977*CK977/($K$5*1000)))</f>
        <v>0</v>
      </c>
      <c r="R977">
        <f>I977*(1000-(1000*0.61365*exp(17.502*V977/(240.97+V977))/(CK977+CL977)+CF977)/2)/(1000*0.61365*exp(17.502*V977/(240.97+V977))/(CK977+CL977)-CF977)</f>
        <v>0</v>
      </c>
      <c r="S977">
        <f>1/((BZ977+1)/(P977/1.6)+1/(Q977/1.37)) + BZ977/((BZ977+1)/(P977/1.6) + BZ977/(Q977/1.37))</f>
        <v>0</v>
      </c>
      <c r="T977">
        <f>(BU977*BX977)</f>
        <v>0</v>
      </c>
      <c r="U977">
        <f>(CM977+(T977+2*0.95*5.67E-8*(((CM977+$B$7)+273)^4-(CM977+273)^4)-44100*I977)/(1.84*29.3*Q977+8*0.95*5.67E-8*(CM977+273)^3))</f>
        <v>0</v>
      </c>
      <c r="V977">
        <f>($C$7*CN977+$D$7*CO977+$E$7*U977)</f>
        <v>0</v>
      </c>
      <c r="W977">
        <f>0.61365*exp(17.502*V977/(240.97+V977))</f>
        <v>0</v>
      </c>
      <c r="X977">
        <f>(Y977/Z977*100)</f>
        <v>0</v>
      </c>
      <c r="Y977">
        <f>CF977*(CK977+CL977)/1000</f>
        <v>0</v>
      </c>
      <c r="Z977">
        <f>0.61365*exp(17.502*CM977/(240.97+CM977))</f>
        <v>0</v>
      </c>
      <c r="AA977">
        <f>(W977-CF977*(CK977+CL977)/1000)</f>
        <v>0</v>
      </c>
      <c r="AB977">
        <f>(-I977*44100)</f>
        <v>0</v>
      </c>
      <c r="AC977">
        <f>2*29.3*Q977*0.92*(CM977-V977)</f>
        <v>0</v>
      </c>
      <c r="AD977">
        <f>2*0.95*5.67E-8*(((CM977+$B$7)+273)^4-(V977+273)^4)</f>
        <v>0</v>
      </c>
      <c r="AE977">
        <f>T977+AD977+AB977+AC977</f>
        <v>0</v>
      </c>
      <c r="AF977">
        <v>0</v>
      </c>
      <c r="AG977">
        <v>0</v>
      </c>
      <c r="AH977">
        <f>IF(AF977*$H$13&gt;=AJ977,1.0,(AJ977/(AJ977-AF977*$H$13)))</f>
        <v>0</v>
      </c>
      <c r="AI977">
        <f>(AH977-1)*100</f>
        <v>0</v>
      </c>
      <c r="AJ977">
        <f>MAX(0,($B$13+$C$13*CR977)/(1+$D$13*CR977)*CK977/(CM977+273)*$E$13)</f>
        <v>0</v>
      </c>
      <c r="AK977" t="s">
        <v>303</v>
      </c>
      <c r="AL977" t="s">
        <v>303</v>
      </c>
      <c r="AM977">
        <v>0</v>
      </c>
      <c r="AN977">
        <v>0</v>
      </c>
      <c r="AO977">
        <f>1-AM977/AN977</f>
        <v>0</v>
      </c>
      <c r="AP977">
        <v>0</v>
      </c>
      <c r="AQ977" t="s">
        <v>303</v>
      </c>
      <c r="AR977" t="s">
        <v>303</v>
      </c>
      <c r="AS977">
        <v>0</v>
      </c>
      <c r="AT977">
        <v>0</v>
      </c>
      <c r="AU977">
        <f>1-AS977/AT977</f>
        <v>0</v>
      </c>
      <c r="AV977">
        <v>0.5</v>
      </c>
      <c r="AW977">
        <f>BV977</f>
        <v>0</v>
      </c>
      <c r="AX977">
        <f>K977</f>
        <v>0</v>
      </c>
      <c r="AY977">
        <f>AU977*AV977*AW977</f>
        <v>0</v>
      </c>
      <c r="AZ977">
        <f>(AX977-AP977)/AW977</f>
        <v>0</v>
      </c>
      <c r="BA977">
        <f>(AN977-AT977)/AT977</f>
        <v>0</v>
      </c>
      <c r="BB977">
        <f>AM977/(AO977+AM977/AT977)</f>
        <v>0</v>
      </c>
      <c r="BC977" t="s">
        <v>303</v>
      </c>
      <c r="BD977">
        <v>0</v>
      </c>
      <c r="BE977">
        <f>IF(BD977&lt;&gt;0, BD977, BB977)</f>
        <v>0</v>
      </c>
      <c r="BF977">
        <f>1-BE977/AT977</f>
        <v>0</v>
      </c>
      <c r="BG977">
        <f>(AT977-AS977)/(AT977-BE977)</f>
        <v>0</v>
      </c>
      <c r="BH977">
        <f>(AN977-AT977)/(AN977-BE977)</f>
        <v>0</v>
      </c>
      <c r="BI977">
        <f>(AT977-AS977)/(AT977-AM977)</f>
        <v>0</v>
      </c>
      <c r="BJ977">
        <f>(AN977-AT977)/(AN977-AM977)</f>
        <v>0</v>
      </c>
      <c r="BK977">
        <f>(BG977*BE977/AS977)</f>
        <v>0</v>
      </c>
      <c r="BL977">
        <f>(1-BK977)</f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f>$B$11*CS977+$C$11*CT977+$F$11*CU977*(1-CX977)</f>
        <v>0</v>
      </c>
      <c r="BV977">
        <f>BU977*BW977</f>
        <v>0</v>
      </c>
      <c r="BW977">
        <f>($B$11*$D$9+$C$11*$D$9+$F$11*((DH977+CZ977)/MAX(DH977+CZ977+DI977, 0.1)*$I$9+DI977/MAX(DH977+CZ977+DI977, 0.1)*$J$9))/($B$11+$C$11+$F$11)</f>
        <v>0</v>
      </c>
      <c r="BX977">
        <f>($B$11*$K$9+$C$11*$K$9+$F$11*((DH977+CZ977)/MAX(DH977+CZ977+DI977, 0.1)*$P$9+DI977/MAX(DH977+CZ977+DI977, 0.1)*$Q$9))/($B$11+$C$11+$F$11)</f>
        <v>0</v>
      </c>
      <c r="BY977">
        <v>6</v>
      </c>
      <c r="BZ977">
        <v>0.5</v>
      </c>
      <c r="CA977" t="s">
        <v>304</v>
      </c>
      <c r="CB977">
        <v>2</v>
      </c>
      <c r="CC977">
        <v>1625679369.5</v>
      </c>
      <c r="CD977">
        <v>409.732333333333</v>
      </c>
      <c r="CE977">
        <v>419.974</v>
      </c>
      <c r="CF977">
        <v>29.7132333333333</v>
      </c>
      <c r="CG977">
        <v>25.6221</v>
      </c>
      <c r="CH977">
        <v>424.240333333333</v>
      </c>
      <c r="CI977">
        <v>31.6347</v>
      </c>
      <c r="CJ977">
        <v>500.015666666667</v>
      </c>
      <c r="CK977">
        <v>100.425</v>
      </c>
      <c r="CL977">
        <v>0.100116066666667</v>
      </c>
      <c r="CM977">
        <v>42.8081333333333</v>
      </c>
      <c r="CN977">
        <v>41.4868666666667</v>
      </c>
      <c r="CO977">
        <v>999.9</v>
      </c>
      <c r="CP977">
        <v>0</v>
      </c>
      <c r="CQ977">
        <v>0</v>
      </c>
      <c r="CR977">
        <v>9997.5</v>
      </c>
      <c r="CS977">
        <v>0</v>
      </c>
      <c r="CT977">
        <v>5.3735</v>
      </c>
      <c r="CU977">
        <v>1045.95</v>
      </c>
      <c r="CV977">
        <v>0.961999</v>
      </c>
      <c r="CW977">
        <v>0.0380005</v>
      </c>
      <c r="CX977">
        <v>0</v>
      </c>
      <c r="CY977">
        <v>1006.13</v>
      </c>
      <c r="CZ977">
        <v>4.99912</v>
      </c>
      <c r="DA977">
        <v>10633.5333333333</v>
      </c>
      <c r="DB977">
        <v>6712.5</v>
      </c>
      <c r="DC977">
        <v>41.4786666666667</v>
      </c>
      <c r="DD977">
        <v>43.333</v>
      </c>
      <c r="DE977">
        <v>42.729</v>
      </c>
      <c r="DF977">
        <v>43.3746666666667</v>
      </c>
      <c r="DG977">
        <v>44.7496666666667</v>
      </c>
      <c r="DH977">
        <v>1001.39</v>
      </c>
      <c r="DI977">
        <v>39.56</v>
      </c>
      <c r="DJ977">
        <v>0</v>
      </c>
      <c r="DK977">
        <v>1625679371.6</v>
      </c>
      <c r="DL977">
        <v>0</v>
      </c>
      <c r="DM977">
        <v>1006.33576923077</v>
      </c>
      <c r="DN977">
        <v>-1.6317948821672</v>
      </c>
      <c r="DO977">
        <v>-7.39829064610025</v>
      </c>
      <c r="DP977">
        <v>10622.0538461538</v>
      </c>
      <c r="DQ977">
        <v>15</v>
      </c>
      <c r="DR977">
        <v>1625679190</v>
      </c>
      <c r="DS977" t="s">
        <v>2230</v>
      </c>
      <c r="DT977">
        <v>1625679187.5</v>
      </c>
      <c r="DU977">
        <v>1625679190</v>
      </c>
      <c r="DV977">
        <v>3</v>
      </c>
      <c r="DW977">
        <v>-0.165</v>
      </c>
      <c r="DX977">
        <v>-0.2</v>
      </c>
      <c r="DY977">
        <v>-14.512</v>
      </c>
      <c r="DZ977">
        <v>-1.898</v>
      </c>
      <c r="EA977">
        <v>420</v>
      </c>
      <c r="EB977">
        <v>23</v>
      </c>
      <c r="EC977">
        <v>0.09</v>
      </c>
      <c r="ED977">
        <v>0.01</v>
      </c>
      <c r="EE977">
        <v>-10.2990829268293</v>
      </c>
      <c r="EF977">
        <v>0.320055052264801</v>
      </c>
      <c r="EG977">
        <v>0.059330023257423</v>
      </c>
      <c r="EH977">
        <v>1</v>
      </c>
      <c r="EI977">
        <v>1006.39878787879</v>
      </c>
      <c r="EJ977">
        <v>-1.56584129130195</v>
      </c>
      <c r="EK977">
        <v>0.222325962929364</v>
      </c>
      <c r="EL977">
        <v>1</v>
      </c>
      <c r="EM977">
        <v>4.1229956097561</v>
      </c>
      <c r="EN977">
        <v>-0.329580000000001</v>
      </c>
      <c r="EO977">
        <v>0.0356342531191536</v>
      </c>
      <c r="EP977">
        <v>0</v>
      </c>
      <c r="EQ977">
        <v>2</v>
      </c>
      <c r="ER977">
        <v>3</v>
      </c>
      <c r="ES977" t="s">
        <v>349</v>
      </c>
      <c r="ET977">
        <v>100</v>
      </c>
      <c r="EU977">
        <v>100</v>
      </c>
      <c r="EV977">
        <v>-14.509</v>
      </c>
      <c r="EW977">
        <v>-1.9215</v>
      </c>
      <c r="EX977">
        <v>-14.5126624133543</v>
      </c>
      <c r="EY977">
        <v>0.000485247639819423</v>
      </c>
      <c r="EZ977">
        <v>-1.36446825205216e-06</v>
      </c>
      <c r="FA977">
        <v>5.78542989185787e-10</v>
      </c>
      <c r="FB977">
        <v>-1.92148090855744</v>
      </c>
      <c r="FC977">
        <v>0</v>
      </c>
      <c r="FD977">
        <v>0</v>
      </c>
      <c r="FE977">
        <v>0</v>
      </c>
      <c r="FF977">
        <v>0</v>
      </c>
      <c r="FG977">
        <v>2096</v>
      </c>
      <c r="FH977">
        <v>2</v>
      </c>
      <c r="FI977">
        <v>28</v>
      </c>
      <c r="FJ977">
        <v>3</v>
      </c>
      <c r="FK977">
        <v>3</v>
      </c>
      <c r="FL977">
        <v>18</v>
      </c>
      <c r="FM977">
        <v>497.656</v>
      </c>
      <c r="FN977">
        <v>524.372</v>
      </c>
      <c r="FO977">
        <v>49.0015</v>
      </c>
      <c r="FP977">
        <v>28.3548</v>
      </c>
      <c r="FQ977">
        <v>30.0003</v>
      </c>
      <c r="FR977">
        <v>27.9295</v>
      </c>
      <c r="FS977">
        <v>27.8588</v>
      </c>
      <c r="FT977">
        <v>21.8543</v>
      </c>
      <c r="FU977">
        <v>10.1775</v>
      </c>
      <c r="FV977">
        <v>83.1423</v>
      </c>
      <c r="FW977">
        <v>49</v>
      </c>
      <c r="FX977">
        <v>420</v>
      </c>
      <c r="FY977">
        <v>25.4813</v>
      </c>
      <c r="FZ977">
        <v>101.493</v>
      </c>
      <c r="GA977">
        <v>95.9018</v>
      </c>
    </row>
    <row r="978" spans="1:183">
      <c r="A978">
        <v>962</v>
      </c>
      <c r="B978">
        <v>1625679391</v>
      </c>
      <c r="C978">
        <v>2174.90000009537</v>
      </c>
      <c r="D978" t="s">
        <v>2231</v>
      </c>
      <c r="E978" t="s">
        <v>2232</v>
      </c>
      <c r="F978">
        <v>1</v>
      </c>
      <c r="G978" t="s">
        <v>302</v>
      </c>
      <c r="H978">
        <v>1625679390.25</v>
      </c>
      <c r="I978">
        <f>(J978)/1000</f>
        <v>0</v>
      </c>
      <c r="J978">
        <f>1000*CJ978*AH978*(CF978-CG978)/(100*BY978*(1000-AH978*CF978))</f>
        <v>0</v>
      </c>
      <c r="K978">
        <f>CJ978*AH978*(CE978-CD978*(1000-AH978*CG978)/(1000-AH978*CF978))/(100*BY978)</f>
        <v>0</v>
      </c>
      <c r="L978">
        <f>CD978 - IF(AH978&gt;1, K978*BY978*100.0/(AJ978*CR978), 0)</f>
        <v>0</v>
      </c>
      <c r="M978">
        <f>((S978-I978/2)*L978-K978)/(S978+I978/2)</f>
        <v>0</v>
      </c>
      <c r="N978">
        <f>M978*(CK978+CL978)/1000.0</f>
        <v>0</v>
      </c>
      <c r="O978">
        <f>(CD978 - IF(AH978&gt;1, K978*BY978*100.0/(AJ978*CR978), 0))*(CK978+CL978)/1000.0</f>
        <v>0</v>
      </c>
      <c r="P978">
        <f>2.0/((1/R978-1/Q978)+SIGN(R978)*SQRT((1/R978-1/Q978)*(1/R978-1/Q978) + 4*BZ978/((BZ978+1)*(BZ978+1))*(2*1/R978*1/Q978-1/Q978*1/Q978)))</f>
        <v>0</v>
      </c>
      <c r="Q978">
        <f>IF(LEFT(CA978,1)&lt;&gt;"0",IF(LEFT(CA978,1)="1",3.0,CB978),$D$5+$E$5*(CR978*CK978/($K$5*1000))+$F$5*(CR978*CK978/($K$5*1000))*MAX(MIN(BY978,$J$5),$I$5)*MAX(MIN(BY978,$J$5),$I$5)+$G$5*MAX(MIN(BY978,$J$5),$I$5)*(CR978*CK978/($K$5*1000))+$H$5*(CR978*CK978/($K$5*1000))*(CR978*CK978/($K$5*1000)))</f>
        <v>0</v>
      </c>
      <c r="R978">
        <f>I978*(1000-(1000*0.61365*exp(17.502*V978/(240.97+V978))/(CK978+CL978)+CF978)/2)/(1000*0.61365*exp(17.502*V978/(240.97+V978))/(CK978+CL978)-CF978)</f>
        <v>0</v>
      </c>
      <c r="S978">
        <f>1/((BZ978+1)/(P978/1.6)+1/(Q978/1.37)) + BZ978/((BZ978+1)/(P978/1.6) + BZ978/(Q978/1.37))</f>
        <v>0</v>
      </c>
      <c r="T978">
        <f>(BU978*BX978)</f>
        <v>0</v>
      </c>
      <c r="U978">
        <f>(CM978+(T978+2*0.95*5.67E-8*(((CM978+$B$7)+273)^4-(CM978+273)^4)-44100*I978)/(1.84*29.3*Q978+8*0.95*5.67E-8*(CM978+273)^3))</f>
        <v>0</v>
      </c>
      <c r="V978">
        <f>($C$7*CN978+$D$7*CO978+$E$7*U978)</f>
        <v>0</v>
      </c>
      <c r="W978">
        <f>0.61365*exp(17.502*V978/(240.97+V978))</f>
        <v>0</v>
      </c>
      <c r="X978">
        <f>(Y978/Z978*100)</f>
        <v>0</v>
      </c>
      <c r="Y978">
        <f>CF978*(CK978+CL978)/1000</f>
        <v>0</v>
      </c>
      <c r="Z978">
        <f>0.61365*exp(17.502*CM978/(240.97+CM978))</f>
        <v>0</v>
      </c>
      <c r="AA978">
        <f>(W978-CF978*(CK978+CL978)/1000)</f>
        <v>0</v>
      </c>
      <c r="AB978">
        <f>(-I978*44100)</f>
        <v>0</v>
      </c>
      <c r="AC978">
        <f>2*29.3*Q978*0.92*(CM978-V978)</f>
        <v>0</v>
      </c>
      <c r="AD978">
        <f>2*0.95*5.67E-8*(((CM978+$B$7)+273)^4-(V978+273)^4)</f>
        <v>0</v>
      </c>
      <c r="AE978">
        <f>T978+AD978+AB978+AC978</f>
        <v>0</v>
      </c>
      <c r="AF978">
        <v>0</v>
      </c>
      <c r="AG978">
        <v>0</v>
      </c>
      <c r="AH978">
        <f>IF(AF978*$H$13&gt;=AJ978,1.0,(AJ978/(AJ978-AF978*$H$13)))</f>
        <v>0</v>
      </c>
      <c r="AI978">
        <f>(AH978-1)*100</f>
        <v>0</v>
      </c>
      <c r="AJ978">
        <f>MAX(0,($B$13+$C$13*CR978)/(1+$D$13*CR978)*CK978/(CM978+273)*$E$13)</f>
        <v>0</v>
      </c>
      <c r="AK978" t="s">
        <v>303</v>
      </c>
      <c r="AL978" t="s">
        <v>303</v>
      </c>
      <c r="AM978">
        <v>0</v>
      </c>
      <c r="AN978">
        <v>0</v>
      </c>
      <c r="AO978">
        <f>1-AM978/AN978</f>
        <v>0</v>
      </c>
      <c r="AP978">
        <v>0</v>
      </c>
      <c r="AQ978" t="s">
        <v>303</v>
      </c>
      <c r="AR978" t="s">
        <v>303</v>
      </c>
      <c r="AS978">
        <v>0</v>
      </c>
      <c r="AT978">
        <v>0</v>
      </c>
      <c r="AU978">
        <f>1-AS978/AT978</f>
        <v>0</v>
      </c>
      <c r="AV978">
        <v>0.5</v>
      </c>
      <c r="AW978">
        <f>BV978</f>
        <v>0</v>
      </c>
      <c r="AX978">
        <f>K978</f>
        <v>0</v>
      </c>
      <c r="AY978">
        <f>AU978*AV978*AW978</f>
        <v>0</v>
      </c>
      <c r="AZ978">
        <f>(AX978-AP978)/AW978</f>
        <v>0</v>
      </c>
      <c r="BA978">
        <f>(AN978-AT978)/AT978</f>
        <v>0</v>
      </c>
      <c r="BB978">
        <f>AM978/(AO978+AM978/AT978)</f>
        <v>0</v>
      </c>
      <c r="BC978" t="s">
        <v>303</v>
      </c>
      <c r="BD978">
        <v>0</v>
      </c>
      <c r="BE978">
        <f>IF(BD978&lt;&gt;0, BD978, BB978)</f>
        <v>0</v>
      </c>
      <c r="BF978">
        <f>1-BE978/AT978</f>
        <v>0</v>
      </c>
      <c r="BG978">
        <f>(AT978-AS978)/(AT978-BE978)</f>
        <v>0</v>
      </c>
      <c r="BH978">
        <f>(AN978-AT978)/(AN978-BE978)</f>
        <v>0</v>
      </c>
      <c r="BI978">
        <f>(AT978-AS978)/(AT978-AM978)</f>
        <v>0</v>
      </c>
      <c r="BJ978">
        <f>(AN978-AT978)/(AN978-AM978)</f>
        <v>0</v>
      </c>
      <c r="BK978">
        <f>(BG978*BE978/AS978)</f>
        <v>0</v>
      </c>
      <c r="BL978">
        <f>(1-BK978)</f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f>$B$11*CS978+$C$11*CT978+$F$11*CU978*(1-CX978)</f>
        <v>0</v>
      </c>
      <c r="BV978">
        <f>BU978*BW978</f>
        <v>0</v>
      </c>
      <c r="BW978">
        <f>($B$11*$D$9+$C$11*$D$9+$F$11*((DH978+CZ978)/MAX(DH978+CZ978+DI978, 0.1)*$I$9+DI978/MAX(DH978+CZ978+DI978, 0.1)*$J$9))/($B$11+$C$11+$F$11)</f>
        <v>0</v>
      </c>
      <c r="BX978">
        <f>($B$11*$K$9+$C$11*$K$9+$F$11*((DH978+CZ978)/MAX(DH978+CZ978+DI978, 0.1)*$P$9+DI978/MAX(DH978+CZ978+DI978, 0.1)*$Q$9))/($B$11+$C$11+$F$11)</f>
        <v>0</v>
      </c>
      <c r="BY978">
        <v>6</v>
      </c>
      <c r="BZ978">
        <v>0.5</v>
      </c>
      <c r="CA978" t="s">
        <v>304</v>
      </c>
      <c r="CB978">
        <v>2</v>
      </c>
      <c r="CC978">
        <v>1625679390.25</v>
      </c>
      <c r="CD978">
        <v>409.994</v>
      </c>
      <c r="CE978">
        <v>419.949</v>
      </c>
      <c r="CF978">
        <v>29.8552</v>
      </c>
      <c r="CG978">
        <v>25.7725</v>
      </c>
      <c r="CH978">
        <v>424.502</v>
      </c>
      <c r="CI978">
        <v>31.7767</v>
      </c>
      <c r="CJ978">
        <v>500.0005</v>
      </c>
      <c r="CK978">
        <v>100.4225</v>
      </c>
      <c r="CL978">
        <v>0.0999109</v>
      </c>
      <c r="CM978">
        <v>42.8703</v>
      </c>
      <c r="CN978">
        <v>41.55645</v>
      </c>
      <c r="CO978">
        <v>999.9</v>
      </c>
      <c r="CP978">
        <v>0</v>
      </c>
      <c r="CQ978">
        <v>0</v>
      </c>
      <c r="CR978">
        <v>9999.35</v>
      </c>
      <c r="CS978">
        <v>0</v>
      </c>
      <c r="CT978">
        <v>5.51411</v>
      </c>
      <c r="CU978">
        <v>1045.925</v>
      </c>
      <c r="CV978">
        <v>0.961999</v>
      </c>
      <c r="CW978">
        <v>0.0380005</v>
      </c>
      <c r="CX978">
        <v>0</v>
      </c>
      <c r="CY978">
        <v>1006.09</v>
      </c>
      <c r="CZ978">
        <v>4.99912</v>
      </c>
      <c r="DA978">
        <v>10651.1</v>
      </c>
      <c r="DB978">
        <v>6712.31</v>
      </c>
      <c r="DC978">
        <v>41.687</v>
      </c>
      <c r="DD978">
        <v>43.375</v>
      </c>
      <c r="DE978">
        <v>42.937</v>
      </c>
      <c r="DF978">
        <v>43.437</v>
      </c>
      <c r="DG978">
        <v>44.812</v>
      </c>
      <c r="DH978">
        <v>1001.365</v>
      </c>
      <c r="DI978">
        <v>39.56</v>
      </c>
      <c r="DJ978">
        <v>0</v>
      </c>
      <c r="DK978">
        <v>1625679392</v>
      </c>
      <c r="DL978">
        <v>0</v>
      </c>
      <c r="DM978">
        <v>1006.13615384615</v>
      </c>
      <c r="DN978">
        <v>-0.289230777080636</v>
      </c>
      <c r="DO978">
        <v>1.18290599820775</v>
      </c>
      <c r="DP978">
        <v>10651.4923076923</v>
      </c>
      <c r="DQ978">
        <v>15</v>
      </c>
      <c r="DR978">
        <v>1625679190</v>
      </c>
      <c r="DS978" t="s">
        <v>2230</v>
      </c>
      <c r="DT978">
        <v>1625679187.5</v>
      </c>
      <c r="DU978">
        <v>1625679190</v>
      </c>
      <c r="DV978">
        <v>3</v>
      </c>
      <c r="DW978">
        <v>-0.165</v>
      </c>
      <c r="DX978">
        <v>-0.2</v>
      </c>
      <c r="DY978">
        <v>-14.512</v>
      </c>
      <c r="DZ978">
        <v>-1.898</v>
      </c>
      <c r="EA978">
        <v>420</v>
      </c>
      <c r="EB978">
        <v>23</v>
      </c>
      <c r="EC978">
        <v>0.09</v>
      </c>
      <c r="ED978">
        <v>0.01</v>
      </c>
      <c r="EE978">
        <v>-10.0825180487805</v>
      </c>
      <c r="EF978">
        <v>0.492168083623667</v>
      </c>
      <c r="EG978">
        <v>0.0538300889302769</v>
      </c>
      <c r="EH978">
        <v>1</v>
      </c>
      <c r="EI978">
        <v>1006.19333333333</v>
      </c>
      <c r="EJ978">
        <v>-0.749835853977142</v>
      </c>
      <c r="EK978">
        <v>0.204741768867987</v>
      </c>
      <c r="EL978">
        <v>1</v>
      </c>
      <c r="EM978">
        <v>4.07764902439024</v>
      </c>
      <c r="EN978">
        <v>-0.0853933797909458</v>
      </c>
      <c r="EO978">
        <v>0.0119053756673149</v>
      </c>
      <c r="EP978">
        <v>1</v>
      </c>
      <c r="EQ978">
        <v>3</v>
      </c>
      <c r="ER978">
        <v>3</v>
      </c>
      <c r="ES978" t="s">
        <v>306</v>
      </c>
      <c r="ET978">
        <v>100</v>
      </c>
      <c r="EU978">
        <v>100</v>
      </c>
      <c r="EV978">
        <v>-14.508</v>
      </c>
      <c r="EW978">
        <v>-1.9215</v>
      </c>
      <c r="EX978">
        <v>-14.5126624133543</v>
      </c>
      <c r="EY978">
        <v>0.000485247639819423</v>
      </c>
      <c r="EZ978">
        <v>-1.36446825205216e-06</v>
      </c>
      <c r="FA978">
        <v>5.78542989185787e-10</v>
      </c>
      <c r="FB978">
        <v>-1.92148090855744</v>
      </c>
      <c r="FC978">
        <v>0</v>
      </c>
      <c r="FD978">
        <v>0</v>
      </c>
      <c r="FE978">
        <v>0</v>
      </c>
      <c r="FF978">
        <v>0</v>
      </c>
      <c r="FG978">
        <v>2096</v>
      </c>
      <c r="FH978">
        <v>2</v>
      </c>
      <c r="FI978">
        <v>28</v>
      </c>
      <c r="FJ978">
        <v>3.4</v>
      </c>
      <c r="FK978">
        <v>3.4</v>
      </c>
      <c r="FL978">
        <v>18</v>
      </c>
      <c r="FM978">
        <v>497.709</v>
      </c>
      <c r="FN978">
        <v>524.708</v>
      </c>
      <c r="FO978">
        <v>49.001</v>
      </c>
      <c r="FP978">
        <v>28.3814</v>
      </c>
      <c r="FQ978">
        <v>30.0005</v>
      </c>
      <c r="FR978">
        <v>27.9539</v>
      </c>
      <c r="FS978">
        <v>27.883</v>
      </c>
      <c r="FT978">
        <v>21.8614</v>
      </c>
      <c r="FU978">
        <v>10.7388</v>
      </c>
      <c r="FV978">
        <v>85.0977</v>
      </c>
      <c r="FW978">
        <v>49</v>
      </c>
      <c r="FX978">
        <v>420</v>
      </c>
      <c r="FY978">
        <v>25.6586</v>
      </c>
      <c r="FZ978">
        <v>101.489</v>
      </c>
      <c r="GA978">
        <v>95.8934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2021-07-07T10:38:56Z</dcterms:created>
  <dcterms:modified xsi:type="dcterms:W3CDTF">2021-07-07T10:38:56Z</dcterms:modified>
</cp:coreProperties>
</file>